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codeName="ThisWorkbook" defaultThemeVersion="124226"/>
  <mc:AlternateContent xmlns:mc="http://schemas.openxmlformats.org/markup-compatibility/2006">
    <mc:Choice Requires="x15">
      <x15ac:absPath xmlns:x15ac="http://schemas.microsoft.com/office/spreadsheetml/2010/11/ac" url="C:\Users\ru1072781\Desktop\Git Repos\hottinruf\FLB Reporter\"/>
    </mc:Choice>
  </mc:AlternateContent>
  <xr:revisionPtr revIDLastSave="0" documentId="13_ncr:1_{CD564122-A6A8-4692-B699-B49EE93752DD}" xr6:coauthVersionLast="45" xr6:coauthVersionMax="45" xr10:uidLastSave="{00000000-0000-0000-0000-000000000000}"/>
  <bookViews>
    <workbookView xWindow="-120" yWindow="-120" windowWidth="24240" windowHeight="13740" tabRatio="670" activeTab="4" xr2:uid="{00000000-000D-0000-FFFF-FFFF00000000}"/>
  </bookViews>
  <sheets>
    <sheet name="INSTRUCTIONS" sheetId="9" r:id="rId1"/>
    <sheet name="Program Info" sheetId="11" r:id="rId2"/>
    <sheet name="JUL" sheetId="25" state="hidden" r:id="rId3"/>
    <sheet name="AUG" sheetId="24" state="hidden" r:id="rId4"/>
    <sheet name="Enrollment" sheetId="1" r:id="rId5"/>
    <sheet name="SEP" sheetId="23" r:id="rId6"/>
    <sheet name="OCT" sheetId="22" r:id="rId7"/>
    <sheet name="NOV" sheetId="16" r:id="rId8"/>
    <sheet name="DEC" sheetId="15" r:id="rId9"/>
    <sheet name="JAN" sheetId="14" r:id="rId10"/>
    <sheet name="FEB" sheetId="13" r:id="rId11"/>
    <sheet name="MAR" sheetId="12" r:id="rId12"/>
    <sheet name="APR" sheetId="2" r:id="rId13"/>
    <sheet name="MAY" sheetId="5" r:id="rId14"/>
    <sheet name="JUN" sheetId="7" r:id="rId15"/>
    <sheet name="Performance Measures" sheetId="28" r:id="rId16"/>
    <sheet name="Individual Attn Data" sheetId="8" r:id="rId17"/>
    <sheet name="Demographics" sheetId="21" r:id="rId18"/>
    <sheet name="Additional Attn Data" sheetId="26" r:id="rId19"/>
    <sheet name="Data by Grade" sheetId="27" r:id="rId20"/>
    <sheet name="dropdown" sheetId="10" state="hidden" r:id="rId21"/>
  </sheets>
  <definedNames>
    <definedName name="_xlnm._FilterDatabase" localSheetId="12" hidden="1">APR!$A$1:$AN$303</definedName>
    <definedName name="_xlnm._FilterDatabase" localSheetId="8" hidden="1">DEC!$A$1:$AR$303</definedName>
    <definedName name="_xlnm._FilterDatabase" localSheetId="4" hidden="1">Enrollment!$A$1:$X$301</definedName>
    <definedName name="_xlnm._FilterDatabase" localSheetId="10" hidden="1">FEB!$A$1:$AL$303</definedName>
    <definedName name="_xlnm._FilterDatabase" localSheetId="16" hidden="1">'Individual Attn Data'!$A$1:$W$1</definedName>
    <definedName name="_xlnm._FilterDatabase" localSheetId="9" hidden="1">JAN!$A$1:$AO$303</definedName>
    <definedName name="_xlnm._FilterDatabase" localSheetId="14" hidden="1">JUN!$A$1:$AQ$303</definedName>
    <definedName name="_xlnm._FilterDatabase" localSheetId="11" hidden="1">MAR!$A$1:$AR$303</definedName>
    <definedName name="_xlnm._FilterDatabase" localSheetId="13" hidden="1">MAY!$A$1:$AO$1</definedName>
    <definedName name="_xlnm._FilterDatabase" localSheetId="7" hidden="1">NOV!$A$1:$AN$303</definedName>
    <definedName name="_xlnm._FilterDatabase" localSheetId="6" hidden="1">OCT!$A$1:$AO$303</definedName>
    <definedName name="_xlnm._FilterDatabase" localSheetId="5" hidden="1">SEP!$A$1:$AQ$303</definedName>
    <definedName name="_xlnm.Print_Titles" localSheetId="12">APR!$A:$C,APR!$1:$1</definedName>
    <definedName name="_xlnm.Print_Titles" localSheetId="3">AUG!$A:$C,AUG!$1:$1</definedName>
    <definedName name="_xlnm.Print_Titles" localSheetId="8">DEC!$A:$C,DEC!$1:$1</definedName>
    <definedName name="_xlnm.Print_Titles" localSheetId="4">Enrollment!$1:$1</definedName>
    <definedName name="_xlnm.Print_Titles" localSheetId="10">FEB!$A:$C,FEB!$1:$1</definedName>
    <definedName name="_xlnm.Print_Titles" localSheetId="9">JAN!$A:$C,JAN!$1:$1</definedName>
    <definedName name="_xlnm.Print_Titles" localSheetId="2">JUL!$A:$C,JUL!$1:$1</definedName>
    <definedName name="_xlnm.Print_Titles" localSheetId="14">JUN!$A:$C,JUN!$1:$1</definedName>
    <definedName name="_xlnm.Print_Titles" localSheetId="11">MAR!$A:$C,MAR!$1:$1</definedName>
    <definedName name="_xlnm.Print_Titles" localSheetId="13">MAY!$A:$C,MAY!$1:$1</definedName>
    <definedName name="_xlnm.Print_Titles" localSheetId="7">NOV!$A:$C,NOV!$1:$1</definedName>
    <definedName name="_xlnm.Print_Titles" localSheetId="6">OCT!$A:$C,OCT!$1:$1</definedName>
    <definedName name="_xlnm.Print_Titles" localSheetId="5">SEP!$A:$C,SEP!$1:$1</definedName>
    <definedName name="Q2Sheets">dropdown!$J$2:$J$4</definedName>
    <definedName name="Q3Sheets">dropdown!$J$5:$J$7</definedName>
    <definedName name="Q4Sheets">dropdown!$J$8:$J$10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3" i="22" l="1"/>
  <c r="AM4" i="22"/>
  <c r="AM5" i="22"/>
  <c r="AM6" i="22"/>
  <c r="AM7" i="22"/>
  <c r="AM8" i="22"/>
  <c r="AM9" i="22"/>
  <c r="AM10" i="22"/>
  <c r="AM11" i="22"/>
  <c r="AM12" i="22"/>
  <c r="AM13" i="22"/>
  <c r="AM14" i="22"/>
  <c r="AM15" i="22"/>
  <c r="AM16" i="22"/>
  <c r="AM17" i="22"/>
  <c r="AM18" i="22"/>
  <c r="AM19" i="22"/>
  <c r="AM20" i="22"/>
  <c r="AM21" i="22"/>
  <c r="AM22" i="22"/>
  <c r="AM23" i="22"/>
  <c r="AM24" i="22"/>
  <c r="AM25" i="22"/>
  <c r="AM26" i="22"/>
  <c r="AM27" i="22"/>
  <c r="AM28" i="22"/>
  <c r="AM29" i="22"/>
  <c r="AM30" i="22"/>
  <c r="AM31" i="22"/>
  <c r="AM32" i="22"/>
  <c r="AM33" i="22"/>
  <c r="AM34" i="22"/>
  <c r="AM35" i="22"/>
  <c r="AM36" i="22"/>
  <c r="AM37" i="22"/>
  <c r="AM38" i="22"/>
  <c r="AM39" i="22"/>
  <c r="AM40" i="22"/>
  <c r="AM41" i="22"/>
  <c r="AM42" i="22"/>
  <c r="AM43" i="22"/>
  <c r="AM44" i="22"/>
  <c r="AM45" i="22"/>
  <c r="AM46" i="22"/>
  <c r="AM47" i="22"/>
  <c r="AM48" i="22"/>
  <c r="AM49" i="22"/>
  <c r="AM50" i="22"/>
  <c r="AM51" i="22"/>
  <c r="AM52" i="22"/>
  <c r="AM53" i="22"/>
  <c r="AM54" i="22"/>
  <c r="AM55" i="22"/>
  <c r="AM56" i="22"/>
  <c r="AM57" i="22"/>
  <c r="AM58" i="22"/>
  <c r="AM59" i="22"/>
  <c r="AM60" i="22"/>
  <c r="AM61" i="22"/>
  <c r="AM62" i="22"/>
  <c r="AM63" i="22"/>
  <c r="AM64" i="22"/>
  <c r="AM65" i="22"/>
  <c r="AM66" i="22"/>
  <c r="AM67" i="22"/>
  <c r="AM68" i="22"/>
  <c r="AM69" i="22"/>
  <c r="AM70" i="22"/>
  <c r="AM71" i="22"/>
  <c r="AM72" i="22"/>
  <c r="AM73" i="22"/>
  <c r="AM74" i="22"/>
  <c r="AM75" i="22"/>
  <c r="AM76" i="22"/>
  <c r="AM77" i="22"/>
  <c r="AM78" i="22"/>
  <c r="AM79" i="22"/>
  <c r="AM80" i="22"/>
  <c r="AM81" i="22"/>
  <c r="AM82" i="22"/>
  <c r="AM83" i="22"/>
  <c r="AM84" i="22"/>
  <c r="AM85" i="22"/>
  <c r="AM86" i="22"/>
  <c r="AM87" i="22"/>
  <c r="AM88" i="22"/>
  <c r="AM89" i="22"/>
  <c r="AM90" i="22"/>
  <c r="AM91" i="22"/>
  <c r="AM92" i="22"/>
  <c r="AM93" i="22"/>
  <c r="AM94" i="22"/>
  <c r="AM95" i="22"/>
  <c r="AM96" i="22"/>
  <c r="AM97" i="22"/>
  <c r="AM98" i="22"/>
  <c r="AM99" i="22"/>
  <c r="AM100" i="22"/>
  <c r="AM101" i="22"/>
  <c r="AM102" i="22"/>
  <c r="AM103" i="22"/>
  <c r="AM104" i="22"/>
  <c r="AM105" i="22"/>
  <c r="AM106" i="22"/>
  <c r="AM107" i="22"/>
  <c r="AM108" i="22"/>
  <c r="AM109" i="22"/>
  <c r="AM110" i="22"/>
  <c r="AM111" i="22"/>
  <c r="AM112" i="22"/>
  <c r="AM113" i="22"/>
  <c r="AM114" i="22"/>
  <c r="AM115" i="22"/>
  <c r="AM116" i="22"/>
  <c r="AM117" i="22"/>
  <c r="AM118" i="22"/>
  <c r="AM119" i="22"/>
  <c r="AM120" i="22"/>
  <c r="AM121" i="22"/>
  <c r="AM122" i="22"/>
  <c r="AM123" i="22"/>
  <c r="AM124" i="22"/>
  <c r="AM125" i="22"/>
  <c r="AM126" i="22"/>
  <c r="AM127" i="22"/>
  <c r="AM128" i="22"/>
  <c r="AM129" i="22"/>
  <c r="AM130" i="22"/>
  <c r="AM131" i="22"/>
  <c r="AM132" i="22"/>
  <c r="AM133" i="22"/>
  <c r="AM134" i="22"/>
  <c r="AM135" i="22"/>
  <c r="AM136" i="22"/>
  <c r="AM137" i="22"/>
  <c r="AM138" i="22"/>
  <c r="AM139" i="22"/>
  <c r="AM140" i="22"/>
  <c r="AM141" i="22"/>
  <c r="AM142" i="22"/>
  <c r="AM143" i="22"/>
  <c r="AM144" i="22"/>
  <c r="AM145" i="22"/>
  <c r="AM146" i="22"/>
  <c r="AM147" i="22"/>
  <c r="AM148" i="22"/>
  <c r="AM149" i="22"/>
  <c r="AM150" i="22"/>
  <c r="AM151" i="22"/>
  <c r="AM152" i="22"/>
  <c r="AM153" i="22"/>
  <c r="AM154" i="22"/>
  <c r="AM155" i="22"/>
  <c r="AM156" i="22"/>
  <c r="AM157" i="22"/>
  <c r="AM158" i="22"/>
  <c r="AM159" i="22"/>
  <c r="AM160" i="22"/>
  <c r="AM161" i="22"/>
  <c r="AM162" i="22"/>
  <c r="AM163" i="22"/>
  <c r="AM164" i="22"/>
  <c r="AM165" i="22"/>
  <c r="AM166" i="22"/>
  <c r="AM167" i="22"/>
  <c r="AM168" i="22"/>
  <c r="AM169" i="22"/>
  <c r="AM170" i="22"/>
  <c r="AM171" i="22"/>
  <c r="AM172" i="22"/>
  <c r="AM173" i="22"/>
  <c r="AM174" i="22"/>
  <c r="AM175" i="22"/>
  <c r="AM176" i="22"/>
  <c r="AM177" i="22"/>
  <c r="AM178" i="22"/>
  <c r="AM179" i="22"/>
  <c r="AM180" i="22"/>
  <c r="AM181" i="22"/>
  <c r="AM182" i="22"/>
  <c r="AM183" i="22"/>
  <c r="AM184" i="22"/>
  <c r="AM185" i="22"/>
  <c r="AM186" i="22"/>
  <c r="AM187" i="22"/>
  <c r="AM188" i="22"/>
  <c r="AM189" i="22"/>
  <c r="AM190" i="22"/>
  <c r="AM191" i="22"/>
  <c r="AM192" i="22"/>
  <c r="AM193" i="22"/>
  <c r="AM194" i="22"/>
  <c r="AM195" i="22"/>
  <c r="AM196" i="22"/>
  <c r="AM197" i="22"/>
  <c r="AM198" i="22"/>
  <c r="AM199" i="22"/>
  <c r="AM200" i="22"/>
  <c r="AM201" i="22"/>
  <c r="AM202" i="22"/>
  <c r="AM203" i="22"/>
  <c r="AM204" i="22"/>
  <c r="AM205" i="22"/>
  <c r="AM206" i="22"/>
  <c r="AM207" i="22"/>
  <c r="AM208" i="22"/>
  <c r="AM209" i="22"/>
  <c r="AM210" i="22"/>
  <c r="AM211" i="22"/>
  <c r="AM212" i="22"/>
  <c r="AM213" i="22"/>
  <c r="AM214" i="22"/>
  <c r="AM215" i="22"/>
  <c r="AM216" i="22"/>
  <c r="AM217" i="22"/>
  <c r="AM218" i="22"/>
  <c r="AM219" i="22"/>
  <c r="AM220" i="22"/>
  <c r="AM221" i="22"/>
  <c r="AM222" i="22"/>
  <c r="AM223" i="22"/>
  <c r="AM224" i="22"/>
  <c r="AM225" i="22"/>
  <c r="AM226" i="22"/>
  <c r="AM227" i="22"/>
  <c r="AM228" i="22"/>
  <c r="AM229" i="22"/>
  <c r="AM230" i="22"/>
  <c r="AM231" i="22"/>
  <c r="AM232" i="22"/>
  <c r="AM233" i="22"/>
  <c r="AM234" i="22"/>
  <c r="AM235" i="22"/>
  <c r="AM236" i="22"/>
  <c r="AM237" i="22"/>
  <c r="AM238" i="22"/>
  <c r="AM239" i="22"/>
  <c r="AM240" i="22"/>
  <c r="AM241" i="22"/>
  <c r="AM242" i="22"/>
  <c r="AM243" i="22"/>
  <c r="AM244" i="22"/>
  <c r="AM245" i="22"/>
  <c r="AM246" i="22"/>
  <c r="AM247" i="22"/>
  <c r="AM248" i="22"/>
  <c r="AM249" i="22"/>
  <c r="AM250" i="22"/>
  <c r="AM251" i="22"/>
  <c r="AM252" i="22"/>
  <c r="AM253" i="22"/>
  <c r="AM254" i="22"/>
  <c r="AM255" i="22"/>
  <c r="AM256" i="22"/>
  <c r="AM257" i="22"/>
  <c r="AM258" i="22"/>
  <c r="AM259" i="22"/>
  <c r="AM260" i="22"/>
  <c r="AM261" i="22"/>
  <c r="AM262" i="22"/>
  <c r="AM263" i="22"/>
  <c r="AM264" i="22"/>
  <c r="AM265" i="22"/>
  <c r="AM266" i="22"/>
  <c r="AM267" i="22"/>
  <c r="AM268" i="22"/>
  <c r="AM269" i="22"/>
  <c r="AM270" i="22"/>
  <c r="AM271" i="22"/>
  <c r="AM272" i="22"/>
  <c r="AM273" i="22"/>
  <c r="AM274" i="22"/>
  <c r="AM275" i="22"/>
  <c r="AM276" i="22"/>
  <c r="AM277" i="22"/>
  <c r="AM278" i="22"/>
  <c r="AM279" i="22"/>
  <c r="AM280" i="22"/>
  <c r="AM281" i="22"/>
  <c r="AM282" i="22"/>
  <c r="AM283" i="22"/>
  <c r="AM284" i="22"/>
  <c r="AM285" i="22"/>
  <c r="AM286" i="22"/>
  <c r="AM287" i="22"/>
  <c r="AM288" i="22"/>
  <c r="AM289" i="22"/>
  <c r="AM290" i="22"/>
  <c r="AM291" i="22"/>
  <c r="AM292" i="22"/>
  <c r="AM293" i="22"/>
  <c r="AM294" i="22"/>
  <c r="AM295" i="22"/>
  <c r="AM296" i="22"/>
  <c r="AM297" i="22"/>
  <c r="AM298" i="22"/>
  <c r="AM299" i="22"/>
  <c r="AM300" i="22"/>
  <c r="AM301" i="22"/>
  <c r="AM2" i="22"/>
  <c r="D8" i="8" l="1"/>
  <c r="E10" i="12"/>
  <c r="C47" i="23" l="1"/>
  <c r="G9" i="12" l="1"/>
  <c r="C7" i="8"/>
  <c r="AN53" i="22" l="1"/>
  <c r="C11" i="28" l="1"/>
  <c r="C10" i="28"/>
  <c r="B10" i="28"/>
  <c r="C9" i="28"/>
  <c r="B9" i="28"/>
  <c r="B11" i="28" s="1"/>
  <c r="Q5" i="28"/>
  <c r="P5" i="28"/>
  <c r="O5" i="28"/>
  <c r="N5" i="28"/>
  <c r="C2" i="28"/>
  <c r="B2" i="28"/>
  <c r="G301" i="7"/>
  <c r="G300" i="7"/>
  <c r="G299" i="7"/>
  <c r="G298" i="7"/>
  <c r="G297" i="7"/>
  <c r="G296" i="7"/>
  <c r="G295" i="7"/>
  <c r="G294" i="7"/>
  <c r="G293" i="7"/>
  <c r="G292" i="7"/>
  <c r="G291" i="7"/>
  <c r="G290" i="7"/>
  <c r="G289" i="7"/>
  <c r="G288" i="7"/>
  <c r="G287" i="7"/>
  <c r="G286" i="7"/>
  <c r="G285" i="7"/>
  <c r="G284" i="7"/>
  <c r="G283" i="7"/>
  <c r="G282" i="7"/>
  <c r="G281" i="7"/>
  <c r="G280" i="7"/>
  <c r="G279" i="7"/>
  <c r="G278" i="7"/>
  <c r="G277" i="7"/>
  <c r="G276" i="7"/>
  <c r="G275" i="7"/>
  <c r="G274" i="7"/>
  <c r="G273" i="7"/>
  <c r="G272" i="7"/>
  <c r="G271" i="7"/>
  <c r="G270" i="7"/>
  <c r="G269" i="7"/>
  <c r="G268" i="7"/>
  <c r="G267" i="7"/>
  <c r="G266" i="7"/>
  <c r="G265" i="7"/>
  <c r="G264" i="7"/>
  <c r="G263" i="7"/>
  <c r="G262" i="7"/>
  <c r="G261" i="7"/>
  <c r="G260" i="7"/>
  <c r="G259" i="7"/>
  <c r="G258" i="7"/>
  <c r="G257" i="7"/>
  <c r="G256" i="7"/>
  <c r="G255" i="7"/>
  <c r="G254" i="7"/>
  <c r="G253" i="7"/>
  <c r="G252" i="7"/>
  <c r="G251" i="7"/>
  <c r="G250" i="7"/>
  <c r="G249" i="7"/>
  <c r="G248" i="7"/>
  <c r="G247" i="7"/>
  <c r="G246" i="7"/>
  <c r="G245" i="7"/>
  <c r="G244" i="7"/>
  <c r="G243" i="7"/>
  <c r="G242" i="7"/>
  <c r="G241" i="7"/>
  <c r="G240" i="7"/>
  <c r="G239" i="7"/>
  <c r="G238" i="7"/>
  <c r="G237" i="7"/>
  <c r="G236" i="7"/>
  <c r="G235" i="7"/>
  <c r="G234" i="7"/>
  <c r="G233" i="7"/>
  <c r="G232" i="7"/>
  <c r="G231" i="7"/>
  <c r="G230" i="7"/>
  <c r="G229" i="7"/>
  <c r="G228" i="7"/>
  <c r="G227" i="7"/>
  <c r="G226" i="7"/>
  <c r="G225" i="7"/>
  <c r="G224" i="7"/>
  <c r="G223" i="7"/>
  <c r="G222" i="7"/>
  <c r="G221" i="7"/>
  <c r="G220" i="7"/>
  <c r="G219" i="7"/>
  <c r="G218" i="7"/>
  <c r="G217" i="7"/>
  <c r="G216" i="7"/>
  <c r="G215" i="7"/>
  <c r="G214" i="7"/>
  <c r="G213" i="7"/>
  <c r="G212" i="7"/>
  <c r="G211" i="7"/>
  <c r="G210" i="7"/>
  <c r="G209" i="7"/>
  <c r="G208" i="7"/>
  <c r="G207" i="7"/>
  <c r="G206" i="7"/>
  <c r="G205" i="7"/>
  <c r="G204" i="7"/>
  <c r="G203" i="7"/>
  <c r="G202" i="7"/>
  <c r="G201" i="7"/>
  <c r="G200" i="7"/>
  <c r="G199" i="7"/>
  <c r="G198" i="7"/>
  <c r="G197" i="7"/>
  <c r="G196" i="7"/>
  <c r="G195" i="7"/>
  <c r="G194" i="7"/>
  <c r="G193" i="7"/>
  <c r="G192" i="7"/>
  <c r="G191" i="7"/>
  <c r="G190" i="7"/>
  <c r="G189" i="7"/>
  <c r="G188" i="7"/>
  <c r="G187" i="7"/>
  <c r="G186" i="7"/>
  <c r="G185" i="7"/>
  <c r="G184" i="7"/>
  <c r="G183" i="7"/>
  <c r="G182" i="7"/>
  <c r="G181" i="7"/>
  <c r="G180" i="7"/>
  <c r="G179" i="7"/>
  <c r="G178" i="7"/>
  <c r="G177" i="7"/>
  <c r="G176" i="7"/>
  <c r="G175" i="7"/>
  <c r="G174" i="7"/>
  <c r="G173" i="7"/>
  <c r="G172" i="7"/>
  <c r="G171" i="7"/>
  <c r="G170" i="7"/>
  <c r="G169" i="7"/>
  <c r="G168" i="7"/>
  <c r="G167" i="7"/>
  <c r="G166" i="7"/>
  <c r="G165" i="7"/>
  <c r="G164" i="7"/>
  <c r="G163" i="7"/>
  <c r="G162" i="7"/>
  <c r="G161" i="7"/>
  <c r="G160" i="7"/>
  <c r="G159" i="7"/>
  <c r="G158" i="7"/>
  <c r="G157" i="7"/>
  <c r="G156" i="7"/>
  <c r="G155" i="7"/>
  <c r="G154" i="7"/>
  <c r="G153" i="7"/>
  <c r="G152" i="7"/>
  <c r="G151" i="7"/>
  <c r="G150" i="7"/>
  <c r="G149" i="7"/>
  <c r="G148" i="7"/>
  <c r="G147" i="7"/>
  <c r="G146" i="7"/>
  <c r="G145" i="7"/>
  <c r="G144" i="7"/>
  <c r="G143" i="7"/>
  <c r="G142" i="7"/>
  <c r="G141" i="7"/>
  <c r="G140" i="7"/>
  <c r="G139" i="7"/>
  <c r="G138" i="7"/>
  <c r="G137" i="7"/>
  <c r="G136" i="7"/>
  <c r="G135" i="7"/>
  <c r="G134" i="7"/>
  <c r="G133" i="7"/>
  <c r="G132" i="7"/>
  <c r="G131" i="7"/>
  <c r="G130" i="7"/>
  <c r="G129" i="7"/>
  <c r="G128" i="7"/>
  <c r="G127" i="7"/>
  <c r="G126" i="7"/>
  <c r="G125" i="7"/>
  <c r="G124" i="7"/>
  <c r="G123" i="7"/>
  <c r="G122" i="7"/>
  <c r="G121" i="7"/>
  <c r="G120" i="7"/>
  <c r="G119" i="7"/>
  <c r="G118" i="7"/>
  <c r="G117" i="7"/>
  <c r="G116" i="7"/>
  <c r="G115" i="7"/>
  <c r="G114" i="7"/>
  <c r="G113" i="7"/>
  <c r="G112" i="7"/>
  <c r="G111" i="7"/>
  <c r="G110" i="7"/>
  <c r="G109" i="7"/>
  <c r="G108" i="7"/>
  <c r="G107" i="7"/>
  <c r="G106" i="7"/>
  <c r="G105" i="7"/>
  <c r="G104" i="7"/>
  <c r="G103" i="7"/>
  <c r="G102" i="7"/>
  <c r="G101" i="7"/>
  <c r="G100" i="7"/>
  <c r="G99" i="7"/>
  <c r="G98" i="7"/>
  <c r="G97" i="7"/>
  <c r="G96" i="7"/>
  <c r="G95" i="7"/>
  <c r="G94" i="7"/>
  <c r="G93" i="7"/>
  <c r="G92" i="7"/>
  <c r="G91" i="7"/>
  <c r="G90" i="7"/>
  <c r="G89" i="7"/>
  <c r="G88" i="7"/>
  <c r="G87" i="7"/>
  <c r="G86" i="7"/>
  <c r="G85" i="7"/>
  <c r="G84" i="7"/>
  <c r="G83" i="7"/>
  <c r="G82" i="7"/>
  <c r="G81" i="7"/>
  <c r="G80" i="7"/>
  <c r="G79" i="7"/>
  <c r="G78" i="7"/>
  <c r="G77" i="7"/>
  <c r="G76" i="7"/>
  <c r="G75" i="7"/>
  <c r="G74" i="7"/>
  <c r="G73" i="7"/>
  <c r="G72" i="7"/>
  <c r="G71" i="7"/>
  <c r="G70" i="7"/>
  <c r="G69" i="7"/>
  <c r="G68" i="7"/>
  <c r="G67" i="7"/>
  <c r="G66" i="7"/>
  <c r="G65" i="7"/>
  <c r="G64" i="7"/>
  <c r="G63" i="7"/>
  <c r="G62" i="7"/>
  <c r="G61" i="7"/>
  <c r="G60" i="7"/>
  <c r="G59" i="7"/>
  <c r="G58" i="7"/>
  <c r="G57" i="7"/>
  <c r="G56" i="7"/>
  <c r="G55" i="7"/>
  <c r="G54" i="7"/>
  <c r="G53" i="7"/>
  <c r="G52" i="7"/>
  <c r="G51" i="7"/>
  <c r="G50" i="7"/>
  <c r="G49" i="7"/>
  <c r="G48" i="7"/>
  <c r="G47" i="7"/>
  <c r="G46" i="7"/>
  <c r="G45" i="7"/>
  <c r="G44" i="7"/>
  <c r="G43" i="7"/>
  <c r="G42" i="7"/>
  <c r="G41" i="7"/>
  <c r="G40" i="7"/>
  <c r="G39" i="7"/>
  <c r="G38" i="7"/>
  <c r="G37" i="7"/>
  <c r="G36" i="7"/>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5" i="7"/>
  <c r="G4" i="7"/>
  <c r="G3" i="7"/>
  <c r="G2" i="7"/>
  <c r="G301" i="5"/>
  <c r="G300" i="5"/>
  <c r="G299" i="5"/>
  <c r="G298" i="5"/>
  <c r="G297" i="5"/>
  <c r="G296" i="5"/>
  <c r="G295" i="5"/>
  <c r="G294" i="5"/>
  <c r="G293" i="5"/>
  <c r="G292" i="5"/>
  <c r="G291" i="5"/>
  <c r="G290" i="5"/>
  <c r="G289" i="5"/>
  <c r="G288" i="5"/>
  <c r="G287" i="5"/>
  <c r="G286" i="5"/>
  <c r="G285" i="5"/>
  <c r="G284" i="5"/>
  <c r="G283" i="5"/>
  <c r="G282" i="5"/>
  <c r="G281" i="5"/>
  <c r="G280" i="5"/>
  <c r="G279" i="5"/>
  <c r="G278" i="5"/>
  <c r="G277" i="5"/>
  <c r="G276" i="5"/>
  <c r="G275" i="5"/>
  <c r="G274" i="5"/>
  <c r="G273" i="5"/>
  <c r="G272" i="5"/>
  <c r="G271" i="5"/>
  <c r="G270" i="5"/>
  <c r="G269" i="5"/>
  <c r="G268" i="5"/>
  <c r="G267" i="5"/>
  <c r="G266" i="5"/>
  <c r="G265" i="5"/>
  <c r="G264" i="5"/>
  <c r="G263" i="5"/>
  <c r="G262" i="5"/>
  <c r="G261" i="5"/>
  <c r="G260" i="5"/>
  <c r="G259" i="5"/>
  <c r="G258" i="5"/>
  <c r="G257" i="5"/>
  <c r="G256" i="5"/>
  <c r="G255" i="5"/>
  <c r="G254" i="5"/>
  <c r="G253" i="5"/>
  <c r="G252" i="5"/>
  <c r="G251" i="5"/>
  <c r="G250" i="5"/>
  <c r="G249" i="5"/>
  <c r="G248" i="5"/>
  <c r="G247" i="5"/>
  <c r="G246" i="5"/>
  <c r="G245" i="5"/>
  <c r="G244" i="5"/>
  <c r="G243" i="5"/>
  <c r="G242" i="5"/>
  <c r="G241" i="5"/>
  <c r="G240" i="5"/>
  <c r="G239" i="5"/>
  <c r="G238" i="5"/>
  <c r="G237" i="5"/>
  <c r="G236" i="5"/>
  <c r="G235" i="5"/>
  <c r="G234" i="5"/>
  <c r="G233" i="5"/>
  <c r="G232" i="5"/>
  <c r="G231" i="5"/>
  <c r="G230" i="5"/>
  <c r="G229" i="5"/>
  <c r="G228" i="5"/>
  <c r="G227" i="5"/>
  <c r="G226" i="5"/>
  <c r="G225" i="5"/>
  <c r="G224" i="5"/>
  <c r="G223" i="5"/>
  <c r="G222" i="5"/>
  <c r="G221" i="5"/>
  <c r="G220" i="5"/>
  <c r="G219" i="5"/>
  <c r="G218" i="5"/>
  <c r="G217" i="5"/>
  <c r="G216" i="5"/>
  <c r="G215" i="5"/>
  <c r="G214" i="5"/>
  <c r="G213" i="5"/>
  <c r="G212" i="5"/>
  <c r="G211" i="5"/>
  <c r="G210" i="5"/>
  <c r="G209" i="5"/>
  <c r="G208" i="5"/>
  <c r="G207" i="5"/>
  <c r="G206" i="5"/>
  <c r="G205" i="5"/>
  <c r="G204" i="5"/>
  <c r="G203" i="5"/>
  <c r="G202" i="5"/>
  <c r="G201" i="5"/>
  <c r="G200" i="5"/>
  <c r="G199" i="5"/>
  <c r="G198" i="5"/>
  <c r="G197" i="5"/>
  <c r="G196" i="5"/>
  <c r="G195" i="5"/>
  <c r="G194" i="5"/>
  <c r="G193" i="5"/>
  <c r="G192" i="5"/>
  <c r="G191" i="5"/>
  <c r="G190" i="5"/>
  <c r="G189" i="5"/>
  <c r="G188" i="5"/>
  <c r="G187" i="5"/>
  <c r="G186" i="5"/>
  <c r="G185" i="5"/>
  <c r="G184" i="5"/>
  <c r="G183" i="5"/>
  <c r="G182" i="5"/>
  <c r="G181" i="5"/>
  <c r="G180" i="5"/>
  <c r="G179" i="5"/>
  <c r="G178" i="5"/>
  <c r="G177" i="5"/>
  <c r="G176"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7" i="5"/>
  <c r="G116" i="5"/>
  <c r="G115" i="5"/>
  <c r="G114" i="5"/>
  <c r="G113" i="5"/>
  <c r="G112" i="5"/>
  <c r="G111" i="5"/>
  <c r="G110" i="5"/>
  <c r="G109" i="5"/>
  <c r="G108" i="5"/>
  <c r="G107" i="5"/>
  <c r="G106" i="5"/>
  <c r="G105" i="5"/>
  <c r="G104" i="5"/>
  <c r="G103" i="5"/>
  <c r="G102" i="5"/>
  <c r="G101" i="5"/>
  <c r="G100" i="5"/>
  <c r="G99" i="5"/>
  <c r="G98" i="5"/>
  <c r="G97" i="5"/>
  <c r="G96" i="5"/>
  <c r="G95" i="5"/>
  <c r="G94" i="5"/>
  <c r="G93" i="5"/>
  <c r="G92" i="5"/>
  <c r="G91" i="5"/>
  <c r="G90" i="5"/>
  <c r="G89" i="5"/>
  <c r="G88" i="5"/>
  <c r="G87" i="5"/>
  <c r="G86" i="5"/>
  <c r="G85" i="5"/>
  <c r="G84" i="5"/>
  <c r="G83" i="5"/>
  <c r="G82" i="5"/>
  <c r="G81" i="5"/>
  <c r="G80" i="5"/>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G51" i="5"/>
  <c r="G50" i="5"/>
  <c r="G49" i="5"/>
  <c r="G48" i="5"/>
  <c r="G47" i="5"/>
  <c r="G46" i="5"/>
  <c r="G45" i="5"/>
  <c r="G44" i="5"/>
  <c r="G43" i="5"/>
  <c r="G42" i="5"/>
  <c r="G41" i="5"/>
  <c r="G40" i="5"/>
  <c r="G39" i="5"/>
  <c r="G38" i="5"/>
  <c r="G37" i="5"/>
  <c r="G36" i="5"/>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G5" i="5"/>
  <c r="G4" i="5"/>
  <c r="G3" i="5"/>
  <c r="G2" i="5"/>
  <c r="G301" i="2"/>
  <c r="G300" i="2"/>
  <c r="G299" i="2"/>
  <c r="G298" i="2"/>
  <c r="G297" i="2"/>
  <c r="G296" i="2"/>
  <c r="G295" i="2"/>
  <c r="G294" i="2"/>
  <c r="G293" i="2"/>
  <c r="G292" i="2"/>
  <c r="G291" i="2"/>
  <c r="G290" i="2"/>
  <c r="G289" i="2"/>
  <c r="G288" i="2"/>
  <c r="G287" i="2"/>
  <c r="G286" i="2"/>
  <c r="G285" i="2"/>
  <c r="G284" i="2"/>
  <c r="G283" i="2"/>
  <c r="G282" i="2"/>
  <c r="G281" i="2"/>
  <c r="G280" i="2"/>
  <c r="G279" i="2"/>
  <c r="G278" i="2"/>
  <c r="G277" i="2"/>
  <c r="G276" i="2"/>
  <c r="G275" i="2"/>
  <c r="G274" i="2"/>
  <c r="G273" i="2"/>
  <c r="G272" i="2"/>
  <c r="G271" i="2"/>
  <c r="G270" i="2"/>
  <c r="G269" i="2"/>
  <c r="G268" i="2"/>
  <c r="G267" i="2"/>
  <c r="G266" i="2"/>
  <c r="G265" i="2"/>
  <c r="G264" i="2"/>
  <c r="G263" i="2"/>
  <c r="G262" i="2"/>
  <c r="G261" i="2"/>
  <c r="G260" i="2"/>
  <c r="G259" i="2"/>
  <c r="G258" i="2"/>
  <c r="G257" i="2"/>
  <c r="G256" i="2"/>
  <c r="G255" i="2"/>
  <c r="G254" i="2"/>
  <c r="G253" i="2"/>
  <c r="G252" i="2"/>
  <c r="G251" i="2"/>
  <c r="G250" i="2"/>
  <c r="G249" i="2"/>
  <c r="G248" i="2"/>
  <c r="G247" i="2"/>
  <c r="G246" i="2"/>
  <c r="G245" i="2"/>
  <c r="G244" i="2"/>
  <c r="G243" i="2"/>
  <c r="G242" i="2"/>
  <c r="G241" i="2"/>
  <c r="G240" i="2"/>
  <c r="G239" i="2"/>
  <c r="G238" i="2"/>
  <c r="G237" i="2"/>
  <c r="G236" i="2"/>
  <c r="G235" i="2"/>
  <c r="G234" i="2"/>
  <c r="G233" i="2"/>
  <c r="G232" i="2"/>
  <c r="G231" i="2"/>
  <c r="G230" i="2"/>
  <c r="G229" i="2"/>
  <c r="G228" i="2"/>
  <c r="G227" i="2"/>
  <c r="G226" i="2"/>
  <c r="G225" i="2"/>
  <c r="G224" i="2"/>
  <c r="G223" i="2"/>
  <c r="G222" i="2"/>
  <c r="G221" i="2"/>
  <c r="G220" i="2"/>
  <c r="G219" i="2"/>
  <c r="G218" i="2"/>
  <c r="G217" i="2"/>
  <c r="G216" i="2"/>
  <c r="G215" i="2"/>
  <c r="G214" i="2"/>
  <c r="G213" i="2"/>
  <c r="G212" i="2"/>
  <c r="G211" i="2"/>
  <c r="G210" i="2"/>
  <c r="G209" i="2"/>
  <c r="G208" i="2"/>
  <c r="G207" i="2"/>
  <c r="G206" i="2"/>
  <c r="G205" i="2"/>
  <c r="G204" i="2"/>
  <c r="G203" i="2"/>
  <c r="G202" i="2"/>
  <c r="G201" i="2"/>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 r="G301" i="13"/>
  <c r="G300" i="13"/>
  <c r="G299" i="13"/>
  <c r="G298" i="13"/>
  <c r="G297" i="13"/>
  <c r="G296" i="13"/>
  <c r="G295" i="13"/>
  <c r="G294" i="13"/>
  <c r="G293" i="13"/>
  <c r="G292" i="13"/>
  <c r="G291" i="13"/>
  <c r="G290" i="13"/>
  <c r="G289" i="13"/>
  <c r="G288" i="13"/>
  <c r="G287" i="13"/>
  <c r="G286" i="13"/>
  <c r="G285" i="13"/>
  <c r="G284" i="13"/>
  <c r="G283" i="13"/>
  <c r="G282" i="13"/>
  <c r="G281" i="13"/>
  <c r="G280" i="13"/>
  <c r="G279" i="13"/>
  <c r="G278" i="13"/>
  <c r="G277" i="13"/>
  <c r="G276" i="13"/>
  <c r="G275" i="13"/>
  <c r="G274" i="13"/>
  <c r="G273" i="13"/>
  <c r="G272" i="13"/>
  <c r="G271" i="13"/>
  <c r="G270" i="13"/>
  <c r="G269" i="13"/>
  <c r="G268" i="13"/>
  <c r="G267" i="13"/>
  <c r="G266" i="13"/>
  <c r="G265" i="13"/>
  <c r="G264" i="13"/>
  <c r="G263" i="13"/>
  <c r="G262" i="13"/>
  <c r="G261" i="13"/>
  <c r="G260" i="13"/>
  <c r="G259" i="13"/>
  <c r="G258" i="13"/>
  <c r="G257" i="13"/>
  <c r="G256" i="13"/>
  <c r="G255" i="13"/>
  <c r="G254" i="13"/>
  <c r="G253" i="13"/>
  <c r="G252" i="13"/>
  <c r="G251" i="13"/>
  <c r="G250" i="13"/>
  <c r="G249" i="13"/>
  <c r="G248" i="13"/>
  <c r="G247" i="13"/>
  <c r="G246" i="13"/>
  <c r="G245" i="13"/>
  <c r="G244" i="13"/>
  <c r="G243" i="13"/>
  <c r="G242" i="13"/>
  <c r="G241" i="13"/>
  <c r="G240" i="13"/>
  <c r="G239" i="13"/>
  <c r="G238" i="13"/>
  <c r="G237" i="13"/>
  <c r="G236" i="13"/>
  <c r="G235" i="13"/>
  <c r="G234" i="13"/>
  <c r="G233" i="13"/>
  <c r="G232" i="13"/>
  <c r="G231" i="13"/>
  <c r="G230" i="13"/>
  <c r="G229" i="13"/>
  <c r="G228" i="13"/>
  <c r="G227" i="13"/>
  <c r="G226" i="13"/>
  <c r="G225" i="13"/>
  <c r="G224" i="13"/>
  <c r="G223" i="13"/>
  <c r="G222" i="13"/>
  <c r="G221" i="13"/>
  <c r="G220" i="13"/>
  <c r="G219" i="13"/>
  <c r="G218" i="13"/>
  <c r="G217" i="13"/>
  <c r="G216" i="13"/>
  <c r="G215" i="13"/>
  <c r="G214" i="13"/>
  <c r="G213" i="13"/>
  <c r="G212" i="13"/>
  <c r="G211" i="13"/>
  <c r="G210" i="13"/>
  <c r="G209" i="13"/>
  <c r="G208" i="13"/>
  <c r="G207" i="13"/>
  <c r="G206" i="13"/>
  <c r="G205" i="13"/>
  <c r="G204" i="13"/>
  <c r="G203" i="13"/>
  <c r="G202" i="13"/>
  <c r="G201" i="13"/>
  <c r="G200" i="13"/>
  <c r="G199" i="13"/>
  <c r="G198" i="13"/>
  <c r="G197" i="13"/>
  <c r="G196" i="13"/>
  <c r="G195" i="13"/>
  <c r="G194" i="13"/>
  <c r="G193" i="13"/>
  <c r="G192" i="13"/>
  <c r="G191" i="13"/>
  <c r="G190" i="13"/>
  <c r="G189" i="13"/>
  <c r="G188" i="13"/>
  <c r="G187" i="13"/>
  <c r="G186" i="13"/>
  <c r="G185" i="13"/>
  <c r="G184" i="13"/>
  <c r="G183" i="13"/>
  <c r="G182" i="13"/>
  <c r="G181" i="13"/>
  <c r="G180" i="13"/>
  <c r="G179" i="13"/>
  <c r="G178" i="13"/>
  <c r="G177" i="13"/>
  <c r="G176" i="13"/>
  <c r="G175" i="13"/>
  <c r="G174" i="13"/>
  <c r="G173" i="13"/>
  <c r="G172" i="13"/>
  <c r="G171" i="13"/>
  <c r="G170" i="13"/>
  <c r="G169" i="13"/>
  <c r="G168" i="13"/>
  <c r="G167" i="13"/>
  <c r="G166" i="13"/>
  <c r="G165" i="13"/>
  <c r="G164" i="13"/>
  <c r="G163" i="13"/>
  <c r="G162" i="13"/>
  <c r="G161" i="13"/>
  <c r="G160" i="13"/>
  <c r="G159" i="13"/>
  <c r="G158" i="13"/>
  <c r="G157" i="13"/>
  <c r="G156" i="13"/>
  <c r="G155" i="13"/>
  <c r="G154" i="13"/>
  <c r="G153" i="13"/>
  <c r="G152" i="13"/>
  <c r="G151" i="13"/>
  <c r="G150" i="13"/>
  <c r="G149" i="13"/>
  <c r="G148" i="13"/>
  <c r="G147" i="13"/>
  <c r="G146" i="13"/>
  <c r="G145" i="13"/>
  <c r="G144" i="13"/>
  <c r="G143" i="13"/>
  <c r="G142" i="13"/>
  <c r="G141" i="13"/>
  <c r="G140" i="13"/>
  <c r="G139" i="13"/>
  <c r="G138" i="13"/>
  <c r="G137" i="13"/>
  <c r="G136" i="13"/>
  <c r="G135" i="13"/>
  <c r="G134" i="13"/>
  <c r="G133" i="13"/>
  <c r="G132" i="13"/>
  <c r="G131" i="13"/>
  <c r="G130" i="13"/>
  <c r="G129" i="13"/>
  <c r="G128" i="13"/>
  <c r="G127" i="13"/>
  <c r="G126" i="13"/>
  <c r="G125" i="13"/>
  <c r="G124" i="13"/>
  <c r="G123" i="13"/>
  <c r="G122" i="13"/>
  <c r="G121" i="13"/>
  <c r="G120" i="13"/>
  <c r="G119" i="13"/>
  <c r="G118" i="13"/>
  <c r="G117" i="13"/>
  <c r="G116" i="13"/>
  <c r="G115" i="13"/>
  <c r="G114" i="13"/>
  <c r="G113" i="13"/>
  <c r="G112" i="13"/>
  <c r="G111" i="13"/>
  <c r="G110" i="13"/>
  <c r="G109" i="13"/>
  <c r="G108" i="13"/>
  <c r="G107" i="13"/>
  <c r="G106" i="13"/>
  <c r="G105" i="13"/>
  <c r="G104" i="13"/>
  <c r="G103" i="13"/>
  <c r="G102" i="13"/>
  <c r="G101" i="13"/>
  <c r="G100" i="13"/>
  <c r="G99" i="13"/>
  <c r="G98" i="13"/>
  <c r="G97" i="13"/>
  <c r="G96" i="13"/>
  <c r="G95" i="13"/>
  <c r="G94" i="13"/>
  <c r="G93" i="13"/>
  <c r="G92" i="13"/>
  <c r="G91" i="13"/>
  <c r="G90" i="13"/>
  <c r="G89" i="13"/>
  <c r="G88" i="13"/>
  <c r="G87" i="13"/>
  <c r="G86" i="13"/>
  <c r="G85" i="13"/>
  <c r="G84" i="13"/>
  <c r="G83" i="13"/>
  <c r="G82" i="13"/>
  <c r="G81" i="13"/>
  <c r="G80" i="13"/>
  <c r="G79" i="13"/>
  <c r="G78" i="13"/>
  <c r="G77" i="13"/>
  <c r="G76" i="13"/>
  <c r="G75" i="13"/>
  <c r="G74" i="13"/>
  <c r="G73" i="13"/>
  <c r="G72" i="13"/>
  <c r="G71" i="13"/>
  <c r="G70" i="13"/>
  <c r="G69" i="13"/>
  <c r="G68" i="13"/>
  <c r="G67" i="13"/>
  <c r="G66" i="13"/>
  <c r="G65" i="13"/>
  <c r="G64" i="13"/>
  <c r="G63" i="13"/>
  <c r="G62" i="13"/>
  <c r="G61" i="13"/>
  <c r="G60" i="13"/>
  <c r="G59" i="13"/>
  <c r="G58" i="13"/>
  <c r="G57" i="13"/>
  <c r="G56" i="13"/>
  <c r="G55" i="13"/>
  <c r="G54" i="13"/>
  <c r="G53" i="13"/>
  <c r="G52" i="13"/>
  <c r="G51" i="13"/>
  <c r="G50" i="13"/>
  <c r="G49" i="13"/>
  <c r="G48" i="13"/>
  <c r="G47" i="13"/>
  <c r="G46" i="13"/>
  <c r="G45" i="13"/>
  <c r="G44" i="13"/>
  <c r="G43" i="13"/>
  <c r="G42" i="13"/>
  <c r="G41" i="13"/>
  <c r="G40" i="13"/>
  <c r="G39" i="13"/>
  <c r="G38" i="13"/>
  <c r="G37" i="13"/>
  <c r="G36" i="13"/>
  <c r="G35" i="13"/>
  <c r="G34" i="13"/>
  <c r="G33" i="13"/>
  <c r="G32" i="13"/>
  <c r="G31" i="13"/>
  <c r="G30" i="13"/>
  <c r="G29" i="13"/>
  <c r="G28" i="13"/>
  <c r="G27" i="13"/>
  <c r="G26" i="13"/>
  <c r="G25" i="13"/>
  <c r="G24" i="13"/>
  <c r="G23" i="13"/>
  <c r="G22" i="13"/>
  <c r="G21" i="13"/>
  <c r="G20" i="13"/>
  <c r="G19" i="13"/>
  <c r="G18" i="13"/>
  <c r="G17" i="13"/>
  <c r="G16" i="13"/>
  <c r="G15" i="13"/>
  <c r="G14" i="13"/>
  <c r="G13" i="13"/>
  <c r="G12" i="13"/>
  <c r="G11" i="13"/>
  <c r="G10" i="13"/>
  <c r="G9" i="13"/>
  <c r="G8" i="13"/>
  <c r="G7" i="13"/>
  <c r="G6" i="13"/>
  <c r="G5" i="13"/>
  <c r="G4" i="13"/>
  <c r="G3" i="13"/>
  <c r="G2" i="13"/>
  <c r="G301" i="12"/>
  <c r="G300" i="12"/>
  <c r="G299" i="12"/>
  <c r="G298" i="12"/>
  <c r="G297" i="12"/>
  <c r="G296" i="12"/>
  <c r="G295" i="12"/>
  <c r="G294" i="12"/>
  <c r="G293" i="12"/>
  <c r="G292" i="12"/>
  <c r="G291" i="12"/>
  <c r="G290" i="12"/>
  <c r="G289" i="12"/>
  <c r="G288" i="12"/>
  <c r="G287" i="12"/>
  <c r="G286" i="12"/>
  <c r="G285" i="12"/>
  <c r="G284" i="12"/>
  <c r="G283" i="12"/>
  <c r="G282" i="12"/>
  <c r="G281" i="12"/>
  <c r="G280" i="12"/>
  <c r="G279" i="12"/>
  <c r="G278" i="12"/>
  <c r="G277" i="12"/>
  <c r="G276" i="12"/>
  <c r="G275" i="12"/>
  <c r="G274" i="12"/>
  <c r="G273" i="12"/>
  <c r="G272" i="12"/>
  <c r="G271" i="12"/>
  <c r="G270" i="12"/>
  <c r="G269" i="12"/>
  <c r="G268" i="12"/>
  <c r="G267" i="12"/>
  <c r="G266" i="12"/>
  <c r="G265" i="12"/>
  <c r="G264" i="12"/>
  <c r="G263" i="12"/>
  <c r="G262" i="12"/>
  <c r="G261" i="12"/>
  <c r="G260" i="12"/>
  <c r="G259" i="12"/>
  <c r="G258" i="12"/>
  <c r="G257" i="12"/>
  <c r="G256" i="12"/>
  <c r="G255" i="12"/>
  <c r="G254" i="12"/>
  <c r="G253" i="12"/>
  <c r="G252" i="12"/>
  <c r="G251" i="12"/>
  <c r="G250" i="12"/>
  <c r="G249" i="12"/>
  <c r="G248" i="12"/>
  <c r="G247" i="12"/>
  <c r="G246" i="12"/>
  <c r="G245" i="12"/>
  <c r="G244" i="12"/>
  <c r="G243" i="12"/>
  <c r="G242" i="12"/>
  <c r="G241" i="12"/>
  <c r="G240" i="12"/>
  <c r="G239" i="12"/>
  <c r="G238" i="12"/>
  <c r="G237" i="12"/>
  <c r="G236" i="12"/>
  <c r="G235" i="12"/>
  <c r="G234" i="12"/>
  <c r="G233" i="12"/>
  <c r="G232" i="12"/>
  <c r="G231" i="12"/>
  <c r="G230" i="12"/>
  <c r="G229" i="12"/>
  <c r="G228" i="12"/>
  <c r="G227" i="12"/>
  <c r="G226" i="12"/>
  <c r="G225" i="12"/>
  <c r="G224" i="12"/>
  <c r="G223" i="12"/>
  <c r="G222" i="12"/>
  <c r="G221" i="12"/>
  <c r="G220" i="12"/>
  <c r="G219" i="12"/>
  <c r="G218" i="12"/>
  <c r="G217" i="12"/>
  <c r="G216" i="12"/>
  <c r="G215" i="12"/>
  <c r="G214" i="12"/>
  <c r="G213" i="12"/>
  <c r="G212" i="12"/>
  <c r="G211" i="12"/>
  <c r="G210" i="12"/>
  <c r="G209" i="12"/>
  <c r="G208" i="12"/>
  <c r="G207" i="12"/>
  <c r="G206" i="12"/>
  <c r="G205" i="12"/>
  <c r="G204" i="12"/>
  <c r="G203" i="12"/>
  <c r="G202" i="12"/>
  <c r="G201" i="12"/>
  <c r="G200" i="12"/>
  <c r="G199" i="12"/>
  <c r="G198" i="12"/>
  <c r="G197" i="12"/>
  <c r="G196" i="12"/>
  <c r="G195" i="12"/>
  <c r="G194" i="12"/>
  <c r="G193" i="12"/>
  <c r="G192" i="12"/>
  <c r="G191" i="12"/>
  <c r="G190" i="12"/>
  <c r="G189" i="12"/>
  <c r="G188" i="12"/>
  <c r="G187" i="12"/>
  <c r="G186" i="12"/>
  <c r="G185" i="12"/>
  <c r="G184" i="12"/>
  <c r="G183" i="12"/>
  <c r="G182" i="12"/>
  <c r="G181" i="12"/>
  <c r="G180" i="12"/>
  <c r="G179" i="12"/>
  <c r="G178" i="12"/>
  <c r="G177" i="12"/>
  <c r="G176" i="12"/>
  <c r="G175" i="12"/>
  <c r="G174" i="12"/>
  <c r="G173" i="12"/>
  <c r="G172" i="12"/>
  <c r="G171" i="12"/>
  <c r="G170" i="12"/>
  <c r="G169" i="12"/>
  <c r="G168" i="12"/>
  <c r="G167" i="12"/>
  <c r="G166" i="12"/>
  <c r="G165" i="12"/>
  <c r="G164" i="12"/>
  <c r="G163" i="12"/>
  <c r="G162" i="12"/>
  <c r="G161" i="12"/>
  <c r="G160" i="12"/>
  <c r="G159" i="12"/>
  <c r="G158" i="12"/>
  <c r="G157" i="12"/>
  <c r="G156" i="12"/>
  <c r="G155" i="12"/>
  <c r="G154" i="12"/>
  <c r="G153" i="12"/>
  <c r="G152" i="12"/>
  <c r="G151" i="12"/>
  <c r="G150" i="12"/>
  <c r="G149" i="12"/>
  <c r="G148" i="12"/>
  <c r="G147" i="12"/>
  <c r="G146" i="12"/>
  <c r="G145" i="12"/>
  <c r="G144" i="12"/>
  <c r="G143" i="12"/>
  <c r="G142" i="12"/>
  <c r="G141" i="12"/>
  <c r="G140" i="12"/>
  <c r="G139" i="12"/>
  <c r="G138" i="12"/>
  <c r="G137" i="12"/>
  <c r="G136" i="12"/>
  <c r="G135" i="12"/>
  <c r="G134" i="12"/>
  <c r="G133" i="12"/>
  <c r="G132" i="12"/>
  <c r="G131" i="12"/>
  <c r="G130" i="12"/>
  <c r="G129" i="12"/>
  <c r="G128" i="12"/>
  <c r="G127" i="12"/>
  <c r="G126" i="12"/>
  <c r="G125" i="12"/>
  <c r="G124" i="12"/>
  <c r="G123" i="12"/>
  <c r="G122" i="12"/>
  <c r="G121" i="12"/>
  <c r="G120" i="12"/>
  <c r="G119" i="12"/>
  <c r="G118" i="12"/>
  <c r="G117" i="12"/>
  <c r="G116" i="12"/>
  <c r="G115" i="12"/>
  <c r="G114" i="12"/>
  <c r="G113" i="12"/>
  <c r="G112" i="12"/>
  <c r="G111" i="12"/>
  <c r="G110" i="12"/>
  <c r="G109" i="12"/>
  <c r="G108" i="12"/>
  <c r="G107" i="12"/>
  <c r="G106" i="12"/>
  <c r="G105" i="12"/>
  <c r="G104" i="12"/>
  <c r="G103" i="12"/>
  <c r="G102" i="12"/>
  <c r="G101" i="12"/>
  <c r="G100" i="12"/>
  <c r="G99" i="12"/>
  <c r="G98" i="12"/>
  <c r="G97" i="12"/>
  <c r="G96" i="12"/>
  <c r="G95" i="12"/>
  <c r="G94" i="12"/>
  <c r="G93" i="12"/>
  <c r="G92" i="12"/>
  <c r="G91" i="12"/>
  <c r="G90" i="12"/>
  <c r="G89" i="12"/>
  <c r="G88" i="12"/>
  <c r="G87" i="12"/>
  <c r="G86" i="12"/>
  <c r="G85" i="12"/>
  <c r="G84" i="12"/>
  <c r="G83" i="12"/>
  <c r="G82" i="12"/>
  <c r="G81" i="12"/>
  <c r="G80" i="12"/>
  <c r="G79" i="12"/>
  <c r="G78" i="12"/>
  <c r="G77" i="12"/>
  <c r="G76" i="12"/>
  <c r="G75" i="12"/>
  <c r="G74" i="12"/>
  <c r="G73" i="12"/>
  <c r="G72" i="12"/>
  <c r="G71" i="12"/>
  <c r="G70" i="12"/>
  <c r="G69" i="12"/>
  <c r="G68" i="12"/>
  <c r="G67" i="12"/>
  <c r="G66" i="12"/>
  <c r="G65" i="12"/>
  <c r="G64" i="12"/>
  <c r="G63" i="12"/>
  <c r="G62" i="12"/>
  <c r="G61" i="12"/>
  <c r="G60" i="12"/>
  <c r="G59" i="12"/>
  <c r="G58" i="12"/>
  <c r="G57" i="12"/>
  <c r="G56" i="12"/>
  <c r="G55" i="12"/>
  <c r="G54" i="12"/>
  <c r="G53" i="12"/>
  <c r="G52" i="12"/>
  <c r="G51" i="12"/>
  <c r="G50" i="12"/>
  <c r="G49" i="12"/>
  <c r="G48" i="12"/>
  <c r="G47" i="12"/>
  <c r="G46" i="12"/>
  <c r="G45" i="12"/>
  <c r="G44" i="12"/>
  <c r="G43" i="12"/>
  <c r="G42" i="12"/>
  <c r="G41" i="12"/>
  <c r="G40" i="12"/>
  <c r="G39" i="12"/>
  <c r="G38" i="12"/>
  <c r="G37" i="12"/>
  <c r="G36" i="12"/>
  <c r="G35" i="12"/>
  <c r="G34" i="12"/>
  <c r="G33" i="12"/>
  <c r="G32" i="12"/>
  <c r="G31" i="12"/>
  <c r="G30" i="12"/>
  <c r="G29" i="12"/>
  <c r="G28" i="12"/>
  <c r="G27" i="12"/>
  <c r="G26" i="12"/>
  <c r="G25" i="12"/>
  <c r="G24" i="12"/>
  <c r="G23" i="12"/>
  <c r="G22" i="12"/>
  <c r="G21" i="12"/>
  <c r="G20" i="12"/>
  <c r="G19" i="12"/>
  <c r="G18" i="12"/>
  <c r="G17" i="12"/>
  <c r="G16" i="12"/>
  <c r="G15" i="12"/>
  <c r="G14" i="12"/>
  <c r="G13" i="12"/>
  <c r="G12" i="12"/>
  <c r="G11" i="12"/>
  <c r="G10" i="12"/>
  <c r="G8" i="12"/>
  <c r="G7" i="12"/>
  <c r="G6" i="12"/>
  <c r="G5" i="12"/>
  <c r="G4" i="12"/>
  <c r="G3" i="12"/>
  <c r="G2" i="12"/>
  <c r="F5" i="15" l="1"/>
  <c r="F293" i="15"/>
  <c r="G301" i="14"/>
  <c r="G300" i="14"/>
  <c r="G299" i="14"/>
  <c r="G298" i="14"/>
  <c r="G297" i="14"/>
  <c r="G296" i="14"/>
  <c r="G295" i="14"/>
  <c r="G294" i="14"/>
  <c r="G293" i="14"/>
  <c r="G292" i="14"/>
  <c r="G291" i="14"/>
  <c r="G290" i="14"/>
  <c r="G289" i="14"/>
  <c r="G288" i="14"/>
  <c r="G287" i="14"/>
  <c r="G286" i="14"/>
  <c r="G285" i="14"/>
  <c r="G284" i="14"/>
  <c r="G283" i="14"/>
  <c r="G282" i="14"/>
  <c r="G281" i="14"/>
  <c r="G280" i="14"/>
  <c r="G279" i="14"/>
  <c r="G278" i="14"/>
  <c r="G277" i="14"/>
  <c r="G276" i="14"/>
  <c r="G275" i="14"/>
  <c r="G274" i="14"/>
  <c r="G273" i="14"/>
  <c r="G272" i="14"/>
  <c r="G271" i="14"/>
  <c r="G270" i="14"/>
  <c r="G269" i="14"/>
  <c r="G268" i="14"/>
  <c r="G267" i="14"/>
  <c r="G266" i="14"/>
  <c r="G265" i="14"/>
  <c r="G264" i="14"/>
  <c r="G263" i="14"/>
  <c r="G262" i="14"/>
  <c r="G261" i="14"/>
  <c r="G260" i="14"/>
  <c r="G259" i="14"/>
  <c r="G258" i="14"/>
  <c r="G257" i="14"/>
  <c r="G256" i="14"/>
  <c r="G255" i="14"/>
  <c r="G254" i="14"/>
  <c r="G253" i="14"/>
  <c r="G252" i="14"/>
  <c r="G251" i="14"/>
  <c r="G250" i="14"/>
  <c r="G249" i="14"/>
  <c r="G248" i="14"/>
  <c r="G247" i="14"/>
  <c r="G246" i="14"/>
  <c r="G245" i="14"/>
  <c r="G244" i="14"/>
  <c r="G243" i="14"/>
  <c r="G242" i="14"/>
  <c r="G241" i="14"/>
  <c r="G240" i="14"/>
  <c r="G239" i="14"/>
  <c r="G238" i="14"/>
  <c r="G237" i="14"/>
  <c r="G236" i="14"/>
  <c r="G235" i="14"/>
  <c r="G234" i="14"/>
  <c r="G233" i="14"/>
  <c r="G232" i="14"/>
  <c r="G231" i="14"/>
  <c r="G230" i="14"/>
  <c r="G229" i="14"/>
  <c r="G228" i="14"/>
  <c r="G227" i="14"/>
  <c r="G226" i="14"/>
  <c r="G225" i="14"/>
  <c r="G224" i="14"/>
  <c r="G223" i="14"/>
  <c r="G222" i="14"/>
  <c r="G221" i="14"/>
  <c r="G220" i="14"/>
  <c r="G219" i="14"/>
  <c r="G218" i="14"/>
  <c r="G217" i="14"/>
  <c r="G216" i="14"/>
  <c r="G215" i="14"/>
  <c r="G214" i="14"/>
  <c r="G213" i="14"/>
  <c r="G212" i="14"/>
  <c r="G211" i="14"/>
  <c r="G210" i="14"/>
  <c r="G209" i="14"/>
  <c r="G208" i="14"/>
  <c r="G207" i="14"/>
  <c r="G206" i="14"/>
  <c r="G205" i="14"/>
  <c r="G204" i="14"/>
  <c r="G203" i="14"/>
  <c r="G202" i="14"/>
  <c r="G201" i="14"/>
  <c r="G200" i="14"/>
  <c r="G199" i="14"/>
  <c r="G198" i="14"/>
  <c r="G197" i="14"/>
  <c r="G196" i="14"/>
  <c r="G195" i="14"/>
  <c r="G194" i="14"/>
  <c r="G193" i="14"/>
  <c r="G192" i="14"/>
  <c r="G191" i="14"/>
  <c r="G190" i="14"/>
  <c r="G189" i="14"/>
  <c r="G188" i="14"/>
  <c r="G187" i="14"/>
  <c r="G186" i="14"/>
  <c r="G185" i="14"/>
  <c r="G184" i="14"/>
  <c r="G183" i="14"/>
  <c r="G182" i="14"/>
  <c r="G181" i="14"/>
  <c r="G180" i="14"/>
  <c r="G179" i="14"/>
  <c r="G178" i="14"/>
  <c r="G177" i="14"/>
  <c r="G176" i="14"/>
  <c r="G175" i="14"/>
  <c r="G174" i="14"/>
  <c r="G173" i="14"/>
  <c r="G172" i="14"/>
  <c r="G171" i="14"/>
  <c r="G170" i="14"/>
  <c r="G169" i="14"/>
  <c r="G168" i="14"/>
  <c r="G167" i="14"/>
  <c r="G166" i="14"/>
  <c r="G165" i="14"/>
  <c r="G164" i="14"/>
  <c r="G163" i="14"/>
  <c r="G162" i="14"/>
  <c r="G161" i="14"/>
  <c r="G160" i="14"/>
  <c r="G159" i="14"/>
  <c r="G158" i="14"/>
  <c r="G157" i="14"/>
  <c r="G156" i="14"/>
  <c r="G155" i="14"/>
  <c r="G154" i="14"/>
  <c r="G153" i="14"/>
  <c r="G152" i="14"/>
  <c r="G151" i="14"/>
  <c r="G150" i="14"/>
  <c r="G149" i="14"/>
  <c r="G148" i="14"/>
  <c r="G147" i="14"/>
  <c r="G146" i="14"/>
  <c r="G145" i="14"/>
  <c r="G144" i="14"/>
  <c r="G143" i="14"/>
  <c r="G142" i="14"/>
  <c r="G141" i="14"/>
  <c r="G140" i="14"/>
  <c r="G139" i="14"/>
  <c r="G138" i="14"/>
  <c r="G137" i="14"/>
  <c r="G136" i="14"/>
  <c r="G135" i="14"/>
  <c r="G134" i="14"/>
  <c r="G133" i="14"/>
  <c r="G132" i="14"/>
  <c r="G131" i="14"/>
  <c r="G130" i="14"/>
  <c r="G129" i="14"/>
  <c r="G128" i="14"/>
  <c r="G127" i="14"/>
  <c r="G126" i="14"/>
  <c r="G125" i="14"/>
  <c r="G124" i="14"/>
  <c r="G123" i="14"/>
  <c r="G122" i="14"/>
  <c r="G121" i="14"/>
  <c r="G120" i="14"/>
  <c r="G119" i="14"/>
  <c r="G118" i="14"/>
  <c r="G117" i="14"/>
  <c r="G116" i="14"/>
  <c r="G115" i="14"/>
  <c r="G114" i="14"/>
  <c r="G113" i="14"/>
  <c r="G112" i="14"/>
  <c r="G111" i="14"/>
  <c r="G110" i="14"/>
  <c r="G109" i="14"/>
  <c r="G108" i="14"/>
  <c r="G107" i="14"/>
  <c r="G106" i="14"/>
  <c r="G105" i="14"/>
  <c r="G104" i="14"/>
  <c r="G103" i="14"/>
  <c r="G102" i="14"/>
  <c r="G101" i="14"/>
  <c r="G100" i="14"/>
  <c r="G99" i="14"/>
  <c r="G98" i="14"/>
  <c r="G97" i="14"/>
  <c r="G96" i="14"/>
  <c r="G95" i="14"/>
  <c r="G94" i="14"/>
  <c r="G93" i="14"/>
  <c r="G92" i="14"/>
  <c r="G91" i="14"/>
  <c r="G90" i="14"/>
  <c r="G89" i="14"/>
  <c r="G88" i="14"/>
  <c r="G87" i="14"/>
  <c r="G86" i="14"/>
  <c r="G85" i="14"/>
  <c r="G84" i="14"/>
  <c r="G83" i="14"/>
  <c r="G82" i="14"/>
  <c r="G81" i="14"/>
  <c r="G80" i="14"/>
  <c r="G79" i="14"/>
  <c r="G78" i="14"/>
  <c r="G77" i="14"/>
  <c r="G76" i="14"/>
  <c r="G75" i="14"/>
  <c r="G74" i="14"/>
  <c r="G73" i="14"/>
  <c r="G72" i="14"/>
  <c r="G71" i="14"/>
  <c r="G70" i="14"/>
  <c r="G69" i="14"/>
  <c r="G68" i="14"/>
  <c r="G67" i="14"/>
  <c r="G66" i="14"/>
  <c r="G65" i="14"/>
  <c r="G64" i="14"/>
  <c r="G63" i="14"/>
  <c r="G62" i="14"/>
  <c r="G61" i="14"/>
  <c r="G60" i="14"/>
  <c r="G59" i="14"/>
  <c r="G58" i="14"/>
  <c r="G57" i="14"/>
  <c r="G56" i="14"/>
  <c r="G55" i="14"/>
  <c r="G54" i="14"/>
  <c r="G53" i="14"/>
  <c r="G52" i="14"/>
  <c r="G51" i="14"/>
  <c r="G50" i="14"/>
  <c r="G49" i="14"/>
  <c r="G48" i="14"/>
  <c r="G47" i="14"/>
  <c r="G46" i="14"/>
  <c r="G45" i="14"/>
  <c r="G44" i="14"/>
  <c r="G43" i="14"/>
  <c r="G42" i="14"/>
  <c r="G41" i="14"/>
  <c r="G40" i="14"/>
  <c r="G39" i="14"/>
  <c r="G38" i="14"/>
  <c r="G37" i="14"/>
  <c r="G36" i="14"/>
  <c r="G35" i="14"/>
  <c r="G34" i="14"/>
  <c r="G33" i="14"/>
  <c r="G32" i="14"/>
  <c r="G31" i="14"/>
  <c r="G30" i="14"/>
  <c r="G29" i="14"/>
  <c r="G28" i="14"/>
  <c r="G27" i="14"/>
  <c r="G26" i="14"/>
  <c r="G25" i="14"/>
  <c r="G24" i="14"/>
  <c r="G23" i="14"/>
  <c r="G22" i="14"/>
  <c r="G21" i="14"/>
  <c r="G20" i="14"/>
  <c r="G19" i="14"/>
  <c r="G18" i="14"/>
  <c r="G17" i="14"/>
  <c r="G16" i="14"/>
  <c r="G15" i="14"/>
  <c r="G14" i="14"/>
  <c r="G13" i="14"/>
  <c r="G12" i="14"/>
  <c r="G11" i="14"/>
  <c r="G10" i="14"/>
  <c r="G9" i="14"/>
  <c r="G8" i="14"/>
  <c r="G7" i="14"/>
  <c r="G6" i="14"/>
  <c r="G5" i="14"/>
  <c r="G4" i="14"/>
  <c r="G3" i="14"/>
  <c r="G2" i="14"/>
  <c r="G301" i="15" l="1"/>
  <c r="G300" i="15"/>
  <c r="G299" i="15"/>
  <c r="G298" i="15"/>
  <c r="G297" i="15"/>
  <c r="G296" i="15"/>
  <c r="G295" i="15"/>
  <c r="G294" i="15"/>
  <c r="G293" i="15"/>
  <c r="G292" i="15"/>
  <c r="G291" i="15"/>
  <c r="G290" i="15"/>
  <c r="G289" i="15"/>
  <c r="G288" i="15"/>
  <c r="G287" i="15"/>
  <c r="G286" i="15"/>
  <c r="G285" i="15"/>
  <c r="G284" i="15"/>
  <c r="G283" i="15"/>
  <c r="G282" i="15"/>
  <c r="G281" i="15"/>
  <c r="G280" i="15"/>
  <c r="G279" i="15"/>
  <c r="G278" i="15"/>
  <c r="G277" i="15"/>
  <c r="G276" i="15"/>
  <c r="G275" i="15"/>
  <c r="G274" i="15"/>
  <c r="G273" i="15"/>
  <c r="G272" i="15"/>
  <c r="G271" i="15"/>
  <c r="G270" i="15"/>
  <c r="G269" i="15"/>
  <c r="G268" i="15"/>
  <c r="G267" i="15"/>
  <c r="G266" i="15"/>
  <c r="G265" i="15"/>
  <c r="G264" i="15"/>
  <c r="G263" i="15"/>
  <c r="G262" i="15"/>
  <c r="G261" i="15"/>
  <c r="G260" i="15"/>
  <c r="G259" i="15"/>
  <c r="G258" i="15"/>
  <c r="G257" i="15"/>
  <c r="G256" i="15"/>
  <c r="G255" i="15"/>
  <c r="G254" i="15"/>
  <c r="G253" i="15"/>
  <c r="G252" i="15"/>
  <c r="G251" i="15"/>
  <c r="G250" i="15"/>
  <c r="G249" i="15"/>
  <c r="G248" i="15"/>
  <c r="G247" i="15"/>
  <c r="G246" i="15"/>
  <c r="G245" i="15"/>
  <c r="G244" i="15"/>
  <c r="G243" i="15"/>
  <c r="G242" i="15"/>
  <c r="G241" i="15"/>
  <c r="G240" i="15"/>
  <c r="G239" i="15"/>
  <c r="G238" i="15"/>
  <c r="G237" i="15"/>
  <c r="G236" i="15"/>
  <c r="G235" i="15"/>
  <c r="G234" i="15"/>
  <c r="G233" i="15"/>
  <c r="G232" i="15"/>
  <c r="G231" i="15"/>
  <c r="G230" i="15"/>
  <c r="G229" i="15"/>
  <c r="G228" i="15"/>
  <c r="G227" i="15"/>
  <c r="G226" i="15"/>
  <c r="G225" i="15"/>
  <c r="G224" i="15"/>
  <c r="G223" i="15"/>
  <c r="G222" i="15"/>
  <c r="G221" i="15"/>
  <c r="G220" i="15"/>
  <c r="G219" i="15"/>
  <c r="G218" i="15"/>
  <c r="G217" i="15"/>
  <c r="G216" i="15"/>
  <c r="G215" i="15"/>
  <c r="G214" i="15"/>
  <c r="G213" i="15"/>
  <c r="G212" i="15"/>
  <c r="G211" i="15"/>
  <c r="G210" i="15"/>
  <c r="G209" i="15"/>
  <c r="G208" i="15"/>
  <c r="G207" i="15"/>
  <c r="G206" i="15"/>
  <c r="G205" i="15"/>
  <c r="G204" i="15"/>
  <c r="G203" i="15"/>
  <c r="G202" i="15"/>
  <c r="G201" i="15"/>
  <c r="G200" i="15"/>
  <c r="G199" i="15"/>
  <c r="G198" i="15"/>
  <c r="G197" i="15"/>
  <c r="G196" i="15"/>
  <c r="G195" i="15"/>
  <c r="G194" i="15"/>
  <c r="G193" i="15"/>
  <c r="G192" i="15"/>
  <c r="G191" i="15"/>
  <c r="G190" i="15"/>
  <c r="G189" i="15"/>
  <c r="G188" i="15"/>
  <c r="G187" i="15"/>
  <c r="G186" i="15"/>
  <c r="G185" i="15"/>
  <c r="G184" i="15"/>
  <c r="G183" i="15"/>
  <c r="G182" i="15"/>
  <c r="G181" i="15"/>
  <c r="G180" i="15"/>
  <c r="G179" i="15"/>
  <c r="G178" i="15"/>
  <c r="G177" i="15"/>
  <c r="G176" i="15"/>
  <c r="G175" i="15"/>
  <c r="G174" i="15"/>
  <c r="G173" i="15"/>
  <c r="G172" i="15"/>
  <c r="G171" i="15"/>
  <c r="G170" i="15"/>
  <c r="G169" i="15"/>
  <c r="G168" i="15"/>
  <c r="G167" i="15"/>
  <c r="G166" i="15"/>
  <c r="G165" i="15"/>
  <c r="G164" i="15"/>
  <c r="G163" i="15"/>
  <c r="G162" i="15"/>
  <c r="G161" i="15"/>
  <c r="G160" i="15"/>
  <c r="G159" i="15"/>
  <c r="G158" i="15"/>
  <c r="G157" i="15"/>
  <c r="G156" i="15"/>
  <c r="G155" i="15"/>
  <c r="G154" i="15"/>
  <c r="G153" i="15"/>
  <c r="G152" i="15"/>
  <c r="G151" i="15"/>
  <c r="G150" i="15"/>
  <c r="G149" i="15"/>
  <c r="G148" i="15"/>
  <c r="G147" i="15"/>
  <c r="G146" i="15"/>
  <c r="G145" i="15"/>
  <c r="G144" i="15"/>
  <c r="G143" i="15"/>
  <c r="G142" i="15"/>
  <c r="G141" i="15"/>
  <c r="G140" i="15"/>
  <c r="G139" i="15"/>
  <c r="G138" i="15"/>
  <c r="G137" i="15"/>
  <c r="G136" i="15"/>
  <c r="G135" i="15"/>
  <c r="G134" i="15"/>
  <c r="G133" i="15"/>
  <c r="G132" i="15"/>
  <c r="G131" i="15"/>
  <c r="G130" i="15"/>
  <c r="G129" i="15"/>
  <c r="G128" i="15"/>
  <c r="G127" i="15"/>
  <c r="G126" i="15"/>
  <c r="G125" i="15"/>
  <c r="G124" i="15"/>
  <c r="G123" i="15"/>
  <c r="G122" i="15"/>
  <c r="G121" i="15"/>
  <c r="G120" i="15"/>
  <c r="G119" i="15"/>
  <c r="G118" i="15"/>
  <c r="G117" i="15"/>
  <c r="G116" i="15"/>
  <c r="G115" i="15"/>
  <c r="G114" i="15"/>
  <c r="G113" i="15"/>
  <c r="G112" i="15"/>
  <c r="G111" i="15"/>
  <c r="G110" i="15"/>
  <c r="G109" i="15"/>
  <c r="G108" i="15"/>
  <c r="G107" i="15"/>
  <c r="G106" i="15"/>
  <c r="G105" i="15"/>
  <c r="G104" i="15"/>
  <c r="G103" i="15"/>
  <c r="G102" i="15"/>
  <c r="G101" i="15"/>
  <c r="G100" i="15"/>
  <c r="G99" i="15"/>
  <c r="G98" i="15"/>
  <c r="G97" i="15"/>
  <c r="G96" i="15"/>
  <c r="G95" i="15"/>
  <c r="G94" i="15"/>
  <c r="G93" i="15"/>
  <c r="G92" i="15"/>
  <c r="G91" i="15"/>
  <c r="G90" i="15"/>
  <c r="G89" i="15"/>
  <c r="G88" i="15"/>
  <c r="G87" i="15"/>
  <c r="G86" i="15"/>
  <c r="G85" i="15"/>
  <c r="G84" i="15"/>
  <c r="G83" i="15"/>
  <c r="G82" i="15"/>
  <c r="G81" i="15"/>
  <c r="G80" i="15"/>
  <c r="G79" i="15"/>
  <c r="G78" i="15"/>
  <c r="G77" i="15"/>
  <c r="G76" i="15"/>
  <c r="G75" i="15"/>
  <c r="G74" i="15"/>
  <c r="G73" i="15"/>
  <c r="G72" i="15"/>
  <c r="G71" i="15"/>
  <c r="G70" i="15"/>
  <c r="G69" i="15"/>
  <c r="G68" i="15"/>
  <c r="G67" i="15"/>
  <c r="G66" i="15"/>
  <c r="G65" i="15"/>
  <c r="G64" i="15"/>
  <c r="G63" i="15"/>
  <c r="G62" i="15"/>
  <c r="G61" i="15"/>
  <c r="G60" i="15"/>
  <c r="G59" i="15"/>
  <c r="G58" i="15"/>
  <c r="G57" i="15"/>
  <c r="G56" i="15"/>
  <c r="G55" i="15"/>
  <c r="G54" i="15"/>
  <c r="G53" i="15"/>
  <c r="G52" i="15"/>
  <c r="G48" i="15"/>
  <c r="G44" i="15"/>
  <c r="G40" i="15"/>
  <c r="G37" i="15"/>
  <c r="G33" i="15"/>
  <c r="G30" i="15"/>
  <c r="G25" i="15"/>
  <c r="G22" i="15"/>
  <c r="G20" i="15"/>
  <c r="G14" i="15"/>
  <c r="G12" i="15"/>
  <c r="G9" i="15"/>
  <c r="G6" i="15"/>
  <c r="G3" i="15"/>
  <c r="G51" i="15"/>
  <c r="G50" i="15"/>
  <c r="G45" i="15"/>
  <c r="G27" i="15"/>
  <c r="G16" i="15"/>
  <c r="G42" i="15"/>
  <c r="G38" i="15"/>
  <c r="G35" i="15"/>
  <c r="G31" i="15"/>
  <c r="G28" i="15"/>
  <c r="G17" i="15"/>
  <c r="G43" i="15"/>
  <c r="G39" i="15"/>
  <c r="G36" i="15"/>
  <c r="G32" i="15"/>
  <c r="G29" i="15"/>
  <c r="G18" i="15"/>
  <c r="G41" i="15"/>
  <c r="G34" i="15"/>
  <c r="G26" i="15"/>
  <c r="G24" i="15"/>
  <c r="G23" i="15"/>
  <c r="G21" i="15"/>
  <c r="G19" i="15"/>
  <c r="G15" i="15"/>
  <c r="G13" i="15"/>
  <c r="G11" i="15"/>
  <c r="G10" i="15"/>
  <c r="G8" i="15"/>
  <c r="G7" i="15"/>
  <c r="G5" i="15"/>
  <c r="G4" i="15"/>
  <c r="G2" i="15"/>
  <c r="G49" i="15"/>
  <c r="G47" i="15"/>
  <c r="G46" i="15"/>
  <c r="G301" i="16"/>
  <c r="G300" i="16"/>
  <c r="G299" i="16"/>
  <c r="G298" i="16"/>
  <c r="G297" i="16"/>
  <c r="G296" i="16"/>
  <c r="G295" i="16"/>
  <c r="G294" i="16"/>
  <c r="G293" i="16"/>
  <c r="G292" i="16"/>
  <c r="G291" i="16"/>
  <c r="G290" i="16"/>
  <c r="G289" i="16"/>
  <c r="G288" i="16"/>
  <c r="G287" i="16"/>
  <c r="G286" i="16"/>
  <c r="G285" i="16"/>
  <c r="G284" i="16"/>
  <c r="G283" i="16"/>
  <c r="G282" i="16"/>
  <c r="G281" i="16"/>
  <c r="G280" i="16"/>
  <c r="G279" i="16"/>
  <c r="G278" i="16"/>
  <c r="G277" i="16"/>
  <c r="G276" i="16"/>
  <c r="G275" i="16"/>
  <c r="G274" i="16"/>
  <c r="G273" i="16"/>
  <c r="G272" i="16"/>
  <c r="G271" i="16"/>
  <c r="G270" i="16"/>
  <c r="G269" i="16"/>
  <c r="G268" i="16"/>
  <c r="G267" i="16"/>
  <c r="G266" i="16"/>
  <c r="G265" i="16"/>
  <c r="G264" i="16"/>
  <c r="G263" i="16"/>
  <c r="G262" i="16"/>
  <c r="G261" i="16"/>
  <c r="G260" i="16"/>
  <c r="G259" i="16"/>
  <c r="G258" i="16"/>
  <c r="G257" i="16"/>
  <c r="G256" i="16"/>
  <c r="G255" i="16"/>
  <c r="G254" i="16"/>
  <c r="G253" i="16"/>
  <c r="G252" i="16"/>
  <c r="G251" i="16"/>
  <c r="G250" i="16"/>
  <c r="G249" i="16"/>
  <c r="G248" i="16"/>
  <c r="G247" i="16"/>
  <c r="G246" i="16"/>
  <c r="G245" i="16"/>
  <c r="G244" i="16"/>
  <c r="G243" i="16"/>
  <c r="G242" i="16"/>
  <c r="G241" i="16"/>
  <c r="G240" i="16"/>
  <c r="G239" i="16"/>
  <c r="G238" i="16"/>
  <c r="G237" i="16"/>
  <c r="G236" i="16"/>
  <c r="G235" i="16"/>
  <c r="G234" i="16"/>
  <c r="G233" i="16"/>
  <c r="G232" i="16"/>
  <c r="G231" i="16"/>
  <c r="G230" i="16"/>
  <c r="G229" i="16"/>
  <c r="G228" i="16"/>
  <c r="G227" i="16"/>
  <c r="G226" i="16"/>
  <c r="G225" i="16"/>
  <c r="G224" i="16"/>
  <c r="G223" i="16"/>
  <c r="G222" i="16"/>
  <c r="G221" i="16"/>
  <c r="G220" i="16"/>
  <c r="G219" i="16"/>
  <c r="G218" i="16"/>
  <c r="G217" i="16"/>
  <c r="G216" i="16"/>
  <c r="G215" i="16"/>
  <c r="G214" i="16"/>
  <c r="G213" i="16"/>
  <c r="G212" i="16"/>
  <c r="G211" i="16"/>
  <c r="G210" i="16"/>
  <c r="G209" i="16"/>
  <c r="G208" i="16"/>
  <c r="G207" i="16"/>
  <c r="G206" i="16"/>
  <c r="G205" i="16"/>
  <c r="G204" i="16"/>
  <c r="G203" i="16"/>
  <c r="G202" i="16"/>
  <c r="G201" i="16"/>
  <c r="G200" i="16"/>
  <c r="G199" i="16"/>
  <c r="G198" i="16"/>
  <c r="G197" i="16"/>
  <c r="G196" i="16"/>
  <c r="G195" i="16"/>
  <c r="G194" i="16"/>
  <c r="G193" i="16"/>
  <c r="G192" i="16"/>
  <c r="G191" i="16"/>
  <c r="G190" i="16"/>
  <c r="G189" i="16"/>
  <c r="G188" i="16"/>
  <c r="G187" i="16"/>
  <c r="G186" i="16"/>
  <c r="G185" i="16"/>
  <c r="G184" i="16"/>
  <c r="G183" i="16"/>
  <c r="G182" i="16"/>
  <c r="G181" i="16"/>
  <c r="G180" i="16"/>
  <c r="G179" i="16"/>
  <c r="G178" i="16"/>
  <c r="G177" i="16"/>
  <c r="G176" i="16"/>
  <c r="G175" i="16"/>
  <c r="G174" i="16"/>
  <c r="G173" i="16"/>
  <c r="G172" i="16"/>
  <c r="G171" i="16"/>
  <c r="G170" i="16"/>
  <c r="G169" i="16"/>
  <c r="G168" i="16"/>
  <c r="G167" i="16"/>
  <c r="G166" i="16"/>
  <c r="G165" i="16"/>
  <c r="G164" i="16"/>
  <c r="G163" i="16"/>
  <c r="G162" i="16"/>
  <c r="G161" i="16"/>
  <c r="G160" i="16"/>
  <c r="G159" i="16"/>
  <c r="G158" i="16"/>
  <c r="G157" i="16"/>
  <c r="G156" i="16"/>
  <c r="G155" i="16"/>
  <c r="G154" i="16"/>
  <c r="G153" i="16"/>
  <c r="G152" i="16"/>
  <c r="G151" i="16"/>
  <c r="G150" i="16"/>
  <c r="G149" i="16"/>
  <c r="G148" i="16"/>
  <c r="G147" i="16"/>
  <c r="G146" i="16"/>
  <c r="G145" i="16"/>
  <c r="G144" i="16"/>
  <c r="G143" i="16"/>
  <c r="G142" i="16"/>
  <c r="G141" i="16"/>
  <c r="G140" i="16"/>
  <c r="G139" i="16"/>
  <c r="G138" i="16"/>
  <c r="G137" i="16"/>
  <c r="G136" i="16"/>
  <c r="G135" i="16"/>
  <c r="G134" i="16"/>
  <c r="G133" i="16"/>
  <c r="G132" i="16"/>
  <c r="G131" i="16"/>
  <c r="G130" i="16"/>
  <c r="G129" i="16"/>
  <c r="G128" i="16"/>
  <c r="G127" i="16"/>
  <c r="G126" i="16"/>
  <c r="G125" i="16"/>
  <c r="G124" i="16"/>
  <c r="G123" i="16"/>
  <c r="G122" i="16"/>
  <c r="G121" i="16"/>
  <c r="G120" i="16"/>
  <c r="G119" i="16"/>
  <c r="G118" i="16"/>
  <c r="G117" i="16"/>
  <c r="G116" i="16"/>
  <c r="G115" i="16"/>
  <c r="G114" i="16"/>
  <c r="G113" i="16"/>
  <c r="G112" i="16"/>
  <c r="G111" i="16"/>
  <c r="G110" i="16"/>
  <c r="G109" i="16"/>
  <c r="G108" i="16"/>
  <c r="G107" i="16"/>
  <c r="G106" i="16"/>
  <c r="G105" i="16"/>
  <c r="G104" i="16"/>
  <c r="G103" i="16"/>
  <c r="G102" i="16"/>
  <c r="G101" i="16"/>
  <c r="G100" i="16"/>
  <c r="G99" i="16"/>
  <c r="G98" i="16"/>
  <c r="G97" i="16"/>
  <c r="G96" i="16"/>
  <c r="G95" i="16"/>
  <c r="G94" i="16"/>
  <c r="G93" i="16"/>
  <c r="G92" i="16"/>
  <c r="G91" i="16"/>
  <c r="G90" i="16"/>
  <c r="G89" i="16"/>
  <c r="G88" i="16"/>
  <c r="G87" i="16"/>
  <c r="G86" i="16"/>
  <c r="G85" i="16"/>
  <c r="G84" i="16"/>
  <c r="G83" i="16"/>
  <c r="G82" i="16"/>
  <c r="G81" i="16"/>
  <c r="G80" i="16"/>
  <c r="G79" i="16"/>
  <c r="G78" i="16"/>
  <c r="G77" i="16"/>
  <c r="G76" i="16"/>
  <c r="G75" i="16"/>
  <c r="G74" i="16"/>
  <c r="G73" i="16"/>
  <c r="G72" i="16"/>
  <c r="G71" i="16"/>
  <c r="G70" i="16"/>
  <c r="G69" i="16"/>
  <c r="G68" i="16"/>
  <c r="G67" i="16"/>
  <c r="G66" i="16"/>
  <c r="G65" i="16"/>
  <c r="G64" i="16"/>
  <c r="G63" i="16"/>
  <c r="G62" i="16"/>
  <c r="G61" i="16"/>
  <c r="G60" i="16"/>
  <c r="G59" i="16"/>
  <c r="G58" i="16"/>
  <c r="G57" i="16"/>
  <c r="G56" i="16"/>
  <c r="G55" i="16"/>
  <c r="G54" i="16"/>
  <c r="G53" i="16"/>
  <c r="G52" i="16"/>
  <c r="G49" i="16"/>
  <c r="G36" i="16"/>
  <c r="G22" i="16"/>
  <c r="G11" i="16"/>
  <c r="G34" i="16"/>
  <c r="G7" i="16"/>
  <c r="G39" i="16"/>
  <c r="G12" i="16"/>
  <c r="G45" i="16"/>
  <c r="G47" i="16"/>
  <c r="G17" i="16"/>
  <c r="G19" i="16"/>
  <c r="G30" i="16"/>
  <c r="G46" i="16"/>
  <c r="G38" i="16"/>
  <c r="G21" i="16"/>
  <c r="G37" i="16"/>
  <c r="G18" i="16"/>
  <c r="G8" i="16"/>
  <c r="G31" i="16"/>
  <c r="G44" i="16"/>
  <c r="G15" i="16"/>
  <c r="G9" i="16"/>
  <c r="G24" i="16"/>
  <c r="G41" i="16"/>
  <c r="G10" i="16"/>
  <c r="G6" i="16"/>
  <c r="G25" i="16"/>
  <c r="G20" i="16"/>
  <c r="G51" i="16"/>
  <c r="G43" i="16"/>
  <c r="G33" i="16"/>
  <c r="G23" i="16"/>
  <c r="G42" i="16"/>
  <c r="G40" i="16"/>
  <c r="G13" i="16"/>
  <c r="G5" i="16"/>
  <c r="G3" i="16"/>
  <c r="G14" i="16"/>
  <c r="G27" i="16"/>
  <c r="G16" i="16"/>
  <c r="G50" i="16"/>
  <c r="G48" i="16"/>
  <c r="G26" i="16"/>
  <c r="G32" i="16"/>
  <c r="G35" i="16"/>
  <c r="G2" i="16"/>
  <c r="G4" i="16"/>
  <c r="G28" i="16"/>
  <c r="G29" i="16"/>
  <c r="C24" i="23"/>
  <c r="F292" i="16"/>
  <c r="G52" i="22" l="1"/>
  <c r="G53" i="22"/>
  <c r="I53" i="8" s="1"/>
  <c r="G54" i="22"/>
  <c r="G55" i="22"/>
  <c r="G56" i="22"/>
  <c r="G57" i="22"/>
  <c r="G58" i="22"/>
  <c r="G59" i="22"/>
  <c r="G60" i="22"/>
  <c r="G61" i="22"/>
  <c r="G62" i="22"/>
  <c r="G63" i="22"/>
  <c r="G64" i="22"/>
  <c r="G65" i="22"/>
  <c r="G66" i="22"/>
  <c r="G67" i="22"/>
  <c r="G68" i="22"/>
  <c r="G69" i="22"/>
  <c r="G70" i="22"/>
  <c r="G71" i="22"/>
  <c r="G72" i="22"/>
  <c r="G73" i="22"/>
  <c r="G74" i="22"/>
  <c r="G75" i="22"/>
  <c r="G76" i="22"/>
  <c r="G77" i="22"/>
  <c r="G78" i="22"/>
  <c r="G79" i="22"/>
  <c r="G80" i="22"/>
  <c r="G81" i="22"/>
  <c r="G82" i="22"/>
  <c r="G83" i="22"/>
  <c r="G84" i="22"/>
  <c r="G85" i="22"/>
  <c r="G86" i="22"/>
  <c r="G87" i="22"/>
  <c r="G88" i="22"/>
  <c r="G89" i="22"/>
  <c r="G90" i="22"/>
  <c r="G91" i="22"/>
  <c r="G92" i="22"/>
  <c r="G93" i="22"/>
  <c r="G94" i="22"/>
  <c r="G95" i="22"/>
  <c r="G96" i="22"/>
  <c r="G97" i="22"/>
  <c r="G98" i="22"/>
  <c r="G99" i="22"/>
  <c r="G100" i="22"/>
  <c r="G101" i="22"/>
  <c r="G102" i="22"/>
  <c r="G103" i="22"/>
  <c r="G104" i="22"/>
  <c r="G105" i="22"/>
  <c r="G106" i="22"/>
  <c r="G107" i="22"/>
  <c r="G108" i="22"/>
  <c r="G109" i="22"/>
  <c r="G110" i="22"/>
  <c r="G111" i="22"/>
  <c r="G112" i="22"/>
  <c r="G113" i="22"/>
  <c r="G114" i="22"/>
  <c r="G115" i="22"/>
  <c r="G116" i="22"/>
  <c r="G117" i="22"/>
  <c r="G118" i="22"/>
  <c r="G119" i="22"/>
  <c r="G120" i="22"/>
  <c r="G121" i="22"/>
  <c r="G122" i="22"/>
  <c r="G123" i="22"/>
  <c r="G124" i="22"/>
  <c r="G125" i="22"/>
  <c r="G126" i="22"/>
  <c r="G127" i="22"/>
  <c r="G128" i="22"/>
  <c r="G129" i="22"/>
  <c r="G130" i="22"/>
  <c r="G131" i="22"/>
  <c r="G132" i="22"/>
  <c r="G133" i="22"/>
  <c r="G134" i="22"/>
  <c r="G135" i="22"/>
  <c r="G136" i="22"/>
  <c r="G137" i="22"/>
  <c r="G138" i="22"/>
  <c r="G139" i="22"/>
  <c r="G140" i="22"/>
  <c r="G141" i="22"/>
  <c r="G142" i="22"/>
  <c r="G143" i="22"/>
  <c r="G144" i="22"/>
  <c r="G145" i="22"/>
  <c r="G146" i="22"/>
  <c r="G147" i="22"/>
  <c r="G148" i="22"/>
  <c r="G149" i="22"/>
  <c r="G150" i="22"/>
  <c r="G151" i="22"/>
  <c r="G152" i="22"/>
  <c r="G153" i="22"/>
  <c r="G154" i="22"/>
  <c r="G155" i="22"/>
  <c r="G156" i="22"/>
  <c r="G157" i="22"/>
  <c r="G158" i="22"/>
  <c r="G159" i="22"/>
  <c r="G160" i="22"/>
  <c r="G161" i="22"/>
  <c r="G162" i="22"/>
  <c r="G163" i="22"/>
  <c r="G164" i="22"/>
  <c r="G165" i="22"/>
  <c r="G166" i="22"/>
  <c r="G167" i="22"/>
  <c r="G168" i="22"/>
  <c r="G169" i="22"/>
  <c r="G170" i="22"/>
  <c r="G171" i="22"/>
  <c r="G172" i="22"/>
  <c r="G173" i="22"/>
  <c r="G174" i="22"/>
  <c r="G175" i="22"/>
  <c r="G176" i="22"/>
  <c r="G177" i="22"/>
  <c r="G178" i="22"/>
  <c r="G179" i="22"/>
  <c r="G180" i="22"/>
  <c r="G181" i="22"/>
  <c r="G182" i="22"/>
  <c r="G183" i="22"/>
  <c r="G184" i="22"/>
  <c r="G185" i="22"/>
  <c r="G186" i="22"/>
  <c r="G187" i="22"/>
  <c r="G188" i="22"/>
  <c r="G189" i="22"/>
  <c r="G190" i="22"/>
  <c r="G191" i="22"/>
  <c r="G192" i="22"/>
  <c r="G193" i="22"/>
  <c r="G194" i="22"/>
  <c r="G195" i="22"/>
  <c r="G196" i="22"/>
  <c r="G197" i="22"/>
  <c r="G198" i="22"/>
  <c r="G199" i="22"/>
  <c r="G200" i="22"/>
  <c r="G201" i="22"/>
  <c r="G202" i="22"/>
  <c r="G203" i="22"/>
  <c r="G204" i="22"/>
  <c r="G205" i="22"/>
  <c r="G206" i="22"/>
  <c r="G207" i="22"/>
  <c r="G208" i="22"/>
  <c r="G209" i="22"/>
  <c r="G210" i="22"/>
  <c r="G211" i="22"/>
  <c r="G212" i="22"/>
  <c r="G213" i="22"/>
  <c r="G214" i="22"/>
  <c r="G215" i="22"/>
  <c r="G216" i="22"/>
  <c r="G217" i="22"/>
  <c r="G218" i="22"/>
  <c r="G219" i="22"/>
  <c r="G220" i="22"/>
  <c r="G221" i="22"/>
  <c r="G222" i="22"/>
  <c r="G223" i="22"/>
  <c r="G224" i="22"/>
  <c r="G225" i="22"/>
  <c r="G226" i="22"/>
  <c r="G227" i="22"/>
  <c r="G228" i="22"/>
  <c r="G229" i="22"/>
  <c r="G230" i="22"/>
  <c r="G231" i="22"/>
  <c r="G232" i="22"/>
  <c r="G233" i="22"/>
  <c r="G234" i="22"/>
  <c r="G235" i="22"/>
  <c r="G236" i="22"/>
  <c r="G237" i="22"/>
  <c r="G238" i="22"/>
  <c r="G239" i="22"/>
  <c r="G240" i="22"/>
  <c r="G241" i="22"/>
  <c r="G242" i="22"/>
  <c r="G243" i="22"/>
  <c r="G244" i="22"/>
  <c r="G245" i="22"/>
  <c r="G246" i="22"/>
  <c r="G247" i="22"/>
  <c r="G248" i="22"/>
  <c r="G249" i="22"/>
  <c r="G250" i="22"/>
  <c r="G251" i="22"/>
  <c r="G252" i="22"/>
  <c r="G253" i="22"/>
  <c r="G254" i="22"/>
  <c r="G255" i="22"/>
  <c r="G256" i="22"/>
  <c r="G257" i="22"/>
  <c r="G258" i="22"/>
  <c r="G259" i="22"/>
  <c r="G260" i="22"/>
  <c r="G261" i="22"/>
  <c r="G262" i="22"/>
  <c r="G263" i="22"/>
  <c r="G264" i="22"/>
  <c r="G265" i="22"/>
  <c r="G266" i="22"/>
  <c r="G267" i="22"/>
  <c r="G268" i="22"/>
  <c r="G269" i="22"/>
  <c r="G270" i="22"/>
  <c r="G271" i="22"/>
  <c r="G272" i="22"/>
  <c r="G273" i="22"/>
  <c r="G274" i="22"/>
  <c r="G275" i="22"/>
  <c r="G276" i="22"/>
  <c r="G277" i="22"/>
  <c r="G278" i="22"/>
  <c r="G279" i="22"/>
  <c r="G280" i="22"/>
  <c r="G281" i="22"/>
  <c r="G282" i="22"/>
  <c r="G283" i="22"/>
  <c r="G284" i="22"/>
  <c r="G285" i="22"/>
  <c r="G286" i="22"/>
  <c r="G287" i="22"/>
  <c r="G288" i="22"/>
  <c r="G289" i="22"/>
  <c r="G290" i="22"/>
  <c r="G291" i="22"/>
  <c r="G292" i="22"/>
  <c r="G293" i="22"/>
  <c r="G294" i="22"/>
  <c r="G295" i="22"/>
  <c r="G296" i="22"/>
  <c r="G297" i="22"/>
  <c r="G298" i="22"/>
  <c r="G299" i="22"/>
  <c r="G300" i="22"/>
  <c r="G301" i="22"/>
  <c r="G47" i="22"/>
  <c r="G31" i="22"/>
  <c r="G13" i="22"/>
  <c r="G21" i="22"/>
  <c r="G23" i="22"/>
  <c r="G35" i="22"/>
  <c r="G19" i="22"/>
  <c r="G36" i="22"/>
  <c r="G28" i="22"/>
  <c r="G32" i="22"/>
  <c r="G39" i="22"/>
  <c r="G2" i="22"/>
  <c r="G26" i="22"/>
  <c r="G15" i="22"/>
  <c r="G24" i="22"/>
  <c r="G25" i="22"/>
  <c r="G9" i="22"/>
  <c r="G27" i="22"/>
  <c r="G40" i="22"/>
  <c r="G5" i="22"/>
  <c r="G42" i="22"/>
  <c r="G43" i="22"/>
  <c r="G10" i="22"/>
  <c r="G34" i="22"/>
  <c r="G8" i="22"/>
  <c r="G7" i="22"/>
  <c r="G50" i="22"/>
  <c r="G51" i="22"/>
  <c r="G4" i="22"/>
  <c r="G44" i="22"/>
  <c r="G45" i="22"/>
  <c r="G16" i="22"/>
  <c r="G14" i="22"/>
  <c r="G29" i="22"/>
  <c r="G46" i="22"/>
  <c r="G33" i="22"/>
  <c r="G38" i="22"/>
  <c r="G48" i="22"/>
  <c r="G37" i="22"/>
  <c r="G12" i="22"/>
  <c r="G18" i="22"/>
  <c r="G20" i="22"/>
  <c r="G6" i="22"/>
  <c r="G41" i="22"/>
  <c r="G3" i="22"/>
  <c r="G11" i="22"/>
  <c r="G49" i="22"/>
  <c r="G22" i="22"/>
  <c r="G30" i="22"/>
  <c r="G17" i="22"/>
  <c r="G31" i="23" l="1"/>
  <c r="G13" i="23"/>
  <c r="G21" i="23"/>
  <c r="G23" i="23"/>
  <c r="G35" i="23"/>
  <c r="G19" i="23"/>
  <c r="G36" i="23"/>
  <c r="G28" i="23"/>
  <c r="G32" i="23"/>
  <c r="G39" i="23"/>
  <c r="G2" i="23"/>
  <c r="G26" i="23"/>
  <c r="G15" i="23"/>
  <c r="G24" i="23"/>
  <c r="G25" i="23"/>
  <c r="G9" i="23"/>
  <c r="G27" i="23"/>
  <c r="G40" i="23"/>
  <c r="G5" i="23"/>
  <c r="G42" i="23"/>
  <c r="G43" i="23"/>
  <c r="G10" i="23"/>
  <c r="G34" i="23"/>
  <c r="G7" i="23"/>
  <c r="G8" i="23"/>
  <c r="G50" i="23"/>
  <c r="G51" i="23"/>
  <c r="G4" i="23"/>
  <c r="G44" i="23"/>
  <c r="G45" i="23"/>
  <c r="G16" i="23"/>
  <c r="G14" i="23"/>
  <c r="G29" i="23"/>
  <c r="G46" i="23"/>
  <c r="G33" i="23"/>
  <c r="G38" i="23"/>
  <c r="G48" i="23"/>
  <c r="G37" i="23"/>
  <c r="G12" i="23"/>
  <c r="G18" i="23"/>
  <c r="G6" i="23"/>
  <c r="G20" i="23"/>
  <c r="G41" i="23"/>
  <c r="G3" i="23"/>
  <c r="G11" i="23"/>
  <c r="G49" i="23"/>
  <c r="G22" i="23"/>
  <c r="G30" i="23"/>
  <c r="G17" i="23"/>
  <c r="G52" i="23"/>
  <c r="G53" i="23"/>
  <c r="G54" i="23"/>
  <c r="G55" i="23"/>
  <c r="G56" i="23"/>
  <c r="G57" i="23"/>
  <c r="G58" i="23"/>
  <c r="G59" i="23"/>
  <c r="G60" i="23"/>
  <c r="G61" i="23"/>
  <c r="G62" i="23"/>
  <c r="G63" i="23"/>
  <c r="G64" i="23"/>
  <c r="G65" i="23"/>
  <c r="G66" i="23"/>
  <c r="G67" i="23"/>
  <c r="G68" i="23"/>
  <c r="G69" i="23"/>
  <c r="G70" i="23"/>
  <c r="G71" i="23"/>
  <c r="G72" i="23"/>
  <c r="G73" i="23"/>
  <c r="G74" i="23"/>
  <c r="G75" i="23"/>
  <c r="G76" i="23"/>
  <c r="G77" i="23"/>
  <c r="G78" i="23"/>
  <c r="G79" i="23"/>
  <c r="G80" i="23"/>
  <c r="G81" i="23"/>
  <c r="G82" i="23"/>
  <c r="G83" i="23"/>
  <c r="G84" i="23"/>
  <c r="G85" i="23"/>
  <c r="G86" i="23"/>
  <c r="G87" i="23"/>
  <c r="G88" i="23"/>
  <c r="G89" i="23"/>
  <c r="G90" i="23"/>
  <c r="G91" i="23"/>
  <c r="G92" i="23"/>
  <c r="G93" i="23"/>
  <c r="G94" i="23"/>
  <c r="G95" i="23"/>
  <c r="G96" i="23"/>
  <c r="G97" i="23"/>
  <c r="G98" i="23"/>
  <c r="G99" i="23"/>
  <c r="G100" i="23"/>
  <c r="G101" i="23"/>
  <c r="G102" i="23"/>
  <c r="G103" i="23"/>
  <c r="G104" i="23"/>
  <c r="G105" i="23"/>
  <c r="G106" i="23"/>
  <c r="G107" i="23"/>
  <c r="G108" i="23"/>
  <c r="G109" i="23"/>
  <c r="G110" i="23"/>
  <c r="G111" i="23"/>
  <c r="G112" i="23"/>
  <c r="G113" i="23"/>
  <c r="G114" i="23"/>
  <c r="G115" i="23"/>
  <c r="G116" i="23"/>
  <c r="G117" i="23"/>
  <c r="G118" i="23"/>
  <c r="G119" i="23"/>
  <c r="G120" i="23"/>
  <c r="G121" i="23"/>
  <c r="G122" i="23"/>
  <c r="G123" i="23"/>
  <c r="G124" i="23"/>
  <c r="G125" i="23"/>
  <c r="G126" i="23"/>
  <c r="G127" i="23"/>
  <c r="G128" i="23"/>
  <c r="G129" i="23"/>
  <c r="G130" i="23"/>
  <c r="G131" i="23"/>
  <c r="G132" i="23"/>
  <c r="G133" i="23"/>
  <c r="G134" i="23"/>
  <c r="G135" i="23"/>
  <c r="G136" i="23"/>
  <c r="G137" i="23"/>
  <c r="G138" i="23"/>
  <c r="G139" i="23"/>
  <c r="G140" i="23"/>
  <c r="G141" i="23"/>
  <c r="G142" i="23"/>
  <c r="G143" i="23"/>
  <c r="G144" i="23"/>
  <c r="G145" i="23"/>
  <c r="G146" i="23"/>
  <c r="G147" i="23"/>
  <c r="G148" i="23"/>
  <c r="G149" i="23"/>
  <c r="G150" i="23"/>
  <c r="G151" i="23"/>
  <c r="G152" i="23"/>
  <c r="G153" i="23"/>
  <c r="G154" i="23"/>
  <c r="G155" i="23"/>
  <c r="G156" i="23"/>
  <c r="G157" i="23"/>
  <c r="G158" i="23"/>
  <c r="G159" i="23"/>
  <c r="G160" i="23"/>
  <c r="G161" i="23"/>
  <c r="G162" i="23"/>
  <c r="G163" i="23"/>
  <c r="G164" i="23"/>
  <c r="G165" i="23"/>
  <c r="G166" i="23"/>
  <c r="G167" i="23"/>
  <c r="G168" i="23"/>
  <c r="G169" i="23"/>
  <c r="G170" i="23"/>
  <c r="G171" i="23"/>
  <c r="G172" i="23"/>
  <c r="G173" i="23"/>
  <c r="G174" i="23"/>
  <c r="G175" i="23"/>
  <c r="G176" i="23"/>
  <c r="G177" i="23"/>
  <c r="G178" i="23"/>
  <c r="G179" i="23"/>
  <c r="G180" i="23"/>
  <c r="G181" i="23"/>
  <c r="G182" i="23"/>
  <c r="G183" i="23"/>
  <c r="G184" i="23"/>
  <c r="G185" i="23"/>
  <c r="G186" i="23"/>
  <c r="G187" i="23"/>
  <c r="G188" i="23"/>
  <c r="G189" i="23"/>
  <c r="G190" i="23"/>
  <c r="G191" i="23"/>
  <c r="G192" i="23"/>
  <c r="G193" i="23"/>
  <c r="G194" i="23"/>
  <c r="G195" i="23"/>
  <c r="G196" i="23"/>
  <c r="G197" i="23"/>
  <c r="G198" i="23"/>
  <c r="G199" i="23"/>
  <c r="G200" i="23"/>
  <c r="G201" i="23"/>
  <c r="G202" i="23"/>
  <c r="G203" i="23"/>
  <c r="G204" i="23"/>
  <c r="G205" i="23"/>
  <c r="G206" i="23"/>
  <c r="G207" i="23"/>
  <c r="G208" i="23"/>
  <c r="G209" i="23"/>
  <c r="G210" i="23"/>
  <c r="G211" i="23"/>
  <c r="G212" i="23"/>
  <c r="G213" i="23"/>
  <c r="G214" i="23"/>
  <c r="G215" i="23"/>
  <c r="G216" i="23"/>
  <c r="G217" i="23"/>
  <c r="G218" i="23"/>
  <c r="G219" i="23"/>
  <c r="G220" i="23"/>
  <c r="G221" i="23"/>
  <c r="G222" i="23"/>
  <c r="G223" i="23"/>
  <c r="G224" i="23"/>
  <c r="G225" i="23"/>
  <c r="G226" i="23"/>
  <c r="G227" i="23"/>
  <c r="G228" i="23"/>
  <c r="G229" i="23"/>
  <c r="G230" i="23"/>
  <c r="G231" i="23"/>
  <c r="G232" i="23"/>
  <c r="G233" i="23"/>
  <c r="G234" i="23"/>
  <c r="G235" i="23"/>
  <c r="G236" i="23"/>
  <c r="G237" i="23"/>
  <c r="G238" i="23"/>
  <c r="G239" i="23"/>
  <c r="G240" i="23"/>
  <c r="G241" i="23"/>
  <c r="G242" i="23"/>
  <c r="G243" i="23"/>
  <c r="G244" i="23"/>
  <c r="G245" i="23"/>
  <c r="G246" i="23"/>
  <c r="G247" i="23"/>
  <c r="G248" i="23"/>
  <c r="G249" i="23"/>
  <c r="G250" i="23"/>
  <c r="G251" i="23"/>
  <c r="G252" i="23"/>
  <c r="G253" i="23"/>
  <c r="G254" i="23"/>
  <c r="G255" i="23"/>
  <c r="G256" i="23"/>
  <c r="G257" i="23"/>
  <c r="G258" i="23"/>
  <c r="G259" i="23"/>
  <c r="G260" i="23"/>
  <c r="G261" i="23"/>
  <c r="G262" i="23"/>
  <c r="G263" i="23"/>
  <c r="G264" i="23"/>
  <c r="G265" i="23"/>
  <c r="G266" i="23"/>
  <c r="G267" i="23"/>
  <c r="G268" i="23"/>
  <c r="G269" i="23"/>
  <c r="G270" i="23"/>
  <c r="G271" i="23"/>
  <c r="G272" i="23"/>
  <c r="G273" i="23"/>
  <c r="G274" i="23"/>
  <c r="G275" i="23"/>
  <c r="G276" i="23"/>
  <c r="G277" i="23"/>
  <c r="G278" i="23"/>
  <c r="G279" i="23"/>
  <c r="G280" i="23"/>
  <c r="G281" i="23"/>
  <c r="G282" i="23"/>
  <c r="G283" i="23"/>
  <c r="G284" i="23"/>
  <c r="G285" i="23"/>
  <c r="G286" i="23"/>
  <c r="G287" i="23"/>
  <c r="G288" i="23"/>
  <c r="G289" i="23"/>
  <c r="G290" i="23"/>
  <c r="G291" i="23"/>
  <c r="G292" i="23"/>
  <c r="G293" i="23"/>
  <c r="G294" i="23"/>
  <c r="G295" i="23"/>
  <c r="G296" i="23"/>
  <c r="G297" i="23"/>
  <c r="G298" i="23"/>
  <c r="G299" i="23"/>
  <c r="G300" i="23"/>
  <c r="G301" i="23"/>
  <c r="G47" i="23"/>
  <c r="F4" i="23" l="1"/>
  <c r="I303" i="15" l="1"/>
  <c r="J303" i="15"/>
  <c r="K303" i="15"/>
  <c r="L303" i="15"/>
  <c r="M303" i="15"/>
  <c r="N303" i="15"/>
  <c r="O303" i="15"/>
  <c r="P303" i="15"/>
  <c r="Q303" i="15"/>
  <c r="R303" i="15"/>
  <c r="S303" i="15"/>
  <c r="T303" i="15"/>
  <c r="U303" i="15"/>
  <c r="V303" i="15"/>
  <c r="W303" i="15"/>
  <c r="X303" i="15"/>
  <c r="Y303" i="15"/>
  <c r="Z303" i="15"/>
  <c r="AA303" i="15"/>
  <c r="AB303" i="15"/>
  <c r="AC303" i="15"/>
  <c r="AD303" i="15"/>
  <c r="AE303" i="15"/>
  <c r="AF303" i="15"/>
  <c r="AG303" i="15"/>
  <c r="AH303" i="15"/>
  <c r="AI303" i="15"/>
  <c r="AJ303" i="15"/>
  <c r="AK303" i="15"/>
  <c r="AL303" i="15"/>
  <c r="H303" i="15"/>
  <c r="I302" i="15"/>
  <c r="J302" i="15"/>
  <c r="K302" i="15"/>
  <c r="L302" i="15"/>
  <c r="M302" i="15"/>
  <c r="N302" i="15"/>
  <c r="O302" i="15"/>
  <c r="P302" i="15"/>
  <c r="Q302" i="15"/>
  <c r="R302" i="15"/>
  <c r="S302" i="15"/>
  <c r="T302" i="15"/>
  <c r="U302" i="15"/>
  <c r="V302" i="15"/>
  <c r="W302" i="15"/>
  <c r="X302" i="15"/>
  <c r="Y302" i="15"/>
  <c r="Z302" i="15"/>
  <c r="AA302" i="15"/>
  <c r="AB302" i="15"/>
  <c r="AC302" i="15"/>
  <c r="AD302" i="15"/>
  <c r="AE302" i="15"/>
  <c r="AF302" i="15"/>
  <c r="AG302" i="15"/>
  <c r="AH302" i="15"/>
  <c r="AI302" i="15"/>
  <c r="AJ302" i="15"/>
  <c r="AK302" i="15"/>
  <c r="AL302" i="15"/>
  <c r="H302" i="15"/>
  <c r="D3" i="8"/>
  <c r="D4" i="8"/>
  <c r="D5" i="8"/>
  <c r="D6" i="8"/>
  <c r="D7"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84" i="8"/>
  <c r="D285" i="8"/>
  <c r="D286" i="8"/>
  <c r="D287" i="8"/>
  <c r="D288" i="8"/>
  <c r="D289" i="8"/>
  <c r="D290" i="8"/>
  <c r="D291" i="8"/>
  <c r="D292" i="8"/>
  <c r="D293" i="8"/>
  <c r="D294" i="8"/>
  <c r="D295" i="8"/>
  <c r="D296" i="8"/>
  <c r="D297" i="8"/>
  <c r="D298" i="8"/>
  <c r="D299" i="8"/>
  <c r="D300" i="8"/>
  <c r="D301" i="8"/>
  <c r="C3" i="8"/>
  <c r="C4" i="8"/>
  <c r="C5" i="8"/>
  <c r="C6"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77" i="8"/>
  <c r="C178" i="8"/>
  <c r="C179" i="8"/>
  <c r="C180" i="8"/>
  <c r="C181" i="8"/>
  <c r="C182" i="8"/>
  <c r="C183" i="8"/>
  <c r="C184" i="8"/>
  <c r="C185" i="8"/>
  <c r="C186" i="8"/>
  <c r="C187" i="8"/>
  <c r="C188" i="8"/>
  <c r="C189" i="8"/>
  <c r="C190" i="8"/>
  <c r="C191" i="8"/>
  <c r="C192" i="8"/>
  <c r="C193" i="8"/>
  <c r="C194" i="8"/>
  <c r="C195" i="8"/>
  <c r="C196" i="8"/>
  <c r="C197" i="8"/>
  <c r="C198" i="8"/>
  <c r="C199" i="8"/>
  <c r="C200" i="8"/>
  <c r="C201" i="8"/>
  <c r="C202" i="8"/>
  <c r="C203" i="8"/>
  <c r="C204" i="8"/>
  <c r="C205" i="8"/>
  <c r="C206" i="8"/>
  <c r="C207" i="8"/>
  <c r="C208" i="8"/>
  <c r="C209" i="8"/>
  <c r="C210" i="8"/>
  <c r="C211" i="8"/>
  <c r="C212" i="8"/>
  <c r="C213" i="8"/>
  <c r="C214" i="8"/>
  <c r="C215" i="8"/>
  <c r="C216" i="8"/>
  <c r="C217" i="8"/>
  <c r="C218" i="8"/>
  <c r="C219" i="8"/>
  <c r="C220" i="8"/>
  <c r="C221" i="8"/>
  <c r="C222" i="8"/>
  <c r="C223" i="8"/>
  <c r="C224" i="8"/>
  <c r="C225" i="8"/>
  <c r="C226" i="8"/>
  <c r="C227" i="8"/>
  <c r="C228" i="8"/>
  <c r="C229" i="8"/>
  <c r="C230" i="8"/>
  <c r="C231" i="8"/>
  <c r="C232" i="8"/>
  <c r="C233" i="8"/>
  <c r="C234" i="8"/>
  <c r="C235" i="8"/>
  <c r="C236" i="8"/>
  <c r="C237" i="8"/>
  <c r="C238" i="8"/>
  <c r="C239" i="8"/>
  <c r="C240" i="8"/>
  <c r="C241" i="8"/>
  <c r="C242" i="8"/>
  <c r="C243" i="8"/>
  <c r="C244" i="8"/>
  <c r="C245" i="8"/>
  <c r="C246" i="8"/>
  <c r="C247" i="8"/>
  <c r="C248" i="8"/>
  <c r="C249" i="8"/>
  <c r="C250" i="8"/>
  <c r="C251" i="8"/>
  <c r="C252" i="8"/>
  <c r="C253" i="8"/>
  <c r="C254" i="8"/>
  <c r="C255" i="8"/>
  <c r="C256" i="8"/>
  <c r="C257" i="8"/>
  <c r="C258" i="8"/>
  <c r="C259" i="8"/>
  <c r="C260" i="8"/>
  <c r="C261" i="8"/>
  <c r="C262" i="8"/>
  <c r="C263" i="8"/>
  <c r="C264" i="8"/>
  <c r="C265" i="8"/>
  <c r="C266" i="8"/>
  <c r="C267" i="8"/>
  <c r="C268" i="8"/>
  <c r="C269" i="8"/>
  <c r="C270" i="8"/>
  <c r="C271" i="8"/>
  <c r="C272" i="8"/>
  <c r="C273" i="8"/>
  <c r="C274" i="8"/>
  <c r="C275" i="8"/>
  <c r="C276" i="8"/>
  <c r="C277" i="8"/>
  <c r="C278" i="8"/>
  <c r="C279" i="8"/>
  <c r="C280" i="8"/>
  <c r="C281" i="8"/>
  <c r="C282" i="8"/>
  <c r="C283" i="8"/>
  <c r="C284" i="8"/>
  <c r="C285" i="8"/>
  <c r="C286" i="8"/>
  <c r="C287" i="8"/>
  <c r="C288" i="8"/>
  <c r="C289" i="8"/>
  <c r="C290" i="8"/>
  <c r="C291" i="8"/>
  <c r="C292" i="8"/>
  <c r="C293" i="8"/>
  <c r="C294" i="8"/>
  <c r="C295" i="8"/>
  <c r="C296" i="8"/>
  <c r="C297" i="8"/>
  <c r="C298" i="8"/>
  <c r="C299" i="8"/>
  <c r="C300" i="8"/>
  <c r="C301"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236" i="8"/>
  <c r="B237" i="8"/>
  <c r="B238" i="8"/>
  <c r="B239" i="8"/>
  <c r="B240" i="8"/>
  <c r="B241" i="8"/>
  <c r="B242" i="8"/>
  <c r="B243" i="8"/>
  <c r="B244" i="8"/>
  <c r="B245" i="8"/>
  <c r="B246" i="8"/>
  <c r="B247" i="8"/>
  <c r="B248" i="8"/>
  <c r="B249" i="8"/>
  <c r="B250" i="8"/>
  <c r="B251" i="8"/>
  <c r="B252" i="8"/>
  <c r="B253" i="8"/>
  <c r="B254" i="8"/>
  <c r="B255" i="8"/>
  <c r="B256" i="8"/>
  <c r="B257" i="8"/>
  <c r="B258" i="8"/>
  <c r="B259" i="8"/>
  <c r="B260" i="8"/>
  <c r="B261" i="8"/>
  <c r="B262" i="8"/>
  <c r="B263" i="8"/>
  <c r="B264" i="8"/>
  <c r="B265" i="8"/>
  <c r="B266" i="8"/>
  <c r="B267" i="8"/>
  <c r="B268" i="8"/>
  <c r="B269" i="8"/>
  <c r="B270" i="8"/>
  <c r="B271" i="8"/>
  <c r="B272" i="8"/>
  <c r="B273" i="8"/>
  <c r="B274" i="8"/>
  <c r="B275" i="8"/>
  <c r="B276" i="8"/>
  <c r="B277" i="8"/>
  <c r="B278" i="8"/>
  <c r="B279" i="8"/>
  <c r="B280" i="8"/>
  <c r="B281" i="8"/>
  <c r="B282" i="8"/>
  <c r="B283" i="8"/>
  <c r="B284" i="8"/>
  <c r="B285" i="8"/>
  <c r="B286" i="8"/>
  <c r="B287" i="8"/>
  <c r="B288" i="8"/>
  <c r="B289" i="8"/>
  <c r="B290" i="8"/>
  <c r="B291" i="8"/>
  <c r="B292" i="8"/>
  <c r="B293" i="8"/>
  <c r="B294" i="8"/>
  <c r="B295" i="8"/>
  <c r="B296" i="8"/>
  <c r="B297" i="8"/>
  <c r="B298" i="8"/>
  <c r="B299" i="8"/>
  <c r="B300" i="8"/>
  <c r="B301" i="8"/>
  <c r="D2" i="8"/>
  <c r="C2" i="8"/>
  <c r="B2" i="8"/>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255" i="7"/>
  <c r="D256" i="7"/>
  <c r="D257" i="7"/>
  <c r="D258" i="7"/>
  <c r="D259" i="7"/>
  <c r="D260" i="7"/>
  <c r="D261" i="7"/>
  <c r="D262" i="7"/>
  <c r="D263" i="7"/>
  <c r="D264" i="7"/>
  <c r="D265" i="7"/>
  <c r="D266" i="7"/>
  <c r="D267" i="7"/>
  <c r="D268" i="7"/>
  <c r="D269" i="7"/>
  <c r="D270" i="7"/>
  <c r="D271" i="7"/>
  <c r="D272" i="7"/>
  <c r="D273" i="7"/>
  <c r="D274" i="7"/>
  <c r="D275" i="7"/>
  <c r="D276" i="7"/>
  <c r="D277" i="7"/>
  <c r="D278" i="7"/>
  <c r="D279" i="7"/>
  <c r="D280" i="7"/>
  <c r="D281" i="7"/>
  <c r="D282" i="7"/>
  <c r="D283" i="7"/>
  <c r="D284" i="7"/>
  <c r="D285" i="7"/>
  <c r="D286" i="7"/>
  <c r="D287" i="7"/>
  <c r="D288" i="7"/>
  <c r="D289" i="7"/>
  <c r="D290" i="7"/>
  <c r="D291" i="7"/>
  <c r="D292" i="7"/>
  <c r="D293" i="7"/>
  <c r="D294" i="7"/>
  <c r="D295" i="7"/>
  <c r="D296" i="7"/>
  <c r="D297" i="7"/>
  <c r="D298" i="7"/>
  <c r="D299" i="7"/>
  <c r="D300" i="7"/>
  <c r="D301"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33" i="7"/>
  <c r="B234" i="7"/>
  <c r="B235" i="7"/>
  <c r="B236" i="7"/>
  <c r="B237" i="7"/>
  <c r="B238" i="7"/>
  <c r="B239" i="7"/>
  <c r="B240" i="7"/>
  <c r="B241" i="7"/>
  <c r="B242" i="7"/>
  <c r="B243" i="7"/>
  <c r="B244" i="7"/>
  <c r="B245" i="7"/>
  <c r="B246" i="7"/>
  <c r="B247" i="7"/>
  <c r="B248" i="7"/>
  <c r="B249" i="7"/>
  <c r="B250" i="7"/>
  <c r="B251" i="7"/>
  <c r="B252" i="7"/>
  <c r="B253" i="7"/>
  <c r="B254" i="7"/>
  <c r="B255" i="7"/>
  <c r="B256" i="7"/>
  <c r="B257" i="7"/>
  <c r="B258" i="7"/>
  <c r="B259" i="7"/>
  <c r="B260" i="7"/>
  <c r="B261" i="7"/>
  <c r="B262" i="7"/>
  <c r="B263" i="7"/>
  <c r="B264" i="7"/>
  <c r="B265" i="7"/>
  <c r="B266" i="7"/>
  <c r="B267" i="7"/>
  <c r="B268" i="7"/>
  <c r="B269" i="7"/>
  <c r="B270" i="7"/>
  <c r="B271" i="7"/>
  <c r="B272" i="7"/>
  <c r="B273" i="7"/>
  <c r="B274" i="7"/>
  <c r="B275" i="7"/>
  <c r="B276" i="7"/>
  <c r="B277" i="7"/>
  <c r="B278" i="7"/>
  <c r="B279" i="7"/>
  <c r="B280" i="7"/>
  <c r="B281" i="7"/>
  <c r="B282" i="7"/>
  <c r="B283" i="7"/>
  <c r="B284" i="7"/>
  <c r="B285" i="7"/>
  <c r="B286" i="7"/>
  <c r="B287" i="7"/>
  <c r="B288" i="7"/>
  <c r="B289" i="7"/>
  <c r="B290" i="7"/>
  <c r="B291" i="7"/>
  <c r="B292" i="7"/>
  <c r="B293" i="7"/>
  <c r="B294" i="7"/>
  <c r="B295" i="7"/>
  <c r="B296" i="7"/>
  <c r="B297" i="7"/>
  <c r="B298" i="7"/>
  <c r="B299" i="7"/>
  <c r="B300" i="7"/>
  <c r="B301" i="7"/>
  <c r="F2" i="7"/>
  <c r="E2" i="7"/>
  <c r="D2" i="7"/>
  <c r="C2" i="7"/>
  <c r="B2" i="7"/>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301" i="5"/>
  <c r="F2" i="5"/>
  <c r="E2" i="5"/>
  <c r="D2" i="5"/>
  <c r="C2" i="5"/>
  <c r="B2" i="5"/>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F2" i="2"/>
  <c r="E2" i="2"/>
  <c r="D2" i="2"/>
  <c r="C2" i="2"/>
  <c r="B2" i="2"/>
  <c r="F47" i="12"/>
  <c r="F49" i="12"/>
  <c r="F2" i="12"/>
  <c r="F4" i="12"/>
  <c r="F5" i="12"/>
  <c r="F7" i="12"/>
  <c r="F8" i="12"/>
  <c r="F10" i="12"/>
  <c r="F11" i="12"/>
  <c r="F13" i="12"/>
  <c r="F15" i="12"/>
  <c r="F19" i="12"/>
  <c r="F21" i="12"/>
  <c r="F23" i="12"/>
  <c r="F24" i="12"/>
  <c r="F26" i="12"/>
  <c r="F34" i="12"/>
  <c r="F41" i="12"/>
  <c r="F18" i="12"/>
  <c r="F29" i="12"/>
  <c r="F32" i="12"/>
  <c r="F36" i="12"/>
  <c r="F39" i="12"/>
  <c r="F43" i="12"/>
  <c r="F17" i="12"/>
  <c r="F28" i="12"/>
  <c r="F31" i="12"/>
  <c r="F35" i="12"/>
  <c r="F38" i="12"/>
  <c r="F42" i="12"/>
  <c r="F16" i="12"/>
  <c r="F27" i="12"/>
  <c r="F45" i="12"/>
  <c r="F50" i="12"/>
  <c r="F51" i="12"/>
  <c r="F3" i="12"/>
  <c r="F6" i="12"/>
  <c r="F9" i="12"/>
  <c r="F12" i="12"/>
  <c r="F14" i="12"/>
  <c r="F20" i="12"/>
  <c r="F22" i="12"/>
  <c r="F25" i="12"/>
  <c r="F30" i="12"/>
  <c r="F33" i="12"/>
  <c r="F37" i="12"/>
  <c r="F40" i="12"/>
  <c r="F44" i="12"/>
  <c r="F48"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85" i="12"/>
  <c r="F86" i="12"/>
  <c r="F87" i="12"/>
  <c r="F88" i="12"/>
  <c r="F89" i="12"/>
  <c r="F90" i="12"/>
  <c r="F91" i="12"/>
  <c r="F92" i="12"/>
  <c r="F93" i="12"/>
  <c r="F94" i="12"/>
  <c r="F95" i="12"/>
  <c r="F96" i="12"/>
  <c r="F97" i="12"/>
  <c r="F98" i="12"/>
  <c r="F99" i="12"/>
  <c r="F100" i="12"/>
  <c r="F101" i="12"/>
  <c r="F102" i="12"/>
  <c r="F103" i="12"/>
  <c r="F104" i="12"/>
  <c r="F105" i="12"/>
  <c r="F106" i="12"/>
  <c r="F107" i="12"/>
  <c r="F108" i="12"/>
  <c r="F109" i="12"/>
  <c r="F110" i="12"/>
  <c r="F111" i="12"/>
  <c r="F112" i="12"/>
  <c r="F113" i="12"/>
  <c r="F114" i="12"/>
  <c r="F115" i="12"/>
  <c r="F116" i="12"/>
  <c r="F117" i="12"/>
  <c r="F118" i="12"/>
  <c r="F119" i="12"/>
  <c r="F120" i="12"/>
  <c r="F121" i="12"/>
  <c r="F122" i="12"/>
  <c r="F123" i="12"/>
  <c r="F124" i="12"/>
  <c r="F125" i="12"/>
  <c r="F126" i="12"/>
  <c r="F127" i="12"/>
  <c r="F128" i="12"/>
  <c r="F129" i="12"/>
  <c r="F130" i="12"/>
  <c r="F131" i="12"/>
  <c r="F132" i="12"/>
  <c r="F133" i="12"/>
  <c r="F134" i="12"/>
  <c r="F135" i="12"/>
  <c r="F136" i="12"/>
  <c r="F137" i="12"/>
  <c r="F138" i="12"/>
  <c r="F139" i="12"/>
  <c r="F140" i="12"/>
  <c r="F141" i="12"/>
  <c r="F142" i="12"/>
  <c r="F143" i="12"/>
  <c r="F144" i="12"/>
  <c r="F145" i="12"/>
  <c r="F146" i="12"/>
  <c r="F147" i="12"/>
  <c r="F148" i="12"/>
  <c r="F149" i="12"/>
  <c r="F150" i="12"/>
  <c r="F151" i="12"/>
  <c r="F152" i="12"/>
  <c r="F153" i="12"/>
  <c r="F154" i="12"/>
  <c r="F155" i="12"/>
  <c r="F156" i="12"/>
  <c r="F157" i="12"/>
  <c r="F158" i="12"/>
  <c r="F159" i="12"/>
  <c r="F160" i="12"/>
  <c r="F161" i="12"/>
  <c r="F162" i="12"/>
  <c r="F163" i="12"/>
  <c r="F164" i="12"/>
  <c r="F165" i="12"/>
  <c r="F166" i="12"/>
  <c r="F167" i="12"/>
  <c r="F168" i="12"/>
  <c r="F169" i="12"/>
  <c r="F170" i="12"/>
  <c r="F171" i="12"/>
  <c r="F172" i="12"/>
  <c r="F173" i="12"/>
  <c r="F174" i="12"/>
  <c r="F175" i="12"/>
  <c r="F176" i="12"/>
  <c r="F177" i="12"/>
  <c r="F178" i="12"/>
  <c r="F179" i="12"/>
  <c r="F180" i="12"/>
  <c r="F181" i="12"/>
  <c r="F182" i="12"/>
  <c r="F183" i="12"/>
  <c r="F184" i="12"/>
  <c r="F185" i="12"/>
  <c r="F186" i="12"/>
  <c r="F187" i="12"/>
  <c r="F188" i="12"/>
  <c r="F189" i="12"/>
  <c r="F190" i="12"/>
  <c r="F191" i="12"/>
  <c r="F192" i="12"/>
  <c r="F193" i="12"/>
  <c r="F194" i="12"/>
  <c r="F195" i="12"/>
  <c r="F196" i="12"/>
  <c r="F197" i="12"/>
  <c r="F198" i="12"/>
  <c r="F199" i="12"/>
  <c r="F200" i="12"/>
  <c r="F201" i="12"/>
  <c r="F202" i="12"/>
  <c r="F203" i="12"/>
  <c r="F204" i="12"/>
  <c r="F205" i="12"/>
  <c r="F206" i="12"/>
  <c r="F207" i="12"/>
  <c r="F208" i="12"/>
  <c r="F209" i="12"/>
  <c r="F210" i="12"/>
  <c r="F211" i="12"/>
  <c r="F212" i="12"/>
  <c r="F213" i="12"/>
  <c r="F214" i="12"/>
  <c r="F215" i="12"/>
  <c r="F216" i="12"/>
  <c r="F217" i="12"/>
  <c r="F218" i="12"/>
  <c r="F219" i="12"/>
  <c r="F220" i="12"/>
  <c r="F221" i="12"/>
  <c r="F222" i="12"/>
  <c r="F223" i="12"/>
  <c r="F224" i="12"/>
  <c r="F225" i="12"/>
  <c r="F226" i="12"/>
  <c r="F227" i="12"/>
  <c r="F228" i="12"/>
  <c r="F229" i="12"/>
  <c r="F230" i="12"/>
  <c r="F231" i="12"/>
  <c r="F232" i="12"/>
  <c r="F233" i="12"/>
  <c r="F234" i="12"/>
  <c r="F235" i="12"/>
  <c r="F236" i="12"/>
  <c r="F237" i="12"/>
  <c r="F238" i="12"/>
  <c r="F239" i="12"/>
  <c r="F240" i="12"/>
  <c r="F241" i="12"/>
  <c r="F242" i="12"/>
  <c r="F243" i="12"/>
  <c r="F244" i="12"/>
  <c r="F245" i="12"/>
  <c r="F246" i="12"/>
  <c r="F247" i="12"/>
  <c r="F248" i="12"/>
  <c r="F249" i="12"/>
  <c r="F250" i="12"/>
  <c r="F251" i="12"/>
  <c r="F252" i="12"/>
  <c r="F253" i="12"/>
  <c r="F254" i="12"/>
  <c r="F255" i="12"/>
  <c r="F256" i="12"/>
  <c r="F257" i="12"/>
  <c r="F258" i="12"/>
  <c r="F259" i="12"/>
  <c r="F260" i="12"/>
  <c r="F261" i="12"/>
  <c r="F262" i="12"/>
  <c r="F263" i="12"/>
  <c r="F264" i="12"/>
  <c r="F265" i="12"/>
  <c r="F266" i="12"/>
  <c r="F267" i="12"/>
  <c r="F268" i="12"/>
  <c r="F269" i="12"/>
  <c r="F270" i="12"/>
  <c r="F271" i="12"/>
  <c r="F272" i="12"/>
  <c r="F273" i="12"/>
  <c r="F274" i="12"/>
  <c r="F275" i="12"/>
  <c r="F276" i="12"/>
  <c r="F277" i="12"/>
  <c r="F278" i="12"/>
  <c r="F279" i="12"/>
  <c r="F280" i="12"/>
  <c r="F281" i="12"/>
  <c r="F282" i="12"/>
  <c r="F283" i="12"/>
  <c r="F284" i="12"/>
  <c r="F285" i="12"/>
  <c r="F286" i="12"/>
  <c r="F287" i="12"/>
  <c r="F288" i="12"/>
  <c r="F289" i="12"/>
  <c r="F290" i="12"/>
  <c r="F291" i="12"/>
  <c r="F292" i="12"/>
  <c r="F293" i="12"/>
  <c r="F294" i="12"/>
  <c r="F295" i="12"/>
  <c r="F296" i="12"/>
  <c r="F297" i="12"/>
  <c r="F298" i="12"/>
  <c r="F299" i="12"/>
  <c r="F300" i="12"/>
  <c r="F301" i="12"/>
  <c r="E47" i="12"/>
  <c r="E49" i="12"/>
  <c r="E2" i="12"/>
  <c r="E4" i="12"/>
  <c r="E5" i="12"/>
  <c r="E7" i="12"/>
  <c r="E8" i="12"/>
  <c r="E11" i="12"/>
  <c r="E13" i="12"/>
  <c r="E15" i="12"/>
  <c r="E19" i="12"/>
  <c r="E21" i="12"/>
  <c r="E23" i="12"/>
  <c r="E24" i="12"/>
  <c r="E26" i="12"/>
  <c r="E34" i="12"/>
  <c r="E41" i="12"/>
  <c r="E18" i="12"/>
  <c r="E29" i="12"/>
  <c r="E32" i="12"/>
  <c r="E36" i="12"/>
  <c r="E39" i="12"/>
  <c r="E43" i="12"/>
  <c r="E17" i="12"/>
  <c r="E28" i="12"/>
  <c r="E31" i="12"/>
  <c r="E35" i="12"/>
  <c r="E38" i="12"/>
  <c r="E42" i="12"/>
  <c r="E16" i="12"/>
  <c r="E27" i="12"/>
  <c r="E45" i="12"/>
  <c r="E50" i="12"/>
  <c r="E51" i="12"/>
  <c r="E3" i="12"/>
  <c r="E6" i="12"/>
  <c r="E9" i="12"/>
  <c r="E12" i="12"/>
  <c r="E14" i="12"/>
  <c r="E20" i="12"/>
  <c r="E22" i="12"/>
  <c r="E25" i="12"/>
  <c r="E30" i="12"/>
  <c r="E33" i="12"/>
  <c r="E37" i="12"/>
  <c r="E40" i="12"/>
  <c r="E44" i="12"/>
  <c r="E48" i="12"/>
  <c r="E52" i="12"/>
  <c r="E53" i="12"/>
  <c r="E54" i="12"/>
  <c r="E55" i="12"/>
  <c r="E56" i="12"/>
  <c r="E57" i="12"/>
  <c r="E58"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E102" i="12"/>
  <c r="E103" i="12"/>
  <c r="E104" i="12"/>
  <c r="E105" i="12"/>
  <c r="E106" i="12"/>
  <c r="E107" i="12"/>
  <c r="E108" i="12"/>
  <c r="E109" i="12"/>
  <c r="E110" i="12"/>
  <c r="E111" i="12"/>
  <c r="E112" i="12"/>
  <c r="E113" i="12"/>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138" i="12"/>
  <c r="E139" i="12"/>
  <c r="E140" i="12"/>
  <c r="E141" i="12"/>
  <c r="E142" i="12"/>
  <c r="E143" i="12"/>
  <c r="E144" i="12"/>
  <c r="E145" i="12"/>
  <c r="E146" i="12"/>
  <c r="E147" i="12"/>
  <c r="E148" i="12"/>
  <c r="E149" i="12"/>
  <c r="E150" i="12"/>
  <c r="E151" i="12"/>
  <c r="E152" i="12"/>
  <c r="E153" i="12"/>
  <c r="E154" i="12"/>
  <c r="E155" i="12"/>
  <c r="E156" i="12"/>
  <c r="E157" i="12"/>
  <c r="E158" i="12"/>
  <c r="E159" i="12"/>
  <c r="E160" i="12"/>
  <c r="E161" i="12"/>
  <c r="E162" i="12"/>
  <c r="E163" i="12"/>
  <c r="E164" i="12"/>
  <c r="E165" i="12"/>
  <c r="E166" i="12"/>
  <c r="E167" i="12"/>
  <c r="E168" i="12"/>
  <c r="E169" i="12"/>
  <c r="E170" i="12"/>
  <c r="E171" i="12"/>
  <c r="E172" i="12"/>
  <c r="E173" i="12"/>
  <c r="E174" i="12"/>
  <c r="E175" i="12"/>
  <c r="E176" i="12"/>
  <c r="E177" i="12"/>
  <c r="E178" i="12"/>
  <c r="E179" i="12"/>
  <c r="E180" i="12"/>
  <c r="E181" i="12"/>
  <c r="E182" i="12"/>
  <c r="E183" i="12"/>
  <c r="E184" i="12"/>
  <c r="E185" i="12"/>
  <c r="E186" i="12"/>
  <c r="E187" i="12"/>
  <c r="E188" i="12"/>
  <c r="E189" i="12"/>
  <c r="E190" i="12"/>
  <c r="E191" i="12"/>
  <c r="E192" i="12"/>
  <c r="E193" i="12"/>
  <c r="E194" i="12"/>
  <c r="E195" i="12"/>
  <c r="E196" i="12"/>
  <c r="E197" i="12"/>
  <c r="E198" i="12"/>
  <c r="E199" i="12"/>
  <c r="E200" i="12"/>
  <c r="E201" i="12"/>
  <c r="E202" i="12"/>
  <c r="E203" i="12"/>
  <c r="E204" i="12"/>
  <c r="E205" i="12"/>
  <c r="E206" i="12"/>
  <c r="E207" i="12"/>
  <c r="E208" i="12"/>
  <c r="E209" i="12"/>
  <c r="E210" i="12"/>
  <c r="E211" i="12"/>
  <c r="E212" i="12"/>
  <c r="E213" i="12"/>
  <c r="E214" i="12"/>
  <c r="E215" i="12"/>
  <c r="E216" i="12"/>
  <c r="E217" i="12"/>
  <c r="E218" i="12"/>
  <c r="E219" i="12"/>
  <c r="E220" i="12"/>
  <c r="E221" i="12"/>
  <c r="E222" i="12"/>
  <c r="E223" i="12"/>
  <c r="E224" i="12"/>
  <c r="E225" i="12"/>
  <c r="E226" i="12"/>
  <c r="E227" i="12"/>
  <c r="E228" i="12"/>
  <c r="E229" i="12"/>
  <c r="E230" i="12"/>
  <c r="E231" i="12"/>
  <c r="E232" i="12"/>
  <c r="E233" i="12"/>
  <c r="E234" i="12"/>
  <c r="E235" i="12"/>
  <c r="E236" i="12"/>
  <c r="E237" i="12"/>
  <c r="E238" i="12"/>
  <c r="E239" i="12"/>
  <c r="E240" i="12"/>
  <c r="E241" i="12"/>
  <c r="E242" i="12"/>
  <c r="E243" i="12"/>
  <c r="E244" i="12"/>
  <c r="E245" i="12"/>
  <c r="E246" i="12"/>
  <c r="E247" i="12"/>
  <c r="E248" i="12"/>
  <c r="E249" i="12"/>
  <c r="E250" i="12"/>
  <c r="E251" i="12"/>
  <c r="E252" i="12"/>
  <c r="E253" i="12"/>
  <c r="E254" i="12"/>
  <c r="E255" i="12"/>
  <c r="E256" i="12"/>
  <c r="E257" i="12"/>
  <c r="E258" i="12"/>
  <c r="E259" i="12"/>
  <c r="E260" i="12"/>
  <c r="E261" i="12"/>
  <c r="E262" i="12"/>
  <c r="E263" i="12"/>
  <c r="E264" i="12"/>
  <c r="E265" i="12"/>
  <c r="E266" i="12"/>
  <c r="E267" i="12"/>
  <c r="E268" i="12"/>
  <c r="E269" i="12"/>
  <c r="E270" i="12"/>
  <c r="E271" i="12"/>
  <c r="E272" i="12"/>
  <c r="E273" i="12"/>
  <c r="E274" i="12"/>
  <c r="E275" i="12"/>
  <c r="E276" i="12"/>
  <c r="E277" i="12"/>
  <c r="E278" i="12"/>
  <c r="E279" i="12"/>
  <c r="E280" i="12"/>
  <c r="E281" i="12"/>
  <c r="E282" i="12"/>
  <c r="E283" i="12"/>
  <c r="E284" i="12"/>
  <c r="E285" i="12"/>
  <c r="E286" i="12"/>
  <c r="E287" i="12"/>
  <c r="E288" i="12"/>
  <c r="E289" i="12"/>
  <c r="E290" i="12"/>
  <c r="E291" i="12"/>
  <c r="E292" i="12"/>
  <c r="E293" i="12"/>
  <c r="E294" i="12"/>
  <c r="E295" i="12"/>
  <c r="E296" i="12"/>
  <c r="E297" i="12"/>
  <c r="E298" i="12"/>
  <c r="E299" i="12"/>
  <c r="E300" i="12"/>
  <c r="E301" i="12"/>
  <c r="D47" i="12"/>
  <c r="D49" i="12"/>
  <c r="D2" i="12"/>
  <c r="D4" i="12"/>
  <c r="D5" i="12"/>
  <c r="D7" i="12"/>
  <c r="D8" i="12"/>
  <c r="D10" i="12"/>
  <c r="D11" i="12"/>
  <c r="D13" i="12"/>
  <c r="D15" i="12"/>
  <c r="D19" i="12"/>
  <c r="D21" i="12"/>
  <c r="D23" i="12"/>
  <c r="D24" i="12"/>
  <c r="D26" i="12"/>
  <c r="D34" i="12"/>
  <c r="D41" i="12"/>
  <c r="D18" i="12"/>
  <c r="D29" i="12"/>
  <c r="D32" i="12"/>
  <c r="D36" i="12"/>
  <c r="D39" i="12"/>
  <c r="D43" i="12"/>
  <c r="D17" i="12"/>
  <c r="D28" i="12"/>
  <c r="D31" i="12"/>
  <c r="D35" i="12"/>
  <c r="D38" i="12"/>
  <c r="D42" i="12"/>
  <c r="D16" i="12"/>
  <c r="D27" i="12"/>
  <c r="D45" i="12"/>
  <c r="D50" i="12"/>
  <c r="D51" i="12"/>
  <c r="D3" i="12"/>
  <c r="D6" i="12"/>
  <c r="D9" i="12"/>
  <c r="D12" i="12"/>
  <c r="D14" i="12"/>
  <c r="D20" i="12"/>
  <c r="D22" i="12"/>
  <c r="D25" i="12"/>
  <c r="D30" i="12"/>
  <c r="D33" i="12"/>
  <c r="D37" i="12"/>
  <c r="D40" i="12"/>
  <c r="D44" i="12"/>
  <c r="D48" i="12"/>
  <c r="D52" i="12"/>
  <c r="D53" i="12"/>
  <c r="D54" i="12"/>
  <c r="D55" i="12"/>
  <c r="D56" i="12"/>
  <c r="D57" i="12"/>
  <c r="D58"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91" i="12"/>
  <c r="D92" i="12"/>
  <c r="D93" i="12"/>
  <c r="D94" i="12"/>
  <c r="D95" i="12"/>
  <c r="D96" i="12"/>
  <c r="D97" i="12"/>
  <c r="D98" i="12"/>
  <c r="D99" i="12"/>
  <c r="D100" i="12"/>
  <c r="D101" i="12"/>
  <c r="D102" i="12"/>
  <c r="D103" i="12"/>
  <c r="D104" i="12"/>
  <c r="D105" i="12"/>
  <c r="D106" i="12"/>
  <c r="D107" i="12"/>
  <c r="D108" i="12"/>
  <c r="D109" i="12"/>
  <c r="D110" i="12"/>
  <c r="D111" i="12"/>
  <c r="D112" i="12"/>
  <c r="D113" i="12"/>
  <c r="D114" i="12"/>
  <c r="D115" i="12"/>
  <c r="D116" i="12"/>
  <c r="D117" i="12"/>
  <c r="D118" i="12"/>
  <c r="D119" i="12"/>
  <c r="D120" i="12"/>
  <c r="D121" i="12"/>
  <c r="D122" i="12"/>
  <c r="D123" i="12"/>
  <c r="D124" i="12"/>
  <c r="D125" i="12"/>
  <c r="D126" i="12"/>
  <c r="D127" i="12"/>
  <c r="D128" i="12"/>
  <c r="D129" i="12"/>
  <c r="D130" i="12"/>
  <c r="D131" i="12"/>
  <c r="D132" i="12"/>
  <c r="D133" i="12"/>
  <c r="D134" i="12"/>
  <c r="D135" i="12"/>
  <c r="D136" i="12"/>
  <c r="D137" i="12"/>
  <c r="D138" i="12"/>
  <c r="D139" i="12"/>
  <c r="D140" i="12"/>
  <c r="D141" i="12"/>
  <c r="D142" i="12"/>
  <c r="D143" i="12"/>
  <c r="D144" i="12"/>
  <c r="D145" i="12"/>
  <c r="D146" i="12"/>
  <c r="D147" i="12"/>
  <c r="D148" i="12"/>
  <c r="D149" i="12"/>
  <c r="D150" i="12"/>
  <c r="D151" i="12"/>
  <c r="D152" i="12"/>
  <c r="D153" i="12"/>
  <c r="D154" i="12"/>
  <c r="D155" i="12"/>
  <c r="D156" i="12"/>
  <c r="D157" i="12"/>
  <c r="D158" i="12"/>
  <c r="D159" i="12"/>
  <c r="D160" i="12"/>
  <c r="D161" i="12"/>
  <c r="D162" i="12"/>
  <c r="D163" i="12"/>
  <c r="D164" i="12"/>
  <c r="D165" i="12"/>
  <c r="D166" i="12"/>
  <c r="D167" i="12"/>
  <c r="D168" i="12"/>
  <c r="D169" i="12"/>
  <c r="D170" i="12"/>
  <c r="D171" i="12"/>
  <c r="D172" i="12"/>
  <c r="D173" i="12"/>
  <c r="D174" i="12"/>
  <c r="D175" i="12"/>
  <c r="D176" i="12"/>
  <c r="D177" i="12"/>
  <c r="D178" i="12"/>
  <c r="D179" i="12"/>
  <c r="D180" i="12"/>
  <c r="D181" i="12"/>
  <c r="D182" i="12"/>
  <c r="D183" i="12"/>
  <c r="D184" i="12"/>
  <c r="D185" i="12"/>
  <c r="D186" i="12"/>
  <c r="D187" i="12"/>
  <c r="D188" i="12"/>
  <c r="D189" i="12"/>
  <c r="D190" i="12"/>
  <c r="D191" i="12"/>
  <c r="D192" i="12"/>
  <c r="D193" i="12"/>
  <c r="D194" i="12"/>
  <c r="D195" i="12"/>
  <c r="D196" i="12"/>
  <c r="D197" i="12"/>
  <c r="D198" i="12"/>
  <c r="D199" i="12"/>
  <c r="D200" i="12"/>
  <c r="D201" i="12"/>
  <c r="D202" i="12"/>
  <c r="D203" i="12"/>
  <c r="D204" i="12"/>
  <c r="D205" i="12"/>
  <c r="D206" i="12"/>
  <c r="D207" i="12"/>
  <c r="D208" i="12"/>
  <c r="D209" i="12"/>
  <c r="D210" i="12"/>
  <c r="D211" i="12"/>
  <c r="D212" i="12"/>
  <c r="D213" i="12"/>
  <c r="D214" i="12"/>
  <c r="D215" i="12"/>
  <c r="D216" i="12"/>
  <c r="D217" i="12"/>
  <c r="D218" i="12"/>
  <c r="D219" i="12"/>
  <c r="D220" i="12"/>
  <c r="D221" i="12"/>
  <c r="D222" i="12"/>
  <c r="D223" i="12"/>
  <c r="D224" i="12"/>
  <c r="D225" i="12"/>
  <c r="D226" i="12"/>
  <c r="D227" i="12"/>
  <c r="D228" i="12"/>
  <c r="D229" i="12"/>
  <c r="D230" i="12"/>
  <c r="D231" i="12"/>
  <c r="D232" i="12"/>
  <c r="D233" i="12"/>
  <c r="D234" i="12"/>
  <c r="D235" i="12"/>
  <c r="D236" i="12"/>
  <c r="D237" i="12"/>
  <c r="D238" i="12"/>
  <c r="D239" i="12"/>
  <c r="D240" i="12"/>
  <c r="D241" i="12"/>
  <c r="D242" i="12"/>
  <c r="D243" i="12"/>
  <c r="D244" i="12"/>
  <c r="D245" i="12"/>
  <c r="D246" i="12"/>
  <c r="D247" i="12"/>
  <c r="D248" i="12"/>
  <c r="D249" i="12"/>
  <c r="D250" i="12"/>
  <c r="D251" i="12"/>
  <c r="D252" i="12"/>
  <c r="D253" i="12"/>
  <c r="D254" i="12"/>
  <c r="D255" i="12"/>
  <c r="D256" i="12"/>
  <c r="D257" i="12"/>
  <c r="D258" i="12"/>
  <c r="D259" i="12"/>
  <c r="D260" i="12"/>
  <c r="D261" i="12"/>
  <c r="D262" i="12"/>
  <c r="D263" i="12"/>
  <c r="D264" i="12"/>
  <c r="D265" i="12"/>
  <c r="D266" i="12"/>
  <c r="D267" i="12"/>
  <c r="D268" i="12"/>
  <c r="D269" i="12"/>
  <c r="D270" i="12"/>
  <c r="D271" i="12"/>
  <c r="D272" i="12"/>
  <c r="D273" i="12"/>
  <c r="D274" i="12"/>
  <c r="D275" i="12"/>
  <c r="D276" i="12"/>
  <c r="D277" i="12"/>
  <c r="D278" i="12"/>
  <c r="D279" i="12"/>
  <c r="D280" i="12"/>
  <c r="D281" i="12"/>
  <c r="D282" i="12"/>
  <c r="D283" i="12"/>
  <c r="D284" i="12"/>
  <c r="D285" i="12"/>
  <c r="D286" i="12"/>
  <c r="D287" i="12"/>
  <c r="D288" i="12"/>
  <c r="D289" i="12"/>
  <c r="D290" i="12"/>
  <c r="D291" i="12"/>
  <c r="D292" i="12"/>
  <c r="D293" i="12"/>
  <c r="D294" i="12"/>
  <c r="D295" i="12"/>
  <c r="D296" i="12"/>
  <c r="D297" i="12"/>
  <c r="D298" i="12"/>
  <c r="D299" i="12"/>
  <c r="D300" i="12"/>
  <c r="D301" i="12"/>
  <c r="C47" i="12"/>
  <c r="C49" i="12"/>
  <c r="C2" i="12"/>
  <c r="C4" i="12"/>
  <c r="C5" i="12"/>
  <c r="C7" i="12"/>
  <c r="C8" i="12"/>
  <c r="C10" i="12"/>
  <c r="C11" i="12"/>
  <c r="C13" i="12"/>
  <c r="C15" i="12"/>
  <c r="C19" i="12"/>
  <c r="C21" i="12"/>
  <c r="C23" i="12"/>
  <c r="C24" i="12"/>
  <c r="C26" i="12"/>
  <c r="C34" i="12"/>
  <c r="C41" i="12"/>
  <c r="C18" i="12"/>
  <c r="C29" i="12"/>
  <c r="C32" i="12"/>
  <c r="C36" i="12"/>
  <c r="C39" i="12"/>
  <c r="C43" i="12"/>
  <c r="C17" i="12"/>
  <c r="C28" i="12"/>
  <c r="C31" i="12"/>
  <c r="C35" i="12"/>
  <c r="C38" i="12"/>
  <c r="C42" i="12"/>
  <c r="C16" i="12"/>
  <c r="C27" i="12"/>
  <c r="C45" i="12"/>
  <c r="C50" i="12"/>
  <c r="C51" i="12"/>
  <c r="C3" i="12"/>
  <c r="C6" i="12"/>
  <c r="C9" i="12"/>
  <c r="C12" i="12"/>
  <c r="C14" i="12"/>
  <c r="C20" i="12"/>
  <c r="C22" i="12"/>
  <c r="C25" i="12"/>
  <c r="C30" i="12"/>
  <c r="C33" i="12"/>
  <c r="C37" i="12"/>
  <c r="C40" i="12"/>
  <c r="C44" i="12"/>
  <c r="C48"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C134" i="12"/>
  <c r="C135" i="12"/>
  <c r="C136" i="12"/>
  <c r="C137" i="12"/>
  <c r="C138" i="12"/>
  <c r="C139" i="12"/>
  <c r="C140" i="12"/>
  <c r="C141" i="12"/>
  <c r="C142" i="12"/>
  <c r="C143" i="12"/>
  <c r="C144" i="12"/>
  <c r="C145" i="12"/>
  <c r="C146" i="12"/>
  <c r="C147" i="12"/>
  <c r="C148" i="12"/>
  <c r="C149" i="12"/>
  <c r="C150" i="12"/>
  <c r="C151" i="12"/>
  <c r="C152" i="12"/>
  <c r="C153" i="12"/>
  <c r="C154" i="12"/>
  <c r="C155" i="12"/>
  <c r="C156" i="12"/>
  <c r="C157" i="12"/>
  <c r="C158" i="12"/>
  <c r="C159" i="12"/>
  <c r="C160" i="12"/>
  <c r="C161" i="12"/>
  <c r="C162" i="12"/>
  <c r="C163" i="12"/>
  <c r="C164" i="12"/>
  <c r="C165" i="12"/>
  <c r="C166" i="12"/>
  <c r="C167" i="12"/>
  <c r="C168" i="12"/>
  <c r="C169" i="12"/>
  <c r="C170" i="12"/>
  <c r="C171" i="12"/>
  <c r="C172" i="12"/>
  <c r="C173" i="12"/>
  <c r="C174" i="12"/>
  <c r="C175" i="12"/>
  <c r="C176" i="12"/>
  <c r="C177" i="12"/>
  <c r="C178" i="12"/>
  <c r="C179" i="12"/>
  <c r="C180" i="12"/>
  <c r="C181" i="12"/>
  <c r="C182" i="12"/>
  <c r="C183" i="12"/>
  <c r="C184" i="12"/>
  <c r="C185" i="12"/>
  <c r="C186" i="12"/>
  <c r="C187" i="12"/>
  <c r="C188" i="12"/>
  <c r="C189" i="12"/>
  <c r="C190" i="12"/>
  <c r="C191" i="12"/>
  <c r="C192" i="12"/>
  <c r="C193" i="12"/>
  <c r="C194" i="12"/>
  <c r="C195" i="12"/>
  <c r="C196" i="12"/>
  <c r="C197" i="12"/>
  <c r="C198" i="12"/>
  <c r="C199" i="12"/>
  <c r="C200" i="12"/>
  <c r="C201" i="12"/>
  <c r="C202" i="12"/>
  <c r="C203" i="12"/>
  <c r="C204" i="12"/>
  <c r="C205" i="12"/>
  <c r="C206" i="12"/>
  <c r="C207" i="12"/>
  <c r="C208" i="12"/>
  <c r="C209" i="12"/>
  <c r="C210" i="12"/>
  <c r="C211" i="12"/>
  <c r="C212" i="12"/>
  <c r="C213" i="12"/>
  <c r="C214" i="12"/>
  <c r="C215" i="12"/>
  <c r="C216" i="12"/>
  <c r="C217" i="12"/>
  <c r="C218" i="12"/>
  <c r="C219" i="12"/>
  <c r="C220" i="12"/>
  <c r="C221" i="12"/>
  <c r="C222" i="12"/>
  <c r="C223" i="12"/>
  <c r="C224" i="12"/>
  <c r="C225" i="12"/>
  <c r="C226" i="12"/>
  <c r="C227" i="12"/>
  <c r="C228" i="12"/>
  <c r="C229" i="12"/>
  <c r="C230" i="12"/>
  <c r="C231" i="12"/>
  <c r="C232" i="12"/>
  <c r="C233" i="12"/>
  <c r="C234" i="12"/>
  <c r="C235" i="12"/>
  <c r="C236" i="12"/>
  <c r="C237" i="12"/>
  <c r="C238" i="12"/>
  <c r="C239" i="12"/>
  <c r="C240" i="12"/>
  <c r="C241" i="12"/>
  <c r="C242" i="12"/>
  <c r="C243" i="12"/>
  <c r="C244" i="12"/>
  <c r="C245" i="12"/>
  <c r="C246" i="12"/>
  <c r="C247" i="12"/>
  <c r="C248" i="12"/>
  <c r="C249" i="12"/>
  <c r="C250" i="12"/>
  <c r="C251" i="12"/>
  <c r="C252" i="12"/>
  <c r="C253" i="12"/>
  <c r="C254" i="12"/>
  <c r="C255" i="12"/>
  <c r="C256" i="12"/>
  <c r="C257" i="12"/>
  <c r="C258" i="12"/>
  <c r="C259" i="12"/>
  <c r="C260" i="12"/>
  <c r="C261" i="12"/>
  <c r="C262" i="12"/>
  <c r="C263" i="12"/>
  <c r="C264" i="12"/>
  <c r="C265" i="12"/>
  <c r="C266" i="12"/>
  <c r="C267" i="12"/>
  <c r="C268" i="12"/>
  <c r="C269" i="12"/>
  <c r="C270" i="12"/>
  <c r="C271" i="12"/>
  <c r="C272" i="12"/>
  <c r="C273" i="12"/>
  <c r="C274" i="12"/>
  <c r="C275" i="12"/>
  <c r="C276" i="12"/>
  <c r="C277" i="12"/>
  <c r="C278" i="12"/>
  <c r="C279" i="12"/>
  <c r="C280" i="12"/>
  <c r="C281" i="12"/>
  <c r="C282" i="12"/>
  <c r="C283" i="12"/>
  <c r="C284" i="12"/>
  <c r="C285" i="12"/>
  <c r="C286" i="12"/>
  <c r="C287" i="12"/>
  <c r="C288" i="12"/>
  <c r="C289" i="12"/>
  <c r="C290" i="12"/>
  <c r="C291" i="12"/>
  <c r="C292" i="12"/>
  <c r="C293" i="12"/>
  <c r="C294" i="12"/>
  <c r="C295" i="12"/>
  <c r="C296" i="12"/>
  <c r="C297" i="12"/>
  <c r="C298" i="12"/>
  <c r="C299" i="12"/>
  <c r="C300" i="12"/>
  <c r="C301" i="12"/>
  <c r="B47" i="12"/>
  <c r="B49" i="12"/>
  <c r="B2" i="12"/>
  <c r="B4" i="12"/>
  <c r="B5" i="12"/>
  <c r="B7" i="12"/>
  <c r="B8" i="12"/>
  <c r="B10" i="12"/>
  <c r="B11" i="12"/>
  <c r="B13" i="12"/>
  <c r="B15" i="12"/>
  <c r="B19" i="12"/>
  <c r="B21" i="12"/>
  <c r="B23" i="12"/>
  <c r="B24" i="12"/>
  <c r="B26" i="12"/>
  <c r="B34" i="12"/>
  <c r="B41" i="12"/>
  <c r="B18" i="12"/>
  <c r="B29" i="12"/>
  <c r="B32" i="12"/>
  <c r="B36" i="12"/>
  <c r="B39" i="12"/>
  <c r="B43" i="12"/>
  <c r="B17" i="12"/>
  <c r="B28" i="12"/>
  <c r="B31" i="12"/>
  <c r="B35" i="12"/>
  <c r="B38" i="12"/>
  <c r="B42" i="12"/>
  <c r="B16" i="12"/>
  <c r="B27" i="12"/>
  <c r="B45" i="12"/>
  <c r="B50" i="12"/>
  <c r="B51" i="12"/>
  <c r="B3" i="12"/>
  <c r="B6" i="12"/>
  <c r="B9" i="12"/>
  <c r="B12" i="12"/>
  <c r="B14" i="12"/>
  <c r="B20" i="12"/>
  <c r="B22" i="12"/>
  <c r="B25" i="12"/>
  <c r="B30" i="12"/>
  <c r="B33" i="12"/>
  <c r="B37" i="12"/>
  <c r="B40" i="12"/>
  <c r="B44" i="12"/>
  <c r="B48" i="12"/>
  <c r="B52" i="12"/>
  <c r="B53" i="12"/>
  <c r="B54" i="12"/>
  <c r="B55" i="12"/>
  <c r="B56" i="12"/>
  <c r="B57" i="12"/>
  <c r="B58" i="12"/>
  <c r="B59" i="12"/>
  <c r="B60" i="12"/>
  <c r="B61" i="12"/>
  <c r="B62" i="12"/>
  <c r="B63" i="12"/>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113" i="12"/>
  <c r="B114" i="12"/>
  <c r="B115" i="12"/>
  <c r="B116" i="12"/>
  <c r="B117" i="12"/>
  <c r="B118" i="12"/>
  <c r="B119" i="12"/>
  <c r="B120" i="12"/>
  <c r="B121" i="12"/>
  <c r="B122" i="12"/>
  <c r="B123" i="12"/>
  <c r="B124" i="12"/>
  <c r="B125" i="12"/>
  <c r="B126" i="12"/>
  <c r="B127" i="12"/>
  <c r="B128" i="12"/>
  <c r="B129" i="12"/>
  <c r="B130" i="12"/>
  <c r="B131" i="12"/>
  <c r="B132" i="12"/>
  <c r="B133" i="12"/>
  <c r="B134" i="12"/>
  <c r="B135" i="12"/>
  <c r="B136" i="12"/>
  <c r="B137" i="12"/>
  <c r="B138" i="12"/>
  <c r="B139" i="12"/>
  <c r="B140" i="12"/>
  <c r="B141" i="12"/>
  <c r="B142" i="12"/>
  <c r="B143" i="12"/>
  <c r="B144" i="12"/>
  <c r="B145" i="12"/>
  <c r="B146" i="12"/>
  <c r="B147" i="12"/>
  <c r="B148" i="12"/>
  <c r="B149" i="12"/>
  <c r="B150" i="12"/>
  <c r="B151" i="12"/>
  <c r="B152" i="12"/>
  <c r="B153" i="12"/>
  <c r="B154" i="12"/>
  <c r="B155" i="12"/>
  <c r="B156" i="12"/>
  <c r="B157" i="12"/>
  <c r="B158" i="12"/>
  <c r="B159" i="12"/>
  <c r="B160" i="12"/>
  <c r="B161" i="12"/>
  <c r="B162" i="12"/>
  <c r="B163" i="12"/>
  <c r="B164" i="12"/>
  <c r="B165" i="12"/>
  <c r="B166" i="12"/>
  <c r="B167" i="12"/>
  <c r="B168" i="12"/>
  <c r="B169" i="12"/>
  <c r="B170" i="12"/>
  <c r="B171" i="12"/>
  <c r="B172" i="12"/>
  <c r="B173" i="12"/>
  <c r="B174" i="12"/>
  <c r="B175" i="12"/>
  <c r="B176" i="12"/>
  <c r="B177" i="12"/>
  <c r="B178" i="12"/>
  <c r="B179" i="12"/>
  <c r="B180" i="12"/>
  <c r="B181" i="12"/>
  <c r="B182" i="12"/>
  <c r="B183" i="12"/>
  <c r="B184" i="12"/>
  <c r="B185" i="12"/>
  <c r="B186" i="12"/>
  <c r="B187" i="12"/>
  <c r="B188" i="12"/>
  <c r="B189" i="12"/>
  <c r="B190" i="12"/>
  <c r="B191" i="12"/>
  <c r="B192" i="12"/>
  <c r="B193" i="12"/>
  <c r="B194" i="12"/>
  <c r="B195" i="12"/>
  <c r="B196" i="12"/>
  <c r="B197" i="12"/>
  <c r="B198" i="12"/>
  <c r="B199" i="12"/>
  <c r="B200" i="12"/>
  <c r="B201" i="12"/>
  <c r="B202" i="12"/>
  <c r="B203" i="12"/>
  <c r="B204" i="12"/>
  <c r="B205" i="12"/>
  <c r="B206" i="12"/>
  <c r="B207" i="12"/>
  <c r="B208" i="12"/>
  <c r="B209" i="12"/>
  <c r="B210" i="12"/>
  <c r="B211" i="12"/>
  <c r="B212" i="12"/>
  <c r="B213" i="12"/>
  <c r="B214" i="12"/>
  <c r="B215" i="12"/>
  <c r="B216" i="12"/>
  <c r="B217" i="12"/>
  <c r="B218" i="12"/>
  <c r="B219" i="12"/>
  <c r="B220" i="12"/>
  <c r="B221" i="12"/>
  <c r="B222" i="12"/>
  <c r="B223" i="12"/>
  <c r="B224" i="12"/>
  <c r="B225" i="12"/>
  <c r="B226" i="12"/>
  <c r="B227" i="12"/>
  <c r="B228" i="12"/>
  <c r="B229" i="12"/>
  <c r="B230" i="12"/>
  <c r="B231" i="12"/>
  <c r="B232" i="12"/>
  <c r="B233" i="12"/>
  <c r="B234" i="12"/>
  <c r="B235" i="12"/>
  <c r="B236" i="12"/>
  <c r="B237" i="12"/>
  <c r="B238" i="12"/>
  <c r="B239" i="12"/>
  <c r="B240" i="12"/>
  <c r="B241" i="12"/>
  <c r="B242" i="12"/>
  <c r="B243" i="12"/>
  <c r="B244" i="12"/>
  <c r="B245" i="12"/>
  <c r="B246" i="12"/>
  <c r="B247" i="12"/>
  <c r="B248" i="12"/>
  <c r="B249" i="12"/>
  <c r="B250" i="12"/>
  <c r="B251" i="12"/>
  <c r="B252" i="12"/>
  <c r="B253" i="12"/>
  <c r="B254" i="12"/>
  <c r="B255" i="12"/>
  <c r="B256" i="12"/>
  <c r="B257" i="12"/>
  <c r="B258" i="12"/>
  <c r="B259" i="12"/>
  <c r="B260" i="12"/>
  <c r="B261" i="12"/>
  <c r="B262" i="12"/>
  <c r="B263" i="12"/>
  <c r="B264" i="12"/>
  <c r="B265" i="12"/>
  <c r="B266" i="12"/>
  <c r="B267" i="12"/>
  <c r="B268" i="12"/>
  <c r="B269" i="12"/>
  <c r="B270" i="12"/>
  <c r="B271" i="12"/>
  <c r="B272" i="12"/>
  <c r="B273" i="12"/>
  <c r="B274" i="12"/>
  <c r="B275" i="12"/>
  <c r="B276" i="12"/>
  <c r="B277" i="12"/>
  <c r="B278" i="12"/>
  <c r="B279" i="12"/>
  <c r="B280" i="12"/>
  <c r="B281" i="12"/>
  <c r="B282" i="12"/>
  <c r="B283" i="12"/>
  <c r="B284" i="12"/>
  <c r="B285" i="12"/>
  <c r="B286" i="12"/>
  <c r="B287" i="12"/>
  <c r="B288" i="12"/>
  <c r="B289" i="12"/>
  <c r="B290" i="12"/>
  <c r="B291" i="12"/>
  <c r="B292" i="12"/>
  <c r="B293" i="12"/>
  <c r="B294" i="12"/>
  <c r="B295" i="12"/>
  <c r="B296" i="12"/>
  <c r="B297" i="12"/>
  <c r="B298" i="12"/>
  <c r="B299" i="12"/>
  <c r="B300" i="12"/>
  <c r="B301" i="12"/>
  <c r="F46" i="12"/>
  <c r="E46" i="12"/>
  <c r="D46" i="12"/>
  <c r="C46" i="12"/>
  <c r="B46" i="12"/>
  <c r="C2" i="13"/>
  <c r="D2" i="13"/>
  <c r="E2" i="13"/>
  <c r="F2"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39" i="13"/>
  <c r="F40" i="13"/>
  <c r="F41" i="13"/>
  <c r="F42" i="13"/>
  <c r="F43" i="13"/>
  <c r="F44" i="13"/>
  <c r="F45" i="13"/>
  <c r="F46" i="13"/>
  <c r="F47" i="13"/>
  <c r="F48" i="13"/>
  <c r="F49" i="13"/>
  <c r="F50" i="13"/>
  <c r="F51" i="13"/>
  <c r="F52" i="13"/>
  <c r="F53" i="13"/>
  <c r="F54" i="13"/>
  <c r="F55" i="13"/>
  <c r="F56" i="13"/>
  <c r="F57" i="13"/>
  <c r="F58" i="13"/>
  <c r="F59" i="13"/>
  <c r="F60" i="13"/>
  <c r="F61" i="13"/>
  <c r="F62" i="13"/>
  <c r="F63" i="13"/>
  <c r="F64" i="13"/>
  <c r="F65" i="13"/>
  <c r="F66" i="13"/>
  <c r="F67" i="13"/>
  <c r="F68" i="13"/>
  <c r="F69" i="13"/>
  <c r="F70" i="13"/>
  <c r="F71" i="13"/>
  <c r="F72" i="13"/>
  <c r="F73" i="13"/>
  <c r="F74" i="13"/>
  <c r="F75" i="13"/>
  <c r="F76" i="13"/>
  <c r="F77" i="13"/>
  <c r="F78" i="13"/>
  <c r="F79" i="13"/>
  <c r="F80" i="13"/>
  <c r="F81" i="13"/>
  <c r="F82" i="13"/>
  <c r="F83" i="13"/>
  <c r="F84" i="13"/>
  <c r="F85" i="13"/>
  <c r="F86" i="13"/>
  <c r="F87" i="13"/>
  <c r="F88" i="13"/>
  <c r="F89" i="13"/>
  <c r="F90" i="13"/>
  <c r="F91" i="13"/>
  <c r="F92" i="13"/>
  <c r="F93" i="13"/>
  <c r="F94" i="13"/>
  <c r="F95" i="13"/>
  <c r="F96" i="13"/>
  <c r="F97" i="13"/>
  <c r="F98" i="13"/>
  <c r="F99" i="13"/>
  <c r="F100" i="13"/>
  <c r="F101" i="13"/>
  <c r="F102" i="13"/>
  <c r="F103" i="13"/>
  <c r="F104" i="13"/>
  <c r="F105" i="13"/>
  <c r="F106" i="13"/>
  <c r="F107" i="13"/>
  <c r="F108" i="13"/>
  <c r="F109" i="13"/>
  <c r="F110" i="13"/>
  <c r="F111" i="13"/>
  <c r="F112" i="13"/>
  <c r="F113" i="13"/>
  <c r="F114" i="13"/>
  <c r="F115" i="13"/>
  <c r="F116" i="13"/>
  <c r="F117" i="13"/>
  <c r="F118" i="13"/>
  <c r="F119" i="13"/>
  <c r="F120" i="13"/>
  <c r="F121" i="1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F196" i="13"/>
  <c r="F197" i="13"/>
  <c r="F198" i="13"/>
  <c r="F199" i="13"/>
  <c r="F200" i="13"/>
  <c r="F201" i="13"/>
  <c r="F202" i="13"/>
  <c r="F203" i="13"/>
  <c r="F204" i="13"/>
  <c r="F205" i="13"/>
  <c r="F206" i="13"/>
  <c r="F207" i="13"/>
  <c r="F208" i="13"/>
  <c r="F209" i="13"/>
  <c r="F210" i="13"/>
  <c r="F211" i="13"/>
  <c r="F212" i="13"/>
  <c r="F213" i="13"/>
  <c r="F214" i="13"/>
  <c r="F215" i="13"/>
  <c r="F216" i="13"/>
  <c r="F217" i="13"/>
  <c r="F218" i="13"/>
  <c r="F219" i="13"/>
  <c r="F220" i="13"/>
  <c r="F221" i="13"/>
  <c r="F222" i="13"/>
  <c r="F223" i="13"/>
  <c r="F224" i="13"/>
  <c r="F225" i="13"/>
  <c r="F226" i="13"/>
  <c r="F227" i="13"/>
  <c r="F228" i="13"/>
  <c r="F229" i="13"/>
  <c r="F230" i="13"/>
  <c r="F231" i="13"/>
  <c r="F232" i="13"/>
  <c r="F233" i="13"/>
  <c r="F234" i="13"/>
  <c r="F235" i="13"/>
  <c r="F236" i="13"/>
  <c r="F237" i="13"/>
  <c r="F238" i="13"/>
  <c r="F239" i="13"/>
  <c r="F240" i="13"/>
  <c r="F241" i="13"/>
  <c r="F242" i="13"/>
  <c r="F243" i="13"/>
  <c r="F244" i="13"/>
  <c r="F245" i="13"/>
  <c r="F246" i="13"/>
  <c r="F247" i="13"/>
  <c r="F248" i="13"/>
  <c r="F249" i="13"/>
  <c r="F250" i="13"/>
  <c r="F251" i="13"/>
  <c r="F252" i="13"/>
  <c r="F253" i="13"/>
  <c r="F254" i="13"/>
  <c r="F255" i="13"/>
  <c r="F256" i="13"/>
  <c r="F257" i="13"/>
  <c r="F258" i="13"/>
  <c r="F259" i="13"/>
  <c r="F260" i="13"/>
  <c r="F261" i="13"/>
  <c r="F262" i="13"/>
  <c r="F263" i="13"/>
  <c r="F264" i="13"/>
  <c r="F265" i="13"/>
  <c r="F266" i="13"/>
  <c r="F267" i="13"/>
  <c r="F268" i="13"/>
  <c r="F269" i="13"/>
  <c r="F270" i="13"/>
  <c r="F271" i="13"/>
  <c r="F272" i="13"/>
  <c r="F273" i="13"/>
  <c r="F274" i="13"/>
  <c r="F275" i="13"/>
  <c r="F276" i="13"/>
  <c r="F277" i="13"/>
  <c r="F278" i="13"/>
  <c r="F279" i="13"/>
  <c r="F280" i="13"/>
  <c r="F281" i="13"/>
  <c r="F282" i="13"/>
  <c r="F283" i="13"/>
  <c r="F284" i="13"/>
  <c r="F285" i="13"/>
  <c r="F286" i="13"/>
  <c r="F287" i="13"/>
  <c r="F288" i="13"/>
  <c r="F289" i="13"/>
  <c r="F290" i="13"/>
  <c r="F291" i="13"/>
  <c r="F292" i="13"/>
  <c r="F293" i="13"/>
  <c r="F294" i="13"/>
  <c r="F295" i="13"/>
  <c r="F296" i="13"/>
  <c r="F297" i="13"/>
  <c r="F298" i="13"/>
  <c r="F299" i="13"/>
  <c r="F300" i="13"/>
  <c r="F301" i="13"/>
  <c r="E3" i="13"/>
  <c r="E4" i="13"/>
  <c r="E5" i="13"/>
  <c r="E6" i="13"/>
  <c r="E7" i="13"/>
  <c r="E8" i="13"/>
  <c r="E9" i="13"/>
  <c r="E10" i="13"/>
  <c r="E11" i="13"/>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53" i="13"/>
  <c r="E54" i="13"/>
  <c r="E55" i="13"/>
  <c r="E56" i="13"/>
  <c r="E57" i="13"/>
  <c r="E58" i="13"/>
  <c r="E59" i="13"/>
  <c r="E60" i="13"/>
  <c r="E61" i="13"/>
  <c r="E62" i="13"/>
  <c r="E63" i="13"/>
  <c r="E64" i="13"/>
  <c r="E65" i="13"/>
  <c r="E66" i="13"/>
  <c r="E67" i="13"/>
  <c r="E68" i="13"/>
  <c r="E69" i="13"/>
  <c r="E70" i="13"/>
  <c r="E71" i="13"/>
  <c r="E72" i="13"/>
  <c r="E73" i="13"/>
  <c r="E74" i="13"/>
  <c r="E75" i="13"/>
  <c r="E76" i="13"/>
  <c r="E77" i="13"/>
  <c r="E78" i="13"/>
  <c r="E79" i="13"/>
  <c r="E80" i="13"/>
  <c r="E81" i="13"/>
  <c r="E82" i="13"/>
  <c r="E83" i="13"/>
  <c r="E84" i="13"/>
  <c r="E85" i="13"/>
  <c r="E86" i="13"/>
  <c r="E87" i="13"/>
  <c r="E88" i="13"/>
  <c r="E89" i="13"/>
  <c r="E90" i="13"/>
  <c r="E91" i="13"/>
  <c r="E92" i="13"/>
  <c r="E93" i="13"/>
  <c r="E94" i="13"/>
  <c r="E95" i="13"/>
  <c r="E96" i="13"/>
  <c r="E97" i="13"/>
  <c r="E98" i="13"/>
  <c r="E99" i="13"/>
  <c r="E100" i="13"/>
  <c r="E101" i="13"/>
  <c r="E102" i="13"/>
  <c r="E103" i="13"/>
  <c r="E104" i="13"/>
  <c r="E105" i="13"/>
  <c r="E106" i="13"/>
  <c r="E107" i="13"/>
  <c r="E108" i="13"/>
  <c r="E109" i="13"/>
  <c r="E110" i="13"/>
  <c r="E111" i="13"/>
  <c r="E112" i="13"/>
  <c r="E113" i="13"/>
  <c r="E114" i="13"/>
  <c r="E115" i="13"/>
  <c r="E116" i="13"/>
  <c r="E117" i="13"/>
  <c r="E118" i="13"/>
  <c r="E119" i="13"/>
  <c r="E120" i="13"/>
  <c r="E121" i="13"/>
  <c r="E122" i="13"/>
  <c r="E123" i="13"/>
  <c r="E124" i="13"/>
  <c r="E125" i="13"/>
  <c r="E126" i="13"/>
  <c r="E127" i="13"/>
  <c r="E128" i="13"/>
  <c r="E129" i="13"/>
  <c r="E130" i="13"/>
  <c r="E131" i="13"/>
  <c r="E132" i="13"/>
  <c r="E133" i="13"/>
  <c r="E134" i="13"/>
  <c r="E135" i="13"/>
  <c r="E136" i="13"/>
  <c r="E137" i="13"/>
  <c r="E138" i="13"/>
  <c r="E139" i="13"/>
  <c r="E140" i="13"/>
  <c r="E141" i="13"/>
  <c r="E142" i="13"/>
  <c r="E143" i="13"/>
  <c r="E144" i="13"/>
  <c r="E145" i="13"/>
  <c r="E146" i="13"/>
  <c r="E147" i="13"/>
  <c r="E148" i="13"/>
  <c r="E149" i="13"/>
  <c r="E150" i="13"/>
  <c r="E151" i="13"/>
  <c r="E152" i="13"/>
  <c r="E153" i="13"/>
  <c r="E154" i="13"/>
  <c r="E155" i="13"/>
  <c r="E156" i="13"/>
  <c r="E157" i="13"/>
  <c r="E158" i="13"/>
  <c r="E159" i="13"/>
  <c r="E160" i="13"/>
  <c r="E161" i="13"/>
  <c r="E162" i="13"/>
  <c r="E163" i="13"/>
  <c r="E164" i="13"/>
  <c r="E165" i="13"/>
  <c r="E166" i="13"/>
  <c r="E167" i="13"/>
  <c r="E168" i="13"/>
  <c r="E169" i="13"/>
  <c r="E170" i="13"/>
  <c r="E171" i="13"/>
  <c r="E172" i="13"/>
  <c r="E173" i="13"/>
  <c r="E174" i="13"/>
  <c r="E175" i="13"/>
  <c r="E176" i="13"/>
  <c r="E177" i="13"/>
  <c r="E178" i="13"/>
  <c r="E179" i="13"/>
  <c r="E180" i="13"/>
  <c r="E181" i="13"/>
  <c r="E182" i="13"/>
  <c r="E183" i="13"/>
  <c r="E184" i="13"/>
  <c r="E185" i="13"/>
  <c r="E186" i="13"/>
  <c r="E187" i="13"/>
  <c r="E188" i="13"/>
  <c r="E189" i="13"/>
  <c r="E190" i="13"/>
  <c r="E191" i="13"/>
  <c r="E192" i="13"/>
  <c r="E193" i="13"/>
  <c r="E194" i="13"/>
  <c r="E195" i="13"/>
  <c r="E196" i="13"/>
  <c r="E197" i="13"/>
  <c r="E198" i="13"/>
  <c r="E199" i="13"/>
  <c r="E200" i="13"/>
  <c r="E201" i="13"/>
  <c r="E202" i="13"/>
  <c r="E203" i="13"/>
  <c r="E204" i="13"/>
  <c r="E205" i="13"/>
  <c r="E206" i="13"/>
  <c r="E207" i="13"/>
  <c r="E208" i="13"/>
  <c r="E209" i="13"/>
  <c r="E210" i="13"/>
  <c r="E211" i="13"/>
  <c r="E212" i="13"/>
  <c r="E213" i="13"/>
  <c r="E214" i="13"/>
  <c r="E215" i="13"/>
  <c r="E216" i="13"/>
  <c r="E217" i="13"/>
  <c r="E218" i="13"/>
  <c r="E219" i="13"/>
  <c r="E220" i="13"/>
  <c r="E221" i="13"/>
  <c r="E222" i="13"/>
  <c r="E223" i="13"/>
  <c r="E224" i="13"/>
  <c r="E225" i="13"/>
  <c r="E226" i="13"/>
  <c r="E227" i="13"/>
  <c r="E228" i="13"/>
  <c r="E229" i="13"/>
  <c r="E230" i="13"/>
  <c r="E231" i="13"/>
  <c r="E232" i="13"/>
  <c r="E233" i="13"/>
  <c r="E234" i="13"/>
  <c r="E235" i="13"/>
  <c r="E236" i="13"/>
  <c r="E237" i="13"/>
  <c r="E238" i="13"/>
  <c r="E239" i="13"/>
  <c r="E240" i="13"/>
  <c r="E241" i="13"/>
  <c r="E242" i="13"/>
  <c r="E243" i="13"/>
  <c r="E244" i="13"/>
  <c r="E245" i="13"/>
  <c r="E246" i="13"/>
  <c r="E247" i="13"/>
  <c r="E248" i="13"/>
  <c r="E249" i="13"/>
  <c r="E250" i="13"/>
  <c r="E251" i="13"/>
  <c r="E252" i="13"/>
  <c r="E253" i="13"/>
  <c r="E254" i="13"/>
  <c r="E255" i="13"/>
  <c r="E256" i="13"/>
  <c r="E257" i="13"/>
  <c r="E258" i="13"/>
  <c r="E259" i="13"/>
  <c r="E260" i="13"/>
  <c r="E261" i="13"/>
  <c r="E262" i="13"/>
  <c r="E263" i="13"/>
  <c r="E264" i="13"/>
  <c r="E265" i="13"/>
  <c r="E266" i="13"/>
  <c r="E267" i="13"/>
  <c r="E268" i="13"/>
  <c r="E269" i="13"/>
  <c r="E270" i="13"/>
  <c r="E271" i="13"/>
  <c r="E272" i="13"/>
  <c r="E273" i="13"/>
  <c r="E274" i="13"/>
  <c r="E275" i="13"/>
  <c r="E276" i="13"/>
  <c r="E277" i="13"/>
  <c r="E278" i="13"/>
  <c r="E279" i="13"/>
  <c r="E280" i="13"/>
  <c r="E281" i="13"/>
  <c r="E282" i="13"/>
  <c r="E283" i="13"/>
  <c r="E284" i="13"/>
  <c r="E285" i="13"/>
  <c r="E286" i="13"/>
  <c r="E287" i="13"/>
  <c r="E288" i="13"/>
  <c r="E289" i="13"/>
  <c r="E290" i="13"/>
  <c r="E291" i="13"/>
  <c r="E292" i="13"/>
  <c r="E293" i="13"/>
  <c r="E294" i="13"/>
  <c r="E295" i="13"/>
  <c r="E296" i="13"/>
  <c r="E297" i="13"/>
  <c r="E298" i="13"/>
  <c r="E299" i="13"/>
  <c r="E300" i="13"/>
  <c r="E301" i="13"/>
  <c r="D3" i="13"/>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D112" i="13"/>
  <c r="D113" i="13"/>
  <c r="D114" i="13"/>
  <c r="D115" i="13"/>
  <c r="D116" i="13"/>
  <c r="D117" i="13"/>
  <c r="D118" i="13"/>
  <c r="D119" i="13"/>
  <c r="D120" i="13"/>
  <c r="D121" i="13"/>
  <c r="D122" i="13"/>
  <c r="D123" i="13"/>
  <c r="D124" i="13"/>
  <c r="D125" i="13"/>
  <c r="D126" i="13"/>
  <c r="D127" i="13"/>
  <c r="D128" i="13"/>
  <c r="D129" i="13"/>
  <c r="D130" i="13"/>
  <c r="D131" i="13"/>
  <c r="D132" i="13"/>
  <c r="D133" i="13"/>
  <c r="D134" i="13"/>
  <c r="D135" i="13"/>
  <c r="D136" i="13"/>
  <c r="D137" i="13"/>
  <c r="D138" i="13"/>
  <c r="D139" i="13"/>
  <c r="D140" i="13"/>
  <c r="D141" i="13"/>
  <c r="D142" i="13"/>
  <c r="D143" i="13"/>
  <c r="D144" i="13"/>
  <c r="D145" i="13"/>
  <c r="D146" i="13"/>
  <c r="D147" i="13"/>
  <c r="D148" i="13"/>
  <c r="D149" i="13"/>
  <c r="D150" i="13"/>
  <c r="D151" i="13"/>
  <c r="D152" i="13"/>
  <c r="D153" i="13"/>
  <c r="D154" i="13"/>
  <c r="D155" i="13"/>
  <c r="D156" i="13"/>
  <c r="D157" i="13"/>
  <c r="D158" i="13"/>
  <c r="D159" i="13"/>
  <c r="D160" i="13"/>
  <c r="D161" i="13"/>
  <c r="D162" i="13"/>
  <c r="D163" i="13"/>
  <c r="D164" i="13"/>
  <c r="D165" i="13"/>
  <c r="D166" i="13"/>
  <c r="D167" i="13"/>
  <c r="D168" i="13"/>
  <c r="D169" i="13"/>
  <c r="D170" i="13"/>
  <c r="D171" i="13"/>
  <c r="D172" i="13"/>
  <c r="D173" i="13"/>
  <c r="D174" i="13"/>
  <c r="D175" i="13"/>
  <c r="D176" i="13"/>
  <c r="D177" i="13"/>
  <c r="D178" i="13"/>
  <c r="D179" i="13"/>
  <c r="D180" i="13"/>
  <c r="D181" i="13"/>
  <c r="D182" i="13"/>
  <c r="D183" i="13"/>
  <c r="D184" i="13"/>
  <c r="D185" i="13"/>
  <c r="D186" i="13"/>
  <c r="D187" i="13"/>
  <c r="D188" i="13"/>
  <c r="D189" i="13"/>
  <c r="D190" i="13"/>
  <c r="D191" i="13"/>
  <c r="D192" i="13"/>
  <c r="D193" i="13"/>
  <c r="D194" i="13"/>
  <c r="D195" i="13"/>
  <c r="D196" i="13"/>
  <c r="D197" i="13"/>
  <c r="D198" i="13"/>
  <c r="D199" i="13"/>
  <c r="D200" i="13"/>
  <c r="D201" i="13"/>
  <c r="D202" i="13"/>
  <c r="D203" i="13"/>
  <c r="D204" i="13"/>
  <c r="D205" i="13"/>
  <c r="D206" i="13"/>
  <c r="D207" i="13"/>
  <c r="D208" i="13"/>
  <c r="D209" i="13"/>
  <c r="D210" i="13"/>
  <c r="D211" i="13"/>
  <c r="D212" i="13"/>
  <c r="D213" i="13"/>
  <c r="D214" i="13"/>
  <c r="D215" i="13"/>
  <c r="D216" i="13"/>
  <c r="D217" i="13"/>
  <c r="D218" i="13"/>
  <c r="D219" i="13"/>
  <c r="D220" i="13"/>
  <c r="D221" i="13"/>
  <c r="D222" i="13"/>
  <c r="D223" i="13"/>
  <c r="D224" i="13"/>
  <c r="D225" i="13"/>
  <c r="D226" i="13"/>
  <c r="D227" i="13"/>
  <c r="D228" i="13"/>
  <c r="D229" i="13"/>
  <c r="D230" i="13"/>
  <c r="D231" i="13"/>
  <c r="D232" i="13"/>
  <c r="D233" i="13"/>
  <c r="D234" i="13"/>
  <c r="D235" i="13"/>
  <c r="D236" i="13"/>
  <c r="D237" i="13"/>
  <c r="D238" i="13"/>
  <c r="D239" i="13"/>
  <c r="D240" i="13"/>
  <c r="D241" i="13"/>
  <c r="D242" i="13"/>
  <c r="D243" i="13"/>
  <c r="D244" i="13"/>
  <c r="D245" i="13"/>
  <c r="D246" i="13"/>
  <c r="D247" i="13"/>
  <c r="D248" i="13"/>
  <c r="D249" i="13"/>
  <c r="D250" i="13"/>
  <c r="D251" i="13"/>
  <c r="D252" i="13"/>
  <c r="D253" i="13"/>
  <c r="D254" i="13"/>
  <c r="D255" i="13"/>
  <c r="D256" i="13"/>
  <c r="D257" i="13"/>
  <c r="D258" i="13"/>
  <c r="D259" i="13"/>
  <c r="D260" i="13"/>
  <c r="D261" i="13"/>
  <c r="D262" i="13"/>
  <c r="D263" i="13"/>
  <c r="D264" i="13"/>
  <c r="D265" i="13"/>
  <c r="D266" i="13"/>
  <c r="D267" i="13"/>
  <c r="D268" i="13"/>
  <c r="D269" i="13"/>
  <c r="D270" i="13"/>
  <c r="D271" i="13"/>
  <c r="D272" i="13"/>
  <c r="D273" i="13"/>
  <c r="D274" i="13"/>
  <c r="D275" i="13"/>
  <c r="D276" i="13"/>
  <c r="D277" i="13"/>
  <c r="D278" i="13"/>
  <c r="D279" i="13"/>
  <c r="D280" i="13"/>
  <c r="D281" i="13"/>
  <c r="D282" i="13"/>
  <c r="D283" i="13"/>
  <c r="D284" i="13"/>
  <c r="D285" i="13"/>
  <c r="D286" i="13"/>
  <c r="D287" i="13"/>
  <c r="D288" i="13"/>
  <c r="D289" i="13"/>
  <c r="D290" i="13"/>
  <c r="D291" i="13"/>
  <c r="D292" i="13"/>
  <c r="D293" i="13"/>
  <c r="D294" i="13"/>
  <c r="D295" i="13"/>
  <c r="D296" i="13"/>
  <c r="D297" i="13"/>
  <c r="D298" i="13"/>
  <c r="D299" i="13"/>
  <c r="D300" i="13"/>
  <c r="D301" i="13"/>
  <c r="C3" i="13"/>
  <c r="C4"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7" i="13"/>
  <c r="C48" i="13"/>
  <c r="C49" i="13"/>
  <c r="C50" i="13"/>
  <c r="C51" i="13"/>
  <c r="C52" i="13"/>
  <c r="C53" i="13"/>
  <c r="C54" i="13"/>
  <c r="C55" i="13"/>
  <c r="C56" i="13"/>
  <c r="C57" i="13"/>
  <c r="C58" i="13"/>
  <c r="C59" i="13"/>
  <c r="C60" i="13"/>
  <c r="C61" i="13"/>
  <c r="C62" i="13"/>
  <c r="C63" i="13"/>
  <c r="C64" i="13"/>
  <c r="C65" i="13"/>
  <c r="C66" i="13"/>
  <c r="C67" i="13"/>
  <c r="C68" i="13"/>
  <c r="C69" i="13"/>
  <c r="C70" i="13"/>
  <c r="C71" i="13"/>
  <c r="C72" i="13"/>
  <c r="C73" i="13"/>
  <c r="C74" i="13"/>
  <c r="C75" i="13"/>
  <c r="C76" i="13"/>
  <c r="C77" i="13"/>
  <c r="C78" i="13"/>
  <c r="C79" i="13"/>
  <c r="C80" i="13"/>
  <c r="C81" i="13"/>
  <c r="C82" i="13"/>
  <c r="C83" i="13"/>
  <c r="C84" i="13"/>
  <c r="C85" i="13"/>
  <c r="C86" i="13"/>
  <c r="C87" i="13"/>
  <c r="C88" i="13"/>
  <c r="C89" i="13"/>
  <c r="C90" i="13"/>
  <c r="C91" i="13"/>
  <c r="C92" i="13"/>
  <c r="C93" i="13"/>
  <c r="C94" i="13"/>
  <c r="C95" i="13"/>
  <c r="C96" i="13"/>
  <c r="C97" i="13"/>
  <c r="C98" i="13"/>
  <c r="C99" i="13"/>
  <c r="C100" i="13"/>
  <c r="C101" i="13"/>
  <c r="C102" i="13"/>
  <c r="C103" i="13"/>
  <c r="C104" i="13"/>
  <c r="C105" i="13"/>
  <c r="C106" i="13"/>
  <c r="C107" i="13"/>
  <c r="C108" i="13"/>
  <c r="C109" i="13"/>
  <c r="C110" i="13"/>
  <c r="C111" i="13"/>
  <c r="C112" i="13"/>
  <c r="C113" i="13"/>
  <c r="C114" i="13"/>
  <c r="C115" i="13"/>
  <c r="C116" i="13"/>
  <c r="C117" i="13"/>
  <c r="C118" i="13"/>
  <c r="C119" i="13"/>
  <c r="C120" i="13"/>
  <c r="C121" i="13"/>
  <c r="C122" i="13"/>
  <c r="C123" i="13"/>
  <c r="C124" i="13"/>
  <c r="C125" i="13"/>
  <c r="C126" i="13"/>
  <c r="C127" i="13"/>
  <c r="C128" i="13"/>
  <c r="C129" i="13"/>
  <c r="C130" i="13"/>
  <c r="C131" i="13"/>
  <c r="C132" i="13"/>
  <c r="C133" i="13"/>
  <c r="C134" i="13"/>
  <c r="C135" i="13"/>
  <c r="C136" i="13"/>
  <c r="C137" i="13"/>
  <c r="C138" i="13"/>
  <c r="C139" i="13"/>
  <c r="C140" i="13"/>
  <c r="C141" i="13"/>
  <c r="C142" i="13"/>
  <c r="C143" i="13"/>
  <c r="C144" i="13"/>
  <c r="C145" i="13"/>
  <c r="C146" i="13"/>
  <c r="C147" i="13"/>
  <c r="C148" i="13"/>
  <c r="C149" i="13"/>
  <c r="C150" i="13"/>
  <c r="C151" i="13"/>
  <c r="C152" i="13"/>
  <c r="C153" i="13"/>
  <c r="C154" i="13"/>
  <c r="C155" i="13"/>
  <c r="C156" i="13"/>
  <c r="C157" i="13"/>
  <c r="C158" i="13"/>
  <c r="C159" i="13"/>
  <c r="C160" i="13"/>
  <c r="C161" i="13"/>
  <c r="C162" i="13"/>
  <c r="C163" i="13"/>
  <c r="C164" i="13"/>
  <c r="C165" i="13"/>
  <c r="C166" i="13"/>
  <c r="C167" i="13"/>
  <c r="C168" i="13"/>
  <c r="C169" i="13"/>
  <c r="C170" i="13"/>
  <c r="C171" i="13"/>
  <c r="C172" i="13"/>
  <c r="C173" i="13"/>
  <c r="C174" i="13"/>
  <c r="C175" i="13"/>
  <c r="C176" i="13"/>
  <c r="C177" i="13"/>
  <c r="C178" i="13"/>
  <c r="C179" i="13"/>
  <c r="C180" i="13"/>
  <c r="C181" i="13"/>
  <c r="C182" i="13"/>
  <c r="C183" i="13"/>
  <c r="C184" i="13"/>
  <c r="C185" i="13"/>
  <c r="C186" i="13"/>
  <c r="C187" i="13"/>
  <c r="C188" i="13"/>
  <c r="C189" i="13"/>
  <c r="C190" i="13"/>
  <c r="C191" i="13"/>
  <c r="C192" i="13"/>
  <c r="C193" i="13"/>
  <c r="C194" i="13"/>
  <c r="C195" i="13"/>
  <c r="C196" i="13"/>
  <c r="C197" i="13"/>
  <c r="C198" i="13"/>
  <c r="C199" i="13"/>
  <c r="C200" i="13"/>
  <c r="C201" i="13"/>
  <c r="C202" i="13"/>
  <c r="C203" i="13"/>
  <c r="C204" i="13"/>
  <c r="C205" i="13"/>
  <c r="C206" i="13"/>
  <c r="C207" i="13"/>
  <c r="C208" i="13"/>
  <c r="C209" i="13"/>
  <c r="C210" i="13"/>
  <c r="C211" i="13"/>
  <c r="C212" i="13"/>
  <c r="C213" i="13"/>
  <c r="C214" i="13"/>
  <c r="C215" i="13"/>
  <c r="C216" i="13"/>
  <c r="C217" i="13"/>
  <c r="C218" i="13"/>
  <c r="C219" i="13"/>
  <c r="C220" i="13"/>
  <c r="C221" i="13"/>
  <c r="C222" i="13"/>
  <c r="C223" i="13"/>
  <c r="C224" i="13"/>
  <c r="C225" i="13"/>
  <c r="C226" i="13"/>
  <c r="C227" i="13"/>
  <c r="C228" i="13"/>
  <c r="C229" i="13"/>
  <c r="C230" i="13"/>
  <c r="C231" i="13"/>
  <c r="C232" i="13"/>
  <c r="C233" i="13"/>
  <c r="C234" i="13"/>
  <c r="C235" i="13"/>
  <c r="C236" i="13"/>
  <c r="C237" i="13"/>
  <c r="C238" i="13"/>
  <c r="C239" i="13"/>
  <c r="C240" i="13"/>
  <c r="C241" i="13"/>
  <c r="C242" i="13"/>
  <c r="C243" i="13"/>
  <c r="C244" i="13"/>
  <c r="C245" i="13"/>
  <c r="C246" i="13"/>
  <c r="C247" i="13"/>
  <c r="C248" i="13"/>
  <c r="C249" i="13"/>
  <c r="C250" i="13"/>
  <c r="C251" i="13"/>
  <c r="C252" i="13"/>
  <c r="C253" i="13"/>
  <c r="C254" i="13"/>
  <c r="C255" i="13"/>
  <c r="C256" i="13"/>
  <c r="C257" i="13"/>
  <c r="C258" i="13"/>
  <c r="C259" i="13"/>
  <c r="C260" i="13"/>
  <c r="C261" i="13"/>
  <c r="C262" i="13"/>
  <c r="C263" i="13"/>
  <c r="C264" i="13"/>
  <c r="C265" i="13"/>
  <c r="C266" i="13"/>
  <c r="C267" i="13"/>
  <c r="C268" i="13"/>
  <c r="C269" i="13"/>
  <c r="C270" i="13"/>
  <c r="C271" i="13"/>
  <c r="C272" i="13"/>
  <c r="C273" i="13"/>
  <c r="C274" i="13"/>
  <c r="C275" i="13"/>
  <c r="C276" i="13"/>
  <c r="C277" i="13"/>
  <c r="C278" i="13"/>
  <c r="C279" i="13"/>
  <c r="C280" i="13"/>
  <c r="C281" i="13"/>
  <c r="C282" i="13"/>
  <c r="C283" i="13"/>
  <c r="C284" i="13"/>
  <c r="C285" i="13"/>
  <c r="C286" i="13"/>
  <c r="C287" i="13"/>
  <c r="C288" i="13"/>
  <c r="C289" i="13"/>
  <c r="C290" i="13"/>
  <c r="C291" i="13"/>
  <c r="C292" i="13"/>
  <c r="C293" i="13"/>
  <c r="C294" i="13"/>
  <c r="C295" i="13"/>
  <c r="C296" i="13"/>
  <c r="C297" i="13"/>
  <c r="C298" i="13"/>
  <c r="C299" i="13"/>
  <c r="C300" i="13"/>
  <c r="C301" i="13"/>
  <c r="B3" i="13"/>
  <c r="B4" i="13"/>
  <c r="B5" i="13"/>
  <c r="B6" i="13"/>
  <c r="B7" i="13"/>
  <c r="B8" i="13"/>
  <c r="B9" i="13"/>
  <c r="B10" i="13"/>
  <c r="B11" i="13"/>
  <c r="B12" i="13"/>
  <c r="B13" i="13"/>
  <c r="B14" i="13"/>
  <c r="B15" i="13"/>
  <c r="B16" i="13"/>
  <c r="B17" i="13"/>
  <c r="B18" i="13"/>
  <c r="B19" i="13"/>
  <c r="B20" i="13"/>
  <c r="B21" i="13"/>
  <c r="B22" i="13"/>
  <c r="B23" i="13"/>
  <c r="B24" i="13"/>
  <c r="B25" i="13"/>
  <c r="B26" i="13"/>
  <c r="B27" i="13"/>
  <c r="B28" i="13"/>
  <c r="B29" i="13"/>
  <c r="B30" i="13"/>
  <c r="B31" i="13"/>
  <c r="B32" i="13"/>
  <c r="B33" i="13"/>
  <c r="B34" i="13"/>
  <c r="B35" i="13"/>
  <c r="B36" i="13"/>
  <c r="B37" i="13"/>
  <c r="B38" i="13"/>
  <c r="B39" i="13"/>
  <c r="B40" i="13"/>
  <c r="B41" i="13"/>
  <c r="B42" i="13"/>
  <c r="B43" i="13"/>
  <c r="B44" i="13"/>
  <c r="B45" i="13"/>
  <c r="B46" i="13"/>
  <c r="B47" i="13"/>
  <c r="B48" i="13"/>
  <c r="B49" i="13"/>
  <c r="B50" i="13"/>
  <c r="B51" i="13"/>
  <c r="B52" i="13"/>
  <c r="B53" i="13"/>
  <c r="B54" i="13"/>
  <c r="B55" i="13"/>
  <c r="B56" i="13"/>
  <c r="B57" i="13"/>
  <c r="B58" i="13"/>
  <c r="B59" i="13"/>
  <c r="B60" i="13"/>
  <c r="B61" i="13"/>
  <c r="B62" i="13"/>
  <c r="B63" i="13"/>
  <c r="B64" i="13"/>
  <c r="B65" i="13"/>
  <c r="B66" i="13"/>
  <c r="B67" i="13"/>
  <c r="B68" i="13"/>
  <c r="B69" i="13"/>
  <c r="B70" i="13"/>
  <c r="B71" i="13"/>
  <c r="B72" i="13"/>
  <c r="B73" i="13"/>
  <c r="B74" i="13"/>
  <c r="B75" i="13"/>
  <c r="B76" i="13"/>
  <c r="B77" i="13"/>
  <c r="B78" i="13"/>
  <c r="B79" i="13"/>
  <c r="B80" i="13"/>
  <c r="B81" i="13"/>
  <c r="B82" i="13"/>
  <c r="B83" i="13"/>
  <c r="B84" i="13"/>
  <c r="B85" i="13"/>
  <c r="B86" i="13"/>
  <c r="B87" i="13"/>
  <c r="B88" i="13"/>
  <c r="B89" i="13"/>
  <c r="B90" i="13"/>
  <c r="B91" i="13"/>
  <c r="B92" i="13"/>
  <c r="B93" i="13"/>
  <c r="B94" i="13"/>
  <c r="B95" i="13"/>
  <c r="B96" i="13"/>
  <c r="B97" i="13"/>
  <c r="B98" i="13"/>
  <c r="B99" i="13"/>
  <c r="B100" i="13"/>
  <c r="B101" i="13"/>
  <c r="B102" i="13"/>
  <c r="B103" i="13"/>
  <c r="B104" i="13"/>
  <c r="B105" i="13"/>
  <c r="B106" i="13"/>
  <c r="B107" i="13"/>
  <c r="B108" i="13"/>
  <c r="B109" i="13"/>
  <c r="B110" i="13"/>
  <c r="B111" i="13"/>
  <c r="B112" i="13"/>
  <c r="B113" i="13"/>
  <c r="B114" i="13"/>
  <c r="B115" i="13"/>
  <c r="B116" i="13"/>
  <c r="B117" i="13"/>
  <c r="B118" i="13"/>
  <c r="B119" i="13"/>
  <c r="B120" i="13"/>
  <c r="B121" i="13"/>
  <c r="B122" i="13"/>
  <c r="B123" i="13"/>
  <c r="B124" i="13"/>
  <c r="B125" i="13"/>
  <c r="B126" i="13"/>
  <c r="B127" i="13"/>
  <c r="B128" i="13"/>
  <c r="B129" i="13"/>
  <c r="B130" i="13"/>
  <c r="B131" i="13"/>
  <c r="B132" i="13"/>
  <c r="B133" i="13"/>
  <c r="B134" i="13"/>
  <c r="B135" i="13"/>
  <c r="B136" i="13"/>
  <c r="B137" i="13"/>
  <c r="B138" i="13"/>
  <c r="B139" i="13"/>
  <c r="B140" i="13"/>
  <c r="B141" i="13"/>
  <c r="B142" i="13"/>
  <c r="B143" i="13"/>
  <c r="B144" i="13"/>
  <c r="B145" i="13"/>
  <c r="B146" i="13"/>
  <c r="B147" i="13"/>
  <c r="B148" i="13"/>
  <c r="B149" i="13"/>
  <c r="B150" i="13"/>
  <c r="B151" i="13"/>
  <c r="B152" i="13"/>
  <c r="B153" i="13"/>
  <c r="B154" i="13"/>
  <c r="B155" i="13"/>
  <c r="B156" i="13"/>
  <c r="B157" i="13"/>
  <c r="B158" i="13"/>
  <c r="B159" i="13"/>
  <c r="B160" i="13"/>
  <c r="B161" i="13"/>
  <c r="B162" i="13"/>
  <c r="B163" i="13"/>
  <c r="B164" i="13"/>
  <c r="B165" i="13"/>
  <c r="B166" i="13"/>
  <c r="B167" i="13"/>
  <c r="B168" i="13"/>
  <c r="B169" i="13"/>
  <c r="B170" i="13"/>
  <c r="B171" i="13"/>
  <c r="B172" i="13"/>
  <c r="B173" i="13"/>
  <c r="B174" i="13"/>
  <c r="B175" i="13"/>
  <c r="B176" i="13"/>
  <c r="B177" i="13"/>
  <c r="B178" i="13"/>
  <c r="B179" i="13"/>
  <c r="B180" i="13"/>
  <c r="B181" i="13"/>
  <c r="B182" i="13"/>
  <c r="B183" i="13"/>
  <c r="B184" i="13"/>
  <c r="B185" i="13"/>
  <c r="B186" i="13"/>
  <c r="B187" i="13"/>
  <c r="B188" i="13"/>
  <c r="B189" i="13"/>
  <c r="B190" i="13"/>
  <c r="B191" i="13"/>
  <c r="B192" i="13"/>
  <c r="B193" i="13"/>
  <c r="B194" i="13"/>
  <c r="B195" i="13"/>
  <c r="B196" i="13"/>
  <c r="B197" i="13"/>
  <c r="B198" i="13"/>
  <c r="B199" i="13"/>
  <c r="B200" i="13"/>
  <c r="B201" i="13"/>
  <c r="B202" i="13"/>
  <c r="B203" i="13"/>
  <c r="B204" i="13"/>
  <c r="B205" i="13"/>
  <c r="B206" i="13"/>
  <c r="B207" i="13"/>
  <c r="B208" i="13"/>
  <c r="B209" i="13"/>
  <c r="B210" i="13"/>
  <c r="B211" i="13"/>
  <c r="B212" i="13"/>
  <c r="B213" i="13"/>
  <c r="B214" i="13"/>
  <c r="B215" i="13"/>
  <c r="B216" i="13"/>
  <c r="B217" i="13"/>
  <c r="B218" i="13"/>
  <c r="B219" i="13"/>
  <c r="B220" i="13"/>
  <c r="B221" i="13"/>
  <c r="B222" i="13"/>
  <c r="B223" i="13"/>
  <c r="B224" i="13"/>
  <c r="B225" i="13"/>
  <c r="B226" i="13"/>
  <c r="B227" i="13"/>
  <c r="B228" i="13"/>
  <c r="B229" i="13"/>
  <c r="B230" i="13"/>
  <c r="B231" i="13"/>
  <c r="B232" i="13"/>
  <c r="B233" i="13"/>
  <c r="B234" i="13"/>
  <c r="B235" i="13"/>
  <c r="B236" i="13"/>
  <c r="B237" i="13"/>
  <c r="B238" i="13"/>
  <c r="B239" i="13"/>
  <c r="B240" i="13"/>
  <c r="B241" i="13"/>
  <c r="B242" i="13"/>
  <c r="B243" i="13"/>
  <c r="B244" i="13"/>
  <c r="B245" i="13"/>
  <c r="B246" i="13"/>
  <c r="B247" i="13"/>
  <c r="B248" i="13"/>
  <c r="B249" i="13"/>
  <c r="B250" i="13"/>
  <c r="B251" i="13"/>
  <c r="B252" i="13"/>
  <c r="B253" i="13"/>
  <c r="B254" i="13"/>
  <c r="B255" i="13"/>
  <c r="B256" i="13"/>
  <c r="B257" i="13"/>
  <c r="B258" i="13"/>
  <c r="B259" i="13"/>
  <c r="B260" i="13"/>
  <c r="B261" i="13"/>
  <c r="B262" i="13"/>
  <c r="B263" i="13"/>
  <c r="B264" i="13"/>
  <c r="B265" i="13"/>
  <c r="B266" i="13"/>
  <c r="B267" i="13"/>
  <c r="B268" i="13"/>
  <c r="B269" i="13"/>
  <c r="B270" i="13"/>
  <c r="B271" i="13"/>
  <c r="B272" i="13"/>
  <c r="B273" i="13"/>
  <c r="B274" i="13"/>
  <c r="B275" i="13"/>
  <c r="B276" i="13"/>
  <c r="B277" i="13"/>
  <c r="B278" i="13"/>
  <c r="B279" i="13"/>
  <c r="B280" i="13"/>
  <c r="B281" i="13"/>
  <c r="B282" i="13"/>
  <c r="B283" i="13"/>
  <c r="B284" i="13"/>
  <c r="B285" i="13"/>
  <c r="B286" i="13"/>
  <c r="B287" i="13"/>
  <c r="B288" i="13"/>
  <c r="B289" i="13"/>
  <c r="B290" i="13"/>
  <c r="B291" i="13"/>
  <c r="B292" i="13"/>
  <c r="B293" i="13"/>
  <c r="B294" i="13"/>
  <c r="B295" i="13"/>
  <c r="B296" i="13"/>
  <c r="B297" i="13"/>
  <c r="B298" i="13"/>
  <c r="B299" i="13"/>
  <c r="B300" i="13"/>
  <c r="B301" i="13"/>
  <c r="B2" i="13"/>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33" i="14"/>
  <c r="F34" i="14"/>
  <c r="F35" i="14"/>
  <c r="F36" i="14"/>
  <c r="F37" i="14"/>
  <c r="F38" i="14"/>
  <c r="F39" i="14"/>
  <c r="F40" i="14"/>
  <c r="F41" i="14"/>
  <c r="F42" i="14"/>
  <c r="F43" i="14"/>
  <c r="F44" i="14"/>
  <c r="F45" i="14"/>
  <c r="F46" i="14"/>
  <c r="F47" i="14"/>
  <c r="F48" i="14"/>
  <c r="F49" i="14"/>
  <c r="F50" i="14"/>
  <c r="F51" i="14"/>
  <c r="F52" i="14"/>
  <c r="F53" i="14"/>
  <c r="F54" i="14"/>
  <c r="F55" i="14"/>
  <c r="F56" i="14"/>
  <c r="F57" i="14"/>
  <c r="F58" i="14"/>
  <c r="F59" i="14"/>
  <c r="F60" i="14"/>
  <c r="F61" i="14"/>
  <c r="F62" i="14"/>
  <c r="F63" i="14"/>
  <c r="F64" i="14"/>
  <c r="F65" i="14"/>
  <c r="F66" i="14"/>
  <c r="F67" i="14"/>
  <c r="F68" i="14"/>
  <c r="F69" i="14"/>
  <c r="F70" i="14"/>
  <c r="F71" i="14"/>
  <c r="F72" i="14"/>
  <c r="F73" i="14"/>
  <c r="F74" i="14"/>
  <c r="F75" i="14"/>
  <c r="F76" i="14"/>
  <c r="F77" i="14"/>
  <c r="F78" i="14"/>
  <c r="F79" i="14"/>
  <c r="F80" i="14"/>
  <c r="F81" i="14"/>
  <c r="F82" i="14"/>
  <c r="F83" i="14"/>
  <c r="F84" i="14"/>
  <c r="F85" i="14"/>
  <c r="F86" i="14"/>
  <c r="F87" i="14"/>
  <c r="F88" i="14"/>
  <c r="F89" i="14"/>
  <c r="F90" i="14"/>
  <c r="F91" i="14"/>
  <c r="F92" i="14"/>
  <c r="F93" i="14"/>
  <c r="F94" i="14"/>
  <c r="F95" i="14"/>
  <c r="F96" i="14"/>
  <c r="F97" i="14"/>
  <c r="F98" i="14"/>
  <c r="F99" i="14"/>
  <c r="F100" i="14"/>
  <c r="F101" i="14"/>
  <c r="F102" i="14"/>
  <c r="F103" i="14"/>
  <c r="F104" i="14"/>
  <c r="F105" i="14"/>
  <c r="F106" i="14"/>
  <c r="F107" i="14"/>
  <c r="F108" i="14"/>
  <c r="F109" i="14"/>
  <c r="F110" i="14"/>
  <c r="F111" i="14"/>
  <c r="F112" i="14"/>
  <c r="F113" i="14"/>
  <c r="F114" i="14"/>
  <c r="F115" i="14"/>
  <c r="F116" i="14"/>
  <c r="F117" i="14"/>
  <c r="F118" i="14"/>
  <c r="F119" i="14"/>
  <c r="F120" i="14"/>
  <c r="F121" i="14"/>
  <c r="F122" i="14"/>
  <c r="F123" i="14"/>
  <c r="F124" i="14"/>
  <c r="F125" i="14"/>
  <c r="F126" i="14"/>
  <c r="F127" i="14"/>
  <c r="F128" i="14"/>
  <c r="F129" i="14"/>
  <c r="F130" i="14"/>
  <c r="F131" i="14"/>
  <c r="F132" i="14"/>
  <c r="F133" i="14"/>
  <c r="F134" i="14"/>
  <c r="F135" i="14"/>
  <c r="F136" i="14"/>
  <c r="F137" i="14"/>
  <c r="F138" i="14"/>
  <c r="F139" i="14"/>
  <c r="F140" i="14"/>
  <c r="F141" i="14"/>
  <c r="F142" i="14"/>
  <c r="F143" i="14"/>
  <c r="F144" i="14"/>
  <c r="F145" i="14"/>
  <c r="F146" i="14"/>
  <c r="F147" i="14"/>
  <c r="F148" i="14"/>
  <c r="F149" i="14"/>
  <c r="F150" i="14"/>
  <c r="F151" i="14"/>
  <c r="F152" i="14"/>
  <c r="F153" i="14"/>
  <c r="F154" i="14"/>
  <c r="F155" i="14"/>
  <c r="F156" i="14"/>
  <c r="F157" i="14"/>
  <c r="F158" i="14"/>
  <c r="F159" i="14"/>
  <c r="F160" i="14"/>
  <c r="F161" i="14"/>
  <c r="F162" i="14"/>
  <c r="F163" i="14"/>
  <c r="F164" i="14"/>
  <c r="F165" i="14"/>
  <c r="F166" i="14"/>
  <c r="F167" i="14"/>
  <c r="F168" i="14"/>
  <c r="F169" i="14"/>
  <c r="F170" i="14"/>
  <c r="F171" i="14"/>
  <c r="F172" i="14"/>
  <c r="F173" i="14"/>
  <c r="F174" i="14"/>
  <c r="F175" i="14"/>
  <c r="F176" i="14"/>
  <c r="F177" i="14"/>
  <c r="F178" i="14"/>
  <c r="F179" i="14"/>
  <c r="F180" i="14"/>
  <c r="F181" i="14"/>
  <c r="F182" i="14"/>
  <c r="F183" i="14"/>
  <c r="F184" i="14"/>
  <c r="F185" i="14"/>
  <c r="F186" i="14"/>
  <c r="F187" i="14"/>
  <c r="F188" i="14"/>
  <c r="F189" i="14"/>
  <c r="F190" i="14"/>
  <c r="F191" i="14"/>
  <c r="F192" i="14"/>
  <c r="F193" i="14"/>
  <c r="F194" i="14"/>
  <c r="F195" i="14"/>
  <c r="F196" i="14"/>
  <c r="F197" i="14"/>
  <c r="F198" i="14"/>
  <c r="F199" i="14"/>
  <c r="F200" i="14"/>
  <c r="F201" i="14"/>
  <c r="F202" i="14"/>
  <c r="F203" i="14"/>
  <c r="F204" i="14"/>
  <c r="F205" i="14"/>
  <c r="F206" i="14"/>
  <c r="F207" i="14"/>
  <c r="F208" i="14"/>
  <c r="F209" i="14"/>
  <c r="F210" i="14"/>
  <c r="F211" i="14"/>
  <c r="F212" i="14"/>
  <c r="F213" i="14"/>
  <c r="F214" i="14"/>
  <c r="F215" i="14"/>
  <c r="F216" i="14"/>
  <c r="F217" i="14"/>
  <c r="F218" i="14"/>
  <c r="F219" i="14"/>
  <c r="F220" i="14"/>
  <c r="F221" i="14"/>
  <c r="F222" i="14"/>
  <c r="F223" i="14"/>
  <c r="F224" i="14"/>
  <c r="F225" i="14"/>
  <c r="F226" i="14"/>
  <c r="F227" i="14"/>
  <c r="F228" i="14"/>
  <c r="F229" i="14"/>
  <c r="F230" i="14"/>
  <c r="F231" i="14"/>
  <c r="F232" i="14"/>
  <c r="F233" i="14"/>
  <c r="F234" i="14"/>
  <c r="F235" i="14"/>
  <c r="F236" i="14"/>
  <c r="F237" i="14"/>
  <c r="F238" i="14"/>
  <c r="F239" i="14"/>
  <c r="F240" i="14"/>
  <c r="F241" i="14"/>
  <c r="F242" i="14"/>
  <c r="F243" i="14"/>
  <c r="F244" i="14"/>
  <c r="F245" i="14"/>
  <c r="F246" i="14"/>
  <c r="F247" i="14"/>
  <c r="F248" i="14"/>
  <c r="F249" i="14"/>
  <c r="F250" i="14"/>
  <c r="F251" i="14"/>
  <c r="F252" i="14"/>
  <c r="F253" i="14"/>
  <c r="F254" i="14"/>
  <c r="F255" i="14"/>
  <c r="F256" i="14"/>
  <c r="F257" i="14"/>
  <c r="F258" i="14"/>
  <c r="F259" i="14"/>
  <c r="F260" i="14"/>
  <c r="F261" i="14"/>
  <c r="F262" i="14"/>
  <c r="F263" i="14"/>
  <c r="F264" i="14"/>
  <c r="F265" i="14"/>
  <c r="F266" i="14"/>
  <c r="F267" i="14"/>
  <c r="F268" i="14"/>
  <c r="F269" i="14"/>
  <c r="F270" i="14"/>
  <c r="F271" i="14"/>
  <c r="F272" i="14"/>
  <c r="F273" i="14"/>
  <c r="F274" i="14"/>
  <c r="F275" i="14"/>
  <c r="F276" i="14"/>
  <c r="F277" i="14"/>
  <c r="F278" i="14"/>
  <c r="F279" i="14"/>
  <c r="F280" i="14"/>
  <c r="F281" i="14"/>
  <c r="F282" i="14"/>
  <c r="F283" i="14"/>
  <c r="F284" i="14"/>
  <c r="F285" i="14"/>
  <c r="F286" i="14"/>
  <c r="F287" i="14"/>
  <c r="F288" i="14"/>
  <c r="F289" i="14"/>
  <c r="F290" i="14"/>
  <c r="F291" i="14"/>
  <c r="F292" i="14"/>
  <c r="F293" i="14"/>
  <c r="F294" i="14"/>
  <c r="F295" i="14"/>
  <c r="F296" i="14"/>
  <c r="F297" i="14"/>
  <c r="F298" i="14"/>
  <c r="F299" i="14"/>
  <c r="F300" i="14"/>
  <c r="F301" i="14"/>
  <c r="E3" i="14"/>
  <c r="E4" i="14"/>
  <c r="E5" i="14"/>
  <c r="E6" i="14"/>
  <c r="E7" i="14"/>
  <c r="E8" i="14"/>
  <c r="E9" i="14"/>
  <c r="E10" i="14"/>
  <c r="E11" i="14"/>
  <c r="E12" i="14"/>
  <c r="E13" i="14"/>
  <c r="E14" i="14"/>
  <c r="E15" i="14"/>
  <c r="E16" i="14"/>
  <c r="E17" i="14"/>
  <c r="E18" i="14"/>
  <c r="E19" i="14"/>
  <c r="E20" i="14"/>
  <c r="E21" i="14"/>
  <c r="E22" i="14"/>
  <c r="E23" i="14"/>
  <c r="E24" i="14"/>
  <c r="E25" i="14"/>
  <c r="E26" i="14"/>
  <c r="E27" i="14"/>
  <c r="E28" i="14"/>
  <c r="E29" i="14"/>
  <c r="E30" i="14"/>
  <c r="E31" i="14"/>
  <c r="E32" i="14"/>
  <c r="E33" i="14"/>
  <c r="E34" i="14"/>
  <c r="E35" i="14"/>
  <c r="E36" i="14"/>
  <c r="E37" i="14"/>
  <c r="E38" i="14"/>
  <c r="E39" i="14"/>
  <c r="E40" i="14"/>
  <c r="E41" i="14"/>
  <c r="E42" i="14"/>
  <c r="E43" i="14"/>
  <c r="E44" i="14"/>
  <c r="E45" i="14"/>
  <c r="E46" i="14"/>
  <c r="E47" i="14"/>
  <c r="E48" i="14"/>
  <c r="E49" i="14"/>
  <c r="E50" i="14"/>
  <c r="E51" i="14"/>
  <c r="E52" i="14"/>
  <c r="E53" i="14"/>
  <c r="E54" i="14"/>
  <c r="E55" i="14"/>
  <c r="E56" i="14"/>
  <c r="E57" i="14"/>
  <c r="E58" i="14"/>
  <c r="E59" i="14"/>
  <c r="E60" i="14"/>
  <c r="E61" i="14"/>
  <c r="E62" i="14"/>
  <c r="E63" i="14"/>
  <c r="E64" i="14"/>
  <c r="E65" i="14"/>
  <c r="E66" i="14"/>
  <c r="E67" i="14"/>
  <c r="E68" i="14"/>
  <c r="E69" i="14"/>
  <c r="E70" i="14"/>
  <c r="E71" i="14"/>
  <c r="E72" i="14"/>
  <c r="E73" i="14"/>
  <c r="E74" i="14"/>
  <c r="E75" i="14"/>
  <c r="E76" i="14"/>
  <c r="E77" i="14"/>
  <c r="E78" i="14"/>
  <c r="E79" i="14"/>
  <c r="E80" i="14"/>
  <c r="E81" i="14"/>
  <c r="E82" i="14"/>
  <c r="E83" i="14"/>
  <c r="E84" i="14"/>
  <c r="E85" i="14"/>
  <c r="E86" i="14"/>
  <c r="E87" i="14"/>
  <c r="E88" i="14"/>
  <c r="E89" i="14"/>
  <c r="E90" i="14"/>
  <c r="E91" i="14"/>
  <c r="E92" i="14"/>
  <c r="E93" i="14"/>
  <c r="E94" i="14"/>
  <c r="E95" i="14"/>
  <c r="E96" i="14"/>
  <c r="E97" i="14"/>
  <c r="E98" i="14"/>
  <c r="E99" i="14"/>
  <c r="E100" i="14"/>
  <c r="E101" i="14"/>
  <c r="E102" i="14"/>
  <c r="E103" i="14"/>
  <c r="E104" i="14"/>
  <c r="E105" i="14"/>
  <c r="E106" i="14"/>
  <c r="E107" i="14"/>
  <c r="E108" i="14"/>
  <c r="E109" i="14"/>
  <c r="E110" i="14"/>
  <c r="E111" i="14"/>
  <c r="E112" i="14"/>
  <c r="E113" i="14"/>
  <c r="E114" i="14"/>
  <c r="E115" i="14"/>
  <c r="E116" i="14"/>
  <c r="E117" i="14"/>
  <c r="E118" i="14"/>
  <c r="E119" i="14"/>
  <c r="E120" i="14"/>
  <c r="E121" i="14"/>
  <c r="E122" i="14"/>
  <c r="E123" i="14"/>
  <c r="E124" i="14"/>
  <c r="E125" i="14"/>
  <c r="E126" i="14"/>
  <c r="E127" i="14"/>
  <c r="E128" i="14"/>
  <c r="E129" i="14"/>
  <c r="E130" i="14"/>
  <c r="E131" i="14"/>
  <c r="E132" i="14"/>
  <c r="E133" i="14"/>
  <c r="E134" i="14"/>
  <c r="E135" i="14"/>
  <c r="E136" i="14"/>
  <c r="E137" i="14"/>
  <c r="E138" i="14"/>
  <c r="E139" i="14"/>
  <c r="E140" i="14"/>
  <c r="E141" i="14"/>
  <c r="E142" i="14"/>
  <c r="E143" i="14"/>
  <c r="E144" i="14"/>
  <c r="E145" i="14"/>
  <c r="E146" i="14"/>
  <c r="E147" i="14"/>
  <c r="E148" i="14"/>
  <c r="E149" i="14"/>
  <c r="E150" i="14"/>
  <c r="E151" i="14"/>
  <c r="E152" i="14"/>
  <c r="E153" i="14"/>
  <c r="E154" i="14"/>
  <c r="E155" i="14"/>
  <c r="E156" i="14"/>
  <c r="E157" i="14"/>
  <c r="E158" i="14"/>
  <c r="E159" i="14"/>
  <c r="E160" i="14"/>
  <c r="E161" i="14"/>
  <c r="E162" i="14"/>
  <c r="E163" i="14"/>
  <c r="E164" i="14"/>
  <c r="E165" i="14"/>
  <c r="E166" i="14"/>
  <c r="E167" i="14"/>
  <c r="E168" i="14"/>
  <c r="E169" i="14"/>
  <c r="E170" i="14"/>
  <c r="E171" i="14"/>
  <c r="E172" i="14"/>
  <c r="E173" i="14"/>
  <c r="E174" i="14"/>
  <c r="E175" i="14"/>
  <c r="E176" i="14"/>
  <c r="E177" i="14"/>
  <c r="E178" i="14"/>
  <c r="E179" i="14"/>
  <c r="E180" i="14"/>
  <c r="E181" i="14"/>
  <c r="E182" i="14"/>
  <c r="E183" i="14"/>
  <c r="E184" i="14"/>
  <c r="E185" i="14"/>
  <c r="E186" i="14"/>
  <c r="E187" i="14"/>
  <c r="E188" i="14"/>
  <c r="E189" i="14"/>
  <c r="E190" i="14"/>
  <c r="E191" i="14"/>
  <c r="E192" i="14"/>
  <c r="E193" i="14"/>
  <c r="E194" i="14"/>
  <c r="E195" i="14"/>
  <c r="E196" i="14"/>
  <c r="E197" i="14"/>
  <c r="E198" i="14"/>
  <c r="E199" i="14"/>
  <c r="E200" i="14"/>
  <c r="E201" i="14"/>
  <c r="E202" i="14"/>
  <c r="E203" i="14"/>
  <c r="E204" i="14"/>
  <c r="E205" i="14"/>
  <c r="E206" i="14"/>
  <c r="E207" i="14"/>
  <c r="E208" i="14"/>
  <c r="E209" i="14"/>
  <c r="E210" i="14"/>
  <c r="E211" i="14"/>
  <c r="E212" i="14"/>
  <c r="E213" i="14"/>
  <c r="E214" i="14"/>
  <c r="E215" i="14"/>
  <c r="E216" i="14"/>
  <c r="E217" i="14"/>
  <c r="E218" i="14"/>
  <c r="E219" i="14"/>
  <c r="E220" i="14"/>
  <c r="E221" i="14"/>
  <c r="E222" i="14"/>
  <c r="E223" i="14"/>
  <c r="E224" i="14"/>
  <c r="E225" i="14"/>
  <c r="E226" i="14"/>
  <c r="E227" i="14"/>
  <c r="E228" i="14"/>
  <c r="E229" i="14"/>
  <c r="E230" i="14"/>
  <c r="E231" i="14"/>
  <c r="E232" i="14"/>
  <c r="E233" i="14"/>
  <c r="E234" i="14"/>
  <c r="E235" i="14"/>
  <c r="E236" i="14"/>
  <c r="E237" i="14"/>
  <c r="E238" i="14"/>
  <c r="E239" i="14"/>
  <c r="E240" i="14"/>
  <c r="E241" i="14"/>
  <c r="E242" i="14"/>
  <c r="E243" i="14"/>
  <c r="E244" i="14"/>
  <c r="E245" i="14"/>
  <c r="E246" i="14"/>
  <c r="E247" i="14"/>
  <c r="E248" i="14"/>
  <c r="E249" i="14"/>
  <c r="E250" i="14"/>
  <c r="E251" i="14"/>
  <c r="E252" i="14"/>
  <c r="E253" i="14"/>
  <c r="E254" i="14"/>
  <c r="E255" i="14"/>
  <c r="E256" i="14"/>
  <c r="E257" i="14"/>
  <c r="E258" i="14"/>
  <c r="E259" i="14"/>
  <c r="E260" i="14"/>
  <c r="E261" i="14"/>
  <c r="E262" i="14"/>
  <c r="E263" i="14"/>
  <c r="E264" i="14"/>
  <c r="E265" i="14"/>
  <c r="E266" i="14"/>
  <c r="E267" i="14"/>
  <c r="E268" i="14"/>
  <c r="E269" i="14"/>
  <c r="E270" i="14"/>
  <c r="E271" i="14"/>
  <c r="E272" i="14"/>
  <c r="E273" i="14"/>
  <c r="E274" i="14"/>
  <c r="E275" i="14"/>
  <c r="E276" i="14"/>
  <c r="E277" i="14"/>
  <c r="E278" i="14"/>
  <c r="E279" i="14"/>
  <c r="E280" i="14"/>
  <c r="E281" i="14"/>
  <c r="E282" i="14"/>
  <c r="E283" i="14"/>
  <c r="E284" i="14"/>
  <c r="E285" i="14"/>
  <c r="E286" i="14"/>
  <c r="E287" i="14"/>
  <c r="E288" i="14"/>
  <c r="E289" i="14"/>
  <c r="E290" i="14"/>
  <c r="E291" i="14"/>
  <c r="E292" i="14"/>
  <c r="E293" i="14"/>
  <c r="E294" i="14"/>
  <c r="E295" i="14"/>
  <c r="E296" i="14"/>
  <c r="E297" i="14"/>
  <c r="E298" i="14"/>
  <c r="E299" i="14"/>
  <c r="E300" i="14"/>
  <c r="E301" i="14"/>
  <c r="D3" i="14"/>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6" i="14"/>
  <c r="D77" i="14"/>
  <c r="D78" i="14"/>
  <c r="D79" i="14"/>
  <c r="D80" i="14"/>
  <c r="D81" i="14"/>
  <c r="D82" i="14"/>
  <c r="D83" i="14"/>
  <c r="D84" i="14"/>
  <c r="D85" i="14"/>
  <c r="D86" i="14"/>
  <c r="D87" i="14"/>
  <c r="D88" i="14"/>
  <c r="D89" i="14"/>
  <c r="D90" i="14"/>
  <c r="D91" i="14"/>
  <c r="D92" i="14"/>
  <c r="D93" i="14"/>
  <c r="D94" i="14"/>
  <c r="D95" i="14"/>
  <c r="D96" i="14"/>
  <c r="D97" i="14"/>
  <c r="D98" i="14"/>
  <c r="D99" i="14"/>
  <c r="D100" i="14"/>
  <c r="D101" i="14"/>
  <c r="D102" i="14"/>
  <c r="D103" i="14"/>
  <c r="D104" i="14"/>
  <c r="D105" i="14"/>
  <c r="D106" i="14"/>
  <c r="D107" i="14"/>
  <c r="D108" i="14"/>
  <c r="D109" i="14"/>
  <c r="D110" i="14"/>
  <c r="D111" i="14"/>
  <c r="D112" i="14"/>
  <c r="D113" i="14"/>
  <c r="D114" i="14"/>
  <c r="D115" i="14"/>
  <c r="D116" i="14"/>
  <c r="D117" i="14"/>
  <c r="D118" i="14"/>
  <c r="D119" i="14"/>
  <c r="D120" i="14"/>
  <c r="D121" i="14"/>
  <c r="D122" i="14"/>
  <c r="D123" i="14"/>
  <c r="D124" i="14"/>
  <c r="D125" i="14"/>
  <c r="D126" i="14"/>
  <c r="D127" i="14"/>
  <c r="D128" i="14"/>
  <c r="D129" i="14"/>
  <c r="D130" i="14"/>
  <c r="D131" i="14"/>
  <c r="D132" i="14"/>
  <c r="D133" i="14"/>
  <c r="D134" i="14"/>
  <c r="D135" i="14"/>
  <c r="D136" i="14"/>
  <c r="D137" i="14"/>
  <c r="D138" i="14"/>
  <c r="D139" i="14"/>
  <c r="D140" i="14"/>
  <c r="D141" i="14"/>
  <c r="D142" i="14"/>
  <c r="D143" i="14"/>
  <c r="D144" i="14"/>
  <c r="D145" i="14"/>
  <c r="D146" i="14"/>
  <c r="D147" i="14"/>
  <c r="D148" i="14"/>
  <c r="D149" i="14"/>
  <c r="D150" i="14"/>
  <c r="D151" i="14"/>
  <c r="D152" i="14"/>
  <c r="D153" i="14"/>
  <c r="D154" i="14"/>
  <c r="D155" i="14"/>
  <c r="D156" i="14"/>
  <c r="D157" i="14"/>
  <c r="D158" i="14"/>
  <c r="D159" i="14"/>
  <c r="D160" i="14"/>
  <c r="D161" i="14"/>
  <c r="D162" i="14"/>
  <c r="D163" i="14"/>
  <c r="D164" i="14"/>
  <c r="D165" i="14"/>
  <c r="D166" i="14"/>
  <c r="D167" i="14"/>
  <c r="D168" i="14"/>
  <c r="D169" i="14"/>
  <c r="D170" i="14"/>
  <c r="D171" i="14"/>
  <c r="D172" i="14"/>
  <c r="D173" i="14"/>
  <c r="D174" i="14"/>
  <c r="D175" i="14"/>
  <c r="D176" i="14"/>
  <c r="D177" i="14"/>
  <c r="D178" i="14"/>
  <c r="D179" i="14"/>
  <c r="D180" i="14"/>
  <c r="D181" i="14"/>
  <c r="D182" i="14"/>
  <c r="D183" i="14"/>
  <c r="D184" i="14"/>
  <c r="D185" i="14"/>
  <c r="D186" i="14"/>
  <c r="D187" i="14"/>
  <c r="D188" i="14"/>
  <c r="D189" i="14"/>
  <c r="D190" i="14"/>
  <c r="D191" i="14"/>
  <c r="D192" i="14"/>
  <c r="D193" i="14"/>
  <c r="D194" i="14"/>
  <c r="D195" i="14"/>
  <c r="D196" i="14"/>
  <c r="D197" i="14"/>
  <c r="D198" i="14"/>
  <c r="D199" i="14"/>
  <c r="D200" i="14"/>
  <c r="D201" i="14"/>
  <c r="D202" i="14"/>
  <c r="D203" i="14"/>
  <c r="D204" i="14"/>
  <c r="D205" i="14"/>
  <c r="D206" i="14"/>
  <c r="D207" i="14"/>
  <c r="D208" i="14"/>
  <c r="D209" i="14"/>
  <c r="D210" i="14"/>
  <c r="D211" i="14"/>
  <c r="D212" i="14"/>
  <c r="D213" i="14"/>
  <c r="D214" i="14"/>
  <c r="D215" i="14"/>
  <c r="D216" i="14"/>
  <c r="D217" i="14"/>
  <c r="D218" i="14"/>
  <c r="D219" i="14"/>
  <c r="D220" i="14"/>
  <c r="D221" i="14"/>
  <c r="D222" i="14"/>
  <c r="D223" i="14"/>
  <c r="D224" i="14"/>
  <c r="D225" i="14"/>
  <c r="D226" i="14"/>
  <c r="D227" i="14"/>
  <c r="D228" i="14"/>
  <c r="D229" i="14"/>
  <c r="D230" i="14"/>
  <c r="D231" i="14"/>
  <c r="D232" i="14"/>
  <c r="D233" i="14"/>
  <c r="D234" i="14"/>
  <c r="D235" i="14"/>
  <c r="D236" i="14"/>
  <c r="D237" i="14"/>
  <c r="D238" i="14"/>
  <c r="D239" i="14"/>
  <c r="D240" i="14"/>
  <c r="D241" i="14"/>
  <c r="D242" i="14"/>
  <c r="D243" i="14"/>
  <c r="D244" i="14"/>
  <c r="D245" i="14"/>
  <c r="D246" i="14"/>
  <c r="D247" i="14"/>
  <c r="D248" i="14"/>
  <c r="D249" i="14"/>
  <c r="D250" i="14"/>
  <c r="D251" i="14"/>
  <c r="D252" i="14"/>
  <c r="D253" i="14"/>
  <c r="D254" i="14"/>
  <c r="D255" i="14"/>
  <c r="D256" i="14"/>
  <c r="D257" i="14"/>
  <c r="D258" i="14"/>
  <c r="D259" i="14"/>
  <c r="D260" i="14"/>
  <c r="D261" i="14"/>
  <c r="D262" i="14"/>
  <c r="D263" i="14"/>
  <c r="D264" i="14"/>
  <c r="D265" i="14"/>
  <c r="D266" i="14"/>
  <c r="D267" i="14"/>
  <c r="D268" i="14"/>
  <c r="D269" i="14"/>
  <c r="D270" i="14"/>
  <c r="D271" i="14"/>
  <c r="D272" i="14"/>
  <c r="D273" i="14"/>
  <c r="D274" i="14"/>
  <c r="D275" i="14"/>
  <c r="D276" i="14"/>
  <c r="D277" i="14"/>
  <c r="D278" i="14"/>
  <c r="D279" i="14"/>
  <c r="D280" i="14"/>
  <c r="D281" i="14"/>
  <c r="D282" i="14"/>
  <c r="D283" i="14"/>
  <c r="D284" i="14"/>
  <c r="D285" i="14"/>
  <c r="D286" i="14"/>
  <c r="D287" i="14"/>
  <c r="D288" i="14"/>
  <c r="D289" i="14"/>
  <c r="D290" i="14"/>
  <c r="D291" i="14"/>
  <c r="D292" i="14"/>
  <c r="D293" i="14"/>
  <c r="D294" i="14"/>
  <c r="D295" i="14"/>
  <c r="D296" i="14"/>
  <c r="D297" i="14"/>
  <c r="D298" i="14"/>
  <c r="D299" i="14"/>
  <c r="D300" i="14"/>
  <c r="D301" i="14"/>
  <c r="C3" i="14"/>
  <c r="C4" i="14"/>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C99" i="14"/>
  <c r="C100" i="14"/>
  <c r="C101" i="14"/>
  <c r="C102" i="14"/>
  <c r="C103" i="14"/>
  <c r="C104" i="14"/>
  <c r="C105" i="14"/>
  <c r="C106" i="14"/>
  <c r="C107" i="14"/>
  <c r="C108" i="14"/>
  <c r="C109" i="14"/>
  <c r="C110" i="14"/>
  <c r="C111" i="14"/>
  <c r="C112" i="14"/>
  <c r="C113" i="14"/>
  <c r="C114" i="14"/>
  <c r="C115" i="14"/>
  <c r="C116" i="14"/>
  <c r="C117" i="14"/>
  <c r="C118" i="14"/>
  <c r="C119" i="14"/>
  <c r="C120" i="14"/>
  <c r="C121" i="14"/>
  <c r="C122" i="14"/>
  <c r="C123" i="14"/>
  <c r="C124" i="14"/>
  <c r="C125" i="14"/>
  <c r="C126" i="14"/>
  <c r="C127" i="14"/>
  <c r="C128" i="14"/>
  <c r="C129" i="14"/>
  <c r="C130" i="14"/>
  <c r="C131" i="14"/>
  <c r="C132" i="14"/>
  <c r="C133" i="14"/>
  <c r="C134" i="14"/>
  <c r="C135" i="14"/>
  <c r="C136" i="14"/>
  <c r="C137" i="14"/>
  <c r="C138" i="14"/>
  <c r="C139" i="14"/>
  <c r="C140" i="14"/>
  <c r="C141" i="14"/>
  <c r="C142" i="14"/>
  <c r="C143" i="14"/>
  <c r="C144" i="14"/>
  <c r="C145" i="14"/>
  <c r="C146" i="14"/>
  <c r="C147" i="14"/>
  <c r="C148" i="14"/>
  <c r="C149" i="14"/>
  <c r="C150" i="14"/>
  <c r="C151" i="14"/>
  <c r="C152" i="14"/>
  <c r="C153" i="14"/>
  <c r="C154" i="14"/>
  <c r="C155" i="14"/>
  <c r="C156" i="14"/>
  <c r="C157" i="14"/>
  <c r="C158" i="14"/>
  <c r="C159" i="14"/>
  <c r="C160" i="14"/>
  <c r="C161" i="14"/>
  <c r="C162" i="14"/>
  <c r="C163" i="14"/>
  <c r="C164" i="14"/>
  <c r="C165" i="14"/>
  <c r="C166" i="14"/>
  <c r="C167" i="14"/>
  <c r="C168" i="14"/>
  <c r="C169" i="14"/>
  <c r="C170" i="14"/>
  <c r="C171" i="14"/>
  <c r="C172" i="14"/>
  <c r="C173" i="14"/>
  <c r="C174" i="14"/>
  <c r="C175" i="14"/>
  <c r="C176" i="14"/>
  <c r="C177" i="14"/>
  <c r="C178" i="14"/>
  <c r="C179" i="14"/>
  <c r="C180" i="14"/>
  <c r="C181" i="14"/>
  <c r="C182" i="14"/>
  <c r="C183" i="14"/>
  <c r="C184" i="14"/>
  <c r="C185" i="14"/>
  <c r="C186" i="14"/>
  <c r="C187" i="14"/>
  <c r="C188" i="14"/>
  <c r="C189" i="14"/>
  <c r="C190" i="14"/>
  <c r="C191" i="14"/>
  <c r="C192" i="14"/>
  <c r="C193" i="14"/>
  <c r="C194" i="14"/>
  <c r="C195" i="14"/>
  <c r="C196" i="14"/>
  <c r="C197" i="14"/>
  <c r="C198" i="14"/>
  <c r="C199" i="14"/>
  <c r="C200" i="14"/>
  <c r="C201" i="14"/>
  <c r="C202" i="14"/>
  <c r="C203" i="14"/>
  <c r="C204" i="14"/>
  <c r="C205" i="14"/>
  <c r="C206" i="14"/>
  <c r="C207" i="14"/>
  <c r="C208" i="14"/>
  <c r="C209" i="14"/>
  <c r="C210" i="14"/>
  <c r="C211" i="14"/>
  <c r="C212" i="14"/>
  <c r="C213" i="14"/>
  <c r="C214" i="14"/>
  <c r="C215" i="14"/>
  <c r="C216" i="14"/>
  <c r="C217" i="14"/>
  <c r="C218" i="14"/>
  <c r="C219" i="14"/>
  <c r="C220" i="14"/>
  <c r="C221" i="14"/>
  <c r="C222" i="14"/>
  <c r="C223" i="14"/>
  <c r="C224" i="14"/>
  <c r="C225" i="14"/>
  <c r="C226" i="14"/>
  <c r="C227" i="14"/>
  <c r="C228" i="14"/>
  <c r="C229" i="14"/>
  <c r="C230" i="14"/>
  <c r="C231" i="14"/>
  <c r="C232" i="14"/>
  <c r="C233" i="14"/>
  <c r="C234" i="14"/>
  <c r="C235" i="14"/>
  <c r="C236" i="14"/>
  <c r="C237" i="14"/>
  <c r="C238" i="14"/>
  <c r="C239" i="14"/>
  <c r="C240" i="14"/>
  <c r="C241" i="14"/>
  <c r="C242" i="14"/>
  <c r="C243" i="14"/>
  <c r="C244" i="14"/>
  <c r="C245" i="14"/>
  <c r="C246" i="14"/>
  <c r="C247" i="14"/>
  <c r="C248" i="14"/>
  <c r="C249" i="14"/>
  <c r="C250" i="14"/>
  <c r="C251" i="14"/>
  <c r="C252" i="14"/>
  <c r="C253" i="14"/>
  <c r="C254" i="14"/>
  <c r="C255" i="14"/>
  <c r="C256" i="14"/>
  <c r="C257" i="14"/>
  <c r="C258" i="14"/>
  <c r="C259" i="14"/>
  <c r="C260" i="14"/>
  <c r="C261" i="14"/>
  <c r="C262" i="14"/>
  <c r="C263" i="14"/>
  <c r="C264" i="14"/>
  <c r="C265" i="14"/>
  <c r="C266" i="14"/>
  <c r="C267" i="14"/>
  <c r="C268" i="14"/>
  <c r="C269" i="14"/>
  <c r="C270" i="14"/>
  <c r="C271" i="14"/>
  <c r="C272" i="14"/>
  <c r="C273" i="14"/>
  <c r="C274" i="14"/>
  <c r="C275" i="14"/>
  <c r="C276" i="14"/>
  <c r="C277" i="14"/>
  <c r="C278" i="14"/>
  <c r="C279" i="14"/>
  <c r="C280" i="14"/>
  <c r="C281" i="14"/>
  <c r="C282" i="14"/>
  <c r="C283" i="14"/>
  <c r="C284" i="14"/>
  <c r="C285" i="14"/>
  <c r="C286" i="14"/>
  <c r="C287" i="14"/>
  <c r="C288" i="14"/>
  <c r="C289" i="14"/>
  <c r="C290" i="14"/>
  <c r="C291" i="14"/>
  <c r="C292" i="14"/>
  <c r="C293" i="14"/>
  <c r="C294" i="14"/>
  <c r="C295" i="14"/>
  <c r="C296" i="14"/>
  <c r="C297" i="14"/>
  <c r="C298" i="14"/>
  <c r="C299" i="14"/>
  <c r="C300" i="14"/>
  <c r="C301" i="14"/>
  <c r="B3" i="14"/>
  <c r="B4" i="14"/>
  <c r="B5" i="14"/>
  <c r="B6" i="14"/>
  <c r="B7" i="14"/>
  <c r="B8" i="14"/>
  <c r="B9" i="14"/>
  <c r="B10" i="14"/>
  <c r="B11" i="14"/>
  <c r="B12" i="14"/>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62" i="14"/>
  <c r="B63" i="14"/>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104" i="14"/>
  <c r="B105" i="14"/>
  <c r="B106" i="14"/>
  <c r="B107" i="14"/>
  <c r="B108" i="14"/>
  <c r="B109" i="14"/>
  <c r="B110" i="14"/>
  <c r="B111" i="14"/>
  <c r="B112" i="14"/>
  <c r="B113" i="14"/>
  <c r="B114" i="14"/>
  <c r="B115" i="14"/>
  <c r="B116" i="14"/>
  <c r="B117" i="14"/>
  <c r="B118" i="14"/>
  <c r="B119" i="14"/>
  <c r="B120" i="14"/>
  <c r="B121" i="14"/>
  <c r="B122" i="14"/>
  <c r="B123" i="14"/>
  <c r="B124" i="14"/>
  <c r="B125" i="14"/>
  <c r="B126" i="14"/>
  <c r="B127" i="14"/>
  <c r="B128" i="14"/>
  <c r="B129" i="14"/>
  <c r="B130" i="14"/>
  <c r="B131" i="14"/>
  <c r="B132" i="14"/>
  <c r="B133" i="14"/>
  <c r="B134" i="14"/>
  <c r="B135" i="14"/>
  <c r="B136" i="14"/>
  <c r="B137" i="14"/>
  <c r="B138" i="14"/>
  <c r="B139" i="14"/>
  <c r="B140" i="14"/>
  <c r="B141" i="14"/>
  <c r="B142" i="14"/>
  <c r="B143" i="14"/>
  <c r="B144" i="14"/>
  <c r="B145" i="14"/>
  <c r="B146" i="14"/>
  <c r="B147" i="14"/>
  <c r="B148" i="14"/>
  <c r="B149" i="14"/>
  <c r="B150" i="14"/>
  <c r="B151" i="14"/>
  <c r="B152" i="14"/>
  <c r="B153" i="14"/>
  <c r="B154" i="14"/>
  <c r="B155" i="14"/>
  <c r="B156" i="14"/>
  <c r="B157" i="14"/>
  <c r="B158" i="14"/>
  <c r="B159" i="14"/>
  <c r="B160" i="14"/>
  <c r="B161" i="14"/>
  <c r="B162" i="14"/>
  <c r="B163" i="14"/>
  <c r="B164" i="14"/>
  <c r="B165" i="14"/>
  <c r="B166" i="14"/>
  <c r="B167" i="14"/>
  <c r="B168" i="14"/>
  <c r="B169" i="14"/>
  <c r="B170" i="14"/>
  <c r="B171" i="14"/>
  <c r="B172" i="14"/>
  <c r="B173" i="14"/>
  <c r="B174" i="14"/>
  <c r="B175" i="14"/>
  <c r="B176" i="14"/>
  <c r="B177" i="14"/>
  <c r="B178" i="14"/>
  <c r="B179" i="14"/>
  <c r="B180" i="14"/>
  <c r="B181" i="14"/>
  <c r="B182" i="14"/>
  <c r="B183" i="14"/>
  <c r="B184" i="14"/>
  <c r="B185" i="14"/>
  <c r="B186" i="14"/>
  <c r="B187" i="14"/>
  <c r="B188" i="14"/>
  <c r="B189" i="14"/>
  <c r="B190" i="14"/>
  <c r="B191" i="14"/>
  <c r="B192" i="14"/>
  <c r="B193" i="14"/>
  <c r="B194" i="14"/>
  <c r="B195" i="14"/>
  <c r="B196" i="14"/>
  <c r="B197" i="14"/>
  <c r="B198" i="14"/>
  <c r="B199" i="14"/>
  <c r="B200" i="14"/>
  <c r="B201" i="14"/>
  <c r="B202" i="14"/>
  <c r="B203" i="14"/>
  <c r="B204" i="14"/>
  <c r="B205" i="14"/>
  <c r="B206" i="14"/>
  <c r="B207" i="14"/>
  <c r="B208" i="14"/>
  <c r="B209" i="14"/>
  <c r="B210" i="14"/>
  <c r="B211" i="14"/>
  <c r="B212" i="14"/>
  <c r="B213" i="14"/>
  <c r="B214" i="14"/>
  <c r="B215" i="14"/>
  <c r="B216" i="14"/>
  <c r="B217" i="14"/>
  <c r="B218" i="14"/>
  <c r="B219" i="14"/>
  <c r="B220" i="14"/>
  <c r="B221" i="14"/>
  <c r="B222" i="14"/>
  <c r="B223" i="14"/>
  <c r="B224" i="14"/>
  <c r="B225" i="14"/>
  <c r="B226" i="14"/>
  <c r="B227" i="14"/>
  <c r="B228" i="14"/>
  <c r="B229" i="14"/>
  <c r="B230" i="14"/>
  <c r="B231" i="14"/>
  <c r="B232" i="14"/>
  <c r="B233" i="14"/>
  <c r="B234" i="14"/>
  <c r="B235" i="14"/>
  <c r="B236" i="14"/>
  <c r="B237" i="14"/>
  <c r="B238" i="14"/>
  <c r="B239" i="14"/>
  <c r="B240" i="14"/>
  <c r="B241" i="14"/>
  <c r="B242" i="14"/>
  <c r="B243" i="14"/>
  <c r="B244" i="14"/>
  <c r="B245" i="14"/>
  <c r="B246" i="14"/>
  <c r="B247" i="14"/>
  <c r="B248" i="14"/>
  <c r="B249" i="14"/>
  <c r="B250" i="14"/>
  <c r="B251" i="14"/>
  <c r="B252" i="14"/>
  <c r="B253" i="14"/>
  <c r="B254" i="14"/>
  <c r="B255" i="14"/>
  <c r="B256" i="14"/>
  <c r="B257" i="14"/>
  <c r="B258" i="14"/>
  <c r="B259" i="14"/>
  <c r="B260" i="14"/>
  <c r="B261" i="14"/>
  <c r="B262" i="14"/>
  <c r="B263" i="14"/>
  <c r="B264" i="14"/>
  <c r="B265" i="14"/>
  <c r="B266" i="14"/>
  <c r="B267" i="14"/>
  <c r="B268" i="14"/>
  <c r="B269" i="14"/>
  <c r="B270" i="14"/>
  <c r="B271" i="14"/>
  <c r="B272" i="14"/>
  <c r="B273" i="14"/>
  <c r="B274" i="14"/>
  <c r="B275" i="14"/>
  <c r="B276" i="14"/>
  <c r="B277" i="14"/>
  <c r="B278" i="14"/>
  <c r="B279" i="14"/>
  <c r="B280" i="14"/>
  <c r="B281" i="14"/>
  <c r="B282" i="14"/>
  <c r="B283" i="14"/>
  <c r="B284" i="14"/>
  <c r="B285" i="14"/>
  <c r="B286" i="14"/>
  <c r="B287" i="14"/>
  <c r="B288" i="14"/>
  <c r="B289" i="14"/>
  <c r="B290" i="14"/>
  <c r="B291" i="14"/>
  <c r="B292" i="14"/>
  <c r="B293" i="14"/>
  <c r="B294" i="14"/>
  <c r="B295" i="14"/>
  <c r="B296" i="14"/>
  <c r="B297" i="14"/>
  <c r="B298" i="14"/>
  <c r="B299" i="14"/>
  <c r="B300" i="14"/>
  <c r="B301" i="14"/>
  <c r="F2" i="14"/>
  <c r="E2" i="14"/>
  <c r="D2" i="14"/>
  <c r="C2" i="14"/>
  <c r="B2" i="14"/>
  <c r="F3" i="15"/>
  <c r="F4" i="15"/>
  <c r="F6" i="15"/>
  <c r="F7" i="15"/>
  <c r="F8" i="15"/>
  <c r="F9" i="15"/>
  <c r="F10" i="15"/>
  <c r="F11" i="15"/>
  <c r="F12" i="15"/>
  <c r="F13" i="15"/>
  <c r="F14" i="15"/>
  <c r="F15" i="15"/>
  <c r="F16" i="15"/>
  <c r="F17" i="15"/>
  <c r="F18" i="15"/>
  <c r="F19" i="15"/>
  <c r="F20" i="15"/>
  <c r="F21" i="15"/>
  <c r="F22" i="15"/>
  <c r="F23" i="15"/>
  <c r="F24" i="15"/>
  <c r="F25" i="15"/>
  <c r="F26" i="15"/>
  <c r="F27" i="15"/>
  <c r="F28" i="15"/>
  <c r="F29" i="15"/>
  <c r="F30" i="15"/>
  <c r="F31" i="15"/>
  <c r="F32" i="15"/>
  <c r="F33" i="15"/>
  <c r="F34" i="15"/>
  <c r="F35" i="15"/>
  <c r="F36" i="15"/>
  <c r="F37" i="15"/>
  <c r="F38" i="15"/>
  <c r="F39" i="15"/>
  <c r="F40" i="15"/>
  <c r="F41" i="15"/>
  <c r="F42" i="15"/>
  <c r="F43" i="15"/>
  <c r="F44" i="15"/>
  <c r="F45" i="15"/>
  <c r="F46" i="15"/>
  <c r="F47" i="15"/>
  <c r="F48" i="15"/>
  <c r="F49" i="15"/>
  <c r="F50" i="15"/>
  <c r="F51" i="15"/>
  <c r="F52" i="15"/>
  <c r="F53" i="15"/>
  <c r="F54" i="15"/>
  <c r="F55" i="15"/>
  <c r="F56" i="15"/>
  <c r="F57" i="15"/>
  <c r="F58" i="15"/>
  <c r="F59" i="15"/>
  <c r="F60" i="15"/>
  <c r="F61" i="15"/>
  <c r="F62" i="15"/>
  <c r="F63" i="15"/>
  <c r="F64" i="15"/>
  <c r="F65" i="15"/>
  <c r="F66" i="15"/>
  <c r="F67" i="15"/>
  <c r="F68" i="15"/>
  <c r="F69" i="15"/>
  <c r="F70" i="15"/>
  <c r="F71" i="15"/>
  <c r="F72" i="15"/>
  <c r="F73" i="15"/>
  <c r="F74" i="15"/>
  <c r="F75" i="15"/>
  <c r="F76" i="15"/>
  <c r="F77" i="15"/>
  <c r="F78" i="15"/>
  <c r="F79" i="15"/>
  <c r="F80" i="15"/>
  <c r="F81" i="15"/>
  <c r="F82" i="15"/>
  <c r="F83" i="15"/>
  <c r="F84" i="15"/>
  <c r="F85" i="15"/>
  <c r="F86" i="15"/>
  <c r="F87" i="15"/>
  <c r="F88" i="15"/>
  <c r="F89" i="15"/>
  <c r="F90" i="15"/>
  <c r="F91" i="15"/>
  <c r="F92" i="15"/>
  <c r="F93" i="15"/>
  <c r="F94" i="15"/>
  <c r="F95" i="15"/>
  <c r="F96" i="15"/>
  <c r="F97" i="15"/>
  <c r="F98" i="15"/>
  <c r="F99" i="15"/>
  <c r="F100" i="15"/>
  <c r="F101" i="15"/>
  <c r="F102" i="15"/>
  <c r="F103" i="15"/>
  <c r="F104" i="15"/>
  <c r="F105" i="15"/>
  <c r="F106" i="15"/>
  <c r="F107" i="15"/>
  <c r="F108" i="15"/>
  <c r="F109" i="15"/>
  <c r="F110" i="15"/>
  <c r="F111" i="15"/>
  <c r="F112" i="15"/>
  <c r="F113" i="15"/>
  <c r="F114" i="15"/>
  <c r="F115" i="15"/>
  <c r="F116" i="15"/>
  <c r="F117" i="15"/>
  <c r="F118" i="15"/>
  <c r="F119" i="15"/>
  <c r="F120" i="15"/>
  <c r="F121" i="15"/>
  <c r="F122" i="15"/>
  <c r="F123" i="15"/>
  <c r="F124" i="15"/>
  <c r="F125" i="15"/>
  <c r="F126" i="15"/>
  <c r="F127" i="15"/>
  <c r="F128" i="15"/>
  <c r="F129" i="15"/>
  <c r="F130" i="15"/>
  <c r="F131" i="15"/>
  <c r="F132" i="15"/>
  <c r="F133" i="15"/>
  <c r="F134" i="15"/>
  <c r="F135" i="15"/>
  <c r="F136" i="15"/>
  <c r="F137" i="15"/>
  <c r="F138" i="15"/>
  <c r="F139" i="15"/>
  <c r="F140" i="15"/>
  <c r="F141" i="15"/>
  <c r="F142" i="15"/>
  <c r="F143" i="15"/>
  <c r="F144" i="15"/>
  <c r="F145" i="15"/>
  <c r="F146" i="15"/>
  <c r="F147" i="15"/>
  <c r="F148" i="15"/>
  <c r="F149" i="15"/>
  <c r="F150" i="15"/>
  <c r="F151" i="15"/>
  <c r="F152" i="15"/>
  <c r="F153" i="15"/>
  <c r="F154" i="15"/>
  <c r="F155" i="15"/>
  <c r="F156" i="15"/>
  <c r="F157" i="15"/>
  <c r="F158" i="15"/>
  <c r="F159" i="15"/>
  <c r="F160" i="15"/>
  <c r="F161" i="15"/>
  <c r="F162" i="15"/>
  <c r="F163" i="15"/>
  <c r="F164" i="15"/>
  <c r="F165" i="15"/>
  <c r="F166" i="15"/>
  <c r="F167" i="15"/>
  <c r="F168" i="15"/>
  <c r="F169" i="15"/>
  <c r="F170" i="15"/>
  <c r="F171" i="15"/>
  <c r="F172" i="15"/>
  <c r="F173" i="15"/>
  <c r="F174" i="15"/>
  <c r="F175" i="15"/>
  <c r="F176" i="15"/>
  <c r="F177" i="15"/>
  <c r="F178" i="15"/>
  <c r="F179" i="15"/>
  <c r="F180" i="15"/>
  <c r="F181" i="15"/>
  <c r="F182" i="15"/>
  <c r="F183" i="15"/>
  <c r="F184" i="15"/>
  <c r="F185" i="15"/>
  <c r="F186" i="15"/>
  <c r="F187" i="15"/>
  <c r="F188" i="15"/>
  <c r="F189" i="15"/>
  <c r="F190" i="15"/>
  <c r="F191" i="15"/>
  <c r="F192" i="15"/>
  <c r="F193" i="15"/>
  <c r="F194" i="15"/>
  <c r="F195" i="15"/>
  <c r="F196" i="15"/>
  <c r="F197" i="15"/>
  <c r="F198" i="15"/>
  <c r="F199" i="15"/>
  <c r="F200" i="15"/>
  <c r="F201" i="15"/>
  <c r="F202" i="15"/>
  <c r="F203" i="15"/>
  <c r="F204" i="15"/>
  <c r="F205" i="15"/>
  <c r="F206" i="15"/>
  <c r="F207" i="15"/>
  <c r="F208" i="15"/>
  <c r="F209" i="15"/>
  <c r="F210" i="15"/>
  <c r="F211" i="15"/>
  <c r="F212" i="15"/>
  <c r="F213" i="15"/>
  <c r="F214" i="15"/>
  <c r="F215" i="15"/>
  <c r="F216" i="15"/>
  <c r="F217" i="15"/>
  <c r="F218" i="15"/>
  <c r="F219" i="15"/>
  <c r="F220" i="15"/>
  <c r="F221" i="15"/>
  <c r="F222" i="15"/>
  <c r="F223" i="15"/>
  <c r="F224" i="15"/>
  <c r="F225" i="15"/>
  <c r="F226" i="15"/>
  <c r="F227" i="15"/>
  <c r="F228" i="15"/>
  <c r="F229" i="15"/>
  <c r="F230" i="15"/>
  <c r="F231" i="15"/>
  <c r="F232" i="15"/>
  <c r="F233" i="15"/>
  <c r="F234" i="15"/>
  <c r="F235" i="15"/>
  <c r="F236" i="15"/>
  <c r="F237" i="15"/>
  <c r="F238" i="15"/>
  <c r="F239" i="15"/>
  <c r="F240" i="15"/>
  <c r="F241" i="15"/>
  <c r="F242" i="15"/>
  <c r="F243" i="15"/>
  <c r="F244" i="15"/>
  <c r="F245" i="15"/>
  <c r="F246" i="15"/>
  <c r="F247" i="15"/>
  <c r="F248" i="15"/>
  <c r="F249" i="15"/>
  <c r="F250" i="15"/>
  <c r="F251" i="15"/>
  <c r="F252" i="15"/>
  <c r="F253" i="15"/>
  <c r="F254" i="15"/>
  <c r="F255" i="15"/>
  <c r="F256" i="15"/>
  <c r="F257" i="15"/>
  <c r="F258" i="15"/>
  <c r="F259" i="15"/>
  <c r="F260" i="15"/>
  <c r="F261" i="15"/>
  <c r="F262" i="15"/>
  <c r="F263" i="15"/>
  <c r="F264" i="15"/>
  <c r="F265" i="15"/>
  <c r="F266" i="15"/>
  <c r="F267" i="15"/>
  <c r="F268" i="15"/>
  <c r="F269" i="15"/>
  <c r="F270" i="15"/>
  <c r="F271" i="15"/>
  <c r="F272" i="15"/>
  <c r="F273" i="15"/>
  <c r="F274" i="15"/>
  <c r="F275" i="15"/>
  <c r="F276" i="15"/>
  <c r="F277" i="15"/>
  <c r="F278" i="15"/>
  <c r="F279" i="15"/>
  <c r="F280" i="15"/>
  <c r="F281" i="15"/>
  <c r="F282" i="15"/>
  <c r="F283" i="15"/>
  <c r="F284" i="15"/>
  <c r="F285" i="15"/>
  <c r="F286" i="15"/>
  <c r="F287" i="15"/>
  <c r="F288" i="15"/>
  <c r="F289" i="15"/>
  <c r="F290" i="15"/>
  <c r="F291" i="15"/>
  <c r="F292" i="15"/>
  <c r="F294" i="15"/>
  <c r="F295" i="15"/>
  <c r="F296" i="15"/>
  <c r="F297" i="15"/>
  <c r="F298" i="15"/>
  <c r="F299" i="15"/>
  <c r="F300" i="15"/>
  <c r="F301" i="15"/>
  <c r="F2" i="15"/>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E124" i="15"/>
  <c r="E125" i="15"/>
  <c r="E126" i="15"/>
  <c r="E127" i="15"/>
  <c r="E128" i="15"/>
  <c r="E129" i="15"/>
  <c r="E130" i="15"/>
  <c r="E131" i="15"/>
  <c r="E132" i="15"/>
  <c r="E133" i="15"/>
  <c r="E134" i="15"/>
  <c r="E135" i="15"/>
  <c r="E136" i="15"/>
  <c r="E137" i="15"/>
  <c r="E138" i="15"/>
  <c r="E139" i="15"/>
  <c r="E140" i="15"/>
  <c r="E141" i="15"/>
  <c r="E142" i="15"/>
  <c r="E143" i="15"/>
  <c r="E144" i="15"/>
  <c r="E145" i="15"/>
  <c r="E146" i="15"/>
  <c r="E147" i="15"/>
  <c r="E148" i="15"/>
  <c r="E149" i="15"/>
  <c r="E150" i="15"/>
  <c r="E151" i="15"/>
  <c r="E152" i="15"/>
  <c r="E153" i="15"/>
  <c r="E154" i="15"/>
  <c r="E155" i="15"/>
  <c r="E156" i="15"/>
  <c r="E157" i="15"/>
  <c r="E158" i="15"/>
  <c r="E159" i="15"/>
  <c r="E160" i="15"/>
  <c r="E161" i="15"/>
  <c r="E162" i="15"/>
  <c r="E163" i="15"/>
  <c r="E164" i="15"/>
  <c r="E165" i="15"/>
  <c r="E166" i="15"/>
  <c r="E167" i="15"/>
  <c r="E168" i="15"/>
  <c r="E169" i="15"/>
  <c r="E170" i="15"/>
  <c r="E171" i="15"/>
  <c r="E172" i="15"/>
  <c r="E173" i="15"/>
  <c r="E174" i="15"/>
  <c r="E175" i="15"/>
  <c r="E176" i="15"/>
  <c r="E177" i="15"/>
  <c r="E178" i="15"/>
  <c r="E179" i="15"/>
  <c r="E180" i="15"/>
  <c r="E181" i="15"/>
  <c r="E182" i="15"/>
  <c r="E183" i="15"/>
  <c r="E184" i="15"/>
  <c r="E185" i="15"/>
  <c r="E186" i="15"/>
  <c r="E187" i="15"/>
  <c r="E188" i="15"/>
  <c r="E189" i="15"/>
  <c r="E190" i="15"/>
  <c r="E191" i="15"/>
  <c r="E192" i="15"/>
  <c r="E193" i="15"/>
  <c r="E194" i="15"/>
  <c r="E195" i="15"/>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E226" i="15"/>
  <c r="E227" i="15"/>
  <c r="E228" i="15"/>
  <c r="E229" i="15"/>
  <c r="E230" i="15"/>
  <c r="E231" i="15"/>
  <c r="E232" i="15"/>
  <c r="E233" i="15"/>
  <c r="E234" i="15"/>
  <c r="E235" i="15"/>
  <c r="E236" i="15"/>
  <c r="E237" i="15"/>
  <c r="E238" i="15"/>
  <c r="E239" i="15"/>
  <c r="E240" i="15"/>
  <c r="E241" i="15"/>
  <c r="E242" i="15"/>
  <c r="E243" i="15"/>
  <c r="E244" i="15"/>
  <c r="E245" i="15"/>
  <c r="E246" i="15"/>
  <c r="E247" i="15"/>
  <c r="E248" i="15"/>
  <c r="E249" i="15"/>
  <c r="E250" i="15"/>
  <c r="E251" i="15"/>
  <c r="E252" i="15"/>
  <c r="E253" i="15"/>
  <c r="E254" i="15"/>
  <c r="E255" i="15"/>
  <c r="E256" i="15"/>
  <c r="E257" i="15"/>
  <c r="E258" i="15"/>
  <c r="E259" i="15"/>
  <c r="E260" i="15"/>
  <c r="E261" i="15"/>
  <c r="E262" i="15"/>
  <c r="E263" i="15"/>
  <c r="E264" i="15"/>
  <c r="E265" i="15"/>
  <c r="E266" i="15"/>
  <c r="E267" i="15"/>
  <c r="E268" i="15"/>
  <c r="E269" i="15"/>
  <c r="E270" i="15"/>
  <c r="E271" i="15"/>
  <c r="E272" i="15"/>
  <c r="E273" i="15"/>
  <c r="E274" i="15"/>
  <c r="E275" i="15"/>
  <c r="E276" i="15"/>
  <c r="E277" i="15"/>
  <c r="E278" i="15"/>
  <c r="E279" i="15"/>
  <c r="E280" i="15"/>
  <c r="E281" i="15"/>
  <c r="E282" i="15"/>
  <c r="E283" i="15"/>
  <c r="E284" i="15"/>
  <c r="E285" i="15"/>
  <c r="E286" i="15"/>
  <c r="E287" i="15"/>
  <c r="E288" i="15"/>
  <c r="E289" i="15"/>
  <c r="E290" i="15"/>
  <c r="E291" i="15"/>
  <c r="E292" i="15"/>
  <c r="E293" i="15"/>
  <c r="E294" i="15"/>
  <c r="E295" i="15"/>
  <c r="E296" i="15"/>
  <c r="E297" i="15"/>
  <c r="E298" i="15"/>
  <c r="E299" i="15"/>
  <c r="E300" i="15"/>
  <c r="E301" i="15"/>
  <c r="E2" i="15"/>
  <c r="D3" i="15"/>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127" i="15"/>
  <c r="D128" i="15"/>
  <c r="D129" i="15"/>
  <c r="D130" i="15"/>
  <c r="D131" i="15"/>
  <c r="D132" i="15"/>
  <c r="D133" i="15"/>
  <c r="D134" i="15"/>
  <c r="D135" i="15"/>
  <c r="D136" i="15"/>
  <c r="D137" i="15"/>
  <c r="D138" i="15"/>
  <c r="D139" i="15"/>
  <c r="D140" i="15"/>
  <c r="D141" i="15"/>
  <c r="D142" i="15"/>
  <c r="D143" i="15"/>
  <c r="D144" i="15"/>
  <c r="D145" i="15"/>
  <c r="D146" i="15"/>
  <c r="D147" i="15"/>
  <c r="D148" i="15"/>
  <c r="D149" i="15"/>
  <c r="D150" i="15"/>
  <c r="D151" i="15"/>
  <c r="D152" i="15"/>
  <c r="D153" i="15"/>
  <c r="D154" i="15"/>
  <c r="D155" i="15"/>
  <c r="D156" i="15"/>
  <c r="D157" i="15"/>
  <c r="D158" i="15"/>
  <c r="D159" i="15"/>
  <c r="D160" i="15"/>
  <c r="D161" i="15"/>
  <c r="D162" i="15"/>
  <c r="D163" i="15"/>
  <c r="D164" i="15"/>
  <c r="D165" i="15"/>
  <c r="D166" i="15"/>
  <c r="D167" i="15"/>
  <c r="D168" i="15"/>
  <c r="D169" i="15"/>
  <c r="D170" i="15"/>
  <c r="D171" i="15"/>
  <c r="D172" i="15"/>
  <c r="D173" i="15"/>
  <c r="D174" i="15"/>
  <c r="D175" i="15"/>
  <c r="D176" i="15"/>
  <c r="D177" i="15"/>
  <c r="D178" i="15"/>
  <c r="D179" i="15"/>
  <c r="D180" i="15"/>
  <c r="D181" i="15"/>
  <c r="D182" i="15"/>
  <c r="D183" i="15"/>
  <c r="D184" i="15"/>
  <c r="D185" i="15"/>
  <c r="D186" i="15"/>
  <c r="D187" i="15"/>
  <c r="D188" i="15"/>
  <c r="D189" i="15"/>
  <c r="D190" i="15"/>
  <c r="D191" i="15"/>
  <c r="D192" i="15"/>
  <c r="D193" i="15"/>
  <c r="D194" i="15"/>
  <c r="D195" i="15"/>
  <c r="D196" i="15"/>
  <c r="D197" i="15"/>
  <c r="D198" i="15"/>
  <c r="D199" i="15"/>
  <c r="D200" i="15"/>
  <c r="D201" i="15"/>
  <c r="D202" i="15"/>
  <c r="D203" i="15"/>
  <c r="D204" i="15"/>
  <c r="D205" i="15"/>
  <c r="D206" i="15"/>
  <c r="D207" i="15"/>
  <c r="D208" i="15"/>
  <c r="D209" i="15"/>
  <c r="D210" i="15"/>
  <c r="D211" i="15"/>
  <c r="D212" i="15"/>
  <c r="D213" i="15"/>
  <c r="D214" i="15"/>
  <c r="D215" i="15"/>
  <c r="D216" i="15"/>
  <c r="D217" i="15"/>
  <c r="D218" i="15"/>
  <c r="D219" i="15"/>
  <c r="D220" i="15"/>
  <c r="D221" i="15"/>
  <c r="D222" i="15"/>
  <c r="D223" i="15"/>
  <c r="D224" i="15"/>
  <c r="D225" i="15"/>
  <c r="D226" i="15"/>
  <c r="D227" i="15"/>
  <c r="D228" i="15"/>
  <c r="D229" i="15"/>
  <c r="D230" i="15"/>
  <c r="D231" i="15"/>
  <c r="D232" i="15"/>
  <c r="D233" i="15"/>
  <c r="D234" i="15"/>
  <c r="D235" i="15"/>
  <c r="D236" i="15"/>
  <c r="D237" i="15"/>
  <c r="D238" i="15"/>
  <c r="D239" i="15"/>
  <c r="D240" i="15"/>
  <c r="D241" i="15"/>
  <c r="D242" i="15"/>
  <c r="D243" i="15"/>
  <c r="D244" i="15"/>
  <c r="D245" i="15"/>
  <c r="D246" i="15"/>
  <c r="D247" i="15"/>
  <c r="D248" i="15"/>
  <c r="D249" i="15"/>
  <c r="D250" i="15"/>
  <c r="D251" i="15"/>
  <c r="D252" i="15"/>
  <c r="D253" i="15"/>
  <c r="D254" i="15"/>
  <c r="D255" i="15"/>
  <c r="D256" i="15"/>
  <c r="D257" i="15"/>
  <c r="D258" i="15"/>
  <c r="D259" i="15"/>
  <c r="D260" i="15"/>
  <c r="D261" i="15"/>
  <c r="D262" i="15"/>
  <c r="D263" i="15"/>
  <c r="D264" i="15"/>
  <c r="D265" i="15"/>
  <c r="D266" i="15"/>
  <c r="D267" i="15"/>
  <c r="D268" i="15"/>
  <c r="D269" i="15"/>
  <c r="D270" i="15"/>
  <c r="D271" i="15"/>
  <c r="D272" i="15"/>
  <c r="D273" i="15"/>
  <c r="D274" i="15"/>
  <c r="D275" i="15"/>
  <c r="D276" i="15"/>
  <c r="D277" i="15"/>
  <c r="D278" i="15"/>
  <c r="D279" i="15"/>
  <c r="D280" i="15"/>
  <c r="D281" i="15"/>
  <c r="D282" i="15"/>
  <c r="D283" i="15"/>
  <c r="D284" i="15"/>
  <c r="D285" i="15"/>
  <c r="D286" i="15"/>
  <c r="D287" i="15"/>
  <c r="D288" i="15"/>
  <c r="D289" i="15"/>
  <c r="D290" i="15"/>
  <c r="D291" i="15"/>
  <c r="D292" i="15"/>
  <c r="D293" i="15"/>
  <c r="D294" i="15"/>
  <c r="D295" i="15"/>
  <c r="D296" i="15"/>
  <c r="D297" i="15"/>
  <c r="D298" i="15"/>
  <c r="D299" i="15"/>
  <c r="D300" i="15"/>
  <c r="D301" i="15"/>
  <c r="D2" i="15"/>
  <c r="C3" i="15"/>
  <c r="C4" i="15"/>
  <c r="C5" i="15"/>
  <c r="C6" i="15"/>
  <c r="C7" i="15"/>
  <c r="C8" i="15"/>
  <c r="C9" i="15"/>
  <c r="C10" i="15"/>
  <c r="C11" i="15"/>
  <c r="C12" i="15"/>
  <c r="C13" i="15"/>
  <c r="C14" i="15"/>
  <c r="C15" i="15"/>
  <c r="C16" i="15"/>
  <c r="C17" i="15"/>
  <c r="C18" i="15"/>
  <c r="C19" i="15"/>
  <c r="C20" i="15"/>
  <c r="C21" i="15"/>
  <c r="C22" i="15"/>
  <c r="C23" i="15"/>
  <c r="C24" i="15"/>
  <c r="C25" i="15"/>
  <c r="C26" i="15"/>
  <c r="C27" i="15"/>
  <c r="C28" i="15"/>
  <c r="C29" i="15"/>
  <c r="C30" i="15"/>
  <c r="C31" i="15"/>
  <c r="C32" i="15"/>
  <c r="C33" i="15"/>
  <c r="C34" i="15"/>
  <c r="C35" i="15"/>
  <c r="C36" i="15"/>
  <c r="C37" i="15"/>
  <c r="C38"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C79" i="15"/>
  <c r="C80" i="15"/>
  <c r="C81" i="15"/>
  <c r="C82" i="15"/>
  <c r="C83" i="15"/>
  <c r="C84" i="15"/>
  <c r="C85" i="15"/>
  <c r="C86" i="15"/>
  <c r="C87" i="15"/>
  <c r="C88" i="15"/>
  <c r="C89" i="15"/>
  <c r="C90" i="15"/>
  <c r="C91" i="15"/>
  <c r="C92" i="15"/>
  <c r="C93" i="15"/>
  <c r="C94" i="15"/>
  <c r="C95" i="15"/>
  <c r="C96" i="15"/>
  <c r="C97" i="15"/>
  <c r="C98" i="15"/>
  <c r="C99" i="15"/>
  <c r="C100" i="15"/>
  <c r="C101" i="15"/>
  <c r="C102" i="15"/>
  <c r="C103" i="15"/>
  <c r="C104" i="15"/>
  <c r="C105" i="15"/>
  <c r="C106" i="15"/>
  <c r="C107" i="15"/>
  <c r="C108" i="15"/>
  <c r="C109" i="15"/>
  <c r="C110" i="15"/>
  <c r="C111" i="15"/>
  <c r="C112" i="15"/>
  <c r="C113" i="15"/>
  <c r="C114" i="15"/>
  <c r="C115" i="15"/>
  <c r="C116" i="15"/>
  <c r="C117" i="15"/>
  <c r="C118" i="15"/>
  <c r="C119" i="15"/>
  <c r="C120" i="15"/>
  <c r="C121" i="15"/>
  <c r="C122" i="15"/>
  <c r="C123" i="15"/>
  <c r="C124" i="15"/>
  <c r="C125" i="15"/>
  <c r="C126" i="15"/>
  <c r="C127" i="15"/>
  <c r="C128" i="15"/>
  <c r="C129" i="15"/>
  <c r="C130" i="15"/>
  <c r="C131" i="15"/>
  <c r="C132" i="15"/>
  <c r="C133" i="15"/>
  <c r="C134" i="15"/>
  <c r="C135" i="15"/>
  <c r="C136" i="15"/>
  <c r="C137" i="15"/>
  <c r="C138" i="15"/>
  <c r="C139" i="15"/>
  <c r="C140" i="15"/>
  <c r="C141" i="15"/>
  <c r="C142" i="15"/>
  <c r="C143" i="15"/>
  <c r="C144" i="15"/>
  <c r="C145" i="15"/>
  <c r="C146" i="15"/>
  <c r="C147" i="15"/>
  <c r="C148" i="15"/>
  <c r="C149" i="15"/>
  <c r="C150" i="15"/>
  <c r="C151" i="15"/>
  <c r="C152" i="15"/>
  <c r="C153" i="15"/>
  <c r="C154" i="15"/>
  <c r="C155" i="15"/>
  <c r="C156" i="15"/>
  <c r="C157" i="15"/>
  <c r="C158" i="15"/>
  <c r="C159" i="15"/>
  <c r="C160" i="15"/>
  <c r="C161" i="15"/>
  <c r="C162" i="15"/>
  <c r="C163" i="15"/>
  <c r="C164" i="15"/>
  <c r="C165" i="15"/>
  <c r="C166" i="15"/>
  <c r="C167" i="15"/>
  <c r="C168" i="15"/>
  <c r="C169" i="15"/>
  <c r="C170" i="15"/>
  <c r="C171" i="15"/>
  <c r="C172" i="15"/>
  <c r="C173" i="15"/>
  <c r="C174" i="15"/>
  <c r="C175" i="15"/>
  <c r="C176" i="15"/>
  <c r="C177" i="15"/>
  <c r="C178" i="15"/>
  <c r="C179" i="15"/>
  <c r="C180" i="15"/>
  <c r="C181" i="15"/>
  <c r="C182" i="15"/>
  <c r="C183" i="15"/>
  <c r="C184" i="15"/>
  <c r="C185" i="15"/>
  <c r="C186" i="15"/>
  <c r="C187" i="15"/>
  <c r="C188" i="15"/>
  <c r="C189" i="15"/>
  <c r="C190" i="15"/>
  <c r="C191" i="15"/>
  <c r="C192" i="15"/>
  <c r="C193" i="15"/>
  <c r="C194" i="15"/>
  <c r="C195" i="15"/>
  <c r="C196" i="15"/>
  <c r="C197" i="15"/>
  <c r="C198" i="15"/>
  <c r="C199" i="15"/>
  <c r="C200" i="15"/>
  <c r="C201" i="15"/>
  <c r="C202" i="15"/>
  <c r="C203" i="15"/>
  <c r="C204" i="15"/>
  <c r="C205" i="15"/>
  <c r="C206" i="15"/>
  <c r="C207" i="15"/>
  <c r="C208" i="15"/>
  <c r="C209" i="15"/>
  <c r="C210" i="15"/>
  <c r="C211" i="15"/>
  <c r="C212" i="15"/>
  <c r="C213" i="15"/>
  <c r="C214" i="15"/>
  <c r="C215" i="15"/>
  <c r="C216" i="15"/>
  <c r="C217" i="15"/>
  <c r="C218" i="15"/>
  <c r="C219" i="15"/>
  <c r="C220" i="15"/>
  <c r="C221" i="15"/>
  <c r="C222" i="15"/>
  <c r="C223" i="15"/>
  <c r="C224" i="15"/>
  <c r="C225" i="15"/>
  <c r="C226" i="15"/>
  <c r="C227" i="15"/>
  <c r="C228" i="15"/>
  <c r="C229" i="15"/>
  <c r="C230" i="15"/>
  <c r="C231" i="15"/>
  <c r="C232" i="15"/>
  <c r="C233" i="15"/>
  <c r="C234" i="15"/>
  <c r="C235" i="15"/>
  <c r="C236" i="15"/>
  <c r="C237" i="15"/>
  <c r="C238" i="15"/>
  <c r="C239" i="15"/>
  <c r="C240" i="15"/>
  <c r="C241" i="15"/>
  <c r="C242" i="15"/>
  <c r="C243" i="15"/>
  <c r="C244" i="15"/>
  <c r="C245" i="15"/>
  <c r="C246" i="15"/>
  <c r="C247" i="15"/>
  <c r="C248" i="15"/>
  <c r="C249" i="15"/>
  <c r="C250" i="15"/>
  <c r="C251" i="15"/>
  <c r="C252" i="15"/>
  <c r="C253" i="15"/>
  <c r="C254" i="15"/>
  <c r="C255" i="15"/>
  <c r="C256" i="15"/>
  <c r="C257" i="15"/>
  <c r="C258" i="15"/>
  <c r="C259" i="15"/>
  <c r="C260" i="15"/>
  <c r="C261" i="15"/>
  <c r="C262" i="15"/>
  <c r="C263" i="15"/>
  <c r="C264" i="15"/>
  <c r="C265" i="15"/>
  <c r="C266" i="15"/>
  <c r="C267" i="15"/>
  <c r="C268" i="15"/>
  <c r="C269" i="15"/>
  <c r="C270" i="15"/>
  <c r="C271" i="15"/>
  <c r="C272" i="15"/>
  <c r="C273" i="15"/>
  <c r="C274" i="15"/>
  <c r="C275" i="15"/>
  <c r="C276" i="15"/>
  <c r="C277" i="15"/>
  <c r="C278" i="15"/>
  <c r="C279" i="15"/>
  <c r="C280" i="15"/>
  <c r="C281" i="15"/>
  <c r="C282" i="15"/>
  <c r="C283" i="15"/>
  <c r="C284" i="15"/>
  <c r="C285" i="15"/>
  <c r="C286" i="15"/>
  <c r="C287" i="15"/>
  <c r="C288" i="15"/>
  <c r="C289" i="15"/>
  <c r="C290" i="15"/>
  <c r="C291" i="15"/>
  <c r="C292" i="15"/>
  <c r="C293" i="15"/>
  <c r="C294" i="15"/>
  <c r="C295" i="15"/>
  <c r="C296" i="15"/>
  <c r="C297" i="15"/>
  <c r="C298" i="15"/>
  <c r="C299" i="15"/>
  <c r="C300" i="15"/>
  <c r="C301" i="15"/>
  <c r="C2" i="15"/>
  <c r="B3" i="15"/>
  <c r="B4" i="15"/>
  <c r="B5" i="15"/>
  <c r="B6" i="15"/>
  <c r="B7" i="15"/>
  <c r="B8" i="15"/>
  <c r="B9" i="15"/>
  <c r="B10" i="15"/>
  <c r="B11"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84" i="15"/>
  <c r="B85" i="15"/>
  <c r="B86" i="15"/>
  <c r="B87" i="15"/>
  <c r="B88" i="15"/>
  <c r="B89" i="15"/>
  <c r="B90" i="15"/>
  <c r="B91" i="15"/>
  <c r="B92" i="15"/>
  <c r="B93" i="15"/>
  <c r="B94" i="15"/>
  <c r="B95" i="15"/>
  <c r="B96" i="15"/>
  <c r="B97" i="15"/>
  <c r="B98" i="15"/>
  <c r="B99" i="15"/>
  <c r="B100" i="15"/>
  <c r="B101" i="15"/>
  <c r="B102" i="15"/>
  <c r="B103" i="15"/>
  <c r="B104" i="15"/>
  <c r="B105" i="15"/>
  <c r="B106" i="15"/>
  <c r="B107" i="15"/>
  <c r="B108" i="15"/>
  <c r="B109" i="15"/>
  <c r="B110" i="15"/>
  <c r="B111" i="15"/>
  <c r="B112" i="15"/>
  <c r="B113" i="15"/>
  <c r="B114" i="15"/>
  <c r="B115" i="15"/>
  <c r="B116"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B146" i="15"/>
  <c r="B147" i="15"/>
  <c r="B148" i="15"/>
  <c r="B149" i="15"/>
  <c r="B150" i="15"/>
  <c r="B151" i="15"/>
  <c r="B152" i="15"/>
  <c r="B153" i="15"/>
  <c r="B154" i="15"/>
  <c r="B155" i="15"/>
  <c r="B156" i="15"/>
  <c r="B157" i="15"/>
  <c r="B158" i="15"/>
  <c r="B159" i="15"/>
  <c r="B160" i="15"/>
  <c r="B161" i="15"/>
  <c r="B162" i="15"/>
  <c r="B163" i="15"/>
  <c r="B164" i="15"/>
  <c r="B165" i="15"/>
  <c r="B166" i="15"/>
  <c r="B167" i="15"/>
  <c r="B168" i="15"/>
  <c r="B169" i="15"/>
  <c r="B170" i="15"/>
  <c r="B171" i="15"/>
  <c r="B172" i="15"/>
  <c r="B173" i="15"/>
  <c r="B174" i="15"/>
  <c r="B175" i="15"/>
  <c r="B176" i="15"/>
  <c r="B177" i="15"/>
  <c r="B178" i="15"/>
  <c r="B179" i="15"/>
  <c r="B180" i="15"/>
  <c r="B181" i="15"/>
  <c r="B182" i="15"/>
  <c r="B183" i="15"/>
  <c r="B184" i="15"/>
  <c r="B185" i="15"/>
  <c r="B186" i="15"/>
  <c r="B187" i="15"/>
  <c r="B188" i="15"/>
  <c r="B189" i="15"/>
  <c r="B190" i="15"/>
  <c r="B191" i="15"/>
  <c r="B192" i="15"/>
  <c r="B193" i="15"/>
  <c r="B194" i="15"/>
  <c r="B195" i="15"/>
  <c r="B196" i="15"/>
  <c r="B197" i="15"/>
  <c r="B198" i="15"/>
  <c r="B199" i="15"/>
  <c r="B200" i="15"/>
  <c r="B201" i="15"/>
  <c r="B202" i="15"/>
  <c r="B203" i="15"/>
  <c r="B204" i="15"/>
  <c r="B205" i="15"/>
  <c r="B206" i="15"/>
  <c r="B207" i="15"/>
  <c r="B208" i="15"/>
  <c r="B209" i="15"/>
  <c r="B210" i="15"/>
  <c r="B211" i="15"/>
  <c r="B212" i="15"/>
  <c r="B213" i="15"/>
  <c r="B214" i="15"/>
  <c r="B215" i="15"/>
  <c r="B216" i="15"/>
  <c r="B217" i="15"/>
  <c r="B218" i="15"/>
  <c r="B219" i="15"/>
  <c r="B220" i="15"/>
  <c r="B221" i="15"/>
  <c r="B222" i="15"/>
  <c r="B223" i="15"/>
  <c r="B224" i="15"/>
  <c r="B225" i="15"/>
  <c r="B226" i="15"/>
  <c r="B227" i="15"/>
  <c r="B228" i="15"/>
  <c r="B229" i="15"/>
  <c r="B230" i="15"/>
  <c r="B231" i="15"/>
  <c r="B232" i="15"/>
  <c r="B233" i="15"/>
  <c r="B234" i="15"/>
  <c r="B235" i="15"/>
  <c r="B236" i="15"/>
  <c r="B237" i="15"/>
  <c r="B238" i="15"/>
  <c r="B239" i="15"/>
  <c r="B240" i="15"/>
  <c r="B241" i="15"/>
  <c r="B242" i="15"/>
  <c r="B243" i="15"/>
  <c r="B244" i="15"/>
  <c r="B245" i="15"/>
  <c r="B246" i="15"/>
  <c r="B247" i="15"/>
  <c r="B248" i="15"/>
  <c r="B249" i="15"/>
  <c r="B250" i="15"/>
  <c r="B251" i="15"/>
  <c r="B252" i="15"/>
  <c r="B253" i="15"/>
  <c r="B254" i="15"/>
  <c r="B255" i="15"/>
  <c r="B256" i="15"/>
  <c r="B257" i="15"/>
  <c r="B258" i="15"/>
  <c r="B259" i="15"/>
  <c r="B260" i="15"/>
  <c r="B261" i="15"/>
  <c r="B262" i="15"/>
  <c r="B263" i="15"/>
  <c r="B264" i="15"/>
  <c r="B265" i="15"/>
  <c r="B266" i="15"/>
  <c r="B267" i="15"/>
  <c r="B268" i="15"/>
  <c r="B269" i="15"/>
  <c r="B270" i="15"/>
  <c r="B271" i="15"/>
  <c r="B272" i="15"/>
  <c r="B273" i="15"/>
  <c r="B274" i="15"/>
  <c r="B275" i="15"/>
  <c r="B276" i="15"/>
  <c r="B277" i="15"/>
  <c r="B278" i="15"/>
  <c r="B279" i="15"/>
  <c r="B280" i="15"/>
  <c r="B281" i="15"/>
  <c r="B282" i="15"/>
  <c r="B283" i="15"/>
  <c r="B284" i="15"/>
  <c r="B285" i="15"/>
  <c r="B286" i="15"/>
  <c r="B287" i="15"/>
  <c r="B288" i="15"/>
  <c r="B289" i="15"/>
  <c r="B290" i="15"/>
  <c r="B291" i="15"/>
  <c r="B292" i="15"/>
  <c r="B293" i="15"/>
  <c r="B294" i="15"/>
  <c r="B295" i="15"/>
  <c r="B296" i="15"/>
  <c r="B297" i="15"/>
  <c r="B298" i="15"/>
  <c r="B299" i="15"/>
  <c r="B300" i="15"/>
  <c r="B301" i="15"/>
  <c r="B2" i="15"/>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146" i="16"/>
  <c r="F147" i="16"/>
  <c r="F148" i="16"/>
  <c r="F149" i="16"/>
  <c r="F150" i="16"/>
  <c r="F151" i="16"/>
  <c r="F152" i="16"/>
  <c r="F153" i="16"/>
  <c r="F154" i="16"/>
  <c r="F155" i="16"/>
  <c r="F156" i="16"/>
  <c r="F157" i="16"/>
  <c r="F158" i="16"/>
  <c r="F159" i="16"/>
  <c r="F160" i="16"/>
  <c r="F161" i="16"/>
  <c r="F162" i="16"/>
  <c r="F163" i="16"/>
  <c r="F164" i="16"/>
  <c r="F165" i="16"/>
  <c r="F166" i="16"/>
  <c r="F167" i="16"/>
  <c r="F168" i="16"/>
  <c r="F169" i="16"/>
  <c r="F170" i="16"/>
  <c r="F171" i="16"/>
  <c r="F172" i="16"/>
  <c r="F173" i="16"/>
  <c r="F174" i="16"/>
  <c r="F175" i="16"/>
  <c r="F176" i="16"/>
  <c r="F177" i="16"/>
  <c r="F178" i="16"/>
  <c r="F179" i="16"/>
  <c r="F180" i="16"/>
  <c r="F181" i="16"/>
  <c r="F182" i="16"/>
  <c r="F183" i="16"/>
  <c r="F184" i="16"/>
  <c r="F185" i="16"/>
  <c r="F186" i="16"/>
  <c r="F187" i="16"/>
  <c r="F188" i="16"/>
  <c r="F189" i="16"/>
  <c r="F190" i="16"/>
  <c r="F191" i="16"/>
  <c r="F192" i="16"/>
  <c r="F193" i="16"/>
  <c r="F194" i="16"/>
  <c r="F195" i="16"/>
  <c r="F196" i="16"/>
  <c r="F197" i="16"/>
  <c r="F198" i="16"/>
  <c r="F199" i="16"/>
  <c r="F200" i="16"/>
  <c r="F201" i="16"/>
  <c r="F202" i="16"/>
  <c r="F203" i="16"/>
  <c r="F204" i="16"/>
  <c r="F205" i="16"/>
  <c r="F206" i="16"/>
  <c r="F207" i="16"/>
  <c r="F208" i="16"/>
  <c r="F209" i="16"/>
  <c r="F210" i="16"/>
  <c r="F211" i="16"/>
  <c r="F212" i="16"/>
  <c r="F213" i="16"/>
  <c r="F214" i="16"/>
  <c r="F215" i="16"/>
  <c r="F216" i="16"/>
  <c r="F217" i="16"/>
  <c r="F218" i="16"/>
  <c r="F219" i="16"/>
  <c r="F220" i="16"/>
  <c r="F221" i="16"/>
  <c r="F222" i="16"/>
  <c r="F223" i="16"/>
  <c r="F224" i="16"/>
  <c r="F225" i="16"/>
  <c r="F226" i="16"/>
  <c r="F227" i="16"/>
  <c r="F228" i="16"/>
  <c r="F229" i="16"/>
  <c r="F230" i="16"/>
  <c r="F231" i="16"/>
  <c r="F232" i="16"/>
  <c r="F233" i="16"/>
  <c r="F234" i="16"/>
  <c r="F235" i="16"/>
  <c r="F236" i="16"/>
  <c r="F237" i="16"/>
  <c r="F238" i="16"/>
  <c r="F239" i="16"/>
  <c r="F240" i="16"/>
  <c r="F241" i="16"/>
  <c r="F242" i="16"/>
  <c r="F243" i="16"/>
  <c r="F244" i="16"/>
  <c r="F245" i="16"/>
  <c r="F246" i="16"/>
  <c r="F247" i="16"/>
  <c r="F248" i="16"/>
  <c r="F249" i="16"/>
  <c r="F250" i="16"/>
  <c r="F251" i="16"/>
  <c r="F252" i="16"/>
  <c r="F253" i="16"/>
  <c r="F254" i="16"/>
  <c r="F255" i="16"/>
  <c r="F256" i="16"/>
  <c r="F257" i="16"/>
  <c r="F258" i="16"/>
  <c r="F259" i="16"/>
  <c r="F260" i="16"/>
  <c r="F261" i="16"/>
  <c r="F262" i="16"/>
  <c r="F263" i="16"/>
  <c r="F264" i="16"/>
  <c r="F265" i="16"/>
  <c r="F266" i="16"/>
  <c r="F267" i="16"/>
  <c r="F268" i="16"/>
  <c r="F269" i="16"/>
  <c r="F270" i="16"/>
  <c r="F271" i="16"/>
  <c r="F272" i="16"/>
  <c r="F273" i="16"/>
  <c r="F274" i="16"/>
  <c r="F275" i="16"/>
  <c r="F276" i="16"/>
  <c r="F277" i="16"/>
  <c r="F278" i="16"/>
  <c r="F279" i="16"/>
  <c r="F280" i="16"/>
  <c r="F281" i="16"/>
  <c r="F282" i="16"/>
  <c r="F283" i="16"/>
  <c r="F284" i="16"/>
  <c r="F285" i="16"/>
  <c r="F286" i="16"/>
  <c r="F287" i="16"/>
  <c r="F288" i="16"/>
  <c r="F289" i="16"/>
  <c r="F290" i="16"/>
  <c r="F291" i="16"/>
  <c r="F293" i="16"/>
  <c r="F294" i="16"/>
  <c r="F295" i="16"/>
  <c r="F296" i="16"/>
  <c r="F297" i="16"/>
  <c r="F298" i="16"/>
  <c r="F299" i="16"/>
  <c r="F300" i="16"/>
  <c r="F301" i="16"/>
  <c r="F2" i="16"/>
  <c r="E3" i="16"/>
  <c r="E4" i="16"/>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53" i="16"/>
  <c r="E54" i="16"/>
  <c r="E55" i="16"/>
  <c r="E56" i="16"/>
  <c r="E57" i="16"/>
  <c r="E58" i="16"/>
  <c r="E59" i="16"/>
  <c r="E60" i="16"/>
  <c r="E61" i="16"/>
  <c r="E62" i="16"/>
  <c r="E63" i="16"/>
  <c r="E64" i="16"/>
  <c r="E65" i="16"/>
  <c r="E66" i="16"/>
  <c r="E67" i="16"/>
  <c r="E68" i="16"/>
  <c r="E69" i="16"/>
  <c r="E70" i="16"/>
  <c r="E71" i="16"/>
  <c r="E72" i="16"/>
  <c r="E73" i="16"/>
  <c r="E74" i="16"/>
  <c r="E75" i="16"/>
  <c r="E76" i="16"/>
  <c r="E77" i="16"/>
  <c r="E78" i="16"/>
  <c r="E79" i="16"/>
  <c r="E80" i="16"/>
  <c r="E81" i="16"/>
  <c r="E82" i="16"/>
  <c r="E83" i="16"/>
  <c r="E84" i="16"/>
  <c r="E85" i="16"/>
  <c r="E86" i="16"/>
  <c r="E87" i="16"/>
  <c r="E88" i="16"/>
  <c r="E89" i="16"/>
  <c r="E90" i="16"/>
  <c r="E91" i="16"/>
  <c r="E92" i="16"/>
  <c r="E93" i="16"/>
  <c r="E94" i="16"/>
  <c r="E95" i="16"/>
  <c r="E96" i="16"/>
  <c r="E97" i="16"/>
  <c r="E98" i="16"/>
  <c r="E99" i="16"/>
  <c r="E100" i="16"/>
  <c r="E101" i="16"/>
  <c r="E102" i="16"/>
  <c r="E103" i="16"/>
  <c r="E104" i="16"/>
  <c r="E105" i="16"/>
  <c r="E106" i="16"/>
  <c r="E107" i="16"/>
  <c r="E108" i="16"/>
  <c r="E109" i="16"/>
  <c r="E110" i="16"/>
  <c r="E111" i="16"/>
  <c r="E112" i="16"/>
  <c r="E113" i="16"/>
  <c r="E114" i="16"/>
  <c r="E115" i="16"/>
  <c r="E116" i="16"/>
  <c r="E117" i="16"/>
  <c r="E118" i="16"/>
  <c r="E119" i="16"/>
  <c r="E120" i="16"/>
  <c r="E121" i="16"/>
  <c r="E122" i="16"/>
  <c r="E123" i="16"/>
  <c r="E124" i="16"/>
  <c r="E125" i="16"/>
  <c r="E126" i="16"/>
  <c r="E127" i="16"/>
  <c r="E128" i="16"/>
  <c r="E129" i="16"/>
  <c r="E130" i="16"/>
  <c r="E131" i="16"/>
  <c r="E132" i="16"/>
  <c r="E133" i="16"/>
  <c r="E134" i="16"/>
  <c r="E135" i="16"/>
  <c r="E136" i="16"/>
  <c r="E137" i="16"/>
  <c r="E138" i="16"/>
  <c r="E139" i="16"/>
  <c r="E140" i="16"/>
  <c r="E141" i="16"/>
  <c r="E142" i="16"/>
  <c r="E143" i="16"/>
  <c r="E144" i="16"/>
  <c r="E145" i="16"/>
  <c r="E146" i="16"/>
  <c r="E147" i="16"/>
  <c r="E148" i="16"/>
  <c r="E149" i="16"/>
  <c r="E150" i="16"/>
  <c r="E151" i="16"/>
  <c r="E152" i="16"/>
  <c r="E153" i="16"/>
  <c r="E154" i="16"/>
  <c r="E155" i="16"/>
  <c r="E156" i="16"/>
  <c r="E157" i="16"/>
  <c r="E158" i="16"/>
  <c r="E159" i="16"/>
  <c r="E160" i="16"/>
  <c r="E161" i="16"/>
  <c r="E162" i="16"/>
  <c r="E163" i="16"/>
  <c r="E164" i="16"/>
  <c r="E165" i="16"/>
  <c r="E166" i="16"/>
  <c r="E167" i="16"/>
  <c r="E168" i="16"/>
  <c r="E169" i="16"/>
  <c r="E170" i="16"/>
  <c r="E171" i="16"/>
  <c r="E172" i="16"/>
  <c r="E173" i="16"/>
  <c r="E174" i="16"/>
  <c r="E175" i="16"/>
  <c r="E176" i="16"/>
  <c r="E177" i="16"/>
  <c r="E178" i="16"/>
  <c r="E179" i="16"/>
  <c r="E180" i="16"/>
  <c r="E181" i="16"/>
  <c r="E182" i="16"/>
  <c r="E183" i="16"/>
  <c r="E184" i="16"/>
  <c r="E185" i="16"/>
  <c r="E186" i="16"/>
  <c r="E187" i="16"/>
  <c r="E188" i="16"/>
  <c r="E189" i="16"/>
  <c r="E190" i="16"/>
  <c r="E191" i="16"/>
  <c r="E192" i="16"/>
  <c r="E193" i="16"/>
  <c r="E194" i="16"/>
  <c r="E195" i="16"/>
  <c r="E196" i="16"/>
  <c r="E197" i="16"/>
  <c r="E198" i="16"/>
  <c r="E199" i="16"/>
  <c r="E200" i="16"/>
  <c r="E201" i="16"/>
  <c r="E202" i="16"/>
  <c r="E203" i="16"/>
  <c r="E204" i="16"/>
  <c r="E205" i="16"/>
  <c r="E206" i="16"/>
  <c r="E207" i="16"/>
  <c r="E208" i="16"/>
  <c r="E209" i="16"/>
  <c r="E210" i="16"/>
  <c r="E211" i="16"/>
  <c r="E212" i="16"/>
  <c r="E213" i="16"/>
  <c r="E214" i="16"/>
  <c r="E215" i="16"/>
  <c r="E216" i="16"/>
  <c r="E217" i="16"/>
  <c r="E218" i="16"/>
  <c r="E219" i="16"/>
  <c r="E220" i="16"/>
  <c r="E221" i="16"/>
  <c r="E222" i="16"/>
  <c r="E223" i="16"/>
  <c r="E224" i="16"/>
  <c r="E225" i="16"/>
  <c r="E226" i="16"/>
  <c r="E227" i="16"/>
  <c r="E228" i="16"/>
  <c r="E229" i="16"/>
  <c r="E230" i="16"/>
  <c r="E231" i="16"/>
  <c r="E232" i="16"/>
  <c r="E233" i="16"/>
  <c r="E234" i="16"/>
  <c r="E235" i="16"/>
  <c r="E236" i="16"/>
  <c r="E237" i="16"/>
  <c r="E238" i="16"/>
  <c r="E239" i="16"/>
  <c r="E240" i="16"/>
  <c r="E241" i="16"/>
  <c r="E242" i="16"/>
  <c r="E243" i="16"/>
  <c r="E244" i="16"/>
  <c r="E245" i="16"/>
  <c r="E246" i="16"/>
  <c r="E247" i="16"/>
  <c r="E248" i="16"/>
  <c r="E249" i="16"/>
  <c r="E250" i="16"/>
  <c r="E251" i="16"/>
  <c r="E252" i="16"/>
  <c r="E253" i="16"/>
  <c r="E254" i="16"/>
  <c r="E255" i="16"/>
  <c r="E256" i="16"/>
  <c r="E257" i="16"/>
  <c r="E258" i="16"/>
  <c r="E259" i="16"/>
  <c r="E260" i="16"/>
  <c r="E261" i="16"/>
  <c r="E262" i="16"/>
  <c r="E263" i="16"/>
  <c r="E264" i="16"/>
  <c r="E265" i="16"/>
  <c r="E266" i="16"/>
  <c r="E267" i="16"/>
  <c r="E268" i="16"/>
  <c r="E269" i="16"/>
  <c r="E270" i="16"/>
  <c r="E271" i="16"/>
  <c r="E272" i="16"/>
  <c r="E273" i="16"/>
  <c r="E274" i="16"/>
  <c r="E275" i="16"/>
  <c r="E276" i="16"/>
  <c r="E277" i="16"/>
  <c r="E278" i="16"/>
  <c r="E279" i="16"/>
  <c r="E280" i="16"/>
  <c r="E281" i="16"/>
  <c r="E282" i="16"/>
  <c r="E283" i="16"/>
  <c r="E284" i="16"/>
  <c r="E285" i="16"/>
  <c r="E286" i="16"/>
  <c r="E287" i="16"/>
  <c r="E288" i="16"/>
  <c r="E289" i="16"/>
  <c r="E290" i="16"/>
  <c r="E291" i="16"/>
  <c r="E292" i="16"/>
  <c r="E293" i="16"/>
  <c r="E294" i="16"/>
  <c r="E295" i="16"/>
  <c r="E296" i="16"/>
  <c r="E297" i="16"/>
  <c r="E298" i="16"/>
  <c r="E299" i="16"/>
  <c r="E300" i="16"/>
  <c r="E301" i="16"/>
  <c r="E2" i="16"/>
  <c r="D3" i="16"/>
  <c r="D4" i="16"/>
  <c r="D5" i="16"/>
  <c r="D6" i="16"/>
  <c r="D7" i="16"/>
  <c r="D8" i="16"/>
  <c r="D9" i="16"/>
  <c r="D10" i="16"/>
  <c r="D11" i="16"/>
  <c r="D12" i="16"/>
  <c r="D13" i="16"/>
  <c r="D14" i="16"/>
  <c r="D15" i="16"/>
  <c r="D16" i="16"/>
  <c r="D17" i="16"/>
  <c r="D18" i="16"/>
  <c r="D19" i="16"/>
  <c r="D20" i="16"/>
  <c r="D21" i="16"/>
  <c r="D22" i="16"/>
  <c r="D23" i="16"/>
  <c r="D24" i="16"/>
  <c r="D25" i="16"/>
  <c r="D26" i="16"/>
  <c r="D27" i="16"/>
  <c r="D28" i="16"/>
  <c r="D29" i="16"/>
  <c r="D30" i="16"/>
  <c r="D31" i="16"/>
  <c r="D32" i="16"/>
  <c r="D33" i="16"/>
  <c r="D34" i="16"/>
  <c r="D35" i="16"/>
  <c r="D36" i="16"/>
  <c r="D37" i="16"/>
  <c r="D38" i="16"/>
  <c r="D39" i="16"/>
  <c r="D40" i="16"/>
  <c r="D41" i="16"/>
  <c r="D42" i="16"/>
  <c r="D43" i="16"/>
  <c r="D44" i="16"/>
  <c r="D45" i="16"/>
  <c r="D46" i="16"/>
  <c r="D47" i="16"/>
  <c r="D48" i="16"/>
  <c r="D49" i="16"/>
  <c r="D50" i="16"/>
  <c r="D51" i="16"/>
  <c r="D52" i="16"/>
  <c r="D53" i="16"/>
  <c r="D54" i="16"/>
  <c r="D55" i="16"/>
  <c r="D56" i="16"/>
  <c r="D57" i="16"/>
  <c r="D58" i="16"/>
  <c r="D59" i="16"/>
  <c r="D60" i="16"/>
  <c r="D61" i="16"/>
  <c r="D62" i="16"/>
  <c r="D63" i="16"/>
  <c r="D64" i="16"/>
  <c r="D65" i="16"/>
  <c r="D66" i="16"/>
  <c r="D67" i="16"/>
  <c r="D68" i="16"/>
  <c r="D69" i="16"/>
  <c r="D70" i="16"/>
  <c r="D71" i="16"/>
  <c r="D72" i="16"/>
  <c r="D73" i="16"/>
  <c r="D74" i="16"/>
  <c r="D75" i="16"/>
  <c r="D76" i="16"/>
  <c r="D77" i="16"/>
  <c r="D78" i="16"/>
  <c r="D79" i="16"/>
  <c r="D80" i="16"/>
  <c r="D81" i="16"/>
  <c r="D82" i="16"/>
  <c r="D83" i="16"/>
  <c r="D84" i="16"/>
  <c r="D85" i="16"/>
  <c r="D86" i="16"/>
  <c r="D87" i="16"/>
  <c r="D88" i="16"/>
  <c r="D89" i="16"/>
  <c r="D90" i="16"/>
  <c r="D91" i="16"/>
  <c r="D92" i="16"/>
  <c r="D93" i="16"/>
  <c r="D94" i="16"/>
  <c r="D95" i="16"/>
  <c r="D96" i="16"/>
  <c r="D97" i="16"/>
  <c r="D98" i="16"/>
  <c r="D99" i="16"/>
  <c r="D100" i="16"/>
  <c r="D101" i="16"/>
  <c r="D102" i="16"/>
  <c r="D103" i="16"/>
  <c r="D104" i="16"/>
  <c r="D105" i="16"/>
  <c r="D106" i="16"/>
  <c r="D107" i="16"/>
  <c r="D108" i="16"/>
  <c r="D109" i="16"/>
  <c r="D110" i="16"/>
  <c r="D111" i="16"/>
  <c r="D112" i="16"/>
  <c r="D113" i="16"/>
  <c r="D114" i="16"/>
  <c r="D115" i="16"/>
  <c r="D116" i="16"/>
  <c r="D117" i="16"/>
  <c r="D118" i="16"/>
  <c r="D119" i="16"/>
  <c r="D120" i="16"/>
  <c r="D121" i="16"/>
  <c r="D122" i="16"/>
  <c r="D123" i="16"/>
  <c r="D124" i="16"/>
  <c r="D125" i="16"/>
  <c r="D126" i="16"/>
  <c r="D127" i="16"/>
  <c r="D128" i="16"/>
  <c r="D129" i="16"/>
  <c r="D130" i="16"/>
  <c r="D131" i="16"/>
  <c r="D132" i="16"/>
  <c r="D133" i="16"/>
  <c r="D134" i="16"/>
  <c r="D135" i="16"/>
  <c r="D136" i="16"/>
  <c r="D137" i="16"/>
  <c r="D138" i="16"/>
  <c r="D139" i="16"/>
  <c r="D140" i="16"/>
  <c r="D141" i="16"/>
  <c r="D142" i="16"/>
  <c r="D143" i="16"/>
  <c r="D144" i="16"/>
  <c r="D145" i="16"/>
  <c r="D146" i="16"/>
  <c r="D147" i="16"/>
  <c r="D148" i="16"/>
  <c r="D149" i="16"/>
  <c r="D150" i="16"/>
  <c r="D151" i="16"/>
  <c r="D152" i="16"/>
  <c r="D153" i="16"/>
  <c r="D154" i="16"/>
  <c r="D155" i="16"/>
  <c r="D156" i="16"/>
  <c r="D157" i="16"/>
  <c r="D158" i="16"/>
  <c r="D159" i="16"/>
  <c r="D160" i="16"/>
  <c r="D161" i="16"/>
  <c r="D162" i="16"/>
  <c r="D163" i="16"/>
  <c r="D164" i="16"/>
  <c r="D165" i="16"/>
  <c r="D166" i="16"/>
  <c r="D167" i="16"/>
  <c r="D168" i="16"/>
  <c r="D169" i="16"/>
  <c r="D170" i="16"/>
  <c r="D171" i="16"/>
  <c r="D172" i="16"/>
  <c r="D173" i="16"/>
  <c r="D174" i="16"/>
  <c r="D175" i="16"/>
  <c r="D176" i="16"/>
  <c r="D177" i="16"/>
  <c r="D178" i="16"/>
  <c r="D179" i="16"/>
  <c r="D180" i="16"/>
  <c r="D181" i="16"/>
  <c r="D182" i="16"/>
  <c r="D183" i="16"/>
  <c r="D184" i="16"/>
  <c r="D185" i="16"/>
  <c r="D186" i="16"/>
  <c r="D187" i="16"/>
  <c r="D188" i="16"/>
  <c r="D189" i="16"/>
  <c r="D190" i="16"/>
  <c r="D191" i="16"/>
  <c r="D192" i="16"/>
  <c r="D193" i="16"/>
  <c r="D194" i="16"/>
  <c r="D195" i="16"/>
  <c r="D196" i="16"/>
  <c r="D197" i="16"/>
  <c r="D198" i="16"/>
  <c r="D199" i="16"/>
  <c r="D200" i="16"/>
  <c r="D201" i="16"/>
  <c r="D202" i="16"/>
  <c r="D203" i="16"/>
  <c r="D204" i="16"/>
  <c r="D205" i="16"/>
  <c r="D206" i="16"/>
  <c r="D207" i="16"/>
  <c r="D208" i="16"/>
  <c r="D209" i="16"/>
  <c r="D210" i="16"/>
  <c r="D211" i="16"/>
  <c r="D212" i="16"/>
  <c r="D213" i="16"/>
  <c r="D214" i="16"/>
  <c r="D215" i="16"/>
  <c r="D216" i="16"/>
  <c r="D217" i="16"/>
  <c r="D218" i="16"/>
  <c r="D219" i="16"/>
  <c r="D220" i="16"/>
  <c r="D221" i="16"/>
  <c r="D222" i="16"/>
  <c r="D223" i="16"/>
  <c r="D224" i="16"/>
  <c r="D225" i="16"/>
  <c r="D226" i="16"/>
  <c r="D227" i="16"/>
  <c r="D228" i="16"/>
  <c r="D229" i="16"/>
  <c r="D230" i="16"/>
  <c r="D231" i="16"/>
  <c r="D232" i="16"/>
  <c r="D233" i="16"/>
  <c r="D234" i="16"/>
  <c r="D235" i="16"/>
  <c r="D236" i="16"/>
  <c r="D237" i="16"/>
  <c r="D238" i="16"/>
  <c r="D239" i="16"/>
  <c r="D240" i="16"/>
  <c r="D241" i="16"/>
  <c r="D242" i="16"/>
  <c r="D243" i="16"/>
  <c r="D244" i="16"/>
  <c r="D245" i="16"/>
  <c r="D246" i="16"/>
  <c r="D247" i="16"/>
  <c r="D248" i="16"/>
  <c r="D249" i="16"/>
  <c r="D250" i="16"/>
  <c r="D251" i="16"/>
  <c r="D252" i="16"/>
  <c r="D253" i="16"/>
  <c r="D254" i="16"/>
  <c r="D255" i="16"/>
  <c r="D256" i="16"/>
  <c r="D257" i="16"/>
  <c r="D258" i="16"/>
  <c r="D259" i="16"/>
  <c r="D260" i="16"/>
  <c r="D261" i="16"/>
  <c r="D262" i="16"/>
  <c r="D263" i="16"/>
  <c r="D264" i="16"/>
  <c r="D265" i="16"/>
  <c r="D266" i="16"/>
  <c r="D267" i="16"/>
  <c r="D268" i="16"/>
  <c r="D269" i="16"/>
  <c r="D270" i="16"/>
  <c r="D271" i="16"/>
  <c r="D272" i="16"/>
  <c r="D273" i="16"/>
  <c r="D274" i="16"/>
  <c r="D275" i="16"/>
  <c r="D276" i="16"/>
  <c r="D277" i="16"/>
  <c r="D278" i="16"/>
  <c r="D279" i="16"/>
  <c r="D280" i="16"/>
  <c r="D281" i="16"/>
  <c r="D282" i="16"/>
  <c r="D283" i="16"/>
  <c r="D284" i="16"/>
  <c r="D285" i="16"/>
  <c r="D286" i="16"/>
  <c r="D287" i="16"/>
  <c r="D288" i="16"/>
  <c r="D289" i="16"/>
  <c r="D290" i="16"/>
  <c r="D291" i="16"/>
  <c r="D292" i="16"/>
  <c r="D293" i="16"/>
  <c r="D294" i="16"/>
  <c r="D295" i="16"/>
  <c r="D296" i="16"/>
  <c r="D297" i="16"/>
  <c r="D298" i="16"/>
  <c r="D299" i="16"/>
  <c r="D300" i="16"/>
  <c r="D301" i="16"/>
  <c r="D2" i="16"/>
  <c r="C3" i="16"/>
  <c r="C4" i="16"/>
  <c r="C5" i="16"/>
  <c r="C6" i="16"/>
  <c r="C7" i="16"/>
  <c r="C8" i="16"/>
  <c r="C9" i="16"/>
  <c r="C10" i="16"/>
  <c r="C11" i="16"/>
  <c r="C12" i="16"/>
  <c r="C13" i="16"/>
  <c r="C14" i="16"/>
  <c r="C15" i="16"/>
  <c r="C16" i="16"/>
  <c r="C17" i="16"/>
  <c r="C18" i="16"/>
  <c r="C19" i="16"/>
  <c r="C20" i="16"/>
  <c r="C21" i="16"/>
  <c r="C22" i="16"/>
  <c r="C23" i="16"/>
  <c r="C24" i="16"/>
  <c r="C25" i="16"/>
  <c r="C26" i="16"/>
  <c r="C27" i="16"/>
  <c r="C28" i="16"/>
  <c r="C29" i="16"/>
  <c r="C30" i="16"/>
  <c r="C31" i="16"/>
  <c r="C32" i="16"/>
  <c r="C33" i="16"/>
  <c r="C34" i="16"/>
  <c r="C35" i="16"/>
  <c r="C36" i="16"/>
  <c r="C37" i="16"/>
  <c r="C38" i="16"/>
  <c r="C39" i="16"/>
  <c r="C40" i="16"/>
  <c r="C41" i="16"/>
  <c r="C42" i="16"/>
  <c r="C43" i="16"/>
  <c r="C44" i="16"/>
  <c r="C45" i="16"/>
  <c r="C46" i="16"/>
  <c r="C47" i="16"/>
  <c r="C48" i="16"/>
  <c r="C49" i="16"/>
  <c r="C50" i="16"/>
  <c r="C51" i="16"/>
  <c r="C52" i="16"/>
  <c r="C53" i="16"/>
  <c r="C54" i="16"/>
  <c r="C55" i="16"/>
  <c r="C56" i="16"/>
  <c r="C57" i="16"/>
  <c r="C58" i="16"/>
  <c r="C59" i="16"/>
  <c r="C60" i="16"/>
  <c r="C61" i="16"/>
  <c r="C62" i="16"/>
  <c r="C63" i="16"/>
  <c r="C64" i="16"/>
  <c r="C65" i="16"/>
  <c r="C66" i="16"/>
  <c r="C67" i="16"/>
  <c r="C68" i="16"/>
  <c r="C69" i="16"/>
  <c r="C70" i="16"/>
  <c r="C71" i="16"/>
  <c r="C72" i="16"/>
  <c r="C73" i="16"/>
  <c r="C74" i="16"/>
  <c r="C75" i="16"/>
  <c r="C76" i="16"/>
  <c r="C77" i="16"/>
  <c r="C78" i="16"/>
  <c r="C79" i="16"/>
  <c r="C80" i="16"/>
  <c r="C81" i="16"/>
  <c r="C82" i="16"/>
  <c r="C83" i="16"/>
  <c r="C84" i="16"/>
  <c r="C85" i="16"/>
  <c r="C86" i="16"/>
  <c r="C87" i="16"/>
  <c r="C88" i="16"/>
  <c r="C89" i="16"/>
  <c r="C90" i="16"/>
  <c r="C91" i="16"/>
  <c r="C92" i="16"/>
  <c r="C93" i="16"/>
  <c r="C94" i="16"/>
  <c r="C95" i="16"/>
  <c r="C96" i="16"/>
  <c r="C97" i="16"/>
  <c r="C98" i="16"/>
  <c r="C99" i="16"/>
  <c r="C100" i="16"/>
  <c r="C101" i="16"/>
  <c r="C102" i="16"/>
  <c r="C103" i="16"/>
  <c r="C104" i="16"/>
  <c r="C105" i="16"/>
  <c r="C106" i="16"/>
  <c r="C107" i="16"/>
  <c r="C108" i="16"/>
  <c r="C109" i="16"/>
  <c r="C110" i="16"/>
  <c r="C111" i="16"/>
  <c r="C112" i="16"/>
  <c r="C113" i="16"/>
  <c r="C114" i="16"/>
  <c r="C115" i="16"/>
  <c r="C116" i="16"/>
  <c r="C117" i="16"/>
  <c r="C118" i="16"/>
  <c r="C119" i="16"/>
  <c r="C120" i="16"/>
  <c r="C121" i="16"/>
  <c r="C122" i="16"/>
  <c r="C123" i="16"/>
  <c r="C124" i="16"/>
  <c r="C125" i="16"/>
  <c r="C126" i="16"/>
  <c r="C127" i="16"/>
  <c r="C128" i="16"/>
  <c r="C129" i="16"/>
  <c r="C130" i="16"/>
  <c r="C131" i="16"/>
  <c r="C132" i="16"/>
  <c r="C133" i="16"/>
  <c r="C134" i="16"/>
  <c r="C135" i="16"/>
  <c r="C136" i="16"/>
  <c r="C137" i="16"/>
  <c r="C138" i="16"/>
  <c r="C139" i="16"/>
  <c r="C140" i="16"/>
  <c r="C141" i="16"/>
  <c r="C142" i="16"/>
  <c r="C143" i="16"/>
  <c r="C144" i="16"/>
  <c r="C145" i="16"/>
  <c r="C146" i="16"/>
  <c r="C147" i="16"/>
  <c r="C148" i="16"/>
  <c r="C149" i="16"/>
  <c r="C150" i="16"/>
  <c r="C151" i="16"/>
  <c r="C152" i="16"/>
  <c r="C153" i="16"/>
  <c r="C154" i="16"/>
  <c r="C155" i="16"/>
  <c r="C156" i="16"/>
  <c r="C157" i="16"/>
  <c r="C158" i="16"/>
  <c r="C159" i="16"/>
  <c r="C160" i="16"/>
  <c r="C161" i="16"/>
  <c r="C162" i="16"/>
  <c r="C163" i="16"/>
  <c r="C164" i="16"/>
  <c r="C165" i="16"/>
  <c r="C166" i="16"/>
  <c r="C167" i="16"/>
  <c r="C168" i="16"/>
  <c r="C169" i="16"/>
  <c r="C170" i="16"/>
  <c r="C171" i="16"/>
  <c r="C172" i="16"/>
  <c r="C173" i="16"/>
  <c r="C174" i="16"/>
  <c r="C175" i="16"/>
  <c r="C176" i="16"/>
  <c r="C177" i="16"/>
  <c r="C178" i="16"/>
  <c r="C179" i="16"/>
  <c r="C180" i="16"/>
  <c r="C181" i="16"/>
  <c r="C182" i="16"/>
  <c r="C183" i="16"/>
  <c r="C184" i="16"/>
  <c r="C185" i="16"/>
  <c r="C186" i="16"/>
  <c r="C187" i="16"/>
  <c r="C188" i="16"/>
  <c r="C189" i="16"/>
  <c r="C190" i="16"/>
  <c r="C191" i="16"/>
  <c r="C192" i="16"/>
  <c r="C193" i="16"/>
  <c r="C194" i="16"/>
  <c r="C195" i="16"/>
  <c r="C196" i="16"/>
  <c r="C197" i="16"/>
  <c r="C198" i="16"/>
  <c r="C199" i="16"/>
  <c r="C200" i="16"/>
  <c r="C201" i="16"/>
  <c r="C202" i="16"/>
  <c r="C203" i="16"/>
  <c r="C204" i="16"/>
  <c r="C205" i="16"/>
  <c r="C206" i="16"/>
  <c r="C207" i="16"/>
  <c r="C208" i="16"/>
  <c r="C209" i="16"/>
  <c r="C210" i="16"/>
  <c r="C211" i="16"/>
  <c r="C212" i="16"/>
  <c r="C213" i="16"/>
  <c r="C214" i="16"/>
  <c r="C215" i="16"/>
  <c r="C216" i="16"/>
  <c r="C217" i="16"/>
  <c r="C218" i="16"/>
  <c r="C219" i="16"/>
  <c r="C220" i="16"/>
  <c r="C221" i="16"/>
  <c r="C222" i="16"/>
  <c r="C223" i="16"/>
  <c r="C224" i="16"/>
  <c r="C225" i="16"/>
  <c r="C226" i="16"/>
  <c r="C227" i="16"/>
  <c r="C228" i="16"/>
  <c r="C229" i="16"/>
  <c r="C230" i="16"/>
  <c r="C231" i="16"/>
  <c r="C232" i="16"/>
  <c r="C233" i="16"/>
  <c r="C234" i="16"/>
  <c r="C235" i="16"/>
  <c r="C236" i="16"/>
  <c r="C237" i="16"/>
  <c r="C238" i="16"/>
  <c r="C239" i="16"/>
  <c r="C240" i="16"/>
  <c r="C241" i="16"/>
  <c r="C242" i="16"/>
  <c r="C243" i="16"/>
  <c r="C244" i="16"/>
  <c r="C245" i="16"/>
  <c r="C246" i="16"/>
  <c r="C247" i="16"/>
  <c r="C248" i="16"/>
  <c r="C249" i="16"/>
  <c r="C250" i="16"/>
  <c r="C251" i="16"/>
  <c r="C252" i="16"/>
  <c r="C253" i="16"/>
  <c r="C254" i="16"/>
  <c r="C255" i="16"/>
  <c r="C256" i="16"/>
  <c r="C257" i="16"/>
  <c r="C258" i="16"/>
  <c r="C259" i="16"/>
  <c r="C260" i="16"/>
  <c r="C261" i="16"/>
  <c r="C262" i="16"/>
  <c r="C263" i="16"/>
  <c r="C264" i="16"/>
  <c r="C265" i="16"/>
  <c r="C266" i="16"/>
  <c r="C267" i="16"/>
  <c r="C268" i="16"/>
  <c r="C269" i="16"/>
  <c r="C270" i="16"/>
  <c r="C271" i="16"/>
  <c r="C272" i="16"/>
  <c r="C273" i="16"/>
  <c r="C274" i="16"/>
  <c r="C275" i="16"/>
  <c r="C276" i="16"/>
  <c r="C277" i="16"/>
  <c r="C278" i="16"/>
  <c r="C279" i="16"/>
  <c r="C280" i="16"/>
  <c r="C281" i="16"/>
  <c r="C282" i="16"/>
  <c r="C283" i="16"/>
  <c r="C284" i="16"/>
  <c r="C285" i="16"/>
  <c r="C286" i="16"/>
  <c r="C287" i="16"/>
  <c r="C288" i="16"/>
  <c r="C289" i="16"/>
  <c r="C290" i="16"/>
  <c r="C291" i="16"/>
  <c r="C292" i="16"/>
  <c r="C293" i="16"/>
  <c r="C294" i="16"/>
  <c r="C295" i="16"/>
  <c r="C296" i="16"/>
  <c r="C297" i="16"/>
  <c r="C298" i="16"/>
  <c r="C299" i="16"/>
  <c r="C300" i="16"/>
  <c r="C301" i="16"/>
  <c r="C2" i="16"/>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B176" i="16"/>
  <c r="B177" i="16"/>
  <c r="B178" i="16"/>
  <c r="B179" i="16"/>
  <c r="B180" i="16"/>
  <c r="B181" i="16"/>
  <c r="B182" i="16"/>
  <c r="B183" i="16"/>
  <c r="B184" i="16"/>
  <c r="B185" i="16"/>
  <c r="B186" i="16"/>
  <c r="B187" i="16"/>
  <c r="B188" i="16"/>
  <c r="B189" i="16"/>
  <c r="B190" i="16"/>
  <c r="B191" i="16"/>
  <c r="B192" i="16"/>
  <c r="B193" i="16"/>
  <c r="B194" i="16"/>
  <c r="B195" i="16"/>
  <c r="B196" i="16"/>
  <c r="B197" i="16"/>
  <c r="B198" i="16"/>
  <c r="B199" i="16"/>
  <c r="B200" i="16"/>
  <c r="B201" i="16"/>
  <c r="B202" i="16"/>
  <c r="B203" i="16"/>
  <c r="B204" i="16"/>
  <c r="B205" i="16"/>
  <c r="B206" i="16"/>
  <c r="B207" i="16"/>
  <c r="B208" i="16"/>
  <c r="B209" i="16"/>
  <c r="B210" i="16"/>
  <c r="B211" i="16"/>
  <c r="B212" i="16"/>
  <c r="B213" i="16"/>
  <c r="B214" i="16"/>
  <c r="B215" i="16"/>
  <c r="B216" i="16"/>
  <c r="B217" i="16"/>
  <c r="B218" i="16"/>
  <c r="B219" i="16"/>
  <c r="B220" i="16"/>
  <c r="B221" i="16"/>
  <c r="B222" i="16"/>
  <c r="B223" i="16"/>
  <c r="B224" i="16"/>
  <c r="B225" i="16"/>
  <c r="B226" i="16"/>
  <c r="B227" i="16"/>
  <c r="B228" i="16"/>
  <c r="B229" i="16"/>
  <c r="B230" i="16"/>
  <c r="B231" i="16"/>
  <c r="B232" i="16"/>
  <c r="B233" i="16"/>
  <c r="B234" i="16"/>
  <c r="B235" i="16"/>
  <c r="B236" i="16"/>
  <c r="B237" i="16"/>
  <c r="B238" i="16"/>
  <c r="B239" i="16"/>
  <c r="B240" i="16"/>
  <c r="B241" i="16"/>
  <c r="B242" i="16"/>
  <c r="B243" i="16"/>
  <c r="B244" i="16"/>
  <c r="B245" i="16"/>
  <c r="B246" i="16"/>
  <c r="B247" i="16"/>
  <c r="B248" i="16"/>
  <c r="B249" i="16"/>
  <c r="B250" i="16"/>
  <c r="B251" i="16"/>
  <c r="B252" i="16"/>
  <c r="B253" i="16"/>
  <c r="B254" i="16"/>
  <c r="B255" i="16"/>
  <c r="B256" i="16"/>
  <c r="B257" i="16"/>
  <c r="B258" i="16"/>
  <c r="B259" i="16"/>
  <c r="B260" i="16"/>
  <c r="B261" i="16"/>
  <c r="B262" i="16"/>
  <c r="B263" i="16"/>
  <c r="B264" i="16"/>
  <c r="B265" i="16"/>
  <c r="B266" i="16"/>
  <c r="B267" i="16"/>
  <c r="B268" i="16"/>
  <c r="B269" i="16"/>
  <c r="B270" i="16"/>
  <c r="B271" i="16"/>
  <c r="B272" i="16"/>
  <c r="B273" i="16"/>
  <c r="B274" i="16"/>
  <c r="B275" i="16"/>
  <c r="B276" i="16"/>
  <c r="B277" i="16"/>
  <c r="B278" i="16"/>
  <c r="B279" i="16"/>
  <c r="B280" i="16"/>
  <c r="B281" i="16"/>
  <c r="B282" i="16"/>
  <c r="B283" i="16"/>
  <c r="B284" i="16"/>
  <c r="B285" i="16"/>
  <c r="B286" i="16"/>
  <c r="B287" i="16"/>
  <c r="B288" i="16"/>
  <c r="B289" i="16"/>
  <c r="B290" i="16"/>
  <c r="B291" i="16"/>
  <c r="B292" i="16"/>
  <c r="B293" i="16"/>
  <c r="B294" i="16"/>
  <c r="B295" i="16"/>
  <c r="B296" i="16"/>
  <c r="B297" i="16"/>
  <c r="B298" i="16"/>
  <c r="B299" i="16"/>
  <c r="B300" i="16"/>
  <c r="B301" i="16"/>
  <c r="B2" i="16"/>
  <c r="F31" i="22"/>
  <c r="F13" i="22"/>
  <c r="F21" i="22"/>
  <c r="F23" i="22"/>
  <c r="F35" i="22"/>
  <c r="F19" i="22"/>
  <c r="F36" i="22"/>
  <c r="F28" i="22"/>
  <c r="F32" i="22"/>
  <c r="F39" i="22"/>
  <c r="F2" i="22"/>
  <c r="F26" i="22"/>
  <c r="F15" i="22"/>
  <c r="F24" i="22"/>
  <c r="F25" i="22"/>
  <c r="F9" i="22"/>
  <c r="F27" i="22"/>
  <c r="F40" i="22"/>
  <c r="F5" i="22"/>
  <c r="F42" i="22"/>
  <c r="F43" i="22"/>
  <c r="F10" i="22"/>
  <c r="F34" i="22"/>
  <c r="F7" i="22"/>
  <c r="F8" i="22"/>
  <c r="F50" i="22"/>
  <c r="F51" i="22"/>
  <c r="F4" i="22"/>
  <c r="F44" i="22"/>
  <c r="F45" i="22"/>
  <c r="F16" i="22"/>
  <c r="F14" i="22"/>
  <c r="F29" i="22"/>
  <c r="F46" i="22"/>
  <c r="F33" i="22"/>
  <c r="F38" i="22"/>
  <c r="F48" i="22"/>
  <c r="F37" i="22"/>
  <c r="F12" i="22"/>
  <c r="F18" i="22"/>
  <c r="F6" i="22"/>
  <c r="F20" i="22"/>
  <c r="F41" i="22"/>
  <c r="F3" i="22"/>
  <c r="F11" i="22"/>
  <c r="F49" i="22"/>
  <c r="F22" i="22"/>
  <c r="F30" i="22"/>
  <c r="F17" i="22"/>
  <c r="F52" i="22"/>
  <c r="F53" i="22"/>
  <c r="F54" i="22"/>
  <c r="F55" i="22"/>
  <c r="F56" i="22"/>
  <c r="F57" i="22"/>
  <c r="F58" i="22"/>
  <c r="F59" i="22"/>
  <c r="F60" i="22"/>
  <c r="F61" i="22"/>
  <c r="F62" i="22"/>
  <c r="F63" i="22"/>
  <c r="F64" i="22"/>
  <c r="F65" i="22"/>
  <c r="F66" i="22"/>
  <c r="F67" i="22"/>
  <c r="F68" i="22"/>
  <c r="F69" i="22"/>
  <c r="F70" i="22"/>
  <c r="F71" i="22"/>
  <c r="F72" i="22"/>
  <c r="F73" i="22"/>
  <c r="F74" i="22"/>
  <c r="F75" i="22"/>
  <c r="F76" i="22"/>
  <c r="F77" i="22"/>
  <c r="F78" i="22"/>
  <c r="F79" i="22"/>
  <c r="F80" i="22"/>
  <c r="F81" i="22"/>
  <c r="F82" i="22"/>
  <c r="F83" i="22"/>
  <c r="F84" i="22"/>
  <c r="F85" i="22"/>
  <c r="F86" i="22"/>
  <c r="F87" i="22"/>
  <c r="F88" i="22"/>
  <c r="F89" i="22"/>
  <c r="F90" i="22"/>
  <c r="F91" i="22"/>
  <c r="F92" i="22"/>
  <c r="F93" i="22"/>
  <c r="F94" i="22"/>
  <c r="F95" i="22"/>
  <c r="F96" i="22"/>
  <c r="F97" i="22"/>
  <c r="F98" i="22"/>
  <c r="F99" i="22"/>
  <c r="F100" i="22"/>
  <c r="F101" i="22"/>
  <c r="F102" i="22"/>
  <c r="F103" i="22"/>
  <c r="F104" i="22"/>
  <c r="F105" i="22"/>
  <c r="F106" i="22"/>
  <c r="F107" i="22"/>
  <c r="F108" i="22"/>
  <c r="F109" i="22"/>
  <c r="F110" i="22"/>
  <c r="F111" i="22"/>
  <c r="F112" i="22"/>
  <c r="F113" i="22"/>
  <c r="F114" i="22"/>
  <c r="F115" i="22"/>
  <c r="F116" i="22"/>
  <c r="F117" i="22"/>
  <c r="F118" i="22"/>
  <c r="F119" i="22"/>
  <c r="F120" i="22"/>
  <c r="F121" i="22"/>
  <c r="F122" i="22"/>
  <c r="F123" i="22"/>
  <c r="F124" i="22"/>
  <c r="F125" i="22"/>
  <c r="F126" i="22"/>
  <c r="F127" i="22"/>
  <c r="F128" i="22"/>
  <c r="F129" i="22"/>
  <c r="F130" i="22"/>
  <c r="F131" i="22"/>
  <c r="F132" i="22"/>
  <c r="F133" i="22"/>
  <c r="F134" i="22"/>
  <c r="F135" i="22"/>
  <c r="F136" i="22"/>
  <c r="F137" i="22"/>
  <c r="F138" i="22"/>
  <c r="F139" i="22"/>
  <c r="F140" i="22"/>
  <c r="F141" i="22"/>
  <c r="F142" i="22"/>
  <c r="F143" i="22"/>
  <c r="F144" i="22"/>
  <c r="F145" i="22"/>
  <c r="F146" i="22"/>
  <c r="F147" i="22"/>
  <c r="F148" i="22"/>
  <c r="F149" i="22"/>
  <c r="F150" i="22"/>
  <c r="F151" i="22"/>
  <c r="F152" i="22"/>
  <c r="F153" i="22"/>
  <c r="F154" i="22"/>
  <c r="F155" i="22"/>
  <c r="F156" i="22"/>
  <c r="F157" i="22"/>
  <c r="F158" i="22"/>
  <c r="F159" i="22"/>
  <c r="F160" i="22"/>
  <c r="F161" i="22"/>
  <c r="F162" i="22"/>
  <c r="F163" i="22"/>
  <c r="F164" i="22"/>
  <c r="F165" i="22"/>
  <c r="F166" i="22"/>
  <c r="F167" i="22"/>
  <c r="F168" i="22"/>
  <c r="F169" i="22"/>
  <c r="F170" i="22"/>
  <c r="F171" i="22"/>
  <c r="F172" i="22"/>
  <c r="F173" i="22"/>
  <c r="F174" i="22"/>
  <c r="F175" i="22"/>
  <c r="F176" i="22"/>
  <c r="F177" i="22"/>
  <c r="F178" i="22"/>
  <c r="F179" i="22"/>
  <c r="F180" i="22"/>
  <c r="F181" i="22"/>
  <c r="F182" i="22"/>
  <c r="F183" i="22"/>
  <c r="F184" i="22"/>
  <c r="F185" i="22"/>
  <c r="F186" i="22"/>
  <c r="F187" i="22"/>
  <c r="F188" i="22"/>
  <c r="F189" i="22"/>
  <c r="F190" i="22"/>
  <c r="F191" i="22"/>
  <c r="F192" i="22"/>
  <c r="F193" i="22"/>
  <c r="F194" i="22"/>
  <c r="F195" i="22"/>
  <c r="F196" i="22"/>
  <c r="F197" i="22"/>
  <c r="F198" i="22"/>
  <c r="F199" i="22"/>
  <c r="F200" i="22"/>
  <c r="F201" i="22"/>
  <c r="F202" i="22"/>
  <c r="F203" i="22"/>
  <c r="F204" i="22"/>
  <c r="F205" i="22"/>
  <c r="F206" i="22"/>
  <c r="F207" i="22"/>
  <c r="F208" i="22"/>
  <c r="F209" i="22"/>
  <c r="F210" i="22"/>
  <c r="F211" i="22"/>
  <c r="F212" i="22"/>
  <c r="F213" i="22"/>
  <c r="F214" i="22"/>
  <c r="F215" i="22"/>
  <c r="F216" i="22"/>
  <c r="F217" i="22"/>
  <c r="F218" i="22"/>
  <c r="F219" i="22"/>
  <c r="F220" i="22"/>
  <c r="F221" i="22"/>
  <c r="F222" i="22"/>
  <c r="F223" i="22"/>
  <c r="F224" i="22"/>
  <c r="F225" i="22"/>
  <c r="F226" i="22"/>
  <c r="F227" i="22"/>
  <c r="F228" i="22"/>
  <c r="F229" i="22"/>
  <c r="F230" i="22"/>
  <c r="F231" i="22"/>
  <c r="F232" i="22"/>
  <c r="F233" i="22"/>
  <c r="F234" i="22"/>
  <c r="F235" i="22"/>
  <c r="F236" i="22"/>
  <c r="F237" i="22"/>
  <c r="F238" i="22"/>
  <c r="F239" i="22"/>
  <c r="F240" i="22"/>
  <c r="F241" i="22"/>
  <c r="F242" i="22"/>
  <c r="F243" i="22"/>
  <c r="F244" i="22"/>
  <c r="F245" i="22"/>
  <c r="F246" i="22"/>
  <c r="F247" i="22"/>
  <c r="F248" i="22"/>
  <c r="F249" i="22"/>
  <c r="F250" i="22"/>
  <c r="F251" i="22"/>
  <c r="F252" i="22"/>
  <c r="F253" i="22"/>
  <c r="F254" i="22"/>
  <c r="F255" i="22"/>
  <c r="F256" i="22"/>
  <c r="F257" i="22"/>
  <c r="F258" i="22"/>
  <c r="F259" i="22"/>
  <c r="F260" i="22"/>
  <c r="F261" i="22"/>
  <c r="F262" i="22"/>
  <c r="F263" i="22"/>
  <c r="F264" i="22"/>
  <c r="F265" i="22"/>
  <c r="F266" i="22"/>
  <c r="F267" i="22"/>
  <c r="F268" i="22"/>
  <c r="F269" i="22"/>
  <c r="F270" i="22"/>
  <c r="F271" i="22"/>
  <c r="F272" i="22"/>
  <c r="F273" i="22"/>
  <c r="F274" i="22"/>
  <c r="F275" i="22"/>
  <c r="F276" i="22"/>
  <c r="F277" i="22"/>
  <c r="F278" i="22"/>
  <c r="F279" i="22"/>
  <c r="F280" i="22"/>
  <c r="F281" i="22"/>
  <c r="F282" i="22"/>
  <c r="F283" i="22"/>
  <c r="F284" i="22"/>
  <c r="F285" i="22"/>
  <c r="F286" i="22"/>
  <c r="F287" i="22"/>
  <c r="F288" i="22"/>
  <c r="F289" i="22"/>
  <c r="F290" i="22"/>
  <c r="F291" i="22"/>
  <c r="F292" i="22"/>
  <c r="F293" i="22"/>
  <c r="F294" i="22"/>
  <c r="F295" i="22"/>
  <c r="F296" i="22"/>
  <c r="F297" i="22"/>
  <c r="F298" i="22"/>
  <c r="F299" i="22"/>
  <c r="F300" i="22"/>
  <c r="F301" i="22"/>
  <c r="F47" i="22"/>
  <c r="E31" i="22"/>
  <c r="E13" i="22"/>
  <c r="E21" i="22"/>
  <c r="E23" i="22"/>
  <c r="E35" i="22"/>
  <c r="E19" i="22"/>
  <c r="E36" i="22"/>
  <c r="E28" i="22"/>
  <c r="E32" i="22"/>
  <c r="E39" i="22"/>
  <c r="E2" i="22"/>
  <c r="E26" i="22"/>
  <c r="E15" i="22"/>
  <c r="E24" i="22"/>
  <c r="E25" i="22"/>
  <c r="E9" i="22"/>
  <c r="E27" i="22"/>
  <c r="E40" i="22"/>
  <c r="E5" i="22"/>
  <c r="E42" i="22"/>
  <c r="E43" i="22"/>
  <c r="E10" i="22"/>
  <c r="E34" i="22"/>
  <c r="E7" i="22"/>
  <c r="E8" i="22"/>
  <c r="E50" i="22"/>
  <c r="E51" i="22"/>
  <c r="E4" i="22"/>
  <c r="E44" i="22"/>
  <c r="E45" i="22"/>
  <c r="E16" i="22"/>
  <c r="E14" i="22"/>
  <c r="E29" i="22"/>
  <c r="E46" i="22"/>
  <c r="E33" i="22"/>
  <c r="E38" i="22"/>
  <c r="E48" i="22"/>
  <c r="E37" i="22"/>
  <c r="E12" i="22"/>
  <c r="E18" i="22"/>
  <c r="E6" i="22"/>
  <c r="E20" i="22"/>
  <c r="E41" i="22"/>
  <c r="E3" i="22"/>
  <c r="E11" i="22"/>
  <c r="E49" i="22"/>
  <c r="E22" i="22"/>
  <c r="E30" i="22"/>
  <c r="E17" i="22"/>
  <c r="E52" i="22"/>
  <c r="E53" i="22"/>
  <c r="E54" i="22"/>
  <c r="E55" i="22"/>
  <c r="E56" i="22"/>
  <c r="E57" i="22"/>
  <c r="E58" i="22"/>
  <c r="E59" i="22"/>
  <c r="E60" i="22"/>
  <c r="E61" i="22"/>
  <c r="E62" i="22"/>
  <c r="E63" i="22"/>
  <c r="E64" i="22"/>
  <c r="E65" i="22"/>
  <c r="E66" i="22"/>
  <c r="E67" i="22"/>
  <c r="E68" i="22"/>
  <c r="E69" i="22"/>
  <c r="E70" i="22"/>
  <c r="E71" i="22"/>
  <c r="E72" i="22"/>
  <c r="E73" i="22"/>
  <c r="E74" i="22"/>
  <c r="E75" i="22"/>
  <c r="E76" i="22"/>
  <c r="E77" i="22"/>
  <c r="E78" i="22"/>
  <c r="E79" i="22"/>
  <c r="E80" i="22"/>
  <c r="E81" i="22"/>
  <c r="E82" i="22"/>
  <c r="E83" i="22"/>
  <c r="E84" i="22"/>
  <c r="E85" i="22"/>
  <c r="E86" i="22"/>
  <c r="E87" i="22"/>
  <c r="E88" i="22"/>
  <c r="E89" i="22"/>
  <c r="E90" i="22"/>
  <c r="E91" i="22"/>
  <c r="E92" i="22"/>
  <c r="E93" i="22"/>
  <c r="E94" i="22"/>
  <c r="E95" i="22"/>
  <c r="E96" i="22"/>
  <c r="E97" i="22"/>
  <c r="E98" i="22"/>
  <c r="E99" i="22"/>
  <c r="E100" i="22"/>
  <c r="E101" i="22"/>
  <c r="E102" i="22"/>
  <c r="E103" i="22"/>
  <c r="E104" i="22"/>
  <c r="E105" i="22"/>
  <c r="E106" i="22"/>
  <c r="E107" i="22"/>
  <c r="E108" i="22"/>
  <c r="E109" i="22"/>
  <c r="E110" i="22"/>
  <c r="E111" i="22"/>
  <c r="E112" i="22"/>
  <c r="E113" i="22"/>
  <c r="E114" i="22"/>
  <c r="E115" i="22"/>
  <c r="E116" i="22"/>
  <c r="E117" i="22"/>
  <c r="E118" i="22"/>
  <c r="E119" i="22"/>
  <c r="E120" i="22"/>
  <c r="E121" i="22"/>
  <c r="E122" i="22"/>
  <c r="E123" i="22"/>
  <c r="E124" i="22"/>
  <c r="E125" i="22"/>
  <c r="E126" i="22"/>
  <c r="E127" i="22"/>
  <c r="E128" i="22"/>
  <c r="E129" i="22"/>
  <c r="E130" i="22"/>
  <c r="E131" i="22"/>
  <c r="E132" i="22"/>
  <c r="E133" i="22"/>
  <c r="E134" i="22"/>
  <c r="E135" i="22"/>
  <c r="E136" i="22"/>
  <c r="E137" i="22"/>
  <c r="E138" i="22"/>
  <c r="E139" i="22"/>
  <c r="E140" i="22"/>
  <c r="E141" i="22"/>
  <c r="E142" i="22"/>
  <c r="E143" i="22"/>
  <c r="E144" i="22"/>
  <c r="E145" i="22"/>
  <c r="E146" i="22"/>
  <c r="E147" i="22"/>
  <c r="E148" i="22"/>
  <c r="E149" i="22"/>
  <c r="E150" i="22"/>
  <c r="E151" i="22"/>
  <c r="E152" i="22"/>
  <c r="E153" i="22"/>
  <c r="E154" i="22"/>
  <c r="E155" i="22"/>
  <c r="E156" i="22"/>
  <c r="E157" i="22"/>
  <c r="E158" i="22"/>
  <c r="E159" i="22"/>
  <c r="E160" i="22"/>
  <c r="E161" i="22"/>
  <c r="E162" i="22"/>
  <c r="E163" i="22"/>
  <c r="E164" i="22"/>
  <c r="E165" i="22"/>
  <c r="E166" i="22"/>
  <c r="E167" i="22"/>
  <c r="E168" i="22"/>
  <c r="E169" i="22"/>
  <c r="E170" i="22"/>
  <c r="E171" i="22"/>
  <c r="E172" i="22"/>
  <c r="E173" i="22"/>
  <c r="E174" i="22"/>
  <c r="E175" i="22"/>
  <c r="E176" i="22"/>
  <c r="E177" i="22"/>
  <c r="E178" i="22"/>
  <c r="E179" i="22"/>
  <c r="E180" i="22"/>
  <c r="E181" i="22"/>
  <c r="E182" i="22"/>
  <c r="E183" i="22"/>
  <c r="E184" i="22"/>
  <c r="E185" i="22"/>
  <c r="E186" i="22"/>
  <c r="E187" i="22"/>
  <c r="E188" i="22"/>
  <c r="E189" i="22"/>
  <c r="E190" i="22"/>
  <c r="E191" i="22"/>
  <c r="E192" i="22"/>
  <c r="E193" i="22"/>
  <c r="E194" i="22"/>
  <c r="E195" i="22"/>
  <c r="E196" i="22"/>
  <c r="E197" i="22"/>
  <c r="E198" i="22"/>
  <c r="E199" i="22"/>
  <c r="E200" i="22"/>
  <c r="E201" i="22"/>
  <c r="E202" i="22"/>
  <c r="E203" i="22"/>
  <c r="E204" i="22"/>
  <c r="E205" i="22"/>
  <c r="E206" i="22"/>
  <c r="E207" i="22"/>
  <c r="E208" i="22"/>
  <c r="E209" i="22"/>
  <c r="E210" i="22"/>
  <c r="E211" i="22"/>
  <c r="E212" i="22"/>
  <c r="E213" i="22"/>
  <c r="E214" i="22"/>
  <c r="E215" i="22"/>
  <c r="E216" i="22"/>
  <c r="E217" i="22"/>
  <c r="E218" i="22"/>
  <c r="E219" i="22"/>
  <c r="E220" i="22"/>
  <c r="E221" i="22"/>
  <c r="E222" i="22"/>
  <c r="E223" i="22"/>
  <c r="E224" i="22"/>
  <c r="E225" i="22"/>
  <c r="E226" i="22"/>
  <c r="E227" i="22"/>
  <c r="E228" i="22"/>
  <c r="E229" i="22"/>
  <c r="E230" i="22"/>
  <c r="E231" i="22"/>
  <c r="E232" i="22"/>
  <c r="E233" i="22"/>
  <c r="E234" i="22"/>
  <c r="E235" i="22"/>
  <c r="E236" i="22"/>
  <c r="E237" i="22"/>
  <c r="E238" i="22"/>
  <c r="E239" i="22"/>
  <c r="E240" i="22"/>
  <c r="E241" i="22"/>
  <c r="E242" i="22"/>
  <c r="E243" i="22"/>
  <c r="E244" i="22"/>
  <c r="E245" i="22"/>
  <c r="E246" i="22"/>
  <c r="E247" i="22"/>
  <c r="E248" i="22"/>
  <c r="E249" i="22"/>
  <c r="E250" i="22"/>
  <c r="E251" i="22"/>
  <c r="E252" i="22"/>
  <c r="E253" i="22"/>
  <c r="E254" i="22"/>
  <c r="E255" i="22"/>
  <c r="E256" i="22"/>
  <c r="E257" i="22"/>
  <c r="E258" i="22"/>
  <c r="E259" i="22"/>
  <c r="E260" i="22"/>
  <c r="E261" i="22"/>
  <c r="E262" i="22"/>
  <c r="E263" i="22"/>
  <c r="E264" i="22"/>
  <c r="E265" i="22"/>
  <c r="E266" i="22"/>
  <c r="E267" i="22"/>
  <c r="E268" i="22"/>
  <c r="E269" i="22"/>
  <c r="E270" i="22"/>
  <c r="E271" i="22"/>
  <c r="E272" i="22"/>
  <c r="E273" i="22"/>
  <c r="E274" i="22"/>
  <c r="E275" i="22"/>
  <c r="E276" i="22"/>
  <c r="E277" i="22"/>
  <c r="E278" i="22"/>
  <c r="E279" i="22"/>
  <c r="E280" i="22"/>
  <c r="E281" i="22"/>
  <c r="E282" i="22"/>
  <c r="E283" i="22"/>
  <c r="E284" i="22"/>
  <c r="E285" i="22"/>
  <c r="E286" i="22"/>
  <c r="E287" i="22"/>
  <c r="E288" i="22"/>
  <c r="E289" i="22"/>
  <c r="E290" i="22"/>
  <c r="E291" i="22"/>
  <c r="E292" i="22"/>
  <c r="E293" i="22"/>
  <c r="E294" i="22"/>
  <c r="E295" i="22"/>
  <c r="E296" i="22"/>
  <c r="E297" i="22"/>
  <c r="E298" i="22"/>
  <c r="E299" i="22"/>
  <c r="E300" i="22"/>
  <c r="E301" i="22"/>
  <c r="E47" i="22"/>
  <c r="D31" i="22"/>
  <c r="D13" i="22"/>
  <c r="D21" i="22"/>
  <c r="D23" i="22"/>
  <c r="D35" i="22"/>
  <c r="D19" i="22"/>
  <c r="D36" i="22"/>
  <c r="D28" i="22"/>
  <c r="D32" i="22"/>
  <c r="D39" i="22"/>
  <c r="D2" i="22"/>
  <c r="D26" i="22"/>
  <c r="D15" i="22"/>
  <c r="D24" i="22"/>
  <c r="D25" i="22"/>
  <c r="D9" i="22"/>
  <c r="D27" i="22"/>
  <c r="D40" i="22"/>
  <c r="D5" i="22"/>
  <c r="D42" i="22"/>
  <c r="D43" i="22"/>
  <c r="D10" i="22"/>
  <c r="D34" i="22"/>
  <c r="D7" i="22"/>
  <c r="D8" i="22"/>
  <c r="D50" i="22"/>
  <c r="D51" i="22"/>
  <c r="D4" i="22"/>
  <c r="D44" i="22"/>
  <c r="D45" i="22"/>
  <c r="D16" i="22"/>
  <c r="D14" i="22"/>
  <c r="D29" i="22"/>
  <c r="D46" i="22"/>
  <c r="D33" i="22"/>
  <c r="D38" i="22"/>
  <c r="D48" i="22"/>
  <c r="D37" i="22"/>
  <c r="D12" i="22"/>
  <c r="D18" i="22"/>
  <c r="D6" i="22"/>
  <c r="D20" i="22"/>
  <c r="D41" i="22"/>
  <c r="D3" i="22"/>
  <c r="D11" i="22"/>
  <c r="D49" i="22"/>
  <c r="D22" i="22"/>
  <c r="D30" i="22"/>
  <c r="D17" i="22"/>
  <c r="D52" i="22"/>
  <c r="D53" i="22"/>
  <c r="D54" i="22"/>
  <c r="D55" i="22"/>
  <c r="D56" i="22"/>
  <c r="D57" i="22"/>
  <c r="D58" i="22"/>
  <c r="D59" i="22"/>
  <c r="D60" i="22"/>
  <c r="D61" i="22"/>
  <c r="D62" i="22"/>
  <c r="D63" i="22"/>
  <c r="D64" i="22"/>
  <c r="D65" i="22"/>
  <c r="D66" i="22"/>
  <c r="D67" i="22"/>
  <c r="D68" i="22"/>
  <c r="D69" i="22"/>
  <c r="D70" i="22"/>
  <c r="D71" i="22"/>
  <c r="D72" i="22"/>
  <c r="D73" i="22"/>
  <c r="D74" i="22"/>
  <c r="D75" i="22"/>
  <c r="D76" i="22"/>
  <c r="D77" i="22"/>
  <c r="D78" i="22"/>
  <c r="D79" i="22"/>
  <c r="D80" i="22"/>
  <c r="D81" i="22"/>
  <c r="D82" i="22"/>
  <c r="D83" i="22"/>
  <c r="D84" i="22"/>
  <c r="D85" i="22"/>
  <c r="D86" i="22"/>
  <c r="D87" i="22"/>
  <c r="D88" i="22"/>
  <c r="D89" i="22"/>
  <c r="D90" i="22"/>
  <c r="D91" i="22"/>
  <c r="D92" i="22"/>
  <c r="D93" i="22"/>
  <c r="D94" i="22"/>
  <c r="D95" i="22"/>
  <c r="D96" i="22"/>
  <c r="D97" i="22"/>
  <c r="D98" i="22"/>
  <c r="D99" i="22"/>
  <c r="D100" i="22"/>
  <c r="D101" i="22"/>
  <c r="D102" i="22"/>
  <c r="D103" i="22"/>
  <c r="D104" i="22"/>
  <c r="D105" i="22"/>
  <c r="D106" i="22"/>
  <c r="D107" i="22"/>
  <c r="D108" i="22"/>
  <c r="D109" i="22"/>
  <c r="D110" i="22"/>
  <c r="D111" i="22"/>
  <c r="D112" i="22"/>
  <c r="D113" i="22"/>
  <c r="D114" i="22"/>
  <c r="D115" i="22"/>
  <c r="D116" i="22"/>
  <c r="D117" i="22"/>
  <c r="D118" i="22"/>
  <c r="D119" i="22"/>
  <c r="D120" i="22"/>
  <c r="D121" i="22"/>
  <c r="D122" i="22"/>
  <c r="D123" i="22"/>
  <c r="D124" i="22"/>
  <c r="D125" i="22"/>
  <c r="D126" i="22"/>
  <c r="D127" i="22"/>
  <c r="D128" i="22"/>
  <c r="D129" i="22"/>
  <c r="D130" i="22"/>
  <c r="D131" i="22"/>
  <c r="D132" i="22"/>
  <c r="D133" i="22"/>
  <c r="D134" i="22"/>
  <c r="D135" i="22"/>
  <c r="D136" i="22"/>
  <c r="D137" i="22"/>
  <c r="D138" i="22"/>
  <c r="D139" i="22"/>
  <c r="D140" i="22"/>
  <c r="D141" i="22"/>
  <c r="D142" i="22"/>
  <c r="D143" i="22"/>
  <c r="D144" i="22"/>
  <c r="D145" i="22"/>
  <c r="D146" i="22"/>
  <c r="D147" i="22"/>
  <c r="D148" i="22"/>
  <c r="D149" i="22"/>
  <c r="D150" i="22"/>
  <c r="D151" i="22"/>
  <c r="D152" i="22"/>
  <c r="D153" i="22"/>
  <c r="D154" i="22"/>
  <c r="D155" i="22"/>
  <c r="D156" i="22"/>
  <c r="D157" i="22"/>
  <c r="D158" i="22"/>
  <c r="D159" i="22"/>
  <c r="D160" i="22"/>
  <c r="D161" i="22"/>
  <c r="D162" i="22"/>
  <c r="D163" i="22"/>
  <c r="D164" i="22"/>
  <c r="D165" i="22"/>
  <c r="D166" i="22"/>
  <c r="D167" i="22"/>
  <c r="D168" i="22"/>
  <c r="D169" i="22"/>
  <c r="D170" i="22"/>
  <c r="D171" i="22"/>
  <c r="D172" i="22"/>
  <c r="D173" i="22"/>
  <c r="D174" i="22"/>
  <c r="D175" i="22"/>
  <c r="D176" i="22"/>
  <c r="D177" i="22"/>
  <c r="D178" i="22"/>
  <c r="D179" i="22"/>
  <c r="D180" i="22"/>
  <c r="D181" i="22"/>
  <c r="D182" i="22"/>
  <c r="D183" i="22"/>
  <c r="D184" i="22"/>
  <c r="D185" i="22"/>
  <c r="D186" i="22"/>
  <c r="D187" i="22"/>
  <c r="D188" i="22"/>
  <c r="D189" i="22"/>
  <c r="D190" i="22"/>
  <c r="D191" i="22"/>
  <c r="D192" i="22"/>
  <c r="D193" i="22"/>
  <c r="D194" i="22"/>
  <c r="D195" i="22"/>
  <c r="D196" i="22"/>
  <c r="D197" i="22"/>
  <c r="D198" i="22"/>
  <c r="D199" i="22"/>
  <c r="D200" i="22"/>
  <c r="D201" i="22"/>
  <c r="D202" i="22"/>
  <c r="D203" i="22"/>
  <c r="D204" i="22"/>
  <c r="D205" i="22"/>
  <c r="D206" i="22"/>
  <c r="D207" i="22"/>
  <c r="D208" i="22"/>
  <c r="D209" i="22"/>
  <c r="D210" i="22"/>
  <c r="D211" i="22"/>
  <c r="D212" i="22"/>
  <c r="D213" i="22"/>
  <c r="D214" i="22"/>
  <c r="D215" i="22"/>
  <c r="D216" i="22"/>
  <c r="D217" i="22"/>
  <c r="D218" i="22"/>
  <c r="D219" i="22"/>
  <c r="D220" i="22"/>
  <c r="D221" i="22"/>
  <c r="D222" i="22"/>
  <c r="D223" i="22"/>
  <c r="D224" i="22"/>
  <c r="D225" i="22"/>
  <c r="D226" i="22"/>
  <c r="D227" i="22"/>
  <c r="D228" i="22"/>
  <c r="D229" i="22"/>
  <c r="D230" i="22"/>
  <c r="D231" i="22"/>
  <c r="D232" i="22"/>
  <c r="D233" i="22"/>
  <c r="D234" i="22"/>
  <c r="D235" i="22"/>
  <c r="D236" i="22"/>
  <c r="D237" i="22"/>
  <c r="D238" i="22"/>
  <c r="D239" i="22"/>
  <c r="D240" i="22"/>
  <c r="D241" i="22"/>
  <c r="D242" i="22"/>
  <c r="D243" i="22"/>
  <c r="D244" i="22"/>
  <c r="D245" i="22"/>
  <c r="D246" i="22"/>
  <c r="D247" i="22"/>
  <c r="D248" i="22"/>
  <c r="D249" i="22"/>
  <c r="D250" i="22"/>
  <c r="D251" i="22"/>
  <c r="D252" i="22"/>
  <c r="D253" i="22"/>
  <c r="D254" i="22"/>
  <c r="D255" i="22"/>
  <c r="D256" i="22"/>
  <c r="D257" i="22"/>
  <c r="D258" i="22"/>
  <c r="D259" i="22"/>
  <c r="D260" i="22"/>
  <c r="D261" i="22"/>
  <c r="D262" i="22"/>
  <c r="D263" i="22"/>
  <c r="D264" i="22"/>
  <c r="D265" i="22"/>
  <c r="D266" i="22"/>
  <c r="D267" i="22"/>
  <c r="D268" i="22"/>
  <c r="D269" i="22"/>
  <c r="D270" i="22"/>
  <c r="D271" i="22"/>
  <c r="D272" i="22"/>
  <c r="D273" i="22"/>
  <c r="D274" i="22"/>
  <c r="D275" i="22"/>
  <c r="D276" i="22"/>
  <c r="D277" i="22"/>
  <c r="D278" i="22"/>
  <c r="D279" i="22"/>
  <c r="D280" i="22"/>
  <c r="D281" i="22"/>
  <c r="D282" i="22"/>
  <c r="D283" i="22"/>
  <c r="D284" i="22"/>
  <c r="D285" i="22"/>
  <c r="D286" i="22"/>
  <c r="D287" i="22"/>
  <c r="D288" i="22"/>
  <c r="D289" i="22"/>
  <c r="D290" i="22"/>
  <c r="D291" i="22"/>
  <c r="D292" i="22"/>
  <c r="D293" i="22"/>
  <c r="D294" i="22"/>
  <c r="D295" i="22"/>
  <c r="D296" i="22"/>
  <c r="D297" i="22"/>
  <c r="D298" i="22"/>
  <c r="D299" i="22"/>
  <c r="D300" i="22"/>
  <c r="D301" i="22"/>
  <c r="D47" i="22"/>
  <c r="C31" i="22"/>
  <c r="C13" i="22"/>
  <c r="C21" i="22"/>
  <c r="C23" i="22"/>
  <c r="C35" i="22"/>
  <c r="C19" i="22"/>
  <c r="C36" i="22"/>
  <c r="C28" i="22"/>
  <c r="C32" i="22"/>
  <c r="C39" i="22"/>
  <c r="C2" i="22"/>
  <c r="C26" i="22"/>
  <c r="C15" i="22"/>
  <c r="C24" i="22"/>
  <c r="C25" i="22"/>
  <c r="C9" i="22"/>
  <c r="C27" i="22"/>
  <c r="C40" i="22"/>
  <c r="C5" i="22"/>
  <c r="C42" i="22"/>
  <c r="C43" i="22"/>
  <c r="C10" i="22"/>
  <c r="C34" i="22"/>
  <c r="C7" i="22"/>
  <c r="C8" i="22"/>
  <c r="C50" i="22"/>
  <c r="C51" i="22"/>
  <c r="C4" i="22"/>
  <c r="C44" i="22"/>
  <c r="C45" i="22"/>
  <c r="C16" i="22"/>
  <c r="C14" i="22"/>
  <c r="C29" i="22"/>
  <c r="C46" i="22"/>
  <c r="C33" i="22"/>
  <c r="C38" i="22"/>
  <c r="C48" i="22"/>
  <c r="C37" i="22"/>
  <c r="C12" i="22"/>
  <c r="C18" i="22"/>
  <c r="C6" i="22"/>
  <c r="C20" i="22"/>
  <c r="C41" i="22"/>
  <c r="C3" i="22"/>
  <c r="C11" i="22"/>
  <c r="C49" i="22"/>
  <c r="C22" i="22"/>
  <c r="C30" i="22"/>
  <c r="C17" i="22"/>
  <c r="C52" i="22"/>
  <c r="C53" i="22"/>
  <c r="C54" i="22"/>
  <c r="C55" i="22"/>
  <c r="C56" i="22"/>
  <c r="C57" i="22"/>
  <c r="C58" i="22"/>
  <c r="C59" i="22"/>
  <c r="C60" i="22"/>
  <c r="C61" i="22"/>
  <c r="C62" i="22"/>
  <c r="C63" i="22"/>
  <c r="C64" i="22"/>
  <c r="C65" i="22"/>
  <c r="C66" i="22"/>
  <c r="C67" i="22"/>
  <c r="C68" i="22"/>
  <c r="C69" i="22"/>
  <c r="C70" i="22"/>
  <c r="C71" i="22"/>
  <c r="C72" i="22"/>
  <c r="C73" i="22"/>
  <c r="C74" i="22"/>
  <c r="C75" i="22"/>
  <c r="C76" i="22"/>
  <c r="C77" i="22"/>
  <c r="C78" i="22"/>
  <c r="C79" i="22"/>
  <c r="C80" i="22"/>
  <c r="C81" i="22"/>
  <c r="C82" i="22"/>
  <c r="C83" i="22"/>
  <c r="C84" i="22"/>
  <c r="C85" i="22"/>
  <c r="C86" i="22"/>
  <c r="C87" i="22"/>
  <c r="C88" i="22"/>
  <c r="C89" i="22"/>
  <c r="C90" i="22"/>
  <c r="C91" i="22"/>
  <c r="C92" i="22"/>
  <c r="C93" i="22"/>
  <c r="C94" i="22"/>
  <c r="C95" i="22"/>
  <c r="C96" i="22"/>
  <c r="C97" i="22"/>
  <c r="C98" i="22"/>
  <c r="C99" i="22"/>
  <c r="C100" i="22"/>
  <c r="C101" i="22"/>
  <c r="C102" i="22"/>
  <c r="C103" i="22"/>
  <c r="C104" i="22"/>
  <c r="C105" i="22"/>
  <c r="C106" i="22"/>
  <c r="C107" i="22"/>
  <c r="C108" i="22"/>
  <c r="C109" i="22"/>
  <c r="C110" i="22"/>
  <c r="C111" i="22"/>
  <c r="C112" i="22"/>
  <c r="C113" i="22"/>
  <c r="C114" i="22"/>
  <c r="C115" i="22"/>
  <c r="C116" i="22"/>
  <c r="C117" i="22"/>
  <c r="C118" i="22"/>
  <c r="C119" i="22"/>
  <c r="C120" i="22"/>
  <c r="C121" i="22"/>
  <c r="C122" i="22"/>
  <c r="C123" i="22"/>
  <c r="C124" i="22"/>
  <c r="C125" i="22"/>
  <c r="C126" i="22"/>
  <c r="C127" i="22"/>
  <c r="C128" i="22"/>
  <c r="C129" i="22"/>
  <c r="C130" i="22"/>
  <c r="C131" i="22"/>
  <c r="C132" i="22"/>
  <c r="C133" i="22"/>
  <c r="C134" i="22"/>
  <c r="C135" i="22"/>
  <c r="C136" i="22"/>
  <c r="C137" i="22"/>
  <c r="C138" i="22"/>
  <c r="C139" i="22"/>
  <c r="C140" i="22"/>
  <c r="C141" i="22"/>
  <c r="C142" i="22"/>
  <c r="C143" i="22"/>
  <c r="C144" i="22"/>
  <c r="C145" i="22"/>
  <c r="C146" i="22"/>
  <c r="C147" i="22"/>
  <c r="C148" i="22"/>
  <c r="C149" i="22"/>
  <c r="C150" i="22"/>
  <c r="C151" i="22"/>
  <c r="C152" i="22"/>
  <c r="C153" i="22"/>
  <c r="C154" i="22"/>
  <c r="C155" i="22"/>
  <c r="C156" i="22"/>
  <c r="C157" i="22"/>
  <c r="C158" i="22"/>
  <c r="C159" i="22"/>
  <c r="C160" i="22"/>
  <c r="C161" i="22"/>
  <c r="C162" i="22"/>
  <c r="C163" i="22"/>
  <c r="C164" i="22"/>
  <c r="C165" i="22"/>
  <c r="C166" i="22"/>
  <c r="C167" i="22"/>
  <c r="C168" i="22"/>
  <c r="C169" i="22"/>
  <c r="C170" i="22"/>
  <c r="C171" i="22"/>
  <c r="C172" i="22"/>
  <c r="C173" i="22"/>
  <c r="C174" i="22"/>
  <c r="C175" i="22"/>
  <c r="C176" i="22"/>
  <c r="C177" i="22"/>
  <c r="C178" i="22"/>
  <c r="C179" i="22"/>
  <c r="C180" i="22"/>
  <c r="C181" i="22"/>
  <c r="C182" i="22"/>
  <c r="C183" i="22"/>
  <c r="C184" i="22"/>
  <c r="C185" i="22"/>
  <c r="C186" i="22"/>
  <c r="C187" i="22"/>
  <c r="C188" i="22"/>
  <c r="C189" i="22"/>
  <c r="C190" i="22"/>
  <c r="C191" i="22"/>
  <c r="C192" i="22"/>
  <c r="C193" i="22"/>
  <c r="C194" i="22"/>
  <c r="C195" i="22"/>
  <c r="C196" i="22"/>
  <c r="C197" i="22"/>
  <c r="C198" i="22"/>
  <c r="C199" i="22"/>
  <c r="C200" i="22"/>
  <c r="C201" i="22"/>
  <c r="C202" i="22"/>
  <c r="C203" i="22"/>
  <c r="C204" i="22"/>
  <c r="C205" i="22"/>
  <c r="C206" i="22"/>
  <c r="C207" i="22"/>
  <c r="C208" i="22"/>
  <c r="C209" i="22"/>
  <c r="C210" i="22"/>
  <c r="C211" i="22"/>
  <c r="C212" i="22"/>
  <c r="C213" i="22"/>
  <c r="C214" i="22"/>
  <c r="C215" i="22"/>
  <c r="C216" i="22"/>
  <c r="C217" i="22"/>
  <c r="C218" i="22"/>
  <c r="C219" i="22"/>
  <c r="C220" i="22"/>
  <c r="C221" i="22"/>
  <c r="C222" i="22"/>
  <c r="C223" i="22"/>
  <c r="C224" i="22"/>
  <c r="C225" i="22"/>
  <c r="C226" i="22"/>
  <c r="C227" i="22"/>
  <c r="C228" i="22"/>
  <c r="C229" i="22"/>
  <c r="C230" i="22"/>
  <c r="C231" i="22"/>
  <c r="C232" i="22"/>
  <c r="C233" i="22"/>
  <c r="C234" i="22"/>
  <c r="C235" i="22"/>
  <c r="C236" i="22"/>
  <c r="C237" i="22"/>
  <c r="C238" i="22"/>
  <c r="C239" i="22"/>
  <c r="C240" i="22"/>
  <c r="C241" i="22"/>
  <c r="C242" i="22"/>
  <c r="C243" i="22"/>
  <c r="C244" i="22"/>
  <c r="C245" i="22"/>
  <c r="C246" i="22"/>
  <c r="C247" i="22"/>
  <c r="C248" i="22"/>
  <c r="C249" i="22"/>
  <c r="C250" i="22"/>
  <c r="C251" i="22"/>
  <c r="C252" i="22"/>
  <c r="C253" i="22"/>
  <c r="C254" i="22"/>
  <c r="C255" i="22"/>
  <c r="C256" i="22"/>
  <c r="C257" i="22"/>
  <c r="C258" i="22"/>
  <c r="C259" i="22"/>
  <c r="C260" i="22"/>
  <c r="C261" i="22"/>
  <c r="C262" i="22"/>
  <c r="C263" i="22"/>
  <c r="C264" i="22"/>
  <c r="C265" i="22"/>
  <c r="C266" i="22"/>
  <c r="C267" i="22"/>
  <c r="C268" i="22"/>
  <c r="C269" i="22"/>
  <c r="C270" i="22"/>
  <c r="C271" i="22"/>
  <c r="C272" i="22"/>
  <c r="C273" i="22"/>
  <c r="C274" i="22"/>
  <c r="C275" i="22"/>
  <c r="C276" i="22"/>
  <c r="C277" i="22"/>
  <c r="C278" i="22"/>
  <c r="C279" i="22"/>
  <c r="C280" i="22"/>
  <c r="C281" i="22"/>
  <c r="C282" i="22"/>
  <c r="C283" i="22"/>
  <c r="C284" i="22"/>
  <c r="C285" i="22"/>
  <c r="C286" i="22"/>
  <c r="C287" i="22"/>
  <c r="C288" i="22"/>
  <c r="C289" i="22"/>
  <c r="C290" i="22"/>
  <c r="C291" i="22"/>
  <c r="C292" i="22"/>
  <c r="C293" i="22"/>
  <c r="C294" i="22"/>
  <c r="C295" i="22"/>
  <c r="C296" i="22"/>
  <c r="C297" i="22"/>
  <c r="C298" i="22"/>
  <c r="C299" i="22"/>
  <c r="C300" i="22"/>
  <c r="C301" i="22"/>
  <c r="C47" i="22"/>
  <c r="B31" i="22"/>
  <c r="B13" i="22"/>
  <c r="B21" i="22"/>
  <c r="B23" i="22"/>
  <c r="B35" i="22"/>
  <c r="B19" i="22"/>
  <c r="B36" i="22"/>
  <c r="B28" i="22"/>
  <c r="B32" i="22"/>
  <c r="B39" i="22"/>
  <c r="B2" i="22"/>
  <c r="B26" i="22"/>
  <c r="B15" i="22"/>
  <c r="B24" i="22"/>
  <c r="B25" i="22"/>
  <c r="B9" i="22"/>
  <c r="B27" i="22"/>
  <c r="B40" i="22"/>
  <c r="B5" i="22"/>
  <c r="B42" i="22"/>
  <c r="B43" i="22"/>
  <c r="B10" i="22"/>
  <c r="B34" i="22"/>
  <c r="B7" i="22"/>
  <c r="B8" i="22"/>
  <c r="B50" i="22"/>
  <c r="B51" i="22"/>
  <c r="B4" i="22"/>
  <c r="B44" i="22"/>
  <c r="B45" i="22"/>
  <c r="B16" i="22"/>
  <c r="B14" i="22"/>
  <c r="B29" i="22"/>
  <c r="B46" i="22"/>
  <c r="B33" i="22"/>
  <c r="B38" i="22"/>
  <c r="B48" i="22"/>
  <c r="B37" i="22"/>
  <c r="B12" i="22"/>
  <c r="B18" i="22"/>
  <c r="B6" i="22"/>
  <c r="B20" i="22"/>
  <c r="B41" i="22"/>
  <c r="B3" i="22"/>
  <c r="B11" i="22"/>
  <c r="B49" i="22"/>
  <c r="B22" i="22"/>
  <c r="B30" i="22"/>
  <c r="B17" i="22"/>
  <c r="B52" i="22"/>
  <c r="B53" i="22"/>
  <c r="B54" i="22"/>
  <c r="B55" i="22"/>
  <c r="B56" i="22"/>
  <c r="B57" i="22"/>
  <c r="B58" i="22"/>
  <c r="B59" i="22"/>
  <c r="B60" i="22"/>
  <c r="B61" i="22"/>
  <c r="B62" i="22"/>
  <c r="B63" i="22"/>
  <c r="B64" i="22"/>
  <c r="B65" i="22"/>
  <c r="B66" i="22"/>
  <c r="B67" i="22"/>
  <c r="B68" i="22"/>
  <c r="B69" i="22"/>
  <c r="B70" i="22"/>
  <c r="B71" i="22"/>
  <c r="B72" i="22"/>
  <c r="B73" i="22"/>
  <c r="B74" i="22"/>
  <c r="B75" i="22"/>
  <c r="B76" i="22"/>
  <c r="B77" i="22"/>
  <c r="B78" i="22"/>
  <c r="B79" i="22"/>
  <c r="B80" i="22"/>
  <c r="B81" i="22"/>
  <c r="B82" i="22"/>
  <c r="B83" i="22"/>
  <c r="B84" i="22"/>
  <c r="B85" i="22"/>
  <c r="B86" i="22"/>
  <c r="B87" i="22"/>
  <c r="B88" i="22"/>
  <c r="B89" i="22"/>
  <c r="B90" i="22"/>
  <c r="B91" i="22"/>
  <c r="B92" i="22"/>
  <c r="B93" i="22"/>
  <c r="B94" i="22"/>
  <c r="B95" i="22"/>
  <c r="B96" i="22"/>
  <c r="B97" i="22"/>
  <c r="B98" i="22"/>
  <c r="B99" i="22"/>
  <c r="B100" i="22"/>
  <c r="B101" i="22"/>
  <c r="B102" i="22"/>
  <c r="B103" i="22"/>
  <c r="B104" i="22"/>
  <c r="B105" i="22"/>
  <c r="B106" i="22"/>
  <c r="B107" i="22"/>
  <c r="B108" i="22"/>
  <c r="B109" i="22"/>
  <c r="B110" i="22"/>
  <c r="B111" i="22"/>
  <c r="B112" i="22"/>
  <c r="B113" i="22"/>
  <c r="B114" i="22"/>
  <c r="B115" i="22"/>
  <c r="B116" i="22"/>
  <c r="B117" i="22"/>
  <c r="B118" i="22"/>
  <c r="B119" i="22"/>
  <c r="B120" i="22"/>
  <c r="B121" i="22"/>
  <c r="B122" i="22"/>
  <c r="B123" i="22"/>
  <c r="B124" i="22"/>
  <c r="B125" i="22"/>
  <c r="B126" i="22"/>
  <c r="B127" i="22"/>
  <c r="B128" i="22"/>
  <c r="B129" i="22"/>
  <c r="B130" i="22"/>
  <c r="B131" i="22"/>
  <c r="B132" i="22"/>
  <c r="B133" i="22"/>
  <c r="B134" i="22"/>
  <c r="B135" i="22"/>
  <c r="B136" i="22"/>
  <c r="B137" i="22"/>
  <c r="B138" i="22"/>
  <c r="B139" i="22"/>
  <c r="B140" i="22"/>
  <c r="B141" i="22"/>
  <c r="B142" i="22"/>
  <c r="B143" i="22"/>
  <c r="B144" i="22"/>
  <c r="B145" i="22"/>
  <c r="B146" i="22"/>
  <c r="B147" i="22"/>
  <c r="B148" i="22"/>
  <c r="B149" i="22"/>
  <c r="B150" i="22"/>
  <c r="B151" i="22"/>
  <c r="B152" i="22"/>
  <c r="B153" i="22"/>
  <c r="B154" i="22"/>
  <c r="B155" i="22"/>
  <c r="B156" i="22"/>
  <c r="B157" i="22"/>
  <c r="B158" i="22"/>
  <c r="B159" i="22"/>
  <c r="B160" i="22"/>
  <c r="B161" i="22"/>
  <c r="B162" i="22"/>
  <c r="B163" i="22"/>
  <c r="B164" i="22"/>
  <c r="B165" i="22"/>
  <c r="B166" i="22"/>
  <c r="B167" i="22"/>
  <c r="B168" i="22"/>
  <c r="B169" i="22"/>
  <c r="B170" i="22"/>
  <c r="B171" i="22"/>
  <c r="B172" i="22"/>
  <c r="B173" i="22"/>
  <c r="B174" i="22"/>
  <c r="B175" i="22"/>
  <c r="B176" i="22"/>
  <c r="B177" i="22"/>
  <c r="B178" i="22"/>
  <c r="B179" i="22"/>
  <c r="B180" i="22"/>
  <c r="B181" i="22"/>
  <c r="B182" i="22"/>
  <c r="B183" i="22"/>
  <c r="B184" i="22"/>
  <c r="B185" i="22"/>
  <c r="B186" i="22"/>
  <c r="B187" i="22"/>
  <c r="B188" i="22"/>
  <c r="B189" i="22"/>
  <c r="B190" i="22"/>
  <c r="B191" i="22"/>
  <c r="B192" i="22"/>
  <c r="B193" i="22"/>
  <c r="B194" i="22"/>
  <c r="B195" i="22"/>
  <c r="B196" i="22"/>
  <c r="B197" i="22"/>
  <c r="B198" i="22"/>
  <c r="B199" i="22"/>
  <c r="B200" i="22"/>
  <c r="B201" i="22"/>
  <c r="B202" i="22"/>
  <c r="B203" i="22"/>
  <c r="B204" i="22"/>
  <c r="B205" i="22"/>
  <c r="B206" i="22"/>
  <c r="B207" i="22"/>
  <c r="B208" i="22"/>
  <c r="B209" i="22"/>
  <c r="B210" i="22"/>
  <c r="B211" i="22"/>
  <c r="B212" i="22"/>
  <c r="B213" i="22"/>
  <c r="B214" i="22"/>
  <c r="B215" i="22"/>
  <c r="B216" i="22"/>
  <c r="B217" i="22"/>
  <c r="B218" i="22"/>
  <c r="B219" i="22"/>
  <c r="B220" i="22"/>
  <c r="B221" i="22"/>
  <c r="B222" i="22"/>
  <c r="B223" i="22"/>
  <c r="B224" i="22"/>
  <c r="B225" i="22"/>
  <c r="B226" i="22"/>
  <c r="B227" i="22"/>
  <c r="B228" i="22"/>
  <c r="B229" i="22"/>
  <c r="B230" i="22"/>
  <c r="B231" i="22"/>
  <c r="B232" i="22"/>
  <c r="B233" i="22"/>
  <c r="B234" i="22"/>
  <c r="B235" i="22"/>
  <c r="B236" i="22"/>
  <c r="B237" i="22"/>
  <c r="B238" i="22"/>
  <c r="B239" i="22"/>
  <c r="B240" i="22"/>
  <c r="B241" i="22"/>
  <c r="B242" i="22"/>
  <c r="B243" i="22"/>
  <c r="B244" i="22"/>
  <c r="B245" i="22"/>
  <c r="B246" i="22"/>
  <c r="B247" i="22"/>
  <c r="B248" i="22"/>
  <c r="B249" i="22"/>
  <c r="B250" i="22"/>
  <c r="B251" i="22"/>
  <c r="B252" i="22"/>
  <c r="B253" i="22"/>
  <c r="B254" i="22"/>
  <c r="B255" i="22"/>
  <c r="B256" i="22"/>
  <c r="B257" i="22"/>
  <c r="B258" i="22"/>
  <c r="B259" i="22"/>
  <c r="B260" i="22"/>
  <c r="B261" i="22"/>
  <c r="B262" i="22"/>
  <c r="B263" i="22"/>
  <c r="B264" i="22"/>
  <c r="B265" i="22"/>
  <c r="B266" i="22"/>
  <c r="B267" i="22"/>
  <c r="B268" i="22"/>
  <c r="B269" i="22"/>
  <c r="B270" i="22"/>
  <c r="B271" i="22"/>
  <c r="B272" i="22"/>
  <c r="B273" i="22"/>
  <c r="B274" i="22"/>
  <c r="B275" i="22"/>
  <c r="B276" i="22"/>
  <c r="B277" i="22"/>
  <c r="B278" i="22"/>
  <c r="B279" i="22"/>
  <c r="B280" i="22"/>
  <c r="B281" i="22"/>
  <c r="B282" i="22"/>
  <c r="B283" i="22"/>
  <c r="B284" i="22"/>
  <c r="B285" i="22"/>
  <c r="B286" i="22"/>
  <c r="B287" i="22"/>
  <c r="B288" i="22"/>
  <c r="B289" i="22"/>
  <c r="B290" i="22"/>
  <c r="B291" i="22"/>
  <c r="B292" i="22"/>
  <c r="B293" i="22"/>
  <c r="B294" i="22"/>
  <c r="B295" i="22"/>
  <c r="B296" i="22"/>
  <c r="B297" i="22"/>
  <c r="B298" i="22"/>
  <c r="B299" i="22"/>
  <c r="B300" i="22"/>
  <c r="B301" i="22"/>
  <c r="B47" i="22"/>
  <c r="F3" i="23"/>
  <c r="F5" i="23"/>
  <c r="F6" i="23"/>
  <c r="F7" i="23"/>
  <c r="F8" i="23"/>
  <c r="F9" i="23"/>
  <c r="F10" i="23"/>
  <c r="F11" i="23"/>
  <c r="F12" i="23"/>
  <c r="F13" i="23"/>
  <c r="F14" i="23"/>
  <c r="F15" i="23"/>
  <c r="F16" i="23"/>
  <c r="F17" i="23"/>
  <c r="F18" i="23"/>
  <c r="F19" i="23"/>
  <c r="F20" i="23"/>
  <c r="F21" i="23"/>
  <c r="F22" i="23"/>
  <c r="F23" i="23"/>
  <c r="F24" i="23"/>
  <c r="F25" i="23"/>
  <c r="F26" i="23"/>
  <c r="F27" i="23"/>
  <c r="F28" i="23"/>
  <c r="F29" i="23"/>
  <c r="F30" i="23"/>
  <c r="F31" i="23"/>
  <c r="F32" i="23"/>
  <c r="F33" i="23"/>
  <c r="F34" i="23"/>
  <c r="F35" i="23"/>
  <c r="F36" i="23"/>
  <c r="F37" i="23"/>
  <c r="F38" i="23"/>
  <c r="F39" i="23"/>
  <c r="F40" i="23"/>
  <c r="F41" i="23"/>
  <c r="F42" i="23"/>
  <c r="F43" i="23"/>
  <c r="F44" i="23"/>
  <c r="F45" i="23"/>
  <c r="F46" i="23"/>
  <c r="F47" i="23"/>
  <c r="F48" i="23"/>
  <c r="F49" i="23"/>
  <c r="F50" i="23"/>
  <c r="F51" i="23"/>
  <c r="F52" i="23"/>
  <c r="F53" i="23"/>
  <c r="F54" i="23"/>
  <c r="F55" i="23"/>
  <c r="F56" i="23"/>
  <c r="F57" i="23"/>
  <c r="F58" i="23"/>
  <c r="F59" i="23"/>
  <c r="F60" i="23"/>
  <c r="F61" i="23"/>
  <c r="F62" i="23"/>
  <c r="F63" i="23"/>
  <c r="F64" i="23"/>
  <c r="F65" i="23"/>
  <c r="F66" i="23"/>
  <c r="F67" i="23"/>
  <c r="F68" i="23"/>
  <c r="F69" i="23"/>
  <c r="F70" i="23"/>
  <c r="F71" i="23"/>
  <c r="F72" i="23"/>
  <c r="F73" i="23"/>
  <c r="F74" i="23"/>
  <c r="F75" i="23"/>
  <c r="F76" i="23"/>
  <c r="F77" i="23"/>
  <c r="F78" i="23"/>
  <c r="F79" i="23"/>
  <c r="F80" i="23"/>
  <c r="F81" i="23"/>
  <c r="F82" i="23"/>
  <c r="F83" i="23"/>
  <c r="F84" i="23"/>
  <c r="F85" i="23"/>
  <c r="F86" i="23"/>
  <c r="F87" i="23"/>
  <c r="F88" i="23"/>
  <c r="F89" i="23"/>
  <c r="F90" i="23"/>
  <c r="F91" i="23"/>
  <c r="F92" i="23"/>
  <c r="F93" i="23"/>
  <c r="F94" i="23"/>
  <c r="F95" i="23"/>
  <c r="F96" i="23"/>
  <c r="F97" i="23"/>
  <c r="F98" i="23"/>
  <c r="F99" i="23"/>
  <c r="F100" i="23"/>
  <c r="F101" i="23"/>
  <c r="F102" i="23"/>
  <c r="F103" i="23"/>
  <c r="F104" i="23"/>
  <c r="F105" i="23"/>
  <c r="F106" i="23"/>
  <c r="F107" i="23"/>
  <c r="F108" i="23"/>
  <c r="F109" i="23"/>
  <c r="F110" i="23"/>
  <c r="F111" i="23"/>
  <c r="F112" i="23"/>
  <c r="F113" i="23"/>
  <c r="F114" i="23"/>
  <c r="F115" i="23"/>
  <c r="F116" i="23"/>
  <c r="F117" i="23"/>
  <c r="F118" i="23"/>
  <c r="F119" i="23"/>
  <c r="F120" i="23"/>
  <c r="F121" i="23"/>
  <c r="F122" i="23"/>
  <c r="F123" i="23"/>
  <c r="F124" i="23"/>
  <c r="F125" i="23"/>
  <c r="F126" i="23"/>
  <c r="F127" i="23"/>
  <c r="F128" i="23"/>
  <c r="F129" i="23"/>
  <c r="F130" i="23"/>
  <c r="F131" i="23"/>
  <c r="F132" i="23"/>
  <c r="F133" i="23"/>
  <c r="F134" i="23"/>
  <c r="F135" i="23"/>
  <c r="F136" i="23"/>
  <c r="F137" i="23"/>
  <c r="F138" i="23"/>
  <c r="F139" i="23"/>
  <c r="F140" i="23"/>
  <c r="F141" i="23"/>
  <c r="F142" i="23"/>
  <c r="F143" i="23"/>
  <c r="F144" i="23"/>
  <c r="F145" i="23"/>
  <c r="F146" i="23"/>
  <c r="F147" i="23"/>
  <c r="F148" i="23"/>
  <c r="F149" i="23"/>
  <c r="F150" i="23"/>
  <c r="F151" i="23"/>
  <c r="F152" i="23"/>
  <c r="F153" i="23"/>
  <c r="F154" i="23"/>
  <c r="F155" i="23"/>
  <c r="F156" i="23"/>
  <c r="F157" i="23"/>
  <c r="F158" i="23"/>
  <c r="F159" i="23"/>
  <c r="F160" i="23"/>
  <c r="F161" i="23"/>
  <c r="F162" i="23"/>
  <c r="F163" i="23"/>
  <c r="F164" i="23"/>
  <c r="F165" i="23"/>
  <c r="F166" i="23"/>
  <c r="F167" i="23"/>
  <c r="F168" i="23"/>
  <c r="F169" i="23"/>
  <c r="F170" i="23"/>
  <c r="F171" i="23"/>
  <c r="F172" i="23"/>
  <c r="F173" i="23"/>
  <c r="F174" i="23"/>
  <c r="F175" i="23"/>
  <c r="F176" i="23"/>
  <c r="F177" i="23"/>
  <c r="F178" i="23"/>
  <c r="F179" i="23"/>
  <c r="F180" i="23"/>
  <c r="F181" i="23"/>
  <c r="F182" i="23"/>
  <c r="F183" i="23"/>
  <c r="F184" i="23"/>
  <c r="F185" i="23"/>
  <c r="F186" i="23"/>
  <c r="F187" i="23"/>
  <c r="F188" i="23"/>
  <c r="F189" i="23"/>
  <c r="F190" i="23"/>
  <c r="F191" i="23"/>
  <c r="F192" i="23"/>
  <c r="F193" i="23"/>
  <c r="F194" i="23"/>
  <c r="F195" i="23"/>
  <c r="F196" i="23"/>
  <c r="F197" i="23"/>
  <c r="F198" i="23"/>
  <c r="F199" i="23"/>
  <c r="F200" i="23"/>
  <c r="F201" i="23"/>
  <c r="F202" i="23"/>
  <c r="F203" i="23"/>
  <c r="F204" i="23"/>
  <c r="F205" i="23"/>
  <c r="F206" i="23"/>
  <c r="F207" i="23"/>
  <c r="F208" i="23"/>
  <c r="F209" i="23"/>
  <c r="F210" i="23"/>
  <c r="F211" i="23"/>
  <c r="F212" i="23"/>
  <c r="F213" i="23"/>
  <c r="F214" i="23"/>
  <c r="F215" i="23"/>
  <c r="F216" i="23"/>
  <c r="F217" i="23"/>
  <c r="F218" i="23"/>
  <c r="F219" i="23"/>
  <c r="F220" i="23"/>
  <c r="F221" i="23"/>
  <c r="F222" i="23"/>
  <c r="F223" i="23"/>
  <c r="F224" i="23"/>
  <c r="F225" i="23"/>
  <c r="F226" i="23"/>
  <c r="F227" i="23"/>
  <c r="F228" i="23"/>
  <c r="F229" i="23"/>
  <c r="F230" i="23"/>
  <c r="F231" i="23"/>
  <c r="F232" i="23"/>
  <c r="F233" i="23"/>
  <c r="F234" i="23"/>
  <c r="F235" i="23"/>
  <c r="F236" i="23"/>
  <c r="F237" i="23"/>
  <c r="F238" i="23"/>
  <c r="F239" i="23"/>
  <c r="F240" i="23"/>
  <c r="F241" i="23"/>
  <c r="F242" i="23"/>
  <c r="F243" i="23"/>
  <c r="F244" i="23"/>
  <c r="F245" i="23"/>
  <c r="F246" i="23"/>
  <c r="F247" i="23"/>
  <c r="F248" i="23"/>
  <c r="F249" i="23"/>
  <c r="F250" i="23"/>
  <c r="F251" i="23"/>
  <c r="F252" i="23"/>
  <c r="F253" i="23"/>
  <c r="F254" i="23"/>
  <c r="F255" i="23"/>
  <c r="F256" i="23"/>
  <c r="F257" i="23"/>
  <c r="F258" i="23"/>
  <c r="F259" i="23"/>
  <c r="F260" i="23"/>
  <c r="F261" i="23"/>
  <c r="F262" i="23"/>
  <c r="F263" i="23"/>
  <c r="F264" i="23"/>
  <c r="F265" i="23"/>
  <c r="F266" i="23"/>
  <c r="F267" i="23"/>
  <c r="F268" i="23"/>
  <c r="F269" i="23"/>
  <c r="F270" i="23"/>
  <c r="F271" i="23"/>
  <c r="F272" i="23"/>
  <c r="F273" i="23"/>
  <c r="F274" i="23"/>
  <c r="F275" i="23"/>
  <c r="F276" i="23"/>
  <c r="F277" i="23"/>
  <c r="F278" i="23"/>
  <c r="F279" i="23"/>
  <c r="F280" i="23"/>
  <c r="F281" i="23"/>
  <c r="F282" i="23"/>
  <c r="F283" i="23"/>
  <c r="F284" i="23"/>
  <c r="F285" i="23"/>
  <c r="F286" i="23"/>
  <c r="F287" i="23"/>
  <c r="F288" i="23"/>
  <c r="F289" i="23"/>
  <c r="F290" i="23"/>
  <c r="F291" i="23"/>
  <c r="F292" i="23"/>
  <c r="F293" i="23"/>
  <c r="F294" i="23"/>
  <c r="F295" i="23"/>
  <c r="F296" i="23"/>
  <c r="F297" i="23"/>
  <c r="F298" i="23"/>
  <c r="F299" i="23"/>
  <c r="F300" i="23"/>
  <c r="F301" i="23"/>
  <c r="F2" i="23"/>
  <c r="E3" i="23"/>
  <c r="E4" i="23"/>
  <c r="E5" i="23"/>
  <c r="E6" i="23"/>
  <c r="E7" i="23"/>
  <c r="E8" i="23"/>
  <c r="E9" i="23"/>
  <c r="E10" i="23"/>
  <c r="E11" i="23"/>
  <c r="E12" i="23"/>
  <c r="E13" i="23"/>
  <c r="E14" i="23"/>
  <c r="E15" i="23"/>
  <c r="E16" i="23"/>
  <c r="E17" i="23"/>
  <c r="E18" i="23"/>
  <c r="E19" i="23"/>
  <c r="E20" i="23"/>
  <c r="E21" i="23"/>
  <c r="E22" i="23"/>
  <c r="E23" i="23"/>
  <c r="E24" i="23"/>
  <c r="E25" i="23"/>
  <c r="E26" i="23"/>
  <c r="E27" i="23"/>
  <c r="E28" i="23"/>
  <c r="E29" i="23"/>
  <c r="E30" i="23"/>
  <c r="E31" i="23"/>
  <c r="E32" i="23"/>
  <c r="E33" i="23"/>
  <c r="E34" i="23"/>
  <c r="E35" i="23"/>
  <c r="E36" i="23"/>
  <c r="E37" i="23"/>
  <c r="E38" i="23"/>
  <c r="E39" i="23"/>
  <c r="E40" i="23"/>
  <c r="E41" i="23"/>
  <c r="E42" i="23"/>
  <c r="E43" i="23"/>
  <c r="E44" i="23"/>
  <c r="E45" i="23"/>
  <c r="E46" i="23"/>
  <c r="E47" i="23"/>
  <c r="E48" i="23"/>
  <c r="E49" i="23"/>
  <c r="E50" i="23"/>
  <c r="E51" i="23"/>
  <c r="E52" i="23"/>
  <c r="E53" i="23"/>
  <c r="E54" i="23"/>
  <c r="E55" i="23"/>
  <c r="E56" i="23"/>
  <c r="E57" i="23"/>
  <c r="E58" i="23"/>
  <c r="E59" i="23"/>
  <c r="E60" i="23"/>
  <c r="E61" i="23"/>
  <c r="E62" i="23"/>
  <c r="E63" i="23"/>
  <c r="E64" i="23"/>
  <c r="E65" i="23"/>
  <c r="E66" i="23"/>
  <c r="E67" i="23"/>
  <c r="E68" i="23"/>
  <c r="E69" i="23"/>
  <c r="E70" i="23"/>
  <c r="E71" i="23"/>
  <c r="E72" i="23"/>
  <c r="E73" i="23"/>
  <c r="E74" i="23"/>
  <c r="E75" i="23"/>
  <c r="E76" i="23"/>
  <c r="E77" i="23"/>
  <c r="E78" i="23"/>
  <c r="E79" i="23"/>
  <c r="E80" i="23"/>
  <c r="E81" i="23"/>
  <c r="E82" i="23"/>
  <c r="E83" i="23"/>
  <c r="E84" i="23"/>
  <c r="E85" i="23"/>
  <c r="E86" i="23"/>
  <c r="E87" i="23"/>
  <c r="E88" i="23"/>
  <c r="E89" i="23"/>
  <c r="E90" i="23"/>
  <c r="E91" i="23"/>
  <c r="E92" i="23"/>
  <c r="E93" i="23"/>
  <c r="E94" i="23"/>
  <c r="E95" i="23"/>
  <c r="E96" i="23"/>
  <c r="E97" i="23"/>
  <c r="E98" i="23"/>
  <c r="E99" i="23"/>
  <c r="E100" i="23"/>
  <c r="E101" i="23"/>
  <c r="E102" i="23"/>
  <c r="E103" i="23"/>
  <c r="E104" i="23"/>
  <c r="E105" i="23"/>
  <c r="E106" i="23"/>
  <c r="E107" i="23"/>
  <c r="E108" i="23"/>
  <c r="E109" i="23"/>
  <c r="E110" i="23"/>
  <c r="E111" i="23"/>
  <c r="E112" i="23"/>
  <c r="E113" i="23"/>
  <c r="E114" i="23"/>
  <c r="E115" i="23"/>
  <c r="E116" i="23"/>
  <c r="E117" i="23"/>
  <c r="E118" i="23"/>
  <c r="E119" i="23"/>
  <c r="E120" i="23"/>
  <c r="E121" i="23"/>
  <c r="E122" i="23"/>
  <c r="E123" i="23"/>
  <c r="E124" i="23"/>
  <c r="E125" i="23"/>
  <c r="E126" i="23"/>
  <c r="E127" i="23"/>
  <c r="E128" i="23"/>
  <c r="E129" i="23"/>
  <c r="E130" i="23"/>
  <c r="E131" i="23"/>
  <c r="E132" i="23"/>
  <c r="E133" i="23"/>
  <c r="E134" i="23"/>
  <c r="E135" i="23"/>
  <c r="E136" i="23"/>
  <c r="E137" i="23"/>
  <c r="E138" i="23"/>
  <c r="E139" i="23"/>
  <c r="E140" i="23"/>
  <c r="E141" i="23"/>
  <c r="E142" i="23"/>
  <c r="E143" i="23"/>
  <c r="E144" i="23"/>
  <c r="E145" i="23"/>
  <c r="E146" i="23"/>
  <c r="E147" i="23"/>
  <c r="E148" i="23"/>
  <c r="E149" i="23"/>
  <c r="E150" i="23"/>
  <c r="E151" i="23"/>
  <c r="E152" i="23"/>
  <c r="E153" i="23"/>
  <c r="E154" i="23"/>
  <c r="E155" i="23"/>
  <c r="E156" i="23"/>
  <c r="E157" i="23"/>
  <c r="E158" i="23"/>
  <c r="E159" i="23"/>
  <c r="E160" i="23"/>
  <c r="E161" i="23"/>
  <c r="E162" i="23"/>
  <c r="E163" i="23"/>
  <c r="E164" i="23"/>
  <c r="E165" i="23"/>
  <c r="E166" i="23"/>
  <c r="E167" i="23"/>
  <c r="E168" i="23"/>
  <c r="E169" i="23"/>
  <c r="E170" i="23"/>
  <c r="E171" i="23"/>
  <c r="E172" i="23"/>
  <c r="E173" i="23"/>
  <c r="E174" i="23"/>
  <c r="E175" i="23"/>
  <c r="E176" i="23"/>
  <c r="E177" i="23"/>
  <c r="E178" i="23"/>
  <c r="E179" i="23"/>
  <c r="E180" i="23"/>
  <c r="E181" i="23"/>
  <c r="E182" i="23"/>
  <c r="E183" i="23"/>
  <c r="E184" i="23"/>
  <c r="E185" i="23"/>
  <c r="E186" i="23"/>
  <c r="E187" i="23"/>
  <c r="E188" i="23"/>
  <c r="E189" i="23"/>
  <c r="E190" i="23"/>
  <c r="E191" i="23"/>
  <c r="E192" i="23"/>
  <c r="E193" i="23"/>
  <c r="E194" i="23"/>
  <c r="E195" i="23"/>
  <c r="E196" i="23"/>
  <c r="E197" i="23"/>
  <c r="E198" i="23"/>
  <c r="E199" i="23"/>
  <c r="E200" i="23"/>
  <c r="E201" i="23"/>
  <c r="E202" i="23"/>
  <c r="E203" i="23"/>
  <c r="E204" i="23"/>
  <c r="E205" i="23"/>
  <c r="E206" i="23"/>
  <c r="E207" i="23"/>
  <c r="E208" i="23"/>
  <c r="E209" i="23"/>
  <c r="E210" i="23"/>
  <c r="E211" i="23"/>
  <c r="E212" i="23"/>
  <c r="E213" i="23"/>
  <c r="E214" i="23"/>
  <c r="E215" i="23"/>
  <c r="E216" i="23"/>
  <c r="E217" i="23"/>
  <c r="E218" i="23"/>
  <c r="E219" i="23"/>
  <c r="E220" i="23"/>
  <c r="E221" i="23"/>
  <c r="E222" i="23"/>
  <c r="E223" i="23"/>
  <c r="E224" i="23"/>
  <c r="E225" i="23"/>
  <c r="E226" i="23"/>
  <c r="E227" i="23"/>
  <c r="E228" i="23"/>
  <c r="E229" i="23"/>
  <c r="E230" i="23"/>
  <c r="E231" i="23"/>
  <c r="E232" i="23"/>
  <c r="E233" i="23"/>
  <c r="E234" i="23"/>
  <c r="E235" i="23"/>
  <c r="E236" i="23"/>
  <c r="E237" i="23"/>
  <c r="E238" i="23"/>
  <c r="E239" i="23"/>
  <c r="E240" i="23"/>
  <c r="E241" i="23"/>
  <c r="E242" i="23"/>
  <c r="E243" i="23"/>
  <c r="E244" i="23"/>
  <c r="E245" i="23"/>
  <c r="E246" i="23"/>
  <c r="E247" i="23"/>
  <c r="E248" i="23"/>
  <c r="E249" i="23"/>
  <c r="E250" i="23"/>
  <c r="E251" i="23"/>
  <c r="E252" i="23"/>
  <c r="E253" i="23"/>
  <c r="E254" i="23"/>
  <c r="E255" i="23"/>
  <c r="E256" i="23"/>
  <c r="E257" i="23"/>
  <c r="E258" i="23"/>
  <c r="E259" i="23"/>
  <c r="E260" i="23"/>
  <c r="E261" i="23"/>
  <c r="E262" i="23"/>
  <c r="E263" i="23"/>
  <c r="E264" i="23"/>
  <c r="E265" i="23"/>
  <c r="E266" i="23"/>
  <c r="E267" i="23"/>
  <c r="E268" i="23"/>
  <c r="E269" i="23"/>
  <c r="E270" i="23"/>
  <c r="E271" i="23"/>
  <c r="E272" i="23"/>
  <c r="E273" i="23"/>
  <c r="E274" i="23"/>
  <c r="E275" i="23"/>
  <c r="E276" i="23"/>
  <c r="E277" i="23"/>
  <c r="E278" i="23"/>
  <c r="E279" i="23"/>
  <c r="E280" i="23"/>
  <c r="E281" i="23"/>
  <c r="E282" i="23"/>
  <c r="E283" i="23"/>
  <c r="E284" i="23"/>
  <c r="E285" i="23"/>
  <c r="E286" i="23"/>
  <c r="E287" i="23"/>
  <c r="E288" i="23"/>
  <c r="E289" i="23"/>
  <c r="E290" i="23"/>
  <c r="E291" i="23"/>
  <c r="E292" i="23"/>
  <c r="E293" i="23"/>
  <c r="E294" i="23"/>
  <c r="E295" i="23"/>
  <c r="E296" i="23"/>
  <c r="E297" i="23"/>
  <c r="E298" i="23"/>
  <c r="E299" i="23"/>
  <c r="E300" i="23"/>
  <c r="E301" i="23"/>
  <c r="E2" i="23"/>
  <c r="D3" i="23"/>
  <c r="D4" i="23"/>
  <c r="D5" i="23"/>
  <c r="D6" i="23"/>
  <c r="D7" i="23"/>
  <c r="D8" i="23"/>
  <c r="D9" i="23"/>
  <c r="D10" i="23"/>
  <c r="D11" i="23"/>
  <c r="D12" i="23"/>
  <c r="D13" i="23"/>
  <c r="D14" i="23"/>
  <c r="D15" i="23"/>
  <c r="D16" i="23"/>
  <c r="D17" i="23"/>
  <c r="D18" i="23"/>
  <c r="D19" i="23"/>
  <c r="D20" i="23"/>
  <c r="D21" i="23"/>
  <c r="D22" i="23"/>
  <c r="D23" i="23"/>
  <c r="D24" i="23"/>
  <c r="D25" i="23"/>
  <c r="D26" i="23"/>
  <c r="D27" i="23"/>
  <c r="D28" i="23"/>
  <c r="D29" i="23"/>
  <c r="D30" i="23"/>
  <c r="D31" i="23"/>
  <c r="D32" i="23"/>
  <c r="D33" i="23"/>
  <c r="D34" i="23"/>
  <c r="D35" i="23"/>
  <c r="D36" i="23"/>
  <c r="D37" i="23"/>
  <c r="D38" i="23"/>
  <c r="D39" i="23"/>
  <c r="D40" i="23"/>
  <c r="D41" i="23"/>
  <c r="D42" i="23"/>
  <c r="D43" i="23"/>
  <c r="D44" i="23"/>
  <c r="D45" i="23"/>
  <c r="D46" i="23"/>
  <c r="D47" i="23"/>
  <c r="D48" i="23"/>
  <c r="D49" i="23"/>
  <c r="D50" i="23"/>
  <c r="D51" i="23"/>
  <c r="D52" i="23"/>
  <c r="D53" i="23"/>
  <c r="D54" i="23"/>
  <c r="D55" i="23"/>
  <c r="D56" i="23"/>
  <c r="D57" i="23"/>
  <c r="D58" i="23"/>
  <c r="D59" i="23"/>
  <c r="D60" i="23"/>
  <c r="D61" i="23"/>
  <c r="D62" i="23"/>
  <c r="D63" i="23"/>
  <c r="D64" i="23"/>
  <c r="D65" i="23"/>
  <c r="D66" i="23"/>
  <c r="D67" i="23"/>
  <c r="D68" i="23"/>
  <c r="D69" i="23"/>
  <c r="D70" i="23"/>
  <c r="D71" i="23"/>
  <c r="D72" i="23"/>
  <c r="D73" i="23"/>
  <c r="D74" i="23"/>
  <c r="D75" i="23"/>
  <c r="D76" i="23"/>
  <c r="D77" i="23"/>
  <c r="D78" i="23"/>
  <c r="D79" i="23"/>
  <c r="D80" i="23"/>
  <c r="D81" i="23"/>
  <c r="D82" i="23"/>
  <c r="D83" i="23"/>
  <c r="D84" i="23"/>
  <c r="D85" i="23"/>
  <c r="D86" i="23"/>
  <c r="D87" i="23"/>
  <c r="D88" i="23"/>
  <c r="D89" i="23"/>
  <c r="D90" i="23"/>
  <c r="D91" i="23"/>
  <c r="D92" i="23"/>
  <c r="D93" i="23"/>
  <c r="D94" i="23"/>
  <c r="D95" i="23"/>
  <c r="D96" i="23"/>
  <c r="D97" i="23"/>
  <c r="D98" i="23"/>
  <c r="D99" i="23"/>
  <c r="D100" i="23"/>
  <c r="D101" i="23"/>
  <c r="D102" i="23"/>
  <c r="D103" i="23"/>
  <c r="D104" i="23"/>
  <c r="D105" i="23"/>
  <c r="D106" i="23"/>
  <c r="D107" i="23"/>
  <c r="D108" i="23"/>
  <c r="D109" i="23"/>
  <c r="D110" i="23"/>
  <c r="D111" i="23"/>
  <c r="D112" i="23"/>
  <c r="D113" i="23"/>
  <c r="D114" i="23"/>
  <c r="D115" i="23"/>
  <c r="D116" i="23"/>
  <c r="D117" i="23"/>
  <c r="D118" i="23"/>
  <c r="D119" i="23"/>
  <c r="D120" i="23"/>
  <c r="D121" i="23"/>
  <c r="D122" i="23"/>
  <c r="D123" i="23"/>
  <c r="D124" i="23"/>
  <c r="D125" i="23"/>
  <c r="D126" i="23"/>
  <c r="D127" i="23"/>
  <c r="D128" i="23"/>
  <c r="D129" i="23"/>
  <c r="D130" i="23"/>
  <c r="D131" i="23"/>
  <c r="D132" i="23"/>
  <c r="D133" i="23"/>
  <c r="D134" i="23"/>
  <c r="D135" i="23"/>
  <c r="D136" i="23"/>
  <c r="D137" i="23"/>
  <c r="D138" i="23"/>
  <c r="D139" i="23"/>
  <c r="D140" i="23"/>
  <c r="D141" i="23"/>
  <c r="D142" i="23"/>
  <c r="D143" i="23"/>
  <c r="D144" i="23"/>
  <c r="D145" i="23"/>
  <c r="D146" i="23"/>
  <c r="D147" i="23"/>
  <c r="D148" i="23"/>
  <c r="D149" i="23"/>
  <c r="D150" i="23"/>
  <c r="D151" i="23"/>
  <c r="D152" i="23"/>
  <c r="D153" i="23"/>
  <c r="D154" i="23"/>
  <c r="D155" i="23"/>
  <c r="D156" i="23"/>
  <c r="D157" i="23"/>
  <c r="D158" i="23"/>
  <c r="D159" i="23"/>
  <c r="D160" i="23"/>
  <c r="D161" i="23"/>
  <c r="D162" i="23"/>
  <c r="D163" i="23"/>
  <c r="D164" i="23"/>
  <c r="D165" i="23"/>
  <c r="D166" i="23"/>
  <c r="D167" i="23"/>
  <c r="D168" i="23"/>
  <c r="D169" i="23"/>
  <c r="D170" i="23"/>
  <c r="D171" i="23"/>
  <c r="D172" i="23"/>
  <c r="D173" i="23"/>
  <c r="D174" i="23"/>
  <c r="D175" i="23"/>
  <c r="D176" i="23"/>
  <c r="D177" i="23"/>
  <c r="D178" i="23"/>
  <c r="D179" i="23"/>
  <c r="D180" i="23"/>
  <c r="D181" i="23"/>
  <c r="D182" i="23"/>
  <c r="D183" i="23"/>
  <c r="D184" i="23"/>
  <c r="D185" i="23"/>
  <c r="D186" i="23"/>
  <c r="D187" i="23"/>
  <c r="D188" i="23"/>
  <c r="D189" i="23"/>
  <c r="D190" i="23"/>
  <c r="D191" i="23"/>
  <c r="D192" i="23"/>
  <c r="D193" i="23"/>
  <c r="D194" i="23"/>
  <c r="D195" i="23"/>
  <c r="D196" i="23"/>
  <c r="D197" i="23"/>
  <c r="D198" i="23"/>
  <c r="D199" i="23"/>
  <c r="D200" i="23"/>
  <c r="D201" i="23"/>
  <c r="D202" i="23"/>
  <c r="D203" i="23"/>
  <c r="D204" i="23"/>
  <c r="D205" i="23"/>
  <c r="D206" i="23"/>
  <c r="D207" i="23"/>
  <c r="D208" i="23"/>
  <c r="D209" i="23"/>
  <c r="D210" i="23"/>
  <c r="D211" i="23"/>
  <c r="D212" i="23"/>
  <c r="D213" i="23"/>
  <c r="D214" i="23"/>
  <c r="D215" i="23"/>
  <c r="D216" i="23"/>
  <c r="D217" i="23"/>
  <c r="D218" i="23"/>
  <c r="D219" i="23"/>
  <c r="D220" i="23"/>
  <c r="D221" i="23"/>
  <c r="D222" i="23"/>
  <c r="D223" i="23"/>
  <c r="D224" i="23"/>
  <c r="D225" i="23"/>
  <c r="D226" i="23"/>
  <c r="D227" i="23"/>
  <c r="D228" i="23"/>
  <c r="D229" i="23"/>
  <c r="D230" i="23"/>
  <c r="D231" i="23"/>
  <c r="D232" i="23"/>
  <c r="D233" i="23"/>
  <c r="D234" i="23"/>
  <c r="D235" i="23"/>
  <c r="D236" i="23"/>
  <c r="D237" i="23"/>
  <c r="D238" i="23"/>
  <c r="D239" i="23"/>
  <c r="D240" i="23"/>
  <c r="D241" i="23"/>
  <c r="D242" i="23"/>
  <c r="D243" i="23"/>
  <c r="D244" i="23"/>
  <c r="D245" i="23"/>
  <c r="D246" i="23"/>
  <c r="D247" i="23"/>
  <c r="D248" i="23"/>
  <c r="D249" i="23"/>
  <c r="D250" i="23"/>
  <c r="D251" i="23"/>
  <c r="D252" i="23"/>
  <c r="D253" i="23"/>
  <c r="D254" i="23"/>
  <c r="D255" i="23"/>
  <c r="D256" i="23"/>
  <c r="D257" i="23"/>
  <c r="D258" i="23"/>
  <c r="D259" i="23"/>
  <c r="D260" i="23"/>
  <c r="D261" i="23"/>
  <c r="D262" i="23"/>
  <c r="D263" i="23"/>
  <c r="D264" i="23"/>
  <c r="D265" i="23"/>
  <c r="D266" i="23"/>
  <c r="D267" i="23"/>
  <c r="D268" i="23"/>
  <c r="D269" i="23"/>
  <c r="D270" i="23"/>
  <c r="D271" i="23"/>
  <c r="D272" i="23"/>
  <c r="D273" i="23"/>
  <c r="D274" i="23"/>
  <c r="D275" i="23"/>
  <c r="D276" i="23"/>
  <c r="D277" i="23"/>
  <c r="D278" i="23"/>
  <c r="D279" i="23"/>
  <c r="D280" i="23"/>
  <c r="D281" i="23"/>
  <c r="D282" i="23"/>
  <c r="D283" i="23"/>
  <c r="D284" i="23"/>
  <c r="D285" i="23"/>
  <c r="D286" i="23"/>
  <c r="D287" i="23"/>
  <c r="D288" i="23"/>
  <c r="D289" i="23"/>
  <c r="D290" i="23"/>
  <c r="D291" i="23"/>
  <c r="D292" i="23"/>
  <c r="D293" i="23"/>
  <c r="D294" i="23"/>
  <c r="D295" i="23"/>
  <c r="D296" i="23"/>
  <c r="D297" i="23"/>
  <c r="D298" i="23"/>
  <c r="D299" i="23"/>
  <c r="D300" i="23"/>
  <c r="D301" i="23"/>
  <c r="D2" i="23"/>
  <c r="C3" i="23"/>
  <c r="C4" i="23"/>
  <c r="C5" i="23"/>
  <c r="C6" i="23"/>
  <c r="C7" i="23"/>
  <c r="C8" i="23"/>
  <c r="C9" i="23"/>
  <c r="C10" i="23"/>
  <c r="C11" i="23"/>
  <c r="C12" i="23"/>
  <c r="C13" i="23"/>
  <c r="C14" i="23"/>
  <c r="C15" i="23"/>
  <c r="C16" i="23"/>
  <c r="C17" i="23"/>
  <c r="C18" i="23"/>
  <c r="C19" i="23"/>
  <c r="C20" i="23"/>
  <c r="C21" i="23"/>
  <c r="C22" i="23"/>
  <c r="C23" i="23"/>
  <c r="C25" i="23"/>
  <c r="C26" i="23"/>
  <c r="C27" i="23"/>
  <c r="C28" i="23"/>
  <c r="C29" i="23"/>
  <c r="C30" i="23"/>
  <c r="C31" i="23"/>
  <c r="C32" i="23"/>
  <c r="C33" i="23"/>
  <c r="C34" i="23"/>
  <c r="C35" i="23"/>
  <c r="C36" i="23"/>
  <c r="C37" i="23"/>
  <c r="C38" i="23"/>
  <c r="C39" i="23"/>
  <c r="C40" i="23"/>
  <c r="C41" i="23"/>
  <c r="C42" i="23"/>
  <c r="C43" i="23"/>
  <c r="C44" i="23"/>
  <c r="C45" i="23"/>
  <c r="C46" i="23"/>
  <c r="C48" i="23"/>
  <c r="C49" i="23"/>
  <c r="C50" i="23"/>
  <c r="C51" i="23"/>
  <c r="C52" i="23"/>
  <c r="C53" i="23"/>
  <c r="C54" i="23"/>
  <c r="C55" i="23"/>
  <c r="C56" i="23"/>
  <c r="C57" i="23"/>
  <c r="C58" i="23"/>
  <c r="C59" i="23"/>
  <c r="C60" i="23"/>
  <c r="C61" i="23"/>
  <c r="C62" i="23"/>
  <c r="C63" i="23"/>
  <c r="C64" i="23"/>
  <c r="C65" i="23"/>
  <c r="C66" i="23"/>
  <c r="C67" i="23"/>
  <c r="C68" i="23"/>
  <c r="C69" i="23"/>
  <c r="C70" i="23"/>
  <c r="C71" i="23"/>
  <c r="C72" i="23"/>
  <c r="C73" i="23"/>
  <c r="C74" i="23"/>
  <c r="C75" i="23"/>
  <c r="C76" i="23"/>
  <c r="C77" i="23"/>
  <c r="C78" i="23"/>
  <c r="C79" i="23"/>
  <c r="C80" i="23"/>
  <c r="C81" i="23"/>
  <c r="C82" i="23"/>
  <c r="C83" i="23"/>
  <c r="C84" i="23"/>
  <c r="C85" i="23"/>
  <c r="C86" i="23"/>
  <c r="C87" i="23"/>
  <c r="C88" i="23"/>
  <c r="C89" i="23"/>
  <c r="C90" i="23"/>
  <c r="C91" i="23"/>
  <c r="C92" i="23"/>
  <c r="C93" i="23"/>
  <c r="C94" i="23"/>
  <c r="C95" i="23"/>
  <c r="C96" i="23"/>
  <c r="C97" i="23"/>
  <c r="C98" i="23"/>
  <c r="C99" i="23"/>
  <c r="C100" i="23"/>
  <c r="C101" i="23"/>
  <c r="C102" i="23"/>
  <c r="C103" i="23"/>
  <c r="C104" i="23"/>
  <c r="C105" i="23"/>
  <c r="C106" i="23"/>
  <c r="C107" i="23"/>
  <c r="C108" i="23"/>
  <c r="C109" i="23"/>
  <c r="C110" i="23"/>
  <c r="C111" i="23"/>
  <c r="C112" i="23"/>
  <c r="C113" i="23"/>
  <c r="C114" i="23"/>
  <c r="C115" i="23"/>
  <c r="C116" i="23"/>
  <c r="C117" i="23"/>
  <c r="C118" i="23"/>
  <c r="C119" i="23"/>
  <c r="C120" i="23"/>
  <c r="C121" i="23"/>
  <c r="C122" i="23"/>
  <c r="C123" i="23"/>
  <c r="C124" i="23"/>
  <c r="C125" i="23"/>
  <c r="C126" i="23"/>
  <c r="C127" i="23"/>
  <c r="C128" i="23"/>
  <c r="C129" i="23"/>
  <c r="C130" i="23"/>
  <c r="C131" i="23"/>
  <c r="C132" i="23"/>
  <c r="C133" i="23"/>
  <c r="C134" i="23"/>
  <c r="C135" i="23"/>
  <c r="C136" i="23"/>
  <c r="C137" i="23"/>
  <c r="C138" i="23"/>
  <c r="C139" i="23"/>
  <c r="C140" i="23"/>
  <c r="C141" i="23"/>
  <c r="C142" i="23"/>
  <c r="C143" i="23"/>
  <c r="C144" i="23"/>
  <c r="C145" i="23"/>
  <c r="C146" i="23"/>
  <c r="C147" i="23"/>
  <c r="C148" i="23"/>
  <c r="C149" i="23"/>
  <c r="C150" i="23"/>
  <c r="C151" i="23"/>
  <c r="C152" i="23"/>
  <c r="C153" i="23"/>
  <c r="C154" i="23"/>
  <c r="C155" i="23"/>
  <c r="C156" i="23"/>
  <c r="C157" i="23"/>
  <c r="C158" i="23"/>
  <c r="C159" i="23"/>
  <c r="C160" i="23"/>
  <c r="C161" i="23"/>
  <c r="C162" i="23"/>
  <c r="C163" i="23"/>
  <c r="C164" i="23"/>
  <c r="C165" i="23"/>
  <c r="C166" i="23"/>
  <c r="C167" i="23"/>
  <c r="C168" i="23"/>
  <c r="C169" i="23"/>
  <c r="C170" i="23"/>
  <c r="C171" i="23"/>
  <c r="C172" i="23"/>
  <c r="C173" i="23"/>
  <c r="C174" i="23"/>
  <c r="C175" i="23"/>
  <c r="C176" i="23"/>
  <c r="C177" i="23"/>
  <c r="C178" i="23"/>
  <c r="C179" i="23"/>
  <c r="C180" i="23"/>
  <c r="C181" i="23"/>
  <c r="C182" i="23"/>
  <c r="C183" i="23"/>
  <c r="C184" i="23"/>
  <c r="C185" i="23"/>
  <c r="C186" i="23"/>
  <c r="C187" i="23"/>
  <c r="C188" i="23"/>
  <c r="C189" i="23"/>
  <c r="C190" i="23"/>
  <c r="C191" i="23"/>
  <c r="C192" i="23"/>
  <c r="C193" i="23"/>
  <c r="C194" i="23"/>
  <c r="C195" i="23"/>
  <c r="C196" i="23"/>
  <c r="C197" i="23"/>
  <c r="C198" i="23"/>
  <c r="C199" i="23"/>
  <c r="C200" i="23"/>
  <c r="C201" i="23"/>
  <c r="C202" i="23"/>
  <c r="C203" i="23"/>
  <c r="C204" i="23"/>
  <c r="C205" i="23"/>
  <c r="C206" i="23"/>
  <c r="C207" i="23"/>
  <c r="C208" i="23"/>
  <c r="C209" i="23"/>
  <c r="C210" i="23"/>
  <c r="C211" i="23"/>
  <c r="C212" i="23"/>
  <c r="C213" i="23"/>
  <c r="C214" i="23"/>
  <c r="C215" i="23"/>
  <c r="C216" i="23"/>
  <c r="C217" i="23"/>
  <c r="C218" i="23"/>
  <c r="C219" i="23"/>
  <c r="C220" i="23"/>
  <c r="C221" i="23"/>
  <c r="C222" i="23"/>
  <c r="C223" i="23"/>
  <c r="C224" i="23"/>
  <c r="C225" i="23"/>
  <c r="C226" i="23"/>
  <c r="C227" i="23"/>
  <c r="C228" i="23"/>
  <c r="C229" i="23"/>
  <c r="C230" i="23"/>
  <c r="C231" i="23"/>
  <c r="C232" i="23"/>
  <c r="C233" i="23"/>
  <c r="C234" i="23"/>
  <c r="C235" i="23"/>
  <c r="C236" i="23"/>
  <c r="C237" i="23"/>
  <c r="C238" i="23"/>
  <c r="C239" i="23"/>
  <c r="C240" i="23"/>
  <c r="C241" i="23"/>
  <c r="C242" i="23"/>
  <c r="C243" i="23"/>
  <c r="C244" i="23"/>
  <c r="C245" i="23"/>
  <c r="C246" i="23"/>
  <c r="C247" i="23"/>
  <c r="C248" i="23"/>
  <c r="C249" i="23"/>
  <c r="C250" i="23"/>
  <c r="C251" i="23"/>
  <c r="C252" i="23"/>
  <c r="C253" i="23"/>
  <c r="C254" i="23"/>
  <c r="C255" i="23"/>
  <c r="C256" i="23"/>
  <c r="C257" i="23"/>
  <c r="C258" i="23"/>
  <c r="C259" i="23"/>
  <c r="C260" i="23"/>
  <c r="C261" i="23"/>
  <c r="C262" i="23"/>
  <c r="C263" i="23"/>
  <c r="C264" i="23"/>
  <c r="C265" i="23"/>
  <c r="C266" i="23"/>
  <c r="C267" i="23"/>
  <c r="C268" i="23"/>
  <c r="C269" i="23"/>
  <c r="C270" i="23"/>
  <c r="C271" i="23"/>
  <c r="C272" i="23"/>
  <c r="C273" i="23"/>
  <c r="C274" i="23"/>
  <c r="C275" i="23"/>
  <c r="C276" i="23"/>
  <c r="C277" i="23"/>
  <c r="C278" i="23"/>
  <c r="C279" i="23"/>
  <c r="C280" i="23"/>
  <c r="C281" i="23"/>
  <c r="C282" i="23"/>
  <c r="C283" i="23"/>
  <c r="C284" i="23"/>
  <c r="C285" i="23"/>
  <c r="C286" i="23"/>
  <c r="C287" i="23"/>
  <c r="C288" i="23"/>
  <c r="C289" i="23"/>
  <c r="C290" i="23"/>
  <c r="C291" i="23"/>
  <c r="C292" i="23"/>
  <c r="C293" i="23"/>
  <c r="C294" i="23"/>
  <c r="C295" i="23"/>
  <c r="C296" i="23"/>
  <c r="C297" i="23"/>
  <c r="C298" i="23"/>
  <c r="C299" i="23"/>
  <c r="C300" i="23"/>
  <c r="C301" i="23"/>
  <c r="C2" i="23"/>
  <c r="B3" i="23"/>
  <c r="B4" i="23"/>
  <c r="B5" i="23"/>
  <c r="B6" i="23"/>
  <c r="B7" i="23"/>
  <c r="B8" i="23"/>
  <c r="B9" i="23"/>
  <c r="B10" i="23"/>
  <c r="B11" i="23"/>
  <c r="B12" i="23"/>
  <c r="B13" i="23"/>
  <c r="B14" i="23"/>
  <c r="B15" i="23"/>
  <c r="B16" i="23"/>
  <c r="B17" i="23"/>
  <c r="B18" i="23"/>
  <c r="B19" i="23"/>
  <c r="B20" i="23"/>
  <c r="B21" i="23"/>
  <c r="B22" i="23"/>
  <c r="B23" i="23"/>
  <c r="B24" i="23"/>
  <c r="B25" i="23"/>
  <c r="B26" i="23"/>
  <c r="B27" i="23"/>
  <c r="B28" i="23"/>
  <c r="B29" i="23"/>
  <c r="B30" i="23"/>
  <c r="B31" i="23"/>
  <c r="B32" i="23"/>
  <c r="B33" i="23"/>
  <c r="B34" i="23"/>
  <c r="B35" i="23"/>
  <c r="B36" i="23"/>
  <c r="B37" i="23"/>
  <c r="B38" i="23"/>
  <c r="B39" i="23"/>
  <c r="B40" i="23"/>
  <c r="B41" i="23"/>
  <c r="B42" i="23"/>
  <c r="B43" i="23"/>
  <c r="B44" i="23"/>
  <c r="B45" i="23"/>
  <c r="B46" i="23"/>
  <c r="B47" i="23"/>
  <c r="B48" i="23"/>
  <c r="B49" i="23"/>
  <c r="B50" i="23"/>
  <c r="B51" i="23"/>
  <c r="B52" i="23"/>
  <c r="B53" i="23"/>
  <c r="B54" i="23"/>
  <c r="B55" i="23"/>
  <c r="B56" i="23"/>
  <c r="B57" i="23"/>
  <c r="B58" i="23"/>
  <c r="B59" i="23"/>
  <c r="B60" i="23"/>
  <c r="B61" i="23"/>
  <c r="B62" i="23"/>
  <c r="B63" i="23"/>
  <c r="B64" i="23"/>
  <c r="B65" i="23"/>
  <c r="B66" i="23"/>
  <c r="B67" i="23"/>
  <c r="B68" i="23"/>
  <c r="B69" i="23"/>
  <c r="B70" i="23"/>
  <c r="B71" i="23"/>
  <c r="B72" i="23"/>
  <c r="B73" i="23"/>
  <c r="B74" i="23"/>
  <c r="B75" i="23"/>
  <c r="B76" i="23"/>
  <c r="B77" i="23"/>
  <c r="B78" i="23"/>
  <c r="B79" i="23"/>
  <c r="B80" i="23"/>
  <c r="B81" i="23"/>
  <c r="B82" i="23"/>
  <c r="B83" i="23"/>
  <c r="B84" i="23"/>
  <c r="B85" i="23"/>
  <c r="B86" i="23"/>
  <c r="B87" i="23"/>
  <c r="B88" i="23"/>
  <c r="B89" i="23"/>
  <c r="B90" i="23"/>
  <c r="B91" i="23"/>
  <c r="B92" i="23"/>
  <c r="B93" i="23"/>
  <c r="B94" i="23"/>
  <c r="B95" i="23"/>
  <c r="B96" i="23"/>
  <c r="B97" i="23"/>
  <c r="B98" i="23"/>
  <c r="B99" i="23"/>
  <c r="B100" i="23"/>
  <c r="B101" i="23"/>
  <c r="B102" i="23"/>
  <c r="B103" i="23"/>
  <c r="B104" i="23"/>
  <c r="B105" i="23"/>
  <c r="B106" i="23"/>
  <c r="B107" i="23"/>
  <c r="B108" i="23"/>
  <c r="B109" i="23"/>
  <c r="B110" i="23"/>
  <c r="B111" i="23"/>
  <c r="B112" i="23"/>
  <c r="B113" i="23"/>
  <c r="B114" i="23"/>
  <c r="B115" i="23"/>
  <c r="B116" i="23"/>
  <c r="B117" i="23"/>
  <c r="B118" i="23"/>
  <c r="B119" i="23"/>
  <c r="B120" i="23"/>
  <c r="B121" i="23"/>
  <c r="B122" i="23"/>
  <c r="B123" i="23"/>
  <c r="B124" i="23"/>
  <c r="B125" i="23"/>
  <c r="B126" i="23"/>
  <c r="B127" i="23"/>
  <c r="B128" i="23"/>
  <c r="B129" i="23"/>
  <c r="B130" i="23"/>
  <c r="B131" i="23"/>
  <c r="B132" i="23"/>
  <c r="B133" i="23"/>
  <c r="B134" i="23"/>
  <c r="B135" i="23"/>
  <c r="B136" i="23"/>
  <c r="B137" i="23"/>
  <c r="B138" i="23"/>
  <c r="B139" i="23"/>
  <c r="B140" i="23"/>
  <c r="B141" i="23"/>
  <c r="B142" i="23"/>
  <c r="B143" i="23"/>
  <c r="B144" i="23"/>
  <c r="B145" i="23"/>
  <c r="B146" i="23"/>
  <c r="B147" i="23"/>
  <c r="B148" i="23"/>
  <c r="B149" i="23"/>
  <c r="B150" i="23"/>
  <c r="B151" i="23"/>
  <c r="B152" i="23"/>
  <c r="B153" i="23"/>
  <c r="B154" i="23"/>
  <c r="B155" i="23"/>
  <c r="B156" i="23"/>
  <c r="B157" i="23"/>
  <c r="B158" i="23"/>
  <c r="B159" i="23"/>
  <c r="B160" i="23"/>
  <c r="B161" i="23"/>
  <c r="B162" i="23"/>
  <c r="B163" i="23"/>
  <c r="B164" i="23"/>
  <c r="B165" i="23"/>
  <c r="B166" i="23"/>
  <c r="B167" i="23"/>
  <c r="B168" i="23"/>
  <c r="B169" i="23"/>
  <c r="B170" i="23"/>
  <c r="B171" i="23"/>
  <c r="B172" i="23"/>
  <c r="B173" i="23"/>
  <c r="B174" i="23"/>
  <c r="B175" i="23"/>
  <c r="B176" i="23"/>
  <c r="B177" i="23"/>
  <c r="B178" i="23"/>
  <c r="B179" i="23"/>
  <c r="B180" i="23"/>
  <c r="B181" i="23"/>
  <c r="B182" i="23"/>
  <c r="B183" i="23"/>
  <c r="B184" i="23"/>
  <c r="B185" i="23"/>
  <c r="B186" i="23"/>
  <c r="B187" i="23"/>
  <c r="B188" i="23"/>
  <c r="B189" i="23"/>
  <c r="B190" i="23"/>
  <c r="B191" i="23"/>
  <c r="B192" i="23"/>
  <c r="B193" i="23"/>
  <c r="B194" i="23"/>
  <c r="B195" i="23"/>
  <c r="B196" i="23"/>
  <c r="B197" i="23"/>
  <c r="B198" i="23"/>
  <c r="B199" i="23"/>
  <c r="B200" i="23"/>
  <c r="B201" i="23"/>
  <c r="B202" i="23"/>
  <c r="B203" i="23"/>
  <c r="B204" i="23"/>
  <c r="B205" i="23"/>
  <c r="B206" i="23"/>
  <c r="B207" i="23"/>
  <c r="B208" i="23"/>
  <c r="B209" i="23"/>
  <c r="B210" i="23"/>
  <c r="B211" i="23"/>
  <c r="B212" i="23"/>
  <c r="B213" i="23"/>
  <c r="B214" i="23"/>
  <c r="B215" i="23"/>
  <c r="B216" i="23"/>
  <c r="B217" i="23"/>
  <c r="B218" i="23"/>
  <c r="B219" i="23"/>
  <c r="B220" i="23"/>
  <c r="B221" i="23"/>
  <c r="B222" i="23"/>
  <c r="B223" i="23"/>
  <c r="B224" i="23"/>
  <c r="B225" i="23"/>
  <c r="B226" i="23"/>
  <c r="B227" i="23"/>
  <c r="B228" i="23"/>
  <c r="B229" i="23"/>
  <c r="B230" i="23"/>
  <c r="B231" i="23"/>
  <c r="B232" i="23"/>
  <c r="B233" i="23"/>
  <c r="B234" i="23"/>
  <c r="B235" i="23"/>
  <c r="B236" i="23"/>
  <c r="B237" i="23"/>
  <c r="B238" i="23"/>
  <c r="B239" i="23"/>
  <c r="B240" i="23"/>
  <c r="B241" i="23"/>
  <c r="B242" i="23"/>
  <c r="B243" i="23"/>
  <c r="B244" i="23"/>
  <c r="B245" i="23"/>
  <c r="B246" i="23"/>
  <c r="B247" i="23"/>
  <c r="B248" i="23"/>
  <c r="B249" i="23"/>
  <c r="B250" i="23"/>
  <c r="B251" i="23"/>
  <c r="B252" i="23"/>
  <c r="B253" i="23"/>
  <c r="B254" i="23"/>
  <c r="B255" i="23"/>
  <c r="B256" i="23"/>
  <c r="B257" i="23"/>
  <c r="B258" i="23"/>
  <c r="B259" i="23"/>
  <c r="B260" i="23"/>
  <c r="B261" i="23"/>
  <c r="B262" i="23"/>
  <c r="B263" i="23"/>
  <c r="B264" i="23"/>
  <c r="B265" i="23"/>
  <c r="B266" i="23"/>
  <c r="B267" i="23"/>
  <c r="B268" i="23"/>
  <c r="B269" i="23"/>
  <c r="B270" i="23"/>
  <c r="B271" i="23"/>
  <c r="B272" i="23"/>
  <c r="B273" i="23"/>
  <c r="B274" i="23"/>
  <c r="B275" i="23"/>
  <c r="B276" i="23"/>
  <c r="B277" i="23"/>
  <c r="B278" i="23"/>
  <c r="B279" i="23"/>
  <c r="B280" i="23"/>
  <c r="B281" i="23"/>
  <c r="B282" i="23"/>
  <c r="B283" i="23"/>
  <c r="B284" i="23"/>
  <c r="B285" i="23"/>
  <c r="B286" i="23"/>
  <c r="B287" i="23"/>
  <c r="B288" i="23"/>
  <c r="B289" i="23"/>
  <c r="B290" i="23"/>
  <c r="B291" i="23"/>
  <c r="B292" i="23"/>
  <c r="B293" i="23"/>
  <c r="B294" i="23"/>
  <c r="B295" i="23"/>
  <c r="B296" i="23"/>
  <c r="B297" i="23"/>
  <c r="B298" i="23"/>
  <c r="B299" i="23"/>
  <c r="B300" i="23"/>
  <c r="B301" i="23"/>
  <c r="B2" i="23"/>
  <c r="H10" i="28" l="1"/>
  <c r="H2" i="28"/>
  <c r="H9" i="28"/>
  <c r="H11" i="28" s="1"/>
  <c r="AM3" i="2" l="1"/>
  <c r="AM4" i="2"/>
  <c r="AM5" i="2"/>
  <c r="AM6" i="2"/>
  <c r="AM7" i="2"/>
  <c r="AM8" i="2"/>
  <c r="AM9" i="2"/>
  <c r="AM10" i="2"/>
  <c r="AM11" i="2"/>
  <c r="AM12" i="2"/>
  <c r="AM13" i="2"/>
  <c r="AM14" i="2"/>
  <c r="AM15" i="2"/>
  <c r="AM16" i="2"/>
  <c r="AM17" i="2"/>
  <c r="AM18" i="2"/>
  <c r="AM19" i="2"/>
  <c r="AM20" i="2"/>
  <c r="AM21" i="2"/>
  <c r="AM22" i="2"/>
  <c r="AM23" i="2"/>
  <c r="AM24" i="2"/>
  <c r="AM25" i="2"/>
  <c r="AM26" i="2"/>
  <c r="AM27" i="2"/>
  <c r="AM28" i="2"/>
  <c r="AM29" i="2"/>
  <c r="AM30" i="2"/>
  <c r="AM31" i="2"/>
  <c r="AM32" i="2"/>
  <c r="AM33" i="2"/>
  <c r="AM34" i="2"/>
  <c r="AM35" i="2"/>
  <c r="AM36" i="2"/>
  <c r="AM37" i="2"/>
  <c r="AM38" i="2"/>
  <c r="AM39" i="2"/>
  <c r="AM40" i="2"/>
  <c r="AM41" i="2"/>
  <c r="AM42" i="2"/>
  <c r="AM43" i="2"/>
  <c r="AM44" i="2"/>
  <c r="AM45" i="2"/>
  <c r="AM46" i="2"/>
  <c r="AM47" i="2"/>
  <c r="AM48" i="2"/>
  <c r="AM49" i="2"/>
  <c r="AM50" i="2"/>
  <c r="AM51" i="2"/>
  <c r="AM52" i="2"/>
  <c r="AM53" i="2"/>
  <c r="AM54" i="2"/>
  <c r="AM55" i="2"/>
  <c r="AM56" i="2"/>
  <c r="AM57" i="2"/>
  <c r="AM58" i="2"/>
  <c r="AM59" i="2"/>
  <c r="AM60" i="2"/>
  <c r="AM61" i="2"/>
  <c r="AM62" i="2"/>
  <c r="AM63" i="2"/>
  <c r="AM64" i="2"/>
  <c r="AM65" i="2"/>
  <c r="AM66" i="2"/>
  <c r="AM67" i="2"/>
  <c r="AM68" i="2"/>
  <c r="AM69" i="2"/>
  <c r="AM70" i="2"/>
  <c r="AM71" i="2"/>
  <c r="AM72" i="2"/>
  <c r="AM73" i="2"/>
  <c r="AM74" i="2"/>
  <c r="AM75" i="2"/>
  <c r="AM76" i="2"/>
  <c r="AM77" i="2"/>
  <c r="AM78" i="2"/>
  <c r="AM79" i="2"/>
  <c r="AM80" i="2"/>
  <c r="AM81" i="2"/>
  <c r="AM82" i="2"/>
  <c r="AM83" i="2"/>
  <c r="AM84" i="2"/>
  <c r="AM85" i="2"/>
  <c r="AM86" i="2"/>
  <c r="AM87" i="2"/>
  <c r="AM88" i="2"/>
  <c r="AM89" i="2"/>
  <c r="AM90" i="2"/>
  <c r="AM91" i="2"/>
  <c r="AM92" i="2"/>
  <c r="AM93" i="2"/>
  <c r="AM94" i="2"/>
  <c r="AM95" i="2"/>
  <c r="AM96" i="2"/>
  <c r="AM97" i="2"/>
  <c r="AM98" i="2"/>
  <c r="AM99" i="2"/>
  <c r="AM100" i="2"/>
  <c r="AM101" i="2"/>
  <c r="AM102" i="2"/>
  <c r="AM103" i="2"/>
  <c r="AM104" i="2"/>
  <c r="AM105" i="2"/>
  <c r="AM106" i="2"/>
  <c r="AM107" i="2"/>
  <c r="AM108" i="2"/>
  <c r="AM109" i="2"/>
  <c r="AM110" i="2"/>
  <c r="AM111" i="2"/>
  <c r="AM112" i="2"/>
  <c r="AM113" i="2"/>
  <c r="AM114" i="2"/>
  <c r="AM115" i="2"/>
  <c r="AM116" i="2"/>
  <c r="AM117" i="2"/>
  <c r="AM118" i="2"/>
  <c r="AM119" i="2"/>
  <c r="AM120" i="2"/>
  <c r="AM121" i="2"/>
  <c r="AM122" i="2"/>
  <c r="AM123" i="2"/>
  <c r="AM124" i="2"/>
  <c r="AM125" i="2"/>
  <c r="AM126" i="2"/>
  <c r="AM127" i="2"/>
  <c r="AM128" i="2"/>
  <c r="AM129" i="2"/>
  <c r="AM130" i="2"/>
  <c r="AM131" i="2"/>
  <c r="AM132" i="2"/>
  <c r="AM133" i="2"/>
  <c r="AM134" i="2"/>
  <c r="AM135" i="2"/>
  <c r="AM136" i="2"/>
  <c r="AM137" i="2"/>
  <c r="AM138" i="2"/>
  <c r="AM139" i="2"/>
  <c r="AM140" i="2"/>
  <c r="AM141" i="2"/>
  <c r="AM142" i="2"/>
  <c r="AM143" i="2"/>
  <c r="AM144" i="2"/>
  <c r="AM145" i="2"/>
  <c r="AM146" i="2"/>
  <c r="AM147" i="2"/>
  <c r="AM148" i="2"/>
  <c r="AM149" i="2"/>
  <c r="AM150" i="2"/>
  <c r="AM151" i="2"/>
  <c r="AM152" i="2"/>
  <c r="AM153" i="2"/>
  <c r="AM154" i="2"/>
  <c r="AM155" i="2"/>
  <c r="AM156" i="2"/>
  <c r="AM157" i="2"/>
  <c r="AM158" i="2"/>
  <c r="AM159" i="2"/>
  <c r="AM160" i="2"/>
  <c r="AM161" i="2"/>
  <c r="AM162" i="2"/>
  <c r="AM163" i="2"/>
  <c r="AM164" i="2"/>
  <c r="AM165" i="2"/>
  <c r="AM166" i="2"/>
  <c r="AM167" i="2"/>
  <c r="AM168" i="2"/>
  <c r="AM169" i="2"/>
  <c r="AM170" i="2"/>
  <c r="AM171" i="2"/>
  <c r="AM172" i="2"/>
  <c r="AM173" i="2"/>
  <c r="AM174" i="2"/>
  <c r="AM175" i="2"/>
  <c r="AM176" i="2"/>
  <c r="AM177" i="2"/>
  <c r="AM178" i="2"/>
  <c r="AM179" i="2"/>
  <c r="AM180" i="2"/>
  <c r="AM181" i="2"/>
  <c r="AM182" i="2"/>
  <c r="AM183" i="2"/>
  <c r="AM184" i="2"/>
  <c r="AM185" i="2"/>
  <c r="AM186" i="2"/>
  <c r="AM187" i="2"/>
  <c r="AM188" i="2"/>
  <c r="AM189" i="2"/>
  <c r="AM190" i="2"/>
  <c r="AM191" i="2"/>
  <c r="AM192" i="2"/>
  <c r="AM193" i="2"/>
  <c r="AM194" i="2"/>
  <c r="AM195" i="2"/>
  <c r="AM196" i="2"/>
  <c r="AM197" i="2"/>
  <c r="AM198" i="2"/>
  <c r="AM199" i="2"/>
  <c r="AM200" i="2"/>
  <c r="AM201" i="2"/>
  <c r="AM202" i="2"/>
  <c r="AM203" i="2"/>
  <c r="AM204" i="2"/>
  <c r="AM205" i="2"/>
  <c r="AM206" i="2"/>
  <c r="AM207" i="2"/>
  <c r="AM208" i="2"/>
  <c r="AM209" i="2"/>
  <c r="AM210" i="2"/>
  <c r="AM211" i="2"/>
  <c r="AM212" i="2"/>
  <c r="AM213" i="2"/>
  <c r="AM214" i="2"/>
  <c r="AM215" i="2"/>
  <c r="AM216" i="2"/>
  <c r="AM217" i="2"/>
  <c r="AM218" i="2"/>
  <c r="AM219" i="2"/>
  <c r="AM220" i="2"/>
  <c r="AM221" i="2"/>
  <c r="AM222" i="2"/>
  <c r="AM223" i="2"/>
  <c r="AM224" i="2"/>
  <c r="AM225" i="2"/>
  <c r="AM226" i="2"/>
  <c r="AM227" i="2"/>
  <c r="AM228" i="2"/>
  <c r="AM229" i="2"/>
  <c r="AM230" i="2"/>
  <c r="AM231" i="2"/>
  <c r="AM232" i="2"/>
  <c r="AM233" i="2"/>
  <c r="AM234" i="2"/>
  <c r="AM235" i="2"/>
  <c r="AM236" i="2"/>
  <c r="AM237" i="2"/>
  <c r="AM238" i="2"/>
  <c r="AM239" i="2"/>
  <c r="AM240" i="2"/>
  <c r="AM241" i="2"/>
  <c r="AM242" i="2"/>
  <c r="AM243" i="2"/>
  <c r="AM244" i="2"/>
  <c r="AM245" i="2"/>
  <c r="AM246" i="2"/>
  <c r="AM247" i="2"/>
  <c r="AM248" i="2"/>
  <c r="AM249" i="2"/>
  <c r="AM250" i="2"/>
  <c r="AM251" i="2"/>
  <c r="AM252" i="2"/>
  <c r="AM253" i="2"/>
  <c r="AM254" i="2"/>
  <c r="AM255" i="2"/>
  <c r="AM256" i="2"/>
  <c r="AM257" i="2"/>
  <c r="AM258" i="2"/>
  <c r="AM259" i="2"/>
  <c r="AM260" i="2"/>
  <c r="AM261" i="2"/>
  <c r="AM262" i="2"/>
  <c r="AM263" i="2"/>
  <c r="AM264" i="2"/>
  <c r="AM265" i="2"/>
  <c r="AM266" i="2"/>
  <c r="AM267" i="2"/>
  <c r="AM268" i="2"/>
  <c r="AM269" i="2"/>
  <c r="AM270" i="2"/>
  <c r="AM271" i="2"/>
  <c r="AM272" i="2"/>
  <c r="AM273" i="2"/>
  <c r="AM274" i="2"/>
  <c r="AM275" i="2"/>
  <c r="AM276" i="2"/>
  <c r="AM277" i="2"/>
  <c r="AM278" i="2"/>
  <c r="AM279" i="2"/>
  <c r="AM280" i="2"/>
  <c r="AM281" i="2"/>
  <c r="AM282" i="2"/>
  <c r="AM283" i="2"/>
  <c r="AM284" i="2"/>
  <c r="AM285" i="2"/>
  <c r="AM286" i="2"/>
  <c r="AM287" i="2"/>
  <c r="AM288" i="2"/>
  <c r="AM289" i="2"/>
  <c r="AM290" i="2"/>
  <c r="AM291" i="2"/>
  <c r="AM292" i="2"/>
  <c r="AM293" i="2"/>
  <c r="AM294" i="2"/>
  <c r="AM295" i="2"/>
  <c r="AM296" i="2"/>
  <c r="AM297" i="2"/>
  <c r="AM298" i="2"/>
  <c r="AM299" i="2"/>
  <c r="AM300" i="2"/>
  <c r="AM301" i="2"/>
  <c r="AM2" i="2"/>
  <c r="AL3" i="2"/>
  <c r="AL4" i="2"/>
  <c r="AL5" i="2"/>
  <c r="AL6" i="2"/>
  <c r="AL7" i="2"/>
  <c r="AL8" i="2"/>
  <c r="AL9" i="2"/>
  <c r="AL10" i="2"/>
  <c r="AL11" i="2"/>
  <c r="AL12" i="2"/>
  <c r="AL13" i="2"/>
  <c r="AL14" i="2"/>
  <c r="AL15" i="2"/>
  <c r="AL16" i="2"/>
  <c r="AL17" i="2"/>
  <c r="AL18" i="2"/>
  <c r="AL19" i="2"/>
  <c r="AL20" i="2"/>
  <c r="AL21" i="2"/>
  <c r="AL22" i="2"/>
  <c r="AL23" i="2"/>
  <c r="AL24" i="2"/>
  <c r="AL25" i="2"/>
  <c r="AL26" i="2"/>
  <c r="AL27" i="2"/>
  <c r="AL28" i="2"/>
  <c r="AL29" i="2"/>
  <c r="AL30" i="2"/>
  <c r="AL31" i="2"/>
  <c r="AL32" i="2"/>
  <c r="AL33" i="2"/>
  <c r="AL34" i="2"/>
  <c r="AL35" i="2"/>
  <c r="AL36" i="2"/>
  <c r="AL37" i="2"/>
  <c r="AL38" i="2"/>
  <c r="AL39" i="2"/>
  <c r="AL40" i="2"/>
  <c r="AL41" i="2"/>
  <c r="AL42" i="2"/>
  <c r="AL43" i="2"/>
  <c r="AL44" i="2"/>
  <c r="AL45" i="2"/>
  <c r="AL46" i="2"/>
  <c r="AL47" i="2"/>
  <c r="AL48" i="2"/>
  <c r="AL49" i="2"/>
  <c r="AL50" i="2"/>
  <c r="AL51" i="2"/>
  <c r="AL52" i="2"/>
  <c r="AL53" i="2"/>
  <c r="AL54" i="2"/>
  <c r="AL55" i="2"/>
  <c r="AL56" i="2"/>
  <c r="AL57" i="2"/>
  <c r="AL58" i="2"/>
  <c r="AL59" i="2"/>
  <c r="AL60" i="2"/>
  <c r="AL61" i="2"/>
  <c r="AL62" i="2"/>
  <c r="AL63" i="2"/>
  <c r="AL64" i="2"/>
  <c r="AL65" i="2"/>
  <c r="AL66" i="2"/>
  <c r="AL67" i="2"/>
  <c r="AL68" i="2"/>
  <c r="AL69" i="2"/>
  <c r="AL70" i="2"/>
  <c r="AL71" i="2"/>
  <c r="AL72" i="2"/>
  <c r="AL73" i="2"/>
  <c r="AL74" i="2"/>
  <c r="AL75" i="2"/>
  <c r="AL76" i="2"/>
  <c r="AL77" i="2"/>
  <c r="AL78" i="2"/>
  <c r="AL79" i="2"/>
  <c r="AL80" i="2"/>
  <c r="AL81" i="2"/>
  <c r="AL82" i="2"/>
  <c r="AL83" i="2"/>
  <c r="AL84" i="2"/>
  <c r="AL85" i="2"/>
  <c r="AL86" i="2"/>
  <c r="AL87" i="2"/>
  <c r="AL88" i="2"/>
  <c r="AL89" i="2"/>
  <c r="AL90" i="2"/>
  <c r="AL91" i="2"/>
  <c r="AL92" i="2"/>
  <c r="AL93" i="2"/>
  <c r="AL94" i="2"/>
  <c r="AL95" i="2"/>
  <c r="AL96" i="2"/>
  <c r="AL97" i="2"/>
  <c r="AL98" i="2"/>
  <c r="AL99" i="2"/>
  <c r="AL100" i="2"/>
  <c r="AL101" i="2"/>
  <c r="AL102" i="2"/>
  <c r="AL103" i="2"/>
  <c r="AL104" i="2"/>
  <c r="AL105" i="2"/>
  <c r="AL106" i="2"/>
  <c r="AL107" i="2"/>
  <c r="AL108" i="2"/>
  <c r="AL109" i="2"/>
  <c r="AL110" i="2"/>
  <c r="AL111" i="2"/>
  <c r="AL112" i="2"/>
  <c r="AL113" i="2"/>
  <c r="AL114" i="2"/>
  <c r="AL115" i="2"/>
  <c r="AL116" i="2"/>
  <c r="AL117" i="2"/>
  <c r="AL118" i="2"/>
  <c r="AL119" i="2"/>
  <c r="AL120" i="2"/>
  <c r="AL121" i="2"/>
  <c r="AL122" i="2"/>
  <c r="AL123" i="2"/>
  <c r="AL124" i="2"/>
  <c r="AL125" i="2"/>
  <c r="AL126" i="2"/>
  <c r="AL127" i="2"/>
  <c r="AL128" i="2"/>
  <c r="AL129" i="2"/>
  <c r="AL130" i="2"/>
  <c r="AL131" i="2"/>
  <c r="AL132" i="2"/>
  <c r="AL133" i="2"/>
  <c r="AL134" i="2"/>
  <c r="AL135" i="2"/>
  <c r="AL136" i="2"/>
  <c r="AL137" i="2"/>
  <c r="AL138" i="2"/>
  <c r="AL139" i="2"/>
  <c r="AL140" i="2"/>
  <c r="AL141" i="2"/>
  <c r="AL142" i="2"/>
  <c r="AL143" i="2"/>
  <c r="AL144" i="2"/>
  <c r="AL145" i="2"/>
  <c r="AL146" i="2"/>
  <c r="AL147" i="2"/>
  <c r="AL148" i="2"/>
  <c r="AL149" i="2"/>
  <c r="AL150" i="2"/>
  <c r="AL151" i="2"/>
  <c r="AL152" i="2"/>
  <c r="AL153" i="2"/>
  <c r="AL154" i="2"/>
  <c r="AL155" i="2"/>
  <c r="AL156" i="2"/>
  <c r="AL157" i="2"/>
  <c r="AL158" i="2"/>
  <c r="AL159" i="2"/>
  <c r="AL160" i="2"/>
  <c r="AL161" i="2"/>
  <c r="AL162" i="2"/>
  <c r="AL163" i="2"/>
  <c r="AL164" i="2"/>
  <c r="AL165" i="2"/>
  <c r="AL166" i="2"/>
  <c r="AL167" i="2"/>
  <c r="AL168" i="2"/>
  <c r="AL169" i="2"/>
  <c r="AL170" i="2"/>
  <c r="AL171" i="2"/>
  <c r="AL172" i="2"/>
  <c r="AL173" i="2"/>
  <c r="AL174" i="2"/>
  <c r="AL175" i="2"/>
  <c r="AL176" i="2"/>
  <c r="AL177" i="2"/>
  <c r="AL178" i="2"/>
  <c r="AL179" i="2"/>
  <c r="AL180" i="2"/>
  <c r="AL181" i="2"/>
  <c r="AL182" i="2"/>
  <c r="AL183" i="2"/>
  <c r="AL184" i="2"/>
  <c r="AL185" i="2"/>
  <c r="AL186" i="2"/>
  <c r="AL187" i="2"/>
  <c r="AL188" i="2"/>
  <c r="AL189" i="2"/>
  <c r="AL190" i="2"/>
  <c r="AL191" i="2"/>
  <c r="AL192" i="2"/>
  <c r="AL193" i="2"/>
  <c r="AL194" i="2"/>
  <c r="AL195" i="2"/>
  <c r="AL196" i="2"/>
  <c r="AL197" i="2"/>
  <c r="AL198" i="2"/>
  <c r="AL199" i="2"/>
  <c r="AL200" i="2"/>
  <c r="AL201" i="2"/>
  <c r="AL202" i="2"/>
  <c r="AL203" i="2"/>
  <c r="AL204" i="2"/>
  <c r="AL205" i="2"/>
  <c r="AL206" i="2"/>
  <c r="AL207" i="2"/>
  <c r="AL208" i="2"/>
  <c r="AL209" i="2"/>
  <c r="AL210" i="2"/>
  <c r="AL211" i="2"/>
  <c r="AL212" i="2"/>
  <c r="AL213" i="2"/>
  <c r="AL214" i="2"/>
  <c r="AL215" i="2"/>
  <c r="AL216" i="2"/>
  <c r="AL217" i="2"/>
  <c r="AL218" i="2"/>
  <c r="AL219" i="2"/>
  <c r="AL220" i="2"/>
  <c r="AL221" i="2"/>
  <c r="AL222" i="2"/>
  <c r="AL223" i="2"/>
  <c r="AL224" i="2"/>
  <c r="AL225" i="2"/>
  <c r="AL226" i="2"/>
  <c r="AL227" i="2"/>
  <c r="AL228" i="2"/>
  <c r="AL229" i="2"/>
  <c r="AL230" i="2"/>
  <c r="AL231" i="2"/>
  <c r="AL232" i="2"/>
  <c r="AL233" i="2"/>
  <c r="AL234" i="2"/>
  <c r="AL235" i="2"/>
  <c r="AL236" i="2"/>
  <c r="AL237" i="2"/>
  <c r="AL238" i="2"/>
  <c r="AL239" i="2"/>
  <c r="AL240" i="2"/>
  <c r="AL241" i="2"/>
  <c r="AL242" i="2"/>
  <c r="AL243" i="2"/>
  <c r="AL244" i="2"/>
  <c r="AL245" i="2"/>
  <c r="AL246" i="2"/>
  <c r="AL247" i="2"/>
  <c r="AL248" i="2"/>
  <c r="AL249" i="2"/>
  <c r="AL250" i="2"/>
  <c r="AL251" i="2"/>
  <c r="AL252" i="2"/>
  <c r="AL253" i="2"/>
  <c r="AL254" i="2"/>
  <c r="AL255" i="2"/>
  <c r="AL256" i="2"/>
  <c r="AL257" i="2"/>
  <c r="AL258" i="2"/>
  <c r="AL259" i="2"/>
  <c r="AL260" i="2"/>
  <c r="AL261" i="2"/>
  <c r="AL262" i="2"/>
  <c r="AL263" i="2"/>
  <c r="AL264" i="2"/>
  <c r="AL265" i="2"/>
  <c r="AL266" i="2"/>
  <c r="AL267" i="2"/>
  <c r="AL268" i="2"/>
  <c r="AL269" i="2"/>
  <c r="AL270" i="2"/>
  <c r="AL271" i="2"/>
  <c r="AL272" i="2"/>
  <c r="AL273" i="2"/>
  <c r="AL274" i="2"/>
  <c r="AL275" i="2"/>
  <c r="AL276" i="2"/>
  <c r="AL277" i="2"/>
  <c r="AL278" i="2"/>
  <c r="AL279" i="2"/>
  <c r="AL280" i="2"/>
  <c r="AL281" i="2"/>
  <c r="AL282" i="2"/>
  <c r="AL283" i="2"/>
  <c r="AL284" i="2"/>
  <c r="AL285" i="2"/>
  <c r="AL286" i="2"/>
  <c r="AL287" i="2"/>
  <c r="AL288" i="2"/>
  <c r="AL289" i="2"/>
  <c r="AL290" i="2"/>
  <c r="AL291" i="2"/>
  <c r="AL292" i="2"/>
  <c r="AL293" i="2"/>
  <c r="AL294" i="2"/>
  <c r="AL295" i="2"/>
  <c r="AL296" i="2"/>
  <c r="AL297" i="2"/>
  <c r="AL298" i="2"/>
  <c r="AL299" i="2"/>
  <c r="AL300" i="2"/>
  <c r="AL301" i="2"/>
  <c r="AL2" i="2"/>
  <c r="H303" i="2"/>
  <c r="H302" i="2"/>
  <c r="H302" i="16"/>
  <c r="H303" i="16"/>
  <c r="Q296" i="8" l="1"/>
  <c r="Q299" i="8"/>
  <c r="Q291" i="8"/>
  <c r="Q283" i="8"/>
  <c r="Q275" i="8"/>
  <c r="Q267" i="8"/>
  <c r="Q2" i="8"/>
  <c r="Q298" i="8"/>
  <c r="Q294" i="8"/>
  <c r="Q290" i="8"/>
  <c r="Q286" i="8"/>
  <c r="Q282" i="8"/>
  <c r="Q278" i="8"/>
  <c r="Q274" i="8"/>
  <c r="Q270" i="8"/>
  <c r="Q266" i="8"/>
  <c r="Q262" i="8"/>
  <c r="Q258" i="8"/>
  <c r="Q254" i="8"/>
  <c r="Q250" i="8"/>
  <c r="Q246" i="8"/>
  <c r="Q242" i="8"/>
  <c r="Q238" i="8"/>
  <c r="Q234" i="8"/>
  <c r="Q230" i="8"/>
  <c r="Q226" i="8"/>
  <c r="Q222" i="8"/>
  <c r="Q218" i="8"/>
  <c r="Q214" i="8"/>
  <c r="Q210" i="8"/>
  <c r="Q206" i="8"/>
  <c r="Q202" i="8"/>
  <c r="Q198" i="8"/>
  <c r="Q194" i="8"/>
  <c r="Q190" i="8"/>
  <c r="Q186" i="8"/>
  <c r="Q182" i="8"/>
  <c r="Q178" i="8"/>
  <c r="Q174" i="8"/>
  <c r="Q170" i="8"/>
  <c r="Q166" i="8"/>
  <c r="Q162" i="8"/>
  <c r="Q158" i="8"/>
  <c r="Q154" i="8"/>
  <c r="Q150" i="8"/>
  <c r="Q146" i="8"/>
  <c r="Q142" i="8"/>
  <c r="Q138" i="8"/>
  <c r="Q134" i="8"/>
  <c r="Q130" i="8"/>
  <c r="Q126" i="8"/>
  <c r="Q122" i="8"/>
  <c r="Q118" i="8"/>
  <c r="Q114" i="8"/>
  <c r="Q110" i="8"/>
  <c r="Q106" i="8"/>
  <c r="Q102" i="8"/>
  <c r="Q98" i="8"/>
  <c r="Q94" i="8"/>
  <c r="Q90" i="8"/>
  <c r="Q86" i="8"/>
  <c r="Q82" i="8"/>
  <c r="Q78" i="8"/>
  <c r="Q74" i="8"/>
  <c r="Q70" i="8"/>
  <c r="Q66" i="8"/>
  <c r="Q62" i="8"/>
  <c r="Q58" i="8"/>
  <c r="Q54" i="8"/>
  <c r="Q50" i="8"/>
  <c r="Q46" i="8"/>
  <c r="Q42" i="8"/>
  <c r="Q38" i="8"/>
  <c r="Q34" i="8"/>
  <c r="Q30" i="8"/>
  <c r="Q26" i="8"/>
  <c r="Q22" i="8"/>
  <c r="Q18" i="8"/>
  <c r="Q14" i="8"/>
  <c r="Q10" i="8"/>
  <c r="Q6" i="8"/>
  <c r="Q301" i="8"/>
  <c r="Q297" i="8"/>
  <c r="Q293" i="8"/>
  <c r="Q289" i="8"/>
  <c r="Q285" i="8"/>
  <c r="Q281" i="8"/>
  <c r="Q277" i="8"/>
  <c r="Q273" i="8"/>
  <c r="Q269" i="8"/>
  <c r="Q265" i="8"/>
  <c r="Q261" i="8"/>
  <c r="Q257" i="8"/>
  <c r="Q253" i="8"/>
  <c r="Q249" i="8"/>
  <c r="Q245" i="8"/>
  <c r="Q241" i="8"/>
  <c r="Q237" i="8"/>
  <c r="Q233" i="8"/>
  <c r="Q229" i="8"/>
  <c r="Q225" i="8"/>
  <c r="Q221" i="8"/>
  <c r="Q217" i="8"/>
  <c r="Q213" i="8"/>
  <c r="Q209" i="8"/>
  <c r="Q205" i="8"/>
  <c r="Q201" i="8"/>
  <c r="Q197" i="8"/>
  <c r="Q193" i="8"/>
  <c r="Q189" i="8"/>
  <c r="Q185" i="8"/>
  <c r="Q181" i="8"/>
  <c r="Q177" i="8"/>
  <c r="Q173" i="8"/>
  <c r="Q169" i="8"/>
  <c r="Q165" i="8"/>
  <c r="Q161" i="8"/>
  <c r="Q157" i="8"/>
  <c r="Q153" i="8"/>
  <c r="Q149" i="8"/>
  <c r="Q145" i="8"/>
  <c r="Q141" i="8"/>
  <c r="Q137" i="8"/>
  <c r="Q133" i="8"/>
  <c r="Q129" i="8"/>
  <c r="Q125" i="8"/>
  <c r="Q121" i="8"/>
  <c r="Q117" i="8"/>
  <c r="Q113" i="8"/>
  <c r="Q109" i="8"/>
  <c r="Q105" i="8"/>
  <c r="Q101" i="8"/>
  <c r="Q97" i="8"/>
  <c r="Q93" i="8"/>
  <c r="Q89" i="8"/>
  <c r="Q85" i="8"/>
  <c r="Q81" i="8"/>
  <c r="Q77" i="8"/>
  <c r="Q73" i="8"/>
  <c r="Q69" i="8"/>
  <c r="Q65" i="8"/>
  <c r="Q61" i="8"/>
  <c r="Q57" i="8"/>
  <c r="Q53" i="8"/>
  <c r="Q49" i="8"/>
  <c r="Q45" i="8"/>
  <c r="Q41" i="8"/>
  <c r="Q37" i="8"/>
  <c r="Q33" i="8"/>
  <c r="Q29" i="8"/>
  <c r="Q25" i="8"/>
  <c r="Q21" i="8"/>
  <c r="Q17" i="8"/>
  <c r="Q13" i="8"/>
  <c r="Q9" i="8"/>
  <c r="Q5" i="8"/>
  <c r="Q292" i="8"/>
  <c r="Q284" i="8"/>
  <c r="Q280" i="8"/>
  <c r="Q276" i="8"/>
  <c r="Q272" i="8"/>
  <c r="Q268" i="8"/>
  <c r="Q264" i="8"/>
  <c r="Q260" i="8"/>
  <c r="Q256" i="8"/>
  <c r="Q252" i="8"/>
  <c r="Q248" i="8"/>
  <c r="Q244" i="8"/>
  <c r="Q240" i="8"/>
  <c r="Q236" i="8"/>
  <c r="Q232" i="8"/>
  <c r="Q228" i="8"/>
  <c r="Q224" i="8"/>
  <c r="Q220" i="8"/>
  <c r="Q216" i="8"/>
  <c r="Q212" i="8"/>
  <c r="Q208" i="8"/>
  <c r="Q204" i="8"/>
  <c r="Q200" i="8"/>
  <c r="Q196" i="8"/>
  <c r="Q192" i="8"/>
  <c r="Q188" i="8"/>
  <c r="Q184" i="8"/>
  <c r="Q180" i="8"/>
  <c r="Q176" i="8"/>
  <c r="Q172" i="8"/>
  <c r="Q168" i="8"/>
  <c r="Q164" i="8"/>
  <c r="Q160" i="8"/>
  <c r="Q156" i="8"/>
  <c r="Q152" i="8"/>
  <c r="Q148" i="8"/>
  <c r="Q144" i="8"/>
  <c r="Q140" i="8"/>
  <c r="Q136" i="8"/>
  <c r="Q132" i="8"/>
  <c r="Q128" i="8"/>
  <c r="Q124" i="8"/>
  <c r="Q120" i="8"/>
  <c r="Q116" i="8"/>
  <c r="Q112" i="8"/>
  <c r="Q108" i="8"/>
  <c r="Q104" i="8"/>
  <c r="Q100" i="8"/>
  <c r="Q96" i="8"/>
  <c r="Q92" i="8"/>
  <c r="Q88" i="8"/>
  <c r="Q84" i="8"/>
  <c r="Q80" i="8"/>
  <c r="Q76" i="8"/>
  <c r="Q72" i="8"/>
  <c r="Q68" i="8"/>
  <c r="Q64" i="8"/>
  <c r="Q60" i="8"/>
  <c r="Q56" i="8"/>
  <c r="Q52" i="8"/>
  <c r="Q48" i="8"/>
  <c r="Q44" i="8"/>
  <c r="Q40" i="8"/>
  <c r="Q36" i="8"/>
  <c r="Q32" i="8"/>
  <c r="Q28" i="8"/>
  <c r="Q24" i="8"/>
  <c r="Q20" i="8"/>
  <c r="Q16" i="8"/>
  <c r="Q12" i="8"/>
  <c r="Q8" i="8"/>
  <c r="Q4" i="8"/>
  <c r="Q300" i="8"/>
  <c r="Q288" i="8"/>
  <c r="Q295" i="8"/>
  <c r="Q287" i="8"/>
  <c r="Q279" i="8"/>
  <c r="Q271" i="8"/>
  <c r="Q263" i="8"/>
  <c r="Q259" i="8"/>
  <c r="Q255" i="8"/>
  <c r="Q251" i="8"/>
  <c r="Q247" i="8"/>
  <c r="Q243" i="8"/>
  <c r="Q239" i="8"/>
  <c r="Q235" i="8"/>
  <c r="Q231" i="8"/>
  <c r="Q227" i="8"/>
  <c r="Q223" i="8"/>
  <c r="Q219" i="8"/>
  <c r="Q215" i="8"/>
  <c r="Q211" i="8"/>
  <c r="Q207" i="8"/>
  <c r="Q203" i="8"/>
  <c r="Q199" i="8"/>
  <c r="Q195" i="8"/>
  <c r="Q191" i="8"/>
  <c r="Q187" i="8"/>
  <c r="Q183" i="8"/>
  <c r="Q179" i="8"/>
  <c r="Q175" i="8"/>
  <c r="Q171" i="8"/>
  <c r="Q167" i="8"/>
  <c r="Q163" i="8"/>
  <c r="Q159" i="8"/>
  <c r="Q155" i="8"/>
  <c r="Q151" i="8"/>
  <c r="Q147" i="8"/>
  <c r="Q143" i="8"/>
  <c r="Q139" i="8"/>
  <c r="Q135" i="8"/>
  <c r="Q131" i="8"/>
  <c r="Q127" i="8"/>
  <c r="Q123" i="8"/>
  <c r="Q119" i="8"/>
  <c r="Q115" i="8"/>
  <c r="Q111" i="8"/>
  <c r="Q107" i="8"/>
  <c r="Q103" i="8"/>
  <c r="Q99" i="8"/>
  <c r="Q95" i="8"/>
  <c r="Q91" i="8"/>
  <c r="Q87" i="8"/>
  <c r="Q83" i="8"/>
  <c r="Q79" i="8"/>
  <c r="Q75" i="8"/>
  <c r="Q71" i="8"/>
  <c r="Q67" i="8"/>
  <c r="Q63" i="8"/>
  <c r="Q59" i="8"/>
  <c r="Q55" i="8"/>
  <c r="Q51" i="8"/>
  <c r="Q47" i="8"/>
  <c r="Q43" i="8"/>
  <c r="Q39" i="8"/>
  <c r="Q35" i="8"/>
  <c r="Q31" i="8"/>
  <c r="Q27" i="8"/>
  <c r="Q23" i="8"/>
  <c r="Q19" i="8"/>
  <c r="Q15" i="8"/>
  <c r="Q11" i="8"/>
  <c r="Q7" i="8"/>
  <c r="Q3" i="8"/>
  <c r="AI303" i="25"/>
  <c r="AI302" i="25"/>
  <c r="AI303" i="24"/>
  <c r="AI302" i="24"/>
  <c r="AL303" i="22"/>
  <c r="AL302" i="22"/>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08" i="8"/>
  <c r="E209" i="8"/>
  <c r="E210" i="8"/>
  <c r="E211" i="8"/>
  <c r="E212" i="8"/>
  <c r="E213" i="8"/>
  <c r="E214" i="8"/>
  <c r="E215" i="8"/>
  <c r="E216" i="8"/>
  <c r="E217" i="8"/>
  <c r="E218" i="8"/>
  <c r="E219" i="8"/>
  <c r="E220" i="8"/>
  <c r="E221" i="8"/>
  <c r="E222" i="8"/>
  <c r="E223" i="8"/>
  <c r="E224" i="8"/>
  <c r="E225" i="8"/>
  <c r="E226" i="8"/>
  <c r="E227" i="8"/>
  <c r="E228" i="8"/>
  <c r="E229" i="8"/>
  <c r="E230" i="8"/>
  <c r="E231" i="8"/>
  <c r="E232" i="8"/>
  <c r="E233" i="8"/>
  <c r="E234" i="8"/>
  <c r="E235" i="8"/>
  <c r="E236" i="8"/>
  <c r="E237" i="8"/>
  <c r="E238" i="8"/>
  <c r="E239" i="8"/>
  <c r="E240" i="8"/>
  <c r="E241" i="8"/>
  <c r="E242" i="8"/>
  <c r="E243" i="8"/>
  <c r="E244" i="8"/>
  <c r="E245" i="8"/>
  <c r="E246" i="8"/>
  <c r="E247" i="8"/>
  <c r="E248" i="8"/>
  <c r="E249" i="8"/>
  <c r="E250" i="8"/>
  <c r="E251" i="8"/>
  <c r="E252" i="8"/>
  <c r="E253" i="8"/>
  <c r="E254" i="8"/>
  <c r="E255" i="8"/>
  <c r="E256" i="8"/>
  <c r="E257" i="8"/>
  <c r="E258" i="8"/>
  <c r="E259" i="8"/>
  <c r="E260" i="8"/>
  <c r="E261" i="8"/>
  <c r="E262" i="8"/>
  <c r="E263" i="8"/>
  <c r="E264" i="8"/>
  <c r="E265" i="8"/>
  <c r="E266" i="8"/>
  <c r="E267" i="8"/>
  <c r="E268" i="8"/>
  <c r="E269" i="8"/>
  <c r="E270" i="8"/>
  <c r="E271" i="8"/>
  <c r="E272" i="8"/>
  <c r="E273" i="8"/>
  <c r="E274" i="8"/>
  <c r="E275" i="8"/>
  <c r="E276" i="8"/>
  <c r="E277" i="8"/>
  <c r="E278" i="8"/>
  <c r="E279" i="8"/>
  <c r="E280" i="8"/>
  <c r="E281" i="8"/>
  <c r="E282" i="8"/>
  <c r="E283" i="8"/>
  <c r="E284" i="8"/>
  <c r="E285" i="8"/>
  <c r="E286" i="8"/>
  <c r="E287" i="8"/>
  <c r="E288" i="8"/>
  <c r="E289" i="8"/>
  <c r="E290" i="8"/>
  <c r="E291" i="8"/>
  <c r="E292" i="8"/>
  <c r="E293" i="8"/>
  <c r="E294" i="8"/>
  <c r="E295" i="8"/>
  <c r="E296" i="8"/>
  <c r="E297" i="8"/>
  <c r="E298" i="8"/>
  <c r="E299" i="8"/>
  <c r="E300" i="8"/>
  <c r="E301" i="8"/>
  <c r="E2"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104" i="8"/>
  <c r="F105" i="8"/>
  <c r="F106" i="8"/>
  <c r="F107" i="8"/>
  <c r="F108" i="8"/>
  <c r="F109" i="8"/>
  <c r="F110" i="8"/>
  <c r="F111" i="8"/>
  <c r="F112" i="8"/>
  <c r="F113" i="8"/>
  <c r="F114" i="8"/>
  <c r="F115" i="8"/>
  <c r="F116" i="8"/>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69" i="8"/>
  <c r="F170" i="8"/>
  <c r="F171" i="8"/>
  <c r="F172" i="8"/>
  <c r="F173" i="8"/>
  <c r="F174" i="8"/>
  <c r="F175" i="8"/>
  <c r="F176" i="8"/>
  <c r="F177" i="8"/>
  <c r="F178" i="8"/>
  <c r="F179" i="8"/>
  <c r="F180" i="8"/>
  <c r="F181" i="8"/>
  <c r="F182" i="8"/>
  <c r="F183" i="8"/>
  <c r="F184" i="8"/>
  <c r="F185" i="8"/>
  <c r="F186" i="8"/>
  <c r="F187" i="8"/>
  <c r="F188" i="8"/>
  <c r="F189" i="8"/>
  <c r="F190" i="8"/>
  <c r="F191" i="8"/>
  <c r="F192" i="8"/>
  <c r="F193" i="8"/>
  <c r="F194" i="8"/>
  <c r="F195" i="8"/>
  <c r="F196" i="8"/>
  <c r="F197" i="8"/>
  <c r="F198" i="8"/>
  <c r="F199" i="8"/>
  <c r="F200" i="8"/>
  <c r="F201" i="8"/>
  <c r="F202" i="8"/>
  <c r="F203" i="8"/>
  <c r="F204" i="8"/>
  <c r="F205" i="8"/>
  <c r="F206" i="8"/>
  <c r="F207" i="8"/>
  <c r="F208" i="8"/>
  <c r="F209" i="8"/>
  <c r="F210" i="8"/>
  <c r="F211" i="8"/>
  <c r="F212" i="8"/>
  <c r="F213" i="8"/>
  <c r="F214" i="8"/>
  <c r="F215" i="8"/>
  <c r="F216" i="8"/>
  <c r="F217" i="8"/>
  <c r="F218" i="8"/>
  <c r="F219" i="8"/>
  <c r="F220" i="8"/>
  <c r="F221" i="8"/>
  <c r="F222" i="8"/>
  <c r="F223" i="8"/>
  <c r="F224" i="8"/>
  <c r="F225" i="8"/>
  <c r="F226" i="8"/>
  <c r="F227" i="8"/>
  <c r="F228" i="8"/>
  <c r="F229" i="8"/>
  <c r="F230" i="8"/>
  <c r="F231" i="8"/>
  <c r="F232" i="8"/>
  <c r="F233" i="8"/>
  <c r="F234" i="8"/>
  <c r="F235" i="8"/>
  <c r="F236" i="8"/>
  <c r="F237" i="8"/>
  <c r="F238" i="8"/>
  <c r="F239" i="8"/>
  <c r="F240" i="8"/>
  <c r="F241" i="8"/>
  <c r="F242" i="8"/>
  <c r="F243" i="8"/>
  <c r="F244" i="8"/>
  <c r="F245" i="8"/>
  <c r="F246" i="8"/>
  <c r="F247" i="8"/>
  <c r="F248" i="8"/>
  <c r="F249" i="8"/>
  <c r="F250" i="8"/>
  <c r="F251" i="8"/>
  <c r="F252" i="8"/>
  <c r="F253" i="8"/>
  <c r="F254" i="8"/>
  <c r="F255" i="8"/>
  <c r="F256" i="8"/>
  <c r="F257" i="8"/>
  <c r="F258" i="8"/>
  <c r="F259" i="8"/>
  <c r="F260" i="8"/>
  <c r="F261" i="8"/>
  <c r="F262" i="8"/>
  <c r="F263" i="8"/>
  <c r="F264" i="8"/>
  <c r="F265" i="8"/>
  <c r="F266" i="8"/>
  <c r="F267" i="8"/>
  <c r="F268" i="8"/>
  <c r="F269" i="8"/>
  <c r="F270" i="8"/>
  <c r="F271" i="8"/>
  <c r="F272" i="8"/>
  <c r="F273" i="8"/>
  <c r="F274" i="8"/>
  <c r="F275" i="8"/>
  <c r="F276" i="8"/>
  <c r="F277" i="8"/>
  <c r="F278" i="8"/>
  <c r="F279" i="8"/>
  <c r="F280" i="8"/>
  <c r="F281" i="8"/>
  <c r="F282" i="8"/>
  <c r="F283" i="8"/>
  <c r="F284" i="8"/>
  <c r="F285" i="8"/>
  <c r="F286" i="8"/>
  <c r="F287" i="8"/>
  <c r="F288" i="8"/>
  <c r="F289" i="8"/>
  <c r="F290" i="8"/>
  <c r="F291" i="8"/>
  <c r="F292" i="8"/>
  <c r="F293" i="8"/>
  <c r="F294" i="8"/>
  <c r="F295" i="8"/>
  <c r="F296" i="8"/>
  <c r="F297" i="8"/>
  <c r="F298" i="8"/>
  <c r="F299" i="8"/>
  <c r="F300" i="8"/>
  <c r="F301" i="8"/>
  <c r="F2" i="8"/>
  <c r="AH303" i="25"/>
  <c r="AG303" i="25"/>
  <c r="AF303" i="25"/>
  <c r="AE303" i="25"/>
  <c r="AD303" i="25"/>
  <c r="AC303" i="25"/>
  <c r="AB303" i="25"/>
  <c r="AA303" i="25"/>
  <c r="Z303" i="25"/>
  <c r="Y303" i="25"/>
  <c r="X303" i="25"/>
  <c r="W303" i="25"/>
  <c r="V303" i="25"/>
  <c r="U303" i="25"/>
  <c r="T303" i="25"/>
  <c r="S303" i="25"/>
  <c r="R303" i="25"/>
  <c r="Q303" i="25"/>
  <c r="P303" i="25"/>
  <c r="O303" i="25"/>
  <c r="N303" i="25"/>
  <c r="M303" i="25"/>
  <c r="L303" i="25"/>
  <c r="K303" i="25"/>
  <c r="J303" i="25"/>
  <c r="I303" i="25"/>
  <c r="H303" i="25"/>
  <c r="G303" i="25"/>
  <c r="F303" i="25"/>
  <c r="E303" i="25"/>
  <c r="AH302" i="25"/>
  <c r="AG302" i="25"/>
  <c r="AF302" i="25"/>
  <c r="AE302" i="25"/>
  <c r="AD302" i="25"/>
  <c r="AC302" i="25"/>
  <c r="AB302" i="25"/>
  <c r="AA302" i="25"/>
  <c r="Z302" i="25"/>
  <c r="Y302" i="25"/>
  <c r="X302" i="25"/>
  <c r="W302" i="25"/>
  <c r="V302" i="25"/>
  <c r="U302" i="25"/>
  <c r="T302" i="25"/>
  <c r="S302" i="25"/>
  <c r="R302" i="25"/>
  <c r="Q302" i="25"/>
  <c r="P302" i="25"/>
  <c r="O302" i="25"/>
  <c r="N302" i="25"/>
  <c r="M302" i="25"/>
  <c r="L302" i="25"/>
  <c r="K302" i="25"/>
  <c r="J302" i="25"/>
  <c r="I302" i="25"/>
  <c r="H302" i="25"/>
  <c r="G302" i="25"/>
  <c r="F302" i="25"/>
  <c r="E302" i="25"/>
  <c r="AK301" i="25"/>
  <c r="AL301" i="25" s="1"/>
  <c r="AJ301" i="25"/>
  <c r="D301" i="25"/>
  <c r="C301" i="25"/>
  <c r="B301" i="25"/>
  <c r="AL300" i="25"/>
  <c r="AK300" i="25"/>
  <c r="AJ300" i="25"/>
  <c r="D300" i="25"/>
  <c r="C300" i="25"/>
  <c r="B300" i="25"/>
  <c r="AK299" i="25"/>
  <c r="AJ299" i="25"/>
  <c r="D299" i="25"/>
  <c r="C299" i="25"/>
  <c r="B299" i="25"/>
  <c r="AK298" i="25"/>
  <c r="AJ298" i="25"/>
  <c r="AL298" i="25" s="1"/>
  <c r="D298" i="25"/>
  <c r="C298" i="25"/>
  <c r="B298" i="25"/>
  <c r="AK297" i="25"/>
  <c r="AL297" i="25" s="1"/>
  <c r="AJ297" i="25"/>
  <c r="D297" i="25"/>
  <c r="C297" i="25"/>
  <c r="B297" i="25"/>
  <c r="AL296" i="25"/>
  <c r="AK296" i="25"/>
  <c r="AJ296" i="25"/>
  <c r="D296" i="25"/>
  <c r="C296" i="25"/>
  <c r="B296" i="25"/>
  <c r="AK295" i="25"/>
  <c r="AJ295" i="25"/>
  <c r="D295" i="25"/>
  <c r="C295" i="25"/>
  <c r="B295" i="25"/>
  <c r="AK294" i="25"/>
  <c r="AJ294" i="25"/>
  <c r="AL294" i="25" s="1"/>
  <c r="D294" i="25"/>
  <c r="C294" i="25"/>
  <c r="B294" i="25"/>
  <c r="AK293" i="25"/>
  <c r="AL293" i="25" s="1"/>
  <c r="AJ293" i="25"/>
  <c r="D293" i="25"/>
  <c r="C293" i="25"/>
  <c r="B293" i="25"/>
  <c r="AL292" i="25"/>
  <c r="AK292" i="25"/>
  <c r="AJ292" i="25"/>
  <c r="D292" i="25"/>
  <c r="C292" i="25"/>
  <c r="B292" i="25"/>
  <c r="AK291" i="25"/>
  <c r="AJ291" i="25"/>
  <c r="D291" i="25"/>
  <c r="C291" i="25"/>
  <c r="B291" i="25"/>
  <c r="AK290" i="25"/>
  <c r="AJ290" i="25"/>
  <c r="AL290" i="25" s="1"/>
  <c r="D290" i="25"/>
  <c r="C290" i="25"/>
  <c r="B290" i="25"/>
  <c r="AK289" i="25"/>
  <c r="AL289" i="25" s="1"/>
  <c r="AJ289" i="25"/>
  <c r="D289" i="25"/>
  <c r="C289" i="25"/>
  <c r="B289" i="25"/>
  <c r="AL288" i="25"/>
  <c r="AK288" i="25"/>
  <c r="AJ288" i="25"/>
  <c r="D288" i="25"/>
  <c r="C288" i="25"/>
  <c r="B288" i="25"/>
  <c r="AK287" i="25"/>
  <c r="AJ287" i="25"/>
  <c r="D287" i="25"/>
  <c r="C287" i="25"/>
  <c r="B287" i="25"/>
  <c r="AK286" i="25"/>
  <c r="AJ286" i="25"/>
  <c r="AL286" i="25" s="1"/>
  <c r="D286" i="25"/>
  <c r="C286" i="25"/>
  <c r="B286" i="25"/>
  <c r="AK285" i="25"/>
  <c r="AL285" i="25" s="1"/>
  <c r="AJ285" i="25"/>
  <c r="D285" i="25"/>
  <c r="C285" i="25"/>
  <c r="B285" i="25"/>
  <c r="AL284" i="25"/>
  <c r="AK284" i="25"/>
  <c r="AJ284" i="25"/>
  <c r="D284" i="25"/>
  <c r="C284" i="25"/>
  <c r="B284" i="25"/>
  <c r="AK283" i="25"/>
  <c r="AJ283" i="25"/>
  <c r="D283" i="25"/>
  <c r="C283" i="25"/>
  <c r="B283" i="25"/>
  <c r="AK282" i="25"/>
  <c r="AJ282" i="25"/>
  <c r="AL282" i="25" s="1"/>
  <c r="D282" i="25"/>
  <c r="C282" i="25"/>
  <c r="B282" i="25"/>
  <c r="AK281" i="25"/>
  <c r="AJ281" i="25"/>
  <c r="AL281" i="25" s="1"/>
  <c r="D281" i="25"/>
  <c r="C281" i="25"/>
  <c r="B281" i="25"/>
  <c r="AL280" i="25"/>
  <c r="AK280" i="25"/>
  <c r="AJ280" i="25"/>
  <c r="D280" i="25"/>
  <c r="C280" i="25"/>
  <c r="B280" i="25"/>
  <c r="AK279" i="25"/>
  <c r="AJ279" i="25"/>
  <c r="D279" i="25"/>
  <c r="C279" i="25"/>
  <c r="B279" i="25"/>
  <c r="AK278" i="25"/>
  <c r="AJ278" i="25"/>
  <c r="AL278" i="25" s="1"/>
  <c r="D278" i="25"/>
  <c r="C278" i="25"/>
  <c r="B278" i="25"/>
  <c r="AK277" i="25"/>
  <c r="AJ277" i="25"/>
  <c r="AL277" i="25" s="1"/>
  <c r="D277" i="25"/>
  <c r="C277" i="25"/>
  <c r="B277" i="25"/>
  <c r="AL276" i="25"/>
  <c r="AK276" i="25"/>
  <c r="AJ276" i="25"/>
  <c r="D276" i="25"/>
  <c r="C276" i="25"/>
  <c r="B276" i="25"/>
  <c r="AK275" i="25"/>
  <c r="AJ275" i="25"/>
  <c r="D275" i="25"/>
  <c r="C275" i="25"/>
  <c r="B275" i="25"/>
  <c r="AK274" i="25"/>
  <c r="AJ274" i="25"/>
  <c r="AL274" i="25" s="1"/>
  <c r="D274" i="25"/>
  <c r="C274" i="25"/>
  <c r="B274" i="25"/>
  <c r="AK273" i="25"/>
  <c r="AJ273" i="25"/>
  <c r="AL273" i="25" s="1"/>
  <c r="D273" i="25"/>
  <c r="C273" i="25"/>
  <c r="B273" i="25"/>
  <c r="AL272" i="25"/>
  <c r="AK272" i="25"/>
  <c r="AJ272" i="25"/>
  <c r="D272" i="25"/>
  <c r="C272" i="25"/>
  <c r="B272" i="25"/>
  <c r="AK271" i="25"/>
  <c r="AJ271" i="25"/>
  <c r="D271" i="25"/>
  <c r="C271" i="25"/>
  <c r="B271" i="25"/>
  <c r="AK270" i="25"/>
  <c r="AJ270" i="25"/>
  <c r="AL270" i="25" s="1"/>
  <c r="D270" i="25"/>
  <c r="C270" i="25"/>
  <c r="B270" i="25"/>
  <c r="AK269" i="25"/>
  <c r="AJ269" i="25"/>
  <c r="AL269" i="25" s="1"/>
  <c r="D269" i="25"/>
  <c r="C269" i="25"/>
  <c r="B269" i="25"/>
  <c r="AL268" i="25"/>
  <c r="AK268" i="25"/>
  <c r="AJ268" i="25"/>
  <c r="D268" i="25"/>
  <c r="C268" i="25"/>
  <c r="B268" i="25"/>
  <c r="AK267" i="25"/>
  <c r="AJ267" i="25"/>
  <c r="D267" i="25"/>
  <c r="C267" i="25"/>
  <c r="B267" i="25"/>
  <c r="AK266" i="25"/>
  <c r="AJ266" i="25"/>
  <c r="AL266" i="25" s="1"/>
  <c r="D266" i="25"/>
  <c r="C266" i="25"/>
  <c r="B266" i="25"/>
  <c r="AK265" i="25"/>
  <c r="AJ265" i="25"/>
  <c r="AL265" i="25" s="1"/>
  <c r="D265" i="25"/>
  <c r="C265" i="25"/>
  <c r="B265" i="25"/>
  <c r="AL264" i="25"/>
  <c r="AK264" i="25"/>
  <c r="AJ264" i="25"/>
  <c r="D264" i="25"/>
  <c r="C264" i="25"/>
  <c r="B264" i="25"/>
  <c r="AK263" i="25"/>
  <c r="AJ263" i="25"/>
  <c r="D263" i="25"/>
  <c r="C263" i="25"/>
  <c r="B263" i="25"/>
  <c r="AK262" i="25"/>
  <c r="AJ262" i="25"/>
  <c r="AL262" i="25" s="1"/>
  <c r="D262" i="25"/>
  <c r="C262" i="25"/>
  <c r="B262" i="25"/>
  <c r="AK261" i="25"/>
  <c r="AJ261" i="25"/>
  <c r="AL261" i="25" s="1"/>
  <c r="D261" i="25"/>
  <c r="C261" i="25"/>
  <c r="B261" i="25"/>
  <c r="AL260" i="25"/>
  <c r="AK260" i="25"/>
  <c r="AJ260" i="25"/>
  <c r="D260" i="25"/>
  <c r="C260" i="25"/>
  <c r="B260" i="25"/>
  <c r="AK259" i="25"/>
  <c r="AJ259" i="25"/>
  <c r="D259" i="25"/>
  <c r="C259" i="25"/>
  <c r="B259" i="25"/>
  <c r="AK258" i="25"/>
  <c r="AJ258" i="25"/>
  <c r="AL258" i="25" s="1"/>
  <c r="D258" i="25"/>
  <c r="C258" i="25"/>
  <c r="B258" i="25"/>
  <c r="AK257" i="25"/>
  <c r="AJ257" i="25"/>
  <c r="AL257" i="25" s="1"/>
  <c r="D257" i="25"/>
  <c r="C257" i="25"/>
  <c r="B257" i="25"/>
  <c r="AL256" i="25"/>
  <c r="AK256" i="25"/>
  <c r="AJ256" i="25"/>
  <c r="D256" i="25"/>
  <c r="C256" i="25"/>
  <c r="B256" i="25"/>
  <c r="AK255" i="25"/>
  <c r="AJ255" i="25"/>
  <c r="D255" i="25"/>
  <c r="C255" i="25"/>
  <c r="B255" i="25"/>
  <c r="AK254" i="25"/>
  <c r="AJ254" i="25"/>
  <c r="AL254" i="25" s="1"/>
  <c r="D254" i="25"/>
  <c r="C254" i="25"/>
  <c r="B254" i="25"/>
  <c r="AK253" i="25"/>
  <c r="AJ253" i="25"/>
  <c r="AL253" i="25" s="1"/>
  <c r="D253" i="25"/>
  <c r="C253" i="25"/>
  <c r="B253" i="25"/>
  <c r="AL252" i="25"/>
  <c r="AK252" i="25"/>
  <c r="AJ252" i="25"/>
  <c r="D252" i="25"/>
  <c r="C252" i="25"/>
  <c r="B252" i="25"/>
  <c r="AK251" i="25"/>
  <c r="AJ251" i="25"/>
  <c r="D251" i="25"/>
  <c r="C251" i="25"/>
  <c r="B251" i="25"/>
  <c r="AK250" i="25"/>
  <c r="AJ250" i="25"/>
  <c r="AL250" i="25" s="1"/>
  <c r="D250" i="25"/>
  <c r="C250" i="25"/>
  <c r="B250" i="25"/>
  <c r="AK249" i="25"/>
  <c r="AJ249" i="25"/>
  <c r="AL249" i="25" s="1"/>
  <c r="D249" i="25"/>
  <c r="C249" i="25"/>
  <c r="B249" i="25"/>
  <c r="AL248" i="25"/>
  <c r="AK248" i="25"/>
  <c r="AJ248" i="25"/>
  <c r="D248" i="25"/>
  <c r="C248" i="25"/>
  <c r="B248" i="25"/>
  <c r="AK247" i="25"/>
  <c r="AJ247" i="25"/>
  <c r="D247" i="25"/>
  <c r="C247" i="25"/>
  <c r="B247" i="25"/>
  <c r="AK246" i="25"/>
  <c r="AJ246" i="25"/>
  <c r="AL246" i="25" s="1"/>
  <c r="D246" i="25"/>
  <c r="C246" i="25"/>
  <c r="B246" i="25"/>
  <c r="AK245" i="25"/>
  <c r="AJ245" i="25"/>
  <c r="AL245" i="25" s="1"/>
  <c r="D245" i="25"/>
  <c r="C245" i="25"/>
  <c r="B245" i="25"/>
  <c r="AL244" i="25"/>
  <c r="AK244" i="25"/>
  <c r="AJ244" i="25"/>
  <c r="D244" i="25"/>
  <c r="C244" i="25"/>
  <c r="B244" i="25"/>
  <c r="AK243" i="25"/>
  <c r="AJ243" i="25"/>
  <c r="D243" i="25"/>
  <c r="C243" i="25"/>
  <c r="B243" i="25"/>
  <c r="AK242" i="25"/>
  <c r="AJ242" i="25"/>
  <c r="AL242" i="25" s="1"/>
  <c r="D242" i="25"/>
  <c r="C242" i="25"/>
  <c r="B242" i="25"/>
  <c r="AK241" i="25"/>
  <c r="AJ241" i="25"/>
  <c r="AL241" i="25" s="1"/>
  <c r="D241" i="25"/>
  <c r="C241" i="25"/>
  <c r="B241" i="25"/>
  <c r="AL240" i="25"/>
  <c r="AK240" i="25"/>
  <c r="AJ240" i="25"/>
  <c r="D240" i="25"/>
  <c r="C240" i="25"/>
  <c r="B240" i="25"/>
  <c r="AK239" i="25"/>
  <c r="AJ239" i="25"/>
  <c r="D239" i="25"/>
  <c r="C239" i="25"/>
  <c r="B239" i="25"/>
  <c r="AK238" i="25"/>
  <c r="AJ238" i="25"/>
  <c r="AL238" i="25" s="1"/>
  <c r="D238" i="25"/>
  <c r="C238" i="25"/>
  <c r="B238" i="25"/>
  <c r="AK237" i="25"/>
  <c r="AJ237" i="25"/>
  <c r="AL237" i="25" s="1"/>
  <c r="D237" i="25"/>
  <c r="C237" i="25"/>
  <c r="B237" i="25"/>
  <c r="AL236" i="25"/>
  <c r="AK236" i="25"/>
  <c r="AJ236" i="25"/>
  <c r="D236" i="25"/>
  <c r="C236" i="25"/>
  <c r="B236" i="25"/>
  <c r="AK235" i="25"/>
  <c r="AJ235" i="25"/>
  <c r="D235" i="25"/>
  <c r="C235" i="25"/>
  <c r="B235" i="25"/>
  <c r="AK234" i="25"/>
  <c r="AJ234" i="25"/>
  <c r="AL234" i="25" s="1"/>
  <c r="D234" i="25"/>
  <c r="C234" i="25"/>
  <c r="B234" i="25"/>
  <c r="AK233" i="25"/>
  <c r="AJ233" i="25"/>
  <c r="AL233" i="25" s="1"/>
  <c r="D233" i="25"/>
  <c r="C233" i="25"/>
  <c r="B233" i="25"/>
  <c r="AL232" i="25"/>
  <c r="AK232" i="25"/>
  <c r="AJ232" i="25"/>
  <c r="D232" i="25"/>
  <c r="C232" i="25"/>
  <c r="B232" i="25"/>
  <c r="AK231" i="25"/>
  <c r="AJ231" i="25"/>
  <c r="D231" i="25"/>
  <c r="C231" i="25"/>
  <c r="B231" i="25"/>
  <c r="AK230" i="25"/>
  <c r="AJ230" i="25"/>
  <c r="AL230" i="25" s="1"/>
  <c r="D230" i="25"/>
  <c r="C230" i="25"/>
  <c r="B230" i="25"/>
  <c r="AK229" i="25"/>
  <c r="AJ229" i="25"/>
  <c r="AL229" i="25" s="1"/>
  <c r="D229" i="25"/>
  <c r="C229" i="25"/>
  <c r="B229" i="25"/>
  <c r="AL228" i="25"/>
  <c r="AK228" i="25"/>
  <c r="AJ228" i="25"/>
  <c r="D228" i="25"/>
  <c r="C228" i="25"/>
  <c r="B228" i="25"/>
  <c r="AK227" i="25"/>
  <c r="AJ227" i="25"/>
  <c r="D227" i="25"/>
  <c r="C227" i="25"/>
  <c r="B227" i="25"/>
  <c r="AK226" i="25"/>
  <c r="AJ226" i="25"/>
  <c r="AL226" i="25" s="1"/>
  <c r="D226" i="25"/>
  <c r="C226" i="25"/>
  <c r="B226" i="25"/>
  <c r="AK225" i="25"/>
  <c r="AJ225" i="25"/>
  <c r="AL225" i="25" s="1"/>
  <c r="D225" i="25"/>
  <c r="C225" i="25"/>
  <c r="B225" i="25"/>
  <c r="AL224" i="25"/>
  <c r="AK224" i="25"/>
  <c r="AJ224" i="25"/>
  <c r="D224" i="25"/>
  <c r="C224" i="25"/>
  <c r="B224" i="25"/>
  <c r="AK223" i="25"/>
  <c r="AJ223" i="25"/>
  <c r="D223" i="25"/>
  <c r="C223" i="25"/>
  <c r="B223" i="25"/>
  <c r="AK222" i="25"/>
  <c r="AJ222" i="25"/>
  <c r="AL222" i="25" s="1"/>
  <c r="D222" i="25"/>
  <c r="C222" i="25"/>
  <c r="B222" i="25"/>
  <c r="AK221" i="25"/>
  <c r="AJ221" i="25"/>
  <c r="AL221" i="25" s="1"/>
  <c r="D221" i="25"/>
  <c r="C221" i="25"/>
  <c r="B221" i="25"/>
  <c r="AL220" i="25"/>
  <c r="AK220" i="25"/>
  <c r="AJ220" i="25"/>
  <c r="D220" i="25"/>
  <c r="C220" i="25"/>
  <c r="B220" i="25"/>
  <c r="AK219" i="25"/>
  <c r="AJ219" i="25"/>
  <c r="D219" i="25"/>
  <c r="C219" i="25"/>
  <c r="B219" i="25"/>
  <c r="AK218" i="25"/>
  <c r="AJ218" i="25"/>
  <c r="AL218" i="25" s="1"/>
  <c r="D218" i="25"/>
  <c r="C218" i="25"/>
  <c r="B218" i="25"/>
  <c r="AK217" i="25"/>
  <c r="AJ217" i="25"/>
  <c r="AL217" i="25" s="1"/>
  <c r="D217" i="25"/>
  <c r="C217" i="25"/>
  <c r="B217" i="25"/>
  <c r="AL216" i="25"/>
  <c r="AK216" i="25"/>
  <c r="AJ216" i="25"/>
  <c r="D216" i="25"/>
  <c r="C216" i="25"/>
  <c r="B216" i="25"/>
  <c r="AK215" i="25"/>
  <c r="AJ215" i="25"/>
  <c r="D215" i="25"/>
  <c r="C215" i="25"/>
  <c r="B215" i="25"/>
  <c r="AK214" i="25"/>
  <c r="AJ214" i="25"/>
  <c r="AL214" i="25" s="1"/>
  <c r="D214" i="25"/>
  <c r="C214" i="25"/>
  <c r="B214" i="25"/>
  <c r="AK213" i="25"/>
  <c r="AJ213" i="25"/>
  <c r="AL213" i="25" s="1"/>
  <c r="D213" i="25"/>
  <c r="C213" i="25"/>
  <c r="B213" i="25"/>
  <c r="AL212" i="25"/>
  <c r="AK212" i="25"/>
  <c r="AJ212" i="25"/>
  <c r="D212" i="25"/>
  <c r="C212" i="25"/>
  <c r="B212" i="25"/>
  <c r="AK211" i="25"/>
  <c r="AJ211" i="25"/>
  <c r="D211" i="25"/>
  <c r="C211" i="25"/>
  <c r="B211" i="25"/>
  <c r="AK210" i="25"/>
  <c r="AJ210" i="25"/>
  <c r="AL210" i="25" s="1"/>
  <c r="D210" i="25"/>
  <c r="C210" i="25"/>
  <c r="B210" i="25"/>
  <c r="AK209" i="25"/>
  <c r="AJ209" i="25"/>
  <c r="AL209" i="25" s="1"/>
  <c r="D209" i="25"/>
  <c r="C209" i="25"/>
  <c r="B209" i="25"/>
  <c r="AL208" i="25"/>
  <c r="AK208" i="25"/>
  <c r="AJ208" i="25"/>
  <c r="D208" i="25"/>
  <c r="C208" i="25"/>
  <c r="B208" i="25"/>
  <c r="AK207" i="25"/>
  <c r="AJ207" i="25"/>
  <c r="D207" i="25"/>
  <c r="C207" i="25"/>
  <c r="B207" i="25"/>
  <c r="AK206" i="25"/>
  <c r="AJ206" i="25"/>
  <c r="AL206" i="25" s="1"/>
  <c r="D206" i="25"/>
  <c r="C206" i="25"/>
  <c r="B206" i="25"/>
  <c r="AK205" i="25"/>
  <c r="AJ205" i="25"/>
  <c r="AL205" i="25" s="1"/>
  <c r="D205" i="25"/>
  <c r="C205" i="25"/>
  <c r="B205" i="25"/>
  <c r="AL204" i="25"/>
  <c r="AK204" i="25"/>
  <c r="AJ204" i="25"/>
  <c r="D204" i="25"/>
  <c r="C204" i="25"/>
  <c r="B204" i="25"/>
  <c r="AK203" i="25"/>
  <c r="AJ203" i="25"/>
  <c r="D203" i="25"/>
  <c r="C203" i="25"/>
  <c r="B203" i="25"/>
  <c r="AK202" i="25"/>
  <c r="AJ202" i="25"/>
  <c r="AL202" i="25" s="1"/>
  <c r="D202" i="25"/>
  <c r="C202" i="25"/>
  <c r="B202" i="25"/>
  <c r="AK201" i="25"/>
  <c r="AJ201" i="25"/>
  <c r="AL201" i="25" s="1"/>
  <c r="D201" i="25"/>
  <c r="C201" i="25"/>
  <c r="B201" i="25"/>
  <c r="AL200" i="25"/>
  <c r="AK200" i="25"/>
  <c r="AJ200" i="25"/>
  <c r="D200" i="25"/>
  <c r="C200" i="25"/>
  <c r="B200" i="25"/>
  <c r="AK199" i="25"/>
  <c r="AJ199" i="25"/>
  <c r="D199" i="25"/>
  <c r="C199" i="25"/>
  <c r="B199" i="25"/>
  <c r="AK198" i="25"/>
  <c r="AJ198" i="25"/>
  <c r="AL198" i="25" s="1"/>
  <c r="D198" i="25"/>
  <c r="C198" i="25"/>
  <c r="B198" i="25"/>
  <c r="AK197" i="25"/>
  <c r="AJ197" i="25"/>
  <c r="AL197" i="25" s="1"/>
  <c r="D197" i="25"/>
  <c r="C197" i="25"/>
  <c r="B197" i="25"/>
  <c r="AL196" i="25"/>
  <c r="AK196" i="25"/>
  <c r="AJ196" i="25"/>
  <c r="D196" i="25"/>
  <c r="C196" i="25"/>
  <c r="B196" i="25"/>
  <c r="AK195" i="25"/>
  <c r="AJ195" i="25"/>
  <c r="D195" i="25"/>
  <c r="C195" i="25"/>
  <c r="B195" i="25"/>
  <c r="AK194" i="25"/>
  <c r="AJ194" i="25"/>
  <c r="AL194" i="25" s="1"/>
  <c r="D194" i="25"/>
  <c r="C194" i="25"/>
  <c r="B194" i="25"/>
  <c r="AK193" i="25"/>
  <c r="AJ193" i="25"/>
  <c r="AL193" i="25" s="1"/>
  <c r="D193" i="25"/>
  <c r="C193" i="25"/>
  <c r="B193" i="25"/>
  <c r="AL192" i="25"/>
  <c r="AK192" i="25"/>
  <c r="AJ192" i="25"/>
  <c r="D192" i="25"/>
  <c r="C192" i="25"/>
  <c r="B192" i="25"/>
  <c r="AK191" i="25"/>
  <c r="AJ191" i="25"/>
  <c r="D191" i="25"/>
  <c r="C191" i="25"/>
  <c r="B191" i="25"/>
  <c r="AK190" i="25"/>
  <c r="AJ190" i="25"/>
  <c r="AL190" i="25" s="1"/>
  <c r="D190" i="25"/>
  <c r="C190" i="25"/>
  <c r="B190" i="25"/>
  <c r="AK189" i="25"/>
  <c r="AJ189" i="25"/>
  <c r="AL189" i="25" s="1"/>
  <c r="D189" i="25"/>
  <c r="C189" i="25"/>
  <c r="B189" i="25"/>
  <c r="AL188" i="25"/>
  <c r="AK188" i="25"/>
  <c r="AJ188" i="25"/>
  <c r="D188" i="25"/>
  <c r="C188" i="25"/>
  <c r="B188" i="25"/>
  <c r="AK187" i="25"/>
  <c r="AJ187" i="25"/>
  <c r="D187" i="25"/>
  <c r="C187" i="25"/>
  <c r="B187" i="25"/>
  <c r="AK186" i="25"/>
  <c r="AJ186" i="25"/>
  <c r="AL186" i="25" s="1"/>
  <c r="D186" i="25"/>
  <c r="C186" i="25"/>
  <c r="B186" i="25"/>
  <c r="AK185" i="25"/>
  <c r="AJ185" i="25"/>
  <c r="AL185" i="25" s="1"/>
  <c r="D185" i="25"/>
  <c r="C185" i="25"/>
  <c r="B185" i="25"/>
  <c r="AL184" i="25"/>
  <c r="AK184" i="25"/>
  <c r="AJ184" i="25"/>
  <c r="D184" i="25"/>
  <c r="C184" i="25"/>
  <c r="B184" i="25"/>
  <c r="AK183" i="25"/>
  <c r="AJ183" i="25"/>
  <c r="D183" i="25"/>
  <c r="C183" i="25"/>
  <c r="B183" i="25"/>
  <c r="AK182" i="25"/>
  <c r="AJ182" i="25"/>
  <c r="AL182" i="25" s="1"/>
  <c r="D182" i="25"/>
  <c r="C182" i="25"/>
  <c r="B182" i="25"/>
  <c r="AK181" i="25"/>
  <c r="AJ181" i="25"/>
  <c r="AL181" i="25" s="1"/>
  <c r="D181" i="25"/>
  <c r="C181" i="25"/>
  <c r="B181" i="25"/>
  <c r="AL180" i="25"/>
  <c r="AK180" i="25"/>
  <c r="AJ180" i="25"/>
  <c r="D180" i="25"/>
  <c r="C180" i="25"/>
  <c r="B180" i="25"/>
  <c r="AK179" i="25"/>
  <c r="AJ179" i="25"/>
  <c r="D179" i="25"/>
  <c r="C179" i="25"/>
  <c r="B179" i="25"/>
  <c r="AK178" i="25"/>
  <c r="AJ178" i="25"/>
  <c r="AL178" i="25" s="1"/>
  <c r="D178" i="25"/>
  <c r="C178" i="25"/>
  <c r="B178" i="25"/>
  <c r="AK177" i="25"/>
  <c r="AJ177" i="25"/>
  <c r="AL177" i="25" s="1"/>
  <c r="D177" i="25"/>
  <c r="C177" i="25"/>
  <c r="B177" i="25"/>
  <c r="AL176" i="25"/>
  <c r="AK176" i="25"/>
  <c r="AJ176" i="25"/>
  <c r="D176" i="25"/>
  <c r="C176" i="25"/>
  <c r="B176" i="25"/>
  <c r="AK175" i="25"/>
  <c r="AJ175" i="25"/>
  <c r="D175" i="25"/>
  <c r="C175" i="25"/>
  <c r="B175" i="25"/>
  <c r="AK174" i="25"/>
  <c r="AJ174" i="25"/>
  <c r="AL174" i="25" s="1"/>
  <c r="D174" i="25"/>
  <c r="C174" i="25"/>
  <c r="B174" i="25"/>
  <c r="AK173" i="25"/>
  <c r="AJ173" i="25"/>
  <c r="AL173" i="25" s="1"/>
  <c r="D173" i="25"/>
  <c r="C173" i="25"/>
  <c r="B173" i="25"/>
  <c r="AL172" i="25"/>
  <c r="AK172" i="25"/>
  <c r="AJ172" i="25"/>
  <c r="D172" i="25"/>
  <c r="C172" i="25"/>
  <c r="B172" i="25"/>
  <c r="AK171" i="25"/>
  <c r="AJ171" i="25"/>
  <c r="D171" i="25"/>
  <c r="C171" i="25"/>
  <c r="B171" i="25"/>
  <c r="AK170" i="25"/>
  <c r="AJ170" i="25"/>
  <c r="AL170" i="25" s="1"/>
  <c r="D170" i="25"/>
  <c r="C170" i="25"/>
  <c r="B170" i="25"/>
  <c r="AK169" i="25"/>
  <c r="AJ169" i="25"/>
  <c r="AL169" i="25" s="1"/>
  <c r="D169" i="25"/>
  <c r="C169" i="25"/>
  <c r="B169" i="25"/>
  <c r="AL168" i="25"/>
  <c r="AK168" i="25"/>
  <c r="AJ168" i="25"/>
  <c r="D168" i="25"/>
  <c r="C168" i="25"/>
  <c r="B168" i="25"/>
  <c r="AK167" i="25"/>
  <c r="AJ167" i="25"/>
  <c r="D167" i="25"/>
  <c r="C167" i="25"/>
  <c r="B167" i="25"/>
  <c r="AK166" i="25"/>
  <c r="AJ166" i="25"/>
  <c r="AL166" i="25" s="1"/>
  <c r="D166" i="25"/>
  <c r="C166" i="25"/>
  <c r="B166" i="25"/>
  <c r="AK165" i="25"/>
  <c r="AJ165" i="25"/>
  <c r="AL165" i="25" s="1"/>
  <c r="D165" i="25"/>
  <c r="C165" i="25"/>
  <c r="B165" i="25"/>
  <c r="AL164" i="25"/>
  <c r="AK164" i="25"/>
  <c r="AJ164" i="25"/>
  <c r="D164" i="25"/>
  <c r="C164" i="25"/>
  <c r="B164" i="25"/>
  <c r="AK163" i="25"/>
  <c r="AJ163" i="25"/>
  <c r="D163" i="25"/>
  <c r="C163" i="25"/>
  <c r="B163" i="25"/>
  <c r="AK162" i="25"/>
  <c r="AJ162" i="25"/>
  <c r="AL162" i="25" s="1"/>
  <c r="D162" i="25"/>
  <c r="C162" i="25"/>
  <c r="B162" i="25"/>
  <c r="AK161" i="25"/>
  <c r="AJ161" i="25"/>
  <c r="AL161" i="25" s="1"/>
  <c r="D161" i="25"/>
  <c r="C161" i="25"/>
  <c r="B161" i="25"/>
  <c r="AL160" i="25"/>
  <c r="AK160" i="25"/>
  <c r="AJ160" i="25"/>
  <c r="D160" i="25"/>
  <c r="C160" i="25"/>
  <c r="B160" i="25"/>
  <c r="AK159" i="25"/>
  <c r="AJ159" i="25"/>
  <c r="D159" i="25"/>
  <c r="C159" i="25"/>
  <c r="B159" i="25"/>
  <c r="AK158" i="25"/>
  <c r="AJ158" i="25"/>
  <c r="AL158" i="25" s="1"/>
  <c r="D158" i="25"/>
  <c r="C158" i="25"/>
  <c r="B158" i="25"/>
  <c r="AK157" i="25"/>
  <c r="AJ157" i="25"/>
  <c r="AL157" i="25" s="1"/>
  <c r="D157" i="25"/>
  <c r="C157" i="25"/>
  <c r="B157" i="25"/>
  <c r="AK156" i="25"/>
  <c r="AJ156" i="25"/>
  <c r="AL156" i="25" s="1"/>
  <c r="D156" i="25"/>
  <c r="C156" i="25"/>
  <c r="B156" i="25"/>
  <c r="AK155" i="25"/>
  <c r="AJ155" i="25"/>
  <c r="AL155" i="25" s="1"/>
  <c r="D155" i="25"/>
  <c r="C155" i="25"/>
  <c r="B155" i="25"/>
  <c r="AK154" i="25"/>
  <c r="AJ154" i="25"/>
  <c r="AL154" i="25" s="1"/>
  <c r="D154" i="25"/>
  <c r="C154" i="25"/>
  <c r="B154" i="25"/>
  <c r="AK153" i="25"/>
  <c r="AJ153" i="25"/>
  <c r="AL153" i="25" s="1"/>
  <c r="D153" i="25"/>
  <c r="C153" i="25"/>
  <c r="B153" i="25"/>
  <c r="AK152" i="25"/>
  <c r="AJ152" i="25"/>
  <c r="AL152" i="25" s="1"/>
  <c r="D152" i="25"/>
  <c r="C152" i="25"/>
  <c r="B152" i="25"/>
  <c r="AK151" i="25"/>
  <c r="AJ151" i="25"/>
  <c r="AL151" i="25" s="1"/>
  <c r="D151" i="25"/>
  <c r="C151" i="25"/>
  <c r="B151" i="25"/>
  <c r="AK150" i="25"/>
  <c r="AJ150" i="25"/>
  <c r="AL150" i="25" s="1"/>
  <c r="D150" i="25"/>
  <c r="C150" i="25"/>
  <c r="B150" i="25"/>
  <c r="AK149" i="25"/>
  <c r="AJ149" i="25"/>
  <c r="AL149" i="25" s="1"/>
  <c r="D149" i="25"/>
  <c r="C149" i="25"/>
  <c r="B149" i="25"/>
  <c r="AK148" i="25"/>
  <c r="AJ148" i="25"/>
  <c r="AL148" i="25" s="1"/>
  <c r="D148" i="25"/>
  <c r="C148" i="25"/>
  <c r="B148" i="25"/>
  <c r="AK147" i="25"/>
  <c r="AJ147" i="25"/>
  <c r="AL147" i="25" s="1"/>
  <c r="D147" i="25"/>
  <c r="C147" i="25"/>
  <c r="B147" i="25"/>
  <c r="AK146" i="25"/>
  <c r="AJ146" i="25"/>
  <c r="AL146" i="25" s="1"/>
  <c r="D146" i="25"/>
  <c r="C146" i="25"/>
  <c r="B146" i="25"/>
  <c r="AK145" i="25"/>
  <c r="AJ145" i="25"/>
  <c r="AL145" i="25" s="1"/>
  <c r="D145" i="25"/>
  <c r="C145" i="25"/>
  <c r="B145" i="25"/>
  <c r="AK144" i="25"/>
  <c r="AJ144" i="25"/>
  <c r="AL144" i="25" s="1"/>
  <c r="D144" i="25"/>
  <c r="C144" i="25"/>
  <c r="B144" i="25"/>
  <c r="AK143" i="25"/>
  <c r="AJ143" i="25"/>
  <c r="AL143" i="25" s="1"/>
  <c r="D143" i="25"/>
  <c r="C143" i="25"/>
  <c r="B143" i="25"/>
  <c r="AK142" i="25"/>
  <c r="AJ142" i="25"/>
  <c r="AL142" i="25" s="1"/>
  <c r="D142" i="25"/>
  <c r="C142" i="25"/>
  <c r="B142" i="25"/>
  <c r="AK141" i="25"/>
  <c r="AJ141" i="25"/>
  <c r="AL141" i="25" s="1"/>
  <c r="D141" i="25"/>
  <c r="C141" i="25"/>
  <c r="B141" i="25"/>
  <c r="AK140" i="25"/>
  <c r="AJ140" i="25"/>
  <c r="AL140" i="25" s="1"/>
  <c r="D140" i="25"/>
  <c r="C140" i="25"/>
  <c r="B140" i="25"/>
  <c r="AK139" i="25"/>
  <c r="AJ139" i="25"/>
  <c r="AL139" i="25" s="1"/>
  <c r="D139" i="25"/>
  <c r="C139" i="25"/>
  <c r="B139" i="25"/>
  <c r="AK138" i="25"/>
  <c r="AJ138" i="25"/>
  <c r="AL138" i="25" s="1"/>
  <c r="D138" i="25"/>
  <c r="C138" i="25"/>
  <c r="B138" i="25"/>
  <c r="AK137" i="25"/>
  <c r="AJ137" i="25"/>
  <c r="AL137" i="25" s="1"/>
  <c r="D137" i="25"/>
  <c r="C137" i="25"/>
  <c r="B137" i="25"/>
  <c r="AK136" i="25"/>
  <c r="AJ136" i="25"/>
  <c r="AL136" i="25" s="1"/>
  <c r="D136" i="25"/>
  <c r="C136" i="25"/>
  <c r="B136" i="25"/>
  <c r="AK135" i="25"/>
  <c r="AJ135" i="25"/>
  <c r="AL135" i="25" s="1"/>
  <c r="D135" i="25"/>
  <c r="C135" i="25"/>
  <c r="B135" i="25"/>
  <c r="AK134" i="25"/>
  <c r="AJ134" i="25"/>
  <c r="AL134" i="25" s="1"/>
  <c r="D134" i="25"/>
  <c r="C134" i="25"/>
  <c r="B134" i="25"/>
  <c r="AK133" i="25"/>
  <c r="AJ133" i="25"/>
  <c r="AL133" i="25" s="1"/>
  <c r="D133" i="25"/>
  <c r="C133" i="25"/>
  <c r="B133" i="25"/>
  <c r="AK132" i="25"/>
  <c r="AJ132" i="25"/>
  <c r="D132" i="25"/>
  <c r="C132" i="25"/>
  <c r="B132" i="25"/>
  <c r="AK131" i="25"/>
  <c r="AJ131" i="25"/>
  <c r="AL131" i="25" s="1"/>
  <c r="D131" i="25"/>
  <c r="C131" i="25"/>
  <c r="B131" i="25"/>
  <c r="AK130" i="25"/>
  <c r="AL130" i="25" s="1"/>
  <c r="AJ130" i="25"/>
  <c r="D130" i="25"/>
  <c r="C130" i="25"/>
  <c r="B130" i="25"/>
  <c r="AL129" i="25"/>
  <c r="AK129" i="25"/>
  <c r="AJ129" i="25"/>
  <c r="D129" i="25"/>
  <c r="C129" i="25"/>
  <c r="B129" i="25"/>
  <c r="AK128" i="25"/>
  <c r="AJ128" i="25"/>
  <c r="AL128" i="25" s="1"/>
  <c r="D128" i="25"/>
  <c r="C128" i="25"/>
  <c r="B128" i="25"/>
  <c r="AK127" i="25"/>
  <c r="AJ127" i="25"/>
  <c r="AL127" i="25" s="1"/>
  <c r="D127" i="25"/>
  <c r="C127" i="25"/>
  <c r="B127" i="25"/>
  <c r="AK126" i="25"/>
  <c r="AL126" i="25" s="1"/>
  <c r="AJ126" i="25"/>
  <c r="D126" i="25"/>
  <c r="C126" i="25"/>
  <c r="B126" i="25"/>
  <c r="AL125" i="25"/>
  <c r="AK125" i="25"/>
  <c r="AJ125" i="25"/>
  <c r="D125" i="25"/>
  <c r="C125" i="25"/>
  <c r="B125" i="25"/>
  <c r="AK124" i="25"/>
  <c r="AJ124" i="25"/>
  <c r="D124" i="25"/>
  <c r="C124" i="25"/>
  <c r="B124" i="25"/>
  <c r="AK123" i="25"/>
  <c r="AJ123" i="25"/>
  <c r="AL123" i="25" s="1"/>
  <c r="D123" i="25"/>
  <c r="C123" i="25"/>
  <c r="B123" i="25"/>
  <c r="AK122" i="25"/>
  <c r="AL122" i="25" s="1"/>
  <c r="AJ122" i="25"/>
  <c r="D122" i="25"/>
  <c r="C122" i="25"/>
  <c r="B122" i="25"/>
  <c r="AL121" i="25"/>
  <c r="AK121" i="25"/>
  <c r="AJ121" i="25"/>
  <c r="D121" i="25"/>
  <c r="C121" i="25"/>
  <c r="B121" i="25"/>
  <c r="AK120" i="25"/>
  <c r="AJ120" i="25"/>
  <c r="AL120" i="25" s="1"/>
  <c r="D120" i="25"/>
  <c r="C120" i="25"/>
  <c r="B120" i="25"/>
  <c r="AK119" i="25"/>
  <c r="AJ119" i="25"/>
  <c r="AL119" i="25" s="1"/>
  <c r="D119" i="25"/>
  <c r="C119" i="25"/>
  <c r="B119" i="25"/>
  <c r="AK118" i="25"/>
  <c r="AL118" i="25" s="1"/>
  <c r="AJ118" i="25"/>
  <c r="D118" i="25"/>
  <c r="C118" i="25"/>
  <c r="B118" i="25"/>
  <c r="AL117" i="25"/>
  <c r="AK117" i="25"/>
  <c r="AJ117" i="25"/>
  <c r="D117" i="25"/>
  <c r="C117" i="25"/>
  <c r="B117" i="25"/>
  <c r="AK116" i="25"/>
  <c r="AJ116" i="25"/>
  <c r="D116" i="25"/>
  <c r="C116" i="25"/>
  <c r="B116" i="25"/>
  <c r="AK115" i="25"/>
  <c r="AJ115" i="25"/>
  <c r="AL115" i="25" s="1"/>
  <c r="D115" i="25"/>
  <c r="C115" i="25"/>
  <c r="B115" i="25"/>
  <c r="AK114" i="25"/>
  <c r="AL114" i="25" s="1"/>
  <c r="AJ114" i="25"/>
  <c r="D114" i="25"/>
  <c r="C114" i="25"/>
  <c r="B114" i="25"/>
  <c r="AL113" i="25"/>
  <c r="AK113" i="25"/>
  <c r="AJ113" i="25"/>
  <c r="D113" i="25"/>
  <c r="C113" i="25"/>
  <c r="B113" i="25"/>
  <c r="AK112" i="25"/>
  <c r="AJ112" i="25"/>
  <c r="D112" i="25"/>
  <c r="C112" i="25"/>
  <c r="B112" i="25"/>
  <c r="AK111" i="25"/>
  <c r="AJ111" i="25"/>
  <c r="AL111" i="25" s="1"/>
  <c r="D111" i="25"/>
  <c r="C111" i="25"/>
  <c r="B111" i="25"/>
  <c r="AK110" i="25"/>
  <c r="AL110" i="25" s="1"/>
  <c r="AJ110" i="25"/>
  <c r="D110" i="25"/>
  <c r="C110" i="25"/>
  <c r="B110" i="25"/>
  <c r="AL109" i="25"/>
  <c r="AK109" i="25"/>
  <c r="AJ109" i="25"/>
  <c r="D109" i="25"/>
  <c r="C109" i="25"/>
  <c r="B109" i="25"/>
  <c r="AK108" i="25"/>
  <c r="AJ108" i="25"/>
  <c r="D108" i="25"/>
  <c r="C108" i="25"/>
  <c r="B108" i="25"/>
  <c r="AK107" i="25"/>
  <c r="AJ107" i="25"/>
  <c r="AL107" i="25" s="1"/>
  <c r="D107" i="25"/>
  <c r="C107" i="25"/>
  <c r="B107" i="25"/>
  <c r="AK106" i="25"/>
  <c r="AL106" i="25" s="1"/>
  <c r="AJ106" i="25"/>
  <c r="D106" i="25"/>
  <c r="C106" i="25"/>
  <c r="B106" i="25"/>
  <c r="AL105" i="25"/>
  <c r="AK105" i="25"/>
  <c r="AJ105" i="25"/>
  <c r="D105" i="25"/>
  <c r="C105" i="25"/>
  <c r="B105" i="25"/>
  <c r="AK104" i="25"/>
  <c r="AJ104" i="25"/>
  <c r="D104" i="25"/>
  <c r="C104" i="25"/>
  <c r="B104" i="25"/>
  <c r="AK103" i="25"/>
  <c r="AJ103" i="25"/>
  <c r="AL103" i="25" s="1"/>
  <c r="D103" i="25"/>
  <c r="C103" i="25"/>
  <c r="B103" i="25"/>
  <c r="AK102" i="25"/>
  <c r="AL102" i="25" s="1"/>
  <c r="AJ102" i="25"/>
  <c r="D102" i="25"/>
  <c r="C102" i="25"/>
  <c r="B102" i="25"/>
  <c r="AL101" i="25"/>
  <c r="AK101" i="25"/>
  <c r="AJ101" i="25"/>
  <c r="D101" i="25"/>
  <c r="C101" i="25"/>
  <c r="B101" i="25"/>
  <c r="AK100" i="25"/>
  <c r="AJ100" i="25"/>
  <c r="D100" i="25"/>
  <c r="C100" i="25"/>
  <c r="B100" i="25"/>
  <c r="AK99" i="25"/>
  <c r="AJ99" i="25"/>
  <c r="AL99" i="25" s="1"/>
  <c r="D99" i="25"/>
  <c r="C99" i="25"/>
  <c r="B99" i="25"/>
  <c r="AK98" i="25"/>
  <c r="AL98" i="25" s="1"/>
  <c r="AJ98" i="25"/>
  <c r="D98" i="25"/>
  <c r="C98" i="25"/>
  <c r="B98" i="25"/>
  <c r="AL97" i="25"/>
  <c r="AK97" i="25"/>
  <c r="AJ97" i="25"/>
  <c r="D97" i="25"/>
  <c r="C97" i="25"/>
  <c r="B97" i="25"/>
  <c r="AK96" i="25"/>
  <c r="AJ96" i="25"/>
  <c r="D96" i="25"/>
  <c r="C96" i="25"/>
  <c r="B96" i="25"/>
  <c r="AK95" i="25"/>
  <c r="AJ95" i="25"/>
  <c r="AL95" i="25" s="1"/>
  <c r="D95" i="25"/>
  <c r="C95" i="25"/>
  <c r="B95" i="25"/>
  <c r="AK94" i="25"/>
  <c r="AL94" i="25" s="1"/>
  <c r="AJ94" i="25"/>
  <c r="D94" i="25"/>
  <c r="C94" i="25"/>
  <c r="B94" i="25"/>
  <c r="AL93" i="25"/>
  <c r="AK93" i="25"/>
  <c r="AJ93" i="25"/>
  <c r="D93" i="25"/>
  <c r="C93" i="25"/>
  <c r="B93" i="25"/>
  <c r="AK92" i="25"/>
  <c r="AJ92" i="25"/>
  <c r="D92" i="25"/>
  <c r="C92" i="25"/>
  <c r="B92" i="25"/>
  <c r="AK91" i="25"/>
  <c r="AJ91" i="25"/>
  <c r="AL91" i="25" s="1"/>
  <c r="D91" i="25"/>
  <c r="C91" i="25"/>
  <c r="B91" i="25"/>
  <c r="AK90" i="25"/>
  <c r="AL90" i="25" s="1"/>
  <c r="AJ90" i="25"/>
  <c r="D90" i="25"/>
  <c r="C90" i="25"/>
  <c r="B90" i="25"/>
  <c r="AL89" i="25"/>
  <c r="AK89" i="25"/>
  <c r="AJ89" i="25"/>
  <c r="D89" i="25"/>
  <c r="C89" i="25"/>
  <c r="B89" i="25"/>
  <c r="AK88" i="25"/>
  <c r="AJ88" i="25"/>
  <c r="D88" i="25"/>
  <c r="C88" i="25"/>
  <c r="B88" i="25"/>
  <c r="AK87" i="25"/>
  <c r="AJ87" i="25"/>
  <c r="AL87" i="25" s="1"/>
  <c r="D87" i="25"/>
  <c r="C87" i="25"/>
  <c r="B87" i="25"/>
  <c r="AK86" i="25"/>
  <c r="AL86" i="25" s="1"/>
  <c r="AJ86" i="25"/>
  <c r="D86" i="25"/>
  <c r="C86" i="25"/>
  <c r="B86" i="25"/>
  <c r="AL85" i="25"/>
  <c r="AK85" i="25"/>
  <c r="AJ85" i="25"/>
  <c r="D85" i="25"/>
  <c r="C85" i="25"/>
  <c r="B85" i="25"/>
  <c r="AK84" i="25"/>
  <c r="AJ84" i="25"/>
  <c r="D84" i="25"/>
  <c r="C84" i="25"/>
  <c r="B84" i="25"/>
  <c r="AK83" i="25"/>
  <c r="AJ83" i="25"/>
  <c r="AL83" i="25" s="1"/>
  <c r="D83" i="25"/>
  <c r="C83" i="25"/>
  <c r="B83" i="25"/>
  <c r="AK82" i="25"/>
  <c r="AL82" i="25" s="1"/>
  <c r="AJ82" i="25"/>
  <c r="D82" i="25"/>
  <c r="C82" i="25"/>
  <c r="B82" i="25"/>
  <c r="AL81" i="25"/>
  <c r="AK81" i="25"/>
  <c r="AJ81" i="25"/>
  <c r="D81" i="25"/>
  <c r="C81" i="25"/>
  <c r="B81" i="25"/>
  <c r="AK80" i="25"/>
  <c r="AJ80" i="25"/>
  <c r="D80" i="25"/>
  <c r="C80" i="25"/>
  <c r="B80" i="25"/>
  <c r="AK79" i="25"/>
  <c r="AJ79" i="25"/>
  <c r="AL79" i="25" s="1"/>
  <c r="D79" i="25"/>
  <c r="C79" i="25"/>
  <c r="B79" i="25"/>
  <c r="AK78" i="25"/>
  <c r="AL78" i="25" s="1"/>
  <c r="AJ78" i="25"/>
  <c r="D78" i="25"/>
  <c r="C78" i="25"/>
  <c r="B78" i="25"/>
  <c r="AL77" i="25"/>
  <c r="AK77" i="25"/>
  <c r="AJ77" i="25"/>
  <c r="D77" i="25"/>
  <c r="C77" i="25"/>
  <c r="B77" i="25"/>
  <c r="AK76" i="25"/>
  <c r="AJ76" i="25"/>
  <c r="D76" i="25"/>
  <c r="C76" i="25"/>
  <c r="B76" i="25"/>
  <c r="AK75" i="25"/>
  <c r="AJ75" i="25"/>
  <c r="AL75" i="25" s="1"/>
  <c r="D75" i="25"/>
  <c r="C75" i="25"/>
  <c r="B75" i="25"/>
  <c r="AK74" i="25"/>
  <c r="AL74" i="25" s="1"/>
  <c r="AJ74" i="25"/>
  <c r="D74" i="25"/>
  <c r="C74" i="25"/>
  <c r="B74" i="25"/>
  <c r="AL73" i="25"/>
  <c r="AK73" i="25"/>
  <c r="AJ73" i="25"/>
  <c r="D73" i="25"/>
  <c r="C73" i="25"/>
  <c r="B73" i="25"/>
  <c r="AK72" i="25"/>
  <c r="AJ72" i="25"/>
  <c r="D72" i="25"/>
  <c r="C72" i="25"/>
  <c r="B72" i="25"/>
  <c r="AK71" i="25"/>
  <c r="AJ71" i="25"/>
  <c r="AL71" i="25" s="1"/>
  <c r="D71" i="25"/>
  <c r="C71" i="25"/>
  <c r="B71" i="25"/>
  <c r="AK70" i="25"/>
  <c r="AL70" i="25" s="1"/>
  <c r="AJ70" i="25"/>
  <c r="D70" i="25"/>
  <c r="C70" i="25"/>
  <c r="B70" i="25"/>
  <c r="AL69" i="25"/>
  <c r="AK69" i="25"/>
  <c r="AJ69" i="25"/>
  <c r="D69" i="25"/>
  <c r="C69" i="25"/>
  <c r="B69" i="25"/>
  <c r="AK68" i="25"/>
  <c r="AJ68" i="25"/>
  <c r="D68" i="25"/>
  <c r="C68" i="25"/>
  <c r="B68" i="25"/>
  <c r="AK67" i="25"/>
  <c r="AJ67" i="25"/>
  <c r="AL67" i="25" s="1"/>
  <c r="D67" i="25"/>
  <c r="C67" i="25"/>
  <c r="B67" i="25"/>
  <c r="AK66" i="25"/>
  <c r="AL66" i="25" s="1"/>
  <c r="AJ66" i="25"/>
  <c r="D66" i="25"/>
  <c r="C66" i="25"/>
  <c r="B66" i="25"/>
  <c r="AL65" i="25"/>
  <c r="AK65" i="25"/>
  <c r="AJ65" i="25"/>
  <c r="D65" i="25"/>
  <c r="C65" i="25"/>
  <c r="B65" i="25"/>
  <c r="AK64" i="25"/>
  <c r="AJ64" i="25"/>
  <c r="D64" i="25"/>
  <c r="C64" i="25"/>
  <c r="B64" i="25"/>
  <c r="AK63" i="25"/>
  <c r="AJ63" i="25"/>
  <c r="AL63" i="25" s="1"/>
  <c r="D63" i="25"/>
  <c r="C63" i="25"/>
  <c r="B63" i="25"/>
  <c r="AK62" i="25"/>
  <c r="AL62" i="25" s="1"/>
  <c r="AJ62" i="25"/>
  <c r="D62" i="25"/>
  <c r="C62" i="25"/>
  <c r="B62" i="25"/>
  <c r="AL61" i="25"/>
  <c r="AK61" i="25"/>
  <c r="AJ61" i="25"/>
  <c r="D61" i="25"/>
  <c r="C61" i="25"/>
  <c r="B61" i="25"/>
  <c r="AK60" i="25"/>
  <c r="AJ60" i="25"/>
  <c r="D60" i="25"/>
  <c r="C60" i="25"/>
  <c r="B60" i="25"/>
  <c r="AK59" i="25"/>
  <c r="AJ59" i="25"/>
  <c r="AL59" i="25" s="1"/>
  <c r="D59" i="25"/>
  <c r="C59" i="25"/>
  <c r="B59" i="25"/>
  <c r="AK58" i="25"/>
  <c r="AL58" i="25" s="1"/>
  <c r="AJ58" i="25"/>
  <c r="D58" i="25"/>
  <c r="C58" i="25"/>
  <c r="B58" i="25"/>
  <c r="AL57" i="25"/>
  <c r="AK57" i="25"/>
  <c r="AJ57" i="25"/>
  <c r="D57" i="25"/>
  <c r="C57" i="25"/>
  <c r="B57" i="25"/>
  <c r="AK56" i="25"/>
  <c r="AJ56" i="25"/>
  <c r="D56" i="25"/>
  <c r="C56" i="25"/>
  <c r="B56" i="25"/>
  <c r="AK55" i="25"/>
  <c r="AJ55" i="25"/>
  <c r="AL55" i="25" s="1"/>
  <c r="D55" i="25"/>
  <c r="C55" i="25"/>
  <c r="B55" i="25"/>
  <c r="AK54" i="25"/>
  <c r="AL54" i="25" s="1"/>
  <c r="AJ54" i="25"/>
  <c r="D54" i="25"/>
  <c r="C54" i="25"/>
  <c r="B54" i="25"/>
  <c r="AL53" i="25"/>
  <c r="AK53" i="25"/>
  <c r="AJ53" i="25"/>
  <c r="D53" i="25"/>
  <c r="C53" i="25"/>
  <c r="B53" i="25"/>
  <c r="AK52" i="25"/>
  <c r="AJ52" i="25"/>
  <c r="D52" i="25"/>
  <c r="C52" i="25"/>
  <c r="B52" i="25"/>
  <c r="AK51" i="25"/>
  <c r="AJ51" i="25"/>
  <c r="AL51" i="25" s="1"/>
  <c r="D51" i="25"/>
  <c r="C51" i="25"/>
  <c r="B51" i="25"/>
  <c r="AK50" i="25"/>
  <c r="AL50" i="25" s="1"/>
  <c r="AJ50" i="25"/>
  <c r="D50" i="25"/>
  <c r="C50" i="25"/>
  <c r="B50" i="25"/>
  <c r="AL49" i="25"/>
  <c r="AK49" i="25"/>
  <c r="AJ49" i="25"/>
  <c r="D49" i="25"/>
  <c r="C49" i="25"/>
  <c r="B49" i="25"/>
  <c r="AK48" i="25"/>
  <c r="AJ48" i="25"/>
  <c r="D48" i="25"/>
  <c r="C48" i="25"/>
  <c r="B48" i="25"/>
  <c r="AK47" i="25"/>
  <c r="AJ47" i="25"/>
  <c r="AL47" i="25" s="1"/>
  <c r="D47" i="25"/>
  <c r="C47" i="25"/>
  <c r="B47" i="25"/>
  <c r="AK46" i="25"/>
  <c r="AL46" i="25" s="1"/>
  <c r="AJ46" i="25"/>
  <c r="D46" i="25"/>
  <c r="C46" i="25"/>
  <c r="B46" i="25"/>
  <c r="AL45" i="25"/>
  <c r="AK45" i="25"/>
  <c r="AJ45" i="25"/>
  <c r="D45" i="25"/>
  <c r="C45" i="25"/>
  <c r="B45" i="25"/>
  <c r="AK44" i="25"/>
  <c r="AJ44" i="25"/>
  <c r="D44" i="25"/>
  <c r="C44" i="25"/>
  <c r="B44" i="25"/>
  <c r="AK43" i="25"/>
  <c r="AJ43" i="25"/>
  <c r="AL43" i="25" s="1"/>
  <c r="D43" i="25"/>
  <c r="C43" i="25"/>
  <c r="B43" i="25"/>
  <c r="AK42" i="25"/>
  <c r="AL42" i="25" s="1"/>
  <c r="AJ42" i="25"/>
  <c r="D42" i="25"/>
  <c r="C42" i="25"/>
  <c r="B42" i="25"/>
  <c r="AL41" i="25"/>
  <c r="AK41" i="25"/>
  <c r="AJ41" i="25"/>
  <c r="D41" i="25"/>
  <c r="C41" i="25"/>
  <c r="B41" i="25"/>
  <c r="AK40" i="25"/>
  <c r="AJ40" i="25"/>
  <c r="D40" i="25"/>
  <c r="C40" i="25"/>
  <c r="B40" i="25"/>
  <c r="AK39" i="25"/>
  <c r="AJ39" i="25"/>
  <c r="AL39" i="25" s="1"/>
  <c r="D39" i="25"/>
  <c r="C39" i="25"/>
  <c r="B39" i="25"/>
  <c r="AK38" i="25"/>
  <c r="AL38" i="25" s="1"/>
  <c r="AJ38" i="25"/>
  <c r="D38" i="25"/>
  <c r="C38" i="25"/>
  <c r="B38" i="25"/>
  <c r="AL37" i="25"/>
  <c r="AK37" i="25"/>
  <c r="AJ37" i="25"/>
  <c r="D37" i="25"/>
  <c r="C37" i="25"/>
  <c r="B37" i="25"/>
  <c r="AK36" i="25"/>
  <c r="AJ36" i="25"/>
  <c r="D36" i="25"/>
  <c r="C36" i="25"/>
  <c r="B36" i="25"/>
  <c r="AK35" i="25"/>
  <c r="AJ35" i="25"/>
  <c r="AL35" i="25" s="1"/>
  <c r="D35" i="25"/>
  <c r="C35" i="25"/>
  <c r="B35" i="25"/>
  <c r="AK34" i="25"/>
  <c r="AL34" i="25" s="1"/>
  <c r="AJ34" i="25"/>
  <c r="D34" i="25"/>
  <c r="C34" i="25"/>
  <c r="B34" i="25"/>
  <c r="AL33" i="25"/>
  <c r="AK33" i="25"/>
  <c r="AJ33" i="25"/>
  <c r="D33" i="25"/>
  <c r="C33" i="25"/>
  <c r="B33" i="25"/>
  <c r="AK32" i="25"/>
  <c r="AJ32" i="25"/>
  <c r="D32" i="25"/>
  <c r="C32" i="25"/>
  <c r="B32" i="25"/>
  <c r="AK31" i="25"/>
  <c r="AJ31" i="25"/>
  <c r="AL31" i="25" s="1"/>
  <c r="D31" i="25"/>
  <c r="C31" i="25"/>
  <c r="B31" i="25"/>
  <c r="AK30" i="25"/>
  <c r="AL30" i="25" s="1"/>
  <c r="AJ30" i="25"/>
  <c r="D30" i="25"/>
  <c r="C30" i="25"/>
  <c r="B30" i="25"/>
  <c r="AL29" i="25"/>
  <c r="AK29" i="25"/>
  <c r="AJ29" i="25"/>
  <c r="D29" i="25"/>
  <c r="C29" i="25"/>
  <c r="B29" i="25"/>
  <c r="AK28" i="25"/>
  <c r="AJ28" i="25"/>
  <c r="D28" i="25"/>
  <c r="C28" i="25"/>
  <c r="B28" i="25"/>
  <c r="AK27" i="25"/>
  <c r="AJ27" i="25"/>
  <c r="AL27" i="25" s="1"/>
  <c r="D27" i="25"/>
  <c r="C27" i="25"/>
  <c r="B27" i="25"/>
  <c r="AK26" i="25"/>
  <c r="AL26" i="25" s="1"/>
  <c r="AJ26" i="25"/>
  <c r="D26" i="25"/>
  <c r="C26" i="25"/>
  <c r="B26" i="25"/>
  <c r="AL25" i="25"/>
  <c r="AK25" i="25"/>
  <c r="AJ25" i="25"/>
  <c r="D25" i="25"/>
  <c r="C25" i="25"/>
  <c r="B25" i="25"/>
  <c r="AK24" i="25"/>
  <c r="AJ24" i="25"/>
  <c r="D24" i="25"/>
  <c r="C24" i="25"/>
  <c r="B24" i="25"/>
  <c r="AL23" i="25"/>
  <c r="AK23" i="25"/>
  <c r="AJ23" i="25"/>
  <c r="D23" i="25"/>
  <c r="C23" i="25"/>
  <c r="B23" i="25"/>
  <c r="AK22" i="25"/>
  <c r="AL22" i="25" s="1"/>
  <c r="AJ22" i="25"/>
  <c r="D22" i="25"/>
  <c r="C22" i="25"/>
  <c r="B22" i="25"/>
  <c r="AL21" i="25"/>
  <c r="AK21" i="25"/>
  <c r="AJ21" i="25"/>
  <c r="D21" i="25"/>
  <c r="C21" i="25"/>
  <c r="B21" i="25"/>
  <c r="AK20" i="25"/>
  <c r="AJ20" i="25"/>
  <c r="D20" i="25"/>
  <c r="C20" i="25"/>
  <c r="B20" i="25"/>
  <c r="AL19" i="25"/>
  <c r="AK19" i="25"/>
  <c r="AJ19" i="25"/>
  <c r="D19" i="25"/>
  <c r="C19" i="25"/>
  <c r="B19" i="25"/>
  <c r="AK18" i="25"/>
  <c r="AL18" i="25" s="1"/>
  <c r="AJ18" i="25"/>
  <c r="D18" i="25"/>
  <c r="C18" i="25"/>
  <c r="B18" i="25"/>
  <c r="AL17" i="25"/>
  <c r="AK17" i="25"/>
  <c r="AJ17" i="25"/>
  <c r="D17" i="25"/>
  <c r="C17" i="25"/>
  <c r="B17" i="25"/>
  <c r="AK16" i="25"/>
  <c r="AJ16" i="25"/>
  <c r="D16" i="25"/>
  <c r="C16" i="25"/>
  <c r="B16" i="25"/>
  <c r="AL15" i="25"/>
  <c r="AK15" i="25"/>
  <c r="AJ15" i="25"/>
  <c r="D15" i="25"/>
  <c r="C15" i="25"/>
  <c r="B15" i="25"/>
  <c r="AK14" i="25"/>
  <c r="AL14" i="25" s="1"/>
  <c r="AJ14" i="25"/>
  <c r="D14" i="25"/>
  <c r="C14" i="25"/>
  <c r="B14" i="25"/>
  <c r="AL13" i="25"/>
  <c r="AK13" i="25"/>
  <c r="AJ13" i="25"/>
  <c r="D13" i="25"/>
  <c r="C13" i="25"/>
  <c r="B13" i="25"/>
  <c r="AK12" i="25"/>
  <c r="AJ12" i="25"/>
  <c r="D12" i="25"/>
  <c r="C12" i="25"/>
  <c r="B12" i="25"/>
  <c r="AK11" i="25"/>
  <c r="AJ11" i="25"/>
  <c r="AL11" i="25" s="1"/>
  <c r="D11" i="25"/>
  <c r="C11" i="25"/>
  <c r="B11" i="25"/>
  <c r="AK10" i="25"/>
  <c r="AL10" i="25" s="1"/>
  <c r="AJ10" i="25"/>
  <c r="D10" i="25"/>
  <c r="C10" i="25"/>
  <c r="B10" i="25"/>
  <c r="AK9" i="25"/>
  <c r="AJ9" i="25"/>
  <c r="AL9" i="25" s="1"/>
  <c r="D9" i="25"/>
  <c r="C9" i="25"/>
  <c r="B9" i="25"/>
  <c r="AK8" i="25"/>
  <c r="AJ8" i="25"/>
  <c r="D8" i="25"/>
  <c r="C8" i="25"/>
  <c r="B8" i="25"/>
  <c r="AK7" i="25"/>
  <c r="AJ7" i="25"/>
  <c r="AL7" i="25" s="1"/>
  <c r="D7" i="25"/>
  <c r="C7" i="25"/>
  <c r="B7" i="25"/>
  <c r="AK6" i="25"/>
  <c r="AL6" i="25" s="1"/>
  <c r="AJ6" i="25"/>
  <c r="D6" i="25"/>
  <c r="C6" i="25"/>
  <c r="B6" i="25"/>
  <c r="AK5" i="25"/>
  <c r="AJ5" i="25"/>
  <c r="AL5" i="25" s="1"/>
  <c r="D5" i="25"/>
  <c r="C5" i="25"/>
  <c r="B5" i="25"/>
  <c r="AK4" i="25"/>
  <c r="AJ4" i="25"/>
  <c r="D4" i="25"/>
  <c r="C4" i="25"/>
  <c r="B4" i="25"/>
  <c r="AK3" i="25"/>
  <c r="AJ3" i="25"/>
  <c r="AL3" i="25" s="1"/>
  <c r="D3" i="25"/>
  <c r="C3" i="25"/>
  <c r="B3" i="25"/>
  <c r="A3" i="25"/>
  <c r="A4" i="25" s="1"/>
  <c r="A5" i="25" s="1"/>
  <c r="A6" i="25" s="1"/>
  <c r="A7" i="25" s="1"/>
  <c r="A8" i="25" s="1"/>
  <c r="A9" i="25" s="1"/>
  <c r="A10" i="25" s="1"/>
  <c r="A11" i="25" s="1"/>
  <c r="A12" i="25" s="1"/>
  <c r="A13" i="25" s="1"/>
  <c r="A14" i="25" s="1"/>
  <c r="A15" i="25" s="1"/>
  <c r="A16" i="25" s="1"/>
  <c r="A17" i="25" s="1"/>
  <c r="A18" i="25" s="1"/>
  <c r="A19" i="25" s="1"/>
  <c r="A20" i="25" s="1"/>
  <c r="A21" i="25" s="1"/>
  <c r="A22" i="25" s="1"/>
  <c r="A23" i="25" s="1"/>
  <c r="A24" i="25" s="1"/>
  <c r="A25" i="25" s="1"/>
  <c r="A26" i="25" s="1"/>
  <c r="A27" i="25" s="1"/>
  <c r="A28" i="25" s="1"/>
  <c r="A29" i="25" s="1"/>
  <c r="A30" i="25" s="1"/>
  <c r="A31" i="25" s="1"/>
  <c r="A32" i="25" s="1"/>
  <c r="A33" i="25" s="1"/>
  <c r="A34" i="25" s="1"/>
  <c r="A35" i="25" s="1"/>
  <c r="A36" i="25" s="1"/>
  <c r="A37" i="25" s="1"/>
  <c r="A38" i="25" s="1"/>
  <c r="A39" i="25" s="1"/>
  <c r="A40" i="25" s="1"/>
  <c r="A41" i="25" s="1"/>
  <c r="A42" i="25" s="1"/>
  <c r="A43" i="25" s="1"/>
  <c r="A44" i="25" s="1"/>
  <c r="A45" i="25" s="1"/>
  <c r="A46" i="25" s="1"/>
  <c r="A47" i="25" s="1"/>
  <c r="A48" i="25" s="1"/>
  <c r="A49" i="25" s="1"/>
  <c r="A50" i="25" s="1"/>
  <c r="A51" i="25" s="1"/>
  <c r="A52" i="25" s="1"/>
  <c r="A53" i="25" s="1"/>
  <c r="A54" i="25" s="1"/>
  <c r="A55" i="25" s="1"/>
  <c r="A56" i="25" s="1"/>
  <c r="A57" i="25" s="1"/>
  <c r="A58" i="25" s="1"/>
  <c r="A59" i="25" s="1"/>
  <c r="A60" i="25" s="1"/>
  <c r="A61" i="25" s="1"/>
  <c r="A62" i="25" s="1"/>
  <c r="A63" i="25" s="1"/>
  <c r="A64" i="25" s="1"/>
  <c r="A65" i="25" s="1"/>
  <c r="A66" i="25" s="1"/>
  <c r="A67" i="25" s="1"/>
  <c r="A68" i="25" s="1"/>
  <c r="A69" i="25" s="1"/>
  <c r="A70" i="25" s="1"/>
  <c r="A71" i="25" s="1"/>
  <c r="A72" i="25" s="1"/>
  <c r="A73" i="25" s="1"/>
  <c r="A74" i="25" s="1"/>
  <c r="A75" i="25" s="1"/>
  <c r="A76" i="25" s="1"/>
  <c r="A77" i="25" s="1"/>
  <c r="A78" i="25" s="1"/>
  <c r="A79" i="25" s="1"/>
  <c r="A80" i="25" s="1"/>
  <c r="A81" i="25" s="1"/>
  <c r="A82" i="25" s="1"/>
  <c r="A83" i="25" s="1"/>
  <c r="A84" i="25" s="1"/>
  <c r="A85" i="25" s="1"/>
  <c r="A86" i="25" s="1"/>
  <c r="A87" i="25" s="1"/>
  <c r="A88" i="25" s="1"/>
  <c r="A89" i="25" s="1"/>
  <c r="A90" i="25" s="1"/>
  <c r="A91" i="25" s="1"/>
  <c r="A92" i="25" s="1"/>
  <c r="A93" i="25" s="1"/>
  <c r="A94" i="25" s="1"/>
  <c r="A95" i="25" s="1"/>
  <c r="A96" i="25" s="1"/>
  <c r="A97" i="25" s="1"/>
  <c r="A98" i="25" s="1"/>
  <c r="A99" i="25" s="1"/>
  <c r="A100" i="25" s="1"/>
  <c r="A101" i="25" s="1"/>
  <c r="A102" i="25" s="1"/>
  <c r="A103" i="25" s="1"/>
  <c r="A104" i="25" s="1"/>
  <c r="A105" i="25" s="1"/>
  <c r="A106" i="25" s="1"/>
  <c r="A107" i="25" s="1"/>
  <c r="A108" i="25" s="1"/>
  <c r="A109" i="25" s="1"/>
  <c r="A110" i="25" s="1"/>
  <c r="A111" i="25" s="1"/>
  <c r="A112" i="25" s="1"/>
  <c r="A113" i="25" s="1"/>
  <c r="A114" i="25" s="1"/>
  <c r="A115" i="25" s="1"/>
  <c r="A116" i="25" s="1"/>
  <c r="A117" i="25" s="1"/>
  <c r="A118" i="25" s="1"/>
  <c r="A119" i="25" s="1"/>
  <c r="A120" i="25" s="1"/>
  <c r="A121" i="25" s="1"/>
  <c r="A122" i="25" s="1"/>
  <c r="A123" i="25" s="1"/>
  <c r="A124" i="25" s="1"/>
  <c r="A125" i="25" s="1"/>
  <c r="A126" i="25" s="1"/>
  <c r="A127" i="25" s="1"/>
  <c r="A128" i="25" s="1"/>
  <c r="A129" i="25" s="1"/>
  <c r="A130" i="25" s="1"/>
  <c r="A131" i="25" s="1"/>
  <c r="A132" i="25" s="1"/>
  <c r="A133" i="25" s="1"/>
  <c r="A134" i="25" s="1"/>
  <c r="A135" i="25" s="1"/>
  <c r="A136" i="25" s="1"/>
  <c r="A137" i="25" s="1"/>
  <c r="A138" i="25" s="1"/>
  <c r="A139" i="25" s="1"/>
  <c r="A140" i="25" s="1"/>
  <c r="A141" i="25" s="1"/>
  <c r="A142" i="25" s="1"/>
  <c r="A143" i="25" s="1"/>
  <c r="A144" i="25" s="1"/>
  <c r="A145" i="25" s="1"/>
  <c r="A146" i="25" s="1"/>
  <c r="A147" i="25" s="1"/>
  <c r="A148" i="25" s="1"/>
  <c r="A149" i="25" s="1"/>
  <c r="A150" i="25" s="1"/>
  <c r="A151" i="25" s="1"/>
  <c r="A152" i="25" s="1"/>
  <c r="A153" i="25" s="1"/>
  <c r="A154" i="25" s="1"/>
  <c r="A155" i="25" s="1"/>
  <c r="A156" i="25" s="1"/>
  <c r="A157" i="25" s="1"/>
  <c r="A158" i="25" s="1"/>
  <c r="A159" i="25" s="1"/>
  <c r="A160" i="25" s="1"/>
  <c r="A161" i="25" s="1"/>
  <c r="A162" i="25" s="1"/>
  <c r="A163" i="25" s="1"/>
  <c r="A164" i="25" s="1"/>
  <c r="A165" i="25" s="1"/>
  <c r="A166" i="25" s="1"/>
  <c r="A167" i="25" s="1"/>
  <c r="A168" i="25" s="1"/>
  <c r="A169" i="25" s="1"/>
  <c r="A170" i="25" s="1"/>
  <c r="A171" i="25" s="1"/>
  <c r="A172" i="25" s="1"/>
  <c r="A173" i="25" s="1"/>
  <c r="A174" i="25" s="1"/>
  <c r="A175" i="25" s="1"/>
  <c r="A176" i="25" s="1"/>
  <c r="A177" i="25" s="1"/>
  <c r="A178" i="25" s="1"/>
  <c r="A179" i="25" s="1"/>
  <c r="A180" i="25" s="1"/>
  <c r="A181" i="25" s="1"/>
  <c r="A182" i="25" s="1"/>
  <c r="A183" i="25" s="1"/>
  <c r="A184" i="25" s="1"/>
  <c r="A185" i="25" s="1"/>
  <c r="A186" i="25" s="1"/>
  <c r="A187" i="25" s="1"/>
  <c r="A188" i="25" s="1"/>
  <c r="A189" i="25" s="1"/>
  <c r="A190" i="25" s="1"/>
  <c r="A191" i="25" s="1"/>
  <c r="A192" i="25" s="1"/>
  <c r="A193" i="25" s="1"/>
  <c r="A194" i="25" s="1"/>
  <c r="A195" i="25" s="1"/>
  <c r="A196" i="25" s="1"/>
  <c r="A197" i="25" s="1"/>
  <c r="A198" i="25" s="1"/>
  <c r="A199" i="25" s="1"/>
  <c r="A200" i="25" s="1"/>
  <c r="A201" i="25" s="1"/>
  <c r="A202" i="25" s="1"/>
  <c r="A203" i="25" s="1"/>
  <c r="A204" i="25" s="1"/>
  <c r="A205" i="25" s="1"/>
  <c r="A206" i="25" s="1"/>
  <c r="A207" i="25" s="1"/>
  <c r="A208" i="25" s="1"/>
  <c r="A209" i="25" s="1"/>
  <c r="A210" i="25" s="1"/>
  <c r="A211" i="25" s="1"/>
  <c r="A212" i="25" s="1"/>
  <c r="A213" i="25" s="1"/>
  <c r="A214" i="25" s="1"/>
  <c r="A215" i="25" s="1"/>
  <c r="A216" i="25" s="1"/>
  <c r="A217" i="25" s="1"/>
  <c r="A218" i="25" s="1"/>
  <c r="A219" i="25" s="1"/>
  <c r="A220" i="25" s="1"/>
  <c r="A221" i="25" s="1"/>
  <c r="A222" i="25" s="1"/>
  <c r="A223" i="25" s="1"/>
  <c r="A224" i="25" s="1"/>
  <c r="A225" i="25" s="1"/>
  <c r="A226" i="25" s="1"/>
  <c r="A227" i="25" s="1"/>
  <c r="A228" i="25" s="1"/>
  <c r="A229" i="25" s="1"/>
  <c r="A230" i="25" s="1"/>
  <c r="A231" i="25" s="1"/>
  <c r="A232" i="25" s="1"/>
  <c r="A233" i="25" s="1"/>
  <c r="A234" i="25" s="1"/>
  <c r="A235" i="25" s="1"/>
  <c r="A236" i="25" s="1"/>
  <c r="A237" i="25" s="1"/>
  <c r="A238" i="25" s="1"/>
  <c r="A239" i="25" s="1"/>
  <c r="A240" i="25" s="1"/>
  <c r="A241" i="25" s="1"/>
  <c r="A242" i="25" s="1"/>
  <c r="A243" i="25" s="1"/>
  <c r="A244" i="25" s="1"/>
  <c r="A245" i="25" s="1"/>
  <c r="A246" i="25" s="1"/>
  <c r="A247" i="25" s="1"/>
  <c r="A248" i="25" s="1"/>
  <c r="A249" i="25" s="1"/>
  <c r="A250" i="25" s="1"/>
  <c r="A251" i="25" s="1"/>
  <c r="A252" i="25" s="1"/>
  <c r="A253" i="25" s="1"/>
  <c r="A254" i="25" s="1"/>
  <c r="A255" i="25" s="1"/>
  <c r="A256" i="25" s="1"/>
  <c r="A257" i="25" s="1"/>
  <c r="A258" i="25" s="1"/>
  <c r="A259" i="25" s="1"/>
  <c r="A260" i="25" s="1"/>
  <c r="A261" i="25" s="1"/>
  <c r="A262" i="25" s="1"/>
  <c r="A263" i="25" s="1"/>
  <c r="A264" i="25" s="1"/>
  <c r="A265" i="25" s="1"/>
  <c r="A266" i="25" s="1"/>
  <c r="A267" i="25" s="1"/>
  <c r="A268" i="25" s="1"/>
  <c r="A269" i="25" s="1"/>
  <c r="A270" i="25" s="1"/>
  <c r="A271" i="25" s="1"/>
  <c r="A272" i="25" s="1"/>
  <c r="A273" i="25" s="1"/>
  <c r="A274" i="25" s="1"/>
  <c r="A275" i="25" s="1"/>
  <c r="A276" i="25" s="1"/>
  <c r="A277" i="25" s="1"/>
  <c r="A278" i="25" s="1"/>
  <c r="A279" i="25" s="1"/>
  <c r="A280" i="25" s="1"/>
  <c r="A281" i="25" s="1"/>
  <c r="A282" i="25" s="1"/>
  <c r="A283" i="25" s="1"/>
  <c r="A284" i="25" s="1"/>
  <c r="A285" i="25" s="1"/>
  <c r="A286" i="25" s="1"/>
  <c r="A287" i="25" s="1"/>
  <c r="A288" i="25" s="1"/>
  <c r="A289" i="25" s="1"/>
  <c r="A290" i="25" s="1"/>
  <c r="A291" i="25" s="1"/>
  <c r="A292" i="25" s="1"/>
  <c r="A293" i="25" s="1"/>
  <c r="A294" i="25" s="1"/>
  <c r="A295" i="25" s="1"/>
  <c r="A296" i="25" s="1"/>
  <c r="A297" i="25" s="1"/>
  <c r="A298" i="25" s="1"/>
  <c r="A299" i="25" s="1"/>
  <c r="A300" i="25" s="1"/>
  <c r="A301" i="25" s="1"/>
  <c r="AK2" i="25"/>
  <c r="AL2" i="25" s="1"/>
  <c r="AJ2" i="25"/>
  <c r="D2" i="25"/>
  <c r="C2" i="25"/>
  <c r="B2" i="25"/>
  <c r="A2" i="25"/>
  <c r="AK3" i="24"/>
  <c r="AK4" i="24"/>
  <c r="AK5" i="24"/>
  <c r="AK6" i="24"/>
  <c r="AK7" i="24"/>
  <c r="AK8" i="24"/>
  <c r="AK9" i="24"/>
  <c r="AK10" i="24"/>
  <c r="AK11" i="24"/>
  <c r="AK12" i="24"/>
  <c r="AK13" i="24"/>
  <c r="AK14" i="24"/>
  <c r="AK15" i="24"/>
  <c r="AK16" i="24"/>
  <c r="AK17" i="24"/>
  <c r="AK18" i="24"/>
  <c r="AK19" i="24"/>
  <c r="AK20" i="24"/>
  <c r="AK21" i="24"/>
  <c r="AK22" i="24"/>
  <c r="AK23" i="24"/>
  <c r="AK24" i="24"/>
  <c r="AK25" i="24"/>
  <c r="AK26" i="24"/>
  <c r="AK27" i="24"/>
  <c r="AK28" i="24"/>
  <c r="AK29" i="24"/>
  <c r="AK30" i="24"/>
  <c r="AK31" i="24"/>
  <c r="AK32" i="24"/>
  <c r="AK33" i="24"/>
  <c r="AK34" i="24"/>
  <c r="AK35" i="24"/>
  <c r="AK36" i="24"/>
  <c r="AK37" i="24"/>
  <c r="AK38" i="24"/>
  <c r="AK39" i="24"/>
  <c r="AK40" i="24"/>
  <c r="AK41" i="24"/>
  <c r="AK42" i="24"/>
  <c r="AK43" i="24"/>
  <c r="AK44" i="24"/>
  <c r="AK45" i="24"/>
  <c r="AK46" i="24"/>
  <c r="AK47" i="24"/>
  <c r="AK48" i="24"/>
  <c r="AK49" i="24"/>
  <c r="AK50" i="24"/>
  <c r="AK51" i="24"/>
  <c r="AK52" i="24"/>
  <c r="AK53" i="24"/>
  <c r="AK54" i="24"/>
  <c r="AK55" i="24"/>
  <c r="AK56" i="24"/>
  <c r="AK57" i="24"/>
  <c r="AK58" i="24"/>
  <c r="AK59" i="24"/>
  <c r="AK60" i="24"/>
  <c r="AK61" i="24"/>
  <c r="AK62" i="24"/>
  <c r="AK63" i="24"/>
  <c r="AK64" i="24"/>
  <c r="AK65" i="24"/>
  <c r="AK66" i="24"/>
  <c r="AK67" i="24"/>
  <c r="AK68" i="24"/>
  <c r="AK69" i="24"/>
  <c r="AK70" i="24"/>
  <c r="AK71" i="24"/>
  <c r="AK72" i="24"/>
  <c r="AK73" i="24"/>
  <c r="AK74" i="24"/>
  <c r="AK75" i="24"/>
  <c r="AK76" i="24"/>
  <c r="AK77" i="24"/>
  <c r="AK78" i="24"/>
  <c r="AL78" i="24" s="1"/>
  <c r="AK79" i="24"/>
  <c r="AK80" i="24"/>
  <c r="AK81" i="24"/>
  <c r="AK82" i="24"/>
  <c r="AK83" i="24"/>
  <c r="AK84" i="24"/>
  <c r="AK85" i="24"/>
  <c r="AK86" i="24"/>
  <c r="AK87" i="24"/>
  <c r="AK88" i="24"/>
  <c r="AK89" i="24"/>
  <c r="AK90" i="24"/>
  <c r="AK91" i="24"/>
  <c r="AK92" i="24"/>
  <c r="AK93" i="24"/>
  <c r="AK94" i="24"/>
  <c r="AL94" i="24" s="1"/>
  <c r="AK95" i="24"/>
  <c r="AK96" i="24"/>
  <c r="AK97" i="24"/>
  <c r="AK98" i="24"/>
  <c r="AK99" i="24"/>
  <c r="AK100" i="24"/>
  <c r="AK101" i="24"/>
  <c r="AK102" i="24"/>
  <c r="AL102" i="24" s="1"/>
  <c r="AK103" i="24"/>
  <c r="AK104" i="24"/>
  <c r="AK105" i="24"/>
  <c r="AK106" i="24"/>
  <c r="AK107" i="24"/>
  <c r="AK108" i="24"/>
  <c r="AK109" i="24"/>
  <c r="AK110" i="24"/>
  <c r="AL110" i="24" s="1"/>
  <c r="AK111" i="24"/>
  <c r="AK112" i="24"/>
  <c r="AK113" i="24"/>
  <c r="AK114" i="24"/>
  <c r="AK115" i="24"/>
  <c r="AK116" i="24"/>
  <c r="AK117" i="24"/>
  <c r="AK118" i="24"/>
  <c r="AK119" i="24"/>
  <c r="AK120" i="24"/>
  <c r="AK121" i="24"/>
  <c r="AK122" i="24"/>
  <c r="AK123" i="24"/>
  <c r="AK124" i="24"/>
  <c r="AK125" i="24"/>
  <c r="AK126" i="24"/>
  <c r="AL126" i="24" s="1"/>
  <c r="AK127" i="24"/>
  <c r="AK128" i="24"/>
  <c r="AK129" i="24"/>
  <c r="AK130" i="24"/>
  <c r="AK131" i="24"/>
  <c r="AK132" i="24"/>
  <c r="AK133" i="24"/>
  <c r="AK134" i="24"/>
  <c r="AK135" i="24"/>
  <c r="AK136" i="24"/>
  <c r="AK137" i="24"/>
  <c r="AK138" i="24"/>
  <c r="AK139" i="24"/>
  <c r="AK140" i="24"/>
  <c r="AK141" i="24"/>
  <c r="AK142" i="24"/>
  <c r="AL142" i="24" s="1"/>
  <c r="AK143" i="24"/>
  <c r="AK144" i="24"/>
  <c r="AK145" i="24"/>
  <c r="AK146" i="24"/>
  <c r="AK147" i="24"/>
  <c r="AK148" i="24"/>
  <c r="AK149" i="24"/>
  <c r="AK150" i="24"/>
  <c r="AK151" i="24"/>
  <c r="AK152" i="24"/>
  <c r="AK153" i="24"/>
  <c r="AK154" i="24"/>
  <c r="AK155" i="24"/>
  <c r="AK156" i="24"/>
  <c r="AK157" i="24"/>
  <c r="AK158" i="24"/>
  <c r="AL158" i="24" s="1"/>
  <c r="AK159" i="24"/>
  <c r="AK160" i="24"/>
  <c r="AK161" i="24"/>
  <c r="AK162" i="24"/>
  <c r="AK163" i="24"/>
  <c r="AK164" i="24"/>
  <c r="AK165" i="24"/>
  <c r="AK166" i="24"/>
  <c r="AK167" i="24"/>
  <c r="AK168" i="24"/>
  <c r="AK169" i="24"/>
  <c r="AK170" i="24"/>
  <c r="AK171" i="24"/>
  <c r="AK172" i="24"/>
  <c r="AK173" i="24"/>
  <c r="AK174" i="24"/>
  <c r="AL174" i="24" s="1"/>
  <c r="AK175" i="24"/>
  <c r="AK176" i="24"/>
  <c r="AK177" i="24"/>
  <c r="AK178" i="24"/>
  <c r="AK179" i="24"/>
  <c r="AK180" i="24"/>
  <c r="AK181" i="24"/>
  <c r="AK182" i="24"/>
  <c r="AK183" i="24"/>
  <c r="AK184" i="24"/>
  <c r="AK185" i="24"/>
  <c r="AK186" i="24"/>
  <c r="AK187" i="24"/>
  <c r="AK188" i="24"/>
  <c r="AK189" i="24"/>
  <c r="AK190" i="24"/>
  <c r="AL190" i="24" s="1"/>
  <c r="AK191" i="24"/>
  <c r="AK192" i="24"/>
  <c r="AK193" i="24"/>
  <c r="AK194" i="24"/>
  <c r="AK195" i="24"/>
  <c r="AK196" i="24"/>
  <c r="AK197" i="24"/>
  <c r="AK198" i="24"/>
  <c r="AK199" i="24"/>
  <c r="AK200" i="24"/>
  <c r="AK201" i="24"/>
  <c r="AK202" i="24"/>
  <c r="AK203" i="24"/>
  <c r="AK204" i="24"/>
  <c r="AK205" i="24"/>
  <c r="AK206" i="24"/>
  <c r="AK207" i="24"/>
  <c r="AK208" i="24"/>
  <c r="AK209" i="24"/>
  <c r="AK210" i="24"/>
  <c r="AK211" i="24"/>
  <c r="AK212" i="24"/>
  <c r="AK213" i="24"/>
  <c r="AK214" i="24"/>
  <c r="AK215" i="24"/>
  <c r="AK216" i="24"/>
  <c r="AK217" i="24"/>
  <c r="AK218" i="24"/>
  <c r="AK219" i="24"/>
  <c r="AK220" i="24"/>
  <c r="AK221" i="24"/>
  <c r="AK222" i="24"/>
  <c r="AL222" i="24" s="1"/>
  <c r="AK223" i="24"/>
  <c r="AK224" i="24"/>
  <c r="AK225" i="24"/>
  <c r="AK226" i="24"/>
  <c r="AK227" i="24"/>
  <c r="AK228" i="24"/>
  <c r="AK229" i="24"/>
  <c r="AK230" i="24"/>
  <c r="AK231" i="24"/>
  <c r="AK232" i="24"/>
  <c r="AK233" i="24"/>
  <c r="AK234" i="24"/>
  <c r="AK235" i="24"/>
  <c r="AK236" i="24"/>
  <c r="AK237" i="24"/>
  <c r="AK238" i="24"/>
  <c r="AL238" i="24" s="1"/>
  <c r="AK239" i="24"/>
  <c r="AK240" i="24"/>
  <c r="AK241" i="24"/>
  <c r="AK242" i="24"/>
  <c r="AK243" i="24"/>
  <c r="AK244" i="24"/>
  <c r="AK245" i="24"/>
  <c r="AK246" i="24"/>
  <c r="AK247" i="24"/>
  <c r="AK248" i="24"/>
  <c r="AK249" i="24"/>
  <c r="AK250" i="24"/>
  <c r="AK251" i="24"/>
  <c r="AK252" i="24"/>
  <c r="AK253" i="24"/>
  <c r="AK254" i="24"/>
  <c r="AL254" i="24" s="1"/>
  <c r="AK255" i="24"/>
  <c r="AK256" i="24"/>
  <c r="AK257" i="24"/>
  <c r="AK258" i="24"/>
  <c r="AK259" i="24"/>
  <c r="AK260" i="24"/>
  <c r="AK261" i="24"/>
  <c r="AK262" i="24"/>
  <c r="AK263" i="24"/>
  <c r="AK264" i="24"/>
  <c r="AK265" i="24"/>
  <c r="AK266" i="24"/>
  <c r="AK267" i="24"/>
  <c r="AK268" i="24"/>
  <c r="AK269" i="24"/>
  <c r="AK270" i="24"/>
  <c r="AK271" i="24"/>
  <c r="AK272" i="24"/>
  <c r="AK273" i="24"/>
  <c r="AK274" i="24"/>
  <c r="AK275" i="24"/>
  <c r="AK276" i="24"/>
  <c r="AK277" i="24"/>
  <c r="AK278" i="24"/>
  <c r="AK279" i="24"/>
  <c r="AK280" i="24"/>
  <c r="AK281" i="24"/>
  <c r="AK282" i="24"/>
  <c r="AK283" i="24"/>
  <c r="AK284" i="24"/>
  <c r="AK285" i="24"/>
  <c r="AK286" i="24"/>
  <c r="AK287" i="24"/>
  <c r="AK288" i="24"/>
  <c r="AK289" i="24"/>
  <c r="AK290" i="24"/>
  <c r="AK291" i="24"/>
  <c r="AK292" i="24"/>
  <c r="AK293" i="24"/>
  <c r="AK294" i="24"/>
  <c r="AK295" i="24"/>
  <c r="AK296" i="24"/>
  <c r="AK297" i="24"/>
  <c r="AK298" i="24"/>
  <c r="AK299" i="24"/>
  <c r="AK300" i="24"/>
  <c r="AK301" i="24"/>
  <c r="AK2" i="24"/>
  <c r="AL2" i="24" s="1"/>
  <c r="AJ3" i="24"/>
  <c r="AJ4" i="24"/>
  <c r="AJ5" i="24"/>
  <c r="AJ6" i="24"/>
  <c r="AL6" i="24" s="1"/>
  <c r="AJ7" i="24"/>
  <c r="AJ8" i="24"/>
  <c r="AJ9" i="24"/>
  <c r="AJ10" i="24"/>
  <c r="AL10" i="24" s="1"/>
  <c r="AJ11" i="24"/>
  <c r="AJ12" i="24"/>
  <c r="AJ13" i="24"/>
  <c r="AJ14" i="24"/>
  <c r="AL14" i="24" s="1"/>
  <c r="AJ15" i="24"/>
  <c r="AJ16" i="24"/>
  <c r="AJ17" i="24"/>
  <c r="AJ18" i="24"/>
  <c r="AL18" i="24" s="1"/>
  <c r="AJ19" i="24"/>
  <c r="AJ20" i="24"/>
  <c r="AJ21" i="24"/>
  <c r="AJ22" i="24"/>
  <c r="AL22" i="24" s="1"/>
  <c r="AJ23" i="24"/>
  <c r="AJ24" i="24"/>
  <c r="AJ25" i="24"/>
  <c r="AJ26" i="24"/>
  <c r="AL26" i="24" s="1"/>
  <c r="AJ27" i="24"/>
  <c r="AJ28" i="24"/>
  <c r="AJ29" i="24"/>
  <c r="AJ30" i="24"/>
  <c r="AL30" i="24" s="1"/>
  <c r="AJ31" i="24"/>
  <c r="AJ32" i="24"/>
  <c r="AJ33" i="24"/>
  <c r="AJ34" i="24"/>
  <c r="AL34" i="24" s="1"/>
  <c r="AJ35" i="24"/>
  <c r="AJ36" i="24"/>
  <c r="AJ37" i="24"/>
  <c r="AJ38" i="24"/>
  <c r="AL38" i="24" s="1"/>
  <c r="AJ39" i="24"/>
  <c r="AJ40" i="24"/>
  <c r="AJ41" i="24"/>
  <c r="AJ42" i="24"/>
  <c r="AL42" i="24" s="1"/>
  <c r="AJ43" i="24"/>
  <c r="AJ44" i="24"/>
  <c r="AJ45" i="24"/>
  <c r="AJ46" i="24"/>
  <c r="AL46" i="24" s="1"/>
  <c r="AJ47" i="24"/>
  <c r="AJ48" i="24"/>
  <c r="AJ49" i="24"/>
  <c r="AJ50" i="24"/>
  <c r="AL50" i="24" s="1"/>
  <c r="AJ51" i="24"/>
  <c r="AJ52" i="24"/>
  <c r="AJ53" i="24"/>
  <c r="AJ54" i="24"/>
  <c r="AL54" i="24" s="1"/>
  <c r="AJ55" i="24"/>
  <c r="AJ56" i="24"/>
  <c r="AJ57" i="24"/>
  <c r="AJ58" i="24"/>
  <c r="AL58" i="24" s="1"/>
  <c r="AJ59" i="24"/>
  <c r="AJ60" i="24"/>
  <c r="AJ61" i="24"/>
  <c r="AJ62" i="24"/>
  <c r="AJ63" i="24"/>
  <c r="AJ64" i="24"/>
  <c r="AJ65" i="24"/>
  <c r="AJ66" i="24"/>
  <c r="AL66" i="24" s="1"/>
  <c r="AJ67" i="24"/>
  <c r="AJ68" i="24"/>
  <c r="AJ69" i="24"/>
  <c r="AJ70" i="24"/>
  <c r="AL70" i="24" s="1"/>
  <c r="AJ71" i="24"/>
  <c r="AJ72" i="24"/>
  <c r="AJ73" i="24"/>
  <c r="AJ74" i="24"/>
  <c r="AL74" i="24" s="1"/>
  <c r="AJ75" i="24"/>
  <c r="AJ76" i="24"/>
  <c r="AJ77" i="24"/>
  <c r="AJ78" i="24"/>
  <c r="AJ79" i="24"/>
  <c r="AJ80" i="24"/>
  <c r="AJ81" i="24"/>
  <c r="AJ82" i="24"/>
  <c r="AL82" i="24" s="1"/>
  <c r="AJ83" i="24"/>
  <c r="AJ84" i="24"/>
  <c r="AJ85" i="24"/>
  <c r="AJ86" i="24"/>
  <c r="AL86" i="24" s="1"/>
  <c r="AJ87" i="24"/>
  <c r="AJ88" i="24"/>
  <c r="AJ89" i="24"/>
  <c r="AJ90" i="24"/>
  <c r="AL90" i="24" s="1"/>
  <c r="AJ91" i="24"/>
  <c r="AJ92" i="24"/>
  <c r="AJ93" i="24"/>
  <c r="AJ94" i="24"/>
  <c r="AJ95" i="24"/>
  <c r="AJ96" i="24"/>
  <c r="AJ97" i="24"/>
  <c r="AJ98" i="24"/>
  <c r="AL98" i="24" s="1"/>
  <c r="AJ99" i="24"/>
  <c r="AJ100" i="24"/>
  <c r="AJ101" i="24"/>
  <c r="AJ102" i="24"/>
  <c r="AJ103" i="24"/>
  <c r="AJ104" i="24"/>
  <c r="AJ105" i="24"/>
  <c r="AJ106" i="24"/>
  <c r="AL106" i="24" s="1"/>
  <c r="AJ107" i="24"/>
  <c r="AJ108" i="24"/>
  <c r="AJ109" i="24"/>
  <c r="AJ110" i="24"/>
  <c r="AJ111" i="24"/>
  <c r="AJ112" i="24"/>
  <c r="AJ113" i="24"/>
  <c r="AJ114" i="24"/>
  <c r="AL114" i="24" s="1"/>
  <c r="AJ115" i="24"/>
  <c r="AJ116" i="24"/>
  <c r="AJ117" i="24"/>
  <c r="AJ118" i="24"/>
  <c r="AJ119" i="24"/>
  <c r="AJ120" i="24"/>
  <c r="AJ121" i="24"/>
  <c r="AJ122" i="24"/>
  <c r="AL122" i="24" s="1"/>
  <c r="AJ123" i="24"/>
  <c r="AJ124" i="24"/>
  <c r="AJ125" i="24"/>
  <c r="AJ126" i="24"/>
  <c r="AJ127" i="24"/>
  <c r="AJ128" i="24"/>
  <c r="AJ129" i="24"/>
  <c r="AJ130" i="24"/>
  <c r="AL130" i="24" s="1"/>
  <c r="AJ131" i="24"/>
  <c r="AJ132" i="24"/>
  <c r="AJ133" i="24"/>
  <c r="AJ134" i="24"/>
  <c r="AJ135" i="24"/>
  <c r="AJ136" i="24"/>
  <c r="AJ137" i="24"/>
  <c r="AJ138" i="24"/>
  <c r="AL138" i="24" s="1"/>
  <c r="AJ139" i="24"/>
  <c r="AJ140" i="24"/>
  <c r="AJ141" i="24"/>
  <c r="AL141" i="24" s="1"/>
  <c r="AJ142" i="24"/>
  <c r="AJ143" i="24"/>
  <c r="AJ144" i="24"/>
  <c r="AJ145" i="24"/>
  <c r="AL145" i="24" s="1"/>
  <c r="AJ146" i="24"/>
  <c r="AL146" i="24" s="1"/>
  <c r="AJ147" i="24"/>
  <c r="AJ148" i="24"/>
  <c r="AJ149" i="24"/>
  <c r="AJ150" i="24"/>
  <c r="AL150" i="24" s="1"/>
  <c r="AJ151" i="24"/>
  <c r="AJ152" i="24"/>
  <c r="AJ153" i="24"/>
  <c r="AJ154" i="24"/>
  <c r="AL154" i="24" s="1"/>
  <c r="AJ155" i="24"/>
  <c r="AJ156" i="24"/>
  <c r="AJ157" i="24"/>
  <c r="AL157" i="24" s="1"/>
  <c r="AJ158" i="24"/>
  <c r="AJ159" i="24"/>
  <c r="AJ160" i="24"/>
  <c r="AJ161" i="24"/>
  <c r="AL161" i="24" s="1"/>
  <c r="AJ162" i="24"/>
  <c r="AL162" i="24" s="1"/>
  <c r="AJ163" i="24"/>
  <c r="AJ164" i="24"/>
  <c r="AJ165" i="24"/>
  <c r="AJ166" i="24"/>
  <c r="AL166" i="24" s="1"/>
  <c r="AJ167" i="24"/>
  <c r="AJ168" i="24"/>
  <c r="AJ169" i="24"/>
  <c r="AJ170" i="24"/>
  <c r="AL170" i="24" s="1"/>
  <c r="AJ171" i="24"/>
  <c r="AJ172" i="24"/>
  <c r="AJ173" i="24"/>
  <c r="AL173" i="24" s="1"/>
  <c r="AJ174" i="24"/>
  <c r="AJ175" i="24"/>
  <c r="AJ176" i="24"/>
  <c r="AJ177" i="24"/>
  <c r="AL177" i="24" s="1"/>
  <c r="AJ178" i="24"/>
  <c r="AL178" i="24" s="1"/>
  <c r="AJ179" i="24"/>
  <c r="AJ180" i="24"/>
  <c r="AJ181" i="24"/>
  <c r="AJ182" i="24"/>
  <c r="AL182" i="24" s="1"/>
  <c r="AJ183" i="24"/>
  <c r="AJ184" i="24"/>
  <c r="AJ185" i="24"/>
  <c r="AJ186" i="24"/>
  <c r="AL186" i="24" s="1"/>
  <c r="AJ187" i="24"/>
  <c r="AJ188" i="24"/>
  <c r="AJ189" i="24"/>
  <c r="AL189" i="24" s="1"/>
  <c r="AJ190" i="24"/>
  <c r="AJ191" i="24"/>
  <c r="AJ192" i="24"/>
  <c r="AJ193" i="24"/>
  <c r="AL193" i="24" s="1"/>
  <c r="AJ194" i="24"/>
  <c r="AL194" i="24" s="1"/>
  <c r="AJ195" i="24"/>
  <c r="AJ196" i="24"/>
  <c r="AJ197" i="24"/>
  <c r="AJ198" i="24"/>
  <c r="AL198" i="24" s="1"/>
  <c r="AJ199" i="24"/>
  <c r="AJ200" i="24"/>
  <c r="AJ201" i="24"/>
  <c r="AJ202" i="24"/>
  <c r="AL202" i="24" s="1"/>
  <c r="AJ203" i="24"/>
  <c r="AJ204" i="24"/>
  <c r="AJ205" i="24"/>
  <c r="AL205" i="24" s="1"/>
  <c r="AJ206" i="24"/>
  <c r="AJ207" i="24"/>
  <c r="AJ208" i="24"/>
  <c r="AJ209" i="24"/>
  <c r="AL209" i="24" s="1"/>
  <c r="AJ210" i="24"/>
  <c r="AL210" i="24" s="1"/>
  <c r="AJ211" i="24"/>
  <c r="AJ212" i="24"/>
  <c r="AJ213" i="24"/>
  <c r="AJ214" i="24"/>
  <c r="AL214" i="24" s="1"/>
  <c r="AJ215" i="24"/>
  <c r="AJ216" i="24"/>
  <c r="AJ217" i="24"/>
  <c r="AJ218" i="24"/>
  <c r="AL218" i="24" s="1"/>
  <c r="AJ219" i="24"/>
  <c r="AJ220" i="24"/>
  <c r="AJ221" i="24"/>
  <c r="AL221" i="24" s="1"/>
  <c r="AJ222" i="24"/>
  <c r="AJ223" i="24"/>
  <c r="AJ224" i="24"/>
  <c r="AJ225" i="24"/>
  <c r="AL225" i="24" s="1"/>
  <c r="AJ226" i="24"/>
  <c r="AL226" i="24" s="1"/>
  <c r="AJ227" i="24"/>
  <c r="AJ228" i="24"/>
  <c r="AJ229" i="24"/>
  <c r="AJ230" i="24"/>
  <c r="AL230" i="24" s="1"/>
  <c r="AJ231" i="24"/>
  <c r="AJ232" i="24"/>
  <c r="AJ233" i="24"/>
  <c r="AJ234" i="24"/>
  <c r="AL234" i="24" s="1"/>
  <c r="AJ235" i="24"/>
  <c r="AJ236" i="24"/>
  <c r="AJ237" i="24"/>
  <c r="AL237" i="24" s="1"/>
  <c r="AJ238" i="24"/>
  <c r="AJ239" i="24"/>
  <c r="AJ240" i="24"/>
  <c r="AJ241" i="24"/>
  <c r="AL241" i="24" s="1"/>
  <c r="AJ242" i="24"/>
  <c r="AL242" i="24" s="1"/>
  <c r="AJ243" i="24"/>
  <c r="AJ244" i="24"/>
  <c r="AJ245" i="24"/>
  <c r="AJ246" i="24"/>
  <c r="AL246" i="24" s="1"/>
  <c r="AJ247" i="24"/>
  <c r="AJ248" i="24"/>
  <c r="AJ249" i="24"/>
  <c r="AJ250" i="24"/>
  <c r="AL250" i="24" s="1"/>
  <c r="AJ251" i="24"/>
  <c r="AJ252" i="24"/>
  <c r="AJ253" i="24"/>
  <c r="AL253" i="24" s="1"/>
  <c r="AJ254" i="24"/>
  <c r="AJ255" i="24"/>
  <c r="AJ256" i="24"/>
  <c r="AJ257" i="24"/>
  <c r="AL257" i="24" s="1"/>
  <c r="AJ258" i="24"/>
  <c r="AL258" i="24" s="1"/>
  <c r="AJ259" i="24"/>
  <c r="AJ260" i="24"/>
  <c r="AJ261" i="24"/>
  <c r="AJ262" i="24"/>
  <c r="AL262" i="24" s="1"/>
  <c r="AJ263" i="24"/>
  <c r="AJ264" i="24"/>
  <c r="AJ265" i="24"/>
  <c r="AJ266" i="24"/>
  <c r="AL266" i="24" s="1"/>
  <c r="AJ267" i="24"/>
  <c r="AJ268" i="24"/>
  <c r="AJ269" i="24"/>
  <c r="AL269" i="24" s="1"/>
  <c r="AJ270" i="24"/>
  <c r="AJ271" i="24"/>
  <c r="AJ272" i="24"/>
  <c r="AJ273" i="24"/>
  <c r="AL273" i="24" s="1"/>
  <c r="AJ274" i="24"/>
  <c r="AL274" i="24" s="1"/>
  <c r="AJ275" i="24"/>
  <c r="AJ276" i="24"/>
  <c r="AJ277" i="24"/>
  <c r="AJ278" i="24"/>
  <c r="AL278" i="24" s="1"/>
  <c r="AJ279" i="24"/>
  <c r="AJ280" i="24"/>
  <c r="AJ281" i="24"/>
  <c r="AJ282" i="24"/>
  <c r="AL282" i="24" s="1"/>
  <c r="AJ283" i="24"/>
  <c r="AJ284" i="24"/>
  <c r="AJ285" i="24"/>
  <c r="AJ286" i="24"/>
  <c r="AL286" i="24" s="1"/>
  <c r="AJ287" i="24"/>
  <c r="AJ288" i="24"/>
  <c r="AJ289" i="24"/>
  <c r="AJ290" i="24"/>
  <c r="AL290" i="24" s="1"/>
  <c r="AJ291" i="24"/>
  <c r="AJ292" i="24"/>
  <c r="AJ293" i="24"/>
  <c r="AJ294" i="24"/>
  <c r="AL294" i="24" s="1"/>
  <c r="AJ295" i="24"/>
  <c r="AJ296" i="24"/>
  <c r="AJ297" i="24"/>
  <c r="AJ298" i="24"/>
  <c r="AL298" i="24" s="1"/>
  <c r="AJ299" i="24"/>
  <c r="AJ300" i="24"/>
  <c r="AJ301" i="24"/>
  <c r="AJ2" i="24"/>
  <c r="AH303" i="24"/>
  <c r="AG303" i="24"/>
  <c r="AF303" i="24"/>
  <c r="AE303" i="24"/>
  <c r="AD303" i="24"/>
  <c r="AC303" i="24"/>
  <c r="AB303" i="24"/>
  <c r="AA303" i="24"/>
  <c r="Z303" i="24"/>
  <c r="Y303" i="24"/>
  <c r="X303" i="24"/>
  <c r="W303" i="24"/>
  <c r="V303" i="24"/>
  <c r="U303" i="24"/>
  <c r="T303" i="24"/>
  <c r="S303" i="24"/>
  <c r="R303" i="24"/>
  <c r="Q303" i="24"/>
  <c r="P303" i="24"/>
  <c r="O303" i="24"/>
  <c r="N303" i="24"/>
  <c r="M303" i="24"/>
  <c r="L303" i="24"/>
  <c r="K303" i="24"/>
  <c r="J303" i="24"/>
  <c r="I303" i="24"/>
  <c r="H303" i="24"/>
  <c r="G303" i="24"/>
  <c r="F303" i="24"/>
  <c r="E303" i="24"/>
  <c r="AH302" i="24"/>
  <c r="AG302" i="24"/>
  <c r="AF302" i="24"/>
  <c r="AE302" i="24"/>
  <c r="AD302" i="24"/>
  <c r="AC302" i="24"/>
  <c r="AB302" i="24"/>
  <c r="AA302" i="24"/>
  <c r="Z302" i="24"/>
  <c r="Y302" i="24"/>
  <c r="X302" i="24"/>
  <c r="W302" i="24"/>
  <c r="V302" i="24"/>
  <c r="U302" i="24"/>
  <c r="T302" i="24"/>
  <c r="S302" i="24"/>
  <c r="R302" i="24"/>
  <c r="Q302" i="24"/>
  <c r="P302" i="24"/>
  <c r="O302" i="24"/>
  <c r="N302" i="24"/>
  <c r="M302" i="24"/>
  <c r="L302" i="24"/>
  <c r="K302" i="24"/>
  <c r="J302" i="24"/>
  <c r="I302" i="24"/>
  <c r="H302" i="24"/>
  <c r="G302" i="24"/>
  <c r="F302" i="24"/>
  <c r="E302" i="24"/>
  <c r="D301" i="24"/>
  <c r="C301" i="24"/>
  <c r="B301" i="24"/>
  <c r="AL300" i="24"/>
  <c r="D300" i="24"/>
  <c r="C300" i="24"/>
  <c r="B300" i="24"/>
  <c r="D299" i="24"/>
  <c r="C299" i="24"/>
  <c r="B299" i="24"/>
  <c r="D298" i="24"/>
  <c r="C298" i="24"/>
  <c r="B298" i="24"/>
  <c r="D297" i="24"/>
  <c r="C297" i="24"/>
  <c r="B297" i="24"/>
  <c r="AL296" i="24"/>
  <c r="D296" i="24"/>
  <c r="C296" i="24"/>
  <c r="B296" i="24"/>
  <c r="D295" i="24"/>
  <c r="C295" i="24"/>
  <c r="B295" i="24"/>
  <c r="D294" i="24"/>
  <c r="C294" i="24"/>
  <c r="B294" i="24"/>
  <c r="D293" i="24"/>
  <c r="C293" i="24"/>
  <c r="B293" i="24"/>
  <c r="AL292" i="24"/>
  <c r="D292" i="24"/>
  <c r="C292" i="24"/>
  <c r="B292" i="24"/>
  <c r="D291" i="24"/>
  <c r="C291" i="24"/>
  <c r="B291" i="24"/>
  <c r="D290" i="24"/>
  <c r="C290" i="24"/>
  <c r="B290" i="24"/>
  <c r="D289" i="24"/>
  <c r="C289" i="24"/>
  <c r="B289" i="24"/>
  <c r="AL288" i="24"/>
  <c r="D288" i="24"/>
  <c r="C288" i="24"/>
  <c r="B288" i="24"/>
  <c r="D287" i="24"/>
  <c r="C287" i="24"/>
  <c r="B287" i="24"/>
  <c r="D286" i="24"/>
  <c r="C286" i="24"/>
  <c r="B286" i="24"/>
  <c r="D285" i="24"/>
  <c r="C285" i="24"/>
  <c r="B285" i="24"/>
  <c r="AL284" i="24"/>
  <c r="D284" i="24"/>
  <c r="C284" i="24"/>
  <c r="B284" i="24"/>
  <c r="D283" i="24"/>
  <c r="C283" i="24"/>
  <c r="B283" i="24"/>
  <c r="D282" i="24"/>
  <c r="C282" i="24"/>
  <c r="B282" i="24"/>
  <c r="AL281" i="24"/>
  <c r="D281" i="24"/>
  <c r="C281" i="24"/>
  <c r="B281" i="24"/>
  <c r="AL280" i="24"/>
  <c r="D280" i="24"/>
  <c r="C280" i="24"/>
  <c r="B280" i="24"/>
  <c r="D279" i="24"/>
  <c r="C279" i="24"/>
  <c r="B279" i="24"/>
  <c r="D278" i="24"/>
  <c r="C278" i="24"/>
  <c r="B278" i="24"/>
  <c r="AL277" i="24"/>
  <c r="D277" i="24"/>
  <c r="C277" i="24"/>
  <c r="B277" i="24"/>
  <c r="AL276" i="24"/>
  <c r="D276" i="24"/>
  <c r="C276" i="24"/>
  <c r="B276" i="24"/>
  <c r="D275" i="24"/>
  <c r="C275" i="24"/>
  <c r="B275" i="24"/>
  <c r="D274" i="24"/>
  <c r="C274" i="24"/>
  <c r="B274" i="24"/>
  <c r="D273" i="24"/>
  <c r="C273" i="24"/>
  <c r="B273" i="24"/>
  <c r="AL272" i="24"/>
  <c r="D272" i="24"/>
  <c r="C272" i="24"/>
  <c r="B272" i="24"/>
  <c r="D271" i="24"/>
  <c r="C271" i="24"/>
  <c r="B271" i="24"/>
  <c r="AL270" i="24"/>
  <c r="D270" i="24"/>
  <c r="C270" i="24"/>
  <c r="B270" i="24"/>
  <c r="D269" i="24"/>
  <c r="C269" i="24"/>
  <c r="B269" i="24"/>
  <c r="AL268" i="24"/>
  <c r="D268" i="24"/>
  <c r="C268" i="24"/>
  <c r="B268" i="24"/>
  <c r="D267" i="24"/>
  <c r="C267" i="24"/>
  <c r="B267" i="24"/>
  <c r="D266" i="24"/>
  <c r="C266" i="24"/>
  <c r="B266" i="24"/>
  <c r="AL265" i="24"/>
  <c r="D265" i="24"/>
  <c r="C265" i="24"/>
  <c r="B265" i="24"/>
  <c r="AL264" i="24"/>
  <c r="D264" i="24"/>
  <c r="C264" i="24"/>
  <c r="B264" i="24"/>
  <c r="D263" i="24"/>
  <c r="C263" i="24"/>
  <c r="B263" i="24"/>
  <c r="D262" i="24"/>
  <c r="C262" i="24"/>
  <c r="B262" i="24"/>
  <c r="AL261" i="24"/>
  <c r="D261" i="24"/>
  <c r="C261" i="24"/>
  <c r="B261" i="24"/>
  <c r="AL260" i="24"/>
  <c r="D260" i="24"/>
  <c r="C260" i="24"/>
  <c r="B260" i="24"/>
  <c r="D259" i="24"/>
  <c r="C259" i="24"/>
  <c r="B259" i="24"/>
  <c r="D258" i="24"/>
  <c r="C258" i="24"/>
  <c r="B258" i="24"/>
  <c r="D257" i="24"/>
  <c r="C257" i="24"/>
  <c r="B257" i="24"/>
  <c r="AL256" i="24"/>
  <c r="D256" i="24"/>
  <c r="C256" i="24"/>
  <c r="B256" i="24"/>
  <c r="D255" i="24"/>
  <c r="C255" i="24"/>
  <c r="B255" i="24"/>
  <c r="D254" i="24"/>
  <c r="C254" i="24"/>
  <c r="B254" i="24"/>
  <c r="D253" i="24"/>
  <c r="C253" i="24"/>
  <c r="B253" i="24"/>
  <c r="AL252" i="24"/>
  <c r="D252" i="24"/>
  <c r="C252" i="24"/>
  <c r="B252" i="24"/>
  <c r="D251" i="24"/>
  <c r="C251" i="24"/>
  <c r="B251" i="24"/>
  <c r="D250" i="24"/>
  <c r="C250" i="24"/>
  <c r="B250" i="24"/>
  <c r="AL249" i="24"/>
  <c r="D249" i="24"/>
  <c r="C249" i="24"/>
  <c r="B249" i="24"/>
  <c r="AL248" i="24"/>
  <c r="D248" i="24"/>
  <c r="C248" i="24"/>
  <c r="B248" i="24"/>
  <c r="D247" i="24"/>
  <c r="C247" i="24"/>
  <c r="B247" i="24"/>
  <c r="D246" i="24"/>
  <c r="C246" i="24"/>
  <c r="B246" i="24"/>
  <c r="AL245" i="24"/>
  <c r="D245" i="24"/>
  <c r="C245" i="24"/>
  <c r="B245" i="24"/>
  <c r="AL244" i="24"/>
  <c r="D244" i="24"/>
  <c r="C244" i="24"/>
  <c r="B244" i="24"/>
  <c r="D243" i="24"/>
  <c r="C243" i="24"/>
  <c r="B243" i="24"/>
  <c r="D242" i="24"/>
  <c r="C242" i="24"/>
  <c r="B242" i="24"/>
  <c r="D241" i="24"/>
  <c r="C241" i="24"/>
  <c r="B241" i="24"/>
  <c r="AL240" i="24"/>
  <c r="D240" i="24"/>
  <c r="C240" i="24"/>
  <c r="B240" i="24"/>
  <c r="D239" i="24"/>
  <c r="C239" i="24"/>
  <c r="B239" i="24"/>
  <c r="D238" i="24"/>
  <c r="C238" i="24"/>
  <c r="B238" i="24"/>
  <c r="D237" i="24"/>
  <c r="C237" i="24"/>
  <c r="B237" i="24"/>
  <c r="AL236" i="24"/>
  <c r="D236" i="24"/>
  <c r="C236" i="24"/>
  <c r="B236" i="24"/>
  <c r="D235" i="24"/>
  <c r="C235" i="24"/>
  <c r="B235" i="24"/>
  <c r="D234" i="24"/>
  <c r="C234" i="24"/>
  <c r="B234" i="24"/>
  <c r="AL233" i="24"/>
  <c r="D233" i="24"/>
  <c r="C233" i="24"/>
  <c r="B233" i="24"/>
  <c r="AL232" i="24"/>
  <c r="D232" i="24"/>
  <c r="C232" i="24"/>
  <c r="B232" i="24"/>
  <c r="D231" i="24"/>
  <c r="C231" i="24"/>
  <c r="B231" i="24"/>
  <c r="D230" i="24"/>
  <c r="C230" i="24"/>
  <c r="B230" i="24"/>
  <c r="AL229" i="24"/>
  <c r="D229" i="24"/>
  <c r="C229" i="24"/>
  <c r="B229" i="24"/>
  <c r="AL228" i="24"/>
  <c r="D228" i="24"/>
  <c r="C228" i="24"/>
  <c r="B228" i="24"/>
  <c r="D227" i="24"/>
  <c r="C227" i="24"/>
  <c r="B227" i="24"/>
  <c r="D226" i="24"/>
  <c r="C226" i="24"/>
  <c r="B226" i="24"/>
  <c r="D225" i="24"/>
  <c r="C225" i="24"/>
  <c r="B225" i="24"/>
  <c r="AL224" i="24"/>
  <c r="D224" i="24"/>
  <c r="C224" i="24"/>
  <c r="B224" i="24"/>
  <c r="D223" i="24"/>
  <c r="C223" i="24"/>
  <c r="B223" i="24"/>
  <c r="D222" i="24"/>
  <c r="C222" i="24"/>
  <c r="B222" i="24"/>
  <c r="D221" i="24"/>
  <c r="C221" i="24"/>
  <c r="B221" i="24"/>
  <c r="AL220" i="24"/>
  <c r="D220" i="24"/>
  <c r="C220" i="24"/>
  <c r="B220" i="24"/>
  <c r="D219" i="24"/>
  <c r="C219" i="24"/>
  <c r="B219" i="24"/>
  <c r="D218" i="24"/>
  <c r="C218" i="24"/>
  <c r="B218" i="24"/>
  <c r="AL217" i="24"/>
  <c r="D217" i="24"/>
  <c r="C217" i="24"/>
  <c r="B217" i="24"/>
  <c r="AL216" i="24"/>
  <c r="D216" i="24"/>
  <c r="C216" i="24"/>
  <c r="B216" i="24"/>
  <c r="D215" i="24"/>
  <c r="C215" i="24"/>
  <c r="B215" i="24"/>
  <c r="D214" i="24"/>
  <c r="C214" i="24"/>
  <c r="B214" i="24"/>
  <c r="AL213" i="24"/>
  <c r="D213" i="24"/>
  <c r="C213" i="24"/>
  <c r="B213" i="24"/>
  <c r="AL212" i="24"/>
  <c r="D212" i="24"/>
  <c r="C212" i="24"/>
  <c r="B212" i="24"/>
  <c r="D211" i="24"/>
  <c r="C211" i="24"/>
  <c r="B211" i="24"/>
  <c r="D210" i="24"/>
  <c r="C210" i="24"/>
  <c r="B210" i="24"/>
  <c r="D209" i="24"/>
  <c r="C209" i="24"/>
  <c r="B209" i="24"/>
  <c r="AL208" i="24"/>
  <c r="D208" i="24"/>
  <c r="C208" i="24"/>
  <c r="B208" i="24"/>
  <c r="D207" i="24"/>
  <c r="C207" i="24"/>
  <c r="B207" i="24"/>
  <c r="AL206" i="24"/>
  <c r="D206" i="24"/>
  <c r="C206" i="24"/>
  <c r="B206" i="24"/>
  <c r="D205" i="24"/>
  <c r="C205" i="24"/>
  <c r="B205" i="24"/>
  <c r="AL204" i="24"/>
  <c r="D204" i="24"/>
  <c r="C204" i="24"/>
  <c r="B204" i="24"/>
  <c r="D203" i="24"/>
  <c r="C203" i="24"/>
  <c r="B203" i="24"/>
  <c r="D202" i="24"/>
  <c r="C202" i="24"/>
  <c r="B202" i="24"/>
  <c r="AL201" i="24"/>
  <c r="D201" i="24"/>
  <c r="C201" i="24"/>
  <c r="B201" i="24"/>
  <c r="AL200" i="24"/>
  <c r="D200" i="24"/>
  <c r="C200" i="24"/>
  <c r="B200" i="24"/>
  <c r="D199" i="24"/>
  <c r="C199" i="24"/>
  <c r="B199" i="24"/>
  <c r="D198" i="24"/>
  <c r="C198" i="24"/>
  <c r="B198" i="24"/>
  <c r="AL197" i="24"/>
  <c r="D197" i="24"/>
  <c r="C197" i="24"/>
  <c r="B197" i="24"/>
  <c r="AL196" i="24"/>
  <c r="D196" i="24"/>
  <c r="C196" i="24"/>
  <c r="B196" i="24"/>
  <c r="D195" i="24"/>
  <c r="C195" i="24"/>
  <c r="B195" i="24"/>
  <c r="D194" i="24"/>
  <c r="C194" i="24"/>
  <c r="B194" i="24"/>
  <c r="D193" i="24"/>
  <c r="C193" i="24"/>
  <c r="B193" i="24"/>
  <c r="AL192" i="24"/>
  <c r="D192" i="24"/>
  <c r="C192" i="24"/>
  <c r="B192" i="24"/>
  <c r="D191" i="24"/>
  <c r="C191" i="24"/>
  <c r="B191" i="24"/>
  <c r="D190" i="24"/>
  <c r="C190" i="24"/>
  <c r="B190" i="24"/>
  <c r="D189" i="24"/>
  <c r="C189" i="24"/>
  <c r="B189" i="24"/>
  <c r="AL188" i="24"/>
  <c r="D188" i="24"/>
  <c r="C188" i="24"/>
  <c r="B188" i="24"/>
  <c r="D187" i="24"/>
  <c r="C187" i="24"/>
  <c r="B187" i="24"/>
  <c r="D186" i="24"/>
  <c r="C186" i="24"/>
  <c r="B186" i="24"/>
  <c r="AL185" i="24"/>
  <c r="D185" i="24"/>
  <c r="C185" i="24"/>
  <c r="B185" i="24"/>
  <c r="AL184" i="24"/>
  <c r="D184" i="24"/>
  <c r="C184" i="24"/>
  <c r="B184" i="24"/>
  <c r="D183" i="24"/>
  <c r="C183" i="24"/>
  <c r="B183" i="24"/>
  <c r="D182" i="24"/>
  <c r="C182" i="24"/>
  <c r="B182" i="24"/>
  <c r="AL181" i="24"/>
  <c r="D181" i="24"/>
  <c r="C181" i="24"/>
  <c r="B181" i="24"/>
  <c r="AL180" i="24"/>
  <c r="D180" i="24"/>
  <c r="C180" i="24"/>
  <c r="B180" i="24"/>
  <c r="D179" i="24"/>
  <c r="C179" i="24"/>
  <c r="B179" i="24"/>
  <c r="D178" i="24"/>
  <c r="C178" i="24"/>
  <c r="B178" i="24"/>
  <c r="D177" i="24"/>
  <c r="C177" i="24"/>
  <c r="B177" i="24"/>
  <c r="AL176" i="24"/>
  <c r="D176" i="24"/>
  <c r="C176" i="24"/>
  <c r="B176" i="24"/>
  <c r="AL175" i="24"/>
  <c r="D175" i="24"/>
  <c r="C175" i="24"/>
  <c r="B175" i="24"/>
  <c r="D174" i="24"/>
  <c r="C174" i="24"/>
  <c r="B174" i="24"/>
  <c r="D173" i="24"/>
  <c r="C173" i="24"/>
  <c r="B173" i="24"/>
  <c r="AL172" i="24"/>
  <c r="D172" i="24"/>
  <c r="C172" i="24"/>
  <c r="B172" i="24"/>
  <c r="AL171" i="24"/>
  <c r="D171" i="24"/>
  <c r="C171" i="24"/>
  <c r="B171" i="24"/>
  <c r="D170" i="24"/>
  <c r="C170" i="24"/>
  <c r="B170" i="24"/>
  <c r="AL169" i="24"/>
  <c r="D169" i="24"/>
  <c r="C169" i="24"/>
  <c r="B169" i="24"/>
  <c r="AL168" i="24"/>
  <c r="D168" i="24"/>
  <c r="C168" i="24"/>
  <c r="B168" i="24"/>
  <c r="AL167" i="24"/>
  <c r="D167" i="24"/>
  <c r="C167" i="24"/>
  <c r="B167" i="24"/>
  <c r="D166" i="24"/>
  <c r="C166" i="24"/>
  <c r="B166" i="24"/>
  <c r="AL165" i="24"/>
  <c r="D165" i="24"/>
  <c r="C165" i="24"/>
  <c r="B165" i="24"/>
  <c r="AL164" i="24"/>
  <c r="D164" i="24"/>
  <c r="C164" i="24"/>
  <c r="B164" i="24"/>
  <c r="AL163" i="24"/>
  <c r="D163" i="24"/>
  <c r="C163" i="24"/>
  <c r="B163" i="24"/>
  <c r="D162" i="24"/>
  <c r="C162" i="24"/>
  <c r="B162" i="24"/>
  <c r="D161" i="24"/>
  <c r="C161" i="24"/>
  <c r="B161" i="24"/>
  <c r="AL160" i="24"/>
  <c r="D160" i="24"/>
  <c r="C160" i="24"/>
  <c r="B160" i="24"/>
  <c r="AL159" i="24"/>
  <c r="D159" i="24"/>
  <c r="C159" i="24"/>
  <c r="B159" i="24"/>
  <c r="D158" i="24"/>
  <c r="C158" i="24"/>
  <c r="B158" i="24"/>
  <c r="D157" i="24"/>
  <c r="C157" i="24"/>
  <c r="B157" i="24"/>
  <c r="AL156" i="24"/>
  <c r="D156" i="24"/>
  <c r="C156" i="24"/>
  <c r="B156" i="24"/>
  <c r="AL155" i="24"/>
  <c r="D155" i="24"/>
  <c r="C155" i="24"/>
  <c r="B155" i="24"/>
  <c r="D154" i="24"/>
  <c r="C154" i="24"/>
  <c r="B154" i="24"/>
  <c r="AL153" i="24"/>
  <c r="D153" i="24"/>
  <c r="C153" i="24"/>
  <c r="B153" i="24"/>
  <c r="AL152" i="24"/>
  <c r="D152" i="24"/>
  <c r="C152" i="24"/>
  <c r="B152" i="24"/>
  <c r="AL151" i="24"/>
  <c r="D151" i="24"/>
  <c r="C151" i="24"/>
  <c r="B151" i="24"/>
  <c r="D150" i="24"/>
  <c r="C150" i="24"/>
  <c r="B150" i="24"/>
  <c r="AL149" i="24"/>
  <c r="D149" i="24"/>
  <c r="C149" i="24"/>
  <c r="B149" i="24"/>
  <c r="AL148" i="24"/>
  <c r="D148" i="24"/>
  <c r="C148" i="24"/>
  <c r="B148" i="24"/>
  <c r="AL147" i="24"/>
  <c r="D147" i="24"/>
  <c r="C147" i="24"/>
  <c r="B147" i="24"/>
  <c r="D146" i="24"/>
  <c r="C146" i="24"/>
  <c r="B146" i="24"/>
  <c r="D145" i="24"/>
  <c r="C145" i="24"/>
  <c r="B145" i="24"/>
  <c r="AL144" i="24"/>
  <c r="D144" i="24"/>
  <c r="C144" i="24"/>
  <c r="B144" i="24"/>
  <c r="AL143" i="24"/>
  <c r="D143" i="24"/>
  <c r="C143" i="24"/>
  <c r="B143" i="24"/>
  <c r="D142" i="24"/>
  <c r="C142" i="24"/>
  <c r="B142" i="24"/>
  <c r="D141" i="24"/>
  <c r="C141" i="24"/>
  <c r="B141" i="24"/>
  <c r="AL140" i="24"/>
  <c r="D140" i="24"/>
  <c r="C140" i="24"/>
  <c r="B140" i="24"/>
  <c r="AL139" i="24"/>
  <c r="D139" i="24"/>
  <c r="C139" i="24"/>
  <c r="B139" i="24"/>
  <c r="D138" i="24"/>
  <c r="C138" i="24"/>
  <c r="B138" i="24"/>
  <c r="AL137" i="24"/>
  <c r="D137" i="24"/>
  <c r="C137" i="24"/>
  <c r="B137" i="24"/>
  <c r="AL136" i="24"/>
  <c r="D136" i="24"/>
  <c r="C136" i="24"/>
  <c r="B136" i="24"/>
  <c r="AL135" i="24"/>
  <c r="D135" i="24"/>
  <c r="C135" i="24"/>
  <c r="B135" i="24"/>
  <c r="D134" i="24"/>
  <c r="C134" i="24"/>
  <c r="B134" i="24"/>
  <c r="D133" i="24"/>
  <c r="C133" i="24"/>
  <c r="B133" i="24"/>
  <c r="AL132" i="24"/>
  <c r="D132" i="24"/>
  <c r="C132" i="24"/>
  <c r="B132" i="24"/>
  <c r="AL131" i="24"/>
  <c r="D131" i="24"/>
  <c r="C131" i="24"/>
  <c r="B131" i="24"/>
  <c r="D130" i="24"/>
  <c r="C130" i="24"/>
  <c r="B130" i="24"/>
  <c r="D129" i="24"/>
  <c r="C129" i="24"/>
  <c r="B129" i="24"/>
  <c r="AL128" i="24"/>
  <c r="D128" i="24"/>
  <c r="C128" i="24"/>
  <c r="B128" i="24"/>
  <c r="AL127" i="24"/>
  <c r="D127" i="24"/>
  <c r="C127" i="24"/>
  <c r="B127" i="24"/>
  <c r="D126" i="24"/>
  <c r="C126" i="24"/>
  <c r="B126" i="24"/>
  <c r="D125" i="24"/>
  <c r="C125" i="24"/>
  <c r="B125" i="24"/>
  <c r="AL124" i="24"/>
  <c r="D124" i="24"/>
  <c r="C124" i="24"/>
  <c r="B124" i="24"/>
  <c r="AL123" i="24"/>
  <c r="D123" i="24"/>
  <c r="C123" i="24"/>
  <c r="B123" i="24"/>
  <c r="D122" i="24"/>
  <c r="C122" i="24"/>
  <c r="B122" i="24"/>
  <c r="D121" i="24"/>
  <c r="C121" i="24"/>
  <c r="B121" i="24"/>
  <c r="AL120" i="24"/>
  <c r="D120" i="24"/>
  <c r="C120" i="24"/>
  <c r="B120" i="24"/>
  <c r="AL119" i="24"/>
  <c r="D119" i="24"/>
  <c r="C119" i="24"/>
  <c r="B119" i="24"/>
  <c r="AL118" i="24"/>
  <c r="D118" i="24"/>
  <c r="C118" i="24"/>
  <c r="B118" i="24"/>
  <c r="D117" i="24"/>
  <c r="C117" i="24"/>
  <c r="B117" i="24"/>
  <c r="AL116" i="24"/>
  <c r="D116" i="24"/>
  <c r="C116" i="24"/>
  <c r="B116" i="24"/>
  <c r="AL115" i="24"/>
  <c r="D115" i="24"/>
  <c r="C115" i="24"/>
  <c r="B115" i="24"/>
  <c r="D114" i="24"/>
  <c r="C114" i="24"/>
  <c r="B114" i="24"/>
  <c r="D113" i="24"/>
  <c r="C113" i="24"/>
  <c r="B113" i="24"/>
  <c r="AL112" i="24"/>
  <c r="D112" i="24"/>
  <c r="C112" i="24"/>
  <c r="B112" i="24"/>
  <c r="AL111" i="24"/>
  <c r="D111" i="24"/>
  <c r="C111" i="24"/>
  <c r="B111" i="24"/>
  <c r="D110" i="24"/>
  <c r="C110" i="24"/>
  <c r="B110" i="24"/>
  <c r="D109" i="24"/>
  <c r="C109" i="24"/>
  <c r="B109" i="24"/>
  <c r="AL108" i="24"/>
  <c r="D108" i="24"/>
  <c r="C108" i="24"/>
  <c r="B108" i="24"/>
  <c r="AL107" i="24"/>
  <c r="D107" i="24"/>
  <c r="C107" i="24"/>
  <c r="B107" i="24"/>
  <c r="D106" i="24"/>
  <c r="C106" i="24"/>
  <c r="B106" i="24"/>
  <c r="D105" i="24"/>
  <c r="C105" i="24"/>
  <c r="B105" i="24"/>
  <c r="AL104" i="24"/>
  <c r="D104" i="24"/>
  <c r="C104" i="24"/>
  <c r="B104" i="24"/>
  <c r="AL103" i="24"/>
  <c r="D103" i="24"/>
  <c r="C103" i="24"/>
  <c r="B103" i="24"/>
  <c r="D102" i="24"/>
  <c r="C102" i="24"/>
  <c r="B102" i="24"/>
  <c r="D101" i="24"/>
  <c r="C101" i="24"/>
  <c r="B101" i="24"/>
  <c r="AL100" i="24"/>
  <c r="D100" i="24"/>
  <c r="C100" i="24"/>
  <c r="B100" i="24"/>
  <c r="AL99" i="24"/>
  <c r="D99" i="24"/>
  <c r="C99" i="24"/>
  <c r="B99" i="24"/>
  <c r="D98" i="24"/>
  <c r="C98" i="24"/>
  <c r="B98" i="24"/>
  <c r="D97" i="24"/>
  <c r="C97" i="24"/>
  <c r="B97" i="24"/>
  <c r="AL96" i="24"/>
  <c r="D96" i="24"/>
  <c r="C96" i="24"/>
  <c r="B96" i="24"/>
  <c r="AL95" i="24"/>
  <c r="D95" i="24"/>
  <c r="C95" i="24"/>
  <c r="B95" i="24"/>
  <c r="D94" i="24"/>
  <c r="C94" i="24"/>
  <c r="B94" i="24"/>
  <c r="D93" i="24"/>
  <c r="C93" i="24"/>
  <c r="B93" i="24"/>
  <c r="AL92" i="24"/>
  <c r="D92" i="24"/>
  <c r="C92" i="24"/>
  <c r="B92" i="24"/>
  <c r="AL91" i="24"/>
  <c r="D91" i="24"/>
  <c r="C91" i="24"/>
  <c r="B91" i="24"/>
  <c r="D90" i="24"/>
  <c r="C90" i="24"/>
  <c r="B90" i="24"/>
  <c r="AL89" i="24"/>
  <c r="D89" i="24"/>
  <c r="C89" i="24"/>
  <c r="B89" i="24"/>
  <c r="AL88" i="24"/>
  <c r="D88" i="24"/>
  <c r="C88" i="24"/>
  <c r="B88" i="24"/>
  <c r="AL87" i="24"/>
  <c r="D87" i="24"/>
  <c r="C87" i="24"/>
  <c r="B87" i="24"/>
  <c r="D86" i="24"/>
  <c r="C86" i="24"/>
  <c r="B86" i="24"/>
  <c r="AL85" i="24"/>
  <c r="D85" i="24"/>
  <c r="C85" i="24"/>
  <c r="B85" i="24"/>
  <c r="AL84" i="24"/>
  <c r="D84" i="24"/>
  <c r="C84" i="24"/>
  <c r="B84" i="24"/>
  <c r="AL83" i="24"/>
  <c r="D83" i="24"/>
  <c r="C83" i="24"/>
  <c r="B83" i="24"/>
  <c r="D82" i="24"/>
  <c r="C82" i="24"/>
  <c r="B82" i="24"/>
  <c r="AL81" i="24"/>
  <c r="D81" i="24"/>
  <c r="C81" i="24"/>
  <c r="B81" i="24"/>
  <c r="AL80" i="24"/>
  <c r="D80" i="24"/>
  <c r="C80" i="24"/>
  <c r="B80" i="24"/>
  <c r="AL79" i="24"/>
  <c r="D79" i="24"/>
  <c r="C79" i="24"/>
  <c r="B79" i="24"/>
  <c r="D78" i="24"/>
  <c r="C78" i="24"/>
  <c r="B78" i="24"/>
  <c r="AL77" i="24"/>
  <c r="D77" i="24"/>
  <c r="C77" i="24"/>
  <c r="B77" i="24"/>
  <c r="AL76" i="24"/>
  <c r="D76" i="24"/>
  <c r="C76" i="24"/>
  <c r="B76" i="24"/>
  <c r="AL75" i="24"/>
  <c r="D75" i="24"/>
  <c r="C75" i="24"/>
  <c r="B75" i="24"/>
  <c r="D74" i="24"/>
  <c r="C74" i="24"/>
  <c r="B74" i="24"/>
  <c r="AL73" i="24"/>
  <c r="D73" i="24"/>
  <c r="C73" i="24"/>
  <c r="B73" i="24"/>
  <c r="AL72" i="24"/>
  <c r="D72" i="24"/>
  <c r="C72" i="24"/>
  <c r="B72" i="24"/>
  <c r="AL71" i="24"/>
  <c r="D71" i="24"/>
  <c r="C71" i="24"/>
  <c r="B71" i="24"/>
  <c r="D70" i="24"/>
  <c r="C70" i="24"/>
  <c r="B70" i="24"/>
  <c r="AL69" i="24"/>
  <c r="D69" i="24"/>
  <c r="C69" i="24"/>
  <c r="B69" i="24"/>
  <c r="AL68" i="24"/>
  <c r="D68" i="24"/>
  <c r="C68" i="24"/>
  <c r="B68" i="24"/>
  <c r="AL67" i="24"/>
  <c r="D67" i="24"/>
  <c r="C67" i="24"/>
  <c r="B67" i="24"/>
  <c r="D66" i="24"/>
  <c r="C66" i="24"/>
  <c r="B66" i="24"/>
  <c r="AL65" i="24"/>
  <c r="D65" i="24"/>
  <c r="C65" i="24"/>
  <c r="B65" i="24"/>
  <c r="AL64" i="24"/>
  <c r="D64" i="24"/>
  <c r="C64" i="24"/>
  <c r="B64" i="24"/>
  <c r="AL63" i="24"/>
  <c r="D63" i="24"/>
  <c r="C63" i="24"/>
  <c r="B63" i="24"/>
  <c r="AL62" i="24"/>
  <c r="D62" i="24"/>
  <c r="C62" i="24"/>
  <c r="B62" i="24"/>
  <c r="AL61" i="24"/>
  <c r="D61" i="24"/>
  <c r="C61" i="24"/>
  <c r="B61" i="24"/>
  <c r="AL60" i="24"/>
  <c r="D60" i="24"/>
  <c r="C60" i="24"/>
  <c r="B60" i="24"/>
  <c r="AL59" i="24"/>
  <c r="D59" i="24"/>
  <c r="C59" i="24"/>
  <c r="B59" i="24"/>
  <c r="D58" i="24"/>
  <c r="C58" i="24"/>
  <c r="B58" i="24"/>
  <c r="AL57" i="24"/>
  <c r="D57" i="24"/>
  <c r="C57" i="24"/>
  <c r="B57" i="24"/>
  <c r="AL56" i="24"/>
  <c r="D56" i="24"/>
  <c r="C56" i="24"/>
  <c r="B56" i="24"/>
  <c r="AL55" i="24"/>
  <c r="D55" i="24"/>
  <c r="C55" i="24"/>
  <c r="B55" i="24"/>
  <c r="D54" i="24"/>
  <c r="C54" i="24"/>
  <c r="B54" i="24"/>
  <c r="AL53" i="24"/>
  <c r="D53" i="24"/>
  <c r="C53" i="24"/>
  <c r="B53" i="24"/>
  <c r="AL52" i="24"/>
  <c r="D52" i="24"/>
  <c r="C52" i="24"/>
  <c r="B52" i="24"/>
  <c r="AL51" i="24"/>
  <c r="D51" i="24"/>
  <c r="C51" i="24"/>
  <c r="B51" i="24"/>
  <c r="D50" i="24"/>
  <c r="C50" i="24"/>
  <c r="B50" i="24"/>
  <c r="D49" i="24"/>
  <c r="C49" i="24"/>
  <c r="B49" i="24"/>
  <c r="AL48" i="24"/>
  <c r="D48" i="24"/>
  <c r="C48" i="24"/>
  <c r="B48" i="24"/>
  <c r="AL47" i="24"/>
  <c r="D47" i="24"/>
  <c r="C47" i="24"/>
  <c r="B47" i="24"/>
  <c r="D46" i="24"/>
  <c r="C46" i="24"/>
  <c r="B46" i="24"/>
  <c r="D45" i="24"/>
  <c r="C45" i="24"/>
  <c r="B45" i="24"/>
  <c r="AL44" i="24"/>
  <c r="D44" i="24"/>
  <c r="C44" i="24"/>
  <c r="B44" i="24"/>
  <c r="AL43" i="24"/>
  <c r="D43" i="24"/>
  <c r="C43" i="24"/>
  <c r="B43" i="24"/>
  <c r="D42" i="24"/>
  <c r="C42" i="24"/>
  <c r="B42" i="24"/>
  <c r="D41" i="24"/>
  <c r="C41" i="24"/>
  <c r="B41" i="24"/>
  <c r="AL40" i="24"/>
  <c r="D40" i="24"/>
  <c r="C40" i="24"/>
  <c r="B40" i="24"/>
  <c r="AL39" i="24"/>
  <c r="D39" i="24"/>
  <c r="C39" i="24"/>
  <c r="B39" i="24"/>
  <c r="D38" i="24"/>
  <c r="C38" i="24"/>
  <c r="B38" i="24"/>
  <c r="D37" i="24"/>
  <c r="C37" i="24"/>
  <c r="B37" i="24"/>
  <c r="AL36" i="24"/>
  <c r="D36" i="24"/>
  <c r="C36" i="24"/>
  <c r="B36" i="24"/>
  <c r="AL35" i="24"/>
  <c r="D35" i="24"/>
  <c r="C35" i="24"/>
  <c r="B35" i="24"/>
  <c r="D34" i="24"/>
  <c r="C34" i="24"/>
  <c r="B34" i="24"/>
  <c r="D33" i="24"/>
  <c r="C33" i="24"/>
  <c r="B33" i="24"/>
  <c r="AL32" i="24"/>
  <c r="D32" i="24"/>
  <c r="C32" i="24"/>
  <c r="B32" i="24"/>
  <c r="AL31" i="24"/>
  <c r="D31" i="24"/>
  <c r="C31" i="24"/>
  <c r="B31" i="24"/>
  <c r="D30" i="24"/>
  <c r="C30" i="24"/>
  <c r="B30" i="24"/>
  <c r="D29" i="24"/>
  <c r="C29" i="24"/>
  <c r="B29" i="24"/>
  <c r="AL28" i="24"/>
  <c r="D28" i="24"/>
  <c r="C28" i="24"/>
  <c r="B28" i="24"/>
  <c r="AL27" i="24"/>
  <c r="D27" i="24"/>
  <c r="C27" i="24"/>
  <c r="B27" i="24"/>
  <c r="D26" i="24"/>
  <c r="C26" i="24"/>
  <c r="B26" i="24"/>
  <c r="D25" i="24"/>
  <c r="C25" i="24"/>
  <c r="B25" i="24"/>
  <c r="AL24" i="24"/>
  <c r="D24" i="24"/>
  <c r="C24" i="24"/>
  <c r="B24" i="24"/>
  <c r="AL23" i="24"/>
  <c r="D23" i="24"/>
  <c r="C23" i="24"/>
  <c r="B23" i="24"/>
  <c r="D22" i="24"/>
  <c r="C22" i="24"/>
  <c r="B22" i="24"/>
  <c r="D21" i="24"/>
  <c r="C21" i="24"/>
  <c r="B21" i="24"/>
  <c r="AL20" i="24"/>
  <c r="D20" i="24"/>
  <c r="C20" i="24"/>
  <c r="B20" i="24"/>
  <c r="AL19" i="24"/>
  <c r="D19" i="24"/>
  <c r="C19" i="24"/>
  <c r="B19" i="24"/>
  <c r="D18" i="24"/>
  <c r="C18" i="24"/>
  <c r="B18" i="24"/>
  <c r="D17" i="24"/>
  <c r="C17" i="24"/>
  <c r="B17" i="24"/>
  <c r="AL16" i="24"/>
  <c r="D16" i="24"/>
  <c r="C16" i="24"/>
  <c r="B16" i="24"/>
  <c r="D15" i="24"/>
  <c r="C15" i="24"/>
  <c r="B15" i="24"/>
  <c r="D14" i="24"/>
  <c r="C14" i="24"/>
  <c r="B14" i="24"/>
  <c r="D13" i="24"/>
  <c r="C13" i="24"/>
  <c r="B13" i="24"/>
  <c r="AL12" i="24"/>
  <c r="D12" i="24"/>
  <c r="C12" i="24"/>
  <c r="B12" i="24"/>
  <c r="AL11" i="24"/>
  <c r="D11" i="24"/>
  <c r="C11" i="24"/>
  <c r="B11" i="24"/>
  <c r="D10" i="24"/>
  <c r="C10" i="24"/>
  <c r="B10" i="24"/>
  <c r="D9" i="24"/>
  <c r="C9" i="24"/>
  <c r="B9" i="24"/>
  <c r="AL8" i="24"/>
  <c r="D8" i="24"/>
  <c r="C8" i="24"/>
  <c r="B8" i="24"/>
  <c r="AL7" i="24"/>
  <c r="D7" i="24"/>
  <c r="C7" i="24"/>
  <c r="B7" i="24"/>
  <c r="D6" i="24"/>
  <c r="C6" i="24"/>
  <c r="B6" i="24"/>
  <c r="D5" i="24"/>
  <c r="C5" i="24"/>
  <c r="B5" i="24"/>
  <c r="AL4" i="24"/>
  <c r="D4" i="24"/>
  <c r="C4" i="24"/>
  <c r="B4" i="24"/>
  <c r="AL3" i="24"/>
  <c r="D3" i="24"/>
  <c r="C3" i="24"/>
  <c r="B3" i="24"/>
  <c r="A3" i="24"/>
  <c r="A4" i="24" s="1"/>
  <c r="A5" i="24" s="1"/>
  <c r="A6" i="24" s="1"/>
  <c r="A7" i="24" s="1"/>
  <c r="A8" i="24" s="1"/>
  <c r="A9" i="24" s="1"/>
  <c r="A10" i="24" s="1"/>
  <c r="A11" i="24" s="1"/>
  <c r="A12" i="24" s="1"/>
  <c r="A13" i="24" s="1"/>
  <c r="A14" i="24" s="1"/>
  <c r="A15" i="24" s="1"/>
  <c r="A16" i="24" s="1"/>
  <c r="A17" i="24" s="1"/>
  <c r="A18" i="24" s="1"/>
  <c r="A19" i="24" s="1"/>
  <c r="A20" i="24" s="1"/>
  <c r="A21" i="24" s="1"/>
  <c r="A22" i="24" s="1"/>
  <c r="A23" i="24" s="1"/>
  <c r="A24" i="24" s="1"/>
  <c r="A25" i="24" s="1"/>
  <c r="A26" i="24" s="1"/>
  <c r="A27" i="24" s="1"/>
  <c r="A28" i="24" s="1"/>
  <c r="A29" i="24" s="1"/>
  <c r="A30" i="24" s="1"/>
  <c r="A31" i="24" s="1"/>
  <c r="A32" i="24" s="1"/>
  <c r="A33" i="24" s="1"/>
  <c r="A34" i="24" s="1"/>
  <c r="A35" i="24" s="1"/>
  <c r="A36" i="24" s="1"/>
  <c r="A37" i="24" s="1"/>
  <c r="A38" i="24" s="1"/>
  <c r="A39" i="24" s="1"/>
  <c r="A40" i="24" s="1"/>
  <c r="A41" i="24" s="1"/>
  <c r="A42" i="24" s="1"/>
  <c r="A43" i="24" s="1"/>
  <c r="A44" i="24" s="1"/>
  <c r="A45" i="24" s="1"/>
  <c r="A46" i="24" s="1"/>
  <c r="A47" i="24" s="1"/>
  <c r="A48" i="24" s="1"/>
  <c r="A49" i="24" s="1"/>
  <c r="A50" i="24" s="1"/>
  <c r="A51" i="24" s="1"/>
  <c r="A52" i="24" s="1"/>
  <c r="A53" i="24" s="1"/>
  <c r="A54" i="24" s="1"/>
  <c r="A55" i="24" s="1"/>
  <c r="A56" i="24" s="1"/>
  <c r="A57" i="24" s="1"/>
  <c r="A58" i="24" s="1"/>
  <c r="A59" i="24" s="1"/>
  <c r="A60" i="24" s="1"/>
  <c r="A61" i="24" s="1"/>
  <c r="A62" i="24" s="1"/>
  <c r="A63" i="24" s="1"/>
  <c r="A64" i="24" s="1"/>
  <c r="A65" i="24" s="1"/>
  <c r="A66" i="24" s="1"/>
  <c r="A67" i="24" s="1"/>
  <c r="A68" i="24" s="1"/>
  <c r="A69" i="24" s="1"/>
  <c r="A70" i="24" s="1"/>
  <c r="A71" i="24" s="1"/>
  <c r="A72" i="24" s="1"/>
  <c r="A73" i="24" s="1"/>
  <c r="A74" i="24" s="1"/>
  <c r="A75" i="24" s="1"/>
  <c r="A76" i="24" s="1"/>
  <c r="A77" i="24" s="1"/>
  <c r="A78" i="24" s="1"/>
  <c r="A79" i="24" s="1"/>
  <c r="A80" i="24" s="1"/>
  <c r="A81" i="24" s="1"/>
  <c r="A82" i="24" s="1"/>
  <c r="A83" i="24" s="1"/>
  <c r="A84" i="24" s="1"/>
  <c r="A85" i="24" s="1"/>
  <c r="A86" i="24" s="1"/>
  <c r="A87" i="24" s="1"/>
  <c r="A88" i="24" s="1"/>
  <c r="A89" i="24" s="1"/>
  <c r="A90" i="24" s="1"/>
  <c r="A91" i="24" s="1"/>
  <c r="A92" i="24" s="1"/>
  <c r="A93" i="24" s="1"/>
  <c r="A94" i="24" s="1"/>
  <c r="A95" i="24" s="1"/>
  <c r="A96" i="24" s="1"/>
  <c r="A97" i="24" s="1"/>
  <c r="A98" i="24" s="1"/>
  <c r="A99" i="24" s="1"/>
  <c r="A100" i="24" s="1"/>
  <c r="A101" i="24" s="1"/>
  <c r="A102" i="24" s="1"/>
  <c r="A103" i="24" s="1"/>
  <c r="A104" i="24" s="1"/>
  <c r="A105" i="24" s="1"/>
  <c r="A106" i="24" s="1"/>
  <c r="A107" i="24" s="1"/>
  <c r="A108" i="24" s="1"/>
  <c r="A109" i="24" s="1"/>
  <c r="A110" i="24" s="1"/>
  <c r="A111" i="24" s="1"/>
  <c r="A112" i="24" s="1"/>
  <c r="A113" i="24" s="1"/>
  <c r="A114" i="24" s="1"/>
  <c r="A115" i="24" s="1"/>
  <c r="A116" i="24" s="1"/>
  <c r="A117" i="24" s="1"/>
  <c r="A118" i="24" s="1"/>
  <c r="A119" i="24" s="1"/>
  <c r="A120" i="24" s="1"/>
  <c r="A121" i="24" s="1"/>
  <c r="A122" i="24" s="1"/>
  <c r="A123" i="24" s="1"/>
  <c r="A124" i="24" s="1"/>
  <c r="A125" i="24" s="1"/>
  <c r="A126" i="24" s="1"/>
  <c r="A127" i="24" s="1"/>
  <c r="A128" i="24" s="1"/>
  <c r="A129" i="24" s="1"/>
  <c r="A130" i="24" s="1"/>
  <c r="A131" i="24" s="1"/>
  <c r="A132" i="24" s="1"/>
  <c r="A133" i="24" s="1"/>
  <c r="A134" i="24" s="1"/>
  <c r="A135" i="24" s="1"/>
  <c r="A136" i="24" s="1"/>
  <c r="A137" i="24" s="1"/>
  <c r="A138" i="24" s="1"/>
  <c r="A139" i="24" s="1"/>
  <c r="A140" i="24" s="1"/>
  <c r="A141" i="24" s="1"/>
  <c r="A142" i="24" s="1"/>
  <c r="A143" i="24" s="1"/>
  <c r="A144" i="24" s="1"/>
  <c r="A145" i="24" s="1"/>
  <c r="A146" i="24" s="1"/>
  <c r="A147" i="24" s="1"/>
  <c r="A148" i="24" s="1"/>
  <c r="A149" i="24" s="1"/>
  <c r="A150" i="24" s="1"/>
  <c r="A151" i="24" s="1"/>
  <c r="A152" i="24" s="1"/>
  <c r="A153" i="24" s="1"/>
  <c r="A154" i="24" s="1"/>
  <c r="A155" i="24" s="1"/>
  <c r="A156" i="24" s="1"/>
  <c r="A157" i="24" s="1"/>
  <c r="A158" i="24" s="1"/>
  <c r="A159" i="24" s="1"/>
  <c r="A160" i="24" s="1"/>
  <c r="A161" i="24" s="1"/>
  <c r="A162" i="24" s="1"/>
  <c r="A163" i="24" s="1"/>
  <c r="A164" i="24" s="1"/>
  <c r="A165" i="24" s="1"/>
  <c r="A166" i="24" s="1"/>
  <c r="A167" i="24" s="1"/>
  <c r="A168" i="24" s="1"/>
  <c r="A169" i="24" s="1"/>
  <c r="A170" i="24" s="1"/>
  <c r="A171" i="24" s="1"/>
  <c r="A172" i="24" s="1"/>
  <c r="A173" i="24" s="1"/>
  <c r="A174" i="24" s="1"/>
  <c r="A175" i="24" s="1"/>
  <c r="A176" i="24" s="1"/>
  <c r="A177" i="24" s="1"/>
  <c r="A178" i="24" s="1"/>
  <c r="A179" i="24" s="1"/>
  <c r="A180" i="24" s="1"/>
  <c r="A181" i="24" s="1"/>
  <c r="A182" i="24" s="1"/>
  <c r="A183" i="24" s="1"/>
  <c r="A184" i="24" s="1"/>
  <c r="A185" i="24" s="1"/>
  <c r="A186" i="24" s="1"/>
  <c r="A187" i="24" s="1"/>
  <c r="A188" i="24" s="1"/>
  <c r="A189" i="24" s="1"/>
  <c r="A190" i="24" s="1"/>
  <c r="A191" i="24" s="1"/>
  <c r="A192" i="24" s="1"/>
  <c r="A193" i="24" s="1"/>
  <c r="A194" i="24" s="1"/>
  <c r="A195" i="24" s="1"/>
  <c r="A196" i="24" s="1"/>
  <c r="A197" i="24" s="1"/>
  <c r="A198" i="24" s="1"/>
  <c r="A199" i="24" s="1"/>
  <c r="A200" i="24" s="1"/>
  <c r="A201" i="24" s="1"/>
  <c r="A202" i="24" s="1"/>
  <c r="A203" i="24" s="1"/>
  <c r="A204" i="24" s="1"/>
  <c r="A205" i="24" s="1"/>
  <c r="A206" i="24" s="1"/>
  <c r="A207" i="24" s="1"/>
  <c r="A208" i="24" s="1"/>
  <c r="A209" i="24" s="1"/>
  <c r="A210" i="24" s="1"/>
  <c r="A211" i="24" s="1"/>
  <c r="A212" i="24" s="1"/>
  <c r="A213" i="24" s="1"/>
  <c r="A214" i="24" s="1"/>
  <c r="A215" i="24" s="1"/>
  <c r="A216" i="24" s="1"/>
  <c r="A217" i="24" s="1"/>
  <c r="A218" i="24" s="1"/>
  <c r="A219" i="24" s="1"/>
  <c r="A220" i="24" s="1"/>
  <c r="A221" i="24" s="1"/>
  <c r="A222" i="24" s="1"/>
  <c r="A223" i="24" s="1"/>
  <c r="A224" i="24" s="1"/>
  <c r="A225" i="24" s="1"/>
  <c r="A226" i="24" s="1"/>
  <c r="A227" i="24" s="1"/>
  <c r="A228" i="24" s="1"/>
  <c r="A229" i="24" s="1"/>
  <c r="A230" i="24" s="1"/>
  <c r="A231" i="24" s="1"/>
  <c r="A232" i="24" s="1"/>
  <c r="A233" i="24" s="1"/>
  <c r="A234" i="24" s="1"/>
  <c r="A235" i="24" s="1"/>
  <c r="A236" i="24" s="1"/>
  <c r="A237" i="24" s="1"/>
  <c r="A238" i="24" s="1"/>
  <c r="A239" i="24" s="1"/>
  <c r="A240" i="24" s="1"/>
  <c r="A241" i="24" s="1"/>
  <c r="A242" i="24" s="1"/>
  <c r="A243" i="24" s="1"/>
  <c r="A244" i="24" s="1"/>
  <c r="A245" i="24" s="1"/>
  <c r="A246" i="24" s="1"/>
  <c r="A247" i="24" s="1"/>
  <c r="A248" i="24" s="1"/>
  <c r="A249" i="24" s="1"/>
  <c r="A250" i="24" s="1"/>
  <c r="A251" i="24" s="1"/>
  <c r="A252" i="24" s="1"/>
  <c r="A253" i="24" s="1"/>
  <c r="A254" i="24" s="1"/>
  <c r="A255" i="24" s="1"/>
  <c r="A256" i="24" s="1"/>
  <c r="A257" i="24" s="1"/>
  <c r="A258" i="24" s="1"/>
  <c r="A259" i="24" s="1"/>
  <c r="A260" i="24" s="1"/>
  <c r="A261" i="24" s="1"/>
  <c r="A262" i="24" s="1"/>
  <c r="A263" i="24" s="1"/>
  <c r="A264" i="24" s="1"/>
  <c r="A265" i="24" s="1"/>
  <c r="A266" i="24" s="1"/>
  <c r="A267" i="24" s="1"/>
  <c r="A268" i="24" s="1"/>
  <c r="A269" i="24" s="1"/>
  <c r="A270" i="24" s="1"/>
  <c r="A271" i="24" s="1"/>
  <c r="A272" i="24" s="1"/>
  <c r="A273" i="24" s="1"/>
  <c r="A274" i="24" s="1"/>
  <c r="A275" i="24" s="1"/>
  <c r="A276" i="24" s="1"/>
  <c r="A277" i="24" s="1"/>
  <c r="A278" i="24" s="1"/>
  <c r="A279" i="24" s="1"/>
  <c r="A280" i="24" s="1"/>
  <c r="A281" i="24" s="1"/>
  <c r="A282" i="24" s="1"/>
  <c r="A283" i="24" s="1"/>
  <c r="A284" i="24" s="1"/>
  <c r="A285" i="24" s="1"/>
  <c r="A286" i="24" s="1"/>
  <c r="A287" i="24" s="1"/>
  <c r="A288" i="24" s="1"/>
  <c r="A289" i="24" s="1"/>
  <c r="A290" i="24" s="1"/>
  <c r="A291" i="24" s="1"/>
  <c r="A292" i="24" s="1"/>
  <c r="A293" i="24" s="1"/>
  <c r="A294" i="24" s="1"/>
  <c r="A295" i="24" s="1"/>
  <c r="A296" i="24" s="1"/>
  <c r="A297" i="24" s="1"/>
  <c r="A298" i="24" s="1"/>
  <c r="A299" i="24" s="1"/>
  <c r="A300" i="24" s="1"/>
  <c r="A301" i="24" s="1"/>
  <c r="D2" i="24"/>
  <c r="C2" i="24"/>
  <c r="B2" i="24"/>
  <c r="A2" i="24"/>
  <c r="AK303" i="23"/>
  <c r="AJ303" i="23"/>
  <c r="AI303" i="23"/>
  <c r="AH303" i="23"/>
  <c r="AG303" i="23"/>
  <c r="AF303" i="23"/>
  <c r="AE303" i="23"/>
  <c r="AD303" i="23"/>
  <c r="AC303" i="23"/>
  <c r="AB303" i="23"/>
  <c r="AA303" i="23"/>
  <c r="Z303" i="23"/>
  <c r="Y303" i="23"/>
  <c r="X303" i="23"/>
  <c r="W303" i="23"/>
  <c r="V303" i="23"/>
  <c r="U303" i="23"/>
  <c r="T303" i="23"/>
  <c r="S303" i="23"/>
  <c r="R303" i="23"/>
  <c r="Q303" i="23"/>
  <c r="P303" i="23"/>
  <c r="O303" i="23"/>
  <c r="N303" i="23"/>
  <c r="M303" i="23"/>
  <c r="L303" i="23"/>
  <c r="K303" i="23"/>
  <c r="J303" i="23"/>
  <c r="I303" i="23"/>
  <c r="H303" i="23"/>
  <c r="AK302" i="23"/>
  <c r="AJ302" i="23"/>
  <c r="AI302" i="23"/>
  <c r="AH302" i="23"/>
  <c r="AG302" i="23"/>
  <c r="AF302" i="23"/>
  <c r="AE302" i="23"/>
  <c r="AD302" i="23"/>
  <c r="AC302" i="23"/>
  <c r="AB302" i="23"/>
  <c r="AA302" i="23"/>
  <c r="Z302" i="23"/>
  <c r="Y302" i="23"/>
  <c r="X302" i="23"/>
  <c r="W302" i="23"/>
  <c r="V302" i="23"/>
  <c r="U302" i="23"/>
  <c r="T302" i="23"/>
  <c r="S302" i="23"/>
  <c r="R302" i="23"/>
  <c r="Q302" i="23"/>
  <c r="P302" i="23"/>
  <c r="O302" i="23"/>
  <c r="N302" i="23"/>
  <c r="M302" i="23"/>
  <c r="L302" i="23"/>
  <c r="K302" i="23"/>
  <c r="J302" i="23"/>
  <c r="I302" i="23"/>
  <c r="H302" i="23"/>
  <c r="AM301" i="23"/>
  <c r="AP301" i="23" s="1"/>
  <c r="AL301" i="23"/>
  <c r="AM300" i="23"/>
  <c r="AP300" i="23" s="1"/>
  <c r="AL300" i="23"/>
  <c r="AM299" i="23"/>
  <c r="AL299" i="23"/>
  <c r="AM298" i="23"/>
  <c r="AP298" i="23" s="1"/>
  <c r="AL298" i="23"/>
  <c r="AM297" i="23"/>
  <c r="AP297" i="23" s="1"/>
  <c r="AL297" i="23"/>
  <c r="G297" i="8" s="1"/>
  <c r="AM296" i="23"/>
  <c r="AP296" i="23" s="1"/>
  <c r="AL296" i="23"/>
  <c r="G296" i="8" s="1"/>
  <c r="AM295" i="23"/>
  <c r="AL295" i="23"/>
  <c r="AM294" i="23"/>
  <c r="AP294" i="23" s="1"/>
  <c r="AL294" i="23"/>
  <c r="AM293" i="23"/>
  <c r="AP293" i="23" s="1"/>
  <c r="AL293" i="23"/>
  <c r="G293" i="8" s="1"/>
  <c r="AM292" i="23"/>
  <c r="AP292" i="23" s="1"/>
  <c r="AL292" i="23"/>
  <c r="AM291" i="23"/>
  <c r="AL291" i="23"/>
  <c r="AM290" i="23"/>
  <c r="AP290" i="23" s="1"/>
  <c r="AL290" i="23"/>
  <c r="G290" i="8" s="1"/>
  <c r="AM289" i="23"/>
  <c r="AP289" i="23" s="1"/>
  <c r="AL289" i="23"/>
  <c r="G289" i="8" s="1"/>
  <c r="AM288" i="23"/>
  <c r="AP288" i="23" s="1"/>
  <c r="AL288" i="23"/>
  <c r="AM287" i="23"/>
  <c r="AL287" i="23"/>
  <c r="AM286" i="23"/>
  <c r="AP286" i="23" s="1"/>
  <c r="AL286" i="23"/>
  <c r="G286" i="8" s="1"/>
  <c r="AM285" i="23"/>
  <c r="AP285" i="23" s="1"/>
  <c r="AL285" i="23"/>
  <c r="AM284" i="23"/>
  <c r="AP284" i="23" s="1"/>
  <c r="AL284" i="23"/>
  <c r="AM283" i="23"/>
  <c r="AL283" i="23"/>
  <c r="AM282" i="23"/>
  <c r="AP282" i="23" s="1"/>
  <c r="AL282" i="23"/>
  <c r="G282" i="8" s="1"/>
  <c r="AM281" i="23"/>
  <c r="AP281" i="23" s="1"/>
  <c r="AL281" i="23"/>
  <c r="AM280" i="23"/>
  <c r="AP280" i="23" s="1"/>
  <c r="AL280" i="23"/>
  <c r="G280" i="8" s="1"/>
  <c r="AM279" i="23"/>
  <c r="AL279" i="23"/>
  <c r="AM278" i="23"/>
  <c r="AP278" i="23" s="1"/>
  <c r="AL278" i="23"/>
  <c r="G278" i="8" s="1"/>
  <c r="AM277" i="23"/>
  <c r="AP277" i="23" s="1"/>
  <c r="AL277" i="23"/>
  <c r="G277" i="8" s="1"/>
  <c r="AM276" i="23"/>
  <c r="AP276" i="23" s="1"/>
  <c r="AL276" i="23"/>
  <c r="AM275" i="23"/>
  <c r="AL275" i="23"/>
  <c r="AM274" i="23"/>
  <c r="AP274" i="23" s="1"/>
  <c r="AL274" i="23"/>
  <c r="G274" i="8" s="1"/>
  <c r="AM273" i="23"/>
  <c r="AP273" i="23" s="1"/>
  <c r="AL273" i="23"/>
  <c r="G273" i="8" s="1"/>
  <c r="AM272" i="23"/>
  <c r="AP272" i="23" s="1"/>
  <c r="AL272" i="23"/>
  <c r="AM271" i="23"/>
  <c r="AL271" i="23"/>
  <c r="AM270" i="23"/>
  <c r="AP270" i="23" s="1"/>
  <c r="AL270" i="23"/>
  <c r="G270" i="8" s="1"/>
  <c r="AM269" i="23"/>
  <c r="AP269" i="23" s="1"/>
  <c r="AL269" i="23"/>
  <c r="AM268" i="23"/>
  <c r="AP268" i="23" s="1"/>
  <c r="AL268" i="23"/>
  <c r="AM267" i="23"/>
  <c r="AL267" i="23"/>
  <c r="AM266" i="23"/>
  <c r="AP266" i="23" s="1"/>
  <c r="AL266" i="23"/>
  <c r="G266" i="8" s="1"/>
  <c r="AM265" i="23"/>
  <c r="AP265" i="23" s="1"/>
  <c r="AL265" i="23"/>
  <c r="AM264" i="23"/>
  <c r="AP264" i="23" s="1"/>
  <c r="AL264" i="23"/>
  <c r="G264" i="8" s="1"/>
  <c r="AM263" i="23"/>
  <c r="AL263" i="23"/>
  <c r="AM262" i="23"/>
  <c r="AP262" i="23" s="1"/>
  <c r="AL262" i="23"/>
  <c r="G262" i="8" s="1"/>
  <c r="AM261" i="23"/>
  <c r="AP261" i="23" s="1"/>
  <c r="AL261" i="23"/>
  <c r="G261" i="8" s="1"/>
  <c r="AM260" i="23"/>
  <c r="AP260" i="23" s="1"/>
  <c r="AL260" i="23"/>
  <c r="AM259" i="23"/>
  <c r="AL259" i="23"/>
  <c r="AM258" i="23"/>
  <c r="AP258" i="23" s="1"/>
  <c r="AL258" i="23"/>
  <c r="G258" i="8" s="1"/>
  <c r="AM257" i="23"/>
  <c r="AP257" i="23" s="1"/>
  <c r="AL257" i="23"/>
  <c r="G257" i="8" s="1"/>
  <c r="AM256" i="23"/>
  <c r="AP256" i="23" s="1"/>
  <c r="AL256" i="23"/>
  <c r="AM255" i="23"/>
  <c r="AL255" i="23"/>
  <c r="AM254" i="23"/>
  <c r="AP254" i="23" s="1"/>
  <c r="AL254" i="23"/>
  <c r="G254" i="8" s="1"/>
  <c r="AM253" i="23"/>
  <c r="AP253" i="23" s="1"/>
  <c r="AL253" i="23"/>
  <c r="AM252" i="23"/>
  <c r="AP252" i="23" s="1"/>
  <c r="AL252" i="23"/>
  <c r="AM251" i="23"/>
  <c r="AL251" i="23"/>
  <c r="AM250" i="23"/>
  <c r="AP250" i="23" s="1"/>
  <c r="AL250" i="23"/>
  <c r="G250" i="8" s="1"/>
  <c r="AM249" i="23"/>
  <c r="AP249" i="23" s="1"/>
  <c r="AL249" i="23"/>
  <c r="AM248" i="23"/>
  <c r="AP248" i="23" s="1"/>
  <c r="AL248" i="23"/>
  <c r="G248" i="8" s="1"/>
  <c r="AM247" i="23"/>
  <c r="AL247" i="23"/>
  <c r="AM246" i="23"/>
  <c r="AP246" i="23" s="1"/>
  <c r="AL246" i="23"/>
  <c r="G246" i="8" s="1"/>
  <c r="AM245" i="23"/>
  <c r="AP245" i="23" s="1"/>
  <c r="AL245" i="23"/>
  <c r="G245" i="8" s="1"/>
  <c r="AM244" i="23"/>
  <c r="AP244" i="23" s="1"/>
  <c r="AL244" i="23"/>
  <c r="AM243" i="23"/>
  <c r="AL243" i="23"/>
  <c r="AM242" i="23"/>
  <c r="AP242" i="23" s="1"/>
  <c r="AL242" i="23"/>
  <c r="G242" i="8" s="1"/>
  <c r="AM241" i="23"/>
  <c r="AP241" i="23" s="1"/>
  <c r="AL241" i="23"/>
  <c r="G241" i="8" s="1"/>
  <c r="AM240" i="23"/>
  <c r="AP240" i="23" s="1"/>
  <c r="AL240" i="23"/>
  <c r="AM239" i="23"/>
  <c r="AL239" i="23"/>
  <c r="AM238" i="23"/>
  <c r="AP238" i="23" s="1"/>
  <c r="AL238" i="23"/>
  <c r="G238" i="8" s="1"/>
  <c r="AM237" i="23"/>
  <c r="AP237" i="23" s="1"/>
  <c r="AL237" i="23"/>
  <c r="AM236" i="23"/>
  <c r="AP236" i="23" s="1"/>
  <c r="AL236" i="23"/>
  <c r="AM235" i="23"/>
  <c r="AL235" i="23"/>
  <c r="AM234" i="23"/>
  <c r="AP234" i="23" s="1"/>
  <c r="AL234" i="23"/>
  <c r="G234" i="8" s="1"/>
  <c r="AM233" i="23"/>
  <c r="AP233" i="23" s="1"/>
  <c r="AL233" i="23"/>
  <c r="AM232" i="23"/>
  <c r="AP232" i="23" s="1"/>
  <c r="AL232" i="23"/>
  <c r="G232" i="8" s="1"/>
  <c r="AM231" i="23"/>
  <c r="AL231" i="23"/>
  <c r="AM230" i="23"/>
  <c r="AP230" i="23" s="1"/>
  <c r="AL230" i="23"/>
  <c r="G230" i="8" s="1"/>
  <c r="AM229" i="23"/>
  <c r="AP229" i="23" s="1"/>
  <c r="AL229" i="23"/>
  <c r="G229" i="8" s="1"/>
  <c r="AM228" i="23"/>
  <c r="AP228" i="23" s="1"/>
  <c r="AL228" i="23"/>
  <c r="AM227" i="23"/>
  <c r="AL227" i="23"/>
  <c r="AM226" i="23"/>
  <c r="AP226" i="23" s="1"/>
  <c r="AL226" i="23"/>
  <c r="G226" i="8" s="1"/>
  <c r="AM225" i="23"/>
  <c r="AP225" i="23" s="1"/>
  <c r="AL225" i="23"/>
  <c r="G225" i="8" s="1"/>
  <c r="AM224" i="23"/>
  <c r="AP224" i="23" s="1"/>
  <c r="AL224" i="23"/>
  <c r="AM223" i="23"/>
  <c r="AL223" i="23"/>
  <c r="AM222" i="23"/>
  <c r="AP222" i="23" s="1"/>
  <c r="AL222" i="23"/>
  <c r="G222" i="8" s="1"/>
  <c r="AM221" i="23"/>
  <c r="AP221" i="23" s="1"/>
  <c r="AL221" i="23"/>
  <c r="AM220" i="23"/>
  <c r="AP220" i="23" s="1"/>
  <c r="AL220" i="23"/>
  <c r="AM219" i="23"/>
  <c r="AL219" i="23"/>
  <c r="AM218" i="23"/>
  <c r="AP218" i="23" s="1"/>
  <c r="AL218" i="23"/>
  <c r="G218" i="8" s="1"/>
  <c r="AM217" i="23"/>
  <c r="AP217" i="23" s="1"/>
  <c r="AL217" i="23"/>
  <c r="AM216" i="23"/>
  <c r="AP216" i="23" s="1"/>
  <c r="AL216" i="23"/>
  <c r="G216" i="8" s="1"/>
  <c r="AM215" i="23"/>
  <c r="AL215" i="23"/>
  <c r="AM214" i="23"/>
  <c r="AP214" i="23" s="1"/>
  <c r="AL214" i="23"/>
  <c r="G214" i="8" s="1"/>
  <c r="AM213" i="23"/>
  <c r="AP213" i="23" s="1"/>
  <c r="AL213" i="23"/>
  <c r="G213" i="8" s="1"/>
  <c r="AM212" i="23"/>
  <c r="AP212" i="23" s="1"/>
  <c r="AL212" i="23"/>
  <c r="AM211" i="23"/>
  <c r="AL211" i="23"/>
  <c r="AM210" i="23"/>
  <c r="AP210" i="23" s="1"/>
  <c r="AL210" i="23"/>
  <c r="G210" i="8" s="1"/>
  <c r="AM209" i="23"/>
  <c r="AP209" i="23" s="1"/>
  <c r="AL209" i="23"/>
  <c r="G209" i="8" s="1"/>
  <c r="AM208" i="23"/>
  <c r="AP208" i="23" s="1"/>
  <c r="AL208" i="23"/>
  <c r="AM207" i="23"/>
  <c r="AL207" i="23"/>
  <c r="AM206" i="23"/>
  <c r="AP206" i="23" s="1"/>
  <c r="AL206" i="23"/>
  <c r="G206" i="8" s="1"/>
  <c r="AM205" i="23"/>
  <c r="AP205" i="23" s="1"/>
  <c r="AL205" i="23"/>
  <c r="AM204" i="23"/>
  <c r="AP204" i="23" s="1"/>
  <c r="AL204" i="23"/>
  <c r="AM203" i="23"/>
  <c r="AL203" i="23"/>
  <c r="AM202" i="23"/>
  <c r="AP202" i="23" s="1"/>
  <c r="AL202" i="23"/>
  <c r="G202" i="8" s="1"/>
  <c r="AM201" i="23"/>
  <c r="AP201" i="23" s="1"/>
  <c r="AL201" i="23"/>
  <c r="AM200" i="23"/>
  <c r="AP200" i="23" s="1"/>
  <c r="AL200" i="23"/>
  <c r="G200" i="8" s="1"/>
  <c r="AM199" i="23"/>
  <c r="AL199" i="23"/>
  <c r="AM198" i="23"/>
  <c r="AP198" i="23" s="1"/>
  <c r="AL198" i="23"/>
  <c r="G198" i="8" s="1"/>
  <c r="AM197" i="23"/>
  <c r="AP197" i="23" s="1"/>
  <c r="AL197" i="23"/>
  <c r="G197" i="8" s="1"/>
  <c r="AM196" i="23"/>
  <c r="AP196" i="23" s="1"/>
  <c r="AL196" i="23"/>
  <c r="AM195" i="23"/>
  <c r="AL195" i="23"/>
  <c r="AM194" i="23"/>
  <c r="AP194" i="23" s="1"/>
  <c r="AL194" i="23"/>
  <c r="G194" i="8" s="1"/>
  <c r="AM193" i="23"/>
  <c r="AP193" i="23" s="1"/>
  <c r="AL193" i="23"/>
  <c r="G193" i="8" s="1"/>
  <c r="AM192" i="23"/>
  <c r="AP192" i="23" s="1"/>
  <c r="AL192" i="23"/>
  <c r="AM191" i="23"/>
  <c r="AL191" i="23"/>
  <c r="AM190" i="23"/>
  <c r="AP190" i="23" s="1"/>
  <c r="AL190" i="23"/>
  <c r="G190" i="8" s="1"/>
  <c r="AM189" i="23"/>
  <c r="AP189" i="23" s="1"/>
  <c r="AL189" i="23"/>
  <c r="AM188" i="23"/>
  <c r="AP188" i="23" s="1"/>
  <c r="AL188" i="23"/>
  <c r="AM187" i="23"/>
  <c r="AL187" i="23"/>
  <c r="AM186" i="23"/>
  <c r="AP186" i="23" s="1"/>
  <c r="AL186" i="23"/>
  <c r="G186" i="8" s="1"/>
  <c r="AM185" i="23"/>
  <c r="AP185" i="23" s="1"/>
  <c r="AL185" i="23"/>
  <c r="AM184" i="23"/>
  <c r="AP184" i="23" s="1"/>
  <c r="AL184" i="23"/>
  <c r="G184" i="8" s="1"/>
  <c r="AM183" i="23"/>
  <c r="AL183" i="23"/>
  <c r="AM182" i="23"/>
  <c r="AP182" i="23" s="1"/>
  <c r="AL182" i="23"/>
  <c r="G182" i="8" s="1"/>
  <c r="AM181" i="23"/>
  <c r="AP181" i="23" s="1"/>
  <c r="AL181" i="23"/>
  <c r="G181" i="8" s="1"/>
  <c r="AM180" i="23"/>
  <c r="AP180" i="23" s="1"/>
  <c r="AL180" i="23"/>
  <c r="AM179" i="23"/>
  <c r="AL179" i="23"/>
  <c r="AM178" i="23"/>
  <c r="AP178" i="23" s="1"/>
  <c r="AL178" i="23"/>
  <c r="G178" i="8" s="1"/>
  <c r="AM177" i="23"/>
  <c r="AP177" i="23" s="1"/>
  <c r="AL177" i="23"/>
  <c r="G177" i="8" s="1"/>
  <c r="AM176" i="23"/>
  <c r="AP176" i="23" s="1"/>
  <c r="AL176" i="23"/>
  <c r="AM175" i="23"/>
  <c r="AL175" i="23"/>
  <c r="AM174" i="23"/>
  <c r="AP174" i="23" s="1"/>
  <c r="AL174" i="23"/>
  <c r="G174" i="8" s="1"/>
  <c r="AM173" i="23"/>
  <c r="AP173" i="23" s="1"/>
  <c r="AL173" i="23"/>
  <c r="AM172" i="23"/>
  <c r="AP172" i="23" s="1"/>
  <c r="AL172" i="23"/>
  <c r="AM171" i="23"/>
  <c r="AL171" i="23"/>
  <c r="AM170" i="23"/>
  <c r="AP170" i="23" s="1"/>
  <c r="AL170" i="23"/>
  <c r="G170" i="8" s="1"/>
  <c r="AM169" i="23"/>
  <c r="AP169" i="23" s="1"/>
  <c r="AL169" i="23"/>
  <c r="G169" i="8" s="1"/>
  <c r="AM168" i="23"/>
  <c r="AP168" i="23" s="1"/>
  <c r="AL168" i="23"/>
  <c r="AM167" i="23"/>
  <c r="AL167" i="23"/>
  <c r="AM166" i="23"/>
  <c r="AP166" i="23" s="1"/>
  <c r="AL166" i="23"/>
  <c r="G166" i="8" s="1"/>
  <c r="AM165" i="23"/>
  <c r="AP165" i="23" s="1"/>
  <c r="AL165" i="23"/>
  <c r="G165" i="8" s="1"/>
  <c r="AM164" i="23"/>
  <c r="AP164" i="23" s="1"/>
  <c r="AL164" i="23"/>
  <c r="AM163" i="23"/>
  <c r="AL163" i="23"/>
  <c r="AM162" i="23"/>
  <c r="AP162" i="23" s="1"/>
  <c r="AL162" i="23"/>
  <c r="G162" i="8" s="1"/>
  <c r="AM161" i="23"/>
  <c r="AP161" i="23" s="1"/>
  <c r="AL161" i="23"/>
  <c r="G161" i="8" s="1"/>
  <c r="AM160" i="23"/>
  <c r="AP160" i="23" s="1"/>
  <c r="AL160" i="23"/>
  <c r="AM159" i="23"/>
  <c r="AL159" i="23"/>
  <c r="AM158" i="23"/>
  <c r="AP158" i="23" s="1"/>
  <c r="AL158" i="23"/>
  <c r="G158" i="8" s="1"/>
  <c r="AM157" i="23"/>
  <c r="AP157" i="23" s="1"/>
  <c r="AL157" i="23"/>
  <c r="G157" i="8" s="1"/>
  <c r="AM156" i="23"/>
  <c r="AP156" i="23" s="1"/>
  <c r="AL156" i="23"/>
  <c r="AM155" i="23"/>
  <c r="AL155" i="23"/>
  <c r="AM154" i="23"/>
  <c r="AP154" i="23" s="1"/>
  <c r="AL154" i="23"/>
  <c r="G154" i="8" s="1"/>
  <c r="AM153" i="23"/>
  <c r="AP153" i="23" s="1"/>
  <c r="AL153" i="23"/>
  <c r="G153" i="8" s="1"/>
  <c r="AM152" i="23"/>
  <c r="AP152" i="23" s="1"/>
  <c r="AL152" i="23"/>
  <c r="AM151" i="23"/>
  <c r="AL151" i="23"/>
  <c r="AM150" i="23"/>
  <c r="AP150" i="23" s="1"/>
  <c r="AL150" i="23"/>
  <c r="G150" i="8" s="1"/>
  <c r="AM149" i="23"/>
  <c r="AP149" i="23" s="1"/>
  <c r="AL149" i="23"/>
  <c r="G149" i="8" s="1"/>
  <c r="AM148" i="23"/>
  <c r="AP148" i="23" s="1"/>
  <c r="AL148" i="23"/>
  <c r="AM147" i="23"/>
  <c r="AL147" i="23"/>
  <c r="AM146" i="23"/>
  <c r="AP146" i="23" s="1"/>
  <c r="AL146" i="23"/>
  <c r="G146" i="8" s="1"/>
  <c r="AM145" i="23"/>
  <c r="AP145" i="23" s="1"/>
  <c r="AL145" i="23"/>
  <c r="G145" i="8" s="1"/>
  <c r="AM144" i="23"/>
  <c r="AP144" i="23" s="1"/>
  <c r="AL144" i="23"/>
  <c r="AM143" i="23"/>
  <c r="AL143" i="23"/>
  <c r="AM142" i="23"/>
  <c r="AP142" i="23" s="1"/>
  <c r="AL142" i="23"/>
  <c r="G142" i="8" s="1"/>
  <c r="AM141" i="23"/>
  <c r="AP141" i="23" s="1"/>
  <c r="AL141" i="23"/>
  <c r="G141" i="8" s="1"/>
  <c r="AM140" i="23"/>
  <c r="AP140" i="23" s="1"/>
  <c r="AL140" i="23"/>
  <c r="AM139" i="23"/>
  <c r="AL139" i="23"/>
  <c r="AM138" i="23"/>
  <c r="AP138" i="23" s="1"/>
  <c r="AL138" i="23"/>
  <c r="G138" i="8" s="1"/>
  <c r="AM137" i="23"/>
  <c r="AP137" i="23" s="1"/>
  <c r="AL137" i="23"/>
  <c r="G137" i="8" s="1"/>
  <c r="AM136" i="23"/>
  <c r="AP136" i="23" s="1"/>
  <c r="AL136" i="23"/>
  <c r="AM135" i="23"/>
  <c r="AL135" i="23"/>
  <c r="AM134" i="23"/>
  <c r="AP134" i="23" s="1"/>
  <c r="AL134" i="23"/>
  <c r="G134" i="8" s="1"/>
  <c r="AM133" i="23"/>
  <c r="AP133" i="23" s="1"/>
  <c r="AL133" i="23"/>
  <c r="G133" i="8" s="1"/>
  <c r="AM132" i="23"/>
  <c r="AP132" i="23" s="1"/>
  <c r="AL132" i="23"/>
  <c r="G132" i="8" s="1"/>
  <c r="AM131" i="23"/>
  <c r="AP131" i="23" s="1"/>
  <c r="AL131" i="23"/>
  <c r="AM130" i="23"/>
  <c r="AP130" i="23" s="1"/>
  <c r="AL130" i="23"/>
  <c r="G130" i="8" s="1"/>
  <c r="AM129" i="23"/>
  <c r="AP129" i="23" s="1"/>
  <c r="AL129" i="23"/>
  <c r="G129" i="8" s="1"/>
  <c r="AM128" i="23"/>
  <c r="AP128" i="23" s="1"/>
  <c r="AL128" i="23"/>
  <c r="G128" i="8" s="1"/>
  <c r="AM127" i="23"/>
  <c r="AP127" i="23" s="1"/>
  <c r="AL127" i="23"/>
  <c r="AM126" i="23"/>
  <c r="AL126" i="23"/>
  <c r="AM125" i="23"/>
  <c r="AP125" i="23" s="1"/>
  <c r="AL125" i="23"/>
  <c r="G125" i="8" s="1"/>
  <c r="AM124" i="23"/>
  <c r="AP124" i="23" s="1"/>
  <c r="AL124" i="23"/>
  <c r="G124" i="8" s="1"/>
  <c r="AM123" i="23"/>
  <c r="AP123" i="23" s="1"/>
  <c r="AL123" i="23"/>
  <c r="AM122" i="23"/>
  <c r="AP122" i="23" s="1"/>
  <c r="AL122" i="23"/>
  <c r="G122" i="8" s="1"/>
  <c r="AM121" i="23"/>
  <c r="AP121" i="23" s="1"/>
  <c r="AL121" i="23"/>
  <c r="G121" i="8" s="1"/>
  <c r="AM120" i="23"/>
  <c r="AP120" i="23" s="1"/>
  <c r="AL120" i="23"/>
  <c r="G120" i="8" s="1"/>
  <c r="AM119" i="23"/>
  <c r="AP119" i="23" s="1"/>
  <c r="AL119" i="23"/>
  <c r="AM118" i="23"/>
  <c r="AP118" i="23" s="1"/>
  <c r="AL118" i="23"/>
  <c r="AM117" i="23"/>
  <c r="AP117" i="23" s="1"/>
  <c r="AL117" i="23"/>
  <c r="G117" i="8" s="1"/>
  <c r="AM116" i="23"/>
  <c r="AP116" i="23" s="1"/>
  <c r="AL116" i="23"/>
  <c r="G116" i="8" s="1"/>
  <c r="AM115" i="23"/>
  <c r="AP115" i="23" s="1"/>
  <c r="AL115" i="23"/>
  <c r="AM114" i="23"/>
  <c r="AP114" i="23" s="1"/>
  <c r="AL114" i="23"/>
  <c r="G114" i="8" s="1"/>
  <c r="AM113" i="23"/>
  <c r="AP113" i="23" s="1"/>
  <c r="AL113" i="23"/>
  <c r="G113" i="8" s="1"/>
  <c r="AM112" i="23"/>
  <c r="AP112" i="23" s="1"/>
  <c r="AL112" i="23"/>
  <c r="G112" i="8" s="1"/>
  <c r="AM111" i="23"/>
  <c r="AP111" i="23" s="1"/>
  <c r="AL111" i="23"/>
  <c r="AM110" i="23"/>
  <c r="AP110" i="23" s="1"/>
  <c r="AL110" i="23"/>
  <c r="AM109" i="23"/>
  <c r="AP109" i="23" s="1"/>
  <c r="AL109" i="23"/>
  <c r="G109" i="8" s="1"/>
  <c r="AM108" i="23"/>
  <c r="AP108" i="23" s="1"/>
  <c r="AL108" i="23"/>
  <c r="G108" i="8" s="1"/>
  <c r="AM107" i="23"/>
  <c r="AP107" i="23" s="1"/>
  <c r="AL107" i="23"/>
  <c r="AM106" i="23"/>
  <c r="AP106" i="23" s="1"/>
  <c r="AL106" i="23"/>
  <c r="G106" i="8" s="1"/>
  <c r="AM105" i="23"/>
  <c r="AP105" i="23" s="1"/>
  <c r="AL105" i="23"/>
  <c r="G105" i="8" s="1"/>
  <c r="AM104" i="23"/>
  <c r="AP104" i="23" s="1"/>
  <c r="AL104" i="23"/>
  <c r="G104" i="8" s="1"/>
  <c r="AM103" i="23"/>
  <c r="AP103" i="23" s="1"/>
  <c r="AL103" i="23"/>
  <c r="AM102" i="23"/>
  <c r="AP102" i="23" s="1"/>
  <c r="AL102" i="23"/>
  <c r="AM101" i="23"/>
  <c r="AP101" i="23" s="1"/>
  <c r="AL101" i="23"/>
  <c r="G101" i="8" s="1"/>
  <c r="AM100" i="23"/>
  <c r="AP100" i="23" s="1"/>
  <c r="AL100" i="23"/>
  <c r="G100" i="8" s="1"/>
  <c r="AM99" i="23"/>
  <c r="AP99" i="23" s="1"/>
  <c r="AL99" i="23"/>
  <c r="AM98" i="23"/>
  <c r="AP98" i="23" s="1"/>
  <c r="AL98" i="23"/>
  <c r="G98" i="8" s="1"/>
  <c r="AM97" i="23"/>
  <c r="AP97" i="23" s="1"/>
  <c r="AL97" i="23"/>
  <c r="G97" i="8" s="1"/>
  <c r="AM96" i="23"/>
  <c r="AP96" i="23" s="1"/>
  <c r="AL96" i="23"/>
  <c r="G96" i="8" s="1"/>
  <c r="AM95" i="23"/>
  <c r="AP95" i="23" s="1"/>
  <c r="AL95" i="23"/>
  <c r="AM94" i="23"/>
  <c r="AP94" i="23" s="1"/>
  <c r="AL94" i="23"/>
  <c r="AM93" i="23"/>
  <c r="AP93" i="23" s="1"/>
  <c r="AL93" i="23"/>
  <c r="G93" i="8" s="1"/>
  <c r="AM92" i="23"/>
  <c r="AP92" i="23" s="1"/>
  <c r="AL92" i="23"/>
  <c r="G92" i="8" s="1"/>
  <c r="AM91" i="23"/>
  <c r="AP91" i="23" s="1"/>
  <c r="AL91" i="23"/>
  <c r="AM90" i="23"/>
  <c r="AP90" i="23" s="1"/>
  <c r="AL90" i="23"/>
  <c r="G90" i="8" s="1"/>
  <c r="AM89" i="23"/>
  <c r="AP89" i="23" s="1"/>
  <c r="AL89" i="23"/>
  <c r="G89" i="8" s="1"/>
  <c r="AM88" i="23"/>
  <c r="AP88" i="23" s="1"/>
  <c r="AL88" i="23"/>
  <c r="G88" i="8" s="1"/>
  <c r="AM87" i="23"/>
  <c r="AP87" i="23" s="1"/>
  <c r="AL87" i="23"/>
  <c r="AM86" i="23"/>
  <c r="AP86" i="23" s="1"/>
  <c r="AL86" i="23"/>
  <c r="AM85" i="23"/>
  <c r="AP85" i="23" s="1"/>
  <c r="AL85" i="23"/>
  <c r="G85" i="8" s="1"/>
  <c r="AM84" i="23"/>
  <c r="AP84" i="23" s="1"/>
  <c r="AL84" i="23"/>
  <c r="G84" i="8" s="1"/>
  <c r="AM83" i="23"/>
  <c r="AP83" i="23" s="1"/>
  <c r="AL83" i="23"/>
  <c r="AM82" i="23"/>
  <c r="AP82" i="23" s="1"/>
  <c r="AL82" i="23"/>
  <c r="G82" i="8" s="1"/>
  <c r="AM81" i="23"/>
  <c r="AP81" i="23" s="1"/>
  <c r="AL81" i="23"/>
  <c r="G81" i="8" s="1"/>
  <c r="AM80" i="23"/>
  <c r="AP80" i="23" s="1"/>
  <c r="AL80" i="23"/>
  <c r="G80" i="8" s="1"/>
  <c r="AM79" i="23"/>
  <c r="AP79" i="23" s="1"/>
  <c r="AL79" i="23"/>
  <c r="AM78" i="23"/>
  <c r="AP78" i="23" s="1"/>
  <c r="AL78" i="23"/>
  <c r="AM77" i="23"/>
  <c r="AP77" i="23" s="1"/>
  <c r="AL77" i="23"/>
  <c r="G77" i="8" s="1"/>
  <c r="AM76" i="23"/>
  <c r="AP76" i="23" s="1"/>
  <c r="AL76" i="23"/>
  <c r="G76" i="8" s="1"/>
  <c r="AM75" i="23"/>
  <c r="AP75" i="23" s="1"/>
  <c r="AL75" i="23"/>
  <c r="AM74" i="23"/>
  <c r="AP74" i="23" s="1"/>
  <c r="AL74" i="23"/>
  <c r="G74" i="8" s="1"/>
  <c r="AM73" i="23"/>
  <c r="AP73" i="23" s="1"/>
  <c r="AL73" i="23"/>
  <c r="G73" i="8" s="1"/>
  <c r="AM72" i="23"/>
  <c r="AP72" i="23" s="1"/>
  <c r="AL72" i="23"/>
  <c r="G72" i="8" s="1"/>
  <c r="AM71" i="23"/>
  <c r="AP71" i="23" s="1"/>
  <c r="AL71" i="23"/>
  <c r="AM70" i="23"/>
  <c r="AP70" i="23" s="1"/>
  <c r="AL70" i="23"/>
  <c r="AM69" i="23"/>
  <c r="AP69" i="23" s="1"/>
  <c r="AL69" i="23"/>
  <c r="G69" i="8" s="1"/>
  <c r="AM68" i="23"/>
  <c r="AP68" i="23" s="1"/>
  <c r="AL68" i="23"/>
  <c r="G68" i="8" s="1"/>
  <c r="AM67" i="23"/>
  <c r="AP67" i="23" s="1"/>
  <c r="AL67" i="23"/>
  <c r="AM66" i="23"/>
  <c r="AP66" i="23" s="1"/>
  <c r="AL66" i="23"/>
  <c r="G66" i="8" s="1"/>
  <c r="AM65" i="23"/>
  <c r="AP65" i="23" s="1"/>
  <c r="AL65" i="23"/>
  <c r="G65" i="8" s="1"/>
  <c r="AM64" i="23"/>
  <c r="AP64" i="23" s="1"/>
  <c r="AL64" i="23"/>
  <c r="G64" i="8" s="1"/>
  <c r="AM63" i="23"/>
  <c r="AP63" i="23" s="1"/>
  <c r="AL63" i="23"/>
  <c r="AM62" i="23"/>
  <c r="AL62" i="23"/>
  <c r="AM61" i="23"/>
  <c r="AP61" i="23" s="1"/>
  <c r="AL61" i="23"/>
  <c r="G61" i="8" s="1"/>
  <c r="AM60" i="23"/>
  <c r="AP60" i="23" s="1"/>
  <c r="AL60" i="23"/>
  <c r="G60" i="8" s="1"/>
  <c r="AM59" i="23"/>
  <c r="AP59" i="23" s="1"/>
  <c r="AL59" i="23"/>
  <c r="AM58" i="23"/>
  <c r="AL58" i="23"/>
  <c r="AM57" i="23"/>
  <c r="AP57" i="23" s="1"/>
  <c r="AL57" i="23"/>
  <c r="AM56" i="23"/>
  <c r="AP56" i="23" s="1"/>
  <c r="AL56" i="23"/>
  <c r="G56" i="8" s="1"/>
  <c r="AM55" i="23"/>
  <c r="AP55" i="23" s="1"/>
  <c r="AL55" i="23"/>
  <c r="AM54" i="23"/>
  <c r="AL54" i="23"/>
  <c r="AM53" i="23"/>
  <c r="AP53" i="23" s="1"/>
  <c r="AL53" i="23"/>
  <c r="G53" i="8" s="1"/>
  <c r="AM52" i="23"/>
  <c r="AP52" i="23" s="1"/>
  <c r="AL52" i="23"/>
  <c r="G52" i="8" s="1"/>
  <c r="AM51" i="23"/>
  <c r="AP51" i="23" s="1"/>
  <c r="AL51" i="23"/>
  <c r="AM50" i="23"/>
  <c r="AL50" i="23"/>
  <c r="AM49" i="23"/>
  <c r="AP49" i="23" s="1"/>
  <c r="AL49" i="23"/>
  <c r="G49" i="8" s="1"/>
  <c r="AM48" i="23"/>
  <c r="AP48" i="23" s="1"/>
  <c r="AL48" i="23"/>
  <c r="G48" i="8" s="1"/>
  <c r="AM47" i="23"/>
  <c r="AP47" i="23" s="1"/>
  <c r="AL47" i="23"/>
  <c r="AM46" i="23"/>
  <c r="AL46" i="23"/>
  <c r="AM45" i="23"/>
  <c r="AP45" i="23" s="1"/>
  <c r="AL45" i="23"/>
  <c r="G45" i="8" s="1"/>
  <c r="AM44" i="23"/>
  <c r="AP44" i="23" s="1"/>
  <c r="AL44" i="23"/>
  <c r="G44" i="8" s="1"/>
  <c r="AM43" i="23"/>
  <c r="AP43" i="23" s="1"/>
  <c r="AL43" i="23"/>
  <c r="AM42" i="23"/>
  <c r="AL42" i="23"/>
  <c r="AM41" i="23"/>
  <c r="AP41" i="23" s="1"/>
  <c r="AL41" i="23"/>
  <c r="G41" i="8" s="1"/>
  <c r="AM40" i="23"/>
  <c r="AP40" i="23" s="1"/>
  <c r="AL40" i="23"/>
  <c r="G40" i="8" s="1"/>
  <c r="AM39" i="23"/>
  <c r="AP39" i="23" s="1"/>
  <c r="AL39" i="23"/>
  <c r="AM38" i="23"/>
  <c r="AL38" i="23"/>
  <c r="AM37" i="23"/>
  <c r="AP37" i="23" s="1"/>
  <c r="AL37" i="23"/>
  <c r="G37" i="8" s="1"/>
  <c r="AM36" i="23"/>
  <c r="AP36" i="23" s="1"/>
  <c r="AL36" i="23"/>
  <c r="G36" i="8" s="1"/>
  <c r="AM35" i="23"/>
  <c r="AP35" i="23" s="1"/>
  <c r="AL35" i="23"/>
  <c r="AM34" i="23"/>
  <c r="AP34" i="23" s="1"/>
  <c r="AL34" i="23"/>
  <c r="AM33" i="23"/>
  <c r="AP33" i="23" s="1"/>
  <c r="AL33" i="23"/>
  <c r="G33" i="8" s="1"/>
  <c r="AM32" i="23"/>
  <c r="AP32" i="23" s="1"/>
  <c r="AL32" i="23"/>
  <c r="G32" i="8" s="1"/>
  <c r="AM31" i="23"/>
  <c r="AP31" i="23" s="1"/>
  <c r="AL31" i="23"/>
  <c r="AM30" i="23"/>
  <c r="AP30" i="23" s="1"/>
  <c r="AL30" i="23"/>
  <c r="AM29" i="23"/>
  <c r="AP29" i="23" s="1"/>
  <c r="AL29" i="23"/>
  <c r="G29" i="8" s="1"/>
  <c r="AM28" i="23"/>
  <c r="AP28" i="23" s="1"/>
  <c r="AL28" i="23"/>
  <c r="G28" i="8" s="1"/>
  <c r="AM27" i="23"/>
  <c r="AP27" i="23" s="1"/>
  <c r="AL27" i="23"/>
  <c r="AM26" i="23"/>
  <c r="AP26" i="23" s="1"/>
  <c r="AL26" i="23"/>
  <c r="AM25" i="23"/>
  <c r="AP25" i="23" s="1"/>
  <c r="AL25" i="23"/>
  <c r="G25" i="8" s="1"/>
  <c r="AM24" i="23"/>
  <c r="AP24" i="23" s="1"/>
  <c r="AL24" i="23"/>
  <c r="G24" i="8" s="1"/>
  <c r="AM23" i="23"/>
  <c r="AP23" i="23" s="1"/>
  <c r="AL23" i="23"/>
  <c r="AM22" i="23"/>
  <c r="AP22" i="23" s="1"/>
  <c r="AL22" i="23"/>
  <c r="AM21" i="23"/>
  <c r="AP21" i="23" s="1"/>
  <c r="AL21" i="23"/>
  <c r="G21" i="8" s="1"/>
  <c r="AM20" i="23"/>
  <c r="AP20" i="23" s="1"/>
  <c r="AL20" i="23"/>
  <c r="G20" i="8" s="1"/>
  <c r="AM19" i="23"/>
  <c r="AP19" i="23" s="1"/>
  <c r="AL19" i="23"/>
  <c r="AM18" i="23"/>
  <c r="AP18" i="23" s="1"/>
  <c r="AL18" i="23"/>
  <c r="AM17" i="23"/>
  <c r="AP17" i="23" s="1"/>
  <c r="AL17" i="23"/>
  <c r="G17" i="8" s="1"/>
  <c r="AM16" i="23"/>
  <c r="AP16" i="23" s="1"/>
  <c r="AL16" i="23"/>
  <c r="G16" i="8" s="1"/>
  <c r="AM15" i="23"/>
  <c r="AP15" i="23" s="1"/>
  <c r="AL15" i="23"/>
  <c r="AM14" i="23"/>
  <c r="AP14" i="23" s="1"/>
  <c r="AL14" i="23"/>
  <c r="AM13" i="23"/>
  <c r="AP13" i="23" s="1"/>
  <c r="AL13" i="23"/>
  <c r="G13" i="8" s="1"/>
  <c r="AM12" i="23"/>
  <c r="AP12" i="23" s="1"/>
  <c r="AL12" i="23"/>
  <c r="G12" i="8" s="1"/>
  <c r="AM11" i="23"/>
  <c r="AL11" i="23"/>
  <c r="G11" i="8" s="1"/>
  <c r="AM10" i="23"/>
  <c r="AP10" i="23" s="1"/>
  <c r="AL10" i="23"/>
  <c r="AM9" i="23"/>
  <c r="AP9" i="23" s="1"/>
  <c r="AL9" i="23"/>
  <c r="G9" i="8" s="1"/>
  <c r="AM8" i="23"/>
  <c r="AP8" i="23" s="1"/>
  <c r="AL8" i="23"/>
  <c r="G8" i="8" s="1"/>
  <c r="AM7" i="23"/>
  <c r="AP7" i="23" s="1"/>
  <c r="AL7" i="23"/>
  <c r="AM6" i="23"/>
  <c r="AP6" i="23" s="1"/>
  <c r="AL6" i="23"/>
  <c r="AM5" i="23"/>
  <c r="AP5" i="23" s="1"/>
  <c r="AL5" i="23"/>
  <c r="G5" i="8" s="1"/>
  <c r="AM4" i="23"/>
  <c r="AP4" i="23" s="1"/>
  <c r="AL4" i="23"/>
  <c r="G4" i="8" s="1"/>
  <c r="AM3" i="23"/>
  <c r="AP3" i="23" s="1"/>
  <c r="AL3" i="23"/>
  <c r="AM2" i="23"/>
  <c r="AP2" i="23" s="1"/>
  <c r="AL2" i="23"/>
  <c r="AN3" i="22"/>
  <c r="AN4" i="22"/>
  <c r="AN5" i="22"/>
  <c r="AN6" i="22"/>
  <c r="AN7" i="22"/>
  <c r="AN8" i="22"/>
  <c r="AN9" i="22"/>
  <c r="AN10" i="22"/>
  <c r="AN11" i="22"/>
  <c r="AN12" i="22"/>
  <c r="AN13" i="22"/>
  <c r="AN14" i="22"/>
  <c r="AN15" i="22"/>
  <c r="AN16" i="22"/>
  <c r="AN17" i="22"/>
  <c r="AN18" i="22"/>
  <c r="AN19" i="22"/>
  <c r="AN20" i="22"/>
  <c r="AN21" i="22"/>
  <c r="AN22" i="22"/>
  <c r="AN23" i="22"/>
  <c r="AN24" i="22"/>
  <c r="AN25" i="22"/>
  <c r="AN26" i="22"/>
  <c r="AN27" i="22"/>
  <c r="AN28" i="22"/>
  <c r="AN29" i="22"/>
  <c r="AN30" i="22"/>
  <c r="AN31" i="22"/>
  <c r="AN32" i="22"/>
  <c r="AN33" i="22"/>
  <c r="AN34" i="22"/>
  <c r="AN35" i="22"/>
  <c r="AN36" i="22"/>
  <c r="AN37" i="22"/>
  <c r="AN38" i="22"/>
  <c r="AN39" i="22"/>
  <c r="AN40" i="22"/>
  <c r="AN41" i="22"/>
  <c r="AN42" i="22"/>
  <c r="AN43" i="22"/>
  <c r="AN44" i="22"/>
  <c r="AN45" i="22"/>
  <c r="AN46" i="22"/>
  <c r="AN47" i="22"/>
  <c r="AN48" i="22"/>
  <c r="AN49" i="22"/>
  <c r="AN50" i="22"/>
  <c r="AN51" i="22"/>
  <c r="AN52" i="22"/>
  <c r="AN54" i="22"/>
  <c r="AN55" i="22"/>
  <c r="AN56" i="22"/>
  <c r="AN57" i="22"/>
  <c r="AN58" i="22"/>
  <c r="AN59" i="22"/>
  <c r="AN60" i="22"/>
  <c r="AN61" i="22"/>
  <c r="AN62" i="22"/>
  <c r="AN63" i="22"/>
  <c r="AN64" i="22"/>
  <c r="AN65" i="22"/>
  <c r="AN66" i="22"/>
  <c r="AN67" i="22"/>
  <c r="AN68" i="22"/>
  <c r="AN69" i="22"/>
  <c r="AN70" i="22"/>
  <c r="AN71" i="22"/>
  <c r="AN72" i="22"/>
  <c r="AN73" i="22"/>
  <c r="AN74" i="22"/>
  <c r="AN75" i="22"/>
  <c r="AN76" i="22"/>
  <c r="AN77" i="22"/>
  <c r="AN78" i="22"/>
  <c r="AN79" i="22"/>
  <c r="AN80" i="22"/>
  <c r="AN81" i="22"/>
  <c r="AN82" i="22"/>
  <c r="AN83" i="22"/>
  <c r="AN84" i="22"/>
  <c r="AN85" i="22"/>
  <c r="AN86" i="22"/>
  <c r="AN87" i="22"/>
  <c r="AN88" i="22"/>
  <c r="AN89" i="22"/>
  <c r="AN90" i="22"/>
  <c r="AN91" i="22"/>
  <c r="AN92" i="22"/>
  <c r="AN93" i="22"/>
  <c r="AN94" i="22"/>
  <c r="AN95" i="22"/>
  <c r="AN96" i="22"/>
  <c r="AN97" i="22"/>
  <c r="AN98" i="22"/>
  <c r="AN99" i="22"/>
  <c r="AN100" i="22"/>
  <c r="AN101" i="22"/>
  <c r="AN102" i="22"/>
  <c r="AN103" i="22"/>
  <c r="AN104" i="22"/>
  <c r="AN105" i="22"/>
  <c r="AN106" i="22"/>
  <c r="AN107" i="22"/>
  <c r="AN108" i="22"/>
  <c r="AN109" i="22"/>
  <c r="AN110" i="22"/>
  <c r="AN111" i="22"/>
  <c r="AN112" i="22"/>
  <c r="AN113" i="22"/>
  <c r="AN114" i="22"/>
  <c r="AN115" i="22"/>
  <c r="AN116" i="22"/>
  <c r="AN117" i="22"/>
  <c r="AN118" i="22"/>
  <c r="AN119" i="22"/>
  <c r="AN120" i="22"/>
  <c r="AN121" i="22"/>
  <c r="AN122" i="22"/>
  <c r="AN123" i="22"/>
  <c r="AN124" i="22"/>
  <c r="AN125" i="22"/>
  <c r="AN126" i="22"/>
  <c r="AN127" i="22"/>
  <c r="AN128" i="22"/>
  <c r="AN129" i="22"/>
  <c r="AN130" i="22"/>
  <c r="AN131" i="22"/>
  <c r="AN132" i="22"/>
  <c r="AN133" i="22"/>
  <c r="AN134" i="22"/>
  <c r="AN135" i="22"/>
  <c r="AN136" i="22"/>
  <c r="AN137" i="22"/>
  <c r="AN138" i="22"/>
  <c r="AN139" i="22"/>
  <c r="AN140" i="22"/>
  <c r="AN141" i="22"/>
  <c r="AN142" i="22"/>
  <c r="AN143" i="22"/>
  <c r="AN144" i="22"/>
  <c r="AN145" i="22"/>
  <c r="AN146" i="22"/>
  <c r="AN147" i="22"/>
  <c r="AN148" i="22"/>
  <c r="AN149" i="22"/>
  <c r="AN150" i="22"/>
  <c r="AN151" i="22"/>
  <c r="AN152" i="22"/>
  <c r="AN153" i="22"/>
  <c r="AN154" i="22"/>
  <c r="AN155" i="22"/>
  <c r="AN156" i="22"/>
  <c r="AN157" i="22"/>
  <c r="AN158" i="22"/>
  <c r="AN159" i="22"/>
  <c r="AN160" i="22"/>
  <c r="AN161" i="22"/>
  <c r="AN162" i="22"/>
  <c r="AN163" i="22"/>
  <c r="AN164" i="22"/>
  <c r="AN165" i="22"/>
  <c r="AN166" i="22"/>
  <c r="AN167" i="22"/>
  <c r="AN168" i="22"/>
  <c r="AN169" i="22"/>
  <c r="AN170" i="22"/>
  <c r="AN171" i="22"/>
  <c r="AN172" i="22"/>
  <c r="AN173" i="22"/>
  <c r="AN174" i="22"/>
  <c r="AN175" i="22"/>
  <c r="AN176" i="22"/>
  <c r="AN177" i="22"/>
  <c r="AN178" i="22"/>
  <c r="AN179" i="22"/>
  <c r="AN180" i="22"/>
  <c r="AN181" i="22"/>
  <c r="AN182" i="22"/>
  <c r="AN183" i="22"/>
  <c r="AN184" i="22"/>
  <c r="AN185" i="22"/>
  <c r="AN186" i="22"/>
  <c r="AN187" i="22"/>
  <c r="AN188" i="22"/>
  <c r="AN189" i="22"/>
  <c r="AN190" i="22"/>
  <c r="AN191" i="22"/>
  <c r="AN192" i="22"/>
  <c r="AN193" i="22"/>
  <c r="AN194" i="22"/>
  <c r="AN195" i="22"/>
  <c r="AN196" i="22"/>
  <c r="AN197" i="22"/>
  <c r="AN198" i="22"/>
  <c r="AN199" i="22"/>
  <c r="AN200" i="22"/>
  <c r="AN201" i="22"/>
  <c r="AN202" i="22"/>
  <c r="AN203" i="22"/>
  <c r="AN204" i="22"/>
  <c r="AN205" i="22"/>
  <c r="AN206" i="22"/>
  <c r="AN207" i="22"/>
  <c r="AN208" i="22"/>
  <c r="AN209" i="22"/>
  <c r="AN210" i="22"/>
  <c r="AN211" i="22"/>
  <c r="AN212" i="22"/>
  <c r="AN213" i="22"/>
  <c r="AN214" i="22"/>
  <c r="AN215" i="22"/>
  <c r="AN216" i="22"/>
  <c r="AN217" i="22"/>
  <c r="AN218" i="22"/>
  <c r="AN219" i="22"/>
  <c r="AN220" i="22"/>
  <c r="AN221" i="22"/>
  <c r="AN222" i="22"/>
  <c r="AN223" i="22"/>
  <c r="AN224" i="22"/>
  <c r="AN225" i="22"/>
  <c r="AN226" i="22"/>
  <c r="AN227" i="22"/>
  <c r="AN228" i="22"/>
  <c r="AN229" i="22"/>
  <c r="AN230" i="22"/>
  <c r="AN231" i="22"/>
  <c r="AN232" i="22"/>
  <c r="AN233" i="22"/>
  <c r="AN234" i="22"/>
  <c r="AN235" i="22"/>
  <c r="AN236" i="22"/>
  <c r="AN237" i="22"/>
  <c r="AN238" i="22"/>
  <c r="AN239" i="22"/>
  <c r="AN240" i="22"/>
  <c r="AN241" i="22"/>
  <c r="AN242" i="22"/>
  <c r="AN243" i="22"/>
  <c r="AN244" i="22"/>
  <c r="AN245" i="22"/>
  <c r="AN246" i="22"/>
  <c r="AN247" i="22"/>
  <c r="AN248" i="22"/>
  <c r="AN249" i="22"/>
  <c r="AN250" i="22"/>
  <c r="AN251" i="22"/>
  <c r="AN252" i="22"/>
  <c r="AN253" i="22"/>
  <c r="AN254" i="22"/>
  <c r="AN255" i="22"/>
  <c r="AN256" i="22"/>
  <c r="AN257" i="22"/>
  <c r="AN258" i="22"/>
  <c r="AN259" i="22"/>
  <c r="AN260" i="22"/>
  <c r="AN261" i="22"/>
  <c r="AN262" i="22"/>
  <c r="AN263" i="22"/>
  <c r="AN264" i="22"/>
  <c r="AN265" i="22"/>
  <c r="AN266" i="22"/>
  <c r="AN267" i="22"/>
  <c r="AN268" i="22"/>
  <c r="AN269" i="22"/>
  <c r="AN270" i="22"/>
  <c r="AN271" i="22"/>
  <c r="AN272" i="22"/>
  <c r="AN273" i="22"/>
  <c r="AN274" i="22"/>
  <c r="AN275" i="22"/>
  <c r="AN276" i="22"/>
  <c r="AN277" i="22"/>
  <c r="AN278" i="22"/>
  <c r="AN279" i="22"/>
  <c r="AN280" i="22"/>
  <c r="AN281" i="22"/>
  <c r="AN282" i="22"/>
  <c r="AN283" i="22"/>
  <c r="AN284" i="22"/>
  <c r="AN285" i="22"/>
  <c r="AN286" i="22"/>
  <c r="AN287" i="22"/>
  <c r="AN288" i="22"/>
  <c r="AN289" i="22"/>
  <c r="AN290" i="22"/>
  <c r="AN291" i="22"/>
  <c r="AN292" i="22"/>
  <c r="AN293" i="22"/>
  <c r="AN294" i="22"/>
  <c r="AN295" i="22"/>
  <c r="AN296" i="22"/>
  <c r="AN297" i="22"/>
  <c r="AN298" i="22"/>
  <c r="AN299" i="22"/>
  <c r="AN300" i="22"/>
  <c r="AN301" i="22"/>
  <c r="AN2" i="22"/>
  <c r="AK303" i="22"/>
  <c r="AJ303" i="22"/>
  <c r="AI303" i="22"/>
  <c r="AH303" i="22"/>
  <c r="AG303" i="22"/>
  <c r="AF303" i="22"/>
  <c r="AE303" i="22"/>
  <c r="AD303" i="22"/>
  <c r="AC303" i="22"/>
  <c r="AB303" i="22"/>
  <c r="AA303" i="22"/>
  <c r="Z303" i="22"/>
  <c r="Y303" i="22"/>
  <c r="X303" i="22"/>
  <c r="W303" i="22"/>
  <c r="V303" i="22"/>
  <c r="U303" i="22"/>
  <c r="T303" i="22"/>
  <c r="S303" i="22"/>
  <c r="R303" i="22"/>
  <c r="Q303" i="22"/>
  <c r="P303" i="22"/>
  <c r="O303" i="22"/>
  <c r="N303" i="22"/>
  <c r="M303" i="22"/>
  <c r="L303" i="22"/>
  <c r="K303" i="22"/>
  <c r="J303" i="22"/>
  <c r="I303" i="22"/>
  <c r="H303" i="22"/>
  <c r="AK302" i="22"/>
  <c r="AJ302" i="22"/>
  <c r="AI302" i="22"/>
  <c r="AH302" i="22"/>
  <c r="AG302" i="22"/>
  <c r="AF302" i="22"/>
  <c r="AE302" i="22"/>
  <c r="AD302" i="22"/>
  <c r="AC302" i="22"/>
  <c r="AB302" i="22"/>
  <c r="AA302" i="22"/>
  <c r="Z302" i="22"/>
  <c r="Y302" i="22"/>
  <c r="X302" i="22"/>
  <c r="W302" i="22"/>
  <c r="V302" i="22"/>
  <c r="U302" i="22"/>
  <c r="T302" i="22"/>
  <c r="S302" i="22"/>
  <c r="R302" i="22"/>
  <c r="Q302" i="22"/>
  <c r="P302" i="22"/>
  <c r="O302" i="22"/>
  <c r="N302" i="22"/>
  <c r="M302" i="22"/>
  <c r="L302" i="22"/>
  <c r="K302" i="22"/>
  <c r="J302" i="22"/>
  <c r="I302" i="22"/>
  <c r="H302" i="22"/>
  <c r="F2" i="28" l="1"/>
  <c r="F10" i="28"/>
  <c r="F9" i="28"/>
  <c r="C7" i="28"/>
  <c r="C4" i="28"/>
  <c r="B4" i="28"/>
  <c r="B7" i="28"/>
  <c r="G2" i="8"/>
  <c r="AO2" i="23"/>
  <c r="D10" i="28"/>
  <c r="AO79" i="23"/>
  <c r="H79" i="8" s="1"/>
  <c r="G79" i="8"/>
  <c r="AO83" i="23"/>
  <c r="H83" i="8" s="1"/>
  <c r="G83" i="8"/>
  <c r="AO87" i="23"/>
  <c r="H87" i="8" s="1"/>
  <c r="G87" i="8"/>
  <c r="AO107" i="23"/>
  <c r="H107" i="8" s="1"/>
  <c r="G107" i="8"/>
  <c r="AO111" i="23"/>
  <c r="H111" i="8" s="1"/>
  <c r="G111" i="8"/>
  <c r="AO115" i="23"/>
  <c r="H115" i="8" s="1"/>
  <c r="G115" i="8"/>
  <c r="AO135" i="23"/>
  <c r="H135" i="8" s="1"/>
  <c r="G135" i="8"/>
  <c r="AO139" i="23"/>
  <c r="H139" i="8" s="1"/>
  <c r="G139" i="8"/>
  <c r="AO171" i="23"/>
  <c r="H171" i="8" s="1"/>
  <c r="G171" i="8"/>
  <c r="AO173" i="23"/>
  <c r="H173" i="8" s="1"/>
  <c r="G173" i="8"/>
  <c r="AO175" i="23"/>
  <c r="H175" i="8" s="1"/>
  <c r="G175" i="8"/>
  <c r="AO179" i="23"/>
  <c r="H179" i="8" s="1"/>
  <c r="G179" i="8"/>
  <c r="AO187" i="23"/>
  <c r="H187" i="8" s="1"/>
  <c r="G187" i="8"/>
  <c r="AO203" i="23"/>
  <c r="H203" i="8" s="1"/>
  <c r="G203" i="8"/>
  <c r="AO205" i="23"/>
  <c r="H205" i="8" s="1"/>
  <c r="G205" i="8"/>
  <c r="AO207" i="23"/>
  <c r="H207" i="8" s="1"/>
  <c r="G207" i="8"/>
  <c r="AO211" i="23"/>
  <c r="H211" i="8" s="1"/>
  <c r="G211" i="8"/>
  <c r="AO217" i="23"/>
  <c r="H217" i="8" s="1"/>
  <c r="G217" i="8"/>
  <c r="AO249" i="23"/>
  <c r="H249" i="8" s="1"/>
  <c r="G249" i="8"/>
  <c r="AO279" i="23"/>
  <c r="H279" i="8" s="1"/>
  <c r="G279" i="8"/>
  <c r="AO281" i="23"/>
  <c r="H281" i="8" s="1"/>
  <c r="G281" i="8"/>
  <c r="AO287" i="23"/>
  <c r="H287" i="8" s="1"/>
  <c r="G287" i="8"/>
  <c r="AO57" i="23"/>
  <c r="H57" i="8" s="1"/>
  <c r="G57" i="8"/>
  <c r="AO91" i="23"/>
  <c r="H91" i="8" s="1"/>
  <c r="G91" i="8"/>
  <c r="AO95" i="23"/>
  <c r="H95" i="8" s="1"/>
  <c r="G95" i="8"/>
  <c r="AO99" i="23"/>
  <c r="H99" i="8" s="1"/>
  <c r="G99" i="8"/>
  <c r="AO119" i="23"/>
  <c r="H119" i="8" s="1"/>
  <c r="G119" i="8"/>
  <c r="AO131" i="23"/>
  <c r="H131" i="8" s="1"/>
  <c r="G131" i="8"/>
  <c r="AO143" i="23"/>
  <c r="H143" i="8" s="1"/>
  <c r="G143" i="8"/>
  <c r="AO155" i="23"/>
  <c r="H155" i="8" s="1"/>
  <c r="G155" i="8"/>
  <c r="AO159" i="23"/>
  <c r="H159" i="8" s="1"/>
  <c r="G159" i="8"/>
  <c r="AO185" i="23"/>
  <c r="H185" i="8" s="1"/>
  <c r="G185" i="8"/>
  <c r="AO189" i="23"/>
  <c r="H189" i="8" s="1"/>
  <c r="G189" i="8"/>
  <c r="AO191" i="23"/>
  <c r="H191" i="8" s="1"/>
  <c r="G191" i="8"/>
  <c r="AO195" i="23"/>
  <c r="H195" i="8" s="1"/>
  <c r="G195" i="8"/>
  <c r="AO201" i="23"/>
  <c r="H201" i="8" s="1"/>
  <c r="G201" i="8"/>
  <c r="AO219" i="23"/>
  <c r="H219" i="8" s="1"/>
  <c r="G219" i="8"/>
  <c r="AO221" i="23"/>
  <c r="H221" i="8" s="1"/>
  <c r="G221" i="8"/>
  <c r="AO223" i="23"/>
  <c r="H223" i="8" s="1"/>
  <c r="G223" i="8"/>
  <c r="AO227" i="23"/>
  <c r="H227" i="8" s="1"/>
  <c r="G227" i="8"/>
  <c r="AO231" i="23"/>
  <c r="H231" i="8" s="1"/>
  <c r="G231" i="8"/>
  <c r="AO235" i="23"/>
  <c r="H235" i="8" s="1"/>
  <c r="G235" i="8"/>
  <c r="AO237" i="23"/>
  <c r="H237" i="8" s="1"/>
  <c r="G237" i="8"/>
  <c r="AO239" i="23"/>
  <c r="H239" i="8" s="1"/>
  <c r="G239" i="8"/>
  <c r="AO243" i="23"/>
  <c r="H243" i="8" s="1"/>
  <c r="G243" i="8"/>
  <c r="AO247" i="23"/>
  <c r="H247" i="8" s="1"/>
  <c r="G247" i="8"/>
  <c r="AO251" i="23"/>
  <c r="H251" i="8" s="1"/>
  <c r="G251" i="8"/>
  <c r="AO253" i="23"/>
  <c r="H253" i="8" s="1"/>
  <c r="G253" i="8"/>
  <c r="AO255" i="23"/>
  <c r="H255" i="8" s="1"/>
  <c r="G255" i="8"/>
  <c r="AO259" i="23"/>
  <c r="H259" i="8" s="1"/>
  <c r="G259" i="8"/>
  <c r="AO265" i="23"/>
  <c r="H265" i="8" s="1"/>
  <c r="G265" i="8"/>
  <c r="AO267" i="23"/>
  <c r="H267" i="8" s="1"/>
  <c r="G267" i="8"/>
  <c r="AO269" i="23"/>
  <c r="H269" i="8" s="1"/>
  <c r="G269" i="8"/>
  <c r="AO271" i="23"/>
  <c r="H271" i="8" s="1"/>
  <c r="G271" i="8"/>
  <c r="AO275" i="23"/>
  <c r="H275" i="8" s="1"/>
  <c r="G275" i="8"/>
  <c r="AO285" i="23"/>
  <c r="H285" i="8" s="1"/>
  <c r="G285" i="8"/>
  <c r="AO55" i="23"/>
  <c r="H55" i="8" s="1"/>
  <c r="G55" i="8"/>
  <c r="AO59" i="23"/>
  <c r="H59" i="8" s="1"/>
  <c r="G59" i="8"/>
  <c r="AO63" i="23"/>
  <c r="H63" i="8" s="1"/>
  <c r="G63" i="8"/>
  <c r="AO67" i="23"/>
  <c r="H67" i="8" s="1"/>
  <c r="G67" i="8"/>
  <c r="AO71" i="23"/>
  <c r="H71" i="8" s="1"/>
  <c r="G71" i="8"/>
  <c r="AO75" i="23"/>
  <c r="H75" i="8" s="1"/>
  <c r="G75" i="8"/>
  <c r="AO103" i="23"/>
  <c r="H103" i="8" s="1"/>
  <c r="G103" i="8"/>
  <c r="AO123" i="23"/>
  <c r="H123" i="8" s="1"/>
  <c r="G123" i="8"/>
  <c r="AO127" i="23"/>
  <c r="H127" i="8" s="1"/>
  <c r="G127" i="8"/>
  <c r="AO147" i="23"/>
  <c r="H147" i="8" s="1"/>
  <c r="G147" i="8"/>
  <c r="AO151" i="23"/>
  <c r="H151" i="8" s="1"/>
  <c r="G151" i="8"/>
  <c r="AO163" i="23"/>
  <c r="H163" i="8" s="1"/>
  <c r="G163" i="8"/>
  <c r="AO167" i="23"/>
  <c r="H167" i="8" s="1"/>
  <c r="G167" i="8"/>
  <c r="AO183" i="23"/>
  <c r="H183" i="8" s="1"/>
  <c r="G183" i="8"/>
  <c r="AO199" i="23"/>
  <c r="H199" i="8" s="1"/>
  <c r="G199" i="8"/>
  <c r="AO215" i="23"/>
  <c r="H215" i="8" s="1"/>
  <c r="G215" i="8"/>
  <c r="AO233" i="23"/>
  <c r="H233" i="8" s="1"/>
  <c r="G233" i="8"/>
  <c r="AO263" i="23"/>
  <c r="H263" i="8" s="1"/>
  <c r="G263" i="8"/>
  <c r="AO283" i="23"/>
  <c r="H283" i="8" s="1"/>
  <c r="G283" i="8"/>
  <c r="AO291" i="23"/>
  <c r="H291" i="8" s="1"/>
  <c r="G291" i="8"/>
  <c r="AO295" i="23"/>
  <c r="H295" i="8" s="1"/>
  <c r="G295" i="8"/>
  <c r="AO299" i="23"/>
  <c r="H299" i="8" s="1"/>
  <c r="G299" i="8"/>
  <c r="AO301" i="23"/>
  <c r="H301" i="8" s="1"/>
  <c r="G301" i="8"/>
  <c r="AO54" i="23"/>
  <c r="H54" i="8" s="1"/>
  <c r="G54" i="8"/>
  <c r="AO58" i="23"/>
  <c r="H58" i="8" s="1"/>
  <c r="G58" i="8"/>
  <c r="AO62" i="23"/>
  <c r="H62" i="8" s="1"/>
  <c r="G62" i="8"/>
  <c r="AO70" i="23"/>
  <c r="H70" i="8" s="1"/>
  <c r="G70" i="8"/>
  <c r="AO78" i="23"/>
  <c r="H78" i="8" s="1"/>
  <c r="G78" i="8"/>
  <c r="AO86" i="23"/>
  <c r="H86" i="8" s="1"/>
  <c r="G86" i="8"/>
  <c r="AO94" i="23"/>
  <c r="H94" i="8" s="1"/>
  <c r="G94" i="8"/>
  <c r="AO102" i="23"/>
  <c r="H102" i="8" s="1"/>
  <c r="G102" i="8"/>
  <c r="AO110" i="23"/>
  <c r="H110" i="8" s="1"/>
  <c r="G110" i="8"/>
  <c r="AO118" i="23"/>
  <c r="H118" i="8" s="1"/>
  <c r="G118" i="8"/>
  <c r="AO126" i="23"/>
  <c r="H126" i="8" s="1"/>
  <c r="G126" i="8"/>
  <c r="AO136" i="23"/>
  <c r="H136" i="8" s="1"/>
  <c r="G136" i="8"/>
  <c r="AO140" i="23"/>
  <c r="H140" i="8" s="1"/>
  <c r="G140" i="8"/>
  <c r="AO144" i="23"/>
  <c r="H144" i="8" s="1"/>
  <c r="G144" i="8"/>
  <c r="AO148" i="23"/>
  <c r="H148" i="8" s="1"/>
  <c r="G148" i="8"/>
  <c r="AO152" i="23"/>
  <c r="H152" i="8" s="1"/>
  <c r="G152" i="8"/>
  <c r="AO156" i="23"/>
  <c r="H156" i="8" s="1"/>
  <c r="G156" i="8"/>
  <c r="AO160" i="23"/>
  <c r="H160" i="8" s="1"/>
  <c r="G160" i="8"/>
  <c r="AO164" i="23"/>
  <c r="H164" i="8" s="1"/>
  <c r="G164" i="8"/>
  <c r="AO168" i="23"/>
  <c r="H168" i="8" s="1"/>
  <c r="G168" i="8"/>
  <c r="AO172" i="23"/>
  <c r="H172" i="8" s="1"/>
  <c r="G172" i="8"/>
  <c r="AO176" i="23"/>
  <c r="H176" i="8" s="1"/>
  <c r="G176" i="8"/>
  <c r="AO180" i="23"/>
  <c r="H180" i="8" s="1"/>
  <c r="G180" i="8"/>
  <c r="AO188" i="23"/>
  <c r="H188" i="8" s="1"/>
  <c r="G188" i="8"/>
  <c r="AO192" i="23"/>
  <c r="H192" i="8" s="1"/>
  <c r="G192" i="8"/>
  <c r="AO196" i="23"/>
  <c r="H196" i="8" s="1"/>
  <c r="G196" i="8"/>
  <c r="AO204" i="23"/>
  <c r="H204" i="8" s="1"/>
  <c r="G204" i="8"/>
  <c r="AO208" i="23"/>
  <c r="H208" i="8" s="1"/>
  <c r="G208" i="8"/>
  <c r="AO212" i="23"/>
  <c r="H212" i="8" s="1"/>
  <c r="G212" i="8"/>
  <c r="AO220" i="23"/>
  <c r="H220" i="8" s="1"/>
  <c r="G220" i="8"/>
  <c r="AO224" i="23"/>
  <c r="H224" i="8" s="1"/>
  <c r="G224" i="8"/>
  <c r="AO228" i="23"/>
  <c r="H228" i="8" s="1"/>
  <c r="G228" i="8"/>
  <c r="AO236" i="23"/>
  <c r="H236" i="8" s="1"/>
  <c r="G236" i="8"/>
  <c r="AO240" i="23"/>
  <c r="H240" i="8" s="1"/>
  <c r="G240" i="8"/>
  <c r="AO244" i="23"/>
  <c r="H244" i="8" s="1"/>
  <c r="G244" i="8"/>
  <c r="AO252" i="23"/>
  <c r="H252" i="8" s="1"/>
  <c r="G252" i="8"/>
  <c r="AO256" i="23"/>
  <c r="H256" i="8" s="1"/>
  <c r="G256" i="8"/>
  <c r="AO260" i="23"/>
  <c r="H260" i="8" s="1"/>
  <c r="G260" i="8"/>
  <c r="AO268" i="23"/>
  <c r="H268" i="8" s="1"/>
  <c r="G268" i="8"/>
  <c r="AO272" i="23"/>
  <c r="H272" i="8" s="1"/>
  <c r="G272" i="8"/>
  <c r="AO276" i="23"/>
  <c r="H276" i="8" s="1"/>
  <c r="G276" i="8"/>
  <c r="AO284" i="23"/>
  <c r="H284" i="8" s="1"/>
  <c r="G284" i="8"/>
  <c r="AO288" i="23"/>
  <c r="H288" i="8" s="1"/>
  <c r="G288" i="8"/>
  <c r="AO292" i="23"/>
  <c r="H292" i="8" s="1"/>
  <c r="G292" i="8"/>
  <c r="AO294" i="23"/>
  <c r="H294" i="8" s="1"/>
  <c r="G294" i="8"/>
  <c r="AO298" i="23"/>
  <c r="H298" i="8" s="1"/>
  <c r="G298" i="8"/>
  <c r="AO300" i="23"/>
  <c r="H300" i="8" s="1"/>
  <c r="G300" i="8"/>
  <c r="AO7" i="23"/>
  <c r="H7" i="8" s="1"/>
  <c r="G7" i="8"/>
  <c r="AO15" i="23"/>
  <c r="H15" i="8" s="1"/>
  <c r="G15" i="8"/>
  <c r="AO19" i="23"/>
  <c r="H19" i="8" s="1"/>
  <c r="G19" i="8"/>
  <c r="AO23" i="23"/>
  <c r="H23" i="8" s="1"/>
  <c r="G23" i="8"/>
  <c r="AO27" i="23"/>
  <c r="H27" i="8" s="1"/>
  <c r="G27" i="8"/>
  <c r="AO31" i="23"/>
  <c r="H31" i="8" s="1"/>
  <c r="G31" i="8"/>
  <c r="AO35" i="23"/>
  <c r="H35" i="8" s="1"/>
  <c r="G35" i="8"/>
  <c r="AO39" i="23"/>
  <c r="H39" i="8" s="1"/>
  <c r="G39" i="8"/>
  <c r="AO43" i="23"/>
  <c r="H43" i="8" s="1"/>
  <c r="G43" i="8"/>
  <c r="AO47" i="23"/>
  <c r="H47" i="8" s="1"/>
  <c r="G47" i="8"/>
  <c r="AO51" i="23"/>
  <c r="H51" i="8" s="1"/>
  <c r="G51" i="8"/>
  <c r="AO3" i="23"/>
  <c r="H3" i="8" s="1"/>
  <c r="G3" i="8"/>
  <c r="AO10" i="23"/>
  <c r="H10" i="8" s="1"/>
  <c r="G10" i="8"/>
  <c r="AO14" i="23"/>
  <c r="H14" i="8" s="1"/>
  <c r="G14" i="8"/>
  <c r="AO18" i="23"/>
  <c r="H18" i="8" s="1"/>
  <c r="G18" i="8"/>
  <c r="AO22" i="23"/>
  <c r="H22" i="8" s="1"/>
  <c r="G22" i="8"/>
  <c r="AO26" i="23"/>
  <c r="H26" i="8" s="1"/>
  <c r="G26" i="8"/>
  <c r="AO30" i="23"/>
  <c r="H30" i="8" s="1"/>
  <c r="G30" i="8"/>
  <c r="AO34" i="23"/>
  <c r="H34" i="8" s="1"/>
  <c r="G34" i="8"/>
  <c r="AO38" i="23"/>
  <c r="H38" i="8" s="1"/>
  <c r="G38" i="8"/>
  <c r="AO42" i="23"/>
  <c r="H42" i="8" s="1"/>
  <c r="G42" i="8"/>
  <c r="AO46" i="23"/>
  <c r="H46" i="8" s="1"/>
  <c r="G46" i="8"/>
  <c r="AO50" i="23"/>
  <c r="H50" i="8" s="1"/>
  <c r="G50" i="8"/>
  <c r="AO6" i="23"/>
  <c r="H6" i="8" s="1"/>
  <c r="G6" i="8"/>
  <c r="D9" i="28"/>
  <c r="D2" i="28"/>
  <c r="E2" i="28" s="1"/>
  <c r="AO11" i="23"/>
  <c r="H11" i="8" s="1"/>
  <c r="AP11" i="23"/>
  <c r="AQ107" i="23"/>
  <c r="AQ119" i="23"/>
  <c r="AQ123" i="23"/>
  <c r="AQ131" i="23"/>
  <c r="AN209" i="23"/>
  <c r="AN225" i="23"/>
  <c r="AQ152" i="23"/>
  <c r="AQ160" i="23"/>
  <c r="AQ168" i="23"/>
  <c r="AQ172" i="23"/>
  <c r="AQ176" i="23"/>
  <c r="AQ268" i="23"/>
  <c r="AQ57" i="23"/>
  <c r="AN73" i="23"/>
  <c r="AN81" i="23"/>
  <c r="AN83" i="23"/>
  <c r="AN240" i="23"/>
  <c r="AN241" i="23"/>
  <c r="AQ292" i="23"/>
  <c r="AN296" i="23"/>
  <c r="AQ70" i="23"/>
  <c r="AN89" i="23"/>
  <c r="AN97" i="23"/>
  <c r="AN137" i="23"/>
  <c r="AN145" i="23"/>
  <c r="AN153" i="23"/>
  <c r="AN161" i="23"/>
  <c r="AN169" i="23"/>
  <c r="AQ204" i="23"/>
  <c r="AN272" i="23"/>
  <c r="AN273" i="23"/>
  <c r="AO89" i="23"/>
  <c r="AQ83" i="23"/>
  <c r="AQ118" i="23"/>
  <c r="AN176" i="23"/>
  <c r="AN177" i="23"/>
  <c r="AN181" i="23"/>
  <c r="AQ224" i="23"/>
  <c r="AN208" i="23"/>
  <c r="AQ7" i="23"/>
  <c r="AN3" i="23"/>
  <c r="AN6" i="23"/>
  <c r="AN19" i="23"/>
  <c r="AN144" i="23"/>
  <c r="AN188" i="23"/>
  <c r="AN284" i="23"/>
  <c r="AN49" i="23"/>
  <c r="AN51" i="23"/>
  <c r="AQ75" i="23"/>
  <c r="AQ86" i="23"/>
  <c r="AN105" i="23"/>
  <c r="AN113" i="23"/>
  <c r="AN115" i="23"/>
  <c r="AN160" i="23"/>
  <c r="AN192" i="23"/>
  <c r="AN193" i="23"/>
  <c r="AN197" i="23"/>
  <c r="AQ208" i="23"/>
  <c r="AN224" i="23"/>
  <c r="AN256" i="23"/>
  <c r="AN257" i="23"/>
  <c r="AQ272" i="23"/>
  <c r="AN288" i="23"/>
  <c r="AN289" i="23"/>
  <c r="AO153" i="23"/>
  <c r="AN22" i="23"/>
  <c r="AN35" i="23"/>
  <c r="AN99" i="23"/>
  <c r="AN220" i="23"/>
  <c r="AN252" i="23"/>
  <c r="AN11" i="23"/>
  <c r="AN14" i="23"/>
  <c r="AN27" i="23"/>
  <c r="AN30" i="23"/>
  <c r="AN57" i="23"/>
  <c r="AN65" i="23"/>
  <c r="AN67" i="23"/>
  <c r="AQ95" i="23"/>
  <c r="AQ99" i="23"/>
  <c r="AQ102" i="23"/>
  <c r="AN121" i="23"/>
  <c r="AN129" i="23"/>
  <c r="AN131" i="23"/>
  <c r="AQ136" i="23"/>
  <c r="AQ144" i="23"/>
  <c r="AN172" i="23"/>
  <c r="AQ188" i="23"/>
  <c r="AN204" i="23"/>
  <c r="AN236" i="23"/>
  <c r="AQ252" i="23"/>
  <c r="AN268" i="23"/>
  <c r="AN300" i="23"/>
  <c r="AO121" i="23"/>
  <c r="H121" i="8" s="1"/>
  <c r="AQ173" i="23"/>
  <c r="AN4" i="23"/>
  <c r="AO4" i="23"/>
  <c r="AN12" i="23"/>
  <c r="AO12" i="23"/>
  <c r="AN28" i="23"/>
  <c r="AO28" i="23"/>
  <c r="AN36" i="23"/>
  <c r="AO36" i="23"/>
  <c r="AN100" i="23"/>
  <c r="AO100" i="23"/>
  <c r="AN158" i="23"/>
  <c r="AO158" i="23"/>
  <c r="AN206" i="23"/>
  <c r="AO206" i="23"/>
  <c r="AN270" i="23"/>
  <c r="AO270" i="23"/>
  <c r="AN5" i="23"/>
  <c r="AO5" i="23"/>
  <c r="AN13" i="23"/>
  <c r="AO13" i="23"/>
  <c r="AN21" i="23"/>
  <c r="AO21" i="23"/>
  <c r="AN29" i="23"/>
  <c r="AO29" i="23"/>
  <c r="AN37" i="23"/>
  <c r="AO37" i="23"/>
  <c r="AN39" i="23"/>
  <c r="AN40" i="23"/>
  <c r="AO40" i="23"/>
  <c r="AN46" i="23"/>
  <c r="AP46" i="23"/>
  <c r="AN53" i="23"/>
  <c r="AO53" i="23"/>
  <c r="AN55" i="23"/>
  <c r="AN56" i="23"/>
  <c r="AO56" i="23"/>
  <c r="AN62" i="23"/>
  <c r="AP62" i="23"/>
  <c r="AQ63" i="23"/>
  <c r="AN66" i="23"/>
  <c r="AO66" i="23"/>
  <c r="AN69" i="23"/>
  <c r="AO69" i="23"/>
  <c r="AN71" i="23"/>
  <c r="AN72" i="23"/>
  <c r="AO72" i="23"/>
  <c r="AQ79" i="23"/>
  <c r="AN82" i="23"/>
  <c r="AO82" i="23"/>
  <c r="AN85" i="23"/>
  <c r="AO85" i="23"/>
  <c r="AN87" i="23"/>
  <c r="AN88" i="23"/>
  <c r="AO88" i="23"/>
  <c r="AN98" i="23"/>
  <c r="AO98" i="23"/>
  <c r="AN101" i="23"/>
  <c r="AO101" i="23"/>
  <c r="AN103" i="23"/>
  <c r="AN104" i="23"/>
  <c r="AO104" i="23"/>
  <c r="AQ111" i="23"/>
  <c r="AN114" i="23"/>
  <c r="AO114" i="23"/>
  <c r="AN117" i="23"/>
  <c r="AO117" i="23"/>
  <c r="H117" i="8" s="1"/>
  <c r="AN119" i="23"/>
  <c r="AN120" i="23"/>
  <c r="AO120" i="23"/>
  <c r="AN126" i="23"/>
  <c r="AP126" i="23"/>
  <c r="AQ126" i="23" s="1"/>
  <c r="AQ127" i="23"/>
  <c r="AN130" i="23"/>
  <c r="AO130" i="23"/>
  <c r="AN133" i="23"/>
  <c r="AO133" i="23"/>
  <c r="AN139" i="23"/>
  <c r="AP139" i="23"/>
  <c r="AQ140" i="23"/>
  <c r="AN146" i="23"/>
  <c r="AO146" i="23"/>
  <c r="AN148" i="23"/>
  <c r="AN149" i="23"/>
  <c r="AO149" i="23"/>
  <c r="AN155" i="23"/>
  <c r="AP155" i="23"/>
  <c r="AQ156" i="23"/>
  <c r="AN162" i="23"/>
  <c r="AO162" i="23"/>
  <c r="AN164" i="23"/>
  <c r="AN165" i="23"/>
  <c r="AO165" i="23"/>
  <c r="H165" i="8" s="1"/>
  <c r="AN171" i="23"/>
  <c r="AP171" i="23"/>
  <c r="AQ171" i="23" s="1"/>
  <c r="AQ189" i="23"/>
  <c r="AN199" i="23"/>
  <c r="AP199" i="23"/>
  <c r="AQ199" i="23" s="1"/>
  <c r="AN200" i="23"/>
  <c r="AO200" i="23"/>
  <c r="AN231" i="23"/>
  <c r="AP231" i="23"/>
  <c r="AQ231" i="23" s="1"/>
  <c r="AN232" i="23"/>
  <c r="AO232" i="23"/>
  <c r="AQ253" i="23"/>
  <c r="AQ260" i="23"/>
  <c r="AN263" i="23"/>
  <c r="AP263" i="23"/>
  <c r="AQ263" i="23" s="1"/>
  <c r="AN264" i="23"/>
  <c r="AO264" i="23"/>
  <c r="AN295" i="23"/>
  <c r="AP295" i="23"/>
  <c r="AQ295" i="23" s="1"/>
  <c r="AO273" i="23"/>
  <c r="AO241" i="23"/>
  <c r="AO209" i="23"/>
  <c r="AO177" i="23"/>
  <c r="AO145" i="23"/>
  <c r="AO113" i="23"/>
  <c r="AO81" i="23"/>
  <c r="AO49" i="23"/>
  <c r="AN42" i="23"/>
  <c r="AP42" i="23"/>
  <c r="AN68" i="23"/>
  <c r="AO68" i="23"/>
  <c r="AN84" i="23"/>
  <c r="AO84" i="23"/>
  <c r="AN132" i="23"/>
  <c r="AO132" i="23"/>
  <c r="AN142" i="23"/>
  <c r="AO142" i="23"/>
  <c r="H142" i="8" s="1"/>
  <c r="AN151" i="23"/>
  <c r="AP151" i="23"/>
  <c r="AQ151" i="23" s="1"/>
  <c r="AN167" i="23"/>
  <c r="AP167" i="23"/>
  <c r="AQ167" i="23" s="1"/>
  <c r="AN174" i="23"/>
  <c r="AO174" i="23"/>
  <c r="AN238" i="23"/>
  <c r="AO238" i="23"/>
  <c r="AN2" i="23"/>
  <c r="AN7" i="23"/>
  <c r="AN8" i="23"/>
  <c r="AO8" i="23"/>
  <c r="AN10" i="23"/>
  <c r="AN15" i="23"/>
  <c r="AN16" i="23"/>
  <c r="AO16" i="23"/>
  <c r="AN18" i="23"/>
  <c r="AQ19" i="23"/>
  <c r="AN23" i="23"/>
  <c r="AN24" i="23"/>
  <c r="AO24" i="23"/>
  <c r="AN26" i="23"/>
  <c r="AN31" i="23"/>
  <c r="AN32" i="23"/>
  <c r="AO32" i="23"/>
  <c r="AN34" i="23"/>
  <c r="AN41" i="23"/>
  <c r="AN43" i="23"/>
  <c r="AN44" i="23"/>
  <c r="AO44" i="23"/>
  <c r="AN50" i="23"/>
  <c r="AP50" i="23"/>
  <c r="AN59" i="23"/>
  <c r="AN60" i="23"/>
  <c r="AO60" i="23"/>
  <c r="AN75" i="23"/>
  <c r="AN76" i="23"/>
  <c r="AO76" i="23"/>
  <c r="AN91" i="23"/>
  <c r="AN92" i="23"/>
  <c r="AO92" i="23"/>
  <c r="AN107" i="23"/>
  <c r="AN108" i="23"/>
  <c r="AO108" i="23"/>
  <c r="AN123" i="23"/>
  <c r="AN124" i="23"/>
  <c r="AO124" i="23"/>
  <c r="AN134" i="23"/>
  <c r="AO134" i="23"/>
  <c r="AN136" i="23"/>
  <c r="AN143" i="23"/>
  <c r="AP143" i="23"/>
  <c r="AQ143" i="23" s="1"/>
  <c r="AN150" i="23"/>
  <c r="AO150" i="23"/>
  <c r="AN152" i="23"/>
  <c r="AN159" i="23"/>
  <c r="AP159" i="23"/>
  <c r="AQ159" i="23" s="1"/>
  <c r="AN166" i="23"/>
  <c r="AO166" i="23"/>
  <c r="AN168" i="23"/>
  <c r="AN190" i="23"/>
  <c r="AO190" i="23"/>
  <c r="H190" i="8" s="1"/>
  <c r="AN222" i="23"/>
  <c r="AO222" i="23"/>
  <c r="AN254" i="23"/>
  <c r="AO254" i="23"/>
  <c r="AN286" i="23"/>
  <c r="AO286" i="23"/>
  <c r="AO296" i="23"/>
  <c r="AQ233" i="23"/>
  <c r="AO169" i="23"/>
  <c r="AO137" i="23"/>
  <c r="AO105" i="23"/>
  <c r="AO73" i="23"/>
  <c r="AO41" i="23"/>
  <c r="AN20" i="23"/>
  <c r="AO20" i="23"/>
  <c r="AN52" i="23"/>
  <c r="AO52" i="23"/>
  <c r="AN58" i="23"/>
  <c r="AP58" i="23"/>
  <c r="AQ58" i="23" s="1"/>
  <c r="AN116" i="23"/>
  <c r="AO116" i="23"/>
  <c r="AN135" i="23"/>
  <c r="AP135" i="23"/>
  <c r="AQ135" i="23" s="1"/>
  <c r="AN9" i="23"/>
  <c r="AO9" i="23"/>
  <c r="AN17" i="23"/>
  <c r="AO17" i="23"/>
  <c r="AN25" i="23"/>
  <c r="AO25" i="23"/>
  <c r="AN33" i="23"/>
  <c r="AO33" i="23"/>
  <c r="AN38" i="23"/>
  <c r="AP38" i="23"/>
  <c r="AQ38" i="23" s="1"/>
  <c r="AQ39" i="23"/>
  <c r="AN45" i="23"/>
  <c r="AO45" i="23"/>
  <c r="AN47" i="23"/>
  <c r="AN48" i="23"/>
  <c r="AO48" i="23"/>
  <c r="AN54" i="23"/>
  <c r="AP54" i="23"/>
  <c r="AQ54" i="23" s="1"/>
  <c r="AQ55" i="23"/>
  <c r="AN61" i="23"/>
  <c r="AO61" i="23"/>
  <c r="AN63" i="23"/>
  <c r="AN64" i="23"/>
  <c r="AO64" i="23"/>
  <c r="AQ71" i="23"/>
  <c r="AN74" i="23"/>
  <c r="AO74" i="23"/>
  <c r="AN77" i="23"/>
  <c r="AO77" i="23"/>
  <c r="AN79" i="23"/>
  <c r="AN80" i="23"/>
  <c r="AO80" i="23"/>
  <c r="AQ87" i="23"/>
  <c r="AN90" i="23"/>
  <c r="AO90" i="23"/>
  <c r="AN93" i="23"/>
  <c r="AO93" i="23"/>
  <c r="AN95" i="23"/>
  <c r="AN96" i="23"/>
  <c r="AO96" i="23"/>
  <c r="AQ103" i="23"/>
  <c r="AN106" i="23"/>
  <c r="AO106" i="23"/>
  <c r="AN109" i="23"/>
  <c r="AO109" i="23"/>
  <c r="AN111" i="23"/>
  <c r="AN112" i="23"/>
  <c r="AO112" i="23"/>
  <c r="AN122" i="23"/>
  <c r="AO122" i="23"/>
  <c r="AN125" i="23"/>
  <c r="AO125" i="23"/>
  <c r="AN127" i="23"/>
  <c r="AN128" i="23"/>
  <c r="AO128" i="23"/>
  <c r="AN138" i="23"/>
  <c r="AO138" i="23"/>
  <c r="AN140" i="23"/>
  <c r="AN141" i="23"/>
  <c r="AO141" i="23"/>
  <c r="AN147" i="23"/>
  <c r="AP147" i="23"/>
  <c r="AQ147" i="23" s="1"/>
  <c r="AQ148" i="23"/>
  <c r="AN154" i="23"/>
  <c r="AO154" i="23"/>
  <c r="AN156" i="23"/>
  <c r="AN157" i="23"/>
  <c r="AO157" i="23"/>
  <c r="AN163" i="23"/>
  <c r="AP163" i="23"/>
  <c r="AQ163" i="23" s="1"/>
  <c r="AQ164" i="23"/>
  <c r="AN170" i="23"/>
  <c r="AO170" i="23"/>
  <c r="AQ180" i="23"/>
  <c r="AN183" i="23"/>
  <c r="AP183" i="23"/>
  <c r="AN184" i="23"/>
  <c r="AO184" i="23"/>
  <c r="AQ212" i="23"/>
  <c r="AN215" i="23"/>
  <c r="AP215" i="23"/>
  <c r="AQ215" i="23" s="1"/>
  <c r="AN216" i="23"/>
  <c r="AO216" i="23"/>
  <c r="AQ237" i="23"/>
  <c r="AN247" i="23"/>
  <c r="AP247" i="23"/>
  <c r="AQ247" i="23" s="1"/>
  <c r="AN248" i="23"/>
  <c r="AO248" i="23"/>
  <c r="AQ269" i="23"/>
  <c r="AQ276" i="23"/>
  <c r="AN279" i="23"/>
  <c r="AP279" i="23"/>
  <c r="AN280" i="23"/>
  <c r="AO280" i="23"/>
  <c r="AQ298" i="23"/>
  <c r="AO289" i="23"/>
  <c r="AO257" i="23"/>
  <c r="AO225" i="23"/>
  <c r="AO193" i="23"/>
  <c r="AO161" i="23"/>
  <c r="AO129" i="23"/>
  <c r="AO97" i="23"/>
  <c r="AO65" i="23"/>
  <c r="AN178" i="23"/>
  <c r="AO178" i="23"/>
  <c r="AN180" i="23"/>
  <c r="AN187" i="23"/>
  <c r="AP187" i="23"/>
  <c r="AQ187" i="23" s="1"/>
  <c r="AN194" i="23"/>
  <c r="AO194" i="23"/>
  <c r="AN196" i="23"/>
  <c r="AN203" i="23"/>
  <c r="AP203" i="23"/>
  <c r="AQ203" i="23" s="1"/>
  <c r="AN210" i="23"/>
  <c r="AO210" i="23"/>
  <c r="AN212" i="23"/>
  <c r="AN213" i="23"/>
  <c r="AN219" i="23"/>
  <c r="AP219" i="23"/>
  <c r="AQ219" i="23" s="1"/>
  <c r="AN226" i="23"/>
  <c r="AO226" i="23"/>
  <c r="AN228" i="23"/>
  <c r="AN229" i="23"/>
  <c r="AN235" i="23"/>
  <c r="AP235" i="23"/>
  <c r="AQ235" i="23" s="1"/>
  <c r="AN242" i="23"/>
  <c r="AO242" i="23"/>
  <c r="AN244" i="23"/>
  <c r="AN245" i="23"/>
  <c r="AN251" i="23"/>
  <c r="AP251" i="23"/>
  <c r="AQ251" i="23" s="1"/>
  <c r="AN258" i="23"/>
  <c r="AO258" i="23"/>
  <c r="AN260" i="23"/>
  <c r="AN261" i="23"/>
  <c r="AN267" i="23"/>
  <c r="AP267" i="23"/>
  <c r="AQ267" i="23" s="1"/>
  <c r="AN274" i="23"/>
  <c r="AO274" i="23"/>
  <c r="AN276" i="23"/>
  <c r="AN277" i="23"/>
  <c r="AN283" i="23"/>
  <c r="AP283" i="23"/>
  <c r="AQ283" i="23" s="1"/>
  <c r="AN290" i="23"/>
  <c r="AO290" i="23"/>
  <c r="AN292" i="23"/>
  <c r="AN293" i="23"/>
  <c r="AN299" i="23"/>
  <c r="AP299" i="23"/>
  <c r="AQ299" i="23" s="1"/>
  <c r="AN175" i="23"/>
  <c r="AP175" i="23"/>
  <c r="AQ175" i="23" s="1"/>
  <c r="AN182" i="23"/>
  <c r="AO182" i="23"/>
  <c r="AN185" i="23"/>
  <c r="AN191" i="23"/>
  <c r="AP191" i="23"/>
  <c r="AN198" i="23"/>
  <c r="AO198" i="23"/>
  <c r="AN201" i="23"/>
  <c r="AN207" i="23"/>
  <c r="AP207" i="23"/>
  <c r="AQ207" i="23" s="1"/>
  <c r="AN214" i="23"/>
  <c r="AO214" i="23"/>
  <c r="AN217" i="23"/>
  <c r="AN223" i="23"/>
  <c r="AP223" i="23"/>
  <c r="AQ223" i="23" s="1"/>
  <c r="AN230" i="23"/>
  <c r="AO230" i="23"/>
  <c r="AN233" i="23"/>
  <c r="AN239" i="23"/>
  <c r="AP239" i="23"/>
  <c r="AN246" i="23"/>
  <c r="AO246" i="23"/>
  <c r="AN249" i="23"/>
  <c r="AN255" i="23"/>
  <c r="AP255" i="23"/>
  <c r="AQ255" i="23" s="1"/>
  <c r="AN262" i="23"/>
  <c r="AO262" i="23"/>
  <c r="AN265" i="23"/>
  <c r="AN271" i="23"/>
  <c r="AP271" i="23"/>
  <c r="AQ271" i="23" s="1"/>
  <c r="AN278" i="23"/>
  <c r="AO278" i="23"/>
  <c r="AN281" i="23"/>
  <c r="AN287" i="23"/>
  <c r="AP287" i="23"/>
  <c r="AQ287" i="23" s="1"/>
  <c r="AN294" i="23"/>
  <c r="AN297" i="23"/>
  <c r="AO293" i="23"/>
  <c r="AO277" i="23"/>
  <c r="AO261" i="23"/>
  <c r="AO245" i="23"/>
  <c r="AO229" i="23"/>
  <c r="AO213" i="23"/>
  <c r="AO197" i="23"/>
  <c r="AO181" i="23"/>
  <c r="AN173" i="23"/>
  <c r="AN179" i="23"/>
  <c r="AP179" i="23"/>
  <c r="AN186" i="23"/>
  <c r="AO186" i="23"/>
  <c r="AN189" i="23"/>
  <c r="AN195" i="23"/>
  <c r="AP195" i="23"/>
  <c r="AQ195" i="23" s="1"/>
  <c r="AN202" i="23"/>
  <c r="AO202" i="23"/>
  <c r="AN205" i="23"/>
  <c r="AN211" i="23"/>
  <c r="AP211" i="23"/>
  <c r="AQ211" i="23" s="1"/>
  <c r="AN218" i="23"/>
  <c r="AO218" i="23"/>
  <c r="AN221" i="23"/>
  <c r="AN227" i="23"/>
  <c r="AP227" i="23"/>
  <c r="AN234" i="23"/>
  <c r="AO234" i="23"/>
  <c r="AN237" i="23"/>
  <c r="AN243" i="23"/>
  <c r="AP243" i="23"/>
  <c r="AQ243" i="23" s="1"/>
  <c r="AN250" i="23"/>
  <c r="AO250" i="23"/>
  <c r="AN253" i="23"/>
  <c r="AN259" i="23"/>
  <c r="AP259" i="23"/>
  <c r="AQ259" i="23" s="1"/>
  <c r="AN266" i="23"/>
  <c r="AO266" i="23"/>
  <c r="AN269" i="23"/>
  <c r="AN275" i="23"/>
  <c r="AP275" i="23"/>
  <c r="AQ275" i="23" s="1"/>
  <c r="AN282" i="23"/>
  <c r="AO282" i="23"/>
  <c r="AN285" i="23"/>
  <c r="AN291" i="23"/>
  <c r="AP291" i="23"/>
  <c r="AN298" i="23"/>
  <c r="AN301" i="23"/>
  <c r="AO297" i="23"/>
  <c r="AQ78" i="23"/>
  <c r="AQ46" i="23"/>
  <c r="AQ301" i="23"/>
  <c r="AQ281" i="23"/>
  <c r="AQ265" i="23"/>
  <c r="AQ249" i="23"/>
  <c r="AQ205" i="23"/>
  <c r="AQ201" i="23"/>
  <c r="AQ117" i="23"/>
  <c r="AL4" i="25"/>
  <c r="AL8" i="25"/>
  <c r="AL12" i="25"/>
  <c r="AL16" i="25"/>
  <c r="AL20" i="25"/>
  <c r="AL24" i="25"/>
  <c r="AL32" i="25"/>
  <c r="AL40" i="25"/>
  <c r="AL48" i="25"/>
  <c r="AL56" i="25"/>
  <c r="AL64" i="25"/>
  <c r="AL72" i="25"/>
  <c r="AL80" i="25"/>
  <c r="AL88" i="25"/>
  <c r="AL96" i="25"/>
  <c r="AL104" i="25"/>
  <c r="AL112" i="25"/>
  <c r="AL28" i="25"/>
  <c r="AL36" i="25"/>
  <c r="AL44" i="25"/>
  <c r="AL52" i="25"/>
  <c r="AL60" i="25"/>
  <c r="AL68" i="25"/>
  <c r="AL76" i="25"/>
  <c r="AL84" i="25"/>
  <c r="AL92" i="25"/>
  <c r="AL100" i="25"/>
  <c r="AL108" i="25"/>
  <c r="AL116" i="25"/>
  <c r="AL124" i="25"/>
  <c r="AL132" i="25"/>
  <c r="AL159" i="25"/>
  <c r="AL167" i="25"/>
  <c r="AL175" i="25"/>
  <c r="AL183" i="25"/>
  <c r="AL191" i="25"/>
  <c r="AL199" i="25"/>
  <c r="AL207" i="25"/>
  <c r="AL215" i="25"/>
  <c r="AL223" i="25"/>
  <c r="AL231" i="25"/>
  <c r="AL239" i="25"/>
  <c r="AL247" i="25"/>
  <c r="AL255" i="25"/>
  <c r="AL263" i="25"/>
  <c r="AL271" i="25"/>
  <c r="AL279" i="25"/>
  <c r="AL287" i="25"/>
  <c r="AL295" i="25"/>
  <c r="AL163" i="25"/>
  <c r="AL171" i="25"/>
  <c r="AL179" i="25"/>
  <c r="AL187" i="25"/>
  <c r="AL195" i="25"/>
  <c r="AL203" i="25"/>
  <c r="AL211" i="25"/>
  <c r="AL219" i="25"/>
  <c r="AL227" i="25"/>
  <c r="AL235" i="25"/>
  <c r="AL243" i="25"/>
  <c r="AL251" i="25"/>
  <c r="AL259" i="25"/>
  <c r="AL267" i="25"/>
  <c r="AL275" i="25"/>
  <c r="AL283" i="25"/>
  <c r="AL291" i="25"/>
  <c r="AL299" i="25"/>
  <c r="AL289" i="24"/>
  <c r="AL297" i="24"/>
  <c r="AL134" i="24"/>
  <c r="AL285" i="24"/>
  <c r="AL293" i="24"/>
  <c r="AL301" i="24"/>
  <c r="AL93" i="24"/>
  <c r="AL101" i="24"/>
  <c r="AL109" i="24"/>
  <c r="AL117" i="24"/>
  <c r="AL125" i="24"/>
  <c r="AL5" i="24"/>
  <c r="AL9" i="24"/>
  <c r="AL13" i="24"/>
  <c r="AL15" i="24"/>
  <c r="AL17" i="24"/>
  <c r="AL21" i="24"/>
  <c r="AL25" i="24"/>
  <c r="AL29" i="24"/>
  <c r="AL33" i="24"/>
  <c r="AL37" i="24"/>
  <c r="AL41" i="24"/>
  <c r="AL45" i="24"/>
  <c r="AL49" i="24"/>
  <c r="AL97" i="24"/>
  <c r="AL105" i="24"/>
  <c r="AL113" i="24"/>
  <c r="AL121" i="24"/>
  <c r="AL129" i="24"/>
  <c r="AL183" i="24"/>
  <c r="AL191" i="24"/>
  <c r="AL199" i="24"/>
  <c r="AL207" i="24"/>
  <c r="AL215" i="24"/>
  <c r="AL223" i="24"/>
  <c r="AL231" i="24"/>
  <c r="AL239" i="24"/>
  <c r="AL247" i="24"/>
  <c r="AL255" i="24"/>
  <c r="AL263" i="24"/>
  <c r="AL271" i="24"/>
  <c r="AL279" i="24"/>
  <c r="AL287" i="24"/>
  <c r="AL295" i="24"/>
  <c r="AL133" i="24"/>
  <c r="AL179" i="24"/>
  <c r="AL187" i="24"/>
  <c r="AL195" i="24"/>
  <c r="AL203" i="24"/>
  <c r="AL211" i="24"/>
  <c r="AL219" i="24"/>
  <c r="AL227" i="24"/>
  <c r="AL235" i="24"/>
  <c r="AL243" i="24"/>
  <c r="AL251" i="24"/>
  <c r="AL259" i="24"/>
  <c r="AL267" i="24"/>
  <c r="AL275" i="24"/>
  <c r="AL283" i="24"/>
  <c r="AL291" i="24"/>
  <c r="AL299" i="24"/>
  <c r="AN70" i="23"/>
  <c r="AN78" i="23"/>
  <c r="AN86" i="23"/>
  <c r="AN94" i="23"/>
  <c r="AN102" i="23"/>
  <c r="AN110" i="23"/>
  <c r="AN118" i="23"/>
  <c r="I303" i="7"/>
  <c r="J303" i="7"/>
  <c r="K303" i="7"/>
  <c r="L303" i="7"/>
  <c r="M303" i="7"/>
  <c r="N303" i="7"/>
  <c r="O303" i="7"/>
  <c r="P303" i="7"/>
  <c r="Q303" i="7"/>
  <c r="R303" i="7"/>
  <c r="S303" i="7"/>
  <c r="T303" i="7"/>
  <c r="U303" i="7"/>
  <c r="V303" i="7"/>
  <c r="W303" i="7"/>
  <c r="X303" i="7"/>
  <c r="Y303" i="7"/>
  <c r="Z303" i="7"/>
  <c r="AA303" i="7"/>
  <c r="AB303" i="7"/>
  <c r="AC303" i="7"/>
  <c r="AD303" i="7"/>
  <c r="AE303" i="7"/>
  <c r="AF303" i="7"/>
  <c r="AG303" i="7"/>
  <c r="AH303" i="7"/>
  <c r="AI303" i="7"/>
  <c r="AJ303" i="7"/>
  <c r="AK303" i="7"/>
  <c r="H303" i="7"/>
  <c r="I303" i="5"/>
  <c r="J303" i="5"/>
  <c r="K303" i="5"/>
  <c r="L303" i="5"/>
  <c r="M303" i="5"/>
  <c r="N303" i="5"/>
  <c r="O303" i="5"/>
  <c r="P303" i="5"/>
  <c r="Q303" i="5"/>
  <c r="R303" i="5"/>
  <c r="S303" i="5"/>
  <c r="T303" i="5"/>
  <c r="U303" i="5"/>
  <c r="V303" i="5"/>
  <c r="W303" i="5"/>
  <c r="X303" i="5"/>
  <c r="Y303" i="5"/>
  <c r="Z303" i="5"/>
  <c r="AA303" i="5"/>
  <c r="AB303" i="5"/>
  <c r="AC303" i="5"/>
  <c r="AD303" i="5"/>
  <c r="AE303" i="5"/>
  <c r="AF303" i="5"/>
  <c r="AG303" i="5"/>
  <c r="AH303" i="5"/>
  <c r="AI303" i="5"/>
  <c r="AJ303" i="5"/>
  <c r="AK303" i="5"/>
  <c r="AL303" i="5"/>
  <c r="H303" i="5"/>
  <c r="AK303" i="2"/>
  <c r="I303" i="2"/>
  <c r="J303" i="2"/>
  <c r="K303" i="2"/>
  <c r="L303" i="2"/>
  <c r="M303" i="2"/>
  <c r="N303" i="2"/>
  <c r="O303" i="2"/>
  <c r="P303" i="2"/>
  <c r="Q303" i="2"/>
  <c r="R303" i="2"/>
  <c r="S303" i="2"/>
  <c r="T303" i="2"/>
  <c r="U303" i="2"/>
  <c r="V303" i="2"/>
  <c r="W303" i="2"/>
  <c r="X303" i="2"/>
  <c r="Y303" i="2"/>
  <c r="Z303" i="2"/>
  <c r="AA303" i="2"/>
  <c r="AB303" i="2"/>
  <c r="AC303" i="2"/>
  <c r="AD303" i="2"/>
  <c r="AE303" i="2"/>
  <c r="AF303" i="2"/>
  <c r="AG303" i="2"/>
  <c r="AH303" i="2"/>
  <c r="AI303" i="2"/>
  <c r="AJ303" i="2"/>
  <c r="I303" i="12"/>
  <c r="J303" i="12"/>
  <c r="K303" i="12"/>
  <c r="L303" i="12"/>
  <c r="M303" i="12"/>
  <c r="N303" i="12"/>
  <c r="O303" i="12"/>
  <c r="P303" i="12"/>
  <c r="Q303" i="12"/>
  <c r="R303" i="12"/>
  <c r="S303" i="12"/>
  <c r="T303" i="12"/>
  <c r="U303" i="12"/>
  <c r="V303" i="12"/>
  <c r="W303" i="12"/>
  <c r="X303" i="12"/>
  <c r="Y303" i="12"/>
  <c r="Z303" i="12"/>
  <c r="AA303" i="12"/>
  <c r="AB303" i="12"/>
  <c r="AC303" i="12"/>
  <c r="AD303" i="12"/>
  <c r="AE303" i="12"/>
  <c r="AF303" i="12"/>
  <c r="AG303" i="12"/>
  <c r="AH303" i="12"/>
  <c r="AI303" i="12"/>
  <c r="AJ303" i="12"/>
  <c r="AK303" i="12"/>
  <c r="AL303" i="12"/>
  <c r="H303" i="12"/>
  <c r="I303" i="13"/>
  <c r="J303" i="13"/>
  <c r="K303" i="13"/>
  <c r="L303" i="13"/>
  <c r="M303" i="13"/>
  <c r="N303" i="13"/>
  <c r="O303" i="13"/>
  <c r="P303" i="13"/>
  <c r="Q303" i="13"/>
  <c r="R303" i="13"/>
  <c r="S303" i="13"/>
  <c r="T303" i="13"/>
  <c r="U303" i="13"/>
  <c r="V303" i="13"/>
  <c r="W303" i="13"/>
  <c r="X303" i="13"/>
  <c r="Y303" i="13"/>
  <c r="Z303" i="13"/>
  <c r="AA303" i="13"/>
  <c r="AB303" i="13"/>
  <c r="AC303" i="13"/>
  <c r="AD303" i="13"/>
  <c r="AE303" i="13"/>
  <c r="AF303" i="13"/>
  <c r="AG303" i="13"/>
  <c r="AH303" i="13"/>
  <c r="AI303" i="13"/>
  <c r="H303" i="13"/>
  <c r="I303" i="14"/>
  <c r="J303" i="14"/>
  <c r="K303" i="14"/>
  <c r="L303" i="14"/>
  <c r="M303" i="14"/>
  <c r="N303" i="14"/>
  <c r="O303" i="14"/>
  <c r="P303" i="14"/>
  <c r="Q303" i="14"/>
  <c r="R303" i="14"/>
  <c r="S303" i="14"/>
  <c r="T303" i="14"/>
  <c r="U303" i="14"/>
  <c r="V303" i="14"/>
  <c r="W303" i="14"/>
  <c r="X303" i="14"/>
  <c r="Y303" i="14"/>
  <c r="Z303" i="14"/>
  <c r="AA303" i="14"/>
  <c r="AB303" i="14"/>
  <c r="AC303" i="14"/>
  <c r="AD303" i="14"/>
  <c r="AE303" i="14"/>
  <c r="AF303" i="14"/>
  <c r="AG303" i="14"/>
  <c r="AH303" i="14"/>
  <c r="AI303" i="14"/>
  <c r="AJ303" i="14"/>
  <c r="AK303" i="14"/>
  <c r="AL303" i="14"/>
  <c r="H303" i="14"/>
  <c r="I303" i="16"/>
  <c r="J303" i="16"/>
  <c r="K303" i="16"/>
  <c r="L303" i="16"/>
  <c r="M303" i="16"/>
  <c r="N303" i="16"/>
  <c r="O303" i="16"/>
  <c r="P303" i="16"/>
  <c r="Q303" i="16"/>
  <c r="R303" i="16"/>
  <c r="S303" i="16"/>
  <c r="T303" i="16"/>
  <c r="U303" i="16"/>
  <c r="V303" i="16"/>
  <c r="W303" i="16"/>
  <c r="X303" i="16"/>
  <c r="Y303" i="16"/>
  <c r="Z303" i="16"/>
  <c r="AA303" i="16"/>
  <c r="AB303" i="16"/>
  <c r="AC303" i="16"/>
  <c r="AD303" i="16"/>
  <c r="AE303" i="16"/>
  <c r="AF303" i="16"/>
  <c r="AG303" i="16"/>
  <c r="AH303" i="16"/>
  <c r="AI303" i="16"/>
  <c r="AJ303" i="16"/>
  <c r="AK303" i="16"/>
  <c r="P10" i="28" l="1"/>
  <c r="D11" i="28"/>
  <c r="AQ190" i="23"/>
  <c r="AQ3" i="23"/>
  <c r="AQ51" i="23"/>
  <c r="O10" i="28"/>
  <c r="N10" i="28"/>
  <c r="AQ47" i="23"/>
  <c r="AQ23" i="23"/>
  <c r="AQ165" i="23"/>
  <c r="AQ221" i="23"/>
  <c r="AQ110" i="23"/>
  <c r="AQ191" i="23"/>
  <c r="AQ279" i="23"/>
  <c r="AQ244" i="23"/>
  <c r="AQ22" i="23"/>
  <c r="AQ285" i="23"/>
  <c r="AQ155" i="23"/>
  <c r="AQ139" i="23"/>
  <c r="AQ62" i="23"/>
  <c r="AQ91" i="23"/>
  <c r="AQ67" i="23"/>
  <c r="AQ192" i="23"/>
  <c r="AQ288" i="23"/>
  <c r="AQ256" i="23"/>
  <c r="AQ217" i="23"/>
  <c r="AQ185" i="23"/>
  <c r="AQ14" i="23"/>
  <c r="AQ291" i="23"/>
  <c r="AQ227" i="23"/>
  <c r="AQ179" i="23"/>
  <c r="AQ239" i="23"/>
  <c r="AQ183" i="23"/>
  <c r="AQ294" i="23"/>
  <c r="AQ94" i="23"/>
  <c r="AQ59" i="23"/>
  <c r="AQ300" i="23"/>
  <c r="AQ236" i="23"/>
  <c r="AQ115" i="23"/>
  <c r="AQ11" i="23"/>
  <c r="AQ15" i="23"/>
  <c r="AQ214" i="23"/>
  <c r="H214" i="8"/>
  <c r="AQ242" i="23"/>
  <c r="H242" i="8"/>
  <c r="AQ157" i="23"/>
  <c r="H157" i="8"/>
  <c r="AQ112" i="23"/>
  <c r="H112" i="8"/>
  <c r="AQ64" i="23"/>
  <c r="H64" i="8"/>
  <c r="AQ113" i="23"/>
  <c r="H113" i="8"/>
  <c r="AQ202" i="23"/>
  <c r="H202" i="8"/>
  <c r="AQ213" i="23"/>
  <c r="H213" i="8"/>
  <c r="AQ262" i="23"/>
  <c r="H262" i="8"/>
  <c r="AQ97" i="23"/>
  <c r="H97" i="8"/>
  <c r="AQ286" i="23"/>
  <c r="H286" i="8"/>
  <c r="AQ108" i="23"/>
  <c r="H108" i="8"/>
  <c r="AQ145" i="23"/>
  <c r="H145" i="8"/>
  <c r="AQ88" i="23"/>
  <c r="H88" i="8"/>
  <c r="AQ27" i="23"/>
  <c r="AQ266" i="23"/>
  <c r="H266" i="8"/>
  <c r="AQ278" i="23"/>
  <c r="H278" i="8"/>
  <c r="AQ210" i="23"/>
  <c r="H210" i="8"/>
  <c r="AQ193" i="23"/>
  <c r="H193" i="8"/>
  <c r="AQ141" i="23"/>
  <c r="H141" i="8"/>
  <c r="AQ96" i="23"/>
  <c r="H96" i="8"/>
  <c r="AQ241" i="23"/>
  <c r="H241" i="8"/>
  <c r="AQ69" i="23"/>
  <c r="H69" i="8"/>
  <c r="AQ121" i="23"/>
  <c r="AQ277" i="23"/>
  <c r="H277" i="8"/>
  <c r="AQ194" i="23"/>
  <c r="H194" i="8"/>
  <c r="AQ280" i="23"/>
  <c r="H280" i="8"/>
  <c r="AQ106" i="23"/>
  <c r="H106" i="8"/>
  <c r="AQ74" i="23"/>
  <c r="H74" i="8"/>
  <c r="AQ137" i="23"/>
  <c r="H137" i="8"/>
  <c r="AQ50" i="23"/>
  <c r="AQ273" i="23"/>
  <c r="H273" i="8"/>
  <c r="AQ72" i="23"/>
  <c r="H72" i="8"/>
  <c r="AQ100" i="23"/>
  <c r="H100" i="8"/>
  <c r="AQ186" i="23"/>
  <c r="H186" i="8"/>
  <c r="AQ229" i="23"/>
  <c r="H229" i="8"/>
  <c r="AQ246" i="23"/>
  <c r="H246" i="8"/>
  <c r="AQ129" i="23"/>
  <c r="H129" i="8"/>
  <c r="AQ184" i="23"/>
  <c r="H184" i="8"/>
  <c r="AQ169" i="23"/>
  <c r="H169" i="8"/>
  <c r="AQ166" i="23"/>
  <c r="H166" i="8"/>
  <c r="AQ124" i="23"/>
  <c r="H124" i="8"/>
  <c r="AQ60" i="23"/>
  <c r="H60" i="8"/>
  <c r="AQ174" i="23"/>
  <c r="H174" i="8"/>
  <c r="AQ132" i="23"/>
  <c r="H132" i="8"/>
  <c r="AQ68" i="23"/>
  <c r="H68" i="8"/>
  <c r="AQ177" i="23"/>
  <c r="H177" i="8"/>
  <c r="AQ162" i="23"/>
  <c r="H162" i="8"/>
  <c r="AQ146" i="23"/>
  <c r="H146" i="8"/>
  <c r="AQ120" i="23"/>
  <c r="H120" i="8"/>
  <c r="AQ104" i="23"/>
  <c r="H104" i="8"/>
  <c r="AQ82" i="23"/>
  <c r="H82" i="8"/>
  <c r="AQ66" i="23"/>
  <c r="H66" i="8"/>
  <c r="AQ153" i="23"/>
  <c r="H153" i="8"/>
  <c r="AQ34" i="23"/>
  <c r="AQ10" i="23"/>
  <c r="AQ43" i="23"/>
  <c r="AQ240" i="23"/>
  <c r="AQ261" i="23"/>
  <c r="H261" i="8"/>
  <c r="AQ274" i="23"/>
  <c r="H274" i="8"/>
  <c r="AQ80" i="23"/>
  <c r="H80" i="8"/>
  <c r="AQ296" i="23"/>
  <c r="H296" i="8"/>
  <c r="AQ134" i="23"/>
  <c r="H134" i="8"/>
  <c r="AQ84" i="23"/>
  <c r="H84" i="8"/>
  <c r="AQ200" i="23"/>
  <c r="H200" i="8"/>
  <c r="AQ85" i="23"/>
  <c r="H85" i="8"/>
  <c r="AQ297" i="23"/>
  <c r="H297" i="8"/>
  <c r="AQ250" i="23"/>
  <c r="H250" i="8"/>
  <c r="AQ198" i="23"/>
  <c r="H198" i="8"/>
  <c r="AQ225" i="23"/>
  <c r="H225" i="8"/>
  <c r="AQ216" i="23"/>
  <c r="H216" i="8"/>
  <c r="AQ128" i="23"/>
  <c r="H128" i="8"/>
  <c r="AQ90" i="23"/>
  <c r="H90" i="8"/>
  <c r="AQ222" i="23"/>
  <c r="H222" i="8"/>
  <c r="AQ264" i="23"/>
  <c r="H264" i="8"/>
  <c r="AQ130" i="23"/>
  <c r="H130" i="8"/>
  <c r="AQ101" i="23"/>
  <c r="H101" i="8"/>
  <c r="AQ206" i="23"/>
  <c r="H206" i="8"/>
  <c r="AQ26" i="23"/>
  <c r="AQ234" i="23"/>
  <c r="H234" i="8"/>
  <c r="AQ293" i="23"/>
  <c r="H293" i="8"/>
  <c r="AQ182" i="23"/>
  <c r="H182" i="8"/>
  <c r="AQ290" i="23"/>
  <c r="H290" i="8"/>
  <c r="AQ258" i="23"/>
  <c r="H258" i="8"/>
  <c r="AQ226" i="23"/>
  <c r="H226" i="8"/>
  <c r="AQ178" i="23"/>
  <c r="H178" i="8"/>
  <c r="AQ257" i="23"/>
  <c r="H257" i="8"/>
  <c r="AQ122" i="23"/>
  <c r="H122" i="8"/>
  <c r="AQ116" i="23"/>
  <c r="H116" i="8"/>
  <c r="AQ142" i="23"/>
  <c r="AQ282" i="23"/>
  <c r="H282" i="8"/>
  <c r="AQ218" i="23"/>
  <c r="H218" i="8"/>
  <c r="AQ181" i="23"/>
  <c r="H181" i="8"/>
  <c r="AQ245" i="23"/>
  <c r="H245" i="8"/>
  <c r="AQ230" i="23"/>
  <c r="H230" i="8"/>
  <c r="AQ161" i="23"/>
  <c r="H161" i="8"/>
  <c r="AQ289" i="23"/>
  <c r="H289" i="8"/>
  <c r="AQ248" i="23"/>
  <c r="H248" i="8"/>
  <c r="AQ170" i="23"/>
  <c r="H170" i="8"/>
  <c r="AQ154" i="23"/>
  <c r="H154" i="8"/>
  <c r="AQ138" i="23"/>
  <c r="H138" i="8"/>
  <c r="AQ109" i="23"/>
  <c r="H109" i="8"/>
  <c r="AQ93" i="23"/>
  <c r="H93" i="8"/>
  <c r="AQ77" i="23"/>
  <c r="H77" i="8"/>
  <c r="AQ61" i="23"/>
  <c r="H61" i="8"/>
  <c r="AQ73" i="23"/>
  <c r="H73" i="8"/>
  <c r="AQ254" i="23"/>
  <c r="H254" i="8"/>
  <c r="AQ150" i="23"/>
  <c r="H150" i="8"/>
  <c r="AQ76" i="23"/>
  <c r="H76" i="8"/>
  <c r="AQ35" i="23"/>
  <c r="AQ81" i="23"/>
  <c r="H81" i="8"/>
  <c r="AQ209" i="23"/>
  <c r="H209" i="8"/>
  <c r="AQ232" i="23"/>
  <c r="H232" i="8"/>
  <c r="AQ228" i="23"/>
  <c r="AQ149" i="23"/>
  <c r="H149" i="8"/>
  <c r="AQ133" i="23"/>
  <c r="H133" i="8"/>
  <c r="AQ114" i="23"/>
  <c r="H114" i="8"/>
  <c r="AQ98" i="23"/>
  <c r="H98" i="8"/>
  <c r="AQ56" i="23"/>
  <c r="H56" i="8"/>
  <c r="AQ270" i="23"/>
  <c r="H270" i="8"/>
  <c r="AQ158" i="23"/>
  <c r="H158" i="8"/>
  <c r="AQ284" i="23"/>
  <c r="AQ220" i="23"/>
  <c r="AQ31" i="23"/>
  <c r="AQ89" i="23"/>
  <c r="H89" i="8"/>
  <c r="AQ196" i="23"/>
  <c r="AQ197" i="23"/>
  <c r="H197" i="8"/>
  <c r="AQ65" i="23"/>
  <c r="H65" i="8"/>
  <c r="AQ125" i="23"/>
  <c r="H125" i="8"/>
  <c r="AQ105" i="23"/>
  <c r="H105" i="8"/>
  <c r="AQ92" i="23"/>
  <c r="H92" i="8"/>
  <c r="AQ238" i="23"/>
  <c r="H238" i="8"/>
  <c r="AQ44" i="23"/>
  <c r="H44" i="8"/>
  <c r="AQ16" i="23"/>
  <c r="H16" i="8"/>
  <c r="AQ49" i="23"/>
  <c r="H49" i="8"/>
  <c r="AQ40" i="23"/>
  <c r="H40" i="8"/>
  <c r="AQ42" i="23"/>
  <c r="AQ33" i="23"/>
  <c r="H33" i="8"/>
  <c r="AQ17" i="23"/>
  <c r="H17" i="8"/>
  <c r="AQ20" i="23"/>
  <c r="H20" i="8"/>
  <c r="AQ29" i="23"/>
  <c r="H29" i="8"/>
  <c r="AQ13" i="23"/>
  <c r="H13" i="8"/>
  <c r="AQ36" i="23"/>
  <c r="H36" i="8"/>
  <c r="AQ12" i="23"/>
  <c r="H12" i="8"/>
  <c r="AQ18" i="23"/>
  <c r="AQ32" i="23"/>
  <c r="H32" i="8"/>
  <c r="AQ24" i="23"/>
  <c r="H24" i="8"/>
  <c r="AQ45" i="23"/>
  <c r="H45" i="8"/>
  <c r="AQ25" i="23"/>
  <c r="H25" i="8"/>
  <c r="AQ9" i="23"/>
  <c r="H9" i="8"/>
  <c r="AQ52" i="23"/>
  <c r="H52" i="8"/>
  <c r="AQ41" i="23"/>
  <c r="H41" i="8"/>
  <c r="AQ6" i="23"/>
  <c r="AQ37" i="23"/>
  <c r="H37" i="8"/>
  <c r="AQ21" i="23"/>
  <c r="H21" i="8"/>
  <c r="AQ5" i="23"/>
  <c r="H5" i="8"/>
  <c r="AQ28" i="23"/>
  <c r="H28" i="8"/>
  <c r="AQ4" i="23"/>
  <c r="H4" i="8"/>
  <c r="AQ30" i="23"/>
  <c r="AQ2" i="23"/>
  <c r="H2" i="8"/>
  <c r="AQ48" i="23"/>
  <c r="H48" i="8"/>
  <c r="AQ8" i="23"/>
  <c r="H8" i="8"/>
  <c r="AQ53" i="23"/>
  <c r="H53" i="8"/>
  <c r="L10" i="28"/>
  <c r="K10" i="28"/>
  <c r="J10" i="28"/>
  <c r="G10" i="28"/>
  <c r="D3" i="27"/>
  <c r="D10" i="27" s="1"/>
  <c r="E10" i="28"/>
  <c r="E7" i="28"/>
  <c r="B23" i="27"/>
  <c r="C23" i="27" s="1"/>
  <c r="B29" i="27"/>
  <c r="C29" i="27" s="1"/>
  <c r="B27" i="27"/>
  <c r="C27" i="27" s="1"/>
  <c r="B25" i="27"/>
  <c r="C25" i="27" s="1"/>
  <c r="B3" i="27"/>
  <c r="B17" i="26"/>
  <c r="C17" i="26" s="1"/>
  <c r="B13" i="26"/>
  <c r="C13" i="26" s="1"/>
  <c r="B11" i="26"/>
  <c r="C11" i="26" s="1"/>
  <c r="B15" i="26"/>
  <c r="C15" i="26" s="1"/>
  <c r="C3" i="27" l="1"/>
  <c r="B9" i="27"/>
  <c r="B10" i="27"/>
  <c r="C10" i="27" s="1"/>
  <c r="AJ2" i="13"/>
  <c r="N2" i="8" s="1"/>
  <c r="C9" i="27" l="1"/>
  <c r="C11" i="27" s="1"/>
  <c r="B11" i="27"/>
  <c r="D9" i="21"/>
  <c r="C9" i="21"/>
  <c r="C22" i="21" l="1"/>
  <c r="B22" i="21"/>
  <c r="C18" i="21"/>
  <c r="B18" i="21"/>
  <c r="B14" i="21"/>
  <c r="C14" i="21"/>
  <c r="D14" i="21"/>
  <c r="E14" i="21"/>
  <c r="AM3" i="5"/>
  <c r="R3" i="8" s="1"/>
  <c r="AM4" i="5"/>
  <c r="R4" i="8" s="1"/>
  <c r="AM5" i="5"/>
  <c r="R5" i="8" s="1"/>
  <c r="AM6" i="5"/>
  <c r="R6" i="8" s="1"/>
  <c r="AM7" i="5"/>
  <c r="R7" i="8" s="1"/>
  <c r="AM8" i="5"/>
  <c r="R8" i="8" s="1"/>
  <c r="AM9" i="5"/>
  <c r="R9" i="8" s="1"/>
  <c r="AM10" i="5"/>
  <c r="R10" i="8" s="1"/>
  <c r="AM11" i="5"/>
  <c r="R11" i="8" s="1"/>
  <c r="AM12" i="5"/>
  <c r="R12" i="8" s="1"/>
  <c r="AM13" i="5"/>
  <c r="R13" i="8" s="1"/>
  <c r="AM14" i="5"/>
  <c r="R14" i="8" s="1"/>
  <c r="AM15" i="5"/>
  <c r="R15" i="8" s="1"/>
  <c r="AM16" i="5"/>
  <c r="R16" i="8" s="1"/>
  <c r="AM17" i="5"/>
  <c r="R17" i="8" s="1"/>
  <c r="AM18" i="5"/>
  <c r="R18" i="8" s="1"/>
  <c r="AM19" i="5"/>
  <c r="R19" i="8" s="1"/>
  <c r="AM20" i="5"/>
  <c r="R20" i="8" s="1"/>
  <c r="AM21" i="5"/>
  <c r="R21" i="8" s="1"/>
  <c r="AM22" i="5"/>
  <c r="R22" i="8" s="1"/>
  <c r="AM23" i="5"/>
  <c r="R23" i="8" s="1"/>
  <c r="AM24" i="5"/>
  <c r="R24" i="8" s="1"/>
  <c r="AM25" i="5"/>
  <c r="R25" i="8" s="1"/>
  <c r="AM26" i="5"/>
  <c r="R26" i="8" s="1"/>
  <c r="AM27" i="5"/>
  <c r="R27" i="8" s="1"/>
  <c r="AM28" i="5"/>
  <c r="R28" i="8" s="1"/>
  <c r="AM29" i="5"/>
  <c r="R29" i="8" s="1"/>
  <c r="AM30" i="5"/>
  <c r="R30" i="8" s="1"/>
  <c r="AM31" i="5"/>
  <c r="R31" i="8" s="1"/>
  <c r="AM32" i="5"/>
  <c r="R32" i="8" s="1"/>
  <c r="AM33" i="5"/>
  <c r="R33" i="8" s="1"/>
  <c r="AM34" i="5"/>
  <c r="R34" i="8" s="1"/>
  <c r="AM35" i="5"/>
  <c r="R35" i="8" s="1"/>
  <c r="AM36" i="5"/>
  <c r="R36" i="8" s="1"/>
  <c r="AM37" i="5"/>
  <c r="R37" i="8" s="1"/>
  <c r="AM38" i="5"/>
  <c r="R38" i="8" s="1"/>
  <c r="AM39" i="5"/>
  <c r="R39" i="8" s="1"/>
  <c r="AM40" i="5"/>
  <c r="R40" i="8" s="1"/>
  <c r="AM41" i="5"/>
  <c r="R41" i="8" s="1"/>
  <c r="AM42" i="5"/>
  <c r="R42" i="8" s="1"/>
  <c r="AM43" i="5"/>
  <c r="R43" i="8" s="1"/>
  <c r="AM44" i="5"/>
  <c r="R44" i="8" s="1"/>
  <c r="AM45" i="5"/>
  <c r="R45" i="8" s="1"/>
  <c r="AM46" i="5"/>
  <c r="R46" i="8" s="1"/>
  <c r="AM47" i="5"/>
  <c r="R47" i="8" s="1"/>
  <c r="AM48" i="5"/>
  <c r="R48" i="8" s="1"/>
  <c r="AM49" i="5"/>
  <c r="R49" i="8" s="1"/>
  <c r="AM50" i="5"/>
  <c r="R50" i="8" s="1"/>
  <c r="AM51" i="5"/>
  <c r="R51" i="8" s="1"/>
  <c r="AM52" i="5"/>
  <c r="R52" i="8" s="1"/>
  <c r="AM53" i="5"/>
  <c r="R53" i="8" s="1"/>
  <c r="AM54" i="5"/>
  <c r="R54" i="8" s="1"/>
  <c r="AM55" i="5"/>
  <c r="R55" i="8" s="1"/>
  <c r="AM56" i="5"/>
  <c r="R56" i="8" s="1"/>
  <c r="AM57" i="5"/>
  <c r="R57" i="8" s="1"/>
  <c r="AM58" i="5"/>
  <c r="R58" i="8" s="1"/>
  <c r="AM59" i="5"/>
  <c r="R59" i="8" s="1"/>
  <c r="AM60" i="5"/>
  <c r="R60" i="8" s="1"/>
  <c r="AM61" i="5"/>
  <c r="R61" i="8" s="1"/>
  <c r="AM62" i="5"/>
  <c r="R62" i="8" s="1"/>
  <c r="AM63" i="5"/>
  <c r="R63" i="8" s="1"/>
  <c r="AM64" i="5"/>
  <c r="R64" i="8" s="1"/>
  <c r="AM65" i="5"/>
  <c r="R65" i="8" s="1"/>
  <c r="AM66" i="5"/>
  <c r="R66" i="8" s="1"/>
  <c r="AM67" i="5"/>
  <c r="R67" i="8" s="1"/>
  <c r="AM68" i="5"/>
  <c r="R68" i="8" s="1"/>
  <c r="AM69" i="5"/>
  <c r="R69" i="8" s="1"/>
  <c r="AM70" i="5"/>
  <c r="R70" i="8" s="1"/>
  <c r="AM71" i="5"/>
  <c r="R71" i="8" s="1"/>
  <c r="AM72" i="5"/>
  <c r="R72" i="8" s="1"/>
  <c r="AM73" i="5"/>
  <c r="R73" i="8" s="1"/>
  <c r="AM74" i="5"/>
  <c r="R74" i="8" s="1"/>
  <c r="AM75" i="5"/>
  <c r="R75" i="8" s="1"/>
  <c r="AM76" i="5"/>
  <c r="R76" i="8" s="1"/>
  <c r="AM77" i="5"/>
  <c r="R77" i="8" s="1"/>
  <c r="AM78" i="5"/>
  <c r="R78" i="8" s="1"/>
  <c r="AM79" i="5"/>
  <c r="R79" i="8" s="1"/>
  <c r="AM80" i="5"/>
  <c r="R80" i="8" s="1"/>
  <c r="AM81" i="5"/>
  <c r="R81" i="8" s="1"/>
  <c r="AM82" i="5"/>
  <c r="R82" i="8" s="1"/>
  <c r="AM83" i="5"/>
  <c r="R83" i="8" s="1"/>
  <c r="AM84" i="5"/>
  <c r="R84" i="8" s="1"/>
  <c r="AM85" i="5"/>
  <c r="R85" i="8" s="1"/>
  <c r="AM86" i="5"/>
  <c r="R86" i="8" s="1"/>
  <c r="AM87" i="5"/>
  <c r="R87" i="8" s="1"/>
  <c r="AM88" i="5"/>
  <c r="R88" i="8" s="1"/>
  <c r="AM89" i="5"/>
  <c r="R89" i="8" s="1"/>
  <c r="AM90" i="5"/>
  <c r="R90" i="8" s="1"/>
  <c r="AM91" i="5"/>
  <c r="R91" i="8" s="1"/>
  <c r="AM92" i="5"/>
  <c r="R92" i="8" s="1"/>
  <c r="AM93" i="5"/>
  <c r="R93" i="8" s="1"/>
  <c r="AM94" i="5"/>
  <c r="R94" i="8" s="1"/>
  <c r="AM95" i="5"/>
  <c r="R95" i="8" s="1"/>
  <c r="AM96" i="5"/>
  <c r="R96" i="8" s="1"/>
  <c r="AM97" i="5"/>
  <c r="R97" i="8" s="1"/>
  <c r="AM98" i="5"/>
  <c r="R98" i="8" s="1"/>
  <c r="AM99" i="5"/>
  <c r="R99" i="8" s="1"/>
  <c r="AM100" i="5"/>
  <c r="R100" i="8" s="1"/>
  <c r="AM101" i="5"/>
  <c r="R101" i="8" s="1"/>
  <c r="AM102" i="5"/>
  <c r="R102" i="8" s="1"/>
  <c r="AM103" i="5"/>
  <c r="R103" i="8" s="1"/>
  <c r="AM104" i="5"/>
  <c r="R104" i="8" s="1"/>
  <c r="AM105" i="5"/>
  <c r="R105" i="8" s="1"/>
  <c r="AM106" i="5"/>
  <c r="R106" i="8" s="1"/>
  <c r="AM107" i="5"/>
  <c r="R107" i="8" s="1"/>
  <c r="AM108" i="5"/>
  <c r="R108" i="8" s="1"/>
  <c r="AM109" i="5"/>
  <c r="R109" i="8" s="1"/>
  <c r="AM110" i="5"/>
  <c r="R110" i="8" s="1"/>
  <c r="AM111" i="5"/>
  <c r="R111" i="8" s="1"/>
  <c r="AM112" i="5"/>
  <c r="R112" i="8" s="1"/>
  <c r="AM113" i="5"/>
  <c r="R113" i="8" s="1"/>
  <c r="AM114" i="5"/>
  <c r="R114" i="8" s="1"/>
  <c r="AM115" i="5"/>
  <c r="R115" i="8" s="1"/>
  <c r="AM116" i="5"/>
  <c r="R116" i="8" s="1"/>
  <c r="AM117" i="5"/>
  <c r="R117" i="8" s="1"/>
  <c r="AM118" i="5"/>
  <c r="R118" i="8" s="1"/>
  <c r="AM119" i="5"/>
  <c r="R119" i="8" s="1"/>
  <c r="AM120" i="5"/>
  <c r="R120" i="8" s="1"/>
  <c r="AM121" i="5"/>
  <c r="R121" i="8" s="1"/>
  <c r="AM122" i="5"/>
  <c r="R122" i="8" s="1"/>
  <c r="AM123" i="5"/>
  <c r="R123" i="8" s="1"/>
  <c r="AM124" i="5"/>
  <c r="R124" i="8" s="1"/>
  <c r="AM125" i="5"/>
  <c r="R125" i="8" s="1"/>
  <c r="AM126" i="5"/>
  <c r="R126" i="8" s="1"/>
  <c r="AM127" i="5"/>
  <c r="R127" i="8" s="1"/>
  <c r="AM128" i="5"/>
  <c r="R128" i="8" s="1"/>
  <c r="AM129" i="5"/>
  <c r="R129" i="8" s="1"/>
  <c r="AM130" i="5"/>
  <c r="R130" i="8" s="1"/>
  <c r="AM131" i="5"/>
  <c r="R131" i="8" s="1"/>
  <c r="AM132" i="5"/>
  <c r="R132" i="8" s="1"/>
  <c r="AM133" i="5"/>
  <c r="R133" i="8" s="1"/>
  <c r="AM134" i="5"/>
  <c r="R134" i="8" s="1"/>
  <c r="AM135" i="5"/>
  <c r="R135" i="8" s="1"/>
  <c r="AM136" i="5"/>
  <c r="R136" i="8" s="1"/>
  <c r="AM137" i="5"/>
  <c r="R137" i="8" s="1"/>
  <c r="AM138" i="5"/>
  <c r="R138" i="8" s="1"/>
  <c r="AM139" i="5"/>
  <c r="R139" i="8" s="1"/>
  <c r="AM140" i="5"/>
  <c r="R140" i="8" s="1"/>
  <c r="AM141" i="5"/>
  <c r="R141" i="8" s="1"/>
  <c r="AM142" i="5"/>
  <c r="R142" i="8" s="1"/>
  <c r="AM143" i="5"/>
  <c r="R143" i="8" s="1"/>
  <c r="AM144" i="5"/>
  <c r="R144" i="8" s="1"/>
  <c r="AM145" i="5"/>
  <c r="R145" i="8" s="1"/>
  <c r="AM146" i="5"/>
  <c r="R146" i="8" s="1"/>
  <c r="AM147" i="5"/>
  <c r="R147" i="8" s="1"/>
  <c r="AM148" i="5"/>
  <c r="R148" i="8" s="1"/>
  <c r="AM149" i="5"/>
  <c r="R149" i="8" s="1"/>
  <c r="AM150" i="5"/>
  <c r="R150" i="8" s="1"/>
  <c r="AM151" i="5"/>
  <c r="R151" i="8" s="1"/>
  <c r="AM152" i="5"/>
  <c r="R152" i="8" s="1"/>
  <c r="AM153" i="5"/>
  <c r="R153" i="8" s="1"/>
  <c r="AM154" i="5"/>
  <c r="R154" i="8" s="1"/>
  <c r="AM155" i="5"/>
  <c r="R155" i="8" s="1"/>
  <c r="AM156" i="5"/>
  <c r="R156" i="8" s="1"/>
  <c r="AM157" i="5"/>
  <c r="R157" i="8" s="1"/>
  <c r="AM158" i="5"/>
  <c r="R158" i="8" s="1"/>
  <c r="AM159" i="5"/>
  <c r="R159" i="8" s="1"/>
  <c r="AM160" i="5"/>
  <c r="R160" i="8" s="1"/>
  <c r="AM161" i="5"/>
  <c r="R161" i="8" s="1"/>
  <c r="AM162" i="5"/>
  <c r="R162" i="8" s="1"/>
  <c r="AM163" i="5"/>
  <c r="R163" i="8" s="1"/>
  <c r="AM164" i="5"/>
  <c r="R164" i="8" s="1"/>
  <c r="AM165" i="5"/>
  <c r="R165" i="8" s="1"/>
  <c r="AM166" i="5"/>
  <c r="R166" i="8" s="1"/>
  <c r="AM167" i="5"/>
  <c r="R167" i="8" s="1"/>
  <c r="AM168" i="5"/>
  <c r="R168" i="8" s="1"/>
  <c r="AM169" i="5"/>
  <c r="R169" i="8" s="1"/>
  <c r="AM170" i="5"/>
  <c r="R170" i="8" s="1"/>
  <c r="AM171" i="5"/>
  <c r="R171" i="8" s="1"/>
  <c r="AM172" i="5"/>
  <c r="R172" i="8" s="1"/>
  <c r="AM173" i="5"/>
  <c r="R173" i="8" s="1"/>
  <c r="AM174" i="5"/>
  <c r="R174" i="8" s="1"/>
  <c r="AM175" i="5"/>
  <c r="R175" i="8" s="1"/>
  <c r="AM176" i="5"/>
  <c r="R176" i="8" s="1"/>
  <c r="AM177" i="5"/>
  <c r="R177" i="8" s="1"/>
  <c r="AM178" i="5"/>
  <c r="R178" i="8" s="1"/>
  <c r="AM179" i="5"/>
  <c r="R179" i="8" s="1"/>
  <c r="AM180" i="5"/>
  <c r="R180" i="8" s="1"/>
  <c r="AM181" i="5"/>
  <c r="R181" i="8" s="1"/>
  <c r="AM182" i="5"/>
  <c r="R182" i="8" s="1"/>
  <c r="AM183" i="5"/>
  <c r="R183" i="8" s="1"/>
  <c r="AM184" i="5"/>
  <c r="R184" i="8" s="1"/>
  <c r="AM185" i="5"/>
  <c r="R185" i="8" s="1"/>
  <c r="AM186" i="5"/>
  <c r="R186" i="8" s="1"/>
  <c r="AM187" i="5"/>
  <c r="R187" i="8" s="1"/>
  <c r="AM188" i="5"/>
  <c r="R188" i="8" s="1"/>
  <c r="AM189" i="5"/>
  <c r="R189" i="8" s="1"/>
  <c r="AM190" i="5"/>
  <c r="R190" i="8" s="1"/>
  <c r="AM191" i="5"/>
  <c r="R191" i="8" s="1"/>
  <c r="AM192" i="5"/>
  <c r="R192" i="8" s="1"/>
  <c r="AM193" i="5"/>
  <c r="R193" i="8" s="1"/>
  <c r="AM194" i="5"/>
  <c r="R194" i="8" s="1"/>
  <c r="AM195" i="5"/>
  <c r="R195" i="8" s="1"/>
  <c r="AM196" i="5"/>
  <c r="R196" i="8" s="1"/>
  <c r="AM197" i="5"/>
  <c r="R197" i="8" s="1"/>
  <c r="AM198" i="5"/>
  <c r="R198" i="8" s="1"/>
  <c r="AM199" i="5"/>
  <c r="R199" i="8" s="1"/>
  <c r="AM200" i="5"/>
  <c r="R200" i="8" s="1"/>
  <c r="AM201" i="5"/>
  <c r="R201" i="8" s="1"/>
  <c r="AM202" i="5"/>
  <c r="R202" i="8" s="1"/>
  <c r="AM203" i="5"/>
  <c r="R203" i="8" s="1"/>
  <c r="AM204" i="5"/>
  <c r="R204" i="8" s="1"/>
  <c r="AM205" i="5"/>
  <c r="R205" i="8" s="1"/>
  <c r="AM206" i="5"/>
  <c r="R206" i="8" s="1"/>
  <c r="AM207" i="5"/>
  <c r="R207" i="8" s="1"/>
  <c r="AM208" i="5"/>
  <c r="R208" i="8" s="1"/>
  <c r="AM209" i="5"/>
  <c r="R209" i="8" s="1"/>
  <c r="AM210" i="5"/>
  <c r="R210" i="8" s="1"/>
  <c r="AM211" i="5"/>
  <c r="R211" i="8" s="1"/>
  <c r="AM212" i="5"/>
  <c r="R212" i="8" s="1"/>
  <c r="AM213" i="5"/>
  <c r="R213" i="8" s="1"/>
  <c r="AM214" i="5"/>
  <c r="R214" i="8" s="1"/>
  <c r="AM215" i="5"/>
  <c r="R215" i="8" s="1"/>
  <c r="AM216" i="5"/>
  <c r="R216" i="8" s="1"/>
  <c r="AM217" i="5"/>
  <c r="R217" i="8" s="1"/>
  <c r="AM218" i="5"/>
  <c r="R218" i="8" s="1"/>
  <c r="AM219" i="5"/>
  <c r="R219" i="8" s="1"/>
  <c r="AM220" i="5"/>
  <c r="R220" i="8" s="1"/>
  <c r="AM221" i="5"/>
  <c r="R221" i="8" s="1"/>
  <c r="AM222" i="5"/>
  <c r="R222" i="8" s="1"/>
  <c r="AM223" i="5"/>
  <c r="R223" i="8" s="1"/>
  <c r="AM224" i="5"/>
  <c r="R224" i="8" s="1"/>
  <c r="AM225" i="5"/>
  <c r="R225" i="8" s="1"/>
  <c r="AM226" i="5"/>
  <c r="R226" i="8" s="1"/>
  <c r="AM227" i="5"/>
  <c r="R227" i="8" s="1"/>
  <c r="AM228" i="5"/>
  <c r="R228" i="8" s="1"/>
  <c r="AM229" i="5"/>
  <c r="R229" i="8" s="1"/>
  <c r="AM230" i="5"/>
  <c r="R230" i="8" s="1"/>
  <c r="AM231" i="5"/>
  <c r="R231" i="8" s="1"/>
  <c r="AM232" i="5"/>
  <c r="R232" i="8" s="1"/>
  <c r="AM233" i="5"/>
  <c r="R233" i="8" s="1"/>
  <c r="AM234" i="5"/>
  <c r="R234" i="8" s="1"/>
  <c r="AM235" i="5"/>
  <c r="R235" i="8" s="1"/>
  <c r="AM236" i="5"/>
  <c r="R236" i="8" s="1"/>
  <c r="AM237" i="5"/>
  <c r="R237" i="8" s="1"/>
  <c r="AM238" i="5"/>
  <c r="R238" i="8" s="1"/>
  <c r="AM239" i="5"/>
  <c r="R239" i="8" s="1"/>
  <c r="AM240" i="5"/>
  <c r="R240" i="8" s="1"/>
  <c r="AM241" i="5"/>
  <c r="R241" i="8" s="1"/>
  <c r="AM242" i="5"/>
  <c r="R242" i="8" s="1"/>
  <c r="AM243" i="5"/>
  <c r="R243" i="8" s="1"/>
  <c r="AM244" i="5"/>
  <c r="R244" i="8" s="1"/>
  <c r="AM245" i="5"/>
  <c r="R245" i="8" s="1"/>
  <c r="AM246" i="5"/>
  <c r="R246" i="8" s="1"/>
  <c r="AM247" i="5"/>
  <c r="R247" i="8" s="1"/>
  <c r="AM248" i="5"/>
  <c r="R248" i="8" s="1"/>
  <c r="AM249" i="5"/>
  <c r="R249" i="8" s="1"/>
  <c r="AM250" i="5"/>
  <c r="R250" i="8" s="1"/>
  <c r="AM251" i="5"/>
  <c r="R251" i="8" s="1"/>
  <c r="AM252" i="5"/>
  <c r="R252" i="8" s="1"/>
  <c r="AM253" i="5"/>
  <c r="R253" i="8" s="1"/>
  <c r="AM254" i="5"/>
  <c r="R254" i="8" s="1"/>
  <c r="AM255" i="5"/>
  <c r="R255" i="8" s="1"/>
  <c r="AM256" i="5"/>
  <c r="R256" i="8" s="1"/>
  <c r="AM257" i="5"/>
  <c r="R257" i="8" s="1"/>
  <c r="AM258" i="5"/>
  <c r="R258" i="8" s="1"/>
  <c r="AM259" i="5"/>
  <c r="R259" i="8" s="1"/>
  <c r="AM260" i="5"/>
  <c r="R260" i="8" s="1"/>
  <c r="AM261" i="5"/>
  <c r="R261" i="8" s="1"/>
  <c r="AM262" i="5"/>
  <c r="R262" i="8" s="1"/>
  <c r="AM263" i="5"/>
  <c r="R263" i="8" s="1"/>
  <c r="AM264" i="5"/>
  <c r="R264" i="8" s="1"/>
  <c r="AM265" i="5"/>
  <c r="R265" i="8" s="1"/>
  <c r="AM266" i="5"/>
  <c r="R266" i="8" s="1"/>
  <c r="AM267" i="5"/>
  <c r="R267" i="8" s="1"/>
  <c r="AM268" i="5"/>
  <c r="R268" i="8" s="1"/>
  <c r="AM269" i="5"/>
  <c r="R269" i="8" s="1"/>
  <c r="AM270" i="5"/>
  <c r="R270" i="8" s="1"/>
  <c r="AM271" i="5"/>
  <c r="R271" i="8" s="1"/>
  <c r="AM272" i="5"/>
  <c r="R272" i="8" s="1"/>
  <c r="AM273" i="5"/>
  <c r="R273" i="8" s="1"/>
  <c r="AM274" i="5"/>
  <c r="R274" i="8" s="1"/>
  <c r="AM275" i="5"/>
  <c r="R275" i="8" s="1"/>
  <c r="AM276" i="5"/>
  <c r="R276" i="8" s="1"/>
  <c r="AM277" i="5"/>
  <c r="R277" i="8" s="1"/>
  <c r="AM278" i="5"/>
  <c r="R278" i="8" s="1"/>
  <c r="AM279" i="5"/>
  <c r="R279" i="8" s="1"/>
  <c r="AM280" i="5"/>
  <c r="R280" i="8" s="1"/>
  <c r="AM281" i="5"/>
  <c r="R281" i="8" s="1"/>
  <c r="AM282" i="5"/>
  <c r="R282" i="8" s="1"/>
  <c r="AM283" i="5"/>
  <c r="R283" i="8" s="1"/>
  <c r="AM284" i="5"/>
  <c r="R284" i="8" s="1"/>
  <c r="AM285" i="5"/>
  <c r="R285" i="8" s="1"/>
  <c r="AM286" i="5"/>
  <c r="R286" i="8" s="1"/>
  <c r="AM287" i="5"/>
  <c r="R287" i="8" s="1"/>
  <c r="AM288" i="5"/>
  <c r="R288" i="8" s="1"/>
  <c r="AM289" i="5"/>
  <c r="R289" i="8" s="1"/>
  <c r="AM290" i="5"/>
  <c r="R290" i="8" s="1"/>
  <c r="AM291" i="5"/>
  <c r="R291" i="8" s="1"/>
  <c r="AM292" i="5"/>
  <c r="R292" i="8" s="1"/>
  <c r="AM293" i="5"/>
  <c r="R293" i="8" s="1"/>
  <c r="AM294" i="5"/>
  <c r="R294" i="8" s="1"/>
  <c r="AM295" i="5"/>
  <c r="R295" i="8" s="1"/>
  <c r="AM296" i="5"/>
  <c r="R296" i="8" s="1"/>
  <c r="AM297" i="5"/>
  <c r="R297" i="8" s="1"/>
  <c r="AM298" i="5"/>
  <c r="R298" i="8" s="1"/>
  <c r="AM299" i="5"/>
  <c r="R299" i="8" s="1"/>
  <c r="AM300" i="5"/>
  <c r="R300" i="8" s="1"/>
  <c r="AM301" i="5"/>
  <c r="R301" i="8" s="1"/>
  <c r="AM3" i="12"/>
  <c r="O3" i="8" s="1"/>
  <c r="AM4" i="12"/>
  <c r="O4" i="8" s="1"/>
  <c r="AM5" i="12"/>
  <c r="O5" i="8" s="1"/>
  <c r="AM6" i="12"/>
  <c r="O6" i="8" s="1"/>
  <c r="AM7" i="12"/>
  <c r="O7" i="8" s="1"/>
  <c r="AM8" i="12"/>
  <c r="O8" i="8" s="1"/>
  <c r="AM9" i="12"/>
  <c r="O9" i="8" s="1"/>
  <c r="AM10" i="12"/>
  <c r="O10" i="8" s="1"/>
  <c r="AM11" i="12"/>
  <c r="O11" i="8" s="1"/>
  <c r="AM12" i="12"/>
  <c r="O12" i="8" s="1"/>
  <c r="AM13" i="12"/>
  <c r="O13" i="8" s="1"/>
  <c r="AM14" i="12"/>
  <c r="O14" i="8" s="1"/>
  <c r="AM15" i="12"/>
  <c r="O15" i="8" s="1"/>
  <c r="AM16" i="12"/>
  <c r="O16" i="8" s="1"/>
  <c r="AM17" i="12"/>
  <c r="O17" i="8" s="1"/>
  <c r="AM18" i="12"/>
  <c r="O18" i="8" s="1"/>
  <c r="AM19" i="12"/>
  <c r="O19" i="8" s="1"/>
  <c r="AM20" i="12"/>
  <c r="O20" i="8" s="1"/>
  <c r="AM21" i="12"/>
  <c r="O21" i="8" s="1"/>
  <c r="AM22" i="12"/>
  <c r="O22" i="8" s="1"/>
  <c r="AM23" i="12"/>
  <c r="O23" i="8" s="1"/>
  <c r="AM24" i="12"/>
  <c r="O24" i="8" s="1"/>
  <c r="AM25" i="12"/>
  <c r="O25" i="8" s="1"/>
  <c r="AM26" i="12"/>
  <c r="O26" i="8" s="1"/>
  <c r="AM27" i="12"/>
  <c r="O27" i="8" s="1"/>
  <c r="AM28" i="12"/>
  <c r="O28" i="8" s="1"/>
  <c r="AM29" i="12"/>
  <c r="O29" i="8" s="1"/>
  <c r="AM30" i="12"/>
  <c r="O30" i="8" s="1"/>
  <c r="AM31" i="12"/>
  <c r="O31" i="8" s="1"/>
  <c r="AM32" i="12"/>
  <c r="O32" i="8" s="1"/>
  <c r="AM33" i="12"/>
  <c r="O33" i="8" s="1"/>
  <c r="AM34" i="12"/>
  <c r="O34" i="8" s="1"/>
  <c r="AM35" i="12"/>
  <c r="O35" i="8" s="1"/>
  <c r="AM36" i="12"/>
  <c r="O36" i="8" s="1"/>
  <c r="AM37" i="12"/>
  <c r="O37" i="8" s="1"/>
  <c r="AM38" i="12"/>
  <c r="O38" i="8" s="1"/>
  <c r="AM39" i="12"/>
  <c r="O39" i="8" s="1"/>
  <c r="AM40" i="12"/>
  <c r="O40" i="8" s="1"/>
  <c r="AM41" i="12"/>
  <c r="O41" i="8" s="1"/>
  <c r="AM42" i="12"/>
  <c r="O42" i="8" s="1"/>
  <c r="AM43" i="12"/>
  <c r="O43" i="8" s="1"/>
  <c r="AM44" i="12"/>
  <c r="O44" i="8" s="1"/>
  <c r="AM45" i="12"/>
  <c r="O45" i="8" s="1"/>
  <c r="AM46" i="12"/>
  <c r="O46" i="8" s="1"/>
  <c r="AM47" i="12"/>
  <c r="O47" i="8" s="1"/>
  <c r="AM48" i="12"/>
  <c r="O48" i="8" s="1"/>
  <c r="AM49" i="12"/>
  <c r="O49" i="8" s="1"/>
  <c r="AM50" i="12"/>
  <c r="O50" i="8" s="1"/>
  <c r="AM51" i="12"/>
  <c r="O51" i="8" s="1"/>
  <c r="AM52" i="12"/>
  <c r="O52" i="8" s="1"/>
  <c r="AM53" i="12"/>
  <c r="O53" i="8" s="1"/>
  <c r="AM54" i="12"/>
  <c r="O54" i="8" s="1"/>
  <c r="AM55" i="12"/>
  <c r="O55" i="8" s="1"/>
  <c r="AM56" i="12"/>
  <c r="O56" i="8" s="1"/>
  <c r="AM57" i="12"/>
  <c r="O57" i="8" s="1"/>
  <c r="AM58" i="12"/>
  <c r="O58" i="8" s="1"/>
  <c r="AM59" i="12"/>
  <c r="O59" i="8" s="1"/>
  <c r="AM60" i="12"/>
  <c r="O60" i="8" s="1"/>
  <c r="AM61" i="12"/>
  <c r="O61" i="8" s="1"/>
  <c r="AM62" i="12"/>
  <c r="O62" i="8" s="1"/>
  <c r="AM63" i="12"/>
  <c r="O63" i="8" s="1"/>
  <c r="AM64" i="12"/>
  <c r="O64" i="8" s="1"/>
  <c r="AM65" i="12"/>
  <c r="O65" i="8" s="1"/>
  <c r="AM66" i="12"/>
  <c r="O66" i="8" s="1"/>
  <c r="AM67" i="12"/>
  <c r="O67" i="8" s="1"/>
  <c r="AM68" i="12"/>
  <c r="O68" i="8" s="1"/>
  <c r="AM69" i="12"/>
  <c r="O69" i="8" s="1"/>
  <c r="AM70" i="12"/>
  <c r="O70" i="8" s="1"/>
  <c r="AM71" i="12"/>
  <c r="O71" i="8" s="1"/>
  <c r="AM72" i="12"/>
  <c r="O72" i="8" s="1"/>
  <c r="AM73" i="12"/>
  <c r="O73" i="8" s="1"/>
  <c r="AM74" i="12"/>
  <c r="O74" i="8" s="1"/>
  <c r="AM75" i="12"/>
  <c r="O75" i="8" s="1"/>
  <c r="AM76" i="12"/>
  <c r="O76" i="8" s="1"/>
  <c r="AM77" i="12"/>
  <c r="O77" i="8" s="1"/>
  <c r="AM78" i="12"/>
  <c r="O78" i="8" s="1"/>
  <c r="AM79" i="12"/>
  <c r="O79" i="8" s="1"/>
  <c r="AM80" i="12"/>
  <c r="O80" i="8" s="1"/>
  <c r="AM81" i="12"/>
  <c r="O81" i="8" s="1"/>
  <c r="AM82" i="12"/>
  <c r="O82" i="8" s="1"/>
  <c r="AM83" i="12"/>
  <c r="O83" i="8" s="1"/>
  <c r="AM84" i="12"/>
  <c r="O84" i="8" s="1"/>
  <c r="AM85" i="12"/>
  <c r="O85" i="8" s="1"/>
  <c r="AM86" i="12"/>
  <c r="O86" i="8" s="1"/>
  <c r="AM87" i="12"/>
  <c r="O87" i="8" s="1"/>
  <c r="AM88" i="12"/>
  <c r="O88" i="8" s="1"/>
  <c r="AM89" i="12"/>
  <c r="O89" i="8" s="1"/>
  <c r="AM90" i="12"/>
  <c r="O90" i="8" s="1"/>
  <c r="AM91" i="12"/>
  <c r="O91" i="8" s="1"/>
  <c r="AM92" i="12"/>
  <c r="O92" i="8" s="1"/>
  <c r="AM93" i="12"/>
  <c r="O93" i="8" s="1"/>
  <c r="AM94" i="12"/>
  <c r="O94" i="8" s="1"/>
  <c r="AM95" i="12"/>
  <c r="O95" i="8" s="1"/>
  <c r="AM96" i="12"/>
  <c r="O96" i="8" s="1"/>
  <c r="AM97" i="12"/>
  <c r="O97" i="8" s="1"/>
  <c r="AM98" i="12"/>
  <c r="O98" i="8" s="1"/>
  <c r="AM99" i="12"/>
  <c r="O99" i="8" s="1"/>
  <c r="AM100" i="12"/>
  <c r="O100" i="8" s="1"/>
  <c r="AM101" i="12"/>
  <c r="O101" i="8" s="1"/>
  <c r="AM102" i="12"/>
  <c r="O102" i="8" s="1"/>
  <c r="AM103" i="12"/>
  <c r="O103" i="8" s="1"/>
  <c r="AM104" i="12"/>
  <c r="O104" i="8" s="1"/>
  <c r="AM105" i="12"/>
  <c r="O105" i="8" s="1"/>
  <c r="AM106" i="12"/>
  <c r="O106" i="8" s="1"/>
  <c r="AM107" i="12"/>
  <c r="O107" i="8" s="1"/>
  <c r="AM108" i="12"/>
  <c r="O108" i="8" s="1"/>
  <c r="AM109" i="12"/>
  <c r="O109" i="8" s="1"/>
  <c r="AM110" i="12"/>
  <c r="O110" i="8" s="1"/>
  <c r="AM111" i="12"/>
  <c r="O111" i="8" s="1"/>
  <c r="AM112" i="12"/>
  <c r="O112" i="8" s="1"/>
  <c r="AM113" i="12"/>
  <c r="O113" i="8" s="1"/>
  <c r="AM114" i="12"/>
  <c r="O114" i="8" s="1"/>
  <c r="AM115" i="12"/>
  <c r="O115" i="8" s="1"/>
  <c r="AM116" i="12"/>
  <c r="O116" i="8" s="1"/>
  <c r="AM117" i="12"/>
  <c r="O117" i="8" s="1"/>
  <c r="AM118" i="12"/>
  <c r="O118" i="8" s="1"/>
  <c r="AM119" i="12"/>
  <c r="O119" i="8" s="1"/>
  <c r="AM120" i="12"/>
  <c r="O120" i="8" s="1"/>
  <c r="AM121" i="12"/>
  <c r="O121" i="8" s="1"/>
  <c r="AM122" i="12"/>
  <c r="O122" i="8" s="1"/>
  <c r="AM123" i="12"/>
  <c r="O123" i="8" s="1"/>
  <c r="AM124" i="12"/>
  <c r="O124" i="8" s="1"/>
  <c r="AM125" i="12"/>
  <c r="O125" i="8" s="1"/>
  <c r="AM126" i="12"/>
  <c r="O126" i="8" s="1"/>
  <c r="AM127" i="12"/>
  <c r="O127" i="8" s="1"/>
  <c r="AM128" i="12"/>
  <c r="O128" i="8" s="1"/>
  <c r="AM129" i="12"/>
  <c r="O129" i="8" s="1"/>
  <c r="AM130" i="12"/>
  <c r="O130" i="8" s="1"/>
  <c r="AM131" i="12"/>
  <c r="O131" i="8" s="1"/>
  <c r="AM132" i="12"/>
  <c r="O132" i="8" s="1"/>
  <c r="AM133" i="12"/>
  <c r="O133" i="8" s="1"/>
  <c r="AM134" i="12"/>
  <c r="O134" i="8" s="1"/>
  <c r="AM135" i="12"/>
  <c r="O135" i="8" s="1"/>
  <c r="AM136" i="12"/>
  <c r="O136" i="8" s="1"/>
  <c r="AM137" i="12"/>
  <c r="O137" i="8" s="1"/>
  <c r="AM138" i="12"/>
  <c r="O138" i="8" s="1"/>
  <c r="AM139" i="12"/>
  <c r="O139" i="8" s="1"/>
  <c r="AM140" i="12"/>
  <c r="O140" i="8" s="1"/>
  <c r="AM141" i="12"/>
  <c r="O141" i="8" s="1"/>
  <c r="AM142" i="12"/>
  <c r="O142" i="8" s="1"/>
  <c r="AM143" i="12"/>
  <c r="O143" i="8" s="1"/>
  <c r="AM144" i="12"/>
  <c r="O144" i="8" s="1"/>
  <c r="AM145" i="12"/>
  <c r="O145" i="8" s="1"/>
  <c r="AM146" i="12"/>
  <c r="O146" i="8" s="1"/>
  <c r="AM147" i="12"/>
  <c r="O147" i="8" s="1"/>
  <c r="AM148" i="12"/>
  <c r="O148" i="8" s="1"/>
  <c r="AM149" i="12"/>
  <c r="O149" i="8" s="1"/>
  <c r="AM150" i="12"/>
  <c r="O150" i="8" s="1"/>
  <c r="AM151" i="12"/>
  <c r="O151" i="8" s="1"/>
  <c r="AM152" i="12"/>
  <c r="O152" i="8" s="1"/>
  <c r="AM153" i="12"/>
  <c r="O153" i="8" s="1"/>
  <c r="AM154" i="12"/>
  <c r="O154" i="8" s="1"/>
  <c r="AM155" i="12"/>
  <c r="O155" i="8" s="1"/>
  <c r="AM156" i="12"/>
  <c r="O156" i="8" s="1"/>
  <c r="AM157" i="12"/>
  <c r="O157" i="8" s="1"/>
  <c r="AM158" i="12"/>
  <c r="O158" i="8" s="1"/>
  <c r="AM159" i="12"/>
  <c r="O159" i="8" s="1"/>
  <c r="AM160" i="12"/>
  <c r="O160" i="8" s="1"/>
  <c r="AM161" i="12"/>
  <c r="O161" i="8" s="1"/>
  <c r="AM162" i="12"/>
  <c r="O162" i="8" s="1"/>
  <c r="AM163" i="12"/>
  <c r="O163" i="8" s="1"/>
  <c r="AM164" i="12"/>
  <c r="O164" i="8" s="1"/>
  <c r="AM165" i="12"/>
  <c r="O165" i="8" s="1"/>
  <c r="AM166" i="12"/>
  <c r="O166" i="8" s="1"/>
  <c r="AM167" i="12"/>
  <c r="O167" i="8" s="1"/>
  <c r="AM168" i="12"/>
  <c r="O168" i="8" s="1"/>
  <c r="AM169" i="12"/>
  <c r="O169" i="8" s="1"/>
  <c r="AM170" i="12"/>
  <c r="O170" i="8" s="1"/>
  <c r="AM171" i="12"/>
  <c r="O171" i="8" s="1"/>
  <c r="AM172" i="12"/>
  <c r="O172" i="8" s="1"/>
  <c r="AM173" i="12"/>
  <c r="O173" i="8" s="1"/>
  <c r="AM174" i="12"/>
  <c r="O174" i="8" s="1"/>
  <c r="AM175" i="12"/>
  <c r="O175" i="8" s="1"/>
  <c r="AM176" i="12"/>
  <c r="O176" i="8" s="1"/>
  <c r="AM177" i="12"/>
  <c r="O177" i="8" s="1"/>
  <c r="AM178" i="12"/>
  <c r="O178" i="8" s="1"/>
  <c r="AM179" i="12"/>
  <c r="O179" i="8" s="1"/>
  <c r="AM180" i="12"/>
  <c r="O180" i="8" s="1"/>
  <c r="AM181" i="12"/>
  <c r="O181" i="8" s="1"/>
  <c r="AM182" i="12"/>
  <c r="O182" i="8" s="1"/>
  <c r="AM183" i="12"/>
  <c r="O183" i="8" s="1"/>
  <c r="AM184" i="12"/>
  <c r="O184" i="8" s="1"/>
  <c r="AM185" i="12"/>
  <c r="O185" i="8" s="1"/>
  <c r="AM186" i="12"/>
  <c r="O186" i="8" s="1"/>
  <c r="AM187" i="12"/>
  <c r="O187" i="8" s="1"/>
  <c r="AM188" i="12"/>
  <c r="O188" i="8" s="1"/>
  <c r="AM189" i="12"/>
  <c r="O189" i="8" s="1"/>
  <c r="AM190" i="12"/>
  <c r="O190" i="8" s="1"/>
  <c r="AM191" i="12"/>
  <c r="O191" i="8" s="1"/>
  <c r="AM192" i="12"/>
  <c r="O192" i="8" s="1"/>
  <c r="AM193" i="12"/>
  <c r="O193" i="8" s="1"/>
  <c r="AM194" i="12"/>
  <c r="O194" i="8" s="1"/>
  <c r="AM195" i="12"/>
  <c r="O195" i="8" s="1"/>
  <c r="AM196" i="12"/>
  <c r="O196" i="8" s="1"/>
  <c r="AM197" i="12"/>
  <c r="O197" i="8" s="1"/>
  <c r="AM198" i="12"/>
  <c r="O198" i="8" s="1"/>
  <c r="AM199" i="12"/>
  <c r="O199" i="8" s="1"/>
  <c r="AM200" i="12"/>
  <c r="O200" i="8" s="1"/>
  <c r="AM201" i="12"/>
  <c r="O201" i="8" s="1"/>
  <c r="AM202" i="12"/>
  <c r="O202" i="8" s="1"/>
  <c r="AM203" i="12"/>
  <c r="O203" i="8" s="1"/>
  <c r="AM204" i="12"/>
  <c r="O204" i="8" s="1"/>
  <c r="AM205" i="12"/>
  <c r="O205" i="8" s="1"/>
  <c r="AM206" i="12"/>
  <c r="O206" i="8" s="1"/>
  <c r="AM207" i="12"/>
  <c r="O207" i="8" s="1"/>
  <c r="AM208" i="12"/>
  <c r="O208" i="8" s="1"/>
  <c r="AM209" i="12"/>
  <c r="O209" i="8" s="1"/>
  <c r="AM210" i="12"/>
  <c r="O210" i="8" s="1"/>
  <c r="AM211" i="12"/>
  <c r="O211" i="8" s="1"/>
  <c r="AM212" i="12"/>
  <c r="O212" i="8" s="1"/>
  <c r="AM213" i="12"/>
  <c r="O213" i="8" s="1"/>
  <c r="AM214" i="12"/>
  <c r="O214" i="8" s="1"/>
  <c r="AM215" i="12"/>
  <c r="O215" i="8" s="1"/>
  <c r="AM216" i="12"/>
  <c r="O216" i="8" s="1"/>
  <c r="AM217" i="12"/>
  <c r="O217" i="8" s="1"/>
  <c r="AM218" i="12"/>
  <c r="O218" i="8" s="1"/>
  <c r="AM219" i="12"/>
  <c r="O219" i="8" s="1"/>
  <c r="AM220" i="12"/>
  <c r="O220" i="8" s="1"/>
  <c r="AM221" i="12"/>
  <c r="O221" i="8" s="1"/>
  <c r="AM222" i="12"/>
  <c r="O222" i="8" s="1"/>
  <c r="AM223" i="12"/>
  <c r="O223" i="8" s="1"/>
  <c r="AM224" i="12"/>
  <c r="O224" i="8" s="1"/>
  <c r="AM225" i="12"/>
  <c r="O225" i="8" s="1"/>
  <c r="AM226" i="12"/>
  <c r="O226" i="8" s="1"/>
  <c r="AM227" i="12"/>
  <c r="O227" i="8" s="1"/>
  <c r="AM228" i="12"/>
  <c r="O228" i="8" s="1"/>
  <c r="AM229" i="12"/>
  <c r="O229" i="8" s="1"/>
  <c r="AM230" i="12"/>
  <c r="O230" i="8" s="1"/>
  <c r="AM231" i="12"/>
  <c r="O231" i="8" s="1"/>
  <c r="AM232" i="12"/>
  <c r="O232" i="8" s="1"/>
  <c r="AM233" i="12"/>
  <c r="O233" i="8" s="1"/>
  <c r="AM234" i="12"/>
  <c r="O234" i="8" s="1"/>
  <c r="AM235" i="12"/>
  <c r="O235" i="8" s="1"/>
  <c r="AM236" i="12"/>
  <c r="O236" i="8" s="1"/>
  <c r="AM237" i="12"/>
  <c r="O237" i="8" s="1"/>
  <c r="AM238" i="12"/>
  <c r="O238" i="8" s="1"/>
  <c r="AM239" i="12"/>
  <c r="O239" i="8" s="1"/>
  <c r="AM240" i="12"/>
  <c r="O240" i="8" s="1"/>
  <c r="AM241" i="12"/>
  <c r="O241" i="8" s="1"/>
  <c r="AM242" i="12"/>
  <c r="O242" i="8" s="1"/>
  <c r="AM243" i="12"/>
  <c r="O243" i="8" s="1"/>
  <c r="AM244" i="12"/>
  <c r="O244" i="8" s="1"/>
  <c r="AM245" i="12"/>
  <c r="O245" i="8" s="1"/>
  <c r="AM246" i="12"/>
  <c r="O246" i="8" s="1"/>
  <c r="AM247" i="12"/>
  <c r="O247" i="8" s="1"/>
  <c r="AM248" i="12"/>
  <c r="O248" i="8" s="1"/>
  <c r="AM249" i="12"/>
  <c r="O249" i="8" s="1"/>
  <c r="AM250" i="12"/>
  <c r="O250" i="8" s="1"/>
  <c r="AM251" i="12"/>
  <c r="O251" i="8" s="1"/>
  <c r="AM252" i="12"/>
  <c r="O252" i="8" s="1"/>
  <c r="AM253" i="12"/>
  <c r="O253" i="8" s="1"/>
  <c r="AM254" i="12"/>
  <c r="O254" i="8" s="1"/>
  <c r="AM255" i="12"/>
  <c r="O255" i="8" s="1"/>
  <c r="AM256" i="12"/>
  <c r="O256" i="8" s="1"/>
  <c r="AM257" i="12"/>
  <c r="O257" i="8" s="1"/>
  <c r="AM258" i="12"/>
  <c r="O258" i="8" s="1"/>
  <c r="AM259" i="12"/>
  <c r="O259" i="8" s="1"/>
  <c r="AM260" i="12"/>
  <c r="O260" i="8" s="1"/>
  <c r="AM261" i="12"/>
  <c r="O261" i="8" s="1"/>
  <c r="AM262" i="12"/>
  <c r="O262" i="8" s="1"/>
  <c r="AM263" i="12"/>
  <c r="O263" i="8" s="1"/>
  <c r="AM264" i="12"/>
  <c r="O264" i="8" s="1"/>
  <c r="AM265" i="12"/>
  <c r="O265" i="8" s="1"/>
  <c r="AM266" i="12"/>
  <c r="O266" i="8" s="1"/>
  <c r="AM267" i="12"/>
  <c r="O267" i="8" s="1"/>
  <c r="AM268" i="12"/>
  <c r="O268" i="8" s="1"/>
  <c r="AM269" i="12"/>
  <c r="O269" i="8" s="1"/>
  <c r="AM270" i="12"/>
  <c r="O270" i="8" s="1"/>
  <c r="AM271" i="12"/>
  <c r="O271" i="8" s="1"/>
  <c r="AM272" i="12"/>
  <c r="O272" i="8" s="1"/>
  <c r="AM273" i="12"/>
  <c r="O273" i="8" s="1"/>
  <c r="AM274" i="12"/>
  <c r="O274" i="8" s="1"/>
  <c r="AM275" i="12"/>
  <c r="O275" i="8" s="1"/>
  <c r="AM276" i="12"/>
  <c r="O276" i="8" s="1"/>
  <c r="AM277" i="12"/>
  <c r="O277" i="8" s="1"/>
  <c r="AM278" i="12"/>
  <c r="O278" i="8" s="1"/>
  <c r="AM279" i="12"/>
  <c r="O279" i="8" s="1"/>
  <c r="AM280" i="12"/>
  <c r="O280" i="8" s="1"/>
  <c r="AM281" i="12"/>
  <c r="O281" i="8" s="1"/>
  <c r="AM282" i="12"/>
  <c r="O282" i="8" s="1"/>
  <c r="AM283" i="12"/>
  <c r="O283" i="8" s="1"/>
  <c r="AM284" i="12"/>
  <c r="O284" i="8" s="1"/>
  <c r="AM285" i="12"/>
  <c r="O285" i="8" s="1"/>
  <c r="AM286" i="12"/>
  <c r="O286" i="8" s="1"/>
  <c r="AM287" i="12"/>
  <c r="O287" i="8" s="1"/>
  <c r="AM288" i="12"/>
  <c r="O288" i="8" s="1"/>
  <c r="AM289" i="12"/>
  <c r="O289" i="8" s="1"/>
  <c r="AM290" i="12"/>
  <c r="O290" i="8" s="1"/>
  <c r="AM291" i="12"/>
  <c r="O291" i="8" s="1"/>
  <c r="AM292" i="12"/>
  <c r="O292" i="8" s="1"/>
  <c r="AM293" i="12"/>
  <c r="O293" i="8" s="1"/>
  <c r="AM294" i="12"/>
  <c r="O294" i="8" s="1"/>
  <c r="AM295" i="12"/>
  <c r="O295" i="8" s="1"/>
  <c r="AM296" i="12"/>
  <c r="O296" i="8" s="1"/>
  <c r="AM297" i="12"/>
  <c r="O297" i="8" s="1"/>
  <c r="AM298" i="12"/>
  <c r="O298" i="8" s="1"/>
  <c r="AM299" i="12"/>
  <c r="O299" i="8" s="1"/>
  <c r="AM300" i="12"/>
  <c r="O300" i="8" s="1"/>
  <c r="AM301" i="12"/>
  <c r="O301" i="8" s="1"/>
  <c r="AM3" i="15"/>
  <c r="K3" i="8" s="1"/>
  <c r="AM4" i="15"/>
  <c r="K4" i="8" s="1"/>
  <c r="AM5" i="15"/>
  <c r="K5" i="8" s="1"/>
  <c r="AM6" i="15"/>
  <c r="K6" i="8" s="1"/>
  <c r="AM7" i="15"/>
  <c r="K7" i="8" s="1"/>
  <c r="AM8" i="15"/>
  <c r="K8" i="8" s="1"/>
  <c r="AM9" i="15"/>
  <c r="K9" i="8" s="1"/>
  <c r="AM10" i="15"/>
  <c r="K10" i="8" s="1"/>
  <c r="AM11" i="15"/>
  <c r="K11" i="8" s="1"/>
  <c r="AM12" i="15"/>
  <c r="K12" i="8" s="1"/>
  <c r="AM13" i="15"/>
  <c r="K13" i="8" s="1"/>
  <c r="AM14" i="15"/>
  <c r="K14" i="8" s="1"/>
  <c r="AM15" i="15"/>
  <c r="K15" i="8" s="1"/>
  <c r="AM16" i="15"/>
  <c r="K16" i="8" s="1"/>
  <c r="AM17" i="15"/>
  <c r="K17" i="8" s="1"/>
  <c r="AM18" i="15"/>
  <c r="K18" i="8" s="1"/>
  <c r="AM19" i="15"/>
  <c r="K19" i="8" s="1"/>
  <c r="AM20" i="15"/>
  <c r="K20" i="8" s="1"/>
  <c r="AM21" i="15"/>
  <c r="K21" i="8" s="1"/>
  <c r="AM22" i="15"/>
  <c r="K22" i="8" s="1"/>
  <c r="AM23" i="15"/>
  <c r="K23" i="8" s="1"/>
  <c r="AM24" i="15"/>
  <c r="K24" i="8" s="1"/>
  <c r="AM25" i="15"/>
  <c r="K25" i="8" s="1"/>
  <c r="AM26" i="15"/>
  <c r="K26" i="8" s="1"/>
  <c r="AM27" i="15"/>
  <c r="K27" i="8" s="1"/>
  <c r="AM28" i="15"/>
  <c r="K28" i="8" s="1"/>
  <c r="AM29" i="15"/>
  <c r="K29" i="8" s="1"/>
  <c r="AM30" i="15"/>
  <c r="K30" i="8" s="1"/>
  <c r="AM31" i="15"/>
  <c r="K31" i="8" s="1"/>
  <c r="AM32" i="15"/>
  <c r="K32" i="8" s="1"/>
  <c r="AM33" i="15"/>
  <c r="K33" i="8" s="1"/>
  <c r="AM34" i="15"/>
  <c r="K34" i="8" s="1"/>
  <c r="AM35" i="15"/>
  <c r="K35" i="8" s="1"/>
  <c r="AM36" i="15"/>
  <c r="K36" i="8" s="1"/>
  <c r="AM37" i="15"/>
  <c r="K37" i="8" s="1"/>
  <c r="AM38" i="15"/>
  <c r="K38" i="8" s="1"/>
  <c r="AM39" i="15"/>
  <c r="K39" i="8" s="1"/>
  <c r="AM40" i="15"/>
  <c r="K40" i="8" s="1"/>
  <c r="AM41" i="15"/>
  <c r="K41" i="8" s="1"/>
  <c r="AM42" i="15"/>
  <c r="K42" i="8" s="1"/>
  <c r="AM43" i="15"/>
  <c r="K43" i="8" s="1"/>
  <c r="AM44" i="15"/>
  <c r="K44" i="8" s="1"/>
  <c r="AM45" i="15"/>
  <c r="K45" i="8" s="1"/>
  <c r="AM46" i="15"/>
  <c r="K46" i="8" s="1"/>
  <c r="AM47" i="15"/>
  <c r="K47" i="8" s="1"/>
  <c r="AM48" i="15"/>
  <c r="K48" i="8" s="1"/>
  <c r="AM49" i="15"/>
  <c r="K49" i="8" s="1"/>
  <c r="AM50" i="15"/>
  <c r="K50" i="8" s="1"/>
  <c r="AM51" i="15"/>
  <c r="K51" i="8" s="1"/>
  <c r="AM52" i="15"/>
  <c r="K52" i="8" s="1"/>
  <c r="AM53" i="15"/>
  <c r="K53" i="8" s="1"/>
  <c r="AM54" i="15"/>
  <c r="K54" i="8" s="1"/>
  <c r="AM55" i="15"/>
  <c r="K55" i="8" s="1"/>
  <c r="AM56" i="15"/>
  <c r="K56" i="8" s="1"/>
  <c r="AM57" i="15"/>
  <c r="K57" i="8" s="1"/>
  <c r="AM58" i="15"/>
  <c r="K58" i="8" s="1"/>
  <c r="AM59" i="15"/>
  <c r="K59" i="8" s="1"/>
  <c r="AM60" i="15"/>
  <c r="K60" i="8" s="1"/>
  <c r="AM61" i="15"/>
  <c r="K61" i="8" s="1"/>
  <c r="AM62" i="15"/>
  <c r="K62" i="8" s="1"/>
  <c r="AM63" i="15"/>
  <c r="K63" i="8" s="1"/>
  <c r="AM64" i="15"/>
  <c r="K64" i="8" s="1"/>
  <c r="AM65" i="15"/>
  <c r="K65" i="8" s="1"/>
  <c r="AM66" i="15"/>
  <c r="K66" i="8" s="1"/>
  <c r="AM67" i="15"/>
  <c r="K67" i="8" s="1"/>
  <c r="AM68" i="15"/>
  <c r="K68" i="8" s="1"/>
  <c r="AM69" i="15"/>
  <c r="K69" i="8" s="1"/>
  <c r="AM70" i="15"/>
  <c r="K70" i="8" s="1"/>
  <c r="AM71" i="15"/>
  <c r="K71" i="8" s="1"/>
  <c r="AM72" i="15"/>
  <c r="K72" i="8" s="1"/>
  <c r="AM73" i="15"/>
  <c r="K73" i="8" s="1"/>
  <c r="AM74" i="15"/>
  <c r="K74" i="8" s="1"/>
  <c r="AM75" i="15"/>
  <c r="K75" i="8" s="1"/>
  <c r="AM76" i="15"/>
  <c r="K76" i="8" s="1"/>
  <c r="AM77" i="15"/>
  <c r="K77" i="8" s="1"/>
  <c r="AM78" i="15"/>
  <c r="K78" i="8" s="1"/>
  <c r="AM79" i="15"/>
  <c r="K79" i="8" s="1"/>
  <c r="AM80" i="15"/>
  <c r="K80" i="8" s="1"/>
  <c r="AM81" i="15"/>
  <c r="K81" i="8" s="1"/>
  <c r="AM82" i="15"/>
  <c r="K82" i="8" s="1"/>
  <c r="AM83" i="15"/>
  <c r="K83" i="8" s="1"/>
  <c r="AM84" i="15"/>
  <c r="K84" i="8" s="1"/>
  <c r="AM85" i="15"/>
  <c r="K85" i="8" s="1"/>
  <c r="AM86" i="15"/>
  <c r="K86" i="8" s="1"/>
  <c r="AM87" i="15"/>
  <c r="K87" i="8" s="1"/>
  <c r="AM88" i="15"/>
  <c r="K88" i="8" s="1"/>
  <c r="AM89" i="15"/>
  <c r="K89" i="8" s="1"/>
  <c r="AM90" i="15"/>
  <c r="K90" i="8" s="1"/>
  <c r="AM91" i="15"/>
  <c r="K91" i="8" s="1"/>
  <c r="AM92" i="15"/>
  <c r="K92" i="8" s="1"/>
  <c r="AM93" i="15"/>
  <c r="K93" i="8" s="1"/>
  <c r="AM94" i="15"/>
  <c r="K94" i="8" s="1"/>
  <c r="AM95" i="15"/>
  <c r="K95" i="8" s="1"/>
  <c r="AM96" i="15"/>
  <c r="K96" i="8" s="1"/>
  <c r="AM97" i="15"/>
  <c r="K97" i="8" s="1"/>
  <c r="AM98" i="15"/>
  <c r="K98" i="8" s="1"/>
  <c r="AM99" i="15"/>
  <c r="K99" i="8" s="1"/>
  <c r="AM100" i="15"/>
  <c r="K100" i="8" s="1"/>
  <c r="AM101" i="15"/>
  <c r="K101" i="8" s="1"/>
  <c r="AM102" i="15"/>
  <c r="K102" i="8" s="1"/>
  <c r="AM103" i="15"/>
  <c r="K103" i="8" s="1"/>
  <c r="AM104" i="15"/>
  <c r="K104" i="8" s="1"/>
  <c r="AM105" i="15"/>
  <c r="K105" i="8" s="1"/>
  <c r="AM106" i="15"/>
  <c r="K106" i="8" s="1"/>
  <c r="AM107" i="15"/>
  <c r="K107" i="8" s="1"/>
  <c r="AM108" i="15"/>
  <c r="K108" i="8" s="1"/>
  <c r="AM109" i="15"/>
  <c r="K109" i="8" s="1"/>
  <c r="AM110" i="15"/>
  <c r="K110" i="8" s="1"/>
  <c r="AM111" i="15"/>
  <c r="K111" i="8" s="1"/>
  <c r="AM112" i="15"/>
  <c r="K112" i="8" s="1"/>
  <c r="AM113" i="15"/>
  <c r="K113" i="8" s="1"/>
  <c r="AM114" i="15"/>
  <c r="K114" i="8" s="1"/>
  <c r="AM115" i="15"/>
  <c r="K115" i="8" s="1"/>
  <c r="AM116" i="15"/>
  <c r="K116" i="8" s="1"/>
  <c r="AM117" i="15"/>
  <c r="K117" i="8" s="1"/>
  <c r="AM118" i="15"/>
  <c r="K118" i="8" s="1"/>
  <c r="AM119" i="15"/>
  <c r="K119" i="8" s="1"/>
  <c r="AM120" i="15"/>
  <c r="K120" i="8" s="1"/>
  <c r="AM121" i="15"/>
  <c r="K121" i="8" s="1"/>
  <c r="AM122" i="15"/>
  <c r="K122" i="8" s="1"/>
  <c r="AM123" i="15"/>
  <c r="K123" i="8" s="1"/>
  <c r="AM124" i="15"/>
  <c r="K124" i="8" s="1"/>
  <c r="AM125" i="15"/>
  <c r="K125" i="8" s="1"/>
  <c r="AM126" i="15"/>
  <c r="K126" i="8" s="1"/>
  <c r="AM127" i="15"/>
  <c r="K127" i="8" s="1"/>
  <c r="AM128" i="15"/>
  <c r="K128" i="8" s="1"/>
  <c r="AM129" i="15"/>
  <c r="K129" i="8" s="1"/>
  <c r="AM130" i="15"/>
  <c r="K130" i="8" s="1"/>
  <c r="AM131" i="15"/>
  <c r="K131" i="8" s="1"/>
  <c r="AM132" i="15"/>
  <c r="K132" i="8" s="1"/>
  <c r="AM133" i="15"/>
  <c r="K133" i="8" s="1"/>
  <c r="AM134" i="15"/>
  <c r="K134" i="8" s="1"/>
  <c r="AM135" i="15"/>
  <c r="K135" i="8" s="1"/>
  <c r="AM136" i="15"/>
  <c r="K136" i="8" s="1"/>
  <c r="AM137" i="15"/>
  <c r="K137" i="8" s="1"/>
  <c r="AM138" i="15"/>
  <c r="K138" i="8" s="1"/>
  <c r="AM139" i="15"/>
  <c r="K139" i="8" s="1"/>
  <c r="AM140" i="15"/>
  <c r="K140" i="8" s="1"/>
  <c r="AM141" i="15"/>
  <c r="K141" i="8" s="1"/>
  <c r="AM142" i="15"/>
  <c r="K142" i="8" s="1"/>
  <c r="AM143" i="15"/>
  <c r="K143" i="8" s="1"/>
  <c r="AM144" i="15"/>
  <c r="K144" i="8" s="1"/>
  <c r="AM145" i="15"/>
  <c r="K145" i="8" s="1"/>
  <c r="AM146" i="15"/>
  <c r="K146" i="8" s="1"/>
  <c r="AM147" i="15"/>
  <c r="K147" i="8" s="1"/>
  <c r="AM148" i="15"/>
  <c r="K148" i="8" s="1"/>
  <c r="AM149" i="15"/>
  <c r="K149" i="8" s="1"/>
  <c r="AM150" i="15"/>
  <c r="K150" i="8" s="1"/>
  <c r="AM151" i="15"/>
  <c r="K151" i="8" s="1"/>
  <c r="AM152" i="15"/>
  <c r="K152" i="8" s="1"/>
  <c r="AM153" i="15"/>
  <c r="K153" i="8" s="1"/>
  <c r="AM154" i="15"/>
  <c r="K154" i="8" s="1"/>
  <c r="AM155" i="15"/>
  <c r="K155" i="8" s="1"/>
  <c r="AM156" i="15"/>
  <c r="K156" i="8" s="1"/>
  <c r="AM157" i="15"/>
  <c r="K157" i="8" s="1"/>
  <c r="AM158" i="15"/>
  <c r="K158" i="8" s="1"/>
  <c r="AM159" i="15"/>
  <c r="K159" i="8" s="1"/>
  <c r="AM160" i="15"/>
  <c r="K160" i="8" s="1"/>
  <c r="AM161" i="15"/>
  <c r="K161" i="8" s="1"/>
  <c r="AM162" i="15"/>
  <c r="K162" i="8" s="1"/>
  <c r="AM163" i="15"/>
  <c r="K163" i="8" s="1"/>
  <c r="AM164" i="15"/>
  <c r="K164" i="8" s="1"/>
  <c r="AM165" i="15"/>
  <c r="K165" i="8" s="1"/>
  <c r="AM166" i="15"/>
  <c r="K166" i="8" s="1"/>
  <c r="AM167" i="15"/>
  <c r="K167" i="8" s="1"/>
  <c r="AM168" i="15"/>
  <c r="K168" i="8" s="1"/>
  <c r="AM169" i="15"/>
  <c r="K169" i="8" s="1"/>
  <c r="AM170" i="15"/>
  <c r="K170" i="8" s="1"/>
  <c r="AM171" i="15"/>
  <c r="K171" i="8" s="1"/>
  <c r="AM172" i="15"/>
  <c r="K172" i="8" s="1"/>
  <c r="AM173" i="15"/>
  <c r="K173" i="8" s="1"/>
  <c r="AM174" i="15"/>
  <c r="K174" i="8" s="1"/>
  <c r="AM175" i="15"/>
  <c r="K175" i="8" s="1"/>
  <c r="AM176" i="15"/>
  <c r="K176" i="8" s="1"/>
  <c r="AM177" i="15"/>
  <c r="K177" i="8" s="1"/>
  <c r="AM178" i="15"/>
  <c r="K178" i="8" s="1"/>
  <c r="AM179" i="15"/>
  <c r="K179" i="8" s="1"/>
  <c r="AM180" i="15"/>
  <c r="K180" i="8" s="1"/>
  <c r="AM181" i="15"/>
  <c r="K181" i="8" s="1"/>
  <c r="AM182" i="15"/>
  <c r="K182" i="8" s="1"/>
  <c r="AM183" i="15"/>
  <c r="K183" i="8" s="1"/>
  <c r="AM184" i="15"/>
  <c r="K184" i="8" s="1"/>
  <c r="AM185" i="15"/>
  <c r="K185" i="8" s="1"/>
  <c r="AM186" i="15"/>
  <c r="K186" i="8" s="1"/>
  <c r="AM187" i="15"/>
  <c r="K187" i="8" s="1"/>
  <c r="AM188" i="15"/>
  <c r="K188" i="8" s="1"/>
  <c r="AM189" i="15"/>
  <c r="K189" i="8" s="1"/>
  <c r="AM190" i="15"/>
  <c r="K190" i="8" s="1"/>
  <c r="AM191" i="15"/>
  <c r="K191" i="8" s="1"/>
  <c r="AM192" i="15"/>
  <c r="K192" i="8" s="1"/>
  <c r="AM193" i="15"/>
  <c r="K193" i="8" s="1"/>
  <c r="AM194" i="15"/>
  <c r="K194" i="8" s="1"/>
  <c r="AM195" i="15"/>
  <c r="K195" i="8" s="1"/>
  <c r="AM196" i="15"/>
  <c r="K196" i="8" s="1"/>
  <c r="AM197" i="15"/>
  <c r="K197" i="8" s="1"/>
  <c r="AM198" i="15"/>
  <c r="K198" i="8" s="1"/>
  <c r="AM199" i="15"/>
  <c r="K199" i="8" s="1"/>
  <c r="AM200" i="15"/>
  <c r="K200" i="8" s="1"/>
  <c r="AM201" i="15"/>
  <c r="K201" i="8" s="1"/>
  <c r="AM202" i="15"/>
  <c r="K202" i="8" s="1"/>
  <c r="AM203" i="15"/>
  <c r="K203" i="8" s="1"/>
  <c r="AM204" i="15"/>
  <c r="K204" i="8" s="1"/>
  <c r="AM205" i="15"/>
  <c r="K205" i="8" s="1"/>
  <c r="AM206" i="15"/>
  <c r="K206" i="8" s="1"/>
  <c r="AM207" i="15"/>
  <c r="K207" i="8" s="1"/>
  <c r="AM208" i="15"/>
  <c r="K208" i="8" s="1"/>
  <c r="AM209" i="15"/>
  <c r="K209" i="8" s="1"/>
  <c r="AM210" i="15"/>
  <c r="K210" i="8" s="1"/>
  <c r="AM211" i="15"/>
  <c r="K211" i="8" s="1"/>
  <c r="AM212" i="15"/>
  <c r="K212" i="8" s="1"/>
  <c r="AM213" i="15"/>
  <c r="K213" i="8" s="1"/>
  <c r="AM214" i="15"/>
  <c r="K214" i="8" s="1"/>
  <c r="AM215" i="15"/>
  <c r="K215" i="8" s="1"/>
  <c r="AM216" i="15"/>
  <c r="K216" i="8" s="1"/>
  <c r="AM217" i="15"/>
  <c r="K217" i="8" s="1"/>
  <c r="AM218" i="15"/>
  <c r="K218" i="8" s="1"/>
  <c r="AM219" i="15"/>
  <c r="K219" i="8" s="1"/>
  <c r="AM220" i="15"/>
  <c r="K220" i="8" s="1"/>
  <c r="AM221" i="15"/>
  <c r="K221" i="8" s="1"/>
  <c r="AM222" i="15"/>
  <c r="K222" i="8" s="1"/>
  <c r="AM223" i="15"/>
  <c r="K223" i="8" s="1"/>
  <c r="AM224" i="15"/>
  <c r="K224" i="8" s="1"/>
  <c r="AM225" i="15"/>
  <c r="K225" i="8" s="1"/>
  <c r="AM226" i="15"/>
  <c r="K226" i="8" s="1"/>
  <c r="AM227" i="15"/>
  <c r="K227" i="8" s="1"/>
  <c r="AM228" i="15"/>
  <c r="K228" i="8" s="1"/>
  <c r="AM229" i="15"/>
  <c r="K229" i="8" s="1"/>
  <c r="AM230" i="15"/>
  <c r="K230" i="8" s="1"/>
  <c r="AM231" i="15"/>
  <c r="K231" i="8" s="1"/>
  <c r="AM232" i="15"/>
  <c r="K232" i="8" s="1"/>
  <c r="AM233" i="15"/>
  <c r="K233" i="8" s="1"/>
  <c r="AM234" i="15"/>
  <c r="K234" i="8" s="1"/>
  <c r="AM235" i="15"/>
  <c r="K235" i="8" s="1"/>
  <c r="AM236" i="15"/>
  <c r="K236" i="8" s="1"/>
  <c r="AM237" i="15"/>
  <c r="K237" i="8" s="1"/>
  <c r="AM238" i="15"/>
  <c r="K238" i="8" s="1"/>
  <c r="AM239" i="15"/>
  <c r="K239" i="8" s="1"/>
  <c r="AM240" i="15"/>
  <c r="K240" i="8" s="1"/>
  <c r="AM241" i="15"/>
  <c r="K241" i="8" s="1"/>
  <c r="AM242" i="15"/>
  <c r="K242" i="8" s="1"/>
  <c r="AM243" i="15"/>
  <c r="K243" i="8" s="1"/>
  <c r="AM244" i="15"/>
  <c r="K244" i="8" s="1"/>
  <c r="AM245" i="15"/>
  <c r="K245" i="8" s="1"/>
  <c r="AM246" i="15"/>
  <c r="K246" i="8" s="1"/>
  <c r="AM247" i="15"/>
  <c r="K247" i="8" s="1"/>
  <c r="AM248" i="15"/>
  <c r="K248" i="8" s="1"/>
  <c r="AM249" i="15"/>
  <c r="K249" i="8" s="1"/>
  <c r="AM250" i="15"/>
  <c r="K250" i="8" s="1"/>
  <c r="AM251" i="15"/>
  <c r="K251" i="8" s="1"/>
  <c r="AM252" i="15"/>
  <c r="K252" i="8" s="1"/>
  <c r="AM253" i="15"/>
  <c r="K253" i="8" s="1"/>
  <c r="AM254" i="15"/>
  <c r="K254" i="8" s="1"/>
  <c r="AM255" i="15"/>
  <c r="K255" i="8" s="1"/>
  <c r="AM256" i="15"/>
  <c r="K256" i="8" s="1"/>
  <c r="AM257" i="15"/>
  <c r="K257" i="8" s="1"/>
  <c r="AM258" i="15"/>
  <c r="K258" i="8" s="1"/>
  <c r="AM259" i="15"/>
  <c r="K259" i="8" s="1"/>
  <c r="AM260" i="15"/>
  <c r="K260" i="8" s="1"/>
  <c r="AM261" i="15"/>
  <c r="K261" i="8" s="1"/>
  <c r="AM262" i="15"/>
  <c r="K262" i="8" s="1"/>
  <c r="AM263" i="15"/>
  <c r="K263" i="8" s="1"/>
  <c r="AM264" i="15"/>
  <c r="K264" i="8" s="1"/>
  <c r="AM265" i="15"/>
  <c r="K265" i="8" s="1"/>
  <c r="AM266" i="15"/>
  <c r="K266" i="8" s="1"/>
  <c r="AM267" i="15"/>
  <c r="K267" i="8" s="1"/>
  <c r="AM268" i="15"/>
  <c r="K268" i="8" s="1"/>
  <c r="AM269" i="15"/>
  <c r="K269" i="8" s="1"/>
  <c r="AM270" i="15"/>
  <c r="K270" i="8" s="1"/>
  <c r="AM271" i="15"/>
  <c r="K271" i="8" s="1"/>
  <c r="AM272" i="15"/>
  <c r="K272" i="8" s="1"/>
  <c r="AM273" i="15"/>
  <c r="K273" i="8" s="1"/>
  <c r="AM274" i="15"/>
  <c r="K274" i="8" s="1"/>
  <c r="AM275" i="15"/>
  <c r="K275" i="8" s="1"/>
  <c r="AM276" i="15"/>
  <c r="K276" i="8" s="1"/>
  <c r="AM277" i="15"/>
  <c r="K277" i="8" s="1"/>
  <c r="AM278" i="15"/>
  <c r="K278" i="8" s="1"/>
  <c r="AM279" i="15"/>
  <c r="K279" i="8" s="1"/>
  <c r="AM280" i="15"/>
  <c r="K280" i="8" s="1"/>
  <c r="AM281" i="15"/>
  <c r="K281" i="8" s="1"/>
  <c r="AM282" i="15"/>
  <c r="K282" i="8" s="1"/>
  <c r="AM283" i="15"/>
  <c r="K283" i="8" s="1"/>
  <c r="AM284" i="15"/>
  <c r="K284" i="8" s="1"/>
  <c r="AM285" i="15"/>
  <c r="K285" i="8" s="1"/>
  <c r="AM286" i="15"/>
  <c r="K286" i="8" s="1"/>
  <c r="AM287" i="15"/>
  <c r="K287" i="8" s="1"/>
  <c r="AM288" i="15"/>
  <c r="K288" i="8" s="1"/>
  <c r="AM289" i="15"/>
  <c r="K289" i="8" s="1"/>
  <c r="AM290" i="15"/>
  <c r="K290" i="8" s="1"/>
  <c r="AM291" i="15"/>
  <c r="K291" i="8" s="1"/>
  <c r="AM292" i="15"/>
  <c r="K292" i="8" s="1"/>
  <c r="AM293" i="15"/>
  <c r="K293" i="8" s="1"/>
  <c r="AM294" i="15"/>
  <c r="K294" i="8" s="1"/>
  <c r="AM295" i="15"/>
  <c r="K295" i="8" s="1"/>
  <c r="AM296" i="15"/>
  <c r="K296" i="8" s="1"/>
  <c r="AM297" i="15"/>
  <c r="K297" i="8" s="1"/>
  <c r="AM298" i="15"/>
  <c r="K298" i="8" s="1"/>
  <c r="AM299" i="15"/>
  <c r="K299" i="8" s="1"/>
  <c r="AM300" i="15"/>
  <c r="K300" i="8" s="1"/>
  <c r="AM301" i="15"/>
  <c r="K301" i="8" s="1"/>
  <c r="AM3" i="7"/>
  <c r="AM4" i="7"/>
  <c r="AM5" i="7"/>
  <c r="AM6" i="7"/>
  <c r="AM7" i="7"/>
  <c r="AM8" i="7"/>
  <c r="AM9" i="7"/>
  <c r="AM10" i="7"/>
  <c r="AM11" i="7"/>
  <c r="AM12" i="7"/>
  <c r="AM13" i="7"/>
  <c r="AM14" i="7"/>
  <c r="AM15" i="7"/>
  <c r="AM16" i="7"/>
  <c r="AM17" i="7"/>
  <c r="AM18" i="7"/>
  <c r="AM19" i="7"/>
  <c r="AM20" i="7"/>
  <c r="AM21" i="7"/>
  <c r="AM22" i="7"/>
  <c r="AM23" i="7"/>
  <c r="AM24" i="7"/>
  <c r="AM25" i="7"/>
  <c r="AM26" i="7"/>
  <c r="AM27" i="7"/>
  <c r="AM28" i="7"/>
  <c r="AM29" i="7"/>
  <c r="AM30" i="7"/>
  <c r="AM31" i="7"/>
  <c r="AM32" i="7"/>
  <c r="AM33" i="7"/>
  <c r="AM34" i="7"/>
  <c r="AM35" i="7"/>
  <c r="AM36" i="7"/>
  <c r="AM37" i="7"/>
  <c r="AM38" i="7"/>
  <c r="AM39" i="7"/>
  <c r="AM40" i="7"/>
  <c r="AM41" i="7"/>
  <c r="AM42" i="7"/>
  <c r="AM43" i="7"/>
  <c r="AM44" i="7"/>
  <c r="AM45" i="7"/>
  <c r="AM46" i="7"/>
  <c r="AM47" i="7"/>
  <c r="AM48" i="7"/>
  <c r="AM49" i="7"/>
  <c r="AM50" i="7"/>
  <c r="AM51" i="7"/>
  <c r="AM52" i="7"/>
  <c r="AM53" i="7"/>
  <c r="AM54" i="7"/>
  <c r="AM55" i="7"/>
  <c r="AM56" i="7"/>
  <c r="AM57" i="7"/>
  <c r="AM58" i="7"/>
  <c r="AM59" i="7"/>
  <c r="AM60" i="7"/>
  <c r="AM61" i="7"/>
  <c r="AM62" i="7"/>
  <c r="AM63" i="7"/>
  <c r="AM64" i="7"/>
  <c r="AM65" i="7"/>
  <c r="AM66" i="7"/>
  <c r="AM67" i="7"/>
  <c r="AM68" i="7"/>
  <c r="AM69" i="7"/>
  <c r="AM70" i="7"/>
  <c r="AM71" i="7"/>
  <c r="AM72" i="7"/>
  <c r="AM73" i="7"/>
  <c r="AM74" i="7"/>
  <c r="AM75" i="7"/>
  <c r="AM76" i="7"/>
  <c r="AM77" i="7"/>
  <c r="AM78" i="7"/>
  <c r="AM79" i="7"/>
  <c r="AM80" i="7"/>
  <c r="AM81" i="7"/>
  <c r="AM82" i="7"/>
  <c r="AM83" i="7"/>
  <c r="AM84" i="7"/>
  <c r="AM85" i="7"/>
  <c r="AM86" i="7"/>
  <c r="AM87" i="7"/>
  <c r="AM88" i="7"/>
  <c r="AM89" i="7"/>
  <c r="AM90" i="7"/>
  <c r="AM91" i="7"/>
  <c r="AM92" i="7"/>
  <c r="AM93" i="7"/>
  <c r="AM94" i="7"/>
  <c r="AM95" i="7"/>
  <c r="AM96" i="7"/>
  <c r="AM97" i="7"/>
  <c r="AM98" i="7"/>
  <c r="AM99" i="7"/>
  <c r="AM100" i="7"/>
  <c r="AM101" i="7"/>
  <c r="AM102" i="7"/>
  <c r="AM103" i="7"/>
  <c r="AM104" i="7"/>
  <c r="AM105" i="7"/>
  <c r="AM106" i="7"/>
  <c r="AM107" i="7"/>
  <c r="AM108" i="7"/>
  <c r="AM109" i="7"/>
  <c r="AM110" i="7"/>
  <c r="AM111" i="7"/>
  <c r="AM112" i="7"/>
  <c r="AM113" i="7"/>
  <c r="AM114" i="7"/>
  <c r="AM115" i="7"/>
  <c r="AM116" i="7"/>
  <c r="AM117" i="7"/>
  <c r="AM118" i="7"/>
  <c r="AM119" i="7"/>
  <c r="AM120" i="7"/>
  <c r="AM121" i="7"/>
  <c r="AM122" i="7"/>
  <c r="AM123" i="7"/>
  <c r="AM124" i="7"/>
  <c r="AM125" i="7"/>
  <c r="AM126" i="7"/>
  <c r="AM127" i="7"/>
  <c r="AM128" i="7"/>
  <c r="AM129" i="7"/>
  <c r="AM130" i="7"/>
  <c r="AM131" i="7"/>
  <c r="AM132" i="7"/>
  <c r="AM133" i="7"/>
  <c r="AM134" i="7"/>
  <c r="AM135" i="7"/>
  <c r="AM136" i="7"/>
  <c r="AM137" i="7"/>
  <c r="AM138" i="7"/>
  <c r="AM139" i="7"/>
  <c r="AM140" i="7"/>
  <c r="AM141" i="7"/>
  <c r="AM142" i="7"/>
  <c r="AM143" i="7"/>
  <c r="AM144" i="7"/>
  <c r="AM145" i="7"/>
  <c r="AM146" i="7"/>
  <c r="AM147" i="7"/>
  <c r="AM148" i="7"/>
  <c r="AM149" i="7"/>
  <c r="AM150" i="7"/>
  <c r="AM151" i="7"/>
  <c r="AM152" i="7"/>
  <c r="AM153" i="7"/>
  <c r="AM154" i="7"/>
  <c r="AM155" i="7"/>
  <c r="AM156" i="7"/>
  <c r="AM157" i="7"/>
  <c r="AM158" i="7"/>
  <c r="AM159" i="7"/>
  <c r="AM160" i="7"/>
  <c r="AM161" i="7"/>
  <c r="AM162" i="7"/>
  <c r="AM163" i="7"/>
  <c r="AM164" i="7"/>
  <c r="AM165" i="7"/>
  <c r="AM166" i="7"/>
  <c r="AM167" i="7"/>
  <c r="AM168" i="7"/>
  <c r="AM169" i="7"/>
  <c r="AM170" i="7"/>
  <c r="AM171" i="7"/>
  <c r="AM172" i="7"/>
  <c r="AM173" i="7"/>
  <c r="AM174" i="7"/>
  <c r="AM175" i="7"/>
  <c r="AM176" i="7"/>
  <c r="AM177" i="7"/>
  <c r="AM178" i="7"/>
  <c r="AM179" i="7"/>
  <c r="AM180" i="7"/>
  <c r="AM181" i="7"/>
  <c r="AM182" i="7"/>
  <c r="AM183" i="7"/>
  <c r="AM184" i="7"/>
  <c r="AM185" i="7"/>
  <c r="AM186" i="7"/>
  <c r="AM187" i="7"/>
  <c r="AM188" i="7"/>
  <c r="AM189" i="7"/>
  <c r="AM190" i="7"/>
  <c r="AM191" i="7"/>
  <c r="AM192" i="7"/>
  <c r="AM193" i="7"/>
  <c r="AM194" i="7"/>
  <c r="AM195" i="7"/>
  <c r="AM196" i="7"/>
  <c r="AM197" i="7"/>
  <c r="AM198" i="7"/>
  <c r="AM199" i="7"/>
  <c r="AM200" i="7"/>
  <c r="AM201" i="7"/>
  <c r="AM202" i="7"/>
  <c r="AM203" i="7"/>
  <c r="AM204" i="7"/>
  <c r="AM205" i="7"/>
  <c r="AM206" i="7"/>
  <c r="AM207" i="7"/>
  <c r="AM208" i="7"/>
  <c r="AM209" i="7"/>
  <c r="AM210" i="7"/>
  <c r="AM211" i="7"/>
  <c r="AM212" i="7"/>
  <c r="AM213" i="7"/>
  <c r="AM214" i="7"/>
  <c r="AM215" i="7"/>
  <c r="AM216" i="7"/>
  <c r="AM217" i="7"/>
  <c r="AM218" i="7"/>
  <c r="AM219" i="7"/>
  <c r="AM220" i="7"/>
  <c r="AM221" i="7"/>
  <c r="AM222" i="7"/>
  <c r="AM223" i="7"/>
  <c r="AM224" i="7"/>
  <c r="AM225" i="7"/>
  <c r="AM226" i="7"/>
  <c r="AM227" i="7"/>
  <c r="AM228" i="7"/>
  <c r="AM229" i="7"/>
  <c r="AM230" i="7"/>
  <c r="AM231" i="7"/>
  <c r="AM232" i="7"/>
  <c r="AM233" i="7"/>
  <c r="AM234" i="7"/>
  <c r="AM235" i="7"/>
  <c r="AM236" i="7"/>
  <c r="AM237" i="7"/>
  <c r="AM238" i="7"/>
  <c r="AM239" i="7"/>
  <c r="AM240" i="7"/>
  <c r="AM241" i="7"/>
  <c r="AM242" i="7"/>
  <c r="AM243" i="7"/>
  <c r="AM244" i="7"/>
  <c r="AM245" i="7"/>
  <c r="AM246" i="7"/>
  <c r="AM247" i="7"/>
  <c r="AM248" i="7"/>
  <c r="AM249" i="7"/>
  <c r="AM250" i="7"/>
  <c r="AM251" i="7"/>
  <c r="AM252" i="7"/>
  <c r="AM253" i="7"/>
  <c r="AM254" i="7"/>
  <c r="AM255" i="7"/>
  <c r="AM256" i="7"/>
  <c r="AM257" i="7"/>
  <c r="AM258" i="7"/>
  <c r="AM259" i="7"/>
  <c r="AM260" i="7"/>
  <c r="AM261" i="7"/>
  <c r="AM262" i="7"/>
  <c r="AM263" i="7"/>
  <c r="AM264" i="7"/>
  <c r="AM265" i="7"/>
  <c r="AM266" i="7"/>
  <c r="AM267" i="7"/>
  <c r="AM268" i="7"/>
  <c r="AM269" i="7"/>
  <c r="AM270" i="7"/>
  <c r="AM271" i="7"/>
  <c r="AM272" i="7"/>
  <c r="AM273" i="7"/>
  <c r="AM274" i="7"/>
  <c r="AM275" i="7"/>
  <c r="AM276" i="7"/>
  <c r="AM277" i="7"/>
  <c r="AM278" i="7"/>
  <c r="AM279" i="7"/>
  <c r="AM280" i="7"/>
  <c r="AM281" i="7"/>
  <c r="AM282" i="7"/>
  <c r="AM283" i="7"/>
  <c r="AM284" i="7"/>
  <c r="AM285" i="7"/>
  <c r="AM286" i="7"/>
  <c r="AM287" i="7"/>
  <c r="AM288" i="7"/>
  <c r="AM289" i="7"/>
  <c r="AM290" i="7"/>
  <c r="AM291" i="7"/>
  <c r="AM292" i="7"/>
  <c r="AM293" i="7"/>
  <c r="AM294" i="7"/>
  <c r="AM295" i="7"/>
  <c r="AM296" i="7"/>
  <c r="AM297" i="7"/>
  <c r="AM298" i="7"/>
  <c r="AM299" i="7"/>
  <c r="AM300" i="7"/>
  <c r="AM301" i="7"/>
  <c r="AM2" i="7"/>
  <c r="AL3" i="7"/>
  <c r="S3" i="8" s="1"/>
  <c r="AL4" i="7"/>
  <c r="S4" i="8" s="1"/>
  <c r="AL5" i="7"/>
  <c r="S5" i="8" s="1"/>
  <c r="AL6" i="7"/>
  <c r="S6" i="8" s="1"/>
  <c r="AL7" i="7"/>
  <c r="S7" i="8" s="1"/>
  <c r="AL8" i="7"/>
  <c r="S8" i="8" s="1"/>
  <c r="AL9" i="7"/>
  <c r="S9" i="8" s="1"/>
  <c r="AL10" i="7"/>
  <c r="S10" i="8" s="1"/>
  <c r="AL11" i="7"/>
  <c r="S11" i="8" s="1"/>
  <c r="AL12" i="7"/>
  <c r="S12" i="8" s="1"/>
  <c r="AL13" i="7"/>
  <c r="S13" i="8" s="1"/>
  <c r="AL14" i="7"/>
  <c r="S14" i="8" s="1"/>
  <c r="AL15" i="7"/>
  <c r="S15" i="8" s="1"/>
  <c r="AL16" i="7"/>
  <c r="S16" i="8" s="1"/>
  <c r="AL17" i="7"/>
  <c r="S17" i="8" s="1"/>
  <c r="AL18" i="7"/>
  <c r="S18" i="8" s="1"/>
  <c r="AL19" i="7"/>
  <c r="S19" i="8" s="1"/>
  <c r="AL20" i="7"/>
  <c r="S20" i="8" s="1"/>
  <c r="AL21" i="7"/>
  <c r="S21" i="8" s="1"/>
  <c r="AL22" i="7"/>
  <c r="S22" i="8" s="1"/>
  <c r="AL23" i="7"/>
  <c r="S23" i="8" s="1"/>
  <c r="AL24" i="7"/>
  <c r="S24" i="8" s="1"/>
  <c r="AL25" i="7"/>
  <c r="S25" i="8" s="1"/>
  <c r="AL26" i="7"/>
  <c r="S26" i="8" s="1"/>
  <c r="AL27" i="7"/>
  <c r="S27" i="8" s="1"/>
  <c r="AL28" i="7"/>
  <c r="S28" i="8" s="1"/>
  <c r="AL29" i="7"/>
  <c r="S29" i="8" s="1"/>
  <c r="AL30" i="7"/>
  <c r="S30" i="8" s="1"/>
  <c r="AL31" i="7"/>
  <c r="S31" i="8" s="1"/>
  <c r="AL32" i="7"/>
  <c r="S32" i="8" s="1"/>
  <c r="AL33" i="7"/>
  <c r="S33" i="8" s="1"/>
  <c r="AL34" i="7"/>
  <c r="S34" i="8" s="1"/>
  <c r="AL35" i="7"/>
  <c r="S35" i="8" s="1"/>
  <c r="AL36" i="7"/>
  <c r="S36" i="8" s="1"/>
  <c r="AL37" i="7"/>
  <c r="S37" i="8" s="1"/>
  <c r="AL38" i="7"/>
  <c r="S38" i="8" s="1"/>
  <c r="AL39" i="7"/>
  <c r="S39" i="8" s="1"/>
  <c r="AL40" i="7"/>
  <c r="S40" i="8" s="1"/>
  <c r="AL41" i="7"/>
  <c r="S41" i="8" s="1"/>
  <c r="AL42" i="7"/>
  <c r="S42" i="8" s="1"/>
  <c r="AL43" i="7"/>
  <c r="S43" i="8" s="1"/>
  <c r="AL44" i="7"/>
  <c r="S44" i="8" s="1"/>
  <c r="AL45" i="7"/>
  <c r="S45" i="8" s="1"/>
  <c r="AL46" i="7"/>
  <c r="S46" i="8" s="1"/>
  <c r="AL47" i="7"/>
  <c r="S47" i="8" s="1"/>
  <c r="AL48" i="7"/>
  <c r="S48" i="8" s="1"/>
  <c r="AL49" i="7"/>
  <c r="S49" i="8" s="1"/>
  <c r="AL50" i="7"/>
  <c r="S50" i="8" s="1"/>
  <c r="AL51" i="7"/>
  <c r="S51" i="8" s="1"/>
  <c r="AL52" i="7"/>
  <c r="S52" i="8" s="1"/>
  <c r="AL53" i="7"/>
  <c r="S53" i="8" s="1"/>
  <c r="AL54" i="7"/>
  <c r="S54" i="8" s="1"/>
  <c r="AL55" i="7"/>
  <c r="S55" i="8" s="1"/>
  <c r="AL56" i="7"/>
  <c r="S56" i="8" s="1"/>
  <c r="AL57" i="7"/>
  <c r="S57" i="8" s="1"/>
  <c r="AL58" i="7"/>
  <c r="S58" i="8" s="1"/>
  <c r="AL59" i="7"/>
  <c r="S59" i="8" s="1"/>
  <c r="AL60" i="7"/>
  <c r="S60" i="8" s="1"/>
  <c r="AL61" i="7"/>
  <c r="S61" i="8" s="1"/>
  <c r="AL62" i="7"/>
  <c r="S62" i="8" s="1"/>
  <c r="AL63" i="7"/>
  <c r="S63" i="8" s="1"/>
  <c r="AL64" i="7"/>
  <c r="S64" i="8" s="1"/>
  <c r="AL65" i="7"/>
  <c r="S65" i="8" s="1"/>
  <c r="AL66" i="7"/>
  <c r="S66" i="8" s="1"/>
  <c r="AL67" i="7"/>
  <c r="S67" i="8" s="1"/>
  <c r="AL68" i="7"/>
  <c r="S68" i="8" s="1"/>
  <c r="AL69" i="7"/>
  <c r="S69" i="8" s="1"/>
  <c r="AL70" i="7"/>
  <c r="S70" i="8" s="1"/>
  <c r="AL71" i="7"/>
  <c r="S71" i="8" s="1"/>
  <c r="AL72" i="7"/>
  <c r="S72" i="8" s="1"/>
  <c r="AL73" i="7"/>
  <c r="S73" i="8" s="1"/>
  <c r="AL74" i="7"/>
  <c r="S74" i="8" s="1"/>
  <c r="AL75" i="7"/>
  <c r="S75" i="8" s="1"/>
  <c r="AL76" i="7"/>
  <c r="S76" i="8" s="1"/>
  <c r="AL77" i="7"/>
  <c r="S77" i="8" s="1"/>
  <c r="AL78" i="7"/>
  <c r="S78" i="8" s="1"/>
  <c r="AL79" i="7"/>
  <c r="S79" i="8" s="1"/>
  <c r="AL80" i="7"/>
  <c r="S80" i="8" s="1"/>
  <c r="AL81" i="7"/>
  <c r="S81" i="8" s="1"/>
  <c r="AL82" i="7"/>
  <c r="S82" i="8" s="1"/>
  <c r="AL83" i="7"/>
  <c r="S83" i="8" s="1"/>
  <c r="AL84" i="7"/>
  <c r="S84" i="8" s="1"/>
  <c r="AL85" i="7"/>
  <c r="S85" i="8" s="1"/>
  <c r="AL86" i="7"/>
  <c r="S86" i="8" s="1"/>
  <c r="AL87" i="7"/>
  <c r="S87" i="8" s="1"/>
  <c r="AL88" i="7"/>
  <c r="S88" i="8" s="1"/>
  <c r="AL89" i="7"/>
  <c r="S89" i="8" s="1"/>
  <c r="AL90" i="7"/>
  <c r="S90" i="8" s="1"/>
  <c r="AL91" i="7"/>
  <c r="S91" i="8" s="1"/>
  <c r="AL92" i="7"/>
  <c r="S92" i="8" s="1"/>
  <c r="AL93" i="7"/>
  <c r="S93" i="8" s="1"/>
  <c r="AL94" i="7"/>
  <c r="S94" i="8" s="1"/>
  <c r="AL95" i="7"/>
  <c r="S95" i="8" s="1"/>
  <c r="AL96" i="7"/>
  <c r="S96" i="8" s="1"/>
  <c r="AL97" i="7"/>
  <c r="S97" i="8" s="1"/>
  <c r="AL98" i="7"/>
  <c r="S98" i="8" s="1"/>
  <c r="AL99" i="7"/>
  <c r="S99" i="8" s="1"/>
  <c r="AL100" i="7"/>
  <c r="S100" i="8" s="1"/>
  <c r="AL101" i="7"/>
  <c r="S101" i="8" s="1"/>
  <c r="AL102" i="7"/>
  <c r="S102" i="8" s="1"/>
  <c r="AL103" i="7"/>
  <c r="S103" i="8" s="1"/>
  <c r="AL104" i="7"/>
  <c r="S104" i="8" s="1"/>
  <c r="AL105" i="7"/>
  <c r="S105" i="8" s="1"/>
  <c r="AL106" i="7"/>
  <c r="S106" i="8" s="1"/>
  <c r="AL107" i="7"/>
  <c r="S107" i="8" s="1"/>
  <c r="AL108" i="7"/>
  <c r="S108" i="8" s="1"/>
  <c r="AL109" i="7"/>
  <c r="S109" i="8" s="1"/>
  <c r="AL110" i="7"/>
  <c r="S110" i="8" s="1"/>
  <c r="AL111" i="7"/>
  <c r="S111" i="8" s="1"/>
  <c r="AL112" i="7"/>
  <c r="S112" i="8" s="1"/>
  <c r="AL113" i="7"/>
  <c r="S113" i="8" s="1"/>
  <c r="AL114" i="7"/>
  <c r="S114" i="8" s="1"/>
  <c r="AL115" i="7"/>
  <c r="S115" i="8" s="1"/>
  <c r="AL116" i="7"/>
  <c r="S116" i="8" s="1"/>
  <c r="AL117" i="7"/>
  <c r="S117" i="8" s="1"/>
  <c r="AL118" i="7"/>
  <c r="S118" i="8" s="1"/>
  <c r="AL119" i="7"/>
  <c r="S119" i="8" s="1"/>
  <c r="AL120" i="7"/>
  <c r="S120" i="8" s="1"/>
  <c r="AL121" i="7"/>
  <c r="S121" i="8" s="1"/>
  <c r="AL122" i="7"/>
  <c r="S122" i="8" s="1"/>
  <c r="AL123" i="7"/>
  <c r="S123" i="8" s="1"/>
  <c r="AL124" i="7"/>
  <c r="S124" i="8" s="1"/>
  <c r="AL125" i="7"/>
  <c r="S125" i="8" s="1"/>
  <c r="AL126" i="7"/>
  <c r="S126" i="8" s="1"/>
  <c r="AL127" i="7"/>
  <c r="S127" i="8" s="1"/>
  <c r="AL128" i="7"/>
  <c r="S128" i="8" s="1"/>
  <c r="AL129" i="7"/>
  <c r="S129" i="8" s="1"/>
  <c r="AL130" i="7"/>
  <c r="S130" i="8" s="1"/>
  <c r="AL131" i="7"/>
  <c r="S131" i="8" s="1"/>
  <c r="AL132" i="7"/>
  <c r="S132" i="8" s="1"/>
  <c r="AL133" i="7"/>
  <c r="S133" i="8" s="1"/>
  <c r="AL134" i="7"/>
  <c r="S134" i="8" s="1"/>
  <c r="AL135" i="7"/>
  <c r="S135" i="8" s="1"/>
  <c r="AL136" i="7"/>
  <c r="S136" i="8" s="1"/>
  <c r="AL137" i="7"/>
  <c r="S137" i="8" s="1"/>
  <c r="AL138" i="7"/>
  <c r="S138" i="8" s="1"/>
  <c r="AL139" i="7"/>
  <c r="S139" i="8" s="1"/>
  <c r="AL140" i="7"/>
  <c r="S140" i="8" s="1"/>
  <c r="AL141" i="7"/>
  <c r="S141" i="8" s="1"/>
  <c r="AL142" i="7"/>
  <c r="S142" i="8" s="1"/>
  <c r="AL143" i="7"/>
  <c r="S143" i="8" s="1"/>
  <c r="AL144" i="7"/>
  <c r="S144" i="8" s="1"/>
  <c r="AL145" i="7"/>
  <c r="S145" i="8" s="1"/>
  <c r="AL146" i="7"/>
  <c r="S146" i="8" s="1"/>
  <c r="AL147" i="7"/>
  <c r="S147" i="8" s="1"/>
  <c r="AL148" i="7"/>
  <c r="S148" i="8" s="1"/>
  <c r="AL149" i="7"/>
  <c r="S149" i="8" s="1"/>
  <c r="AL150" i="7"/>
  <c r="S150" i="8" s="1"/>
  <c r="AL151" i="7"/>
  <c r="S151" i="8" s="1"/>
  <c r="AL152" i="7"/>
  <c r="S152" i="8" s="1"/>
  <c r="AL153" i="7"/>
  <c r="S153" i="8" s="1"/>
  <c r="AL154" i="7"/>
  <c r="S154" i="8" s="1"/>
  <c r="AL155" i="7"/>
  <c r="S155" i="8" s="1"/>
  <c r="AL156" i="7"/>
  <c r="S156" i="8" s="1"/>
  <c r="AL157" i="7"/>
  <c r="S157" i="8" s="1"/>
  <c r="AL158" i="7"/>
  <c r="S158" i="8" s="1"/>
  <c r="AL159" i="7"/>
  <c r="S159" i="8" s="1"/>
  <c r="AL160" i="7"/>
  <c r="S160" i="8" s="1"/>
  <c r="AL161" i="7"/>
  <c r="S161" i="8" s="1"/>
  <c r="AL162" i="7"/>
  <c r="S162" i="8" s="1"/>
  <c r="AL163" i="7"/>
  <c r="S163" i="8" s="1"/>
  <c r="AL164" i="7"/>
  <c r="S164" i="8" s="1"/>
  <c r="AL165" i="7"/>
  <c r="S165" i="8" s="1"/>
  <c r="AL166" i="7"/>
  <c r="S166" i="8" s="1"/>
  <c r="AL167" i="7"/>
  <c r="S167" i="8" s="1"/>
  <c r="AL168" i="7"/>
  <c r="S168" i="8" s="1"/>
  <c r="AL169" i="7"/>
  <c r="S169" i="8" s="1"/>
  <c r="AL170" i="7"/>
  <c r="S170" i="8" s="1"/>
  <c r="AL171" i="7"/>
  <c r="S171" i="8" s="1"/>
  <c r="AL172" i="7"/>
  <c r="S172" i="8" s="1"/>
  <c r="AL173" i="7"/>
  <c r="S173" i="8" s="1"/>
  <c r="AL174" i="7"/>
  <c r="S174" i="8" s="1"/>
  <c r="AL175" i="7"/>
  <c r="S175" i="8" s="1"/>
  <c r="AL176" i="7"/>
  <c r="S176" i="8" s="1"/>
  <c r="AL177" i="7"/>
  <c r="S177" i="8" s="1"/>
  <c r="AL178" i="7"/>
  <c r="S178" i="8" s="1"/>
  <c r="AL179" i="7"/>
  <c r="S179" i="8" s="1"/>
  <c r="AL180" i="7"/>
  <c r="S180" i="8" s="1"/>
  <c r="AL181" i="7"/>
  <c r="S181" i="8" s="1"/>
  <c r="AL182" i="7"/>
  <c r="S182" i="8" s="1"/>
  <c r="AL183" i="7"/>
  <c r="S183" i="8" s="1"/>
  <c r="AL184" i="7"/>
  <c r="S184" i="8" s="1"/>
  <c r="AL185" i="7"/>
  <c r="S185" i="8" s="1"/>
  <c r="AL186" i="7"/>
  <c r="S186" i="8" s="1"/>
  <c r="AL187" i="7"/>
  <c r="S187" i="8" s="1"/>
  <c r="AL188" i="7"/>
  <c r="S188" i="8" s="1"/>
  <c r="AL189" i="7"/>
  <c r="S189" i="8" s="1"/>
  <c r="AL190" i="7"/>
  <c r="S190" i="8" s="1"/>
  <c r="AL191" i="7"/>
  <c r="S191" i="8" s="1"/>
  <c r="AL192" i="7"/>
  <c r="S192" i="8" s="1"/>
  <c r="AL193" i="7"/>
  <c r="S193" i="8" s="1"/>
  <c r="AL194" i="7"/>
  <c r="S194" i="8" s="1"/>
  <c r="AL195" i="7"/>
  <c r="S195" i="8" s="1"/>
  <c r="AL196" i="7"/>
  <c r="S196" i="8" s="1"/>
  <c r="AL197" i="7"/>
  <c r="S197" i="8" s="1"/>
  <c r="AL198" i="7"/>
  <c r="S198" i="8" s="1"/>
  <c r="AL199" i="7"/>
  <c r="S199" i="8" s="1"/>
  <c r="AL200" i="7"/>
  <c r="S200" i="8" s="1"/>
  <c r="AL201" i="7"/>
  <c r="S201" i="8" s="1"/>
  <c r="AL202" i="7"/>
  <c r="S202" i="8" s="1"/>
  <c r="AL203" i="7"/>
  <c r="S203" i="8" s="1"/>
  <c r="AL204" i="7"/>
  <c r="S204" i="8" s="1"/>
  <c r="AL205" i="7"/>
  <c r="S205" i="8" s="1"/>
  <c r="AL206" i="7"/>
  <c r="S206" i="8" s="1"/>
  <c r="AL207" i="7"/>
  <c r="S207" i="8" s="1"/>
  <c r="AL208" i="7"/>
  <c r="S208" i="8" s="1"/>
  <c r="AL209" i="7"/>
  <c r="S209" i="8" s="1"/>
  <c r="AL210" i="7"/>
  <c r="S210" i="8" s="1"/>
  <c r="AL211" i="7"/>
  <c r="S211" i="8" s="1"/>
  <c r="AL212" i="7"/>
  <c r="S212" i="8" s="1"/>
  <c r="AL213" i="7"/>
  <c r="S213" i="8" s="1"/>
  <c r="AL214" i="7"/>
  <c r="S214" i="8" s="1"/>
  <c r="AL215" i="7"/>
  <c r="S215" i="8" s="1"/>
  <c r="AL216" i="7"/>
  <c r="S216" i="8" s="1"/>
  <c r="AL217" i="7"/>
  <c r="S217" i="8" s="1"/>
  <c r="AL218" i="7"/>
  <c r="S218" i="8" s="1"/>
  <c r="AL219" i="7"/>
  <c r="S219" i="8" s="1"/>
  <c r="AL220" i="7"/>
  <c r="S220" i="8" s="1"/>
  <c r="AL221" i="7"/>
  <c r="S221" i="8" s="1"/>
  <c r="AL222" i="7"/>
  <c r="S222" i="8" s="1"/>
  <c r="AL223" i="7"/>
  <c r="S223" i="8" s="1"/>
  <c r="AL224" i="7"/>
  <c r="S224" i="8" s="1"/>
  <c r="AL225" i="7"/>
  <c r="S225" i="8" s="1"/>
  <c r="AL226" i="7"/>
  <c r="S226" i="8" s="1"/>
  <c r="AL227" i="7"/>
  <c r="S227" i="8" s="1"/>
  <c r="AL228" i="7"/>
  <c r="S228" i="8" s="1"/>
  <c r="AL229" i="7"/>
  <c r="S229" i="8" s="1"/>
  <c r="AL230" i="7"/>
  <c r="S230" i="8" s="1"/>
  <c r="AL231" i="7"/>
  <c r="S231" i="8" s="1"/>
  <c r="AL232" i="7"/>
  <c r="S232" i="8" s="1"/>
  <c r="AL233" i="7"/>
  <c r="S233" i="8" s="1"/>
  <c r="AL234" i="7"/>
  <c r="S234" i="8" s="1"/>
  <c r="AL235" i="7"/>
  <c r="S235" i="8" s="1"/>
  <c r="AL236" i="7"/>
  <c r="S236" i="8" s="1"/>
  <c r="AL237" i="7"/>
  <c r="S237" i="8" s="1"/>
  <c r="AL238" i="7"/>
  <c r="S238" i="8" s="1"/>
  <c r="AL239" i="7"/>
  <c r="S239" i="8" s="1"/>
  <c r="AL240" i="7"/>
  <c r="S240" i="8" s="1"/>
  <c r="AL241" i="7"/>
  <c r="S241" i="8" s="1"/>
  <c r="AL242" i="7"/>
  <c r="S242" i="8" s="1"/>
  <c r="AL243" i="7"/>
  <c r="S243" i="8" s="1"/>
  <c r="AL244" i="7"/>
  <c r="S244" i="8" s="1"/>
  <c r="AL245" i="7"/>
  <c r="S245" i="8" s="1"/>
  <c r="AL246" i="7"/>
  <c r="S246" i="8" s="1"/>
  <c r="AL247" i="7"/>
  <c r="S247" i="8" s="1"/>
  <c r="AL248" i="7"/>
  <c r="S248" i="8" s="1"/>
  <c r="AL249" i="7"/>
  <c r="S249" i="8" s="1"/>
  <c r="AL250" i="7"/>
  <c r="S250" i="8" s="1"/>
  <c r="AL251" i="7"/>
  <c r="S251" i="8" s="1"/>
  <c r="AL252" i="7"/>
  <c r="S252" i="8" s="1"/>
  <c r="AL253" i="7"/>
  <c r="S253" i="8" s="1"/>
  <c r="AL254" i="7"/>
  <c r="S254" i="8" s="1"/>
  <c r="AL255" i="7"/>
  <c r="S255" i="8" s="1"/>
  <c r="AL256" i="7"/>
  <c r="S256" i="8" s="1"/>
  <c r="AL257" i="7"/>
  <c r="S257" i="8" s="1"/>
  <c r="AL258" i="7"/>
  <c r="S258" i="8" s="1"/>
  <c r="AL259" i="7"/>
  <c r="S259" i="8" s="1"/>
  <c r="AL260" i="7"/>
  <c r="S260" i="8" s="1"/>
  <c r="AL261" i="7"/>
  <c r="S261" i="8" s="1"/>
  <c r="AL262" i="7"/>
  <c r="S262" i="8" s="1"/>
  <c r="AL263" i="7"/>
  <c r="S263" i="8" s="1"/>
  <c r="AL264" i="7"/>
  <c r="S264" i="8" s="1"/>
  <c r="AL265" i="7"/>
  <c r="S265" i="8" s="1"/>
  <c r="AL266" i="7"/>
  <c r="S266" i="8" s="1"/>
  <c r="AL267" i="7"/>
  <c r="S267" i="8" s="1"/>
  <c r="AL268" i="7"/>
  <c r="S268" i="8" s="1"/>
  <c r="AL269" i="7"/>
  <c r="S269" i="8" s="1"/>
  <c r="AL270" i="7"/>
  <c r="S270" i="8" s="1"/>
  <c r="AL271" i="7"/>
  <c r="S271" i="8" s="1"/>
  <c r="AL272" i="7"/>
  <c r="S272" i="8" s="1"/>
  <c r="AL273" i="7"/>
  <c r="S273" i="8" s="1"/>
  <c r="AL274" i="7"/>
  <c r="S274" i="8" s="1"/>
  <c r="AL275" i="7"/>
  <c r="S275" i="8" s="1"/>
  <c r="AL276" i="7"/>
  <c r="S276" i="8" s="1"/>
  <c r="AL277" i="7"/>
  <c r="S277" i="8" s="1"/>
  <c r="AL278" i="7"/>
  <c r="S278" i="8" s="1"/>
  <c r="AL279" i="7"/>
  <c r="S279" i="8" s="1"/>
  <c r="AL280" i="7"/>
  <c r="S280" i="8" s="1"/>
  <c r="AL281" i="7"/>
  <c r="S281" i="8" s="1"/>
  <c r="AL282" i="7"/>
  <c r="S282" i="8" s="1"/>
  <c r="AL283" i="7"/>
  <c r="S283" i="8" s="1"/>
  <c r="AL284" i="7"/>
  <c r="S284" i="8" s="1"/>
  <c r="AL285" i="7"/>
  <c r="S285" i="8" s="1"/>
  <c r="AL286" i="7"/>
  <c r="S286" i="8" s="1"/>
  <c r="AL287" i="7"/>
  <c r="S287" i="8" s="1"/>
  <c r="AL288" i="7"/>
  <c r="S288" i="8" s="1"/>
  <c r="AL289" i="7"/>
  <c r="S289" i="8" s="1"/>
  <c r="AL290" i="7"/>
  <c r="S290" i="8" s="1"/>
  <c r="AL291" i="7"/>
  <c r="S291" i="8" s="1"/>
  <c r="AL292" i="7"/>
  <c r="S292" i="8" s="1"/>
  <c r="AL293" i="7"/>
  <c r="S293" i="8" s="1"/>
  <c r="AL294" i="7"/>
  <c r="S294" i="8" s="1"/>
  <c r="AL295" i="7"/>
  <c r="S295" i="8" s="1"/>
  <c r="AL296" i="7"/>
  <c r="S296" i="8" s="1"/>
  <c r="AL297" i="7"/>
  <c r="S297" i="8" s="1"/>
  <c r="AL298" i="7"/>
  <c r="S298" i="8" s="1"/>
  <c r="AL299" i="7"/>
  <c r="S299" i="8" s="1"/>
  <c r="AL300" i="7"/>
  <c r="S300" i="8" s="1"/>
  <c r="AL301" i="7"/>
  <c r="S301" i="8" s="1"/>
  <c r="AL2" i="7"/>
  <c r="S2" i="8" s="1"/>
  <c r="AN3" i="5"/>
  <c r="AN4" i="5"/>
  <c r="AO4" i="5" s="1"/>
  <c r="AN5" i="5"/>
  <c r="AO5" i="5" s="1"/>
  <c r="AN6" i="5"/>
  <c r="AN7" i="5"/>
  <c r="AN8" i="5"/>
  <c r="AN9" i="5"/>
  <c r="AN10" i="5"/>
  <c r="AN11" i="5"/>
  <c r="AN12" i="5"/>
  <c r="AN13" i="5"/>
  <c r="AN14" i="5"/>
  <c r="AN15" i="5"/>
  <c r="AN16" i="5"/>
  <c r="AN17" i="5"/>
  <c r="AN18" i="5"/>
  <c r="AN19" i="5"/>
  <c r="AN20" i="5"/>
  <c r="AN21" i="5"/>
  <c r="AN22" i="5"/>
  <c r="AN23" i="5"/>
  <c r="AN24" i="5"/>
  <c r="AN25" i="5"/>
  <c r="AN26" i="5"/>
  <c r="AN27" i="5"/>
  <c r="AN28" i="5"/>
  <c r="AN29" i="5"/>
  <c r="AN30" i="5"/>
  <c r="AN31" i="5"/>
  <c r="AN32" i="5"/>
  <c r="AN33" i="5"/>
  <c r="AN34" i="5"/>
  <c r="AN35" i="5"/>
  <c r="AN36" i="5"/>
  <c r="AN37" i="5"/>
  <c r="AN38" i="5"/>
  <c r="AN39" i="5"/>
  <c r="AN40" i="5"/>
  <c r="AN41" i="5"/>
  <c r="AN42" i="5"/>
  <c r="AN43" i="5"/>
  <c r="AN44" i="5"/>
  <c r="AN45" i="5"/>
  <c r="AN46" i="5"/>
  <c r="AN47" i="5"/>
  <c r="AN48" i="5"/>
  <c r="AN49" i="5"/>
  <c r="AN50" i="5"/>
  <c r="AN51" i="5"/>
  <c r="AN52" i="5"/>
  <c r="AN53" i="5"/>
  <c r="AN54" i="5"/>
  <c r="AN55" i="5"/>
  <c r="AN56" i="5"/>
  <c r="AN57" i="5"/>
  <c r="AN58" i="5"/>
  <c r="AN59" i="5"/>
  <c r="AN60" i="5"/>
  <c r="AN61" i="5"/>
  <c r="AN62" i="5"/>
  <c r="AN63" i="5"/>
  <c r="AN64" i="5"/>
  <c r="AN65" i="5"/>
  <c r="AN66" i="5"/>
  <c r="AN67" i="5"/>
  <c r="AN68" i="5"/>
  <c r="AN69" i="5"/>
  <c r="AN70" i="5"/>
  <c r="AN71" i="5"/>
  <c r="AN72" i="5"/>
  <c r="AN73" i="5"/>
  <c r="AN74" i="5"/>
  <c r="AN75" i="5"/>
  <c r="AN76" i="5"/>
  <c r="AN77" i="5"/>
  <c r="AN78" i="5"/>
  <c r="AN79" i="5"/>
  <c r="AN80" i="5"/>
  <c r="AN81" i="5"/>
  <c r="AN82" i="5"/>
  <c r="AN83" i="5"/>
  <c r="AN84" i="5"/>
  <c r="AN85" i="5"/>
  <c r="AN86" i="5"/>
  <c r="AN87" i="5"/>
  <c r="AN88" i="5"/>
  <c r="AN89" i="5"/>
  <c r="AN90" i="5"/>
  <c r="AN91" i="5"/>
  <c r="AN92" i="5"/>
  <c r="AN93" i="5"/>
  <c r="AN94" i="5"/>
  <c r="AN95" i="5"/>
  <c r="AN96" i="5"/>
  <c r="AN97" i="5"/>
  <c r="AN98" i="5"/>
  <c r="AN99" i="5"/>
  <c r="AN100" i="5"/>
  <c r="AN101" i="5"/>
  <c r="AN102" i="5"/>
  <c r="AN103" i="5"/>
  <c r="AN104" i="5"/>
  <c r="AN105" i="5"/>
  <c r="AN106" i="5"/>
  <c r="AN107" i="5"/>
  <c r="AN108" i="5"/>
  <c r="AN109" i="5"/>
  <c r="AN110" i="5"/>
  <c r="AN111" i="5"/>
  <c r="AN112" i="5"/>
  <c r="AN113" i="5"/>
  <c r="AN114" i="5"/>
  <c r="AN115" i="5"/>
  <c r="AN116" i="5"/>
  <c r="AN117" i="5"/>
  <c r="AN118" i="5"/>
  <c r="AN119" i="5"/>
  <c r="AN120" i="5"/>
  <c r="AN121" i="5"/>
  <c r="AN122" i="5"/>
  <c r="AN123" i="5"/>
  <c r="AN124" i="5"/>
  <c r="AN125" i="5"/>
  <c r="AN126" i="5"/>
  <c r="AN127" i="5"/>
  <c r="AN128" i="5"/>
  <c r="AN129" i="5"/>
  <c r="AN130" i="5"/>
  <c r="AN131" i="5"/>
  <c r="AN132" i="5"/>
  <c r="AN133" i="5"/>
  <c r="AN134" i="5"/>
  <c r="AN135" i="5"/>
  <c r="AN136" i="5"/>
  <c r="AN137" i="5"/>
  <c r="AN138" i="5"/>
  <c r="AN139" i="5"/>
  <c r="AN140" i="5"/>
  <c r="AN141" i="5"/>
  <c r="AN142" i="5"/>
  <c r="AN143" i="5"/>
  <c r="AN144" i="5"/>
  <c r="AN145" i="5"/>
  <c r="AN146" i="5"/>
  <c r="AN147" i="5"/>
  <c r="AN148" i="5"/>
  <c r="AN149" i="5"/>
  <c r="AN150" i="5"/>
  <c r="AN151" i="5"/>
  <c r="AN152" i="5"/>
  <c r="AN153" i="5"/>
  <c r="AN154" i="5"/>
  <c r="AN155" i="5"/>
  <c r="AN156" i="5"/>
  <c r="AN157" i="5"/>
  <c r="AN158" i="5"/>
  <c r="AN159" i="5"/>
  <c r="AN160" i="5"/>
  <c r="AN161" i="5"/>
  <c r="AN162" i="5"/>
  <c r="AN163" i="5"/>
  <c r="AN164" i="5"/>
  <c r="AN165" i="5"/>
  <c r="AN166" i="5"/>
  <c r="AN167" i="5"/>
  <c r="AN168" i="5"/>
  <c r="AN169" i="5"/>
  <c r="AN170" i="5"/>
  <c r="AN171" i="5"/>
  <c r="AN172" i="5"/>
  <c r="AN173" i="5"/>
  <c r="AN174" i="5"/>
  <c r="AN175" i="5"/>
  <c r="AN176" i="5"/>
  <c r="AN177" i="5"/>
  <c r="AN178" i="5"/>
  <c r="AN179" i="5"/>
  <c r="AN180" i="5"/>
  <c r="AN181" i="5"/>
  <c r="AN182" i="5"/>
  <c r="AN183" i="5"/>
  <c r="AN184" i="5"/>
  <c r="AN185" i="5"/>
  <c r="AN186" i="5"/>
  <c r="AN187" i="5"/>
  <c r="AN188" i="5"/>
  <c r="AN189" i="5"/>
  <c r="AN190" i="5"/>
  <c r="AN191" i="5"/>
  <c r="AN192" i="5"/>
  <c r="AN193" i="5"/>
  <c r="AN194" i="5"/>
  <c r="AN195" i="5"/>
  <c r="AN196" i="5"/>
  <c r="AN197" i="5"/>
  <c r="AN198" i="5"/>
  <c r="AN199" i="5"/>
  <c r="AN200" i="5"/>
  <c r="AN201" i="5"/>
  <c r="AN202" i="5"/>
  <c r="AN203" i="5"/>
  <c r="AN204" i="5"/>
  <c r="AN205" i="5"/>
  <c r="AN206" i="5"/>
  <c r="AN207" i="5"/>
  <c r="AN208" i="5"/>
  <c r="AN209" i="5"/>
  <c r="AN210" i="5"/>
  <c r="AN211" i="5"/>
  <c r="AN212" i="5"/>
  <c r="AN213" i="5"/>
  <c r="AN214" i="5"/>
  <c r="AN215" i="5"/>
  <c r="AN216" i="5"/>
  <c r="AN217" i="5"/>
  <c r="AN218" i="5"/>
  <c r="AN219" i="5"/>
  <c r="AN220" i="5"/>
  <c r="AN221" i="5"/>
  <c r="AN222" i="5"/>
  <c r="AN223" i="5"/>
  <c r="AN224" i="5"/>
  <c r="AN225" i="5"/>
  <c r="AN226" i="5"/>
  <c r="AN227" i="5"/>
  <c r="AN228" i="5"/>
  <c r="AN229" i="5"/>
  <c r="AN230" i="5"/>
  <c r="AN231" i="5"/>
  <c r="AN232" i="5"/>
  <c r="AN233" i="5"/>
  <c r="AN234" i="5"/>
  <c r="AN235" i="5"/>
  <c r="AN236" i="5"/>
  <c r="AN237" i="5"/>
  <c r="AN238" i="5"/>
  <c r="AN239" i="5"/>
  <c r="AN240" i="5"/>
  <c r="AN241" i="5"/>
  <c r="AN242" i="5"/>
  <c r="AN243" i="5"/>
  <c r="AN244" i="5"/>
  <c r="AN245" i="5"/>
  <c r="AN246" i="5"/>
  <c r="AN247" i="5"/>
  <c r="AN248" i="5"/>
  <c r="AN249" i="5"/>
  <c r="AN250" i="5"/>
  <c r="AN251" i="5"/>
  <c r="AN252" i="5"/>
  <c r="AN253" i="5"/>
  <c r="AN254" i="5"/>
  <c r="AN255" i="5"/>
  <c r="AN256" i="5"/>
  <c r="AN257" i="5"/>
  <c r="AN258" i="5"/>
  <c r="AN259" i="5"/>
  <c r="AN260" i="5"/>
  <c r="AN261" i="5"/>
  <c r="AN262" i="5"/>
  <c r="AN263" i="5"/>
  <c r="AN264" i="5"/>
  <c r="AN265" i="5"/>
  <c r="AN266" i="5"/>
  <c r="AN267" i="5"/>
  <c r="AN268" i="5"/>
  <c r="AN269" i="5"/>
  <c r="AN270" i="5"/>
  <c r="AN271" i="5"/>
  <c r="AN272" i="5"/>
  <c r="AN273" i="5"/>
  <c r="AN274" i="5"/>
  <c r="AN275" i="5"/>
  <c r="AN276" i="5"/>
  <c r="AN277" i="5"/>
  <c r="AN278" i="5"/>
  <c r="AN279" i="5"/>
  <c r="AN280" i="5"/>
  <c r="AN281" i="5"/>
  <c r="AN282" i="5"/>
  <c r="AN283" i="5"/>
  <c r="AN284" i="5"/>
  <c r="AN285" i="5"/>
  <c r="AN286" i="5"/>
  <c r="AN287" i="5"/>
  <c r="AN288" i="5"/>
  <c r="AN289" i="5"/>
  <c r="AN290" i="5"/>
  <c r="AN291" i="5"/>
  <c r="AN292" i="5"/>
  <c r="AN293" i="5"/>
  <c r="AN294" i="5"/>
  <c r="AN295" i="5"/>
  <c r="AN296" i="5"/>
  <c r="AN297" i="5"/>
  <c r="AN298" i="5"/>
  <c r="AN299" i="5"/>
  <c r="AN300" i="5"/>
  <c r="AN301" i="5"/>
  <c r="AN2" i="5"/>
  <c r="AM2" i="5"/>
  <c r="AN5" i="2"/>
  <c r="AN9" i="2"/>
  <c r="AN13" i="2"/>
  <c r="AN16" i="2"/>
  <c r="AN17" i="2"/>
  <c r="AN20" i="2"/>
  <c r="AN21" i="2"/>
  <c r="AN25" i="2"/>
  <c r="AN29" i="2"/>
  <c r="AN32" i="2"/>
  <c r="AN33" i="2"/>
  <c r="AN36" i="2"/>
  <c r="AN37" i="2"/>
  <c r="AN41" i="2"/>
  <c r="AN45" i="2"/>
  <c r="AN48" i="2"/>
  <c r="AN49" i="2"/>
  <c r="AN52" i="2"/>
  <c r="AN53" i="2"/>
  <c r="AN57" i="2"/>
  <c r="AN61" i="2"/>
  <c r="AN64" i="2"/>
  <c r="AN65" i="2"/>
  <c r="AN68" i="2"/>
  <c r="AN69" i="2"/>
  <c r="AN73" i="2"/>
  <c r="AN77" i="2"/>
  <c r="AN80" i="2"/>
  <c r="AN81" i="2"/>
  <c r="AN84" i="2"/>
  <c r="AN85" i="2"/>
  <c r="AN89" i="2"/>
  <c r="AN93" i="2"/>
  <c r="AN96" i="2"/>
  <c r="AN97" i="2"/>
  <c r="AN100" i="2"/>
  <c r="AN101" i="2"/>
  <c r="AN105" i="2"/>
  <c r="AN109" i="2"/>
  <c r="AN112" i="2"/>
  <c r="AN113" i="2"/>
  <c r="AN116" i="2"/>
  <c r="AN117" i="2"/>
  <c r="AN121" i="2"/>
  <c r="AN125" i="2"/>
  <c r="AN128" i="2"/>
  <c r="AN129" i="2"/>
  <c r="AN132" i="2"/>
  <c r="AN133" i="2"/>
  <c r="AN137" i="2"/>
  <c r="AN141" i="2"/>
  <c r="AN144" i="2"/>
  <c r="AN145" i="2"/>
  <c r="AN148" i="2"/>
  <c r="AN149" i="2"/>
  <c r="AN153" i="2"/>
  <c r="AN157" i="2"/>
  <c r="AN160" i="2"/>
  <c r="AN161" i="2"/>
  <c r="AN164" i="2"/>
  <c r="AN165" i="2"/>
  <c r="AN169" i="2"/>
  <c r="AN173" i="2"/>
  <c r="AN176" i="2"/>
  <c r="AN177" i="2"/>
  <c r="AN180" i="2"/>
  <c r="AN181" i="2"/>
  <c r="AN185" i="2"/>
  <c r="AN189" i="2"/>
  <c r="AN192" i="2"/>
  <c r="AN193" i="2"/>
  <c r="AN196" i="2"/>
  <c r="AN197" i="2"/>
  <c r="AN201" i="2"/>
  <c r="AN205" i="2"/>
  <c r="AN208" i="2"/>
  <c r="AN209" i="2"/>
  <c r="AN212" i="2"/>
  <c r="AN213" i="2"/>
  <c r="AN217" i="2"/>
  <c r="AN221" i="2"/>
  <c r="AN224" i="2"/>
  <c r="AN225" i="2"/>
  <c r="AN228" i="2"/>
  <c r="AN229" i="2"/>
  <c r="AN233" i="2"/>
  <c r="AN237" i="2"/>
  <c r="AN240" i="2"/>
  <c r="AN241" i="2"/>
  <c r="AN244" i="2"/>
  <c r="AN245" i="2"/>
  <c r="AN249" i="2"/>
  <c r="AN251" i="2"/>
  <c r="AN253" i="2"/>
  <c r="AN255" i="2"/>
  <c r="AN256" i="2"/>
  <c r="AN257" i="2"/>
  <c r="AN260" i="2"/>
  <c r="AN261" i="2"/>
  <c r="AN265" i="2"/>
  <c r="AN267" i="2"/>
  <c r="AN269" i="2"/>
  <c r="AN271" i="2"/>
  <c r="AN272" i="2"/>
  <c r="AN273" i="2"/>
  <c r="AN276" i="2"/>
  <c r="AN277" i="2"/>
  <c r="AN281" i="2"/>
  <c r="AN283" i="2"/>
  <c r="AN285" i="2"/>
  <c r="AN287" i="2"/>
  <c r="AN288" i="2"/>
  <c r="AN289" i="2"/>
  <c r="AN292" i="2"/>
  <c r="AN293" i="2"/>
  <c r="AN297" i="2"/>
  <c r="AN299" i="2"/>
  <c r="AN301" i="2"/>
  <c r="AN3" i="12"/>
  <c r="AN4" i="12"/>
  <c r="AN5" i="12"/>
  <c r="AN6" i="12"/>
  <c r="AN7" i="12"/>
  <c r="AN8" i="12"/>
  <c r="AN9" i="12"/>
  <c r="AN10" i="12"/>
  <c r="AN11" i="12"/>
  <c r="AN12" i="12"/>
  <c r="AN13" i="12"/>
  <c r="AN14" i="12"/>
  <c r="AN15" i="12"/>
  <c r="AN16" i="12"/>
  <c r="AN17" i="12"/>
  <c r="AN18" i="12"/>
  <c r="AN19" i="12"/>
  <c r="AN20" i="12"/>
  <c r="AN21" i="12"/>
  <c r="AN22" i="12"/>
  <c r="AN23" i="12"/>
  <c r="AN24" i="12"/>
  <c r="AN25" i="12"/>
  <c r="AN26" i="12"/>
  <c r="AN27" i="12"/>
  <c r="AN28" i="12"/>
  <c r="AN29" i="12"/>
  <c r="AN30" i="12"/>
  <c r="AN31" i="12"/>
  <c r="AN32" i="12"/>
  <c r="AN33" i="12"/>
  <c r="AN34" i="12"/>
  <c r="AN35" i="12"/>
  <c r="AN36" i="12"/>
  <c r="AN37" i="12"/>
  <c r="AN38" i="12"/>
  <c r="AN39" i="12"/>
  <c r="AN40" i="12"/>
  <c r="AN41" i="12"/>
  <c r="AN42" i="12"/>
  <c r="AN43" i="12"/>
  <c r="AN44" i="12"/>
  <c r="AN45" i="12"/>
  <c r="AN46" i="12"/>
  <c r="AN47" i="12"/>
  <c r="AN48" i="12"/>
  <c r="AN49" i="12"/>
  <c r="AN50" i="12"/>
  <c r="AN51" i="12"/>
  <c r="AN52" i="12"/>
  <c r="AN53" i="12"/>
  <c r="AN54" i="12"/>
  <c r="AN55" i="12"/>
  <c r="AN56" i="12"/>
  <c r="AN57" i="12"/>
  <c r="AN58" i="12"/>
  <c r="AN59" i="12"/>
  <c r="AN60" i="12"/>
  <c r="AN61" i="12"/>
  <c r="AN62" i="12"/>
  <c r="AN63" i="12"/>
  <c r="AN64" i="12"/>
  <c r="AN65" i="12"/>
  <c r="AN66" i="12"/>
  <c r="AN67" i="12"/>
  <c r="AN68" i="12"/>
  <c r="AN69" i="12"/>
  <c r="AN70" i="12"/>
  <c r="AN71" i="12"/>
  <c r="AN72" i="12"/>
  <c r="AN73" i="12"/>
  <c r="AN74" i="12"/>
  <c r="AN75" i="12"/>
  <c r="AN76" i="12"/>
  <c r="AN77" i="12"/>
  <c r="AN78" i="12"/>
  <c r="AN79" i="12"/>
  <c r="AN80" i="12"/>
  <c r="AN81" i="12"/>
  <c r="AN82" i="12"/>
  <c r="AN83" i="12"/>
  <c r="AN84" i="12"/>
  <c r="AN85" i="12"/>
  <c r="AN86" i="12"/>
  <c r="AN87" i="12"/>
  <c r="AN88" i="12"/>
  <c r="AN89" i="12"/>
  <c r="AN90" i="12"/>
  <c r="AN91" i="12"/>
  <c r="AN92" i="12"/>
  <c r="AN93" i="12"/>
  <c r="AN94" i="12"/>
  <c r="AN95" i="12"/>
  <c r="AN96" i="12"/>
  <c r="AN97" i="12"/>
  <c r="AN98" i="12"/>
  <c r="AN99" i="12"/>
  <c r="AN100" i="12"/>
  <c r="AN101" i="12"/>
  <c r="AN102" i="12"/>
  <c r="AN103" i="12"/>
  <c r="AN104" i="12"/>
  <c r="AN105" i="12"/>
  <c r="AN106" i="12"/>
  <c r="AN107" i="12"/>
  <c r="AN108" i="12"/>
  <c r="AN109" i="12"/>
  <c r="AN110" i="12"/>
  <c r="AN111" i="12"/>
  <c r="AN112" i="12"/>
  <c r="AN113" i="12"/>
  <c r="AN114" i="12"/>
  <c r="AN115" i="12"/>
  <c r="AN116" i="12"/>
  <c r="AN117" i="12"/>
  <c r="AN118" i="12"/>
  <c r="AN119" i="12"/>
  <c r="AN120" i="12"/>
  <c r="AN121" i="12"/>
  <c r="AN122" i="12"/>
  <c r="AN123" i="12"/>
  <c r="AN124" i="12"/>
  <c r="AN125" i="12"/>
  <c r="AN126" i="12"/>
  <c r="AN127" i="12"/>
  <c r="AN128" i="12"/>
  <c r="AN129" i="12"/>
  <c r="AN130" i="12"/>
  <c r="AN131" i="12"/>
  <c r="AN132" i="12"/>
  <c r="AN133" i="12"/>
  <c r="AN134" i="12"/>
  <c r="AN135" i="12"/>
  <c r="AN136" i="12"/>
  <c r="AN137" i="12"/>
  <c r="AN138" i="12"/>
  <c r="AN139" i="12"/>
  <c r="AN140" i="12"/>
  <c r="AN141" i="12"/>
  <c r="AN142" i="12"/>
  <c r="AN143" i="12"/>
  <c r="AN144" i="12"/>
  <c r="AN145" i="12"/>
  <c r="AN146" i="12"/>
  <c r="AN147" i="12"/>
  <c r="AN148" i="12"/>
  <c r="AN149" i="12"/>
  <c r="AN150" i="12"/>
  <c r="AN151" i="12"/>
  <c r="AN152" i="12"/>
  <c r="AN153" i="12"/>
  <c r="AN154" i="12"/>
  <c r="AN155" i="12"/>
  <c r="AN156" i="12"/>
  <c r="AN157" i="12"/>
  <c r="AN158" i="12"/>
  <c r="AN159" i="12"/>
  <c r="AN160" i="12"/>
  <c r="AN161" i="12"/>
  <c r="AN162" i="12"/>
  <c r="AN163" i="12"/>
  <c r="AN164" i="12"/>
  <c r="AN165" i="12"/>
  <c r="AN166" i="12"/>
  <c r="AN167" i="12"/>
  <c r="AN168" i="12"/>
  <c r="AN169" i="12"/>
  <c r="AN170" i="12"/>
  <c r="AN171" i="12"/>
  <c r="AN172" i="12"/>
  <c r="AN173" i="12"/>
  <c r="AN174" i="12"/>
  <c r="AN175" i="12"/>
  <c r="AN176" i="12"/>
  <c r="AN177" i="12"/>
  <c r="AN178" i="12"/>
  <c r="AN179" i="12"/>
  <c r="AN180" i="12"/>
  <c r="AN181" i="12"/>
  <c r="AN182" i="12"/>
  <c r="AN183" i="12"/>
  <c r="AN184" i="12"/>
  <c r="AN185" i="12"/>
  <c r="AN186" i="12"/>
  <c r="AN187" i="12"/>
  <c r="AN188" i="12"/>
  <c r="AN189" i="12"/>
  <c r="AN190" i="12"/>
  <c r="AN191" i="12"/>
  <c r="AN192" i="12"/>
  <c r="AN193" i="12"/>
  <c r="AN194" i="12"/>
  <c r="AN195" i="12"/>
  <c r="AN196" i="12"/>
  <c r="AN197" i="12"/>
  <c r="AN198" i="12"/>
  <c r="AN199" i="12"/>
  <c r="AN200" i="12"/>
  <c r="AN201" i="12"/>
  <c r="AN202" i="12"/>
  <c r="AN203" i="12"/>
  <c r="AN204" i="12"/>
  <c r="AN205" i="12"/>
  <c r="AN206" i="12"/>
  <c r="AN207" i="12"/>
  <c r="AN208" i="12"/>
  <c r="AN209" i="12"/>
  <c r="AN210" i="12"/>
  <c r="AN211" i="12"/>
  <c r="AN212" i="12"/>
  <c r="AN213" i="12"/>
  <c r="AN214" i="12"/>
  <c r="AN215" i="12"/>
  <c r="AN216" i="12"/>
  <c r="AN217" i="12"/>
  <c r="AN218" i="12"/>
  <c r="AN219" i="12"/>
  <c r="AN220" i="12"/>
  <c r="AN221" i="12"/>
  <c r="AN222" i="12"/>
  <c r="AN223" i="12"/>
  <c r="AN224" i="12"/>
  <c r="AN225" i="12"/>
  <c r="AN226" i="12"/>
  <c r="AN227" i="12"/>
  <c r="AN228" i="12"/>
  <c r="AN229" i="12"/>
  <c r="AN230" i="12"/>
  <c r="AN231" i="12"/>
  <c r="AN232" i="12"/>
  <c r="AN233" i="12"/>
  <c r="AN234" i="12"/>
  <c r="AN235" i="12"/>
  <c r="AN236" i="12"/>
  <c r="AN237" i="12"/>
  <c r="AN238" i="12"/>
  <c r="AN239" i="12"/>
  <c r="AN240" i="12"/>
  <c r="AN241" i="12"/>
  <c r="AN242" i="12"/>
  <c r="AN243" i="12"/>
  <c r="AN244" i="12"/>
  <c r="AN245" i="12"/>
  <c r="AN246" i="12"/>
  <c r="AN247" i="12"/>
  <c r="AN248" i="12"/>
  <c r="AN249" i="12"/>
  <c r="AN250" i="12"/>
  <c r="AN251" i="12"/>
  <c r="AN252" i="12"/>
  <c r="AN253" i="12"/>
  <c r="AN254" i="12"/>
  <c r="AN255" i="12"/>
  <c r="AN256" i="12"/>
  <c r="AN257" i="12"/>
  <c r="AN258" i="12"/>
  <c r="AN259" i="12"/>
  <c r="AN260" i="12"/>
  <c r="AN261" i="12"/>
  <c r="AN262" i="12"/>
  <c r="AN263" i="12"/>
  <c r="AN264" i="12"/>
  <c r="AN265" i="12"/>
  <c r="AN266" i="12"/>
  <c r="AN267" i="12"/>
  <c r="AN268" i="12"/>
  <c r="AN269" i="12"/>
  <c r="AN270" i="12"/>
  <c r="AN271" i="12"/>
  <c r="AN272" i="12"/>
  <c r="AN273" i="12"/>
  <c r="AN274" i="12"/>
  <c r="AN275" i="12"/>
  <c r="AN276" i="12"/>
  <c r="AN277" i="12"/>
  <c r="AN278" i="12"/>
  <c r="AN279" i="12"/>
  <c r="AN280" i="12"/>
  <c r="AN281" i="12"/>
  <c r="AN282" i="12"/>
  <c r="AN283" i="12"/>
  <c r="AN284" i="12"/>
  <c r="AN285" i="12"/>
  <c r="AN286" i="12"/>
  <c r="AN287" i="12"/>
  <c r="AN288" i="12"/>
  <c r="AN289" i="12"/>
  <c r="AN290" i="12"/>
  <c r="AN291" i="12"/>
  <c r="AN292" i="12"/>
  <c r="AN293" i="12"/>
  <c r="AN294" i="12"/>
  <c r="AN295" i="12"/>
  <c r="AN296" i="12"/>
  <c r="AN297" i="12"/>
  <c r="AN298" i="12"/>
  <c r="AN299" i="12"/>
  <c r="AN300" i="12"/>
  <c r="AN301" i="12"/>
  <c r="AN2" i="12"/>
  <c r="AM2" i="12"/>
  <c r="O2" i="8" s="1"/>
  <c r="AK3" i="13"/>
  <c r="AK4" i="13"/>
  <c r="AK5" i="13"/>
  <c r="AK6" i="13"/>
  <c r="AK7" i="13"/>
  <c r="AK8" i="13"/>
  <c r="AK9" i="13"/>
  <c r="AK10" i="13"/>
  <c r="AK11" i="13"/>
  <c r="AK12" i="13"/>
  <c r="AK13" i="13"/>
  <c r="AK14" i="13"/>
  <c r="AK15" i="13"/>
  <c r="AK16" i="13"/>
  <c r="AK17" i="13"/>
  <c r="AK18" i="13"/>
  <c r="AK19" i="13"/>
  <c r="AK20" i="13"/>
  <c r="AK21" i="13"/>
  <c r="AK22" i="13"/>
  <c r="AK23" i="13"/>
  <c r="AK24" i="13"/>
  <c r="AK25" i="13"/>
  <c r="AK26" i="13"/>
  <c r="AK27" i="13"/>
  <c r="AK28" i="13"/>
  <c r="AK29" i="13"/>
  <c r="AK30" i="13"/>
  <c r="AK31" i="13"/>
  <c r="AK32" i="13"/>
  <c r="AK33" i="13"/>
  <c r="AK34" i="13"/>
  <c r="AK35" i="13"/>
  <c r="AK36" i="13"/>
  <c r="AK37" i="13"/>
  <c r="AK38" i="13"/>
  <c r="AK39" i="13"/>
  <c r="AK40" i="13"/>
  <c r="AK41" i="13"/>
  <c r="AK42" i="13"/>
  <c r="AK43" i="13"/>
  <c r="AK44" i="13"/>
  <c r="AK45" i="13"/>
  <c r="AK46" i="13"/>
  <c r="AK47" i="13"/>
  <c r="AK48" i="13"/>
  <c r="AK49" i="13"/>
  <c r="AK50" i="13"/>
  <c r="AK51" i="13"/>
  <c r="AK52" i="13"/>
  <c r="AK53" i="13"/>
  <c r="AK54" i="13"/>
  <c r="AK55" i="13"/>
  <c r="AK56" i="13"/>
  <c r="AK57" i="13"/>
  <c r="AK58" i="13"/>
  <c r="AK59" i="13"/>
  <c r="AK60" i="13"/>
  <c r="AK61" i="13"/>
  <c r="AK62" i="13"/>
  <c r="AK63" i="13"/>
  <c r="AK64" i="13"/>
  <c r="AK65" i="13"/>
  <c r="AK66" i="13"/>
  <c r="AK67" i="13"/>
  <c r="AK68" i="13"/>
  <c r="AK69" i="13"/>
  <c r="AK70" i="13"/>
  <c r="AK71" i="13"/>
  <c r="AK72" i="13"/>
  <c r="AK73" i="13"/>
  <c r="AK74" i="13"/>
  <c r="AK75" i="13"/>
  <c r="AK76" i="13"/>
  <c r="AK77" i="13"/>
  <c r="AK78" i="13"/>
  <c r="AK79" i="13"/>
  <c r="AK80" i="13"/>
  <c r="AK81" i="13"/>
  <c r="AK82" i="13"/>
  <c r="AK83" i="13"/>
  <c r="AK84" i="13"/>
  <c r="AK85" i="13"/>
  <c r="AK86" i="13"/>
  <c r="AK87" i="13"/>
  <c r="AK88" i="13"/>
  <c r="AK89" i="13"/>
  <c r="AK90" i="13"/>
  <c r="AK91" i="13"/>
  <c r="AK92" i="13"/>
  <c r="AK93" i="13"/>
  <c r="AK94" i="13"/>
  <c r="AK95" i="13"/>
  <c r="AK96" i="13"/>
  <c r="AK97" i="13"/>
  <c r="AK98" i="13"/>
  <c r="AK99" i="13"/>
  <c r="AK100" i="13"/>
  <c r="AK101" i="13"/>
  <c r="AK102" i="13"/>
  <c r="AK103" i="13"/>
  <c r="AK104" i="13"/>
  <c r="AK105" i="13"/>
  <c r="AK106" i="13"/>
  <c r="AK107" i="13"/>
  <c r="AK108" i="13"/>
  <c r="AK109" i="13"/>
  <c r="AK110" i="13"/>
  <c r="AK111" i="13"/>
  <c r="AK112" i="13"/>
  <c r="AK113" i="13"/>
  <c r="AK114" i="13"/>
  <c r="AK115" i="13"/>
  <c r="AK116" i="13"/>
  <c r="AK117" i="13"/>
  <c r="AK118" i="13"/>
  <c r="AK119" i="13"/>
  <c r="AK120" i="13"/>
  <c r="AK121" i="13"/>
  <c r="AK122" i="13"/>
  <c r="AK123" i="13"/>
  <c r="AK124" i="13"/>
  <c r="AK125" i="13"/>
  <c r="AK126" i="13"/>
  <c r="AK127" i="13"/>
  <c r="AK128" i="13"/>
  <c r="AK129" i="13"/>
  <c r="AK130" i="13"/>
  <c r="AK131" i="13"/>
  <c r="AK132" i="13"/>
  <c r="AK133" i="13"/>
  <c r="AK134" i="13"/>
  <c r="AK135" i="13"/>
  <c r="AK136" i="13"/>
  <c r="AK137" i="13"/>
  <c r="AK138" i="13"/>
  <c r="AK139" i="13"/>
  <c r="AK140" i="13"/>
  <c r="AK141" i="13"/>
  <c r="AK142" i="13"/>
  <c r="AK143" i="13"/>
  <c r="AK144" i="13"/>
  <c r="AK145" i="13"/>
  <c r="AK146" i="13"/>
  <c r="AK147" i="13"/>
  <c r="AK148" i="13"/>
  <c r="AK149" i="13"/>
  <c r="AK150" i="13"/>
  <c r="AK151" i="13"/>
  <c r="AK152" i="13"/>
  <c r="AK153" i="13"/>
  <c r="AK154" i="13"/>
  <c r="AK155" i="13"/>
  <c r="AK156" i="13"/>
  <c r="AK157" i="13"/>
  <c r="AK158" i="13"/>
  <c r="AK159" i="13"/>
  <c r="AK160" i="13"/>
  <c r="AK161" i="13"/>
  <c r="AK162" i="13"/>
  <c r="AK163" i="13"/>
  <c r="AK164" i="13"/>
  <c r="AK165" i="13"/>
  <c r="AK166" i="13"/>
  <c r="AK167" i="13"/>
  <c r="AK168" i="13"/>
  <c r="AK169" i="13"/>
  <c r="AK170" i="13"/>
  <c r="AK171" i="13"/>
  <c r="AK172" i="13"/>
  <c r="AK173" i="13"/>
  <c r="AK174" i="13"/>
  <c r="AK175" i="13"/>
  <c r="AK176" i="13"/>
  <c r="AK177" i="13"/>
  <c r="AK178" i="13"/>
  <c r="AK179" i="13"/>
  <c r="AK180" i="13"/>
  <c r="AK181" i="13"/>
  <c r="AK182" i="13"/>
  <c r="AK183" i="13"/>
  <c r="AK184" i="13"/>
  <c r="AK185" i="13"/>
  <c r="AK186" i="13"/>
  <c r="AK187" i="13"/>
  <c r="AK188" i="13"/>
  <c r="AK189" i="13"/>
  <c r="AK190" i="13"/>
  <c r="AK191" i="13"/>
  <c r="AK192" i="13"/>
  <c r="AK193" i="13"/>
  <c r="AK194" i="13"/>
  <c r="AK195" i="13"/>
  <c r="AK196" i="13"/>
  <c r="AK197" i="13"/>
  <c r="AK198" i="13"/>
  <c r="AK199" i="13"/>
  <c r="AK200" i="13"/>
  <c r="AK201" i="13"/>
  <c r="AK202" i="13"/>
  <c r="AK203" i="13"/>
  <c r="AK204" i="13"/>
  <c r="AK205" i="13"/>
  <c r="AK206" i="13"/>
  <c r="AK207" i="13"/>
  <c r="AK208" i="13"/>
  <c r="AK209" i="13"/>
  <c r="AK210" i="13"/>
  <c r="AK211" i="13"/>
  <c r="AK212" i="13"/>
  <c r="AK213" i="13"/>
  <c r="AK214" i="13"/>
  <c r="AK215" i="13"/>
  <c r="AK216" i="13"/>
  <c r="AK217" i="13"/>
  <c r="AK218" i="13"/>
  <c r="AK219" i="13"/>
  <c r="AK220" i="13"/>
  <c r="AK221" i="13"/>
  <c r="AK222" i="13"/>
  <c r="AK223" i="13"/>
  <c r="AK224" i="13"/>
  <c r="AK225" i="13"/>
  <c r="AK226" i="13"/>
  <c r="AK227" i="13"/>
  <c r="AK228" i="13"/>
  <c r="AK229" i="13"/>
  <c r="AK230" i="13"/>
  <c r="AK231" i="13"/>
  <c r="AK232" i="13"/>
  <c r="AK233" i="13"/>
  <c r="AK234" i="13"/>
  <c r="AK235" i="13"/>
  <c r="AK236" i="13"/>
  <c r="AK237" i="13"/>
  <c r="AK238" i="13"/>
  <c r="AK239" i="13"/>
  <c r="AK240" i="13"/>
  <c r="AK241" i="13"/>
  <c r="AK242" i="13"/>
  <c r="AK243" i="13"/>
  <c r="AK244" i="13"/>
  <c r="AK245" i="13"/>
  <c r="AK246" i="13"/>
  <c r="AK247" i="13"/>
  <c r="AK248" i="13"/>
  <c r="AK249" i="13"/>
  <c r="AK250" i="13"/>
  <c r="AK251" i="13"/>
  <c r="AK252" i="13"/>
  <c r="AK253" i="13"/>
  <c r="AK254" i="13"/>
  <c r="AK255" i="13"/>
  <c r="AK256" i="13"/>
  <c r="AK257" i="13"/>
  <c r="AK258" i="13"/>
  <c r="AK259" i="13"/>
  <c r="AK260" i="13"/>
  <c r="AK261" i="13"/>
  <c r="AK262" i="13"/>
  <c r="AK263" i="13"/>
  <c r="AK264" i="13"/>
  <c r="AK265" i="13"/>
  <c r="AK266" i="13"/>
  <c r="AK267" i="13"/>
  <c r="AK268" i="13"/>
  <c r="AK269" i="13"/>
  <c r="AK270" i="13"/>
  <c r="AK271" i="13"/>
  <c r="AK272" i="13"/>
  <c r="AK273" i="13"/>
  <c r="AK274" i="13"/>
  <c r="AK275" i="13"/>
  <c r="AK276" i="13"/>
  <c r="AK277" i="13"/>
  <c r="AK278" i="13"/>
  <c r="AK279" i="13"/>
  <c r="AK280" i="13"/>
  <c r="AK281" i="13"/>
  <c r="AK282" i="13"/>
  <c r="AK283" i="13"/>
  <c r="AK284" i="13"/>
  <c r="AK285" i="13"/>
  <c r="AK286" i="13"/>
  <c r="AK287" i="13"/>
  <c r="AK288" i="13"/>
  <c r="AK289" i="13"/>
  <c r="AK290" i="13"/>
  <c r="AK291" i="13"/>
  <c r="AK292" i="13"/>
  <c r="AK293" i="13"/>
  <c r="AK294" i="13"/>
  <c r="AK295" i="13"/>
  <c r="AK296" i="13"/>
  <c r="AK297" i="13"/>
  <c r="AK298" i="13"/>
  <c r="AK299" i="13"/>
  <c r="AK300" i="13"/>
  <c r="AK301" i="13"/>
  <c r="AJ3" i="13"/>
  <c r="N3" i="8" s="1"/>
  <c r="AJ4" i="13"/>
  <c r="N4" i="8" s="1"/>
  <c r="AJ5" i="13"/>
  <c r="N5" i="8" s="1"/>
  <c r="AJ6" i="13"/>
  <c r="N6" i="8" s="1"/>
  <c r="AJ7" i="13"/>
  <c r="N7" i="8" s="1"/>
  <c r="AJ8" i="13"/>
  <c r="N8" i="8" s="1"/>
  <c r="AJ9" i="13"/>
  <c r="N9" i="8" s="1"/>
  <c r="AJ10" i="13"/>
  <c r="N10" i="8" s="1"/>
  <c r="AJ11" i="13"/>
  <c r="N11" i="8" s="1"/>
  <c r="AJ12" i="13"/>
  <c r="N12" i="8" s="1"/>
  <c r="AJ13" i="13"/>
  <c r="N13" i="8" s="1"/>
  <c r="AJ14" i="13"/>
  <c r="N14" i="8" s="1"/>
  <c r="AJ15" i="13"/>
  <c r="N15" i="8" s="1"/>
  <c r="AJ16" i="13"/>
  <c r="N16" i="8" s="1"/>
  <c r="AJ17" i="13"/>
  <c r="N17" i="8" s="1"/>
  <c r="AJ18" i="13"/>
  <c r="N18" i="8" s="1"/>
  <c r="AJ19" i="13"/>
  <c r="N19" i="8" s="1"/>
  <c r="AJ20" i="13"/>
  <c r="N20" i="8" s="1"/>
  <c r="AJ21" i="13"/>
  <c r="N21" i="8" s="1"/>
  <c r="AJ22" i="13"/>
  <c r="N22" i="8" s="1"/>
  <c r="AJ23" i="13"/>
  <c r="N23" i="8" s="1"/>
  <c r="AJ24" i="13"/>
  <c r="N24" i="8" s="1"/>
  <c r="AJ25" i="13"/>
  <c r="N25" i="8" s="1"/>
  <c r="AJ26" i="13"/>
  <c r="N26" i="8" s="1"/>
  <c r="AJ27" i="13"/>
  <c r="N27" i="8" s="1"/>
  <c r="AJ28" i="13"/>
  <c r="N28" i="8" s="1"/>
  <c r="AJ29" i="13"/>
  <c r="N29" i="8" s="1"/>
  <c r="AJ30" i="13"/>
  <c r="N30" i="8" s="1"/>
  <c r="AJ31" i="13"/>
  <c r="N31" i="8" s="1"/>
  <c r="AJ32" i="13"/>
  <c r="N32" i="8" s="1"/>
  <c r="AJ33" i="13"/>
  <c r="N33" i="8" s="1"/>
  <c r="AJ34" i="13"/>
  <c r="N34" i="8" s="1"/>
  <c r="AJ35" i="13"/>
  <c r="N35" i="8" s="1"/>
  <c r="AJ36" i="13"/>
  <c r="N36" i="8" s="1"/>
  <c r="AJ37" i="13"/>
  <c r="N37" i="8" s="1"/>
  <c r="AJ38" i="13"/>
  <c r="N38" i="8" s="1"/>
  <c r="AJ39" i="13"/>
  <c r="N39" i="8" s="1"/>
  <c r="AJ40" i="13"/>
  <c r="N40" i="8" s="1"/>
  <c r="AJ41" i="13"/>
  <c r="N41" i="8" s="1"/>
  <c r="AJ42" i="13"/>
  <c r="N42" i="8" s="1"/>
  <c r="AJ43" i="13"/>
  <c r="N43" i="8" s="1"/>
  <c r="AJ44" i="13"/>
  <c r="N44" i="8" s="1"/>
  <c r="AJ45" i="13"/>
  <c r="N45" i="8" s="1"/>
  <c r="AJ46" i="13"/>
  <c r="N46" i="8" s="1"/>
  <c r="AJ47" i="13"/>
  <c r="N47" i="8" s="1"/>
  <c r="AJ48" i="13"/>
  <c r="N48" i="8" s="1"/>
  <c r="AJ49" i="13"/>
  <c r="AJ50" i="13"/>
  <c r="AL50" i="13" s="1"/>
  <c r="AJ51" i="13"/>
  <c r="N51" i="8" s="1"/>
  <c r="AJ52" i="13"/>
  <c r="N52" i="8" s="1"/>
  <c r="AJ53" i="13"/>
  <c r="N53" i="8" s="1"/>
  <c r="AJ54" i="13"/>
  <c r="N54" i="8" s="1"/>
  <c r="AJ55" i="13"/>
  <c r="N55" i="8" s="1"/>
  <c r="AJ56" i="13"/>
  <c r="N56" i="8" s="1"/>
  <c r="AJ57" i="13"/>
  <c r="N57" i="8" s="1"/>
  <c r="AJ58" i="13"/>
  <c r="N58" i="8" s="1"/>
  <c r="AJ59" i="13"/>
  <c r="N59" i="8" s="1"/>
  <c r="AJ60" i="13"/>
  <c r="N60" i="8" s="1"/>
  <c r="AJ61" i="13"/>
  <c r="N61" i="8" s="1"/>
  <c r="AJ62" i="13"/>
  <c r="N62" i="8" s="1"/>
  <c r="AJ63" i="13"/>
  <c r="N63" i="8" s="1"/>
  <c r="AJ64" i="13"/>
  <c r="N64" i="8" s="1"/>
  <c r="AJ65" i="13"/>
  <c r="N65" i="8" s="1"/>
  <c r="AJ66" i="13"/>
  <c r="N66" i="8" s="1"/>
  <c r="AJ67" i="13"/>
  <c r="N67" i="8" s="1"/>
  <c r="AJ68" i="13"/>
  <c r="N68" i="8" s="1"/>
  <c r="AJ69" i="13"/>
  <c r="N69" i="8" s="1"/>
  <c r="AJ70" i="13"/>
  <c r="N70" i="8" s="1"/>
  <c r="AJ71" i="13"/>
  <c r="N71" i="8" s="1"/>
  <c r="AJ72" i="13"/>
  <c r="N72" i="8" s="1"/>
  <c r="AJ73" i="13"/>
  <c r="N73" i="8" s="1"/>
  <c r="AJ74" i="13"/>
  <c r="N74" i="8" s="1"/>
  <c r="AJ75" i="13"/>
  <c r="N75" i="8" s="1"/>
  <c r="AJ76" i="13"/>
  <c r="N76" i="8" s="1"/>
  <c r="AJ77" i="13"/>
  <c r="N77" i="8" s="1"/>
  <c r="AJ78" i="13"/>
  <c r="N78" i="8" s="1"/>
  <c r="AJ79" i="13"/>
  <c r="N79" i="8" s="1"/>
  <c r="AJ80" i="13"/>
  <c r="N80" i="8" s="1"/>
  <c r="AJ81" i="13"/>
  <c r="N81" i="8" s="1"/>
  <c r="AJ82" i="13"/>
  <c r="N82" i="8" s="1"/>
  <c r="AJ83" i="13"/>
  <c r="N83" i="8" s="1"/>
  <c r="AJ84" i="13"/>
  <c r="N84" i="8" s="1"/>
  <c r="AJ85" i="13"/>
  <c r="N85" i="8" s="1"/>
  <c r="AJ86" i="13"/>
  <c r="N86" i="8" s="1"/>
  <c r="AJ87" i="13"/>
  <c r="N87" i="8" s="1"/>
  <c r="AJ88" i="13"/>
  <c r="N88" i="8" s="1"/>
  <c r="AJ89" i="13"/>
  <c r="N89" i="8" s="1"/>
  <c r="AJ90" i="13"/>
  <c r="N90" i="8" s="1"/>
  <c r="AJ91" i="13"/>
  <c r="N91" i="8" s="1"/>
  <c r="AJ92" i="13"/>
  <c r="N92" i="8" s="1"/>
  <c r="AJ93" i="13"/>
  <c r="N93" i="8" s="1"/>
  <c r="AJ94" i="13"/>
  <c r="N94" i="8" s="1"/>
  <c r="AJ95" i="13"/>
  <c r="N95" i="8" s="1"/>
  <c r="AJ96" i="13"/>
  <c r="N96" i="8" s="1"/>
  <c r="AJ97" i="13"/>
  <c r="N97" i="8" s="1"/>
  <c r="AJ98" i="13"/>
  <c r="N98" i="8" s="1"/>
  <c r="AJ99" i="13"/>
  <c r="N99" i="8" s="1"/>
  <c r="AJ100" i="13"/>
  <c r="N100" i="8" s="1"/>
  <c r="AJ101" i="13"/>
  <c r="N101" i="8" s="1"/>
  <c r="AJ102" i="13"/>
  <c r="N102" i="8" s="1"/>
  <c r="AJ103" i="13"/>
  <c r="N103" i="8" s="1"/>
  <c r="AJ104" i="13"/>
  <c r="N104" i="8" s="1"/>
  <c r="AJ105" i="13"/>
  <c r="N105" i="8" s="1"/>
  <c r="AJ106" i="13"/>
  <c r="N106" i="8" s="1"/>
  <c r="AJ107" i="13"/>
  <c r="N107" i="8" s="1"/>
  <c r="AJ108" i="13"/>
  <c r="N108" i="8" s="1"/>
  <c r="AJ109" i="13"/>
  <c r="N109" i="8" s="1"/>
  <c r="AJ110" i="13"/>
  <c r="N110" i="8" s="1"/>
  <c r="AJ111" i="13"/>
  <c r="N111" i="8" s="1"/>
  <c r="AJ112" i="13"/>
  <c r="N112" i="8" s="1"/>
  <c r="AJ113" i="13"/>
  <c r="N113" i="8" s="1"/>
  <c r="AJ114" i="13"/>
  <c r="N114" i="8" s="1"/>
  <c r="AJ115" i="13"/>
  <c r="N115" i="8" s="1"/>
  <c r="AJ116" i="13"/>
  <c r="N116" i="8" s="1"/>
  <c r="AJ117" i="13"/>
  <c r="N117" i="8" s="1"/>
  <c r="AJ118" i="13"/>
  <c r="N118" i="8" s="1"/>
  <c r="AJ119" i="13"/>
  <c r="N119" i="8" s="1"/>
  <c r="AJ120" i="13"/>
  <c r="N120" i="8" s="1"/>
  <c r="AJ121" i="13"/>
  <c r="N121" i="8" s="1"/>
  <c r="AJ122" i="13"/>
  <c r="N122" i="8" s="1"/>
  <c r="AJ123" i="13"/>
  <c r="N123" i="8" s="1"/>
  <c r="AJ124" i="13"/>
  <c r="N124" i="8" s="1"/>
  <c r="AJ125" i="13"/>
  <c r="N125" i="8" s="1"/>
  <c r="AJ126" i="13"/>
  <c r="N126" i="8" s="1"/>
  <c r="AJ127" i="13"/>
  <c r="N127" i="8" s="1"/>
  <c r="AJ128" i="13"/>
  <c r="N128" i="8" s="1"/>
  <c r="AJ129" i="13"/>
  <c r="N129" i="8" s="1"/>
  <c r="AJ130" i="13"/>
  <c r="N130" i="8" s="1"/>
  <c r="AJ131" i="13"/>
  <c r="N131" i="8" s="1"/>
  <c r="AJ132" i="13"/>
  <c r="N132" i="8" s="1"/>
  <c r="AJ133" i="13"/>
  <c r="N133" i="8" s="1"/>
  <c r="AJ134" i="13"/>
  <c r="N134" i="8" s="1"/>
  <c r="AJ135" i="13"/>
  <c r="N135" i="8" s="1"/>
  <c r="AJ136" i="13"/>
  <c r="N136" i="8" s="1"/>
  <c r="AJ137" i="13"/>
  <c r="N137" i="8" s="1"/>
  <c r="AJ138" i="13"/>
  <c r="N138" i="8" s="1"/>
  <c r="AJ139" i="13"/>
  <c r="N139" i="8" s="1"/>
  <c r="AJ140" i="13"/>
  <c r="N140" i="8" s="1"/>
  <c r="AJ141" i="13"/>
  <c r="N141" i="8" s="1"/>
  <c r="AJ142" i="13"/>
  <c r="N142" i="8" s="1"/>
  <c r="AJ143" i="13"/>
  <c r="N143" i="8" s="1"/>
  <c r="AJ144" i="13"/>
  <c r="N144" i="8" s="1"/>
  <c r="AJ145" i="13"/>
  <c r="N145" i="8" s="1"/>
  <c r="AJ146" i="13"/>
  <c r="N146" i="8" s="1"/>
  <c r="AJ147" i="13"/>
  <c r="N147" i="8" s="1"/>
  <c r="AJ148" i="13"/>
  <c r="N148" i="8" s="1"/>
  <c r="AJ149" i="13"/>
  <c r="N149" i="8" s="1"/>
  <c r="AJ150" i="13"/>
  <c r="N150" i="8" s="1"/>
  <c r="AJ151" i="13"/>
  <c r="N151" i="8" s="1"/>
  <c r="AJ152" i="13"/>
  <c r="N152" i="8" s="1"/>
  <c r="AJ153" i="13"/>
  <c r="N153" i="8" s="1"/>
  <c r="AJ154" i="13"/>
  <c r="N154" i="8" s="1"/>
  <c r="AJ155" i="13"/>
  <c r="N155" i="8" s="1"/>
  <c r="AJ156" i="13"/>
  <c r="N156" i="8" s="1"/>
  <c r="AJ157" i="13"/>
  <c r="N157" i="8" s="1"/>
  <c r="AJ158" i="13"/>
  <c r="N158" i="8" s="1"/>
  <c r="AJ159" i="13"/>
  <c r="N159" i="8" s="1"/>
  <c r="AJ160" i="13"/>
  <c r="N160" i="8" s="1"/>
  <c r="AJ161" i="13"/>
  <c r="N161" i="8" s="1"/>
  <c r="AJ162" i="13"/>
  <c r="N162" i="8" s="1"/>
  <c r="AJ163" i="13"/>
  <c r="N163" i="8" s="1"/>
  <c r="AJ164" i="13"/>
  <c r="N164" i="8" s="1"/>
  <c r="AJ165" i="13"/>
  <c r="N165" i="8" s="1"/>
  <c r="AJ166" i="13"/>
  <c r="N166" i="8" s="1"/>
  <c r="AJ167" i="13"/>
  <c r="N167" i="8" s="1"/>
  <c r="AJ168" i="13"/>
  <c r="N168" i="8" s="1"/>
  <c r="AJ169" i="13"/>
  <c r="N169" i="8" s="1"/>
  <c r="AJ170" i="13"/>
  <c r="N170" i="8" s="1"/>
  <c r="AJ171" i="13"/>
  <c r="N171" i="8" s="1"/>
  <c r="AJ172" i="13"/>
  <c r="N172" i="8" s="1"/>
  <c r="AJ173" i="13"/>
  <c r="N173" i="8" s="1"/>
  <c r="AJ174" i="13"/>
  <c r="N174" i="8" s="1"/>
  <c r="AJ175" i="13"/>
  <c r="N175" i="8" s="1"/>
  <c r="AJ176" i="13"/>
  <c r="N176" i="8" s="1"/>
  <c r="AJ177" i="13"/>
  <c r="N177" i="8" s="1"/>
  <c r="AJ178" i="13"/>
  <c r="N178" i="8" s="1"/>
  <c r="AJ179" i="13"/>
  <c r="N179" i="8" s="1"/>
  <c r="AJ180" i="13"/>
  <c r="N180" i="8" s="1"/>
  <c r="AJ181" i="13"/>
  <c r="N181" i="8" s="1"/>
  <c r="AJ182" i="13"/>
  <c r="N182" i="8" s="1"/>
  <c r="AJ183" i="13"/>
  <c r="N183" i="8" s="1"/>
  <c r="AJ184" i="13"/>
  <c r="N184" i="8" s="1"/>
  <c r="AJ185" i="13"/>
  <c r="N185" i="8" s="1"/>
  <c r="AJ186" i="13"/>
  <c r="N186" i="8" s="1"/>
  <c r="AJ187" i="13"/>
  <c r="N187" i="8" s="1"/>
  <c r="AJ188" i="13"/>
  <c r="N188" i="8" s="1"/>
  <c r="AJ189" i="13"/>
  <c r="N189" i="8" s="1"/>
  <c r="AJ190" i="13"/>
  <c r="N190" i="8" s="1"/>
  <c r="AJ191" i="13"/>
  <c r="N191" i="8" s="1"/>
  <c r="AJ192" i="13"/>
  <c r="N192" i="8" s="1"/>
  <c r="AJ193" i="13"/>
  <c r="N193" i="8" s="1"/>
  <c r="AJ194" i="13"/>
  <c r="N194" i="8" s="1"/>
  <c r="AJ195" i="13"/>
  <c r="N195" i="8" s="1"/>
  <c r="AJ196" i="13"/>
  <c r="N196" i="8" s="1"/>
  <c r="AJ197" i="13"/>
  <c r="N197" i="8" s="1"/>
  <c r="AJ198" i="13"/>
  <c r="N198" i="8" s="1"/>
  <c r="AJ199" i="13"/>
  <c r="N199" i="8" s="1"/>
  <c r="AJ200" i="13"/>
  <c r="N200" i="8" s="1"/>
  <c r="AJ201" i="13"/>
  <c r="N201" i="8" s="1"/>
  <c r="AJ202" i="13"/>
  <c r="N202" i="8" s="1"/>
  <c r="AJ203" i="13"/>
  <c r="N203" i="8" s="1"/>
  <c r="AJ204" i="13"/>
  <c r="N204" i="8" s="1"/>
  <c r="AJ205" i="13"/>
  <c r="N205" i="8" s="1"/>
  <c r="AJ206" i="13"/>
  <c r="N206" i="8" s="1"/>
  <c r="AJ207" i="13"/>
  <c r="N207" i="8" s="1"/>
  <c r="AJ208" i="13"/>
  <c r="N208" i="8" s="1"/>
  <c r="AJ209" i="13"/>
  <c r="N209" i="8" s="1"/>
  <c r="AJ210" i="13"/>
  <c r="N210" i="8" s="1"/>
  <c r="AJ211" i="13"/>
  <c r="N211" i="8" s="1"/>
  <c r="AJ212" i="13"/>
  <c r="N212" i="8" s="1"/>
  <c r="AJ213" i="13"/>
  <c r="N213" i="8" s="1"/>
  <c r="AJ214" i="13"/>
  <c r="N214" i="8" s="1"/>
  <c r="AJ215" i="13"/>
  <c r="N215" i="8" s="1"/>
  <c r="AJ216" i="13"/>
  <c r="N216" i="8" s="1"/>
  <c r="AJ217" i="13"/>
  <c r="N217" i="8" s="1"/>
  <c r="AJ218" i="13"/>
  <c r="N218" i="8" s="1"/>
  <c r="AJ219" i="13"/>
  <c r="N219" i="8" s="1"/>
  <c r="AJ220" i="13"/>
  <c r="N220" i="8" s="1"/>
  <c r="AJ221" i="13"/>
  <c r="N221" i="8" s="1"/>
  <c r="AJ222" i="13"/>
  <c r="N222" i="8" s="1"/>
  <c r="AJ223" i="13"/>
  <c r="N223" i="8" s="1"/>
  <c r="AJ224" i="13"/>
  <c r="N224" i="8" s="1"/>
  <c r="AJ225" i="13"/>
  <c r="N225" i="8" s="1"/>
  <c r="AJ226" i="13"/>
  <c r="N226" i="8" s="1"/>
  <c r="AJ227" i="13"/>
  <c r="N227" i="8" s="1"/>
  <c r="AJ228" i="13"/>
  <c r="N228" i="8" s="1"/>
  <c r="AJ229" i="13"/>
  <c r="N229" i="8" s="1"/>
  <c r="AJ230" i="13"/>
  <c r="N230" i="8" s="1"/>
  <c r="AJ231" i="13"/>
  <c r="N231" i="8" s="1"/>
  <c r="AJ232" i="13"/>
  <c r="N232" i="8" s="1"/>
  <c r="AJ233" i="13"/>
  <c r="N233" i="8" s="1"/>
  <c r="AJ234" i="13"/>
  <c r="N234" i="8" s="1"/>
  <c r="AJ235" i="13"/>
  <c r="N235" i="8" s="1"/>
  <c r="AJ236" i="13"/>
  <c r="N236" i="8" s="1"/>
  <c r="AJ237" i="13"/>
  <c r="N237" i="8" s="1"/>
  <c r="AJ238" i="13"/>
  <c r="N238" i="8" s="1"/>
  <c r="AJ239" i="13"/>
  <c r="N239" i="8" s="1"/>
  <c r="AJ240" i="13"/>
  <c r="N240" i="8" s="1"/>
  <c r="AJ241" i="13"/>
  <c r="N241" i="8" s="1"/>
  <c r="AJ242" i="13"/>
  <c r="N242" i="8" s="1"/>
  <c r="AJ243" i="13"/>
  <c r="N243" i="8" s="1"/>
  <c r="AJ244" i="13"/>
  <c r="N244" i="8" s="1"/>
  <c r="AJ245" i="13"/>
  <c r="N245" i="8" s="1"/>
  <c r="AJ246" i="13"/>
  <c r="N246" i="8" s="1"/>
  <c r="AJ247" i="13"/>
  <c r="N247" i="8" s="1"/>
  <c r="AJ248" i="13"/>
  <c r="N248" i="8" s="1"/>
  <c r="AJ249" i="13"/>
  <c r="N249" i="8" s="1"/>
  <c r="AJ250" i="13"/>
  <c r="N250" i="8" s="1"/>
  <c r="AJ251" i="13"/>
  <c r="N251" i="8" s="1"/>
  <c r="AJ252" i="13"/>
  <c r="N252" i="8" s="1"/>
  <c r="AJ253" i="13"/>
  <c r="N253" i="8" s="1"/>
  <c r="AJ254" i="13"/>
  <c r="N254" i="8" s="1"/>
  <c r="AJ255" i="13"/>
  <c r="N255" i="8" s="1"/>
  <c r="AJ256" i="13"/>
  <c r="N256" i="8" s="1"/>
  <c r="AJ257" i="13"/>
  <c r="N257" i="8" s="1"/>
  <c r="AJ258" i="13"/>
  <c r="N258" i="8" s="1"/>
  <c r="AJ259" i="13"/>
  <c r="N259" i="8" s="1"/>
  <c r="AJ260" i="13"/>
  <c r="N260" i="8" s="1"/>
  <c r="AJ261" i="13"/>
  <c r="N261" i="8" s="1"/>
  <c r="AJ262" i="13"/>
  <c r="N262" i="8" s="1"/>
  <c r="AJ263" i="13"/>
  <c r="N263" i="8" s="1"/>
  <c r="AJ264" i="13"/>
  <c r="N264" i="8" s="1"/>
  <c r="AJ265" i="13"/>
  <c r="N265" i="8" s="1"/>
  <c r="AJ266" i="13"/>
  <c r="N266" i="8" s="1"/>
  <c r="AJ267" i="13"/>
  <c r="N267" i="8" s="1"/>
  <c r="AJ268" i="13"/>
  <c r="N268" i="8" s="1"/>
  <c r="AJ269" i="13"/>
  <c r="N269" i="8" s="1"/>
  <c r="AJ270" i="13"/>
  <c r="N270" i="8" s="1"/>
  <c r="AJ271" i="13"/>
  <c r="N271" i="8" s="1"/>
  <c r="AJ272" i="13"/>
  <c r="N272" i="8" s="1"/>
  <c r="AJ273" i="13"/>
  <c r="N273" i="8" s="1"/>
  <c r="AJ274" i="13"/>
  <c r="N274" i="8" s="1"/>
  <c r="AJ275" i="13"/>
  <c r="N275" i="8" s="1"/>
  <c r="AJ276" i="13"/>
  <c r="N276" i="8" s="1"/>
  <c r="AJ277" i="13"/>
  <c r="N277" i="8" s="1"/>
  <c r="AJ278" i="13"/>
  <c r="N278" i="8" s="1"/>
  <c r="AJ279" i="13"/>
  <c r="N279" i="8" s="1"/>
  <c r="AJ280" i="13"/>
  <c r="N280" i="8" s="1"/>
  <c r="AJ281" i="13"/>
  <c r="N281" i="8" s="1"/>
  <c r="AJ282" i="13"/>
  <c r="N282" i="8" s="1"/>
  <c r="AJ283" i="13"/>
  <c r="N283" i="8" s="1"/>
  <c r="AJ284" i="13"/>
  <c r="N284" i="8" s="1"/>
  <c r="AJ285" i="13"/>
  <c r="N285" i="8" s="1"/>
  <c r="AJ286" i="13"/>
  <c r="N286" i="8" s="1"/>
  <c r="AJ287" i="13"/>
  <c r="N287" i="8" s="1"/>
  <c r="AJ288" i="13"/>
  <c r="N288" i="8" s="1"/>
  <c r="AJ289" i="13"/>
  <c r="N289" i="8" s="1"/>
  <c r="AJ290" i="13"/>
  <c r="N290" i="8" s="1"/>
  <c r="AJ291" i="13"/>
  <c r="N291" i="8" s="1"/>
  <c r="AJ292" i="13"/>
  <c r="N292" i="8" s="1"/>
  <c r="AJ293" i="13"/>
  <c r="N293" i="8" s="1"/>
  <c r="AJ294" i="13"/>
  <c r="N294" i="8" s="1"/>
  <c r="AJ295" i="13"/>
  <c r="N295" i="8" s="1"/>
  <c r="AJ296" i="13"/>
  <c r="N296" i="8" s="1"/>
  <c r="AJ297" i="13"/>
  <c r="N297" i="8" s="1"/>
  <c r="AJ298" i="13"/>
  <c r="N298" i="8" s="1"/>
  <c r="AJ299" i="13"/>
  <c r="N299" i="8" s="1"/>
  <c r="AJ300" i="13"/>
  <c r="N300" i="8" s="1"/>
  <c r="AJ301" i="13"/>
  <c r="N301" i="8" s="1"/>
  <c r="AK2" i="13"/>
  <c r="AN3" i="14"/>
  <c r="AQ3" i="12" s="1"/>
  <c r="AN4" i="14"/>
  <c r="AQ4" i="12" s="1"/>
  <c r="AN5" i="14"/>
  <c r="AQ5" i="12" s="1"/>
  <c r="AN6" i="14"/>
  <c r="AQ6" i="12" s="1"/>
  <c r="AN7" i="14"/>
  <c r="AQ7" i="12" s="1"/>
  <c r="AN8" i="14"/>
  <c r="AQ8" i="12" s="1"/>
  <c r="AN9" i="14"/>
  <c r="AQ9" i="12" s="1"/>
  <c r="AN10" i="14"/>
  <c r="AQ10" i="12" s="1"/>
  <c r="AN11" i="14"/>
  <c r="AQ11" i="12" s="1"/>
  <c r="AN12" i="14"/>
  <c r="AQ12" i="12" s="1"/>
  <c r="AN13" i="14"/>
  <c r="AQ13" i="12" s="1"/>
  <c r="AN14" i="14"/>
  <c r="AQ14" i="12" s="1"/>
  <c r="AN15" i="14"/>
  <c r="AQ15" i="12" s="1"/>
  <c r="AN16" i="14"/>
  <c r="AQ16" i="12" s="1"/>
  <c r="AN17" i="14"/>
  <c r="AQ17" i="12" s="1"/>
  <c r="AN18" i="14"/>
  <c r="AQ18" i="12" s="1"/>
  <c r="AN19" i="14"/>
  <c r="AQ19" i="12" s="1"/>
  <c r="AN20" i="14"/>
  <c r="AQ20" i="12" s="1"/>
  <c r="AN21" i="14"/>
  <c r="AQ21" i="12" s="1"/>
  <c r="AN22" i="14"/>
  <c r="AQ22" i="12" s="1"/>
  <c r="AN23" i="14"/>
  <c r="AQ23" i="12" s="1"/>
  <c r="AN24" i="14"/>
  <c r="AQ24" i="12" s="1"/>
  <c r="AN25" i="14"/>
  <c r="AQ25" i="12" s="1"/>
  <c r="AN26" i="14"/>
  <c r="AQ26" i="12" s="1"/>
  <c r="AN27" i="14"/>
  <c r="AQ27" i="12" s="1"/>
  <c r="AN28" i="14"/>
  <c r="AQ28" i="12" s="1"/>
  <c r="AN29" i="14"/>
  <c r="AQ29" i="12" s="1"/>
  <c r="AN30" i="14"/>
  <c r="AQ30" i="12" s="1"/>
  <c r="AN31" i="14"/>
  <c r="AQ31" i="12" s="1"/>
  <c r="AN32" i="14"/>
  <c r="AQ32" i="12" s="1"/>
  <c r="AN33" i="14"/>
  <c r="AQ33" i="12" s="1"/>
  <c r="AN34" i="14"/>
  <c r="AQ34" i="12" s="1"/>
  <c r="AN35" i="14"/>
  <c r="AQ35" i="12" s="1"/>
  <c r="AN36" i="14"/>
  <c r="AQ36" i="12" s="1"/>
  <c r="AN37" i="14"/>
  <c r="AQ37" i="12" s="1"/>
  <c r="AN38" i="14"/>
  <c r="AQ38" i="12" s="1"/>
  <c r="AN39" i="14"/>
  <c r="AQ39" i="12" s="1"/>
  <c r="AN40" i="14"/>
  <c r="AQ40" i="12" s="1"/>
  <c r="AN41" i="14"/>
  <c r="AQ41" i="12" s="1"/>
  <c r="AN42" i="14"/>
  <c r="AQ42" i="12" s="1"/>
  <c r="AN43" i="14"/>
  <c r="AQ43" i="12" s="1"/>
  <c r="AN44" i="14"/>
  <c r="AQ44" i="12" s="1"/>
  <c r="AN45" i="14"/>
  <c r="AQ45" i="12" s="1"/>
  <c r="AN46" i="14"/>
  <c r="AQ46" i="12" s="1"/>
  <c r="AN47" i="14"/>
  <c r="AQ47" i="12" s="1"/>
  <c r="AN48" i="14"/>
  <c r="AQ48" i="12" s="1"/>
  <c r="AN49" i="14"/>
  <c r="AN50" i="14"/>
  <c r="AN51" i="14"/>
  <c r="AQ51" i="12" s="1"/>
  <c r="AN52" i="14"/>
  <c r="AN53" i="14"/>
  <c r="AN54" i="14"/>
  <c r="AQ54" i="12" s="1"/>
  <c r="AN55" i="14"/>
  <c r="AQ55" i="12" s="1"/>
  <c r="AN56" i="14"/>
  <c r="AQ56" i="12" s="1"/>
  <c r="AN57" i="14"/>
  <c r="AQ57" i="12" s="1"/>
  <c r="AN58" i="14"/>
  <c r="AQ58" i="12" s="1"/>
  <c r="AN59" i="14"/>
  <c r="AQ59" i="12" s="1"/>
  <c r="AN60" i="14"/>
  <c r="AQ60" i="12" s="1"/>
  <c r="AN61" i="14"/>
  <c r="AQ61" i="12" s="1"/>
  <c r="AN62" i="14"/>
  <c r="AQ62" i="12" s="1"/>
  <c r="AN63" i="14"/>
  <c r="AQ63" i="12" s="1"/>
  <c r="AN64" i="14"/>
  <c r="AQ64" i="12" s="1"/>
  <c r="AN65" i="14"/>
  <c r="AQ65" i="12" s="1"/>
  <c r="AN66" i="14"/>
  <c r="AQ66" i="12" s="1"/>
  <c r="AN67" i="14"/>
  <c r="AQ67" i="12" s="1"/>
  <c r="AN68" i="14"/>
  <c r="AQ68" i="12" s="1"/>
  <c r="AN69" i="14"/>
  <c r="AQ69" i="12" s="1"/>
  <c r="AN70" i="14"/>
  <c r="AQ70" i="12" s="1"/>
  <c r="AN71" i="14"/>
  <c r="AQ71" i="12" s="1"/>
  <c r="AN72" i="14"/>
  <c r="AQ72" i="12" s="1"/>
  <c r="AN73" i="14"/>
  <c r="AQ73" i="12" s="1"/>
  <c r="AN74" i="14"/>
  <c r="AQ74" i="12" s="1"/>
  <c r="AN75" i="14"/>
  <c r="AQ75" i="12" s="1"/>
  <c r="AN76" i="14"/>
  <c r="AQ76" i="12" s="1"/>
  <c r="AN77" i="14"/>
  <c r="AQ77" i="12" s="1"/>
  <c r="AN78" i="14"/>
  <c r="AQ78" i="12" s="1"/>
  <c r="AN79" i="14"/>
  <c r="AQ79" i="12" s="1"/>
  <c r="AN80" i="14"/>
  <c r="AQ80" i="12" s="1"/>
  <c r="AN81" i="14"/>
  <c r="AQ81" i="12" s="1"/>
  <c r="AN82" i="14"/>
  <c r="AQ82" i="12" s="1"/>
  <c r="AN83" i="14"/>
  <c r="AQ83" i="12" s="1"/>
  <c r="AN84" i="14"/>
  <c r="AQ84" i="12" s="1"/>
  <c r="AN85" i="14"/>
  <c r="AQ85" i="12" s="1"/>
  <c r="AN86" i="14"/>
  <c r="AQ86" i="12" s="1"/>
  <c r="AN87" i="14"/>
  <c r="AQ87" i="12" s="1"/>
  <c r="AN88" i="14"/>
  <c r="AQ88" i="12" s="1"/>
  <c r="AN89" i="14"/>
  <c r="AQ89" i="12" s="1"/>
  <c r="AN90" i="14"/>
  <c r="AQ90" i="12" s="1"/>
  <c r="AN91" i="14"/>
  <c r="AQ91" i="12" s="1"/>
  <c r="AN92" i="14"/>
  <c r="AQ92" i="12" s="1"/>
  <c r="AN93" i="14"/>
  <c r="AQ93" i="12" s="1"/>
  <c r="AN94" i="14"/>
  <c r="AQ94" i="12" s="1"/>
  <c r="AN95" i="14"/>
  <c r="AQ95" i="12" s="1"/>
  <c r="AN96" i="14"/>
  <c r="AQ96" i="12" s="1"/>
  <c r="AN97" i="14"/>
  <c r="AQ97" i="12" s="1"/>
  <c r="AN98" i="14"/>
  <c r="AQ98" i="12" s="1"/>
  <c r="AN99" i="14"/>
  <c r="AQ99" i="12" s="1"/>
  <c r="AN100" i="14"/>
  <c r="AQ100" i="12" s="1"/>
  <c r="AN101" i="14"/>
  <c r="AQ101" i="12" s="1"/>
  <c r="AN102" i="14"/>
  <c r="AQ102" i="12" s="1"/>
  <c r="AN103" i="14"/>
  <c r="AQ103" i="12" s="1"/>
  <c r="AN104" i="14"/>
  <c r="AQ104" i="12" s="1"/>
  <c r="AN105" i="14"/>
  <c r="AQ105" i="12" s="1"/>
  <c r="AN106" i="14"/>
  <c r="AQ106" i="12" s="1"/>
  <c r="AN107" i="14"/>
  <c r="AQ107" i="12" s="1"/>
  <c r="AN108" i="14"/>
  <c r="AQ108" i="12" s="1"/>
  <c r="AN109" i="14"/>
  <c r="AQ109" i="12" s="1"/>
  <c r="AN110" i="14"/>
  <c r="AQ110" i="12" s="1"/>
  <c r="AN111" i="14"/>
  <c r="AQ111" i="12" s="1"/>
  <c r="AN112" i="14"/>
  <c r="AQ112" i="12" s="1"/>
  <c r="AN113" i="14"/>
  <c r="AQ113" i="12" s="1"/>
  <c r="AN114" i="14"/>
  <c r="AQ114" i="12" s="1"/>
  <c r="AN115" i="14"/>
  <c r="AQ115" i="12" s="1"/>
  <c r="AN116" i="14"/>
  <c r="AQ116" i="12" s="1"/>
  <c r="AN117" i="14"/>
  <c r="AQ117" i="12" s="1"/>
  <c r="AN118" i="14"/>
  <c r="AQ118" i="12" s="1"/>
  <c r="AN119" i="14"/>
  <c r="AQ119" i="12" s="1"/>
  <c r="AN120" i="14"/>
  <c r="AQ120" i="12" s="1"/>
  <c r="AN121" i="14"/>
  <c r="AQ121" i="12" s="1"/>
  <c r="AN122" i="14"/>
  <c r="AQ122" i="12" s="1"/>
  <c r="AN123" i="14"/>
  <c r="AQ123" i="12" s="1"/>
  <c r="AN124" i="14"/>
  <c r="AQ124" i="12" s="1"/>
  <c r="AN125" i="14"/>
  <c r="AQ125" i="12" s="1"/>
  <c r="AN126" i="14"/>
  <c r="AQ126" i="12" s="1"/>
  <c r="AN127" i="14"/>
  <c r="AQ127" i="12" s="1"/>
  <c r="AN128" i="14"/>
  <c r="AQ128" i="12" s="1"/>
  <c r="AN129" i="14"/>
  <c r="AQ129" i="12" s="1"/>
  <c r="AN130" i="14"/>
  <c r="AQ130" i="12" s="1"/>
  <c r="AN131" i="14"/>
  <c r="AQ131" i="12" s="1"/>
  <c r="AN132" i="14"/>
  <c r="AQ132" i="12" s="1"/>
  <c r="AN133" i="14"/>
  <c r="AQ133" i="12" s="1"/>
  <c r="AN134" i="14"/>
  <c r="AQ134" i="12" s="1"/>
  <c r="AN135" i="14"/>
  <c r="AQ135" i="12" s="1"/>
  <c r="AN136" i="14"/>
  <c r="AQ136" i="12" s="1"/>
  <c r="AN137" i="14"/>
  <c r="AQ137" i="12" s="1"/>
  <c r="AN138" i="14"/>
  <c r="AQ138" i="12" s="1"/>
  <c r="AN139" i="14"/>
  <c r="AQ139" i="12" s="1"/>
  <c r="AN140" i="14"/>
  <c r="AQ140" i="12" s="1"/>
  <c r="AN141" i="14"/>
  <c r="AQ141" i="12" s="1"/>
  <c r="AN142" i="14"/>
  <c r="AQ142" i="12" s="1"/>
  <c r="AN143" i="14"/>
  <c r="AQ143" i="12" s="1"/>
  <c r="AN144" i="14"/>
  <c r="AQ144" i="12" s="1"/>
  <c r="AN145" i="14"/>
  <c r="AQ145" i="12" s="1"/>
  <c r="AN146" i="14"/>
  <c r="AQ146" i="12" s="1"/>
  <c r="AN147" i="14"/>
  <c r="AQ147" i="12" s="1"/>
  <c r="AN148" i="14"/>
  <c r="AQ148" i="12" s="1"/>
  <c r="AN149" i="14"/>
  <c r="AQ149" i="12" s="1"/>
  <c r="AN150" i="14"/>
  <c r="AQ150" i="12" s="1"/>
  <c r="AN151" i="14"/>
  <c r="AQ151" i="12" s="1"/>
  <c r="AN152" i="14"/>
  <c r="AQ152" i="12" s="1"/>
  <c r="AN153" i="14"/>
  <c r="AQ153" i="12" s="1"/>
  <c r="AN154" i="14"/>
  <c r="AQ154" i="12" s="1"/>
  <c r="AN155" i="14"/>
  <c r="AQ155" i="12" s="1"/>
  <c r="AN156" i="14"/>
  <c r="AQ156" i="12" s="1"/>
  <c r="AN157" i="14"/>
  <c r="AQ157" i="12" s="1"/>
  <c r="AN158" i="14"/>
  <c r="AQ158" i="12" s="1"/>
  <c r="AN159" i="14"/>
  <c r="AQ159" i="12" s="1"/>
  <c r="AN160" i="14"/>
  <c r="AQ160" i="12" s="1"/>
  <c r="AN161" i="14"/>
  <c r="AQ161" i="12" s="1"/>
  <c r="AN162" i="14"/>
  <c r="AQ162" i="12" s="1"/>
  <c r="AN163" i="14"/>
  <c r="AQ163" i="12" s="1"/>
  <c r="AN164" i="14"/>
  <c r="AQ164" i="12" s="1"/>
  <c r="AN165" i="14"/>
  <c r="AQ165" i="12" s="1"/>
  <c r="AN166" i="14"/>
  <c r="AQ166" i="12" s="1"/>
  <c r="AN167" i="14"/>
  <c r="AQ167" i="12" s="1"/>
  <c r="AN168" i="14"/>
  <c r="AQ168" i="12" s="1"/>
  <c r="AN169" i="14"/>
  <c r="AQ169" i="12" s="1"/>
  <c r="AN170" i="14"/>
  <c r="AQ170" i="12" s="1"/>
  <c r="AN171" i="14"/>
  <c r="AQ171" i="12" s="1"/>
  <c r="AN172" i="14"/>
  <c r="AQ172" i="12" s="1"/>
  <c r="AN173" i="14"/>
  <c r="AQ173" i="12" s="1"/>
  <c r="AN174" i="14"/>
  <c r="AQ174" i="12" s="1"/>
  <c r="AN175" i="14"/>
  <c r="AQ175" i="12" s="1"/>
  <c r="AN176" i="14"/>
  <c r="AQ176" i="12" s="1"/>
  <c r="AN177" i="14"/>
  <c r="AQ177" i="12" s="1"/>
  <c r="AN178" i="14"/>
  <c r="AQ178" i="12" s="1"/>
  <c r="AN179" i="14"/>
  <c r="AQ179" i="12" s="1"/>
  <c r="AN180" i="14"/>
  <c r="AQ180" i="12" s="1"/>
  <c r="AN181" i="14"/>
  <c r="AQ181" i="12" s="1"/>
  <c r="AN182" i="14"/>
  <c r="AQ182" i="12" s="1"/>
  <c r="AN183" i="14"/>
  <c r="AQ183" i="12" s="1"/>
  <c r="AN184" i="14"/>
  <c r="AQ184" i="12" s="1"/>
  <c r="AN185" i="14"/>
  <c r="AQ185" i="12" s="1"/>
  <c r="AN186" i="14"/>
  <c r="AQ186" i="12" s="1"/>
  <c r="AN187" i="14"/>
  <c r="AQ187" i="12" s="1"/>
  <c r="AN188" i="14"/>
  <c r="AQ188" i="12" s="1"/>
  <c r="AN189" i="14"/>
  <c r="AQ189" i="12" s="1"/>
  <c r="AN190" i="14"/>
  <c r="AQ190" i="12" s="1"/>
  <c r="AN191" i="14"/>
  <c r="AQ191" i="12" s="1"/>
  <c r="AN192" i="14"/>
  <c r="AQ192" i="12" s="1"/>
  <c r="AN193" i="14"/>
  <c r="AQ193" i="12" s="1"/>
  <c r="AN194" i="14"/>
  <c r="AQ194" i="12" s="1"/>
  <c r="AN195" i="14"/>
  <c r="AQ195" i="12" s="1"/>
  <c r="AN196" i="14"/>
  <c r="AQ196" i="12" s="1"/>
  <c r="AN197" i="14"/>
  <c r="AQ197" i="12" s="1"/>
  <c r="AN198" i="14"/>
  <c r="AQ198" i="12" s="1"/>
  <c r="AN199" i="14"/>
  <c r="AQ199" i="12" s="1"/>
  <c r="AN200" i="14"/>
  <c r="AQ200" i="12" s="1"/>
  <c r="AN201" i="14"/>
  <c r="AQ201" i="12" s="1"/>
  <c r="AN202" i="14"/>
  <c r="AQ202" i="12" s="1"/>
  <c r="AN203" i="14"/>
  <c r="AQ203" i="12" s="1"/>
  <c r="AN204" i="14"/>
  <c r="AQ204" i="12" s="1"/>
  <c r="AN205" i="14"/>
  <c r="AQ205" i="12" s="1"/>
  <c r="AN206" i="14"/>
  <c r="AQ206" i="12" s="1"/>
  <c r="AN207" i="14"/>
  <c r="AQ207" i="12" s="1"/>
  <c r="AN208" i="14"/>
  <c r="AQ208" i="12" s="1"/>
  <c r="AN209" i="14"/>
  <c r="AQ209" i="12" s="1"/>
  <c r="AN210" i="14"/>
  <c r="AQ210" i="12" s="1"/>
  <c r="AN211" i="14"/>
  <c r="AQ211" i="12" s="1"/>
  <c r="AN212" i="14"/>
  <c r="AQ212" i="12" s="1"/>
  <c r="AN213" i="14"/>
  <c r="AQ213" i="12" s="1"/>
  <c r="AN214" i="14"/>
  <c r="AQ214" i="12" s="1"/>
  <c r="AN215" i="14"/>
  <c r="AQ215" i="12" s="1"/>
  <c r="AN216" i="14"/>
  <c r="AQ216" i="12" s="1"/>
  <c r="AN217" i="14"/>
  <c r="AQ217" i="12" s="1"/>
  <c r="AN218" i="14"/>
  <c r="AQ218" i="12" s="1"/>
  <c r="AN219" i="14"/>
  <c r="AQ219" i="12" s="1"/>
  <c r="AN220" i="14"/>
  <c r="AQ220" i="12" s="1"/>
  <c r="AN221" i="14"/>
  <c r="AQ221" i="12" s="1"/>
  <c r="AN222" i="14"/>
  <c r="AQ222" i="12" s="1"/>
  <c r="AN223" i="14"/>
  <c r="AQ223" i="12" s="1"/>
  <c r="AN224" i="14"/>
  <c r="AQ224" i="12" s="1"/>
  <c r="AN225" i="14"/>
  <c r="AQ225" i="12" s="1"/>
  <c r="AN226" i="14"/>
  <c r="AQ226" i="12" s="1"/>
  <c r="AN227" i="14"/>
  <c r="AQ227" i="12" s="1"/>
  <c r="AN228" i="14"/>
  <c r="AQ228" i="12" s="1"/>
  <c r="AN229" i="14"/>
  <c r="AQ229" i="12" s="1"/>
  <c r="AN230" i="14"/>
  <c r="AQ230" i="12" s="1"/>
  <c r="AN231" i="14"/>
  <c r="AQ231" i="12" s="1"/>
  <c r="AN232" i="14"/>
  <c r="AQ232" i="12" s="1"/>
  <c r="AN233" i="14"/>
  <c r="AQ233" i="12" s="1"/>
  <c r="AN234" i="14"/>
  <c r="AQ234" i="12" s="1"/>
  <c r="AN235" i="14"/>
  <c r="AQ235" i="12" s="1"/>
  <c r="AN236" i="14"/>
  <c r="AQ236" i="12" s="1"/>
  <c r="AN237" i="14"/>
  <c r="AQ237" i="12" s="1"/>
  <c r="AN238" i="14"/>
  <c r="AQ238" i="12" s="1"/>
  <c r="AN239" i="14"/>
  <c r="AQ239" i="12" s="1"/>
  <c r="AN240" i="14"/>
  <c r="AQ240" i="12" s="1"/>
  <c r="AN241" i="14"/>
  <c r="AQ241" i="12" s="1"/>
  <c r="AN242" i="14"/>
  <c r="AQ242" i="12" s="1"/>
  <c r="AN243" i="14"/>
  <c r="AQ243" i="12" s="1"/>
  <c r="AN244" i="14"/>
  <c r="AQ244" i="12" s="1"/>
  <c r="AN245" i="14"/>
  <c r="AQ245" i="12" s="1"/>
  <c r="AN246" i="14"/>
  <c r="AQ246" i="12" s="1"/>
  <c r="AN247" i="14"/>
  <c r="AQ247" i="12" s="1"/>
  <c r="AN248" i="14"/>
  <c r="AQ248" i="12" s="1"/>
  <c r="AN249" i="14"/>
  <c r="AQ249" i="12" s="1"/>
  <c r="AN250" i="14"/>
  <c r="AQ250" i="12" s="1"/>
  <c r="AN251" i="14"/>
  <c r="AQ251" i="12" s="1"/>
  <c r="AN252" i="14"/>
  <c r="AQ252" i="12" s="1"/>
  <c r="AN253" i="14"/>
  <c r="AQ253" i="12" s="1"/>
  <c r="AN254" i="14"/>
  <c r="AQ254" i="12" s="1"/>
  <c r="AN255" i="14"/>
  <c r="AQ255" i="12" s="1"/>
  <c r="AN256" i="14"/>
  <c r="AQ256" i="12" s="1"/>
  <c r="AN257" i="14"/>
  <c r="AQ257" i="12" s="1"/>
  <c r="AN258" i="14"/>
  <c r="AQ258" i="12" s="1"/>
  <c r="AN259" i="14"/>
  <c r="AQ259" i="12" s="1"/>
  <c r="AN260" i="14"/>
  <c r="AQ260" i="12" s="1"/>
  <c r="AN261" i="14"/>
  <c r="AQ261" i="12" s="1"/>
  <c r="AN262" i="14"/>
  <c r="AQ262" i="12" s="1"/>
  <c r="AN263" i="14"/>
  <c r="AQ263" i="12" s="1"/>
  <c r="AN264" i="14"/>
  <c r="AQ264" i="12" s="1"/>
  <c r="AN265" i="14"/>
  <c r="AQ265" i="12" s="1"/>
  <c r="AN266" i="14"/>
  <c r="AQ266" i="12" s="1"/>
  <c r="AN267" i="14"/>
  <c r="AQ267" i="12" s="1"/>
  <c r="AN268" i="14"/>
  <c r="AQ268" i="12" s="1"/>
  <c r="AN269" i="14"/>
  <c r="AQ269" i="12" s="1"/>
  <c r="AN270" i="14"/>
  <c r="AQ270" i="12" s="1"/>
  <c r="AN271" i="14"/>
  <c r="AQ271" i="12" s="1"/>
  <c r="AN272" i="14"/>
  <c r="AQ272" i="12" s="1"/>
  <c r="AN273" i="14"/>
  <c r="AQ273" i="12" s="1"/>
  <c r="AN274" i="14"/>
  <c r="AQ274" i="12" s="1"/>
  <c r="AN275" i="14"/>
  <c r="AQ275" i="12" s="1"/>
  <c r="AN276" i="14"/>
  <c r="AQ276" i="12" s="1"/>
  <c r="AN277" i="14"/>
  <c r="AQ277" i="12" s="1"/>
  <c r="AN278" i="14"/>
  <c r="AQ278" i="12" s="1"/>
  <c r="AN279" i="14"/>
  <c r="AQ279" i="12" s="1"/>
  <c r="AN280" i="14"/>
  <c r="AQ280" i="12" s="1"/>
  <c r="AN281" i="14"/>
  <c r="AQ281" i="12" s="1"/>
  <c r="AN282" i="14"/>
  <c r="AQ282" i="12" s="1"/>
  <c r="AN283" i="14"/>
  <c r="AQ283" i="12" s="1"/>
  <c r="AN284" i="14"/>
  <c r="AQ284" i="12" s="1"/>
  <c r="AN285" i="14"/>
  <c r="AQ285" i="12" s="1"/>
  <c r="AN286" i="14"/>
  <c r="AQ286" i="12" s="1"/>
  <c r="AN287" i="14"/>
  <c r="AQ287" i="12" s="1"/>
  <c r="AN288" i="14"/>
  <c r="AQ288" i="12" s="1"/>
  <c r="AN289" i="14"/>
  <c r="AQ289" i="12" s="1"/>
  <c r="AN290" i="14"/>
  <c r="AQ290" i="12" s="1"/>
  <c r="AN291" i="14"/>
  <c r="AQ291" i="12" s="1"/>
  <c r="AN292" i="14"/>
  <c r="AQ292" i="12" s="1"/>
  <c r="AN293" i="14"/>
  <c r="AQ293" i="12" s="1"/>
  <c r="AN294" i="14"/>
  <c r="AQ294" i="12" s="1"/>
  <c r="AN295" i="14"/>
  <c r="AQ295" i="12" s="1"/>
  <c r="AN296" i="14"/>
  <c r="AQ296" i="12" s="1"/>
  <c r="AN297" i="14"/>
  <c r="AQ297" i="12" s="1"/>
  <c r="AN298" i="14"/>
  <c r="AQ298" i="12" s="1"/>
  <c r="AN299" i="14"/>
  <c r="AQ299" i="12" s="1"/>
  <c r="AN300" i="14"/>
  <c r="AQ300" i="12" s="1"/>
  <c r="AN301" i="14"/>
  <c r="AQ301" i="12" s="1"/>
  <c r="AN2" i="14"/>
  <c r="AQ2" i="12" s="1"/>
  <c r="AM3" i="14"/>
  <c r="AM4" i="14"/>
  <c r="AM5" i="14"/>
  <c r="AM6" i="14"/>
  <c r="AO6" i="14" s="1"/>
  <c r="AM7" i="14"/>
  <c r="AM8" i="14"/>
  <c r="AM9" i="14"/>
  <c r="AM10" i="14"/>
  <c r="AO10" i="14" s="1"/>
  <c r="AM11" i="14"/>
  <c r="AO11" i="14" s="1"/>
  <c r="AM12" i="14"/>
  <c r="AM13" i="14"/>
  <c r="AM14" i="14"/>
  <c r="AO14" i="14" s="1"/>
  <c r="AM15" i="14"/>
  <c r="AM16" i="14"/>
  <c r="AM17" i="14"/>
  <c r="AM18" i="14"/>
  <c r="AO18" i="14" s="1"/>
  <c r="AM19" i="14"/>
  <c r="AM20" i="14"/>
  <c r="AM21" i="14"/>
  <c r="AM22" i="14"/>
  <c r="AO22" i="14" s="1"/>
  <c r="AM23" i="14"/>
  <c r="AM24" i="14"/>
  <c r="AM25" i="14"/>
  <c r="AM26" i="14"/>
  <c r="AO26" i="14" s="1"/>
  <c r="AM27" i="14"/>
  <c r="AM28" i="14"/>
  <c r="AM29" i="14"/>
  <c r="AM30" i="14"/>
  <c r="AO30" i="14" s="1"/>
  <c r="AM31" i="14"/>
  <c r="AM32" i="14"/>
  <c r="AM33" i="14"/>
  <c r="AM34" i="14"/>
  <c r="AO34" i="14" s="1"/>
  <c r="AM35" i="14"/>
  <c r="AM36" i="14"/>
  <c r="AM37" i="14"/>
  <c r="AM38" i="14"/>
  <c r="AO38" i="14" s="1"/>
  <c r="AM39" i="14"/>
  <c r="AM40" i="14"/>
  <c r="AM41" i="14"/>
  <c r="AM42" i="14"/>
  <c r="AO42" i="14" s="1"/>
  <c r="AM43" i="14"/>
  <c r="AM44" i="14"/>
  <c r="AM45" i="14"/>
  <c r="AM46" i="14"/>
  <c r="AO46" i="14" s="1"/>
  <c r="AM47" i="14"/>
  <c r="AM48" i="14"/>
  <c r="AM49" i="14"/>
  <c r="M49" i="8" s="1"/>
  <c r="AM50" i="14"/>
  <c r="M50" i="8" s="1"/>
  <c r="AM51" i="14"/>
  <c r="AM52" i="14"/>
  <c r="AM53" i="14"/>
  <c r="AM54" i="14"/>
  <c r="AO54" i="14" s="1"/>
  <c r="AM55" i="14"/>
  <c r="AM56" i="14"/>
  <c r="AM57" i="14"/>
  <c r="AM58" i="14"/>
  <c r="AM59" i="14"/>
  <c r="AM60" i="14"/>
  <c r="AM61" i="14"/>
  <c r="AM62" i="14"/>
  <c r="AM63" i="14"/>
  <c r="AM64" i="14"/>
  <c r="AM65" i="14"/>
  <c r="AM66" i="14"/>
  <c r="AM67" i="14"/>
  <c r="AM68" i="14"/>
  <c r="AM69" i="14"/>
  <c r="AM70" i="14"/>
  <c r="AM71" i="14"/>
  <c r="AM72" i="14"/>
  <c r="AM73" i="14"/>
  <c r="AM74" i="14"/>
  <c r="AM75" i="14"/>
  <c r="AM76" i="14"/>
  <c r="AM77" i="14"/>
  <c r="AM78" i="14"/>
  <c r="AM79" i="14"/>
  <c r="AM80" i="14"/>
  <c r="AM81" i="14"/>
  <c r="AM82" i="14"/>
  <c r="AM83" i="14"/>
  <c r="AM84" i="14"/>
  <c r="AM85" i="14"/>
  <c r="AM86" i="14"/>
  <c r="AO86" i="14" s="1"/>
  <c r="AM87" i="14"/>
  <c r="AM88" i="14"/>
  <c r="AM89" i="14"/>
  <c r="AM90" i="14"/>
  <c r="AM91" i="14"/>
  <c r="AM92" i="14"/>
  <c r="AM93" i="14"/>
  <c r="AM94" i="14"/>
  <c r="AM95" i="14"/>
  <c r="AM96" i="14"/>
  <c r="AM97" i="14"/>
  <c r="AM98" i="14"/>
  <c r="AM99" i="14"/>
  <c r="AM100" i="14"/>
  <c r="AM101" i="14"/>
  <c r="AM102" i="14"/>
  <c r="AO102" i="14" s="1"/>
  <c r="AM103" i="14"/>
  <c r="AM104" i="14"/>
  <c r="AM105" i="14"/>
  <c r="AM106" i="14"/>
  <c r="AM107" i="14"/>
  <c r="AM108" i="14"/>
  <c r="AM109" i="14"/>
  <c r="AM110" i="14"/>
  <c r="AM111" i="14"/>
  <c r="AM112" i="14"/>
  <c r="AM113" i="14"/>
  <c r="AM114" i="14"/>
  <c r="AO114" i="14" s="1"/>
  <c r="AM115" i="14"/>
  <c r="AM116" i="14"/>
  <c r="AM117" i="14"/>
  <c r="AM118" i="14"/>
  <c r="AM119" i="14"/>
  <c r="AM120" i="14"/>
  <c r="AM121" i="14"/>
  <c r="AM122" i="14"/>
  <c r="AM123" i="14"/>
  <c r="AM124" i="14"/>
  <c r="AM125" i="14"/>
  <c r="AM126" i="14"/>
  <c r="AO126" i="14" s="1"/>
  <c r="AM127" i="14"/>
  <c r="AM128" i="14"/>
  <c r="AM129" i="14"/>
  <c r="AM130" i="14"/>
  <c r="AM131" i="14"/>
  <c r="AM132" i="14"/>
  <c r="AM133" i="14"/>
  <c r="AM134" i="14"/>
  <c r="AM135" i="14"/>
  <c r="AM136" i="14"/>
  <c r="AM137" i="14"/>
  <c r="AM138" i="14"/>
  <c r="AM139" i="14"/>
  <c r="AM140" i="14"/>
  <c r="AM141" i="14"/>
  <c r="AM142" i="14"/>
  <c r="AO142" i="14" s="1"/>
  <c r="AM143" i="14"/>
  <c r="AM144" i="14"/>
  <c r="AM145" i="14"/>
  <c r="AM146" i="14"/>
  <c r="AM147" i="14"/>
  <c r="AM148" i="14"/>
  <c r="AM149" i="14"/>
  <c r="AM150" i="14"/>
  <c r="AM151" i="14"/>
  <c r="AM152" i="14"/>
  <c r="AM153" i="14"/>
  <c r="AM154" i="14"/>
  <c r="AO154" i="14" s="1"/>
  <c r="AM155" i="14"/>
  <c r="AM156" i="14"/>
  <c r="AM157" i="14"/>
  <c r="AM158" i="14"/>
  <c r="AO158" i="14" s="1"/>
  <c r="AM159" i="14"/>
  <c r="AM160" i="14"/>
  <c r="AM161" i="14"/>
  <c r="AM162" i="14"/>
  <c r="AM163" i="14"/>
  <c r="AM164" i="14"/>
  <c r="AM165" i="14"/>
  <c r="AM166" i="14"/>
  <c r="AO166" i="14" s="1"/>
  <c r="AM167" i="14"/>
  <c r="AM168" i="14"/>
  <c r="AM169" i="14"/>
  <c r="AM170" i="14"/>
  <c r="AM171" i="14"/>
  <c r="AM172" i="14"/>
  <c r="AM173" i="14"/>
  <c r="AM174" i="14"/>
  <c r="AM175" i="14"/>
  <c r="AM176" i="14"/>
  <c r="AM177" i="14"/>
  <c r="AM178" i="14"/>
  <c r="AO178" i="14" s="1"/>
  <c r="AM179" i="14"/>
  <c r="AM180" i="14"/>
  <c r="AM181" i="14"/>
  <c r="AM182" i="14"/>
  <c r="AM183" i="14"/>
  <c r="AM184" i="14"/>
  <c r="AM185" i="14"/>
  <c r="AM186" i="14"/>
  <c r="AM187" i="14"/>
  <c r="AM188" i="14"/>
  <c r="AM189" i="14"/>
  <c r="AM190" i="14"/>
  <c r="AO190" i="14" s="1"/>
  <c r="AM191" i="14"/>
  <c r="AM192" i="14"/>
  <c r="AM193" i="14"/>
  <c r="AM194" i="14"/>
  <c r="AM195" i="14"/>
  <c r="AM196" i="14"/>
  <c r="AM197" i="14"/>
  <c r="AM198" i="14"/>
  <c r="AM199" i="14"/>
  <c r="AM200" i="14"/>
  <c r="AM201" i="14"/>
  <c r="AM202" i="14"/>
  <c r="AO202" i="14" s="1"/>
  <c r="AM203" i="14"/>
  <c r="AM204" i="14"/>
  <c r="AM205" i="14"/>
  <c r="AM206" i="14"/>
  <c r="AM207" i="14"/>
  <c r="AM208" i="14"/>
  <c r="AM209" i="14"/>
  <c r="AM210" i="14"/>
  <c r="AM211" i="14"/>
  <c r="AM212" i="14"/>
  <c r="AM213" i="14"/>
  <c r="AM214" i="14"/>
  <c r="AO214" i="14" s="1"/>
  <c r="AM215" i="14"/>
  <c r="AM216" i="14"/>
  <c r="AM217" i="14"/>
  <c r="AM218" i="14"/>
  <c r="AM219" i="14"/>
  <c r="AM220" i="14"/>
  <c r="AM221" i="14"/>
  <c r="AM222" i="14"/>
  <c r="AM223" i="14"/>
  <c r="AM224" i="14"/>
  <c r="AM225" i="14"/>
  <c r="AM226" i="14"/>
  <c r="AO226" i="14" s="1"/>
  <c r="AM227" i="14"/>
  <c r="AM228" i="14"/>
  <c r="AM229" i="14"/>
  <c r="AM230" i="14"/>
  <c r="AM231" i="14"/>
  <c r="AM232" i="14"/>
  <c r="AM233" i="14"/>
  <c r="AM234" i="14"/>
  <c r="AM235" i="14"/>
  <c r="AM236" i="14"/>
  <c r="AM237" i="14"/>
  <c r="AM238" i="14"/>
  <c r="AO238" i="14" s="1"/>
  <c r="AM239" i="14"/>
  <c r="AM240" i="14"/>
  <c r="AM241" i="14"/>
  <c r="AM242" i="14"/>
  <c r="AM243" i="14"/>
  <c r="AM244" i="14"/>
  <c r="AM245" i="14"/>
  <c r="AM246" i="14"/>
  <c r="AM247" i="14"/>
  <c r="AM248" i="14"/>
  <c r="AM249" i="14"/>
  <c r="AM250" i="14"/>
  <c r="AO250" i="14" s="1"/>
  <c r="AM251" i="14"/>
  <c r="AM252" i="14"/>
  <c r="AM253" i="14"/>
  <c r="AM254" i="14"/>
  <c r="AM255" i="14"/>
  <c r="AM256" i="14"/>
  <c r="AM257" i="14"/>
  <c r="AM258" i="14"/>
  <c r="AM259" i="14"/>
  <c r="AM260" i="14"/>
  <c r="AM261" i="14"/>
  <c r="AM262" i="14"/>
  <c r="AM263" i="14"/>
  <c r="AM264" i="14"/>
  <c r="AM265" i="14"/>
  <c r="AM266" i="14"/>
  <c r="AO266" i="14" s="1"/>
  <c r="AM267" i="14"/>
  <c r="AM268" i="14"/>
  <c r="AM269" i="14"/>
  <c r="AM270" i="14"/>
  <c r="AM271" i="14"/>
  <c r="AM272" i="14"/>
  <c r="AM273" i="14"/>
  <c r="AM274" i="14"/>
  <c r="AM275" i="14"/>
  <c r="AM276" i="14"/>
  <c r="AM277" i="14"/>
  <c r="AM278" i="14"/>
  <c r="AO278" i="14" s="1"/>
  <c r="AM279" i="14"/>
  <c r="AM280" i="14"/>
  <c r="AM281" i="14"/>
  <c r="AM282" i="14"/>
  <c r="AM283" i="14"/>
  <c r="AM284" i="14"/>
  <c r="AM285" i="14"/>
  <c r="AM286" i="14"/>
  <c r="AM287" i="14"/>
  <c r="AM288" i="14"/>
  <c r="AM289" i="14"/>
  <c r="AM290" i="14"/>
  <c r="AO290" i="14" s="1"/>
  <c r="AM291" i="14"/>
  <c r="AM292" i="14"/>
  <c r="AM293" i="14"/>
  <c r="AM294" i="14"/>
  <c r="AM295" i="14"/>
  <c r="AM296" i="14"/>
  <c r="AM297" i="14"/>
  <c r="AM298" i="14"/>
  <c r="AO298" i="14" s="1"/>
  <c r="AM299" i="14"/>
  <c r="AM300" i="14"/>
  <c r="AM301" i="14"/>
  <c r="AM2" i="14"/>
  <c r="AN3" i="15"/>
  <c r="AN4" i="15"/>
  <c r="AN5" i="15"/>
  <c r="AN6" i="15"/>
  <c r="AO6" i="15" s="1"/>
  <c r="AN7" i="15"/>
  <c r="AN8" i="15"/>
  <c r="AN9" i="15"/>
  <c r="AN10" i="15"/>
  <c r="AN11" i="15"/>
  <c r="AN12" i="15"/>
  <c r="AN13" i="15"/>
  <c r="AN14" i="15"/>
  <c r="AO14" i="15" s="1"/>
  <c r="AN15" i="15"/>
  <c r="AO15" i="15" s="1"/>
  <c r="AN16" i="15"/>
  <c r="AN17" i="15"/>
  <c r="AN18" i="15"/>
  <c r="AN19" i="15"/>
  <c r="AO19" i="15" s="1"/>
  <c r="AN20" i="15"/>
  <c r="AN21" i="15"/>
  <c r="AN22" i="15"/>
  <c r="AN23" i="15"/>
  <c r="AO23" i="15" s="1"/>
  <c r="AN24" i="15"/>
  <c r="AN25" i="15"/>
  <c r="AN26" i="15"/>
  <c r="AO26" i="15" s="1"/>
  <c r="AN27" i="15"/>
  <c r="AN28" i="15"/>
  <c r="AN29" i="15"/>
  <c r="AN30" i="15"/>
  <c r="AO30" i="15" s="1"/>
  <c r="AN31" i="15"/>
  <c r="AO31" i="15" s="1"/>
  <c r="AN32" i="15"/>
  <c r="AN33" i="15"/>
  <c r="AN34" i="15"/>
  <c r="AO34" i="15" s="1"/>
  <c r="AN35" i="15"/>
  <c r="AO35" i="15" s="1"/>
  <c r="AN36" i="15"/>
  <c r="AN37" i="15"/>
  <c r="AN38" i="15"/>
  <c r="AO38" i="15" s="1"/>
  <c r="AN39" i="15"/>
  <c r="AO39" i="15" s="1"/>
  <c r="AN40" i="15"/>
  <c r="AN41" i="15"/>
  <c r="AN42" i="15"/>
  <c r="AN43" i="15"/>
  <c r="AO43" i="15" s="1"/>
  <c r="AN44" i="15"/>
  <c r="AN45" i="15"/>
  <c r="AN46" i="15"/>
  <c r="AO46" i="15" s="1"/>
  <c r="AN47" i="15"/>
  <c r="AN48" i="15"/>
  <c r="AN49" i="15"/>
  <c r="AN50" i="15"/>
  <c r="AN51" i="15"/>
  <c r="AO51" i="15" s="1"/>
  <c r="AN52" i="15"/>
  <c r="AN53" i="15"/>
  <c r="AN54" i="15"/>
  <c r="AN55" i="15"/>
  <c r="AN56" i="15"/>
  <c r="AN57" i="15"/>
  <c r="AN58" i="15"/>
  <c r="AN59" i="15"/>
  <c r="AN60" i="15"/>
  <c r="AN61" i="15"/>
  <c r="AN62" i="15"/>
  <c r="AN63" i="15"/>
  <c r="AN64" i="15"/>
  <c r="AN65" i="15"/>
  <c r="AN66" i="15"/>
  <c r="AN67" i="15"/>
  <c r="AN68" i="15"/>
  <c r="AN69" i="15"/>
  <c r="AN70" i="15"/>
  <c r="AN71" i="15"/>
  <c r="AN72" i="15"/>
  <c r="AN73" i="15"/>
  <c r="AN74" i="15"/>
  <c r="AN75" i="15"/>
  <c r="AN76" i="15"/>
  <c r="AN77" i="15"/>
  <c r="AN78" i="15"/>
  <c r="AN79" i="15"/>
  <c r="AN80" i="15"/>
  <c r="AN81" i="15"/>
  <c r="AN82" i="15"/>
  <c r="AN83" i="15"/>
  <c r="AN84" i="15"/>
  <c r="AN85" i="15"/>
  <c r="AN86" i="15"/>
  <c r="AN87" i="15"/>
  <c r="AN88" i="15"/>
  <c r="AN89" i="15"/>
  <c r="AN90" i="15"/>
  <c r="AN91" i="15"/>
  <c r="AN92" i="15"/>
  <c r="AN93" i="15"/>
  <c r="AN94" i="15"/>
  <c r="AN95" i="15"/>
  <c r="AN96" i="15"/>
  <c r="AN97" i="15"/>
  <c r="AN98" i="15"/>
  <c r="AN99" i="15"/>
  <c r="AN100" i="15"/>
  <c r="AN101" i="15"/>
  <c r="AN102" i="15"/>
  <c r="AN103" i="15"/>
  <c r="AN104" i="15"/>
  <c r="AN105" i="15"/>
  <c r="AN106" i="15"/>
  <c r="AN107" i="15"/>
  <c r="AN108" i="15"/>
  <c r="AN109" i="15"/>
  <c r="AN110" i="15"/>
  <c r="AN111" i="15"/>
  <c r="AN112" i="15"/>
  <c r="AN113" i="15"/>
  <c r="AN114" i="15"/>
  <c r="AN115" i="15"/>
  <c r="AN116" i="15"/>
  <c r="AN117" i="15"/>
  <c r="AN118" i="15"/>
  <c r="AN119" i="15"/>
  <c r="AN120" i="15"/>
  <c r="AN121" i="15"/>
  <c r="AN122" i="15"/>
  <c r="AN123" i="15"/>
  <c r="AN124" i="15"/>
  <c r="AN125" i="15"/>
  <c r="AN126" i="15"/>
  <c r="AN127" i="15"/>
  <c r="AN128" i="15"/>
  <c r="AN129" i="15"/>
  <c r="AN130" i="15"/>
  <c r="AN131" i="15"/>
  <c r="AN132" i="15"/>
  <c r="AN133" i="15"/>
  <c r="AN134" i="15"/>
  <c r="AN135" i="15"/>
  <c r="AN136" i="15"/>
  <c r="AN137" i="15"/>
  <c r="AN138" i="15"/>
  <c r="AN139" i="15"/>
  <c r="AN140" i="15"/>
  <c r="AN141" i="15"/>
  <c r="AN142" i="15"/>
  <c r="AN143" i="15"/>
  <c r="AN144" i="15"/>
  <c r="AN145" i="15"/>
  <c r="AN146" i="15"/>
  <c r="AN147" i="15"/>
  <c r="AN148" i="15"/>
  <c r="AN149" i="15"/>
  <c r="AN150" i="15"/>
  <c r="AN151" i="15"/>
  <c r="AN152" i="15"/>
  <c r="AN153" i="15"/>
  <c r="AN154" i="15"/>
  <c r="AN155" i="15"/>
  <c r="AN156" i="15"/>
  <c r="AN157" i="15"/>
  <c r="AN158" i="15"/>
  <c r="AN159" i="15"/>
  <c r="AO159" i="15" s="1"/>
  <c r="AN160" i="15"/>
  <c r="AN161" i="15"/>
  <c r="AN162" i="15"/>
  <c r="AN163" i="15"/>
  <c r="AO163" i="15" s="1"/>
  <c r="AN164" i="15"/>
  <c r="AN165" i="15"/>
  <c r="AN166" i="15"/>
  <c r="AN167" i="15"/>
  <c r="AO167" i="15" s="1"/>
  <c r="AN168" i="15"/>
  <c r="AN169" i="15"/>
  <c r="AN170" i="15"/>
  <c r="AN171" i="15"/>
  <c r="AO171" i="15" s="1"/>
  <c r="AN172" i="15"/>
  <c r="AN173" i="15"/>
  <c r="AN174" i="15"/>
  <c r="AN175" i="15"/>
  <c r="AO175" i="15" s="1"/>
  <c r="AN176" i="15"/>
  <c r="AN177" i="15"/>
  <c r="AN178" i="15"/>
  <c r="AN179" i="15"/>
  <c r="AO179" i="15" s="1"/>
  <c r="AN180" i="15"/>
  <c r="AN181" i="15"/>
  <c r="AN182" i="15"/>
  <c r="AN183" i="15"/>
  <c r="AO183" i="15" s="1"/>
  <c r="AN184" i="15"/>
  <c r="AN185" i="15"/>
  <c r="AN186" i="15"/>
  <c r="AN187" i="15"/>
  <c r="AO187" i="15" s="1"/>
  <c r="AN188" i="15"/>
  <c r="AN189" i="15"/>
  <c r="AN190" i="15"/>
  <c r="AN191" i="15"/>
  <c r="AO191" i="15" s="1"/>
  <c r="AN192" i="15"/>
  <c r="AN193" i="15"/>
  <c r="AN194" i="15"/>
  <c r="AN195" i="15"/>
  <c r="AO195" i="15" s="1"/>
  <c r="AN196" i="15"/>
  <c r="AN197" i="15"/>
  <c r="AN198" i="15"/>
  <c r="AN199" i="15"/>
  <c r="AO199" i="15" s="1"/>
  <c r="AN200" i="15"/>
  <c r="AN201" i="15"/>
  <c r="AO201" i="15" s="1"/>
  <c r="AN202" i="15"/>
  <c r="AN203" i="15"/>
  <c r="AO203" i="15" s="1"/>
  <c r="AN204" i="15"/>
  <c r="AN205" i="15"/>
  <c r="AO205" i="15" s="1"/>
  <c r="AN206" i="15"/>
  <c r="AN207" i="15"/>
  <c r="AO207" i="15" s="1"/>
  <c r="AN208" i="15"/>
  <c r="AN209" i="15"/>
  <c r="AN210" i="15"/>
  <c r="AN211" i="15"/>
  <c r="AO211" i="15" s="1"/>
  <c r="AN212" i="15"/>
  <c r="AN213" i="15"/>
  <c r="AN214" i="15"/>
  <c r="AN215" i="15"/>
  <c r="AO215" i="15" s="1"/>
  <c r="AN216" i="15"/>
  <c r="AN217" i="15"/>
  <c r="AO217" i="15" s="1"/>
  <c r="AN218" i="15"/>
  <c r="AN219" i="15"/>
  <c r="AO219" i="15" s="1"/>
  <c r="AN220" i="15"/>
  <c r="AN221" i="15"/>
  <c r="AO221" i="15" s="1"/>
  <c r="AN222" i="15"/>
  <c r="AN223" i="15"/>
  <c r="AO223" i="15" s="1"/>
  <c r="AN224" i="15"/>
  <c r="AN225" i="15"/>
  <c r="AN226" i="15"/>
  <c r="AN227" i="15"/>
  <c r="AO227" i="15" s="1"/>
  <c r="AN228" i="15"/>
  <c r="AN229" i="15"/>
  <c r="AN230" i="15"/>
  <c r="AN231" i="15"/>
  <c r="AO231" i="15" s="1"/>
  <c r="AN232" i="15"/>
  <c r="AN233" i="15"/>
  <c r="AO233" i="15" s="1"/>
  <c r="AN234" i="15"/>
  <c r="AN235" i="15"/>
  <c r="AO235" i="15" s="1"/>
  <c r="AN236" i="15"/>
  <c r="AN237" i="15"/>
  <c r="AO237" i="15" s="1"/>
  <c r="AN238" i="15"/>
  <c r="AN239" i="15"/>
  <c r="AO239" i="15" s="1"/>
  <c r="AN240" i="15"/>
  <c r="AN241" i="15"/>
  <c r="AN242" i="15"/>
  <c r="AN243" i="15"/>
  <c r="AO243" i="15" s="1"/>
  <c r="AN244" i="15"/>
  <c r="AN245" i="15"/>
  <c r="AN246" i="15"/>
  <c r="AN247" i="15"/>
  <c r="AO247" i="15" s="1"/>
  <c r="AN248" i="15"/>
  <c r="AN249" i="15"/>
  <c r="AO249" i="15" s="1"/>
  <c r="AN250" i="15"/>
  <c r="AN251" i="15"/>
  <c r="AO251" i="15" s="1"/>
  <c r="AN252" i="15"/>
  <c r="AN253" i="15"/>
  <c r="AN254" i="15"/>
  <c r="AN255" i="15"/>
  <c r="AO255" i="15" s="1"/>
  <c r="AN256" i="15"/>
  <c r="AN257" i="15"/>
  <c r="AN258" i="15"/>
  <c r="AN259" i="15"/>
  <c r="AO259" i="15" s="1"/>
  <c r="AN260" i="15"/>
  <c r="AN261" i="15"/>
  <c r="AO261" i="15" s="1"/>
  <c r="AN262" i="15"/>
  <c r="AN263" i="15"/>
  <c r="AO263" i="15" s="1"/>
  <c r="AN264" i="15"/>
  <c r="AN265" i="15"/>
  <c r="AO265" i="15" s="1"/>
  <c r="AN266" i="15"/>
  <c r="AN267" i="15"/>
  <c r="AO267" i="15" s="1"/>
  <c r="AN268" i="15"/>
  <c r="AN269" i="15"/>
  <c r="AN270" i="15"/>
  <c r="AN271" i="15"/>
  <c r="AO271" i="15" s="1"/>
  <c r="AN272" i="15"/>
  <c r="AN273" i="15"/>
  <c r="AN274" i="15"/>
  <c r="AN275" i="15"/>
  <c r="AO275" i="15" s="1"/>
  <c r="AN276" i="15"/>
  <c r="AN277" i="15"/>
  <c r="AN278" i="15"/>
  <c r="AN279" i="15"/>
  <c r="AO279" i="15" s="1"/>
  <c r="AN280" i="15"/>
  <c r="AN281" i="15"/>
  <c r="AO281" i="15" s="1"/>
  <c r="AN282" i="15"/>
  <c r="AN283" i="15"/>
  <c r="AO283" i="15" s="1"/>
  <c r="AN284" i="15"/>
  <c r="AN285" i="15"/>
  <c r="AN286" i="15"/>
  <c r="AN287" i="15"/>
  <c r="AO287" i="15" s="1"/>
  <c r="AN288" i="15"/>
  <c r="AN289" i="15"/>
  <c r="AN290" i="15"/>
  <c r="AO290" i="15" s="1"/>
  <c r="AN291" i="15"/>
  <c r="AO291" i="15" s="1"/>
  <c r="AN292" i="15"/>
  <c r="AN293" i="15"/>
  <c r="AN294" i="15"/>
  <c r="AN295" i="15"/>
  <c r="AO295" i="15" s="1"/>
  <c r="AN296" i="15"/>
  <c r="AN297" i="15"/>
  <c r="AO297" i="15" s="1"/>
  <c r="AN298" i="15"/>
  <c r="AN299" i="15"/>
  <c r="AN300" i="15"/>
  <c r="AN301" i="15"/>
  <c r="AN2" i="15"/>
  <c r="AM2" i="15"/>
  <c r="K2" i="8" s="1"/>
  <c r="AM3" i="16"/>
  <c r="AQ3" i="15" s="1"/>
  <c r="AM4" i="16"/>
  <c r="AQ4" i="15" s="1"/>
  <c r="AM5" i="16"/>
  <c r="AQ5" i="15" s="1"/>
  <c r="AM6" i="16"/>
  <c r="AQ6" i="15" s="1"/>
  <c r="AM7" i="16"/>
  <c r="AM8" i="16"/>
  <c r="AQ8" i="15" s="1"/>
  <c r="AM9" i="16"/>
  <c r="AQ9" i="15" s="1"/>
  <c r="AM10" i="16"/>
  <c r="AQ10" i="15" s="1"/>
  <c r="AM11" i="16"/>
  <c r="AQ11" i="15" s="1"/>
  <c r="AM12" i="16"/>
  <c r="AQ12" i="15" s="1"/>
  <c r="AM13" i="16"/>
  <c r="AQ13" i="15" s="1"/>
  <c r="AM14" i="16"/>
  <c r="AQ14" i="15" s="1"/>
  <c r="AM15" i="16"/>
  <c r="AQ15" i="15" s="1"/>
  <c r="AM16" i="16"/>
  <c r="AQ16" i="15" s="1"/>
  <c r="AM17" i="16"/>
  <c r="AQ17" i="15" s="1"/>
  <c r="AM18" i="16"/>
  <c r="AQ18" i="15" s="1"/>
  <c r="AM19" i="16"/>
  <c r="AQ19" i="15" s="1"/>
  <c r="AM20" i="16"/>
  <c r="AQ20" i="15" s="1"/>
  <c r="AM21" i="16"/>
  <c r="AQ21" i="15" s="1"/>
  <c r="AM22" i="16"/>
  <c r="AQ22" i="15" s="1"/>
  <c r="AM23" i="16"/>
  <c r="AQ23" i="15" s="1"/>
  <c r="AM24" i="16"/>
  <c r="AQ24" i="15" s="1"/>
  <c r="AM25" i="16"/>
  <c r="AQ25" i="15" s="1"/>
  <c r="AM26" i="16"/>
  <c r="AQ26" i="15" s="1"/>
  <c r="AM27" i="16"/>
  <c r="AQ27" i="15" s="1"/>
  <c r="AM28" i="16"/>
  <c r="AQ28" i="15" s="1"/>
  <c r="AM29" i="16"/>
  <c r="AQ29" i="15" s="1"/>
  <c r="AM30" i="16"/>
  <c r="AQ30" i="15" s="1"/>
  <c r="AM31" i="16"/>
  <c r="AQ31" i="15" s="1"/>
  <c r="AM32" i="16"/>
  <c r="AQ32" i="15" s="1"/>
  <c r="AM33" i="16"/>
  <c r="AQ33" i="15" s="1"/>
  <c r="AM34" i="16"/>
  <c r="AQ34" i="15" s="1"/>
  <c r="AM35" i="16"/>
  <c r="AQ35" i="15" s="1"/>
  <c r="AM36" i="16"/>
  <c r="AQ36" i="15" s="1"/>
  <c r="AM37" i="16"/>
  <c r="AQ37" i="15" s="1"/>
  <c r="AM38" i="16"/>
  <c r="AQ38" i="15" s="1"/>
  <c r="AM39" i="16"/>
  <c r="AQ39" i="15" s="1"/>
  <c r="AM40" i="16"/>
  <c r="AQ40" i="15" s="1"/>
  <c r="AM41" i="16"/>
  <c r="AQ41" i="15" s="1"/>
  <c r="AM42" i="16"/>
  <c r="AQ42" i="15" s="1"/>
  <c r="AM43" i="16"/>
  <c r="AQ43" i="15" s="1"/>
  <c r="AM44" i="16"/>
  <c r="AQ44" i="15" s="1"/>
  <c r="AM45" i="16"/>
  <c r="AQ45" i="15" s="1"/>
  <c r="AM46" i="16"/>
  <c r="AQ46" i="15" s="1"/>
  <c r="AM47" i="16"/>
  <c r="AQ47" i="15" s="1"/>
  <c r="AM48" i="16"/>
  <c r="AQ48" i="15" s="1"/>
  <c r="AM49" i="16"/>
  <c r="AQ49" i="15" s="1"/>
  <c r="AM50" i="16"/>
  <c r="AQ50" i="15" s="1"/>
  <c r="AM51" i="16"/>
  <c r="AQ51" i="15" s="1"/>
  <c r="AM52" i="16"/>
  <c r="AQ52" i="15" s="1"/>
  <c r="AM53" i="16"/>
  <c r="AQ53" i="15" s="1"/>
  <c r="AM54" i="16"/>
  <c r="AQ54" i="15" s="1"/>
  <c r="AM55" i="16"/>
  <c r="AQ55" i="15" s="1"/>
  <c r="AM56" i="16"/>
  <c r="AQ56" i="15" s="1"/>
  <c r="AM57" i="16"/>
  <c r="AQ57" i="15" s="1"/>
  <c r="AM58" i="16"/>
  <c r="AQ58" i="15" s="1"/>
  <c r="AM59" i="16"/>
  <c r="AQ59" i="15" s="1"/>
  <c r="AM60" i="16"/>
  <c r="AQ60" i="15" s="1"/>
  <c r="AM61" i="16"/>
  <c r="AQ61" i="15" s="1"/>
  <c r="AM62" i="16"/>
  <c r="AQ62" i="15" s="1"/>
  <c r="AM63" i="16"/>
  <c r="AQ63" i="15" s="1"/>
  <c r="AM64" i="16"/>
  <c r="AQ64" i="15" s="1"/>
  <c r="AM65" i="16"/>
  <c r="AQ65" i="15" s="1"/>
  <c r="AM66" i="16"/>
  <c r="AQ66" i="15" s="1"/>
  <c r="AM67" i="16"/>
  <c r="AQ67" i="15" s="1"/>
  <c r="AM68" i="16"/>
  <c r="AQ68" i="15" s="1"/>
  <c r="AM69" i="16"/>
  <c r="AQ69" i="15" s="1"/>
  <c r="AM70" i="16"/>
  <c r="AQ70" i="15" s="1"/>
  <c r="AM71" i="16"/>
  <c r="AQ71" i="15" s="1"/>
  <c r="AM72" i="16"/>
  <c r="AQ72" i="15" s="1"/>
  <c r="AM73" i="16"/>
  <c r="AQ73" i="15" s="1"/>
  <c r="AM74" i="16"/>
  <c r="AQ74" i="15" s="1"/>
  <c r="AM75" i="16"/>
  <c r="AQ75" i="15" s="1"/>
  <c r="AM76" i="16"/>
  <c r="AQ76" i="15" s="1"/>
  <c r="AM77" i="16"/>
  <c r="AQ77" i="15" s="1"/>
  <c r="AM78" i="16"/>
  <c r="AQ78" i="15" s="1"/>
  <c r="AM79" i="16"/>
  <c r="AQ79" i="15" s="1"/>
  <c r="AM80" i="16"/>
  <c r="AQ80" i="15" s="1"/>
  <c r="AM81" i="16"/>
  <c r="AQ81" i="15" s="1"/>
  <c r="AM82" i="16"/>
  <c r="AQ82" i="15" s="1"/>
  <c r="AM83" i="16"/>
  <c r="AQ83" i="15" s="1"/>
  <c r="AM84" i="16"/>
  <c r="AQ84" i="15" s="1"/>
  <c r="AM85" i="16"/>
  <c r="AQ85" i="15" s="1"/>
  <c r="AM86" i="16"/>
  <c r="AQ86" i="15" s="1"/>
  <c r="AM87" i="16"/>
  <c r="AQ87" i="15" s="1"/>
  <c r="AM88" i="16"/>
  <c r="AQ88" i="15" s="1"/>
  <c r="AM89" i="16"/>
  <c r="AQ89" i="15" s="1"/>
  <c r="AM90" i="16"/>
  <c r="AQ90" i="15" s="1"/>
  <c r="AM91" i="16"/>
  <c r="AQ91" i="15" s="1"/>
  <c r="AM92" i="16"/>
  <c r="AQ92" i="15" s="1"/>
  <c r="AM93" i="16"/>
  <c r="AQ93" i="15" s="1"/>
  <c r="AM94" i="16"/>
  <c r="AQ94" i="15" s="1"/>
  <c r="AM95" i="16"/>
  <c r="AQ95" i="15" s="1"/>
  <c r="AM96" i="16"/>
  <c r="AQ96" i="15" s="1"/>
  <c r="AM97" i="16"/>
  <c r="AQ97" i="15" s="1"/>
  <c r="AM98" i="16"/>
  <c r="AQ98" i="15" s="1"/>
  <c r="AM99" i="16"/>
  <c r="AQ99" i="15" s="1"/>
  <c r="AM100" i="16"/>
  <c r="AQ100" i="15" s="1"/>
  <c r="AM101" i="16"/>
  <c r="AQ101" i="15" s="1"/>
  <c r="AM102" i="16"/>
  <c r="AQ102" i="15" s="1"/>
  <c r="AM103" i="16"/>
  <c r="AQ103" i="15" s="1"/>
  <c r="AM104" i="16"/>
  <c r="AQ104" i="15" s="1"/>
  <c r="AM105" i="16"/>
  <c r="AQ105" i="15" s="1"/>
  <c r="AM106" i="16"/>
  <c r="AQ106" i="15" s="1"/>
  <c r="AM107" i="16"/>
  <c r="AQ107" i="15" s="1"/>
  <c r="AM108" i="16"/>
  <c r="AQ108" i="15" s="1"/>
  <c r="AM109" i="16"/>
  <c r="AQ109" i="15" s="1"/>
  <c r="AM110" i="16"/>
  <c r="AQ110" i="15" s="1"/>
  <c r="AM111" i="16"/>
  <c r="AQ111" i="15" s="1"/>
  <c r="AM112" i="16"/>
  <c r="AQ112" i="15" s="1"/>
  <c r="AM113" i="16"/>
  <c r="AQ113" i="15" s="1"/>
  <c r="AM114" i="16"/>
  <c r="AQ114" i="15" s="1"/>
  <c r="AM115" i="16"/>
  <c r="AQ115" i="15" s="1"/>
  <c r="AM116" i="16"/>
  <c r="AQ116" i="15" s="1"/>
  <c r="AM117" i="16"/>
  <c r="AQ117" i="15" s="1"/>
  <c r="AM118" i="16"/>
  <c r="AQ118" i="15" s="1"/>
  <c r="AM119" i="16"/>
  <c r="AQ119" i="15" s="1"/>
  <c r="AM120" i="16"/>
  <c r="AQ120" i="15" s="1"/>
  <c r="AM121" i="16"/>
  <c r="AQ121" i="15" s="1"/>
  <c r="AM122" i="16"/>
  <c r="AQ122" i="15" s="1"/>
  <c r="AM123" i="16"/>
  <c r="AQ123" i="15" s="1"/>
  <c r="AM124" i="16"/>
  <c r="AQ124" i="15" s="1"/>
  <c r="AM125" i="16"/>
  <c r="AQ125" i="15" s="1"/>
  <c r="AM126" i="16"/>
  <c r="AQ126" i="15" s="1"/>
  <c r="AM127" i="16"/>
  <c r="AQ127" i="15" s="1"/>
  <c r="AM128" i="16"/>
  <c r="AQ128" i="15" s="1"/>
  <c r="AM129" i="16"/>
  <c r="AQ129" i="15" s="1"/>
  <c r="AM130" i="16"/>
  <c r="AQ130" i="15" s="1"/>
  <c r="AM131" i="16"/>
  <c r="AQ131" i="15" s="1"/>
  <c r="AM132" i="16"/>
  <c r="AQ132" i="15" s="1"/>
  <c r="AM133" i="16"/>
  <c r="AQ133" i="15" s="1"/>
  <c r="AM134" i="16"/>
  <c r="AQ134" i="15" s="1"/>
  <c r="AM135" i="16"/>
  <c r="AQ135" i="15" s="1"/>
  <c r="AM136" i="16"/>
  <c r="AQ136" i="15" s="1"/>
  <c r="AM137" i="16"/>
  <c r="AQ137" i="15" s="1"/>
  <c r="AM138" i="16"/>
  <c r="AQ138" i="15" s="1"/>
  <c r="AM139" i="16"/>
  <c r="AQ139" i="15" s="1"/>
  <c r="AM140" i="16"/>
  <c r="AQ140" i="15" s="1"/>
  <c r="AM141" i="16"/>
  <c r="AQ141" i="15" s="1"/>
  <c r="AM142" i="16"/>
  <c r="AQ142" i="15" s="1"/>
  <c r="AM143" i="16"/>
  <c r="AQ143" i="15" s="1"/>
  <c r="AM144" i="16"/>
  <c r="AQ144" i="15" s="1"/>
  <c r="AM145" i="16"/>
  <c r="AQ145" i="15" s="1"/>
  <c r="AM146" i="16"/>
  <c r="AQ146" i="15" s="1"/>
  <c r="AM147" i="16"/>
  <c r="AQ147" i="15" s="1"/>
  <c r="AM148" i="16"/>
  <c r="AQ148" i="15" s="1"/>
  <c r="AM149" i="16"/>
  <c r="AQ149" i="15" s="1"/>
  <c r="AM150" i="16"/>
  <c r="AQ150" i="15" s="1"/>
  <c r="AM151" i="16"/>
  <c r="AQ151" i="15" s="1"/>
  <c r="AM152" i="16"/>
  <c r="AQ152" i="15" s="1"/>
  <c r="AM153" i="16"/>
  <c r="AQ153" i="15" s="1"/>
  <c r="AM154" i="16"/>
  <c r="AQ154" i="15" s="1"/>
  <c r="AM155" i="16"/>
  <c r="AQ155" i="15" s="1"/>
  <c r="AM156" i="16"/>
  <c r="AQ156" i="15" s="1"/>
  <c r="AM157" i="16"/>
  <c r="AQ157" i="15" s="1"/>
  <c r="AM158" i="16"/>
  <c r="AQ158" i="15" s="1"/>
  <c r="AM159" i="16"/>
  <c r="AQ159" i="15" s="1"/>
  <c r="AM160" i="16"/>
  <c r="AQ160" i="15" s="1"/>
  <c r="AM161" i="16"/>
  <c r="AQ161" i="15" s="1"/>
  <c r="AM162" i="16"/>
  <c r="AQ162" i="15" s="1"/>
  <c r="AM163" i="16"/>
  <c r="AQ163" i="15" s="1"/>
  <c r="AM164" i="16"/>
  <c r="AQ164" i="15" s="1"/>
  <c r="AM165" i="16"/>
  <c r="AQ165" i="15" s="1"/>
  <c r="AM166" i="16"/>
  <c r="AQ166" i="15" s="1"/>
  <c r="AM167" i="16"/>
  <c r="AQ167" i="15" s="1"/>
  <c r="AM168" i="16"/>
  <c r="AQ168" i="15" s="1"/>
  <c r="AM169" i="16"/>
  <c r="AQ169" i="15" s="1"/>
  <c r="AM170" i="16"/>
  <c r="AQ170" i="15" s="1"/>
  <c r="AM171" i="16"/>
  <c r="AQ171" i="15" s="1"/>
  <c r="AM172" i="16"/>
  <c r="AQ172" i="15" s="1"/>
  <c r="AM173" i="16"/>
  <c r="AQ173" i="15" s="1"/>
  <c r="AM174" i="16"/>
  <c r="AQ174" i="15" s="1"/>
  <c r="AM175" i="16"/>
  <c r="AQ175" i="15" s="1"/>
  <c r="AM176" i="16"/>
  <c r="AQ176" i="15" s="1"/>
  <c r="AM177" i="16"/>
  <c r="AQ177" i="15" s="1"/>
  <c r="AM178" i="16"/>
  <c r="AQ178" i="15" s="1"/>
  <c r="AM179" i="16"/>
  <c r="AQ179" i="15" s="1"/>
  <c r="AM180" i="16"/>
  <c r="AQ180" i="15" s="1"/>
  <c r="AM181" i="16"/>
  <c r="AQ181" i="15" s="1"/>
  <c r="AM182" i="16"/>
  <c r="AQ182" i="15" s="1"/>
  <c r="AM183" i="16"/>
  <c r="AQ183" i="15" s="1"/>
  <c r="AM184" i="16"/>
  <c r="AQ184" i="15" s="1"/>
  <c r="AM185" i="16"/>
  <c r="AQ185" i="15" s="1"/>
  <c r="AM186" i="16"/>
  <c r="AQ186" i="15" s="1"/>
  <c r="AM187" i="16"/>
  <c r="AQ187" i="15" s="1"/>
  <c r="AM188" i="16"/>
  <c r="AQ188" i="15" s="1"/>
  <c r="AM189" i="16"/>
  <c r="AQ189" i="15" s="1"/>
  <c r="AM190" i="16"/>
  <c r="AQ190" i="15" s="1"/>
  <c r="AM191" i="16"/>
  <c r="AQ191" i="15" s="1"/>
  <c r="AM192" i="16"/>
  <c r="AQ192" i="15" s="1"/>
  <c r="AM193" i="16"/>
  <c r="AQ193" i="15" s="1"/>
  <c r="AM194" i="16"/>
  <c r="AQ194" i="15" s="1"/>
  <c r="AM195" i="16"/>
  <c r="AQ195" i="15" s="1"/>
  <c r="AM196" i="16"/>
  <c r="AQ196" i="15" s="1"/>
  <c r="AM197" i="16"/>
  <c r="AQ197" i="15" s="1"/>
  <c r="AM198" i="16"/>
  <c r="AQ198" i="15" s="1"/>
  <c r="AM199" i="16"/>
  <c r="AQ199" i="15" s="1"/>
  <c r="AM200" i="16"/>
  <c r="AQ200" i="15" s="1"/>
  <c r="AM201" i="16"/>
  <c r="AQ201" i="15" s="1"/>
  <c r="AM202" i="16"/>
  <c r="AQ202" i="15" s="1"/>
  <c r="AM203" i="16"/>
  <c r="AQ203" i="15" s="1"/>
  <c r="AM204" i="16"/>
  <c r="AQ204" i="15" s="1"/>
  <c r="AM205" i="16"/>
  <c r="AQ205" i="15" s="1"/>
  <c r="AM206" i="16"/>
  <c r="AQ206" i="15" s="1"/>
  <c r="AM207" i="16"/>
  <c r="AQ207" i="15" s="1"/>
  <c r="AM208" i="16"/>
  <c r="AQ208" i="15" s="1"/>
  <c r="AM209" i="16"/>
  <c r="AQ209" i="15" s="1"/>
  <c r="AM210" i="16"/>
  <c r="AQ210" i="15" s="1"/>
  <c r="AM211" i="16"/>
  <c r="AQ211" i="15" s="1"/>
  <c r="AM212" i="16"/>
  <c r="AQ212" i="15" s="1"/>
  <c r="AM213" i="16"/>
  <c r="AQ213" i="15" s="1"/>
  <c r="AM214" i="16"/>
  <c r="AQ214" i="15" s="1"/>
  <c r="AM215" i="16"/>
  <c r="AQ215" i="15" s="1"/>
  <c r="AM216" i="16"/>
  <c r="AQ216" i="15" s="1"/>
  <c r="AM217" i="16"/>
  <c r="AQ217" i="15" s="1"/>
  <c r="AM218" i="16"/>
  <c r="AQ218" i="15" s="1"/>
  <c r="AM219" i="16"/>
  <c r="AQ219" i="15" s="1"/>
  <c r="AM220" i="16"/>
  <c r="AQ220" i="15" s="1"/>
  <c r="AM221" i="16"/>
  <c r="AQ221" i="15" s="1"/>
  <c r="AM222" i="16"/>
  <c r="AQ222" i="15" s="1"/>
  <c r="AM223" i="16"/>
  <c r="AQ223" i="15" s="1"/>
  <c r="AM224" i="16"/>
  <c r="AQ224" i="15" s="1"/>
  <c r="AM225" i="16"/>
  <c r="AQ225" i="15" s="1"/>
  <c r="AM226" i="16"/>
  <c r="AQ226" i="15" s="1"/>
  <c r="AM227" i="16"/>
  <c r="AQ227" i="15" s="1"/>
  <c r="AM228" i="16"/>
  <c r="AQ228" i="15" s="1"/>
  <c r="AM229" i="16"/>
  <c r="AQ229" i="15" s="1"/>
  <c r="AM230" i="16"/>
  <c r="AQ230" i="15" s="1"/>
  <c r="AM231" i="16"/>
  <c r="AQ231" i="15" s="1"/>
  <c r="AM232" i="16"/>
  <c r="AQ232" i="15" s="1"/>
  <c r="AM233" i="16"/>
  <c r="AQ233" i="15" s="1"/>
  <c r="AM234" i="16"/>
  <c r="AQ234" i="15" s="1"/>
  <c r="AM235" i="16"/>
  <c r="AQ235" i="15" s="1"/>
  <c r="AM236" i="16"/>
  <c r="AQ236" i="15" s="1"/>
  <c r="AM237" i="16"/>
  <c r="AQ237" i="15" s="1"/>
  <c r="AM238" i="16"/>
  <c r="AQ238" i="15" s="1"/>
  <c r="AM239" i="16"/>
  <c r="AQ239" i="15" s="1"/>
  <c r="AM240" i="16"/>
  <c r="AQ240" i="15" s="1"/>
  <c r="AM241" i="16"/>
  <c r="AQ241" i="15" s="1"/>
  <c r="AM242" i="16"/>
  <c r="AQ242" i="15" s="1"/>
  <c r="AM243" i="16"/>
  <c r="AQ243" i="15" s="1"/>
  <c r="AM244" i="16"/>
  <c r="AQ244" i="15" s="1"/>
  <c r="AM245" i="16"/>
  <c r="AQ245" i="15" s="1"/>
  <c r="AM246" i="16"/>
  <c r="AQ246" i="15" s="1"/>
  <c r="AM247" i="16"/>
  <c r="AQ247" i="15" s="1"/>
  <c r="AM248" i="16"/>
  <c r="AQ248" i="15" s="1"/>
  <c r="AM249" i="16"/>
  <c r="AQ249" i="15" s="1"/>
  <c r="AM250" i="16"/>
  <c r="AQ250" i="15" s="1"/>
  <c r="AM251" i="16"/>
  <c r="AQ251" i="15" s="1"/>
  <c r="AM252" i="16"/>
  <c r="AQ252" i="15" s="1"/>
  <c r="AM253" i="16"/>
  <c r="AQ253" i="15" s="1"/>
  <c r="AM254" i="16"/>
  <c r="AQ254" i="15" s="1"/>
  <c r="AM255" i="16"/>
  <c r="AQ255" i="15" s="1"/>
  <c r="AM256" i="16"/>
  <c r="AQ256" i="15" s="1"/>
  <c r="AM257" i="16"/>
  <c r="AQ257" i="15" s="1"/>
  <c r="AM258" i="16"/>
  <c r="AQ258" i="15" s="1"/>
  <c r="AM259" i="16"/>
  <c r="AQ259" i="15" s="1"/>
  <c r="AM260" i="16"/>
  <c r="AQ260" i="15" s="1"/>
  <c r="AM261" i="16"/>
  <c r="AQ261" i="15" s="1"/>
  <c r="AM262" i="16"/>
  <c r="AQ262" i="15" s="1"/>
  <c r="AM263" i="16"/>
  <c r="AQ263" i="15" s="1"/>
  <c r="AM264" i="16"/>
  <c r="AQ264" i="15" s="1"/>
  <c r="AM265" i="16"/>
  <c r="AQ265" i="15" s="1"/>
  <c r="AM266" i="16"/>
  <c r="AQ266" i="15" s="1"/>
  <c r="AM267" i="16"/>
  <c r="AQ267" i="15" s="1"/>
  <c r="AM268" i="16"/>
  <c r="AQ268" i="15" s="1"/>
  <c r="AM269" i="16"/>
  <c r="AQ269" i="15" s="1"/>
  <c r="AM270" i="16"/>
  <c r="AQ270" i="15" s="1"/>
  <c r="AM271" i="16"/>
  <c r="AQ271" i="15" s="1"/>
  <c r="AM272" i="16"/>
  <c r="AQ272" i="15" s="1"/>
  <c r="AM273" i="16"/>
  <c r="AQ273" i="15" s="1"/>
  <c r="AM274" i="16"/>
  <c r="AQ274" i="15" s="1"/>
  <c r="AM275" i="16"/>
  <c r="AQ275" i="15" s="1"/>
  <c r="AM276" i="16"/>
  <c r="AQ276" i="15" s="1"/>
  <c r="AM277" i="16"/>
  <c r="AQ277" i="15" s="1"/>
  <c r="AM278" i="16"/>
  <c r="AQ278" i="15" s="1"/>
  <c r="AM279" i="16"/>
  <c r="AQ279" i="15" s="1"/>
  <c r="AM280" i="16"/>
  <c r="AQ280" i="15" s="1"/>
  <c r="AM281" i="16"/>
  <c r="AQ281" i="15" s="1"/>
  <c r="AM282" i="16"/>
  <c r="AQ282" i="15" s="1"/>
  <c r="AM283" i="16"/>
  <c r="AQ283" i="15" s="1"/>
  <c r="AM284" i="16"/>
  <c r="AQ284" i="15" s="1"/>
  <c r="AM285" i="16"/>
  <c r="AQ285" i="15" s="1"/>
  <c r="AM286" i="16"/>
  <c r="AQ286" i="15" s="1"/>
  <c r="AM287" i="16"/>
  <c r="AQ287" i="15" s="1"/>
  <c r="AM288" i="16"/>
  <c r="AQ288" i="15" s="1"/>
  <c r="AM289" i="16"/>
  <c r="AQ289" i="15" s="1"/>
  <c r="AM290" i="16"/>
  <c r="AQ290" i="15" s="1"/>
  <c r="AM291" i="16"/>
  <c r="AQ291" i="15" s="1"/>
  <c r="AM292" i="16"/>
  <c r="AQ292" i="15" s="1"/>
  <c r="AM293" i="16"/>
  <c r="AQ293" i="15" s="1"/>
  <c r="AM294" i="16"/>
  <c r="AQ294" i="15" s="1"/>
  <c r="AM295" i="16"/>
  <c r="AQ295" i="15" s="1"/>
  <c r="AM296" i="16"/>
  <c r="AQ296" i="15" s="1"/>
  <c r="AM297" i="16"/>
  <c r="AQ297" i="15" s="1"/>
  <c r="AM298" i="16"/>
  <c r="AQ298" i="15" s="1"/>
  <c r="AM299" i="16"/>
  <c r="AQ299" i="15" s="1"/>
  <c r="AM300" i="16"/>
  <c r="AQ300" i="15" s="1"/>
  <c r="AM301" i="16"/>
  <c r="AQ301" i="15" s="1"/>
  <c r="AM2" i="16"/>
  <c r="AQ2" i="15" s="1"/>
  <c r="AL3" i="16"/>
  <c r="J3" i="8" s="1"/>
  <c r="AL4" i="16"/>
  <c r="J4" i="8" s="1"/>
  <c r="AL5" i="16"/>
  <c r="J5" i="8" s="1"/>
  <c r="AL6" i="16"/>
  <c r="AL7" i="16"/>
  <c r="J7" i="8" s="1"/>
  <c r="AL8" i="16"/>
  <c r="AL9" i="16"/>
  <c r="AL10" i="16"/>
  <c r="AL11" i="16"/>
  <c r="J11" i="8" s="1"/>
  <c r="AL12" i="16"/>
  <c r="AL13" i="16"/>
  <c r="AL14" i="16"/>
  <c r="J14" i="8" s="1"/>
  <c r="AL15" i="16"/>
  <c r="AL16" i="16"/>
  <c r="AL17" i="16"/>
  <c r="AL18" i="16"/>
  <c r="J18" i="8" s="1"/>
  <c r="AL19" i="16"/>
  <c r="J19" i="8" s="1"/>
  <c r="AL20" i="16"/>
  <c r="AL21" i="16"/>
  <c r="AL22" i="16"/>
  <c r="AL23" i="16"/>
  <c r="J23" i="8" s="1"/>
  <c r="AL24" i="16"/>
  <c r="AL25" i="16"/>
  <c r="AL26" i="16"/>
  <c r="J26" i="8" s="1"/>
  <c r="AL27" i="16"/>
  <c r="J27" i="8" s="1"/>
  <c r="AL28" i="16"/>
  <c r="AL29" i="16"/>
  <c r="AL30" i="16"/>
  <c r="AL31" i="16"/>
  <c r="J31" i="8" s="1"/>
  <c r="AL32" i="16"/>
  <c r="J32" i="8" s="1"/>
  <c r="AL33" i="16"/>
  <c r="AL34" i="16"/>
  <c r="J34" i="8" s="1"/>
  <c r="AL35" i="16"/>
  <c r="J35" i="8" s="1"/>
  <c r="AL36" i="16"/>
  <c r="J36" i="8" s="1"/>
  <c r="AL37" i="16"/>
  <c r="AL38" i="16"/>
  <c r="J38" i="8" s="1"/>
  <c r="AL39" i="16"/>
  <c r="J39" i="8" s="1"/>
  <c r="AL40" i="16"/>
  <c r="AL41" i="16"/>
  <c r="AL42" i="16"/>
  <c r="AL43" i="16"/>
  <c r="J43" i="8" s="1"/>
  <c r="AL44" i="16"/>
  <c r="AL45" i="16"/>
  <c r="AL46" i="16"/>
  <c r="J46" i="8" s="1"/>
  <c r="AL47" i="16"/>
  <c r="J47" i="8" s="1"/>
  <c r="AL48" i="16"/>
  <c r="AL49" i="16"/>
  <c r="AL50" i="16"/>
  <c r="AL51" i="16"/>
  <c r="AL52" i="16"/>
  <c r="AL53" i="16"/>
  <c r="AL54" i="16"/>
  <c r="J54" i="8" s="1"/>
  <c r="AL55" i="16"/>
  <c r="J55" i="8" s="1"/>
  <c r="AL56" i="16"/>
  <c r="AL57" i="16"/>
  <c r="AL58" i="16"/>
  <c r="AL59" i="16"/>
  <c r="AL60" i="16"/>
  <c r="AL61" i="16"/>
  <c r="AL62" i="16"/>
  <c r="J62" i="8" s="1"/>
  <c r="AL63" i="16"/>
  <c r="J63" i="8" s="1"/>
  <c r="AL64" i="16"/>
  <c r="J64" i="8" s="1"/>
  <c r="AL65" i="16"/>
  <c r="AL66" i="16"/>
  <c r="AL67" i="16"/>
  <c r="AL68" i="16"/>
  <c r="AL69" i="16"/>
  <c r="AL70" i="16"/>
  <c r="J70" i="8" s="1"/>
  <c r="AL71" i="16"/>
  <c r="J71" i="8" s="1"/>
  <c r="AL72" i="16"/>
  <c r="AL73" i="16"/>
  <c r="AL74" i="16"/>
  <c r="AL75" i="16"/>
  <c r="AL76" i="16"/>
  <c r="AL77" i="16"/>
  <c r="AL78" i="16"/>
  <c r="AL79" i="16"/>
  <c r="J79" i="8" s="1"/>
  <c r="AL80" i="16"/>
  <c r="AL81" i="16"/>
  <c r="AL82" i="16"/>
  <c r="AL83" i="16"/>
  <c r="J83" i="8" s="1"/>
  <c r="AL84" i="16"/>
  <c r="AL85" i="16"/>
  <c r="AL86" i="16"/>
  <c r="AL87" i="16"/>
  <c r="AL88" i="16"/>
  <c r="J88" i="8" s="1"/>
  <c r="AL89" i="16"/>
  <c r="AL90" i="16"/>
  <c r="J90" i="8" s="1"/>
  <c r="AL91" i="16"/>
  <c r="AL92" i="16"/>
  <c r="AL93" i="16"/>
  <c r="AL94" i="16"/>
  <c r="AL95" i="16"/>
  <c r="AL96" i="16"/>
  <c r="J96" i="8" s="1"/>
  <c r="AL97" i="16"/>
  <c r="AL98" i="16"/>
  <c r="AL99" i="16"/>
  <c r="J99" i="8" s="1"/>
  <c r="AL100" i="16"/>
  <c r="AL101" i="16"/>
  <c r="AL102" i="16"/>
  <c r="AL103" i="16"/>
  <c r="AL104" i="16"/>
  <c r="AL105" i="16"/>
  <c r="AL106" i="16"/>
  <c r="J106" i="8" s="1"/>
  <c r="AL107" i="16"/>
  <c r="J107" i="8" s="1"/>
  <c r="AL108" i="16"/>
  <c r="AL109" i="16"/>
  <c r="AL110" i="16"/>
  <c r="AL111" i="16"/>
  <c r="AL112" i="16"/>
  <c r="AL113" i="16"/>
  <c r="AL114" i="16"/>
  <c r="AL115" i="16"/>
  <c r="AL116" i="16"/>
  <c r="AL117" i="16"/>
  <c r="AL118" i="16"/>
  <c r="J118" i="8" s="1"/>
  <c r="AL119" i="16"/>
  <c r="J119" i="8" s="1"/>
  <c r="AL120" i="16"/>
  <c r="J120" i="8" s="1"/>
  <c r="AL121" i="16"/>
  <c r="AL122" i="16"/>
  <c r="J122" i="8" s="1"/>
  <c r="AL123" i="16"/>
  <c r="J123" i="8" s="1"/>
  <c r="AL124" i="16"/>
  <c r="AL125" i="16"/>
  <c r="AL126" i="16"/>
  <c r="AL127" i="16"/>
  <c r="J127" i="8" s="1"/>
  <c r="AL128" i="16"/>
  <c r="J128" i="8" s="1"/>
  <c r="AL129" i="16"/>
  <c r="AL130" i="16"/>
  <c r="AL131" i="16"/>
  <c r="J131" i="8" s="1"/>
  <c r="AL132" i="16"/>
  <c r="AL133" i="16"/>
  <c r="AL134" i="16"/>
  <c r="J134" i="8" s="1"/>
  <c r="AL135" i="16"/>
  <c r="J135" i="8" s="1"/>
  <c r="AL136" i="16"/>
  <c r="AL137" i="16"/>
  <c r="AL138" i="16"/>
  <c r="AL139" i="16"/>
  <c r="J139" i="8" s="1"/>
  <c r="AL140" i="16"/>
  <c r="AL141" i="16"/>
  <c r="AL142" i="16"/>
  <c r="AL143" i="16"/>
  <c r="J143" i="8" s="1"/>
  <c r="AL144" i="16"/>
  <c r="AL145" i="16"/>
  <c r="AL146" i="16"/>
  <c r="AL147" i="16"/>
  <c r="J147" i="8" s="1"/>
  <c r="AL148" i="16"/>
  <c r="AL149" i="16"/>
  <c r="AL150" i="16"/>
  <c r="AL151" i="16"/>
  <c r="J151" i="8" s="1"/>
  <c r="AL152" i="16"/>
  <c r="J152" i="8" s="1"/>
  <c r="AL153" i="16"/>
  <c r="AL154" i="16"/>
  <c r="J154" i="8" s="1"/>
  <c r="AL155" i="16"/>
  <c r="AL156" i="16"/>
  <c r="AL157" i="16"/>
  <c r="AL158" i="16"/>
  <c r="AL159" i="16"/>
  <c r="J159" i="8" s="1"/>
  <c r="AL160" i="16"/>
  <c r="J160" i="8" s="1"/>
  <c r="AL161" i="16"/>
  <c r="AL162" i="16"/>
  <c r="AL163" i="16"/>
  <c r="J163" i="8" s="1"/>
  <c r="AL164" i="16"/>
  <c r="AL165" i="16"/>
  <c r="AL166" i="16"/>
  <c r="AL167" i="16"/>
  <c r="J167" i="8" s="1"/>
  <c r="AL168" i="16"/>
  <c r="AL169" i="16"/>
  <c r="AL170" i="16"/>
  <c r="J170" i="8" s="1"/>
  <c r="AL171" i="16"/>
  <c r="J171" i="8" s="1"/>
  <c r="AL172" i="16"/>
  <c r="AL173" i="16"/>
  <c r="AL174" i="16"/>
  <c r="AL175" i="16"/>
  <c r="AL176" i="16"/>
  <c r="AL177" i="16"/>
  <c r="AL178" i="16"/>
  <c r="AL179" i="16"/>
  <c r="J179" i="8" s="1"/>
  <c r="AL180" i="16"/>
  <c r="AL181" i="16"/>
  <c r="AL182" i="16"/>
  <c r="J182" i="8" s="1"/>
  <c r="AL183" i="16"/>
  <c r="J183" i="8" s="1"/>
  <c r="AL184" i="16"/>
  <c r="J184" i="8" s="1"/>
  <c r="AL185" i="16"/>
  <c r="AL186" i="16"/>
  <c r="J186" i="8" s="1"/>
  <c r="AL187" i="16"/>
  <c r="J187" i="8" s="1"/>
  <c r="AL188" i="16"/>
  <c r="AL189" i="16"/>
  <c r="AL190" i="16"/>
  <c r="AL191" i="16"/>
  <c r="J191" i="8" s="1"/>
  <c r="AL192" i="16"/>
  <c r="J192" i="8" s="1"/>
  <c r="AL193" i="16"/>
  <c r="AL194" i="16"/>
  <c r="AL195" i="16"/>
  <c r="J195" i="8" s="1"/>
  <c r="AL196" i="16"/>
  <c r="AL197" i="16"/>
  <c r="AL198" i="16"/>
  <c r="J198" i="8" s="1"/>
  <c r="AL199" i="16"/>
  <c r="J199" i="8" s="1"/>
  <c r="AL200" i="16"/>
  <c r="AL201" i="16"/>
  <c r="AL202" i="16"/>
  <c r="AL203" i="16"/>
  <c r="J203" i="8" s="1"/>
  <c r="AL204" i="16"/>
  <c r="AL205" i="16"/>
  <c r="AL206" i="16"/>
  <c r="AL207" i="16"/>
  <c r="J207" i="8" s="1"/>
  <c r="AL208" i="16"/>
  <c r="AL209" i="16"/>
  <c r="AL210" i="16"/>
  <c r="AL211" i="16"/>
  <c r="J211" i="8" s="1"/>
  <c r="AL212" i="16"/>
  <c r="AL213" i="16"/>
  <c r="AL214" i="16"/>
  <c r="AL215" i="16"/>
  <c r="J215" i="8" s="1"/>
  <c r="AL216" i="16"/>
  <c r="J216" i="8" s="1"/>
  <c r="AL217" i="16"/>
  <c r="AL218" i="16"/>
  <c r="J218" i="8" s="1"/>
  <c r="AL219" i="16"/>
  <c r="AL220" i="16"/>
  <c r="AL221" i="16"/>
  <c r="AL222" i="16"/>
  <c r="AL223" i="16"/>
  <c r="J223" i="8" s="1"/>
  <c r="AL224" i="16"/>
  <c r="J224" i="8" s="1"/>
  <c r="AL225" i="16"/>
  <c r="AL226" i="16"/>
  <c r="AL227" i="16"/>
  <c r="J227" i="8" s="1"/>
  <c r="AL228" i="16"/>
  <c r="AL229" i="16"/>
  <c r="AL230" i="16"/>
  <c r="AL231" i="16"/>
  <c r="J231" i="8" s="1"/>
  <c r="AL232" i="16"/>
  <c r="AL233" i="16"/>
  <c r="AL234" i="16"/>
  <c r="J234" i="8" s="1"/>
  <c r="AL235" i="16"/>
  <c r="J235" i="8" s="1"/>
  <c r="AL236" i="16"/>
  <c r="AL237" i="16"/>
  <c r="AL238" i="16"/>
  <c r="AL239" i="16"/>
  <c r="AL240" i="16"/>
  <c r="AL241" i="16"/>
  <c r="AL242" i="16"/>
  <c r="AL243" i="16"/>
  <c r="J243" i="8" s="1"/>
  <c r="AL244" i="16"/>
  <c r="AL245" i="16"/>
  <c r="AL246" i="16"/>
  <c r="J246" i="8" s="1"/>
  <c r="AL247" i="16"/>
  <c r="J247" i="8" s="1"/>
  <c r="AL248" i="16"/>
  <c r="J248" i="8" s="1"/>
  <c r="AL249" i="16"/>
  <c r="AL250" i="16"/>
  <c r="J250" i="8" s="1"/>
  <c r="AL251" i="16"/>
  <c r="J251" i="8" s="1"/>
  <c r="AL252" i="16"/>
  <c r="AL253" i="16"/>
  <c r="AL254" i="16"/>
  <c r="AL255" i="16"/>
  <c r="J255" i="8" s="1"/>
  <c r="AL256" i="16"/>
  <c r="J256" i="8" s="1"/>
  <c r="AL257" i="16"/>
  <c r="AL258" i="16"/>
  <c r="AL259" i="16"/>
  <c r="J259" i="8" s="1"/>
  <c r="AL260" i="16"/>
  <c r="AL261" i="16"/>
  <c r="AL262" i="16"/>
  <c r="J262" i="8" s="1"/>
  <c r="AL263" i="16"/>
  <c r="J263" i="8" s="1"/>
  <c r="AL264" i="16"/>
  <c r="AL265" i="16"/>
  <c r="AL266" i="16"/>
  <c r="AL267" i="16"/>
  <c r="J267" i="8" s="1"/>
  <c r="AL268" i="16"/>
  <c r="AL269" i="16"/>
  <c r="AL270" i="16"/>
  <c r="AL271" i="16"/>
  <c r="J271" i="8" s="1"/>
  <c r="AL272" i="16"/>
  <c r="AL273" i="16"/>
  <c r="AL274" i="16"/>
  <c r="AL275" i="16"/>
  <c r="J275" i="8" s="1"/>
  <c r="AL276" i="16"/>
  <c r="AL277" i="16"/>
  <c r="AL278" i="16"/>
  <c r="AL279" i="16"/>
  <c r="J279" i="8" s="1"/>
  <c r="AL280" i="16"/>
  <c r="J280" i="8" s="1"/>
  <c r="AL281" i="16"/>
  <c r="AL282" i="16"/>
  <c r="J282" i="8" s="1"/>
  <c r="AL283" i="16"/>
  <c r="AL284" i="16"/>
  <c r="AL285" i="16"/>
  <c r="AL286" i="16"/>
  <c r="AL287" i="16"/>
  <c r="J287" i="8" s="1"/>
  <c r="AL288" i="16"/>
  <c r="J288" i="8" s="1"/>
  <c r="AL289" i="16"/>
  <c r="AL290" i="16"/>
  <c r="AL291" i="16"/>
  <c r="J291" i="8" s="1"/>
  <c r="AL292" i="16"/>
  <c r="AL293" i="16"/>
  <c r="AL294" i="16"/>
  <c r="AL295" i="16"/>
  <c r="J295" i="8" s="1"/>
  <c r="AL296" i="16"/>
  <c r="J296" i="8" s="1"/>
  <c r="AL297" i="16"/>
  <c r="AL298" i="16"/>
  <c r="AL299" i="16"/>
  <c r="J299" i="8" s="1"/>
  <c r="AL300" i="16"/>
  <c r="AL301" i="16"/>
  <c r="J301" i="8" s="1"/>
  <c r="AL2" i="16"/>
  <c r="J2" i="8" s="1"/>
  <c r="I302" i="7"/>
  <c r="J302" i="7"/>
  <c r="K302" i="7"/>
  <c r="L302" i="7"/>
  <c r="M302" i="7"/>
  <c r="N302" i="7"/>
  <c r="O302" i="7"/>
  <c r="P302" i="7"/>
  <c r="Q302" i="7"/>
  <c r="R302" i="7"/>
  <c r="S302" i="7"/>
  <c r="T302" i="7"/>
  <c r="U302" i="7"/>
  <c r="V302" i="7"/>
  <c r="W302" i="7"/>
  <c r="X302" i="7"/>
  <c r="Y302" i="7"/>
  <c r="Z302" i="7"/>
  <c r="AA302" i="7"/>
  <c r="AB302" i="7"/>
  <c r="AC302" i="7"/>
  <c r="AD302" i="7"/>
  <c r="AE302" i="7"/>
  <c r="AF302" i="7"/>
  <c r="AG302" i="7"/>
  <c r="AH302" i="7"/>
  <c r="AI302" i="7"/>
  <c r="AJ302" i="7"/>
  <c r="AK302" i="7"/>
  <c r="H302" i="7"/>
  <c r="H302" i="5"/>
  <c r="I302" i="5"/>
  <c r="J302" i="5"/>
  <c r="K302" i="5"/>
  <c r="L302" i="5"/>
  <c r="M302" i="5"/>
  <c r="N302" i="5"/>
  <c r="O302" i="5"/>
  <c r="P302" i="5"/>
  <c r="Q302" i="5"/>
  <c r="R302" i="5"/>
  <c r="S302" i="5"/>
  <c r="T302" i="5"/>
  <c r="U302" i="5"/>
  <c r="V302" i="5"/>
  <c r="W302" i="5"/>
  <c r="X302" i="5"/>
  <c r="Y302" i="5"/>
  <c r="Z302" i="5"/>
  <c r="AA302" i="5"/>
  <c r="AB302" i="5"/>
  <c r="AC302" i="5"/>
  <c r="AD302" i="5"/>
  <c r="AE302" i="5"/>
  <c r="AF302" i="5"/>
  <c r="AG302" i="5"/>
  <c r="AH302" i="5"/>
  <c r="AI302" i="5"/>
  <c r="AJ302" i="5"/>
  <c r="AK302" i="5"/>
  <c r="AL302" i="5"/>
  <c r="I302" i="2"/>
  <c r="J302" i="2"/>
  <c r="K302" i="2"/>
  <c r="L302" i="2"/>
  <c r="M302" i="2"/>
  <c r="N302" i="2"/>
  <c r="O302" i="2"/>
  <c r="P302" i="2"/>
  <c r="Q302" i="2"/>
  <c r="R302" i="2"/>
  <c r="S302" i="2"/>
  <c r="T302" i="2"/>
  <c r="U302" i="2"/>
  <c r="V302" i="2"/>
  <c r="W302" i="2"/>
  <c r="X302" i="2"/>
  <c r="Y302" i="2"/>
  <c r="Z302" i="2"/>
  <c r="AA302" i="2"/>
  <c r="AB302" i="2"/>
  <c r="AC302" i="2"/>
  <c r="AD302" i="2"/>
  <c r="AE302" i="2"/>
  <c r="AF302" i="2"/>
  <c r="AG302" i="2"/>
  <c r="AH302" i="2"/>
  <c r="AI302" i="2"/>
  <c r="AJ302" i="2"/>
  <c r="AK302" i="2"/>
  <c r="H302" i="12"/>
  <c r="I302" i="12"/>
  <c r="J302" i="12"/>
  <c r="K302" i="12"/>
  <c r="L302" i="12"/>
  <c r="M302" i="12"/>
  <c r="N302" i="12"/>
  <c r="O302" i="12"/>
  <c r="P302" i="12"/>
  <c r="Q302" i="12"/>
  <c r="R302" i="12"/>
  <c r="S302" i="12"/>
  <c r="T302" i="12"/>
  <c r="U302" i="12"/>
  <c r="V302" i="12"/>
  <c r="W302" i="12"/>
  <c r="X302" i="12"/>
  <c r="Y302" i="12"/>
  <c r="Z302" i="12"/>
  <c r="AA302" i="12"/>
  <c r="AB302" i="12"/>
  <c r="AC302" i="12"/>
  <c r="AD302" i="12"/>
  <c r="AE302" i="12"/>
  <c r="AF302" i="12"/>
  <c r="AG302" i="12"/>
  <c r="AH302" i="12"/>
  <c r="AI302" i="12"/>
  <c r="AJ302" i="12"/>
  <c r="AK302" i="12"/>
  <c r="AL302" i="12"/>
  <c r="H302" i="13"/>
  <c r="I302" i="13"/>
  <c r="J302" i="13"/>
  <c r="K302" i="13"/>
  <c r="L302" i="13"/>
  <c r="M302" i="13"/>
  <c r="N302" i="13"/>
  <c r="O302" i="13"/>
  <c r="P302" i="13"/>
  <c r="Q302" i="13"/>
  <c r="R302" i="13"/>
  <c r="S302" i="13"/>
  <c r="T302" i="13"/>
  <c r="U302" i="13"/>
  <c r="V302" i="13"/>
  <c r="W302" i="13"/>
  <c r="X302" i="13"/>
  <c r="Y302" i="13"/>
  <c r="Z302" i="13"/>
  <c r="AA302" i="13"/>
  <c r="AB302" i="13"/>
  <c r="AC302" i="13"/>
  <c r="AD302" i="13"/>
  <c r="AE302" i="13"/>
  <c r="AF302" i="13"/>
  <c r="AG302" i="13"/>
  <c r="AH302" i="13"/>
  <c r="AI302" i="13"/>
  <c r="I302" i="14"/>
  <c r="J302" i="14"/>
  <c r="K302" i="14"/>
  <c r="L302" i="14"/>
  <c r="M302" i="14"/>
  <c r="N302" i="14"/>
  <c r="O302" i="14"/>
  <c r="P302" i="14"/>
  <c r="Q302" i="14"/>
  <c r="R302" i="14"/>
  <c r="S302" i="14"/>
  <c r="T302" i="14"/>
  <c r="U302" i="14"/>
  <c r="V302" i="14"/>
  <c r="W302" i="14"/>
  <c r="X302" i="14"/>
  <c r="Y302" i="14"/>
  <c r="Z302" i="14"/>
  <c r="AA302" i="14"/>
  <c r="AB302" i="14"/>
  <c r="AC302" i="14"/>
  <c r="AD302" i="14"/>
  <c r="AE302" i="14"/>
  <c r="AF302" i="14"/>
  <c r="AG302" i="14"/>
  <c r="AH302" i="14"/>
  <c r="AI302" i="14"/>
  <c r="AJ302" i="14"/>
  <c r="AK302" i="14"/>
  <c r="AL302" i="14"/>
  <c r="H302" i="14"/>
  <c r="I302" i="16"/>
  <c r="J302" i="16"/>
  <c r="K302" i="16"/>
  <c r="L302" i="16"/>
  <c r="M302" i="16"/>
  <c r="N302" i="16"/>
  <c r="O302" i="16"/>
  <c r="P302" i="16"/>
  <c r="Q302" i="16"/>
  <c r="R302" i="16"/>
  <c r="S302" i="16"/>
  <c r="T302" i="16"/>
  <c r="U302" i="16"/>
  <c r="V302" i="16"/>
  <c r="W302" i="16"/>
  <c r="X302" i="16"/>
  <c r="Y302" i="16"/>
  <c r="Z302" i="16"/>
  <c r="AA302" i="16"/>
  <c r="AB302" i="16"/>
  <c r="AC302" i="16"/>
  <c r="AD302" i="16"/>
  <c r="AE302" i="16"/>
  <c r="AF302" i="16"/>
  <c r="AG302" i="16"/>
  <c r="AH302" i="16"/>
  <c r="AI302" i="16"/>
  <c r="AJ302" i="16"/>
  <c r="AK302" i="16"/>
  <c r="AN2" i="2"/>
  <c r="AN3" i="2"/>
  <c r="AN6" i="2"/>
  <c r="AN7" i="2"/>
  <c r="AN8" i="2"/>
  <c r="AN10" i="2"/>
  <c r="AN11" i="2"/>
  <c r="AN12" i="2"/>
  <c r="AN14" i="2"/>
  <c r="AN15" i="2"/>
  <c r="AN18" i="2"/>
  <c r="AN19" i="2"/>
  <c r="AN22" i="2"/>
  <c r="AN23" i="2"/>
  <c r="AN24" i="2"/>
  <c r="AN26" i="2"/>
  <c r="AN27" i="2"/>
  <c r="AN28" i="2"/>
  <c r="AN30" i="2"/>
  <c r="AN31" i="2"/>
  <c r="AN34" i="2"/>
  <c r="AN35" i="2"/>
  <c r="AN38" i="2"/>
  <c r="AN39" i="2"/>
  <c r="AN40" i="2"/>
  <c r="AN42" i="2"/>
  <c r="AN43" i="2"/>
  <c r="AN44" i="2"/>
  <c r="AN46" i="2"/>
  <c r="AN47" i="2"/>
  <c r="AN50" i="2"/>
  <c r="AN51" i="2"/>
  <c r="AN54" i="2"/>
  <c r="AN55" i="2"/>
  <c r="AN56" i="2"/>
  <c r="AN58" i="2"/>
  <c r="AN59" i="2"/>
  <c r="AN60" i="2"/>
  <c r="AN62" i="2"/>
  <c r="AN63" i="2"/>
  <c r="AN66" i="2"/>
  <c r="AN67" i="2"/>
  <c r="AN70" i="2"/>
  <c r="AN71" i="2"/>
  <c r="AN72" i="2"/>
  <c r="AN74" i="2"/>
  <c r="AN75" i="2"/>
  <c r="AN76" i="2"/>
  <c r="AN78" i="2"/>
  <c r="AN79" i="2"/>
  <c r="AN82" i="2"/>
  <c r="AN83" i="2"/>
  <c r="AN86" i="2"/>
  <c r="AN87" i="2"/>
  <c r="AN88" i="2"/>
  <c r="AN90" i="2"/>
  <c r="AN91" i="2"/>
  <c r="AN92" i="2"/>
  <c r="AN94" i="2"/>
  <c r="AN95" i="2"/>
  <c r="AN98" i="2"/>
  <c r="AN99" i="2"/>
  <c r="AN102" i="2"/>
  <c r="AN103" i="2"/>
  <c r="AN104" i="2"/>
  <c r="AN106" i="2"/>
  <c r="AN107" i="2"/>
  <c r="AN108" i="2"/>
  <c r="AN110" i="2"/>
  <c r="AN111" i="2"/>
  <c r="AN114" i="2"/>
  <c r="AN115" i="2"/>
  <c r="AN118" i="2"/>
  <c r="AN119" i="2"/>
  <c r="AN120" i="2"/>
  <c r="AN122" i="2"/>
  <c r="AN123" i="2"/>
  <c r="AN124" i="2"/>
  <c r="AN126" i="2"/>
  <c r="AN127" i="2"/>
  <c r="AN130" i="2"/>
  <c r="AN131" i="2"/>
  <c r="AN134" i="2"/>
  <c r="AN135" i="2"/>
  <c r="AN136" i="2"/>
  <c r="AN138" i="2"/>
  <c r="AN139" i="2"/>
  <c r="AN140" i="2"/>
  <c r="AN142" i="2"/>
  <c r="AN143" i="2"/>
  <c r="AN146" i="2"/>
  <c r="AN147" i="2"/>
  <c r="AN150" i="2"/>
  <c r="AN151" i="2"/>
  <c r="AN152" i="2"/>
  <c r="AN154" i="2"/>
  <c r="AN155" i="2"/>
  <c r="AN156" i="2"/>
  <c r="AN158" i="2"/>
  <c r="AN159" i="2"/>
  <c r="AN162" i="2"/>
  <c r="AN163" i="2"/>
  <c r="AN166" i="2"/>
  <c r="AN167" i="2"/>
  <c r="AN168" i="2"/>
  <c r="AN170" i="2"/>
  <c r="AN171" i="2"/>
  <c r="AN172" i="2"/>
  <c r="AN174" i="2"/>
  <c r="AN175" i="2"/>
  <c r="AN178" i="2"/>
  <c r="AN179" i="2"/>
  <c r="AN182" i="2"/>
  <c r="AN183" i="2"/>
  <c r="AN184" i="2"/>
  <c r="AN186" i="2"/>
  <c r="AN187" i="2"/>
  <c r="AN188" i="2"/>
  <c r="AN190" i="2"/>
  <c r="AN191" i="2"/>
  <c r="AN194" i="2"/>
  <c r="AN195" i="2"/>
  <c r="AN198" i="2"/>
  <c r="AN199" i="2"/>
  <c r="AN200" i="2"/>
  <c r="AN202" i="2"/>
  <c r="AN203" i="2"/>
  <c r="AN204" i="2"/>
  <c r="AN206" i="2"/>
  <c r="AN207" i="2"/>
  <c r="AN210" i="2"/>
  <c r="AN211" i="2"/>
  <c r="AN214" i="2"/>
  <c r="AN215" i="2"/>
  <c r="AN216" i="2"/>
  <c r="AN218" i="2"/>
  <c r="AN219" i="2"/>
  <c r="AN220" i="2"/>
  <c r="AN222" i="2"/>
  <c r="AN223" i="2"/>
  <c r="AN226" i="2"/>
  <c r="AN227" i="2"/>
  <c r="AN230" i="2"/>
  <c r="AN231" i="2"/>
  <c r="AN232" i="2"/>
  <c r="AN234" i="2"/>
  <c r="AN235" i="2"/>
  <c r="AN236" i="2"/>
  <c r="AN238" i="2"/>
  <c r="AN239" i="2"/>
  <c r="AN242" i="2"/>
  <c r="AN243" i="2"/>
  <c r="AN246" i="2"/>
  <c r="AN247" i="2"/>
  <c r="AN248" i="2"/>
  <c r="AN250" i="2"/>
  <c r="AN252" i="2"/>
  <c r="AN254" i="2"/>
  <c r="AN258" i="2"/>
  <c r="AN259" i="2"/>
  <c r="AN262" i="2"/>
  <c r="AN263" i="2"/>
  <c r="AN264" i="2"/>
  <c r="AN266" i="2"/>
  <c r="AN268" i="2"/>
  <c r="AN270" i="2"/>
  <c r="AN274" i="2"/>
  <c r="AN275" i="2"/>
  <c r="AN278" i="2"/>
  <c r="AN279" i="2"/>
  <c r="AN280" i="2"/>
  <c r="AN282" i="2"/>
  <c r="AN284" i="2"/>
  <c r="AN286" i="2"/>
  <c r="AN290" i="2"/>
  <c r="AN291" i="2"/>
  <c r="AN294" i="2"/>
  <c r="AN295" i="2"/>
  <c r="AN296" i="2"/>
  <c r="AN298" i="2"/>
  <c r="AN300" i="2"/>
  <c r="AO2" i="14"/>
  <c r="AO3" i="14"/>
  <c r="AO5" i="14"/>
  <c r="AO7" i="14"/>
  <c r="AO8" i="14"/>
  <c r="AO9" i="14"/>
  <c r="AO12" i="14"/>
  <c r="AO13" i="14"/>
  <c r="AO15" i="14"/>
  <c r="AO16" i="14"/>
  <c r="AO17" i="14"/>
  <c r="AO19" i="14"/>
  <c r="AO20" i="14"/>
  <c r="AO21" i="14"/>
  <c r="AO23" i="14"/>
  <c r="AO24" i="14"/>
  <c r="AO25" i="14"/>
  <c r="AO27" i="14"/>
  <c r="AO28" i="14"/>
  <c r="AO29" i="14"/>
  <c r="AO31" i="14"/>
  <c r="AO32" i="14"/>
  <c r="AO33" i="14"/>
  <c r="AO35" i="14"/>
  <c r="AO36" i="14"/>
  <c r="AO37" i="14"/>
  <c r="AO39" i="14"/>
  <c r="AO40" i="14"/>
  <c r="AO41" i="14"/>
  <c r="AO43" i="14"/>
  <c r="AO44" i="14"/>
  <c r="AO45" i="14"/>
  <c r="AO47" i="14"/>
  <c r="AO48" i="14"/>
  <c r="AO49" i="14"/>
  <c r="AO51" i="14"/>
  <c r="AO52" i="14"/>
  <c r="AO55" i="14"/>
  <c r="AO56" i="14"/>
  <c r="AO57" i="14"/>
  <c r="AO59" i="14"/>
  <c r="AO60" i="14"/>
  <c r="AO61" i="14"/>
  <c r="AO63" i="14"/>
  <c r="AO64" i="14"/>
  <c r="AO65" i="14"/>
  <c r="AO67" i="14"/>
  <c r="AO68" i="14"/>
  <c r="AO69" i="14"/>
  <c r="AO71" i="14"/>
  <c r="AO72" i="14"/>
  <c r="AO73" i="14"/>
  <c r="AO75" i="14"/>
  <c r="AO76" i="14"/>
  <c r="AO77" i="14"/>
  <c r="AO79" i="14"/>
  <c r="AO80" i="14"/>
  <c r="AO81" i="14"/>
  <c r="AO83" i="14"/>
  <c r="AO84" i="14"/>
  <c r="AO85" i="14"/>
  <c r="AO87" i="14"/>
  <c r="AO88" i="14"/>
  <c r="AO89" i="14"/>
  <c r="AO91" i="14"/>
  <c r="AO92" i="14"/>
  <c r="AO93" i="14"/>
  <c r="AO95" i="14"/>
  <c r="AO96" i="14"/>
  <c r="AO97" i="14"/>
  <c r="AO99" i="14"/>
  <c r="AO100" i="14"/>
  <c r="AO101" i="14"/>
  <c r="AO103" i="14"/>
  <c r="AO104" i="14"/>
  <c r="AO105" i="14"/>
  <c r="AO107" i="14"/>
  <c r="AO108" i="14"/>
  <c r="AO109" i="14"/>
  <c r="AO111" i="14"/>
  <c r="AO112" i="14"/>
  <c r="AO113" i="14"/>
  <c r="AO115" i="14"/>
  <c r="AO116" i="14"/>
  <c r="AO117" i="14"/>
  <c r="AO119" i="14"/>
  <c r="AO120" i="14"/>
  <c r="AO121" i="14"/>
  <c r="AO123" i="14"/>
  <c r="AO124" i="14"/>
  <c r="AO125" i="14"/>
  <c r="AO127" i="14"/>
  <c r="AO128" i="14"/>
  <c r="AO129" i="14"/>
  <c r="AO131" i="14"/>
  <c r="AO132" i="14"/>
  <c r="AO133" i="14"/>
  <c r="AO135" i="14"/>
  <c r="AO136" i="14"/>
  <c r="AO137" i="14"/>
  <c r="AO139" i="14"/>
  <c r="AO140" i="14"/>
  <c r="AO141" i="14"/>
  <c r="AO143" i="14"/>
  <c r="AO144" i="14"/>
  <c r="AO145" i="14"/>
  <c r="AO147" i="14"/>
  <c r="AO148" i="14"/>
  <c r="AO149" i="14"/>
  <c r="AO151" i="14"/>
  <c r="AO152" i="14"/>
  <c r="AO153" i="14"/>
  <c r="AO155" i="14"/>
  <c r="AO156" i="14"/>
  <c r="AO157" i="14"/>
  <c r="AO159" i="14"/>
  <c r="AO160" i="14"/>
  <c r="AO161" i="14"/>
  <c r="AO163" i="14"/>
  <c r="AO164" i="14"/>
  <c r="AO165" i="14"/>
  <c r="AO167" i="14"/>
  <c r="AO168" i="14"/>
  <c r="AO169" i="14"/>
  <c r="AO171" i="14"/>
  <c r="AO172" i="14"/>
  <c r="AO173" i="14"/>
  <c r="AO175" i="14"/>
  <c r="AO176" i="14"/>
  <c r="AO177" i="14"/>
  <c r="AO179" i="14"/>
  <c r="AO180" i="14"/>
  <c r="AO181" i="14"/>
  <c r="AO183" i="14"/>
  <c r="AO184" i="14"/>
  <c r="AO185" i="14"/>
  <c r="AO187" i="14"/>
  <c r="AO188" i="14"/>
  <c r="AO189" i="14"/>
  <c r="AO191" i="14"/>
  <c r="AO192" i="14"/>
  <c r="AO193" i="14"/>
  <c r="AO195" i="14"/>
  <c r="AO196" i="14"/>
  <c r="AO197" i="14"/>
  <c r="AO199" i="14"/>
  <c r="AO200" i="14"/>
  <c r="AO201" i="14"/>
  <c r="AO203" i="14"/>
  <c r="AO204" i="14"/>
  <c r="AO205" i="14"/>
  <c r="AO207" i="14"/>
  <c r="AO208" i="14"/>
  <c r="AO209" i="14"/>
  <c r="AO211" i="14"/>
  <c r="AO212" i="14"/>
  <c r="AO213" i="14"/>
  <c r="AO215" i="14"/>
  <c r="AO216" i="14"/>
  <c r="AO217" i="14"/>
  <c r="AO219" i="14"/>
  <c r="AO220" i="14"/>
  <c r="AO221" i="14"/>
  <c r="AO223" i="14"/>
  <c r="AO224" i="14"/>
  <c r="AO225" i="14"/>
  <c r="AO227" i="14"/>
  <c r="AO228" i="14"/>
  <c r="AO229" i="14"/>
  <c r="AO231" i="14"/>
  <c r="AO232" i="14"/>
  <c r="AO233" i="14"/>
  <c r="AO235" i="14"/>
  <c r="AO236" i="14"/>
  <c r="AO237" i="14"/>
  <c r="AO239" i="14"/>
  <c r="AO240" i="14"/>
  <c r="AO241" i="14"/>
  <c r="AO243" i="14"/>
  <c r="AO244" i="14"/>
  <c r="AO245" i="14"/>
  <c r="AO247" i="14"/>
  <c r="AO248" i="14"/>
  <c r="AO249" i="14"/>
  <c r="AO251" i="14"/>
  <c r="AO252" i="14"/>
  <c r="AO253" i="14"/>
  <c r="AO255" i="14"/>
  <c r="AO256" i="14"/>
  <c r="AO257" i="14"/>
  <c r="AO259" i="14"/>
  <c r="AO260" i="14"/>
  <c r="AO261" i="14"/>
  <c r="AO263" i="14"/>
  <c r="AO264" i="14"/>
  <c r="AO265" i="14"/>
  <c r="AO267" i="14"/>
  <c r="AO268" i="14"/>
  <c r="AO269" i="14"/>
  <c r="AO271" i="14"/>
  <c r="AO272" i="14"/>
  <c r="AO273" i="14"/>
  <c r="AO275" i="14"/>
  <c r="AO276" i="14"/>
  <c r="AO277" i="14"/>
  <c r="AO279" i="14"/>
  <c r="AO280" i="14"/>
  <c r="AO281" i="14"/>
  <c r="AO283" i="14"/>
  <c r="AO284" i="14"/>
  <c r="AO285" i="14"/>
  <c r="AO287" i="14"/>
  <c r="AO288" i="14"/>
  <c r="AO289" i="14"/>
  <c r="AO291" i="14"/>
  <c r="AO292" i="14"/>
  <c r="AO293" i="14"/>
  <c r="AO295" i="14"/>
  <c r="AO296" i="14"/>
  <c r="AO297" i="14"/>
  <c r="AO299" i="14"/>
  <c r="AO300" i="14"/>
  <c r="AO301" i="14"/>
  <c r="AN2" i="7"/>
  <c r="AN3" i="7"/>
  <c r="AN4" i="7"/>
  <c r="AN6" i="7"/>
  <c r="AN7" i="7"/>
  <c r="AN8" i="7"/>
  <c r="AN10" i="7"/>
  <c r="AN11" i="7"/>
  <c r="AN12" i="7"/>
  <c r="AN13" i="7"/>
  <c r="AN14" i="7"/>
  <c r="AN15" i="7"/>
  <c r="AN16" i="7"/>
  <c r="AN17" i="7"/>
  <c r="AN18" i="7"/>
  <c r="AN19" i="7"/>
  <c r="AN20" i="7"/>
  <c r="AN21" i="7"/>
  <c r="AN22" i="7"/>
  <c r="AN23" i="7"/>
  <c r="AN24" i="7"/>
  <c r="AN25" i="7"/>
  <c r="AN26" i="7"/>
  <c r="AN27" i="7"/>
  <c r="AN28" i="7"/>
  <c r="AN29" i="7"/>
  <c r="AN30" i="7"/>
  <c r="AN31" i="7"/>
  <c r="AN32" i="7"/>
  <c r="AN33" i="7"/>
  <c r="AN34" i="7"/>
  <c r="AN35" i="7"/>
  <c r="AN36" i="7"/>
  <c r="AN37" i="7"/>
  <c r="AN38" i="7"/>
  <c r="AN39" i="7"/>
  <c r="AN40" i="7"/>
  <c r="AN41" i="7"/>
  <c r="AN42" i="7"/>
  <c r="AN43" i="7"/>
  <c r="AN44" i="7"/>
  <c r="AN45" i="7"/>
  <c r="AN46" i="7"/>
  <c r="AN47" i="7"/>
  <c r="AN48" i="7"/>
  <c r="AN49" i="7"/>
  <c r="AN50" i="7"/>
  <c r="AN51" i="7"/>
  <c r="AN52" i="7"/>
  <c r="AN53" i="7"/>
  <c r="AN54" i="7"/>
  <c r="AN55" i="7"/>
  <c r="AN56" i="7"/>
  <c r="AN57" i="7"/>
  <c r="AN58" i="7"/>
  <c r="AN59" i="7"/>
  <c r="AN60" i="7"/>
  <c r="AN61" i="7"/>
  <c r="AN62" i="7"/>
  <c r="AN63" i="7"/>
  <c r="AN64" i="7"/>
  <c r="AN65" i="7"/>
  <c r="AN66" i="7"/>
  <c r="AN67" i="7"/>
  <c r="AN68" i="7"/>
  <c r="AN69" i="7"/>
  <c r="AN70" i="7"/>
  <c r="AN71" i="7"/>
  <c r="AN72" i="7"/>
  <c r="AN73" i="7"/>
  <c r="AN74" i="7"/>
  <c r="AN75" i="7"/>
  <c r="AN76" i="7"/>
  <c r="AN77" i="7"/>
  <c r="AN78" i="7"/>
  <c r="AN79" i="7"/>
  <c r="AN80" i="7"/>
  <c r="AN81" i="7"/>
  <c r="AN82" i="7"/>
  <c r="AN83" i="7"/>
  <c r="AN84" i="7"/>
  <c r="AN85" i="7"/>
  <c r="AN86" i="7"/>
  <c r="AN87" i="7"/>
  <c r="AN88" i="7"/>
  <c r="AN89" i="7"/>
  <c r="AN90" i="7"/>
  <c r="AN91" i="7"/>
  <c r="AN92" i="7"/>
  <c r="AN93" i="7"/>
  <c r="AN94" i="7"/>
  <c r="AN95" i="7"/>
  <c r="AN96" i="7"/>
  <c r="AN97" i="7"/>
  <c r="AN98" i="7"/>
  <c r="AN99" i="7"/>
  <c r="AN100" i="7"/>
  <c r="AN101" i="7"/>
  <c r="AN102" i="7"/>
  <c r="AN103" i="7"/>
  <c r="AN104" i="7"/>
  <c r="AN105" i="7"/>
  <c r="AN106" i="7"/>
  <c r="AN107" i="7"/>
  <c r="AN108" i="7"/>
  <c r="AN109" i="7"/>
  <c r="AN110" i="7"/>
  <c r="AN111" i="7"/>
  <c r="AN112" i="7"/>
  <c r="AN113" i="7"/>
  <c r="AN114" i="7"/>
  <c r="AN115" i="7"/>
  <c r="AN116" i="7"/>
  <c r="AN117" i="7"/>
  <c r="AN118" i="7"/>
  <c r="AN119" i="7"/>
  <c r="AN120" i="7"/>
  <c r="AN121" i="7"/>
  <c r="AN122" i="7"/>
  <c r="AN123" i="7"/>
  <c r="AN124" i="7"/>
  <c r="AN125" i="7"/>
  <c r="AN126" i="7"/>
  <c r="AN127" i="7"/>
  <c r="AN128" i="7"/>
  <c r="AN129" i="7"/>
  <c r="AN130" i="7"/>
  <c r="AN131" i="7"/>
  <c r="AN132" i="7"/>
  <c r="AN133" i="7"/>
  <c r="AN134" i="7"/>
  <c r="AN135" i="7"/>
  <c r="AN136" i="7"/>
  <c r="AN137" i="7"/>
  <c r="AN138" i="7"/>
  <c r="AN139" i="7"/>
  <c r="AN140" i="7"/>
  <c r="AN141" i="7"/>
  <c r="AN142" i="7"/>
  <c r="AN143" i="7"/>
  <c r="AN144" i="7"/>
  <c r="AN145" i="7"/>
  <c r="AN146" i="7"/>
  <c r="AN147" i="7"/>
  <c r="AN148" i="7"/>
  <c r="AN149" i="7"/>
  <c r="AN150" i="7"/>
  <c r="AN151" i="7"/>
  <c r="AN152" i="7"/>
  <c r="AN153" i="7"/>
  <c r="AN154" i="7"/>
  <c r="AN155" i="7"/>
  <c r="AN156" i="7"/>
  <c r="AN157" i="7"/>
  <c r="AN158" i="7"/>
  <c r="AN159" i="7"/>
  <c r="AN160" i="7"/>
  <c r="AN161" i="7"/>
  <c r="AN162" i="7"/>
  <c r="AN163" i="7"/>
  <c r="AN164" i="7"/>
  <c r="AN165" i="7"/>
  <c r="AN166" i="7"/>
  <c r="AN167" i="7"/>
  <c r="AN168" i="7"/>
  <c r="AN169" i="7"/>
  <c r="AN170" i="7"/>
  <c r="AN171" i="7"/>
  <c r="AN172" i="7"/>
  <c r="AN173" i="7"/>
  <c r="AN174" i="7"/>
  <c r="AN175" i="7"/>
  <c r="AN176" i="7"/>
  <c r="AN177" i="7"/>
  <c r="AN178" i="7"/>
  <c r="AN179" i="7"/>
  <c r="AN180" i="7"/>
  <c r="AN181" i="7"/>
  <c r="AN182" i="7"/>
  <c r="AN183" i="7"/>
  <c r="AN184" i="7"/>
  <c r="AN185" i="7"/>
  <c r="AN186" i="7"/>
  <c r="AN187" i="7"/>
  <c r="AN188" i="7"/>
  <c r="AN189" i="7"/>
  <c r="AN190" i="7"/>
  <c r="AN191" i="7"/>
  <c r="AN192" i="7"/>
  <c r="AN193" i="7"/>
  <c r="AN194" i="7"/>
  <c r="AN195" i="7"/>
  <c r="AN196" i="7"/>
  <c r="AN197" i="7"/>
  <c r="AN198" i="7"/>
  <c r="AN199" i="7"/>
  <c r="AN200" i="7"/>
  <c r="AN201" i="7"/>
  <c r="AN202" i="7"/>
  <c r="AN203" i="7"/>
  <c r="AN204" i="7"/>
  <c r="AN205" i="7"/>
  <c r="AN206" i="7"/>
  <c r="AN207" i="7"/>
  <c r="AN208" i="7"/>
  <c r="AN209" i="7"/>
  <c r="AN210" i="7"/>
  <c r="AN211" i="7"/>
  <c r="AN212" i="7"/>
  <c r="AN213" i="7"/>
  <c r="AN214" i="7"/>
  <c r="AN215" i="7"/>
  <c r="AN216" i="7"/>
  <c r="AN217" i="7"/>
  <c r="AN218" i="7"/>
  <c r="AN219" i="7"/>
  <c r="AN220" i="7"/>
  <c r="AN221" i="7"/>
  <c r="AN222" i="7"/>
  <c r="AN223" i="7"/>
  <c r="AN224" i="7"/>
  <c r="AN225" i="7"/>
  <c r="AN226" i="7"/>
  <c r="AN227" i="7"/>
  <c r="AN228" i="7"/>
  <c r="AN229" i="7"/>
  <c r="AN230" i="7"/>
  <c r="AN231" i="7"/>
  <c r="AN232" i="7"/>
  <c r="AN233" i="7"/>
  <c r="AN234" i="7"/>
  <c r="AN235" i="7"/>
  <c r="AN236" i="7"/>
  <c r="AN237" i="7"/>
  <c r="AN238" i="7"/>
  <c r="AN239" i="7"/>
  <c r="AN240" i="7"/>
  <c r="AN241" i="7"/>
  <c r="AN242" i="7"/>
  <c r="AN243" i="7"/>
  <c r="AN244" i="7"/>
  <c r="AN245" i="7"/>
  <c r="AN246" i="7"/>
  <c r="AN247" i="7"/>
  <c r="AN248" i="7"/>
  <c r="AN249" i="7"/>
  <c r="AN250" i="7"/>
  <c r="AN251" i="7"/>
  <c r="AN252" i="7"/>
  <c r="AN253" i="7"/>
  <c r="AN254" i="7"/>
  <c r="AN255" i="7"/>
  <c r="AN256" i="7"/>
  <c r="AN257" i="7"/>
  <c r="AN258" i="7"/>
  <c r="AN259" i="7"/>
  <c r="AN260" i="7"/>
  <c r="AN261" i="7"/>
  <c r="AN262" i="7"/>
  <c r="AN263" i="7"/>
  <c r="AN264" i="7"/>
  <c r="AN265" i="7"/>
  <c r="AN266" i="7"/>
  <c r="AN267" i="7"/>
  <c r="AN268" i="7"/>
  <c r="AN269" i="7"/>
  <c r="AN270" i="7"/>
  <c r="AN271" i="7"/>
  <c r="AN272" i="7"/>
  <c r="AN273" i="7"/>
  <c r="AN274" i="7"/>
  <c r="AN275" i="7"/>
  <c r="AN276" i="7"/>
  <c r="AN277" i="7"/>
  <c r="AN278" i="7"/>
  <c r="AN279" i="7"/>
  <c r="AN280" i="7"/>
  <c r="AN281" i="7"/>
  <c r="AN282" i="7"/>
  <c r="AN283" i="7"/>
  <c r="AN284" i="7"/>
  <c r="AN285" i="7"/>
  <c r="AN286" i="7"/>
  <c r="AN287" i="7"/>
  <c r="AN288" i="7"/>
  <c r="AN289" i="7"/>
  <c r="AN290" i="7"/>
  <c r="AN291" i="7"/>
  <c r="AN292" i="7"/>
  <c r="AN293" i="7"/>
  <c r="AN294" i="7"/>
  <c r="AN295" i="7"/>
  <c r="AN296" i="7"/>
  <c r="AN297" i="7"/>
  <c r="AN298" i="7"/>
  <c r="AN299" i="7"/>
  <c r="AN300" i="7"/>
  <c r="AN301" i="7"/>
  <c r="AO2" i="5"/>
  <c r="AO3" i="5"/>
  <c r="AO7" i="5"/>
  <c r="AO8" i="5"/>
  <c r="AO9" i="5"/>
  <c r="AO10" i="5"/>
  <c r="AO11" i="5"/>
  <c r="AO12" i="5"/>
  <c r="AO13" i="5"/>
  <c r="AO14" i="5"/>
  <c r="AO15" i="5"/>
  <c r="AO16" i="5"/>
  <c r="AO17" i="5"/>
  <c r="AO18" i="5"/>
  <c r="AO19" i="5"/>
  <c r="AO20" i="5"/>
  <c r="AO21" i="5"/>
  <c r="AO22" i="5"/>
  <c r="AO23" i="5"/>
  <c r="AO24" i="5"/>
  <c r="AO25" i="5"/>
  <c r="AO26" i="5"/>
  <c r="AO27" i="5"/>
  <c r="AO28" i="5"/>
  <c r="AO29" i="5"/>
  <c r="AO30" i="5"/>
  <c r="AO31" i="5"/>
  <c r="AO32" i="5"/>
  <c r="AO33" i="5"/>
  <c r="AO34" i="5"/>
  <c r="AO35" i="5"/>
  <c r="AO36" i="5"/>
  <c r="AO37" i="5"/>
  <c r="AO38" i="5"/>
  <c r="AO39" i="5"/>
  <c r="AO40" i="5"/>
  <c r="AO41" i="5"/>
  <c r="AO42" i="5"/>
  <c r="AO43" i="5"/>
  <c r="AO44" i="5"/>
  <c r="AO45" i="5"/>
  <c r="AO46" i="5"/>
  <c r="AO47" i="5"/>
  <c r="AO48" i="5"/>
  <c r="AO49" i="5"/>
  <c r="AO50" i="5"/>
  <c r="AO51" i="5"/>
  <c r="AO52" i="5"/>
  <c r="AO53" i="5"/>
  <c r="AO54" i="5"/>
  <c r="AO55" i="5"/>
  <c r="AO56" i="5"/>
  <c r="AO57" i="5"/>
  <c r="AO58" i="5"/>
  <c r="AO59" i="5"/>
  <c r="AO60" i="5"/>
  <c r="AO61" i="5"/>
  <c r="AO62" i="5"/>
  <c r="AO63" i="5"/>
  <c r="AO64" i="5"/>
  <c r="AO65" i="5"/>
  <c r="AO66" i="5"/>
  <c r="AO67" i="5"/>
  <c r="AO68" i="5"/>
  <c r="AO69" i="5"/>
  <c r="AO70" i="5"/>
  <c r="AO71" i="5"/>
  <c r="AO72" i="5"/>
  <c r="AO73" i="5"/>
  <c r="AO74" i="5"/>
  <c r="AO75" i="5"/>
  <c r="AO76" i="5"/>
  <c r="AO77" i="5"/>
  <c r="AO78" i="5"/>
  <c r="AO79" i="5"/>
  <c r="AO80" i="5"/>
  <c r="AO81" i="5"/>
  <c r="AO82" i="5"/>
  <c r="AO83" i="5"/>
  <c r="AO84" i="5"/>
  <c r="AO85" i="5"/>
  <c r="AO86" i="5"/>
  <c r="AO87" i="5"/>
  <c r="AO88" i="5"/>
  <c r="AO89" i="5"/>
  <c r="AO90" i="5"/>
  <c r="AO91" i="5"/>
  <c r="AO92" i="5"/>
  <c r="AO93" i="5"/>
  <c r="AO94" i="5"/>
  <c r="AO95" i="5"/>
  <c r="AO96" i="5"/>
  <c r="AO97" i="5"/>
  <c r="AO98" i="5"/>
  <c r="AO99" i="5"/>
  <c r="AO100" i="5"/>
  <c r="AO101" i="5"/>
  <c r="AO102" i="5"/>
  <c r="AO103" i="5"/>
  <c r="AO104" i="5"/>
  <c r="AO105" i="5"/>
  <c r="AO106" i="5"/>
  <c r="AO107" i="5"/>
  <c r="AO108" i="5"/>
  <c r="AO109" i="5"/>
  <c r="AO110" i="5"/>
  <c r="AO111" i="5"/>
  <c r="AO112" i="5"/>
  <c r="AO113" i="5"/>
  <c r="AO114" i="5"/>
  <c r="AO115" i="5"/>
  <c r="AO116" i="5"/>
  <c r="AO117" i="5"/>
  <c r="AO118" i="5"/>
  <c r="AO119" i="5"/>
  <c r="AO120" i="5"/>
  <c r="AO121" i="5"/>
  <c r="AO122" i="5"/>
  <c r="AO123" i="5"/>
  <c r="AO124" i="5"/>
  <c r="AO125" i="5"/>
  <c r="AO126" i="5"/>
  <c r="AO127" i="5"/>
  <c r="AO128" i="5"/>
  <c r="AO129" i="5"/>
  <c r="AO130" i="5"/>
  <c r="AO131" i="5"/>
  <c r="AO132" i="5"/>
  <c r="AO133" i="5"/>
  <c r="AO134" i="5"/>
  <c r="AO135" i="5"/>
  <c r="AO136" i="5"/>
  <c r="AO137" i="5"/>
  <c r="AO138" i="5"/>
  <c r="AO139" i="5"/>
  <c r="AO140" i="5"/>
  <c r="AO141" i="5"/>
  <c r="AO142" i="5"/>
  <c r="AO143" i="5"/>
  <c r="AO144" i="5"/>
  <c r="AO145" i="5"/>
  <c r="AO146" i="5"/>
  <c r="AO147" i="5"/>
  <c r="AO148" i="5"/>
  <c r="AO149" i="5"/>
  <c r="AO150" i="5"/>
  <c r="AO151" i="5"/>
  <c r="AO152" i="5"/>
  <c r="AO153" i="5"/>
  <c r="AO154" i="5"/>
  <c r="AO155" i="5"/>
  <c r="AO156" i="5"/>
  <c r="AO157" i="5"/>
  <c r="AO158" i="5"/>
  <c r="AO159" i="5"/>
  <c r="AO160" i="5"/>
  <c r="AO161" i="5"/>
  <c r="AO162" i="5"/>
  <c r="AO163" i="5"/>
  <c r="AO164" i="5"/>
  <c r="AO165" i="5"/>
  <c r="AO166" i="5"/>
  <c r="AO167" i="5"/>
  <c r="AO168" i="5"/>
  <c r="AO169" i="5"/>
  <c r="AO170" i="5"/>
  <c r="AO171" i="5"/>
  <c r="AO172" i="5"/>
  <c r="AO173" i="5"/>
  <c r="AO174" i="5"/>
  <c r="AO175" i="5"/>
  <c r="AO176" i="5"/>
  <c r="AO177" i="5"/>
  <c r="AO178" i="5"/>
  <c r="AO179" i="5"/>
  <c r="AO180" i="5"/>
  <c r="AO181" i="5"/>
  <c r="AO182" i="5"/>
  <c r="AO183" i="5"/>
  <c r="AO184" i="5"/>
  <c r="AO185" i="5"/>
  <c r="AO186" i="5"/>
  <c r="AO187" i="5"/>
  <c r="AO188" i="5"/>
  <c r="AO189" i="5"/>
  <c r="AO190" i="5"/>
  <c r="AO191" i="5"/>
  <c r="AO192" i="5"/>
  <c r="AO193" i="5"/>
  <c r="AO194" i="5"/>
  <c r="AO195" i="5"/>
  <c r="AO196" i="5"/>
  <c r="AO197" i="5"/>
  <c r="AO198" i="5"/>
  <c r="AO199" i="5"/>
  <c r="AO200" i="5"/>
  <c r="AO201" i="5"/>
  <c r="AO202" i="5"/>
  <c r="AO203" i="5"/>
  <c r="AO204" i="5"/>
  <c r="AO205" i="5"/>
  <c r="AO206" i="5"/>
  <c r="AO207" i="5"/>
  <c r="AO208" i="5"/>
  <c r="AO209" i="5"/>
  <c r="AO210" i="5"/>
  <c r="AO211" i="5"/>
  <c r="AO212" i="5"/>
  <c r="AO213" i="5"/>
  <c r="AO214" i="5"/>
  <c r="AO215" i="5"/>
  <c r="AO216" i="5"/>
  <c r="AO217" i="5"/>
  <c r="AO218" i="5"/>
  <c r="AO219" i="5"/>
  <c r="AO220" i="5"/>
  <c r="AO221" i="5"/>
  <c r="AO222" i="5"/>
  <c r="AO223" i="5"/>
  <c r="AO224" i="5"/>
  <c r="AO225" i="5"/>
  <c r="AO226" i="5"/>
  <c r="AO227" i="5"/>
  <c r="AO228" i="5"/>
  <c r="AO229" i="5"/>
  <c r="AO230" i="5"/>
  <c r="AO231" i="5"/>
  <c r="AO232" i="5"/>
  <c r="AO233" i="5"/>
  <c r="AO234" i="5"/>
  <c r="AO235" i="5"/>
  <c r="AO236" i="5"/>
  <c r="AO237" i="5"/>
  <c r="AO238" i="5"/>
  <c r="AO239" i="5"/>
  <c r="AO240" i="5"/>
  <c r="AO241" i="5"/>
  <c r="AO242" i="5"/>
  <c r="AO243" i="5"/>
  <c r="AO244" i="5"/>
  <c r="AO245" i="5"/>
  <c r="AO246" i="5"/>
  <c r="AO247" i="5"/>
  <c r="AO248" i="5"/>
  <c r="AO249" i="5"/>
  <c r="AO250" i="5"/>
  <c r="AO251" i="5"/>
  <c r="AO252" i="5"/>
  <c r="AO253" i="5"/>
  <c r="AO254" i="5"/>
  <c r="AO255" i="5"/>
  <c r="AO256" i="5"/>
  <c r="AO257" i="5"/>
  <c r="AO258" i="5"/>
  <c r="AO259" i="5"/>
  <c r="AO260" i="5"/>
  <c r="AO261" i="5"/>
  <c r="AO262" i="5"/>
  <c r="AO263" i="5"/>
  <c r="AO264" i="5"/>
  <c r="AO265" i="5"/>
  <c r="AO266" i="5"/>
  <c r="AO267" i="5"/>
  <c r="AO268" i="5"/>
  <c r="AO269" i="5"/>
  <c r="AO270" i="5"/>
  <c r="AO271" i="5"/>
  <c r="AO272" i="5"/>
  <c r="AO273" i="5"/>
  <c r="AO274" i="5"/>
  <c r="AO275" i="5"/>
  <c r="AO276" i="5"/>
  <c r="AO277" i="5"/>
  <c r="AO278" i="5"/>
  <c r="AO279" i="5"/>
  <c r="AO280" i="5"/>
  <c r="AO281" i="5"/>
  <c r="AO282" i="5"/>
  <c r="AO283" i="5"/>
  <c r="AO284" i="5"/>
  <c r="AO285" i="5"/>
  <c r="AO286" i="5"/>
  <c r="AO287" i="5"/>
  <c r="AO288" i="5"/>
  <c r="AO289" i="5"/>
  <c r="AO290" i="5"/>
  <c r="AO291" i="5"/>
  <c r="AO292" i="5"/>
  <c r="AO293" i="5"/>
  <c r="AO294" i="5"/>
  <c r="AO295" i="5"/>
  <c r="AO296" i="5"/>
  <c r="AO297" i="5"/>
  <c r="AO298" i="5"/>
  <c r="AO299" i="5"/>
  <c r="AO300" i="5"/>
  <c r="AO301" i="5"/>
  <c r="AL2" i="13"/>
  <c r="AL3" i="13"/>
  <c r="AL6" i="13"/>
  <c r="AL10" i="13"/>
  <c r="AL11" i="13"/>
  <c r="AL12" i="13"/>
  <c r="AL13" i="13"/>
  <c r="AL14" i="13"/>
  <c r="AL15" i="13"/>
  <c r="AL16" i="13"/>
  <c r="AL17" i="13"/>
  <c r="AL18" i="13"/>
  <c r="AL19" i="13"/>
  <c r="AL20" i="13"/>
  <c r="AL21" i="13"/>
  <c r="AL22" i="13"/>
  <c r="AL23" i="13"/>
  <c r="AL24" i="13"/>
  <c r="AL25" i="13"/>
  <c r="AL26" i="13"/>
  <c r="AL27" i="13"/>
  <c r="AL28" i="13"/>
  <c r="AL29" i="13"/>
  <c r="AL30" i="13"/>
  <c r="AL31" i="13"/>
  <c r="AL32" i="13"/>
  <c r="AL33" i="13"/>
  <c r="AL34" i="13"/>
  <c r="AL35" i="13"/>
  <c r="AL36" i="13"/>
  <c r="AL37" i="13"/>
  <c r="AL38" i="13"/>
  <c r="AL39" i="13"/>
  <c r="AL40" i="13"/>
  <c r="AL41" i="13"/>
  <c r="AL42" i="13"/>
  <c r="AL43" i="13"/>
  <c r="AL44" i="13"/>
  <c r="AL45" i="13"/>
  <c r="AL46" i="13"/>
  <c r="AL47" i="13"/>
  <c r="AL48" i="13"/>
  <c r="AL51" i="13"/>
  <c r="AL52" i="13"/>
  <c r="AL55" i="13"/>
  <c r="AL56" i="13"/>
  <c r="AL57" i="13"/>
  <c r="AL58" i="13"/>
  <c r="AL59" i="13"/>
  <c r="AL60" i="13"/>
  <c r="AL61" i="13"/>
  <c r="AL62" i="13"/>
  <c r="AL63" i="13"/>
  <c r="AL64" i="13"/>
  <c r="AL65" i="13"/>
  <c r="AL66" i="13"/>
  <c r="AL67" i="13"/>
  <c r="AL68" i="13"/>
  <c r="AL69" i="13"/>
  <c r="AL70" i="13"/>
  <c r="AL71" i="13"/>
  <c r="AL72" i="13"/>
  <c r="AL73" i="13"/>
  <c r="AL74" i="13"/>
  <c r="AL75" i="13"/>
  <c r="AL76" i="13"/>
  <c r="AL77" i="13"/>
  <c r="AL78" i="13"/>
  <c r="AL79" i="13"/>
  <c r="AL80" i="13"/>
  <c r="AL81" i="13"/>
  <c r="AL82" i="13"/>
  <c r="AL83" i="13"/>
  <c r="AL84" i="13"/>
  <c r="AL85" i="13"/>
  <c r="AL86" i="13"/>
  <c r="AL87" i="13"/>
  <c r="AL88" i="13"/>
  <c r="AL89" i="13"/>
  <c r="AL90" i="13"/>
  <c r="AL91" i="13"/>
  <c r="AL92" i="13"/>
  <c r="AL93" i="13"/>
  <c r="AL94" i="13"/>
  <c r="AL95" i="13"/>
  <c r="AL96" i="13"/>
  <c r="AL97" i="13"/>
  <c r="AL98" i="13"/>
  <c r="AL99" i="13"/>
  <c r="AL100" i="13"/>
  <c r="AL101" i="13"/>
  <c r="AL102" i="13"/>
  <c r="AL103" i="13"/>
  <c r="AL104" i="13"/>
  <c r="AL105" i="13"/>
  <c r="AL106" i="13"/>
  <c r="AL107" i="13"/>
  <c r="AL108" i="13"/>
  <c r="AL109" i="13"/>
  <c r="AL110" i="13"/>
  <c r="AL111" i="13"/>
  <c r="AL112" i="13"/>
  <c r="AL113" i="13"/>
  <c r="AL114" i="13"/>
  <c r="AL115" i="13"/>
  <c r="AL116" i="13"/>
  <c r="AL117" i="13"/>
  <c r="AL118" i="13"/>
  <c r="AL119" i="13"/>
  <c r="AL120" i="13"/>
  <c r="AL121" i="13"/>
  <c r="AL122" i="13"/>
  <c r="AL123" i="13"/>
  <c r="AL124" i="13"/>
  <c r="AL125" i="13"/>
  <c r="AL126" i="13"/>
  <c r="AL127" i="13"/>
  <c r="AL128" i="13"/>
  <c r="AL129" i="13"/>
  <c r="AL130" i="13"/>
  <c r="AL131" i="13"/>
  <c r="AL132" i="13"/>
  <c r="AL133" i="13"/>
  <c r="AL134" i="13"/>
  <c r="AL135" i="13"/>
  <c r="AL136" i="13"/>
  <c r="AL137" i="13"/>
  <c r="AL138" i="13"/>
  <c r="AL139" i="13"/>
  <c r="AL140" i="13"/>
  <c r="AL141" i="13"/>
  <c r="AL142" i="13"/>
  <c r="AL143" i="13"/>
  <c r="AL144" i="13"/>
  <c r="AL145" i="13"/>
  <c r="AL146" i="13"/>
  <c r="AL147" i="13"/>
  <c r="AL148" i="13"/>
  <c r="AL149" i="13"/>
  <c r="AL150" i="13"/>
  <c r="AL151" i="13"/>
  <c r="AL152" i="13"/>
  <c r="AL153" i="13"/>
  <c r="AL154" i="13"/>
  <c r="AL155" i="13"/>
  <c r="AL156" i="13"/>
  <c r="AL157" i="13"/>
  <c r="AL158" i="13"/>
  <c r="AL159" i="13"/>
  <c r="AL160" i="13"/>
  <c r="AL161" i="13"/>
  <c r="AL162" i="13"/>
  <c r="AL163" i="13"/>
  <c r="AL164" i="13"/>
  <c r="AL165" i="13"/>
  <c r="AL166" i="13"/>
  <c r="AL167" i="13"/>
  <c r="AL168" i="13"/>
  <c r="AL169" i="13"/>
  <c r="AL170" i="13"/>
  <c r="AL171" i="13"/>
  <c r="AL172" i="13"/>
  <c r="AL173" i="13"/>
  <c r="AL174" i="13"/>
  <c r="AL175" i="13"/>
  <c r="AL176" i="13"/>
  <c r="AL177" i="13"/>
  <c r="AL178" i="13"/>
  <c r="AL179" i="13"/>
  <c r="AL180" i="13"/>
  <c r="AL181" i="13"/>
  <c r="AL182" i="13"/>
  <c r="AL183" i="13"/>
  <c r="AL184" i="13"/>
  <c r="AL185" i="13"/>
  <c r="AL186" i="13"/>
  <c r="AL187" i="13"/>
  <c r="AL188" i="13"/>
  <c r="AL189" i="13"/>
  <c r="AL190" i="13"/>
  <c r="AL191" i="13"/>
  <c r="AL192" i="13"/>
  <c r="AL193" i="13"/>
  <c r="AL194" i="13"/>
  <c r="AL195" i="13"/>
  <c r="AL196" i="13"/>
  <c r="AL197" i="13"/>
  <c r="AL198" i="13"/>
  <c r="AL199" i="13"/>
  <c r="AL200" i="13"/>
  <c r="AL201" i="13"/>
  <c r="AL202" i="13"/>
  <c r="AL203" i="13"/>
  <c r="AL204" i="13"/>
  <c r="AL205" i="13"/>
  <c r="AL206" i="13"/>
  <c r="AL207" i="13"/>
  <c r="AL208" i="13"/>
  <c r="AL209" i="13"/>
  <c r="AL210" i="13"/>
  <c r="AL211" i="13"/>
  <c r="AL212" i="13"/>
  <c r="AL213" i="13"/>
  <c r="AL214" i="13"/>
  <c r="AL215" i="13"/>
  <c r="AL216" i="13"/>
  <c r="AL217" i="13"/>
  <c r="AL218" i="13"/>
  <c r="AL219" i="13"/>
  <c r="AL220" i="13"/>
  <c r="AL221" i="13"/>
  <c r="AL222" i="13"/>
  <c r="AL223" i="13"/>
  <c r="AL224" i="13"/>
  <c r="AL225" i="13"/>
  <c r="AL226" i="13"/>
  <c r="AL227" i="13"/>
  <c r="AL228" i="13"/>
  <c r="AL229" i="13"/>
  <c r="AL230" i="13"/>
  <c r="AL231" i="13"/>
  <c r="AL232" i="13"/>
  <c r="AL233" i="13"/>
  <c r="AL234" i="13"/>
  <c r="AL235" i="13"/>
  <c r="AL236" i="13"/>
  <c r="AL237" i="13"/>
  <c r="AL238" i="13"/>
  <c r="AL239" i="13"/>
  <c r="AL240" i="13"/>
  <c r="AL241" i="13"/>
  <c r="AL242" i="13"/>
  <c r="AL243" i="13"/>
  <c r="AL244" i="13"/>
  <c r="AL245" i="13"/>
  <c r="AL246" i="13"/>
  <c r="AL247" i="13"/>
  <c r="AL248" i="13"/>
  <c r="AL249" i="13"/>
  <c r="AL250" i="13"/>
  <c r="AL251" i="13"/>
  <c r="AL252" i="13"/>
  <c r="AL253" i="13"/>
  <c r="AL254" i="13"/>
  <c r="AL255" i="13"/>
  <c r="AL256" i="13"/>
  <c r="AL257" i="13"/>
  <c r="AL258" i="13"/>
  <c r="AL259" i="13"/>
  <c r="AL260" i="13"/>
  <c r="AL261" i="13"/>
  <c r="AL262" i="13"/>
  <c r="AL263" i="13"/>
  <c r="AL264" i="13"/>
  <c r="AL265" i="13"/>
  <c r="AL266" i="13"/>
  <c r="AL267" i="13"/>
  <c r="AL268" i="13"/>
  <c r="AL269" i="13"/>
  <c r="AL270" i="13"/>
  <c r="AL271" i="13"/>
  <c r="AL272" i="13"/>
  <c r="AL273" i="13"/>
  <c r="AL274" i="13"/>
  <c r="AL275" i="13"/>
  <c r="AL276" i="13"/>
  <c r="AL277" i="13"/>
  <c r="AL278" i="13"/>
  <c r="AL279" i="13"/>
  <c r="AL280" i="13"/>
  <c r="AL281" i="13"/>
  <c r="AL282" i="13"/>
  <c r="AL283" i="13"/>
  <c r="AL284" i="13"/>
  <c r="AL285" i="13"/>
  <c r="AL286" i="13"/>
  <c r="AL287" i="13"/>
  <c r="AL288" i="13"/>
  <c r="AL289" i="13"/>
  <c r="AL290" i="13"/>
  <c r="AL291" i="13"/>
  <c r="AL292" i="13"/>
  <c r="AL293" i="13"/>
  <c r="AL294" i="13"/>
  <c r="AL295" i="13"/>
  <c r="AL296" i="13"/>
  <c r="AL297" i="13"/>
  <c r="AL298" i="13"/>
  <c r="AL299" i="13"/>
  <c r="AL300" i="13"/>
  <c r="AL301" i="13"/>
  <c r="AO4" i="12"/>
  <c r="AO5" i="12"/>
  <c r="AO8" i="12"/>
  <c r="AO9" i="12"/>
  <c r="AO12" i="12"/>
  <c r="AO13" i="12"/>
  <c r="AO16" i="12"/>
  <c r="AO17" i="12"/>
  <c r="AO20" i="12"/>
  <c r="AO21" i="12"/>
  <c r="AO24" i="12"/>
  <c r="AO25" i="12"/>
  <c r="AO28" i="12"/>
  <c r="AO29" i="12"/>
  <c r="AO32" i="12"/>
  <c r="AO33" i="12"/>
  <c r="AO36" i="12"/>
  <c r="AO37" i="12"/>
  <c r="AO40" i="12"/>
  <c r="AO41" i="12"/>
  <c r="AO44" i="12"/>
  <c r="AO45" i="12"/>
  <c r="AO48" i="12"/>
  <c r="AO49" i="12"/>
  <c r="AO52" i="12"/>
  <c r="AO53" i="12"/>
  <c r="AO56" i="12"/>
  <c r="AO57" i="12"/>
  <c r="AO60" i="12"/>
  <c r="AO61" i="12"/>
  <c r="AO64" i="12"/>
  <c r="AO65" i="12"/>
  <c r="AO68" i="12"/>
  <c r="AO69" i="12"/>
  <c r="AO72" i="12"/>
  <c r="AO73" i="12"/>
  <c r="AO76" i="12"/>
  <c r="AO77" i="12"/>
  <c r="AO80" i="12"/>
  <c r="AO81" i="12"/>
  <c r="AO84" i="12"/>
  <c r="AO85" i="12"/>
  <c r="AO88" i="12"/>
  <c r="AO89" i="12"/>
  <c r="AO92" i="12"/>
  <c r="AO93" i="12"/>
  <c r="AO96" i="12"/>
  <c r="AO97" i="12"/>
  <c r="AO100" i="12"/>
  <c r="AO101" i="12"/>
  <c r="AO104" i="12"/>
  <c r="AO105" i="12"/>
  <c r="AO108" i="12"/>
  <c r="AO109" i="12"/>
  <c r="AO112" i="12"/>
  <c r="AO113" i="12"/>
  <c r="AO116" i="12"/>
  <c r="AO117" i="12"/>
  <c r="AO120" i="12"/>
  <c r="AO121" i="12"/>
  <c r="AO124" i="12"/>
  <c r="AO125" i="12"/>
  <c r="AO128" i="12"/>
  <c r="AO129" i="12"/>
  <c r="AO132" i="12"/>
  <c r="AO133" i="12"/>
  <c r="AO136" i="12"/>
  <c r="AO137" i="12"/>
  <c r="AO140" i="12"/>
  <c r="AO141" i="12"/>
  <c r="AO144" i="12"/>
  <c r="AO145" i="12"/>
  <c r="AO148" i="12"/>
  <c r="AO149" i="12"/>
  <c r="AO152" i="12"/>
  <c r="AO153" i="12"/>
  <c r="AO156" i="12"/>
  <c r="AO157" i="12"/>
  <c r="AO160" i="12"/>
  <c r="AO161" i="12"/>
  <c r="AO164" i="12"/>
  <c r="AO165" i="12"/>
  <c r="AO168" i="12"/>
  <c r="AO169" i="12"/>
  <c r="AO172" i="12"/>
  <c r="AO173" i="12"/>
  <c r="AO176" i="12"/>
  <c r="AO177" i="12"/>
  <c r="AO180" i="12"/>
  <c r="AO181" i="12"/>
  <c r="AO184" i="12"/>
  <c r="AO185" i="12"/>
  <c r="AO188" i="12"/>
  <c r="AO189" i="12"/>
  <c r="AO192" i="12"/>
  <c r="AO193" i="12"/>
  <c r="AO196" i="12"/>
  <c r="AO197" i="12"/>
  <c r="AO200" i="12"/>
  <c r="AO201" i="12"/>
  <c r="AO204" i="12"/>
  <c r="AO205" i="12"/>
  <c r="AO208" i="12"/>
  <c r="AO209" i="12"/>
  <c r="AO212" i="12"/>
  <c r="AO213" i="12"/>
  <c r="AO216" i="12"/>
  <c r="AO217" i="12"/>
  <c r="AO220" i="12"/>
  <c r="AO221" i="12"/>
  <c r="AO224" i="12"/>
  <c r="AO225" i="12"/>
  <c r="AO228" i="12"/>
  <c r="AO229" i="12"/>
  <c r="AO232" i="12"/>
  <c r="AO233" i="12"/>
  <c r="AO236" i="12"/>
  <c r="AO237" i="12"/>
  <c r="AO240" i="12"/>
  <c r="AO241" i="12"/>
  <c r="AO244" i="12"/>
  <c r="AO245" i="12"/>
  <c r="AO247" i="12"/>
  <c r="AO248" i="12"/>
  <c r="AO249" i="12"/>
  <c r="AO252" i="12"/>
  <c r="AO253" i="12"/>
  <c r="AO256" i="12"/>
  <c r="AO257" i="12"/>
  <c r="AO260" i="12"/>
  <c r="AO264" i="12"/>
  <c r="AO268" i="12"/>
  <c r="AO272" i="12"/>
  <c r="AO276" i="12"/>
  <c r="AO280" i="12"/>
  <c r="AO284" i="12"/>
  <c r="AO288" i="12"/>
  <c r="AO292" i="12"/>
  <c r="AO296" i="12"/>
  <c r="AO300" i="12"/>
  <c r="AO5" i="15"/>
  <c r="AO9" i="15"/>
  <c r="AO10" i="15"/>
  <c r="AO13" i="15"/>
  <c r="AO17" i="15"/>
  <c r="AO21" i="15"/>
  <c r="AO25" i="15"/>
  <c r="AO29" i="15"/>
  <c r="AO33" i="15"/>
  <c r="AO37" i="15"/>
  <c r="AO41" i="15"/>
  <c r="AO45" i="15"/>
  <c r="AO49" i="15"/>
  <c r="AO53" i="15"/>
  <c r="AO57" i="15"/>
  <c r="AO61" i="15"/>
  <c r="AO65" i="15"/>
  <c r="AO69" i="15"/>
  <c r="AO73" i="15"/>
  <c r="AO77" i="15"/>
  <c r="AO81" i="15"/>
  <c r="AO85" i="15"/>
  <c r="AO89" i="15"/>
  <c r="AO93" i="15"/>
  <c r="AO97" i="15"/>
  <c r="AO101" i="15"/>
  <c r="AO105" i="15"/>
  <c r="AO109" i="15"/>
  <c r="AO113" i="15"/>
  <c r="AO117" i="15"/>
  <c r="AO121" i="15"/>
  <c r="AO125" i="15"/>
  <c r="AO129" i="15"/>
  <c r="AO133" i="15"/>
  <c r="AO137" i="15"/>
  <c r="AO141" i="15"/>
  <c r="AO145" i="15"/>
  <c r="AO149" i="15"/>
  <c r="AO153" i="15"/>
  <c r="AO157" i="15"/>
  <c r="AO161" i="15"/>
  <c r="AO165" i="15"/>
  <c r="AO169" i="15"/>
  <c r="AO173" i="15"/>
  <c r="AO177" i="15"/>
  <c r="AO181" i="15"/>
  <c r="AO185" i="15"/>
  <c r="AO189" i="15"/>
  <c r="AO193" i="15"/>
  <c r="AO197" i="15"/>
  <c r="AO209" i="15"/>
  <c r="AO213" i="15"/>
  <c r="AO225" i="15"/>
  <c r="AO229" i="15"/>
  <c r="AO241" i="15"/>
  <c r="AO245" i="15"/>
  <c r="AO248" i="15"/>
  <c r="AO253" i="15"/>
  <c r="AO257" i="15"/>
  <c r="AO269" i="15"/>
  <c r="AO273" i="15"/>
  <c r="AO280" i="15"/>
  <c r="AO285" i="15"/>
  <c r="AO289" i="15"/>
  <c r="AN4" i="16"/>
  <c r="AN23" i="16"/>
  <c r="AN27" i="16"/>
  <c r="AN31" i="16"/>
  <c r="AN32" i="16"/>
  <c r="AN36" i="16"/>
  <c r="AN39" i="16"/>
  <c r="AN43" i="16"/>
  <c r="AN47" i="16"/>
  <c r="AN55" i="16"/>
  <c r="AN63" i="16"/>
  <c r="AN64" i="16"/>
  <c r="AN71" i="16"/>
  <c r="AN79" i="16"/>
  <c r="AN83" i="16"/>
  <c r="AN88" i="16"/>
  <c r="AN96" i="16"/>
  <c r="AN99" i="16"/>
  <c r="AN107" i="16"/>
  <c r="AN119" i="16"/>
  <c r="AN120" i="16"/>
  <c r="AN123" i="16"/>
  <c r="AN127" i="16"/>
  <c r="AN128" i="16"/>
  <c r="AN135" i="16"/>
  <c r="AN139" i="16"/>
  <c r="AN151" i="16"/>
  <c r="AN152" i="16"/>
  <c r="AN160" i="16"/>
  <c r="AN163" i="16"/>
  <c r="AN171" i="16"/>
  <c r="AN179" i="16"/>
  <c r="AN184" i="16"/>
  <c r="AN192" i="16"/>
  <c r="AN195" i="16"/>
  <c r="AN203" i="16"/>
  <c r="AN207" i="16"/>
  <c r="AN216" i="16"/>
  <c r="AN224" i="16"/>
  <c r="AN227" i="16"/>
  <c r="AN248" i="16"/>
  <c r="AN250" i="16"/>
  <c r="AN256" i="16"/>
  <c r="AN280" i="16"/>
  <c r="AN282" i="16"/>
  <c r="AN288" i="16"/>
  <c r="AN296" i="16"/>
  <c r="B9" i="21"/>
  <c r="H4" i="21"/>
  <c r="C4" i="21"/>
  <c r="D4" i="21"/>
  <c r="E4" i="21"/>
  <c r="F4" i="21"/>
  <c r="G4" i="21"/>
  <c r="B4" i="21"/>
  <c r="AN9" i="7" l="1"/>
  <c r="N15" i="26" s="1"/>
  <c r="AN5" i="7"/>
  <c r="AQ7" i="15"/>
  <c r="AN231" i="16"/>
  <c r="P9" i="28"/>
  <c r="P11" i="28" s="1"/>
  <c r="P2" i="28"/>
  <c r="N3" i="27" s="1"/>
  <c r="N17" i="26"/>
  <c r="N25" i="27"/>
  <c r="N23" i="27"/>
  <c r="N27" i="27"/>
  <c r="O9" i="28"/>
  <c r="O11" i="28" s="1"/>
  <c r="O2" i="28"/>
  <c r="M25" i="27"/>
  <c r="M23" i="27"/>
  <c r="M29" i="27"/>
  <c r="M27" i="27"/>
  <c r="R2" i="8"/>
  <c r="AO296" i="7"/>
  <c r="T296" i="8" s="1"/>
  <c r="AO291" i="7"/>
  <c r="T291" i="8" s="1"/>
  <c r="AO275" i="7"/>
  <c r="T275" i="8" s="1"/>
  <c r="AO2" i="7"/>
  <c r="T2" i="8" s="1"/>
  <c r="AO294" i="7"/>
  <c r="T294" i="8" s="1"/>
  <c r="AO286" i="7"/>
  <c r="T286" i="8" s="1"/>
  <c r="AO278" i="7"/>
  <c r="T278" i="8" s="1"/>
  <c r="AO270" i="7"/>
  <c r="T270" i="8" s="1"/>
  <c r="AO262" i="7"/>
  <c r="T262" i="8" s="1"/>
  <c r="AO254" i="7"/>
  <c r="T254" i="8" s="1"/>
  <c r="AO299" i="7"/>
  <c r="T299" i="8" s="1"/>
  <c r="AO283" i="7"/>
  <c r="T283" i="8" s="1"/>
  <c r="AO298" i="7"/>
  <c r="T298" i="8" s="1"/>
  <c r="AO266" i="7"/>
  <c r="T266" i="8" s="1"/>
  <c r="AO246" i="7"/>
  <c r="T246" i="8" s="1"/>
  <c r="AO238" i="7"/>
  <c r="T238" i="8" s="1"/>
  <c r="AO230" i="7"/>
  <c r="T230" i="8" s="1"/>
  <c r="AO222" i="7"/>
  <c r="T222" i="8" s="1"/>
  <c r="AO214" i="7"/>
  <c r="T214" i="8" s="1"/>
  <c r="AO206" i="7"/>
  <c r="T206" i="8" s="1"/>
  <c r="AO198" i="7"/>
  <c r="T198" i="8" s="1"/>
  <c r="AO190" i="7"/>
  <c r="T190" i="8" s="1"/>
  <c r="AO182" i="7"/>
  <c r="T182" i="8" s="1"/>
  <c r="AO174" i="7"/>
  <c r="T174" i="8" s="1"/>
  <c r="AO166" i="7"/>
  <c r="T166" i="8" s="1"/>
  <c r="AO158" i="7"/>
  <c r="T158" i="8" s="1"/>
  <c r="AO150" i="7"/>
  <c r="T150" i="8" s="1"/>
  <c r="AO142" i="7"/>
  <c r="T142" i="8" s="1"/>
  <c r="AO134" i="7"/>
  <c r="T134" i="8" s="1"/>
  <c r="AO126" i="7"/>
  <c r="T126" i="8" s="1"/>
  <c r="AO118" i="7"/>
  <c r="T118" i="8" s="1"/>
  <c r="AO110" i="7"/>
  <c r="T110" i="8" s="1"/>
  <c r="AO102" i="7"/>
  <c r="T102" i="8" s="1"/>
  <c r="AO94" i="7"/>
  <c r="T94" i="8" s="1"/>
  <c r="AO86" i="7"/>
  <c r="T86" i="8" s="1"/>
  <c r="AO78" i="7"/>
  <c r="T78" i="8" s="1"/>
  <c r="AO70" i="7"/>
  <c r="T70" i="8" s="1"/>
  <c r="AO62" i="7"/>
  <c r="T62" i="8" s="1"/>
  <c r="AO54" i="7"/>
  <c r="T54" i="8" s="1"/>
  <c r="AO46" i="7"/>
  <c r="T46" i="8" s="1"/>
  <c r="AO38" i="7"/>
  <c r="T38" i="8" s="1"/>
  <c r="AO30" i="7"/>
  <c r="T30" i="8" s="1"/>
  <c r="AO22" i="7"/>
  <c r="T22" i="8" s="1"/>
  <c r="AO14" i="7"/>
  <c r="T14" i="8" s="1"/>
  <c r="AO6" i="7"/>
  <c r="T6" i="8" s="1"/>
  <c r="AO297" i="7"/>
  <c r="T297" i="8" s="1"/>
  <c r="AO289" i="7"/>
  <c r="T289" i="8" s="1"/>
  <c r="AO281" i="7"/>
  <c r="T281" i="8" s="1"/>
  <c r="AO273" i="7"/>
  <c r="T273" i="8" s="1"/>
  <c r="AO265" i="7"/>
  <c r="T265" i="8" s="1"/>
  <c r="AO249" i="7"/>
  <c r="T249" i="8" s="1"/>
  <c r="AO241" i="7"/>
  <c r="T241" i="8" s="1"/>
  <c r="AO233" i="7"/>
  <c r="T233" i="8" s="1"/>
  <c r="AO225" i="7"/>
  <c r="T225" i="8" s="1"/>
  <c r="AO217" i="7"/>
  <c r="T217" i="8" s="1"/>
  <c r="AO209" i="7"/>
  <c r="T209" i="8" s="1"/>
  <c r="AO193" i="7"/>
  <c r="T193" i="8" s="1"/>
  <c r="AO177" i="7"/>
  <c r="T177" i="8" s="1"/>
  <c r="AO161" i="7"/>
  <c r="T161" i="8" s="1"/>
  <c r="AO145" i="7"/>
  <c r="T145" i="8" s="1"/>
  <c r="AO129" i="7"/>
  <c r="T129" i="8" s="1"/>
  <c r="AO113" i="7"/>
  <c r="T113" i="8" s="1"/>
  <c r="AO97" i="7"/>
  <c r="T97" i="8" s="1"/>
  <c r="AO81" i="7"/>
  <c r="T81" i="8" s="1"/>
  <c r="AO57" i="7"/>
  <c r="T57" i="8" s="1"/>
  <c r="AO49" i="7"/>
  <c r="T49" i="8" s="1"/>
  <c r="AO25" i="7"/>
  <c r="T25" i="8" s="1"/>
  <c r="AO9" i="7"/>
  <c r="T9" i="8" s="1"/>
  <c r="AO292" i="7"/>
  <c r="T292" i="8" s="1"/>
  <c r="AO264" i="7"/>
  <c r="T264" i="8" s="1"/>
  <c r="AO256" i="7"/>
  <c r="T256" i="8" s="1"/>
  <c r="AO232" i="7"/>
  <c r="T232" i="8" s="1"/>
  <c r="AO224" i="7"/>
  <c r="T224" i="8" s="1"/>
  <c r="AO208" i="7"/>
  <c r="T208" i="8" s="1"/>
  <c r="AO192" i="7"/>
  <c r="T192" i="8" s="1"/>
  <c r="AO168" i="7"/>
  <c r="T168" i="8" s="1"/>
  <c r="AO160" i="7"/>
  <c r="T160" i="8" s="1"/>
  <c r="AO136" i="7"/>
  <c r="T136" i="8" s="1"/>
  <c r="AO128" i="7"/>
  <c r="T128" i="8" s="1"/>
  <c r="AO104" i="7"/>
  <c r="T104" i="8" s="1"/>
  <c r="AO96" i="7"/>
  <c r="T96" i="8" s="1"/>
  <c r="AO80" i="7"/>
  <c r="T80" i="8" s="1"/>
  <c r="AO56" i="7"/>
  <c r="T56" i="8" s="1"/>
  <c r="AO40" i="7"/>
  <c r="T40" i="8" s="1"/>
  <c r="AO24" i="7"/>
  <c r="T24" i="8" s="1"/>
  <c r="AO8" i="7"/>
  <c r="T8" i="8" s="1"/>
  <c r="AO295" i="7"/>
  <c r="T295" i="8" s="1"/>
  <c r="AO263" i="7"/>
  <c r="T263" i="8" s="1"/>
  <c r="AO247" i="7"/>
  <c r="T247" i="8" s="1"/>
  <c r="AO231" i="7"/>
  <c r="T231" i="8" s="1"/>
  <c r="AO223" i="7"/>
  <c r="T223" i="8" s="1"/>
  <c r="AO199" i="7"/>
  <c r="T199" i="8" s="1"/>
  <c r="AO191" i="7"/>
  <c r="T191" i="8" s="1"/>
  <c r="AO167" i="7"/>
  <c r="T167" i="8" s="1"/>
  <c r="AO151" i="7"/>
  <c r="T151" i="8" s="1"/>
  <c r="AO143" i="7"/>
  <c r="T143" i="8" s="1"/>
  <c r="AO119" i="7"/>
  <c r="T119" i="8" s="1"/>
  <c r="AO267" i="7"/>
  <c r="T267" i="8" s="1"/>
  <c r="AO274" i="7"/>
  <c r="T274" i="8" s="1"/>
  <c r="AO261" i="7"/>
  <c r="T261" i="8" s="1"/>
  <c r="AO205" i="7"/>
  <c r="T205" i="8" s="1"/>
  <c r="AO181" i="7"/>
  <c r="T181" i="8" s="1"/>
  <c r="AO173" i="7"/>
  <c r="T173" i="8" s="1"/>
  <c r="AO149" i="7"/>
  <c r="T149" i="8" s="1"/>
  <c r="AO133" i="7"/>
  <c r="T133" i="8" s="1"/>
  <c r="AO117" i="7"/>
  <c r="T117" i="8" s="1"/>
  <c r="AO109" i="7"/>
  <c r="T109" i="8" s="1"/>
  <c r="AO85" i="7"/>
  <c r="T85" i="8" s="1"/>
  <c r="AO69" i="7"/>
  <c r="T69" i="8" s="1"/>
  <c r="AO53" i="7"/>
  <c r="T53" i="8" s="1"/>
  <c r="AO45" i="7"/>
  <c r="T45" i="8" s="1"/>
  <c r="AO29" i="7"/>
  <c r="T29" i="8" s="1"/>
  <c r="AO13" i="7"/>
  <c r="T13" i="8" s="1"/>
  <c r="AO284" i="7"/>
  <c r="T284" i="8" s="1"/>
  <c r="AO268" i="7"/>
  <c r="T268" i="8" s="1"/>
  <c r="AO252" i="7"/>
  <c r="T252" i="8" s="1"/>
  <c r="AO236" i="7"/>
  <c r="T236" i="8" s="1"/>
  <c r="AO220" i="7"/>
  <c r="T220" i="8" s="1"/>
  <c r="AO196" i="7"/>
  <c r="T196" i="8" s="1"/>
  <c r="AO180" i="7"/>
  <c r="T180" i="8" s="1"/>
  <c r="AO172" i="7"/>
  <c r="T172" i="8" s="1"/>
  <c r="AO156" i="7"/>
  <c r="T156" i="8" s="1"/>
  <c r="AO132" i="7"/>
  <c r="T132" i="8" s="1"/>
  <c r="AO124" i="7"/>
  <c r="T124" i="8" s="1"/>
  <c r="AO100" i="7"/>
  <c r="T100" i="8" s="1"/>
  <c r="AO92" i="7"/>
  <c r="T92" i="8" s="1"/>
  <c r="AO76" i="7"/>
  <c r="T76" i="8" s="1"/>
  <c r="AO52" i="7"/>
  <c r="T52" i="8" s="1"/>
  <c r="AO36" i="7"/>
  <c r="T36" i="8" s="1"/>
  <c r="AO20" i="7"/>
  <c r="T20" i="8" s="1"/>
  <c r="AO4" i="7"/>
  <c r="T4" i="8" s="1"/>
  <c r="AO287" i="7"/>
  <c r="T287" i="8" s="1"/>
  <c r="AO259" i="7"/>
  <c r="T259" i="8" s="1"/>
  <c r="AO251" i="7"/>
  <c r="T251" i="8" s="1"/>
  <c r="AO227" i="7"/>
  <c r="T227" i="8" s="1"/>
  <c r="AO219" i="7"/>
  <c r="T219" i="8" s="1"/>
  <c r="AO195" i="7"/>
  <c r="T195" i="8" s="1"/>
  <c r="AO179" i="7"/>
  <c r="T179" i="8" s="1"/>
  <c r="AO163" i="7"/>
  <c r="T163" i="8" s="1"/>
  <c r="AO155" i="7"/>
  <c r="T155" i="8" s="1"/>
  <c r="AO131" i="7"/>
  <c r="T131" i="8" s="1"/>
  <c r="AO123" i="7"/>
  <c r="T123" i="8" s="1"/>
  <c r="AO107" i="7"/>
  <c r="T107" i="8" s="1"/>
  <c r="AO282" i="7"/>
  <c r="T282" i="8" s="1"/>
  <c r="AO250" i="7"/>
  <c r="T250" i="8" s="1"/>
  <c r="AO242" i="7"/>
  <c r="T242" i="8" s="1"/>
  <c r="AO234" i="7"/>
  <c r="T234" i="8" s="1"/>
  <c r="AO226" i="7"/>
  <c r="T226" i="8" s="1"/>
  <c r="AO218" i="7"/>
  <c r="T218" i="8" s="1"/>
  <c r="AO210" i="7"/>
  <c r="T210" i="8" s="1"/>
  <c r="AO202" i="7"/>
  <c r="T202" i="8" s="1"/>
  <c r="AO194" i="7"/>
  <c r="T194" i="8" s="1"/>
  <c r="AO186" i="7"/>
  <c r="T186" i="8" s="1"/>
  <c r="AO178" i="7"/>
  <c r="T178" i="8" s="1"/>
  <c r="AO170" i="7"/>
  <c r="T170" i="8" s="1"/>
  <c r="AO162" i="7"/>
  <c r="T162" i="8" s="1"/>
  <c r="AO154" i="7"/>
  <c r="T154" i="8" s="1"/>
  <c r="AO146" i="7"/>
  <c r="T146" i="8" s="1"/>
  <c r="AO138" i="7"/>
  <c r="T138" i="8" s="1"/>
  <c r="AO130" i="7"/>
  <c r="T130" i="8" s="1"/>
  <c r="AO122" i="7"/>
  <c r="T122" i="8" s="1"/>
  <c r="AO114" i="7"/>
  <c r="T114" i="8" s="1"/>
  <c r="AO106" i="7"/>
  <c r="T106" i="8" s="1"/>
  <c r="AO98" i="7"/>
  <c r="T98" i="8" s="1"/>
  <c r="AO90" i="7"/>
  <c r="T90" i="8" s="1"/>
  <c r="AO82" i="7"/>
  <c r="T82" i="8" s="1"/>
  <c r="AO74" i="7"/>
  <c r="T74" i="8" s="1"/>
  <c r="AO66" i="7"/>
  <c r="T66" i="8" s="1"/>
  <c r="AO58" i="7"/>
  <c r="T58" i="8" s="1"/>
  <c r="AO50" i="7"/>
  <c r="T50" i="8" s="1"/>
  <c r="AO42" i="7"/>
  <c r="T42" i="8" s="1"/>
  <c r="AO34" i="7"/>
  <c r="T34" i="8" s="1"/>
  <c r="AO26" i="7"/>
  <c r="T26" i="8" s="1"/>
  <c r="AO18" i="7"/>
  <c r="T18" i="8" s="1"/>
  <c r="AO10" i="7"/>
  <c r="T10" i="8" s="1"/>
  <c r="AO301" i="7"/>
  <c r="T301" i="8" s="1"/>
  <c r="AO293" i="7"/>
  <c r="T293" i="8" s="1"/>
  <c r="AO285" i="7"/>
  <c r="T285" i="8" s="1"/>
  <c r="AO277" i="7"/>
  <c r="T277" i="8" s="1"/>
  <c r="AO269" i="7"/>
  <c r="T269" i="8" s="1"/>
  <c r="AO253" i="7"/>
  <c r="T253" i="8" s="1"/>
  <c r="AO245" i="7"/>
  <c r="T245" i="8" s="1"/>
  <c r="AO237" i="7"/>
  <c r="T237" i="8" s="1"/>
  <c r="AO229" i="7"/>
  <c r="T229" i="8" s="1"/>
  <c r="AO221" i="7"/>
  <c r="T221" i="8" s="1"/>
  <c r="AO213" i="7"/>
  <c r="T213" i="8" s="1"/>
  <c r="AO197" i="7"/>
  <c r="T197" i="8" s="1"/>
  <c r="AO189" i="7"/>
  <c r="T189" i="8" s="1"/>
  <c r="AO165" i="7"/>
  <c r="T165" i="8" s="1"/>
  <c r="AO157" i="7"/>
  <c r="T157" i="8" s="1"/>
  <c r="AO141" i="7"/>
  <c r="T141" i="8" s="1"/>
  <c r="AO125" i="7"/>
  <c r="T125" i="8" s="1"/>
  <c r="AO101" i="7"/>
  <c r="T101" i="8" s="1"/>
  <c r="AO93" i="7"/>
  <c r="T93" i="8" s="1"/>
  <c r="AO77" i="7"/>
  <c r="T77" i="8" s="1"/>
  <c r="AO61" i="7"/>
  <c r="T61" i="8" s="1"/>
  <c r="AO37" i="7"/>
  <c r="T37" i="8" s="1"/>
  <c r="AO21" i="7"/>
  <c r="T21" i="8" s="1"/>
  <c r="AO5" i="7"/>
  <c r="T5" i="8" s="1"/>
  <c r="AO276" i="7"/>
  <c r="T276" i="8" s="1"/>
  <c r="AO260" i="7"/>
  <c r="T260" i="8" s="1"/>
  <c r="AO244" i="7"/>
  <c r="T244" i="8" s="1"/>
  <c r="AO228" i="7"/>
  <c r="T228" i="8" s="1"/>
  <c r="AO212" i="7"/>
  <c r="T212" i="8" s="1"/>
  <c r="AO204" i="7"/>
  <c r="T204" i="8" s="1"/>
  <c r="AO188" i="7"/>
  <c r="T188" i="8" s="1"/>
  <c r="AO164" i="7"/>
  <c r="T164" i="8" s="1"/>
  <c r="AO148" i="7"/>
  <c r="T148" i="8" s="1"/>
  <c r="AO140" i="7"/>
  <c r="T140" i="8" s="1"/>
  <c r="AO116" i="7"/>
  <c r="T116" i="8" s="1"/>
  <c r="AO108" i="7"/>
  <c r="T108" i="8" s="1"/>
  <c r="AO84" i="7"/>
  <c r="T84" i="8" s="1"/>
  <c r="AO68" i="7"/>
  <c r="T68" i="8" s="1"/>
  <c r="AO60" i="7"/>
  <c r="T60" i="8" s="1"/>
  <c r="AO44" i="7"/>
  <c r="T44" i="8" s="1"/>
  <c r="AO28" i="7"/>
  <c r="T28" i="8" s="1"/>
  <c r="AO12" i="7"/>
  <c r="T12" i="8" s="1"/>
  <c r="AO288" i="7"/>
  <c r="T288" i="8" s="1"/>
  <c r="AO271" i="7"/>
  <c r="T271" i="8" s="1"/>
  <c r="AO243" i="7"/>
  <c r="T243" i="8" s="1"/>
  <c r="AO235" i="7"/>
  <c r="T235" i="8" s="1"/>
  <c r="AO211" i="7"/>
  <c r="T211" i="8" s="1"/>
  <c r="AO203" i="7"/>
  <c r="T203" i="8" s="1"/>
  <c r="AO187" i="7"/>
  <c r="T187" i="8" s="1"/>
  <c r="AO171" i="7"/>
  <c r="T171" i="8" s="1"/>
  <c r="AO147" i="7"/>
  <c r="T147" i="8" s="1"/>
  <c r="AO139" i="7"/>
  <c r="T139" i="8" s="1"/>
  <c r="AO115" i="7"/>
  <c r="T115" i="8" s="1"/>
  <c r="AO290" i="7"/>
  <c r="T290" i="8" s="1"/>
  <c r="AO258" i="7"/>
  <c r="T258" i="8" s="1"/>
  <c r="AO257" i="7"/>
  <c r="T257" i="8" s="1"/>
  <c r="AO201" i="7"/>
  <c r="T201" i="8" s="1"/>
  <c r="AO185" i="7"/>
  <c r="T185" i="8" s="1"/>
  <c r="AO169" i="7"/>
  <c r="T169" i="8" s="1"/>
  <c r="AO153" i="7"/>
  <c r="T153" i="8" s="1"/>
  <c r="AO137" i="7"/>
  <c r="T137" i="8" s="1"/>
  <c r="AO121" i="7"/>
  <c r="T121" i="8" s="1"/>
  <c r="AO105" i="7"/>
  <c r="T105" i="8" s="1"/>
  <c r="AO89" i="7"/>
  <c r="T89" i="8" s="1"/>
  <c r="AO73" i="7"/>
  <c r="T73" i="8" s="1"/>
  <c r="AO65" i="7"/>
  <c r="T65" i="8" s="1"/>
  <c r="AO41" i="7"/>
  <c r="T41" i="8" s="1"/>
  <c r="AO33" i="7"/>
  <c r="T33" i="8" s="1"/>
  <c r="AO17" i="7"/>
  <c r="T17" i="8" s="1"/>
  <c r="AO280" i="7"/>
  <c r="T280" i="8" s="1"/>
  <c r="AO272" i="7"/>
  <c r="T272" i="8" s="1"/>
  <c r="AO248" i="7"/>
  <c r="T248" i="8" s="1"/>
  <c r="AO240" i="7"/>
  <c r="T240" i="8" s="1"/>
  <c r="AO216" i="7"/>
  <c r="T216" i="8" s="1"/>
  <c r="AO200" i="7"/>
  <c r="T200" i="8" s="1"/>
  <c r="AO184" i="7"/>
  <c r="T184" i="8" s="1"/>
  <c r="AO176" i="7"/>
  <c r="T176" i="8" s="1"/>
  <c r="AO152" i="7"/>
  <c r="T152" i="8" s="1"/>
  <c r="AO144" i="7"/>
  <c r="T144" i="8" s="1"/>
  <c r="AO120" i="7"/>
  <c r="T120" i="8" s="1"/>
  <c r="AO112" i="7"/>
  <c r="T112" i="8" s="1"/>
  <c r="AO88" i="7"/>
  <c r="T88" i="8" s="1"/>
  <c r="AO72" i="7"/>
  <c r="T72" i="8" s="1"/>
  <c r="AO64" i="7"/>
  <c r="T64" i="8" s="1"/>
  <c r="AO48" i="7"/>
  <c r="T48" i="8" s="1"/>
  <c r="AO32" i="7"/>
  <c r="T32" i="8" s="1"/>
  <c r="AO16" i="7"/>
  <c r="T16" i="8" s="1"/>
  <c r="AO300" i="7"/>
  <c r="T300" i="8" s="1"/>
  <c r="AO279" i="7"/>
  <c r="T279" i="8" s="1"/>
  <c r="AO255" i="7"/>
  <c r="T255" i="8" s="1"/>
  <c r="AO239" i="7"/>
  <c r="T239" i="8" s="1"/>
  <c r="AO215" i="7"/>
  <c r="T215" i="8" s="1"/>
  <c r="AO207" i="7"/>
  <c r="T207" i="8" s="1"/>
  <c r="AO183" i="7"/>
  <c r="T183" i="8" s="1"/>
  <c r="AO175" i="7"/>
  <c r="T175" i="8" s="1"/>
  <c r="AO159" i="7"/>
  <c r="T159" i="8" s="1"/>
  <c r="AO135" i="7"/>
  <c r="T135" i="8" s="1"/>
  <c r="AO127" i="7"/>
  <c r="T127" i="8" s="1"/>
  <c r="AO111" i="7"/>
  <c r="T111" i="8" s="1"/>
  <c r="AO99" i="7"/>
  <c r="T99" i="8" s="1"/>
  <c r="AO91" i="7"/>
  <c r="T91" i="8" s="1"/>
  <c r="AO83" i="7"/>
  <c r="T83" i="8" s="1"/>
  <c r="AO75" i="7"/>
  <c r="T75" i="8" s="1"/>
  <c r="AO67" i="7"/>
  <c r="T67" i="8" s="1"/>
  <c r="AO59" i="7"/>
  <c r="T59" i="8" s="1"/>
  <c r="AO51" i="7"/>
  <c r="T51" i="8" s="1"/>
  <c r="AO43" i="7"/>
  <c r="T43" i="8" s="1"/>
  <c r="AO35" i="7"/>
  <c r="T35" i="8" s="1"/>
  <c r="AO27" i="7"/>
  <c r="T27" i="8" s="1"/>
  <c r="AO19" i="7"/>
  <c r="T19" i="8" s="1"/>
  <c r="AO11" i="7"/>
  <c r="T11" i="8" s="1"/>
  <c r="AO3" i="7"/>
  <c r="T3" i="8" s="1"/>
  <c r="AO103" i="7"/>
  <c r="T103" i="8" s="1"/>
  <c r="AO95" i="7"/>
  <c r="T95" i="8" s="1"/>
  <c r="AO87" i="7"/>
  <c r="T87" i="8" s="1"/>
  <c r="AO79" i="7"/>
  <c r="T79" i="8" s="1"/>
  <c r="AO71" i="7"/>
  <c r="T71" i="8" s="1"/>
  <c r="AO63" i="7"/>
  <c r="T63" i="8" s="1"/>
  <c r="AO55" i="7"/>
  <c r="T55" i="8" s="1"/>
  <c r="AO47" i="7"/>
  <c r="T47" i="8" s="1"/>
  <c r="AO39" i="7"/>
  <c r="T39" i="8" s="1"/>
  <c r="AO31" i="7"/>
  <c r="T31" i="8" s="1"/>
  <c r="AO23" i="7"/>
  <c r="T23" i="8" s="1"/>
  <c r="AO15" i="7"/>
  <c r="T15" i="8" s="1"/>
  <c r="AO7" i="7"/>
  <c r="T7" i="8" s="1"/>
  <c r="AP2" i="7"/>
  <c r="V2" i="8" s="1"/>
  <c r="AP286" i="7"/>
  <c r="V286" i="8" s="1"/>
  <c r="AP270" i="7"/>
  <c r="V270" i="8" s="1"/>
  <c r="AP254" i="7"/>
  <c r="V254" i="8" s="1"/>
  <c r="AP238" i="7"/>
  <c r="V238" i="8" s="1"/>
  <c r="AP222" i="7"/>
  <c r="V222" i="8" s="1"/>
  <c r="AP206" i="7"/>
  <c r="V206" i="8" s="1"/>
  <c r="AP190" i="7"/>
  <c r="V190" i="8" s="1"/>
  <c r="AP174" i="7"/>
  <c r="V174" i="8" s="1"/>
  <c r="AP158" i="7"/>
  <c r="V158" i="8" s="1"/>
  <c r="AP142" i="7"/>
  <c r="V142" i="8" s="1"/>
  <c r="AP126" i="7"/>
  <c r="V126" i="8" s="1"/>
  <c r="AP110" i="7"/>
  <c r="V110" i="8" s="1"/>
  <c r="AP94" i="7"/>
  <c r="V94" i="8" s="1"/>
  <c r="AP78" i="7"/>
  <c r="V78" i="8" s="1"/>
  <c r="AP62" i="7"/>
  <c r="V62" i="8" s="1"/>
  <c r="AP46" i="7"/>
  <c r="V46" i="8" s="1"/>
  <c r="AP30" i="7"/>
  <c r="V30" i="8" s="1"/>
  <c r="AP14" i="7"/>
  <c r="V14" i="8" s="1"/>
  <c r="AP297" i="7"/>
  <c r="V297" i="8" s="1"/>
  <c r="AP281" i="7"/>
  <c r="V281" i="8" s="1"/>
  <c r="AP265" i="7"/>
  <c r="V265" i="8" s="1"/>
  <c r="AP249" i="7"/>
  <c r="V249" i="8" s="1"/>
  <c r="AP233" i="7"/>
  <c r="V233" i="8" s="1"/>
  <c r="AP217" i="7"/>
  <c r="V217" i="8" s="1"/>
  <c r="AP201" i="7"/>
  <c r="V201" i="8" s="1"/>
  <c r="AP185" i="7"/>
  <c r="V185" i="8" s="1"/>
  <c r="AP169" i="7"/>
  <c r="V169" i="8" s="1"/>
  <c r="AP153" i="7"/>
  <c r="V153" i="8" s="1"/>
  <c r="AP137" i="7"/>
  <c r="V137" i="8" s="1"/>
  <c r="AP121" i="7"/>
  <c r="V121" i="8" s="1"/>
  <c r="AP105" i="7"/>
  <c r="V105" i="8" s="1"/>
  <c r="AP89" i="7"/>
  <c r="V89" i="8" s="1"/>
  <c r="AP73" i="7"/>
  <c r="V73" i="8" s="1"/>
  <c r="AP57" i="7"/>
  <c r="V57" i="8" s="1"/>
  <c r="AP41" i="7"/>
  <c r="V41" i="8" s="1"/>
  <c r="AP25" i="7"/>
  <c r="V25" i="8" s="1"/>
  <c r="AP9" i="7"/>
  <c r="V9" i="8" s="1"/>
  <c r="AP292" i="7"/>
  <c r="V292" i="8" s="1"/>
  <c r="AP276" i="7"/>
  <c r="V276" i="8" s="1"/>
  <c r="AP260" i="7"/>
  <c r="V260" i="8" s="1"/>
  <c r="AP244" i="7"/>
  <c r="V244" i="8" s="1"/>
  <c r="AP228" i="7"/>
  <c r="V228" i="8" s="1"/>
  <c r="AP212" i="7"/>
  <c r="V212" i="8" s="1"/>
  <c r="AP196" i="7"/>
  <c r="V196" i="8" s="1"/>
  <c r="AP180" i="7"/>
  <c r="V180" i="8" s="1"/>
  <c r="AP164" i="7"/>
  <c r="V164" i="8" s="1"/>
  <c r="AP148" i="7"/>
  <c r="V148" i="8" s="1"/>
  <c r="AP132" i="7"/>
  <c r="V132" i="8" s="1"/>
  <c r="AP116" i="7"/>
  <c r="V116" i="8" s="1"/>
  <c r="AP100" i="7"/>
  <c r="V100" i="8" s="1"/>
  <c r="AP84" i="7"/>
  <c r="V84" i="8" s="1"/>
  <c r="AP68" i="7"/>
  <c r="V68" i="8" s="1"/>
  <c r="AP52" i="7"/>
  <c r="AP36" i="7"/>
  <c r="V36" i="8" s="1"/>
  <c r="AP20" i="7"/>
  <c r="V20" i="8" s="1"/>
  <c r="AP4" i="7"/>
  <c r="AP287" i="7"/>
  <c r="V287" i="8" s="1"/>
  <c r="AP271" i="7"/>
  <c r="V271" i="8" s="1"/>
  <c r="AP255" i="7"/>
  <c r="V255" i="8" s="1"/>
  <c r="AP239" i="7"/>
  <c r="V239" i="8" s="1"/>
  <c r="AP223" i="7"/>
  <c r="V223" i="8" s="1"/>
  <c r="AP207" i="7"/>
  <c r="V207" i="8" s="1"/>
  <c r="AP191" i="7"/>
  <c r="V191" i="8" s="1"/>
  <c r="AP175" i="7"/>
  <c r="V175" i="8" s="1"/>
  <c r="AP159" i="7"/>
  <c r="V159" i="8" s="1"/>
  <c r="AP143" i="7"/>
  <c r="V143" i="8" s="1"/>
  <c r="AP127" i="7"/>
  <c r="V127" i="8" s="1"/>
  <c r="AP111" i="7"/>
  <c r="V111" i="8" s="1"/>
  <c r="AP95" i="7"/>
  <c r="V95" i="8" s="1"/>
  <c r="AP79" i="7"/>
  <c r="V79" i="8" s="1"/>
  <c r="AP63" i="7"/>
  <c r="V63" i="8" s="1"/>
  <c r="AP47" i="7"/>
  <c r="V47" i="8" s="1"/>
  <c r="AP31" i="7"/>
  <c r="V31" i="8" s="1"/>
  <c r="AP15" i="7"/>
  <c r="V15" i="8" s="1"/>
  <c r="AP298" i="7"/>
  <c r="V298" i="8" s="1"/>
  <c r="AP282" i="7"/>
  <c r="V282" i="8" s="1"/>
  <c r="AP266" i="7"/>
  <c r="V266" i="8" s="1"/>
  <c r="AP250" i="7"/>
  <c r="V250" i="8" s="1"/>
  <c r="AP234" i="7"/>
  <c r="V234" i="8" s="1"/>
  <c r="AP218" i="7"/>
  <c r="V218" i="8" s="1"/>
  <c r="AP202" i="7"/>
  <c r="V202" i="8" s="1"/>
  <c r="AP186" i="7"/>
  <c r="V186" i="8" s="1"/>
  <c r="AP170" i="7"/>
  <c r="V170" i="8" s="1"/>
  <c r="AP154" i="7"/>
  <c r="V154" i="8" s="1"/>
  <c r="AP138" i="7"/>
  <c r="V138" i="8" s="1"/>
  <c r="AP122" i="7"/>
  <c r="V122" i="8" s="1"/>
  <c r="AP106" i="7"/>
  <c r="V106" i="8" s="1"/>
  <c r="AP90" i="7"/>
  <c r="V90" i="8" s="1"/>
  <c r="AP74" i="7"/>
  <c r="V74" i="8" s="1"/>
  <c r="AP58" i="7"/>
  <c r="V58" i="8" s="1"/>
  <c r="AP42" i="7"/>
  <c r="V42" i="8" s="1"/>
  <c r="AP26" i="7"/>
  <c r="V26" i="8" s="1"/>
  <c r="AP10" i="7"/>
  <c r="V10" i="8" s="1"/>
  <c r="AP293" i="7"/>
  <c r="V293" i="8" s="1"/>
  <c r="AP277" i="7"/>
  <c r="V277" i="8" s="1"/>
  <c r="AP261" i="7"/>
  <c r="V261" i="8" s="1"/>
  <c r="AP245" i="7"/>
  <c r="V245" i="8" s="1"/>
  <c r="AP229" i="7"/>
  <c r="V229" i="8" s="1"/>
  <c r="AP213" i="7"/>
  <c r="V213" i="8" s="1"/>
  <c r="AP197" i="7"/>
  <c r="V197" i="8" s="1"/>
  <c r="AP181" i="7"/>
  <c r="V181" i="8" s="1"/>
  <c r="AP165" i="7"/>
  <c r="V165" i="8" s="1"/>
  <c r="AP149" i="7"/>
  <c r="V149" i="8" s="1"/>
  <c r="AP133" i="7"/>
  <c r="V133" i="8" s="1"/>
  <c r="AP117" i="7"/>
  <c r="V117" i="8" s="1"/>
  <c r="AP101" i="7"/>
  <c r="V101" i="8" s="1"/>
  <c r="AP85" i="7"/>
  <c r="V85" i="8" s="1"/>
  <c r="AP69" i="7"/>
  <c r="V69" i="8" s="1"/>
  <c r="AP53" i="7"/>
  <c r="AP37" i="7"/>
  <c r="V37" i="8" s="1"/>
  <c r="AP21" i="7"/>
  <c r="V21" i="8" s="1"/>
  <c r="AP5" i="7"/>
  <c r="V5" i="8" s="1"/>
  <c r="AP288" i="7"/>
  <c r="V288" i="8" s="1"/>
  <c r="AP272" i="7"/>
  <c r="V272" i="8" s="1"/>
  <c r="AP256" i="7"/>
  <c r="V256" i="8" s="1"/>
  <c r="AP240" i="7"/>
  <c r="V240" i="8" s="1"/>
  <c r="AP224" i="7"/>
  <c r="V224" i="8" s="1"/>
  <c r="AP208" i="7"/>
  <c r="V208" i="8" s="1"/>
  <c r="AP192" i="7"/>
  <c r="V192" i="8" s="1"/>
  <c r="AP176" i="7"/>
  <c r="V176" i="8" s="1"/>
  <c r="AP160" i="7"/>
  <c r="V160" i="8" s="1"/>
  <c r="AP144" i="7"/>
  <c r="V144" i="8" s="1"/>
  <c r="AP128" i="7"/>
  <c r="V128" i="8" s="1"/>
  <c r="AP112" i="7"/>
  <c r="V112" i="8" s="1"/>
  <c r="AP96" i="7"/>
  <c r="V96" i="8" s="1"/>
  <c r="AP80" i="7"/>
  <c r="V80" i="8" s="1"/>
  <c r="AP64" i="7"/>
  <c r="V64" i="8" s="1"/>
  <c r="AP48" i="7"/>
  <c r="V48" i="8" s="1"/>
  <c r="AP32" i="7"/>
  <c r="V32" i="8" s="1"/>
  <c r="AP16" i="7"/>
  <c r="V16" i="8" s="1"/>
  <c r="AP299" i="7"/>
  <c r="V299" i="8" s="1"/>
  <c r="AP283" i="7"/>
  <c r="V283" i="8" s="1"/>
  <c r="AP267" i="7"/>
  <c r="V267" i="8" s="1"/>
  <c r="AP251" i="7"/>
  <c r="V251" i="8" s="1"/>
  <c r="AP235" i="7"/>
  <c r="V235" i="8" s="1"/>
  <c r="AP219" i="7"/>
  <c r="V219" i="8" s="1"/>
  <c r="AP203" i="7"/>
  <c r="V203" i="8" s="1"/>
  <c r="AP187" i="7"/>
  <c r="V187" i="8" s="1"/>
  <c r="AP171" i="7"/>
  <c r="V171" i="8" s="1"/>
  <c r="AP155" i="7"/>
  <c r="V155" i="8" s="1"/>
  <c r="AP139" i="7"/>
  <c r="V139" i="8" s="1"/>
  <c r="AP123" i="7"/>
  <c r="V123" i="8" s="1"/>
  <c r="AP107" i="7"/>
  <c r="V107" i="8" s="1"/>
  <c r="AP91" i="7"/>
  <c r="V91" i="8" s="1"/>
  <c r="AP75" i="7"/>
  <c r="V75" i="8" s="1"/>
  <c r="AP59" i="7"/>
  <c r="V59" i="8" s="1"/>
  <c r="AP43" i="7"/>
  <c r="V43" i="8" s="1"/>
  <c r="AP27" i="7"/>
  <c r="V27" i="8" s="1"/>
  <c r="AP11" i="7"/>
  <c r="V11" i="8" s="1"/>
  <c r="AP294" i="7"/>
  <c r="AP278" i="7"/>
  <c r="V278" i="8" s="1"/>
  <c r="AP262" i="7"/>
  <c r="V262" i="8" s="1"/>
  <c r="AP246" i="7"/>
  <c r="V246" i="8" s="1"/>
  <c r="AP230" i="7"/>
  <c r="V230" i="8" s="1"/>
  <c r="AP214" i="7"/>
  <c r="V214" i="8" s="1"/>
  <c r="AP198" i="7"/>
  <c r="V198" i="8" s="1"/>
  <c r="AP182" i="7"/>
  <c r="V182" i="8" s="1"/>
  <c r="AP166" i="7"/>
  <c r="V166" i="8" s="1"/>
  <c r="AP150" i="7"/>
  <c r="V150" i="8" s="1"/>
  <c r="AP134" i="7"/>
  <c r="V134" i="8" s="1"/>
  <c r="AP118" i="7"/>
  <c r="V118" i="8" s="1"/>
  <c r="AP102" i="7"/>
  <c r="V102" i="8" s="1"/>
  <c r="AP86" i="7"/>
  <c r="V86" i="8" s="1"/>
  <c r="AP70" i="7"/>
  <c r="V70" i="8" s="1"/>
  <c r="AP54" i="7"/>
  <c r="V54" i="8" s="1"/>
  <c r="AP38" i="7"/>
  <c r="V38" i="8" s="1"/>
  <c r="AP22" i="7"/>
  <c r="V22" i="8" s="1"/>
  <c r="AP6" i="7"/>
  <c r="V6" i="8" s="1"/>
  <c r="AP289" i="7"/>
  <c r="V289" i="8" s="1"/>
  <c r="AP273" i="7"/>
  <c r="V273" i="8" s="1"/>
  <c r="AP257" i="7"/>
  <c r="V257" i="8" s="1"/>
  <c r="AP241" i="7"/>
  <c r="V241" i="8" s="1"/>
  <c r="AP225" i="7"/>
  <c r="V225" i="8" s="1"/>
  <c r="AP209" i="7"/>
  <c r="V209" i="8" s="1"/>
  <c r="AP193" i="7"/>
  <c r="V193" i="8" s="1"/>
  <c r="AP177" i="7"/>
  <c r="V177" i="8" s="1"/>
  <c r="AP161" i="7"/>
  <c r="V161" i="8" s="1"/>
  <c r="AP145" i="7"/>
  <c r="V145" i="8" s="1"/>
  <c r="AP129" i="7"/>
  <c r="V129" i="8" s="1"/>
  <c r="AP113" i="7"/>
  <c r="V113" i="8" s="1"/>
  <c r="AP97" i="7"/>
  <c r="V97" i="8" s="1"/>
  <c r="AP81" i="7"/>
  <c r="V81" i="8" s="1"/>
  <c r="AP65" i="7"/>
  <c r="V65" i="8" s="1"/>
  <c r="AP49" i="7"/>
  <c r="AP33" i="7"/>
  <c r="V33" i="8" s="1"/>
  <c r="AP17" i="7"/>
  <c r="V17" i="8" s="1"/>
  <c r="AP300" i="7"/>
  <c r="V300" i="8" s="1"/>
  <c r="AP284" i="7"/>
  <c r="V284" i="8" s="1"/>
  <c r="AP268" i="7"/>
  <c r="V268" i="8" s="1"/>
  <c r="AP252" i="7"/>
  <c r="V252" i="8" s="1"/>
  <c r="AP236" i="7"/>
  <c r="V236" i="8" s="1"/>
  <c r="AP220" i="7"/>
  <c r="V220" i="8" s="1"/>
  <c r="AP204" i="7"/>
  <c r="V204" i="8" s="1"/>
  <c r="AP188" i="7"/>
  <c r="V188" i="8" s="1"/>
  <c r="AP172" i="7"/>
  <c r="V172" i="8" s="1"/>
  <c r="AP156" i="7"/>
  <c r="V156" i="8" s="1"/>
  <c r="AP140" i="7"/>
  <c r="V140" i="8" s="1"/>
  <c r="AP124" i="7"/>
  <c r="V124" i="8" s="1"/>
  <c r="AP108" i="7"/>
  <c r="V108" i="8" s="1"/>
  <c r="AP92" i="7"/>
  <c r="V92" i="8" s="1"/>
  <c r="AP76" i="7"/>
  <c r="V76" i="8" s="1"/>
  <c r="AP60" i="7"/>
  <c r="V60" i="8" s="1"/>
  <c r="AP44" i="7"/>
  <c r="V44" i="8" s="1"/>
  <c r="AP28" i="7"/>
  <c r="V28" i="8" s="1"/>
  <c r="AP12" i="7"/>
  <c r="V12" i="8" s="1"/>
  <c r="AP295" i="7"/>
  <c r="V295" i="8" s="1"/>
  <c r="AP279" i="7"/>
  <c r="V279" i="8" s="1"/>
  <c r="AP263" i="7"/>
  <c r="V263" i="8" s="1"/>
  <c r="AP247" i="7"/>
  <c r="V247" i="8" s="1"/>
  <c r="AP231" i="7"/>
  <c r="V231" i="8" s="1"/>
  <c r="AP215" i="7"/>
  <c r="V215" i="8" s="1"/>
  <c r="AP199" i="7"/>
  <c r="V199" i="8" s="1"/>
  <c r="AP183" i="7"/>
  <c r="V183" i="8" s="1"/>
  <c r="AP167" i="7"/>
  <c r="V167" i="8" s="1"/>
  <c r="AP151" i="7"/>
  <c r="V151" i="8" s="1"/>
  <c r="AP135" i="7"/>
  <c r="V135" i="8" s="1"/>
  <c r="AP119" i="7"/>
  <c r="V119" i="8" s="1"/>
  <c r="AP103" i="7"/>
  <c r="V103" i="8" s="1"/>
  <c r="AP87" i="7"/>
  <c r="V87" i="8" s="1"/>
  <c r="AP71" i="7"/>
  <c r="V71" i="8" s="1"/>
  <c r="AP55" i="7"/>
  <c r="V55" i="8" s="1"/>
  <c r="AP39" i="7"/>
  <c r="V39" i="8" s="1"/>
  <c r="AP23" i="7"/>
  <c r="V23" i="8" s="1"/>
  <c r="AP7" i="7"/>
  <c r="V7" i="8" s="1"/>
  <c r="AP290" i="7"/>
  <c r="V290" i="8" s="1"/>
  <c r="AP274" i="7"/>
  <c r="V274" i="8" s="1"/>
  <c r="AP258" i="7"/>
  <c r="V258" i="8" s="1"/>
  <c r="AP242" i="7"/>
  <c r="V242" i="8" s="1"/>
  <c r="AP226" i="7"/>
  <c r="V226" i="8" s="1"/>
  <c r="AP210" i="7"/>
  <c r="V210" i="8" s="1"/>
  <c r="AP194" i="7"/>
  <c r="V194" i="8" s="1"/>
  <c r="AP178" i="7"/>
  <c r="V178" i="8" s="1"/>
  <c r="AP162" i="7"/>
  <c r="V162" i="8" s="1"/>
  <c r="AP146" i="7"/>
  <c r="V146" i="8" s="1"/>
  <c r="AP130" i="7"/>
  <c r="V130" i="8" s="1"/>
  <c r="AP114" i="7"/>
  <c r="V114" i="8" s="1"/>
  <c r="AP98" i="7"/>
  <c r="V98" i="8" s="1"/>
  <c r="AP82" i="7"/>
  <c r="V82" i="8" s="1"/>
  <c r="AP66" i="7"/>
  <c r="V66" i="8" s="1"/>
  <c r="AP50" i="7"/>
  <c r="AP34" i="7"/>
  <c r="V34" i="8" s="1"/>
  <c r="AP18" i="7"/>
  <c r="V18" i="8" s="1"/>
  <c r="AP301" i="7"/>
  <c r="V301" i="8" s="1"/>
  <c r="AP285" i="7"/>
  <c r="V285" i="8" s="1"/>
  <c r="AP269" i="7"/>
  <c r="V269" i="8" s="1"/>
  <c r="AP253" i="7"/>
  <c r="V253" i="8" s="1"/>
  <c r="AP237" i="7"/>
  <c r="V237" i="8" s="1"/>
  <c r="AP221" i="7"/>
  <c r="V221" i="8" s="1"/>
  <c r="AP205" i="7"/>
  <c r="V205" i="8" s="1"/>
  <c r="AP189" i="7"/>
  <c r="V189" i="8" s="1"/>
  <c r="AP173" i="7"/>
  <c r="V173" i="8" s="1"/>
  <c r="AP157" i="7"/>
  <c r="V157" i="8" s="1"/>
  <c r="AP141" i="7"/>
  <c r="V141" i="8" s="1"/>
  <c r="AP125" i="7"/>
  <c r="V125" i="8" s="1"/>
  <c r="AP109" i="7"/>
  <c r="V109" i="8" s="1"/>
  <c r="AP93" i="7"/>
  <c r="V93" i="8" s="1"/>
  <c r="AP77" i="7"/>
  <c r="V77" i="8" s="1"/>
  <c r="AP61" i="7"/>
  <c r="V61" i="8" s="1"/>
  <c r="AP45" i="7"/>
  <c r="V45" i="8" s="1"/>
  <c r="AP29" i="7"/>
  <c r="V29" i="8" s="1"/>
  <c r="AP13" i="7"/>
  <c r="V13" i="8" s="1"/>
  <c r="AP296" i="7"/>
  <c r="V296" i="8" s="1"/>
  <c r="AP280" i="7"/>
  <c r="V280" i="8" s="1"/>
  <c r="AP264" i="7"/>
  <c r="V264" i="8" s="1"/>
  <c r="AP248" i="7"/>
  <c r="V248" i="8" s="1"/>
  <c r="AP232" i="7"/>
  <c r="V232" i="8" s="1"/>
  <c r="AP216" i="7"/>
  <c r="V216" i="8" s="1"/>
  <c r="AP200" i="7"/>
  <c r="V200" i="8" s="1"/>
  <c r="AP184" i="7"/>
  <c r="V184" i="8" s="1"/>
  <c r="AP168" i="7"/>
  <c r="V168" i="8" s="1"/>
  <c r="AP152" i="7"/>
  <c r="V152" i="8" s="1"/>
  <c r="AP136" i="7"/>
  <c r="V136" i="8" s="1"/>
  <c r="AP120" i="7"/>
  <c r="V120" i="8" s="1"/>
  <c r="AP104" i="7"/>
  <c r="V104" i="8" s="1"/>
  <c r="AP88" i="7"/>
  <c r="V88" i="8" s="1"/>
  <c r="AP72" i="7"/>
  <c r="V72" i="8" s="1"/>
  <c r="AP56" i="7"/>
  <c r="V56" i="8" s="1"/>
  <c r="AP40" i="7"/>
  <c r="V40" i="8" s="1"/>
  <c r="AP24" i="7"/>
  <c r="V24" i="8" s="1"/>
  <c r="AP8" i="7"/>
  <c r="V8" i="8" s="1"/>
  <c r="AP291" i="7"/>
  <c r="V291" i="8" s="1"/>
  <c r="AP275" i="7"/>
  <c r="V275" i="8" s="1"/>
  <c r="AP259" i="7"/>
  <c r="V259" i="8" s="1"/>
  <c r="AP243" i="7"/>
  <c r="V243" i="8" s="1"/>
  <c r="AP227" i="7"/>
  <c r="V227" i="8" s="1"/>
  <c r="AP211" i="7"/>
  <c r="V211" i="8" s="1"/>
  <c r="AP195" i="7"/>
  <c r="V195" i="8" s="1"/>
  <c r="AP179" i="7"/>
  <c r="V179" i="8" s="1"/>
  <c r="AP163" i="7"/>
  <c r="V163" i="8" s="1"/>
  <c r="AP147" i="7"/>
  <c r="V147" i="8" s="1"/>
  <c r="AP131" i="7"/>
  <c r="V131" i="8" s="1"/>
  <c r="AP115" i="7"/>
  <c r="V115" i="8" s="1"/>
  <c r="AP99" i="7"/>
  <c r="V99" i="8" s="1"/>
  <c r="AP83" i="7"/>
  <c r="V83" i="8" s="1"/>
  <c r="AP67" i="7"/>
  <c r="V67" i="8" s="1"/>
  <c r="AP51" i="7"/>
  <c r="V51" i="8" s="1"/>
  <c r="AP35" i="7"/>
  <c r="V35" i="8" s="1"/>
  <c r="AP19" i="7"/>
  <c r="V19" i="8" s="1"/>
  <c r="AP3" i="7"/>
  <c r="L25" i="27"/>
  <c r="L23" i="27"/>
  <c r="L29" i="27"/>
  <c r="L27" i="27"/>
  <c r="N9" i="28"/>
  <c r="N11" i="28" s="1"/>
  <c r="N2" i="28"/>
  <c r="AL53" i="13"/>
  <c r="I23" i="27"/>
  <c r="I29" i="27"/>
  <c r="I27" i="27"/>
  <c r="I25" i="27"/>
  <c r="AQ49" i="12"/>
  <c r="H25" i="27"/>
  <c r="H23" i="27"/>
  <c r="H29" i="27"/>
  <c r="H27" i="27"/>
  <c r="AP2" i="12"/>
  <c r="P2" i="8" s="1"/>
  <c r="M2" i="8"/>
  <c r="AP294" i="12"/>
  <c r="M294" i="8"/>
  <c r="AP282" i="12"/>
  <c r="P282" i="8" s="1"/>
  <c r="M282" i="8"/>
  <c r="AP270" i="12"/>
  <c r="P270" i="8" s="1"/>
  <c r="M270" i="8"/>
  <c r="AP258" i="12"/>
  <c r="AR258" i="12" s="1"/>
  <c r="M258" i="8"/>
  <c r="AP242" i="12"/>
  <c r="P242" i="8" s="1"/>
  <c r="M242" i="8"/>
  <c r="AP230" i="12"/>
  <c r="M230" i="8"/>
  <c r="AP218" i="12"/>
  <c r="P218" i="8" s="1"/>
  <c r="M218" i="8"/>
  <c r="AP206" i="12"/>
  <c r="P206" i="8" s="1"/>
  <c r="M206" i="8"/>
  <c r="AP194" i="12"/>
  <c r="P194" i="8" s="1"/>
  <c r="M194" i="8"/>
  <c r="AP182" i="12"/>
  <c r="M182" i="8"/>
  <c r="AP170" i="12"/>
  <c r="P170" i="8" s="1"/>
  <c r="M170" i="8"/>
  <c r="AP162" i="12"/>
  <c r="AR162" i="12" s="1"/>
  <c r="M162" i="8"/>
  <c r="AP150" i="12"/>
  <c r="M150" i="8"/>
  <c r="AP138" i="12"/>
  <c r="P138" i="8" s="1"/>
  <c r="M138" i="8"/>
  <c r="AP122" i="12"/>
  <c r="P122" i="8" s="1"/>
  <c r="M122" i="8"/>
  <c r="AP110" i="12"/>
  <c r="P110" i="8" s="1"/>
  <c r="M110" i="8"/>
  <c r="AP98" i="12"/>
  <c r="P98" i="8" s="1"/>
  <c r="M98" i="8"/>
  <c r="AP90" i="12"/>
  <c r="P90" i="8" s="1"/>
  <c r="M90" i="8"/>
  <c r="AP78" i="12"/>
  <c r="P78" i="8" s="1"/>
  <c r="M78" i="8"/>
  <c r="AP70" i="12"/>
  <c r="P70" i="8" s="1"/>
  <c r="M70" i="8"/>
  <c r="AP62" i="12"/>
  <c r="P62" i="8" s="1"/>
  <c r="M62" i="8"/>
  <c r="AO50" i="14"/>
  <c r="AP301" i="12"/>
  <c r="M301" i="8"/>
  <c r="AP297" i="12"/>
  <c r="P297" i="8" s="1"/>
  <c r="M297" i="8"/>
  <c r="AP293" i="12"/>
  <c r="M293" i="8"/>
  <c r="AP289" i="12"/>
  <c r="P289" i="8" s="1"/>
  <c r="M289" i="8"/>
  <c r="AP285" i="12"/>
  <c r="M285" i="8"/>
  <c r="AP281" i="12"/>
  <c r="P281" i="8" s="1"/>
  <c r="M281" i="8"/>
  <c r="AP277" i="12"/>
  <c r="M277" i="8"/>
  <c r="AP273" i="12"/>
  <c r="P273" i="8" s="1"/>
  <c r="M273" i="8"/>
  <c r="AP269" i="12"/>
  <c r="M269" i="8"/>
  <c r="AP265" i="12"/>
  <c r="P265" i="8" s="1"/>
  <c r="M265" i="8"/>
  <c r="AP261" i="12"/>
  <c r="P261" i="8" s="1"/>
  <c r="M261" i="8"/>
  <c r="AP257" i="12"/>
  <c r="P257" i="8" s="1"/>
  <c r="M257" i="8"/>
  <c r="AP253" i="12"/>
  <c r="M253" i="8"/>
  <c r="AP249" i="12"/>
  <c r="P249" i="8" s="1"/>
  <c r="M249" i="8"/>
  <c r="AP245" i="12"/>
  <c r="M245" i="8"/>
  <c r="AP241" i="12"/>
  <c r="P241" i="8" s="1"/>
  <c r="M241" i="8"/>
  <c r="AP237" i="12"/>
  <c r="M237" i="8"/>
  <c r="AP233" i="12"/>
  <c r="P233" i="8" s="1"/>
  <c r="M233" i="8"/>
  <c r="AP229" i="12"/>
  <c r="P229" i="8" s="1"/>
  <c r="M229" i="8"/>
  <c r="AP225" i="12"/>
  <c r="P225" i="8" s="1"/>
  <c r="M225" i="8"/>
  <c r="AP221" i="12"/>
  <c r="M221" i="8"/>
  <c r="AP217" i="12"/>
  <c r="P217" i="8" s="1"/>
  <c r="M217" i="8"/>
  <c r="AP213" i="12"/>
  <c r="P213" i="8" s="1"/>
  <c r="M213" i="8"/>
  <c r="AP209" i="12"/>
  <c r="P209" i="8" s="1"/>
  <c r="M209" i="8"/>
  <c r="AP205" i="12"/>
  <c r="M205" i="8"/>
  <c r="AP201" i="12"/>
  <c r="P201" i="8" s="1"/>
  <c r="M201" i="8"/>
  <c r="AP197" i="12"/>
  <c r="P197" i="8" s="1"/>
  <c r="M197" i="8"/>
  <c r="AP193" i="12"/>
  <c r="P193" i="8" s="1"/>
  <c r="M193" i="8"/>
  <c r="AP189" i="12"/>
  <c r="M189" i="8"/>
  <c r="AP185" i="12"/>
  <c r="P185" i="8" s="1"/>
  <c r="M185" i="8"/>
  <c r="AP181" i="12"/>
  <c r="P181" i="8" s="1"/>
  <c r="M181" i="8"/>
  <c r="AP177" i="12"/>
  <c r="P177" i="8" s="1"/>
  <c r="M177" i="8"/>
  <c r="AP173" i="12"/>
  <c r="M173" i="8"/>
  <c r="AP169" i="12"/>
  <c r="P169" i="8" s="1"/>
  <c r="M169" i="8"/>
  <c r="AP165" i="12"/>
  <c r="P165" i="8" s="1"/>
  <c r="M165" i="8"/>
  <c r="AP161" i="12"/>
  <c r="P161" i="8" s="1"/>
  <c r="M161" i="8"/>
  <c r="AP157" i="12"/>
  <c r="M157" i="8"/>
  <c r="AP153" i="12"/>
  <c r="P153" i="8" s="1"/>
  <c r="M153" i="8"/>
  <c r="AP149" i="12"/>
  <c r="P149" i="8" s="1"/>
  <c r="M149" i="8"/>
  <c r="AP145" i="12"/>
  <c r="P145" i="8" s="1"/>
  <c r="M145" i="8"/>
  <c r="AP141" i="12"/>
  <c r="M141" i="8"/>
  <c r="AP137" i="12"/>
  <c r="P137" i="8" s="1"/>
  <c r="M137" i="8"/>
  <c r="AP133" i="12"/>
  <c r="P133" i="8" s="1"/>
  <c r="M133" i="8"/>
  <c r="AP129" i="12"/>
  <c r="P129" i="8" s="1"/>
  <c r="M129" i="8"/>
  <c r="AP125" i="12"/>
  <c r="M125" i="8"/>
  <c r="AP121" i="12"/>
  <c r="P121" i="8" s="1"/>
  <c r="M121" i="8"/>
  <c r="AP117" i="12"/>
  <c r="P117" i="8" s="1"/>
  <c r="M117" i="8"/>
  <c r="AP113" i="12"/>
  <c r="P113" i="8" s="1"/>
  <c r="M113" i="8"/>
  <c r="AP109" i="12"/>
  <c r="M109" i="8"/>
  <c r="AP105" i="12"/>
  <c r="P105" i="8" s="1"/>
  <c r="M105" i="8"/>
  <c r="AP101" i="12"/>
  <c r="M101" i="8"/>
  <c r="AP97" i="12"/>
  <c r="P97" i="8" s="1"/>
  <c r="M97" i="8"/>
  <c r="AP93" i="12"/>
  <c r="M93" i="8"/>
  <c r="AP89" i="12"/>
  <c r="P89" i="8" s="1"/>
  <c r="M89" i="8"/>
  <c r="AP85" i="12"/>
  <c r="P85" i="8" s="1"/>
  <c r="M85" i="8"/>
  <c r="AP81" i="12"/>
  <c r="P81" i="8" s="1"/>
  <c r="M81" i="8"/>
  <c r="AP77" i="12"/>
  <c r="M77" i="8"/>
  <c r="AP73" i="12"/>
  <c r="P73" i="8" s="1"/>
  <c r="M73" i="8"/>
  <c r="AP69" i="12"/>
  <c r="M69" i="8"/>
  <c r="AP65" i="12"/>
  <c r="P65" i="8" s="1"/>
  <c r="M65" i="8"/>
  <c r="AP61" i="12"/>
  <c r="M61" i="8"/>
  <c r="AP57" i="12"/>
  <c r="P57" i="8" s="1"/>
  <c r="M57" i="8"/>
  <c r="AP45" i="12"/>
  <c r="M45" i="8"/>
  <c r="AP41" i="12"/>
  <c r="P41" i="8" s="1"/>
  <c r="M41" i="8"/>
  <c r="AP37" i="12"/>
  <c r="P37" i="8" s="1"/>
  <c r="M37" i="8"/>
  <c r="AP33" i="12"/>
  <c r="M33" i="8"/>
  <c r="AP29" i="12"/>
  <c r="P29" i="8" s="1"/>
  <c r="M29" i="8"/>
  <c r="AP25" i="12"/>
  <c r="M25" i="8"/>
  <c r="AP21" i="12"/>
  <c r="P21" i="8" s="1"/>
  <c r="M21" i="8"/>
  <c r="AP17" i="12"/>
  <c r="P17" i="8" s="1"/>
  <c r="M17" i="8"/>
  <c r="AP13" i="12"/>
  <c r="P13" i="8" s="1"/>
  <c r="M13" i="8"/>
  <c r="AP9" i="12"/>
  <c r="P9" i="8" s="1"/>
  <c r="M9" i="8"/>
  <c r="AP5" i="12"/>
  <c r="M5" i="8"/>
  <c r="AP286" i="12"/>
  <c r="P286" i="8" s="1"/>
  <c r="M286" i="8"/>
  <c r="AP274" i="12"/>
  <c r="P274" i="8" s="1"/>
  <c r="M274" i="8"/>
  <c r="AP262" i="12"/>
  <c r="M262" i="8"/>
  <c r="AP254" i="12"/>
  <c r="P254" i="8" s="1"/>
  <c r="M254" i="8"/>
  <c r="AP246" i="12"/>
  <c r="M246" i="8"/>
  <c r="AP234" i="12"/>
  <c r="M234" i="8"/>
  <c r="AP222" i="12"/>
  <c r="P222" i="8" s="1"/>
  <c r="M222" i="8"/>
  <c r="AP210" i="12"/>
  <c r="P210" i="8" s="1"/>
  <c r="M210" i="8"/>
  <c r="AP198" i="12"/>
  <c r="M198" i="8"/>
  <c r="AP186" i="12"/>
  <c r="P186" i="8" s="1"/>
  <c r="M186" i="8"/>
  <c r="AP174" i="12"/>
  <c r="P174" i="8" s="1"/>
  <c r="M174" i="8"/>
  <c r="AP146" i="12"/>
  <c r="P146" i="8" s="1"/>
  <c r="M146" i="8"/>
  <c r="AP134" i="12"/>
  <c r="P134" i="8" s="1"/>
  <c r="M134" i="8"/>
  <c r="AP130" i="12"/>
  <c r="M130" i="8"/>
  <c r="AP118" i="12"/>
  <c r="M118" i="8"/>
  <c r="AP106" i="12"/>
  <c r="P106" i="8" s="1"/>
  <c r="M106" i="8"/>
  <c r="AP94" i="12"/>
  <c r="P94" i="8" s="1"/>
  <c r="M94" i="8"/>
  <c r="AP82" i="12"/>
  <c r="M82" i="8"/>
  <c r="AP74" i="12"/>
  <c r="P74" i="8" s="1"/>
  <c r="M74" i="8"/>
  <c r="AP66" i="12"/>
  <c r="P66" i="8" s="1"/>
  <c r="M66" i="8"/>
  <c r="AP58" i="12"/>
  <c r="P58" i="8" s="1"/>
  <c r="M58" i="8"/>
  <c r="AP46" i="12"/>
  <c r="P46" i="8" s="1"/>
  <c r="M46" i="8"/>
  <c r="AP38" i="12"/>
  <c r="P38" i="8" s="1"/>
  <c r="M38" i="8"/>
  <c r="M30" i="8"/>
  <c r="AP30" i="12"/>
  <c r="P30" i="8" s="1"/>
  <c r="AP22" i="12"/>
  <c r="M22" i="8"/>
  <c r="AP14" i="12"/>
  <c r="P14" i="8" s="1"/>
  <c r="M14" i="8"/>
  <c r="AO294" i="14"/>
  <c r="AO286" i="14"/>
  <c r="AO282" i="14"/>
  <c r="AO274" i="14"/>
  <c r="AO270" i="14"/>
  <c r="AO262" i="14"/>
  <c r="AO258" i="14"/>
  <c r="AO254" i="14"/>
  <c r="AO246" i="14"/>
  <c r="AO242" i="14"/>
  <c r="AO234" i="14"/>
  <c r="AO230" i="14"/>
  <c r="AO222" i="14"/>
  <c r="AO218" i="14"/>
  <c r="AO210" i="14"/>
  <c r="AO206" i="14"/>
  <c r="AO198" i="14"/>
  <c r="AO194" i="14"/>
  <c r="AO186" i="14"/>
  <c r="AO182" i="14"/>
  <c r="AO174" i="14"/>
  <c r="AO170" i="14"/>
  <c r="AO162" i="14"/>
  <c r="AO150" i="14"/>
  <c r="AO146" i="14"/>
  <c r="AO138" i="14"/>
  <c r="AO134" i="14"/>
  <c r="AO130" i="14"/>
  <c r="AO122" i="14"/>
  <c r="AO118" i="14"/>
  <c r="AO110" i="14"/>
  <c r="AO106" i="14"/>
  <c r="AO98" i="14"/>
  <c r="AO94" i="14"/>
  <c r="AO90" i="14"/>
  <c r="AO82" i="14"/>
  <c r="AO78" i="14"/>
  <c r="AO74" i="14"/>
  <c r="AO70" i="14"/>
  <c r="AO66" i="14"/>
  <c r="AO62" i="14"/>
  <c r="AO58" i="14"/>
  <c r="AP300" i="12"/>
  <c r="M300" i="8"/>
  <c r="AP296" i="12"/>
  <c r="P296" i="8" s="1"/>
  <c r="M296" i="8"/>
  <c r="AP292" i="12"/>
  <c r="M292" i="8"/>
  <c r="AP288" i="12"/>
  <c r="M288" i="8"/>
  <c r="M284" i="8"/>
  <c r="AP284" i="12"/>
  <c r="AP280" i="12"/>
  <c r="P280" i="8" s="1"/>
  <c r="M280" i="8"/>
  <c r="AP276" i="12"/>
  <c r="M276" i="8"/>
  <c r="AP272" i="12"/>
  <c r="M272" i="8"/>
  <c r="AP268" i="12"/>
  <c r="M268" i="8"/>
  <c r="AP264" i="12"/>
  <c r="P264" i="8" s="1"/>
  <c r="M264" i="8"/>
  <c r="AP260" i="12"/>
  <c r="M260" i="8"/>
  <c r="AP256" i="12"/>
  <c r="M256" i="8"/>
  <c r="AP252" i="12"/>
  <c r="M252" i="8"/>
  <c r="AP248" i="12"/>
  <c r="P248" i="8" s="1"/>
  <c r="M248" i="8"/>
  <c r="AP244" i="12"/>
  <c r="M244" i="8"/>
  <c r="AP240" i="12"/>
  <c r="M240" i="8"/>
  <c r="AP236" i="12"/>
  <c r="M236" i="8"/>
  <c r="AP232" i="12"/>
  <c r="P232" i="8" s="1"/>
  <c r="M232" i="8"/>
  <c r="AP228" i="12"/>
  <c r="M228" i="8"/>
  <c r="AP224" i="12"/>
  <c r="M224" i="8"/>
  <c r="M220" i="8"/>
  <c r="AP220" i="12"/>
  <c r="AP216" i="12"/>
  <c r="P216" i="8" s="1"/>
  <c r="M216" i="8"/>
  <c r="AP212" i="12"/>
  <c r="M212" i="8"/>
  <c r="AP208" i="12"/>
  <c r="M208" i="8"/>
  <c r="M204" i="8"/>
  <c r="AP204" i="12"/>
  <c r="AP200" i="12"/>
  <c r="P200" i="8" s="1"/>
  <c r="M200" i="8"/>
  <c r="AP196" i="12"/>
  <c r="M196" i="8"/>
  <c r="AP192" i="12"/>
  <c r="M192" i="8"/>
  <c r="AP188" i="12"/>
  <c r="M188" i="8"/>
  <c r="AP184" i="12"/>
  <c r="P184" i="8" s="1"/>
  <c r="M184" i="8"/>
  <c r="AP180" i="12"/>
  <c r="M180" i="8"/>
  <c r="AP176" i="12"/>
  <c r="P176" i="8" s="1"/>
  <c r="M176" i="8"/>
  <c r="AP172" i="12"/>
  <c r="M172" i="8"/>
  <c r="AP168" i="12"/>
  <c r="P168" i="8" s="1"/>
  <c r="M168" i="8"/>
  <c r="AP164" i="12"/>
  <c r="M164" i="8"/>
  <c r="AP160" i="12"/>
  <c r="P160" i="8" s="1"/>
  <c r="M160" i="8"/>
  <c r="M156" i="8"/>
  <c r="AP156" i="12"/>
  <c r="AP152" i="12"/>
  <c r="P152" i="8" s="1"/>
  <c r="M152" i="8"/>
  <c r="AP148" i="12"/>
  <c r="M148" i="8"/>
  <c r="AP144" i="12"/>
  <c r="M144" i="8"/>
  <c r="M140" i="8"/>
  <c r="AP140" i="12"/>
  <c r="AP136" i="12"/>
  <c r="P136" i="8" s="1"/>
  <c r="M136" i="8"/>
  <c r="AP132" i="12"/>
  <c r="M132" i="8"/>
  <c r="AP128" i="12"/>
  <c r="M128" i="8"/>
  <c r="AP124" i="12"/>
  <c r="M124" i="8"/>
  <c r="AP120" i="12"/>
  <c r="P120" i="8" s="1"/>
  <c r="M120" i="8"/>
  <c r="AP116" i="12"/>
  <c r="M116" i="8"/>
  <c r="AP112" i="12"/>
  <c r="P112" i="8" s="1"/>
  <c r="M112" i="8"/>
  <c r="AP108" i="12"/>
  <c r="M108" i="8"/>
  <c r="AP104" i="12"/>
  <c r="P104" i="8" s="1"/>
  <c r="M104" i="8"/>
  <c r="AP100" i="12"/>
  <c r="M100" i="8"/>
  <c r="AP96" i="12"/>
  <c r="P96" i="8" s="1"/>
  <c r="M96" i="8"/>
  <c r="M92" i="8"/>
  <c r="AP92" i="12"/>
  <c r="AP88" i="12"/>
  <c r="P88" i="8" s="1"/>
  <c r="M88" i="8"/>
  <c r="AP84" i="12"/>
  <c r="M84" i="8"/>
  <c r="AP80" i="12"/>
  <c r="M80" i="8"/>
  <c r="M76" i="8"/>
  <c r="AP76" i="12"/>
  <c r="AP72" i="12"/>
  <c r="P72" i="8" s="1"/>
  <c r="M72" i="8"/>
  <c r="AP68" i="12"/>
  <c r="M68" i="8"/>
  <c r="AP64" i="12"/>
  <c r="M64" i="8"/>
  <c r="AP60" i="12"/>
  <c r="M60" i="8"/>
  <c r="AP56" i="12"/>
  <c r="P56" i="8" s="1"/>
  <c r="M56" i="8"/>
  <c r="AP48" i="12"/>
  <c r="P48" i="8" s="1"/>
  <c r="M48" i="8"/>
  <c r="M44" i="8"/>
  <c r="AP44" i="12"/>
  <c r="AP40" i="12"/>
  <c r="P40" i="8" s="1"/>
  <c r="M40" i="8"/>
  <c r="AP36" i="12"/>
  <c r="M36" i="8"/>
  <c r="AP32" i="12"/>
  <c r="P32" i="8" s="1"/>
  <c r="M32" i="8"/>
  <c r="AP28" i="12"/>
  <c r="M28" i="8"/>
  <c r="AP24" i="12"/>
  <c r="P24" i="8" s="1"/>
  <c r="M24" i="8"/>
  <c r="AP20" i="12"/>
  <c r="M20" i="8"/>
  <c r="AP16" i="12"/>
  <c r="M16" i="8"/>
  <c r="AP12" i="12"/>
  <c r="M12" i="8"/>
  <c r="AP8" i="12"/>
  <c r="P8" i="8" s="1"/>
  <c r="M8" i="8"/>
  <c r="AP4" i="12"/>
  <c r="P4" i="8" s="1"/>
  <c r="M4" i="8"/>
  <c r="AP298" i="12"/>
  <c r="P298" i="8" s="1"/>
  <c r="M298" i="8"/>
  <c r="AP290" i="12"/>
  <c r="P290" i="8" s="1"/>
  <c r="M290" i="8"/>
  <c r="AP278" i="12"/>
  <c r="M278" i="8"/>
  <c r="AP266" i="12"/>
  <c r="P266" i="8" s="1"/>
  <c r="M266" i="8"/>
  <c r="AP250" i="12"/>
  <c r="P250" i="8" s="1"/>
  <c r="M250" i="8"/>
  <c r="AP238" i="12"/>
  <c r="P238" i="8" s="1"/>
  <c r="M238" i="8"/>
  <c r="AP226" i="12"/>
  <c r="P226" i="8" s="1"/>
  <c r="M226" i="8"/>
  <c r="AP214" i="12"/>
  <c r="M214" i="8"/>
  <c r="AP202" i="12"/>
  <c r="P202" i="8" s="1"/>
  <c r="M202" i="8"/>
  <c r="AP190" i="12"/>
  <c r="P190" i="8" s="1"/>
  <c r="M190" i="8"/>
  <c r="AP178" i="12"/>
  <c r="M178" i="8"/>
  <c r="AP166" i="12"/>
  <c r="M166" i="8"/>
  <c r="AP158" i="12"/>
  <c r="P158" i="8" s="1"/>
  <c r="M158" i="8"/>
  <c r="AP154" i="12"/>
  <c r="P154" i="8" s="1"/>
  <c r="M154" i="8"/>
  <c r="AP142" i="12"/>
  <c r="P142" i="8" s="1"/>
  <c r="M142" i="8"/>
  <c r="AP126" i="12"/>
  <c r="P126" i="8" s="1"/>
  <c r="M126" i="8"/>
  <c r="AP114" i="12"/>
  <c r="P114" i="8" s="1"/>
  <c r="M114" i="8"/>
  <c r="AP102" i="12"/>
  <c r="P102" i="8" s="1"/>
  <c r="M102" i="8"/>
  <c r="AP86" i="12"/>
  <c r="M86" i="8"/>
  <c r="AP42" i="12"/>
  <c r="P42" i="8" s="1"/>
  <c r="M42" i="8"/>
  <c r="AP34" i="12"/>
  <c r="P34" i="8" s="1"/>
  <c r="M34" i="8"/>
  <c r="AP26" i="12"/>
  <c r="P26" i="8" s="1"/>
  <c r="M26" i="8"/>
  <c r="AP18" i="12"/>
  <c r="P18" i="8" s="1"/>
  <c r="M18" i="8"/>
  <c r="AP10" i="12"/>
  <c r="P10" i="8" s="1"/>
  <c r="M10" i="8"/>
  <c r="AP6" i="12"/>
  <c r="P6" i="8" s="1"/>
  <c r="M6" i="8"/>
  <c r="AP299" i="12"/>
  <c r="P299" i="8" s="1"/>
  <c r="M299" i="8"/>
  <c r="AP295" i="12"/>
  <c r="AR295" i="12" s="1"/>
  <c r="M295" i="8"/>
  <c r="AP291" i="12"/>
  <c r="M291" i="8"/>
  <c r="AP287" i="12"/>
  <c r="P287" i="8" s="1"/>
  <c r="M287" i="8"/>
  <c r="AP283" i="12"/>
  <c r="M283" i="8"/>
  <c r="AP279" i="12"/>
  <c r="P279" i="8" s="1"/>
  <c r="M279" i="8"/>
  <c r="AP275" i="12"/>
  <c r="M275" i="8"/>
  <c r="AP271" i="12"/>
  <c r="P271" i="8" s="1"/>
  <c r="M271" i="8"/>
  <c r="AP267" i="12"/>
  <c r="P267" i="8" s="1"/>
  <c r="M267" i="8"/>
  <c r="AP263" i="12"/>
  <c r="P263" i="8" s="1"/>
  <c r="M263" i="8"/>
  <c r="AP259" i="12"/>
  <c r="M259" i="8"/>
  <c r="AP255" i="12"/>
  <c r="P255" i="8" s="1"/>
  <c r="M255" i="8"/>
  <c r="AP251" i="12"/>
  <c r="M251" i="8"/>
  <c r="AP247" i="12"/>
  <c r="AR247" i="12" s="1"/>
  <c r="M247" i="8"/>
  <c r="AP243" i="12"/>
  <c r="M243" i="8"/>
  <c r="AP239" i="12"/>
  <c r="P239" i="8" s="1"/>
  <c r="M239" i="8"/>
  <c r="AP235" i="12"/>
  <c r="M235" i="8"/>
  <c r="AP231" i="12"/>
  <c r="P231" i="8" s="1"/>
  <c r="M231" i="8"/>
  <c r="AP227" i="12"/>
  <c r="M227" i="8"/>
  <c r="AP223" i="12"/>
  <c r="P223" i="8" s="1"/>
  <c r="M223" i="8"/>
  <c r="AP219" i="12"/>
  <c r="P219" i="8" s="1"/>
  <c r="M219" i="8"/>
  <c r="AP215" i="12"/>
  <c r="P215" i="8" s="1"/>
  <c r="M215" i="8"/>
  <c r="AP211" i="12"/>
  <c r="M211" i="8"/>
  <c r="AP207" i="12"/>
  <c r="P207" i="8" s="1"/>
  <c r="M207" i="8"/>
  <c r="AP203" i="12"/>
  <c r="M203" i="8"/>
  <c r="AP199" i="12"/>
  <c r="P199" i="8" s="1"/>
  <c r="M199" i="8"/>
  <c r="AP195" i="12"/>
  <c r="M195" i="8"/>
  <c r="AP191" i="12"/>
  <c r="P191" i="8" s="1"/>
  <c r="M191" i="8"/>
  <c r="AP187" i="12"/>
  <c r="M187" i="8"/>
  <c r="AP183" i="12"/>
  <c r="P183" i="8" s="1"/>
  <c r="M183" i="8"/>
  <c r="AP179" i="12"/>
  <c r="M179" i="8"/>
  <c r="AP175" i="12"/>
  <c r="P175" i="8" s="1"/>
  <c r="M175" i="8"/>
  <c r="AP171" i="12"/>
  <c r="M171" i="8"/>
  <c r="AP167" i="12"/>
  <c r="P167" i="8" s="1"/>
  <c r="M167" i="8"/>
  <c r="AP163" i="12"/>
  <c r="M163" i="8"/>
  <c r="AP159" i="12"/>
  <c r="P159" i="8" s="1"/>
  <c r="M159" i="8"/>
  <c r="AP155" i="12"/>
  <c r="M155" i="8"/>
  <c r="AP151" i="12"/>
  <c r="P151" i="8" s="1"/>
  <c r="M151" i="8"/>
  <c r="AP147" i="12"/>
  <c r="M147" i="8"/>
  <c r="AP143" i="12"/>
  <c r="P143" i="8" s="1"/>
  <c r="M143" i="8"/>
  <c r="AP139" i="12"/>
  <c r="M139" i="8"/>
  <c r="AP135" i="12"/>
  <c r="P135" i="8" s="1"/>
  <c r="M135" i="8"/>
  <c r="AP131" i="12"/>
  <c r="M131" i="8"/>
  <c r="AP127" i="12"/>
  <c r="P127" i="8" s="1"/>
  <c r="M127" i="8"/>
  <c r="AP123" i="12"/>
  <c r="M123" i="8"/>
  <c r="AP119" i="12"/>
  <c r="P119" i="8" s="1"/>
  <c r="M119" i="8"/>
  <c r="AP115" i="12"/>
  <c r="M115" i="8"/>
  <c r="AP111" i="12"/>
  <c r="P111" i="8" s="1"/>
  <c r="M111" i="8"/>
  <c r="AP107" i="12"/>
  <c r="M107" i="8"/>
  <c r="AP103" i="12"/>
  <c r="P103" i="8" s="1"/>
  <c r="M103" i="8"/>
  <c r="AP99" i="12"/>
  <c r="M99" i="8"/>
  <c r="AP95" i="12"/>
  <c r="P95" i="8" s="1"/>
  <c r="M95" i="8"/>
  <c r="AP91" i="12"/>
  <c r="M91" i="8"/>
  <c r="AP87" i="12"/>
  <c r="P87" i="8" s="1"/>
  <c r="M87" i="8"/>
  <c r="AP83" i="12"/>
  <c r="M83" i="8"/>
  <c r="AP79" i="12"/>
  <c r="P79" i="8" s="1"/>
  <c r="M79" i="8"/>
  <c r="AP75" i="12"/>
  <c r="M75" i="8"/>
  <c r="AP71" i="12"/>
  <c r="P71" i="8" s="1"/>
  <c r="M71" i="8"/>
  <c r="AP67" i="12"/>
  <c r="M67" i="8"/>
  <c r="AP63" i="12"/>
  <c r="P63" i="8" s="1"/>
  <c r="M63" i="8"/>
  <c r="AP59" i="12"/>
  <c r="M59" i="8"/>
  <c r="AP47" i="12"/>
  <c r="P47" i="8" s="1"/>
  <c r="M47" i="8"/>
  <c r="AP43" i="12"/>
  <c r="P43" i="8" s="1"/>
  <c r="M43" i="8"/>
  <c r="AP39" i="12"/>
  <c r="P39" i="8" s="1"/>
  <c r="M39" i="8"/>
  <c r="AP35" i="12"/>
  <c r="M35" i="8"/>
  <c r="AP31" i="12"/>
  <c r="P31" i="8" s="1"/>
  <c r="M31" i="8"/>
  <c r="AP27" i="12"/>
  <c r="M27" i="8"/>
  <c r="AP23" i="12"/>
  <c r="P23" i="8" s="1"/>
  <c r="M23" i="8"/>
  <c r="AP19" i="12"/>
  <c r="M19" i="8"/>
  <c r="AP15" i="12"/>
  <c r="P15" i="8" s="1"/>
  <c r="M15" i="8"/>
  <c r="AP11" i="12"/>
  <c r="P11" i="8" s="1"/>
  <c r="M11" i="8"/>
  <c r="AP7" i="12"/>
  <c r="P7" i="8" s="1"/>
  <c r="M7" i="8"/>
  <c r="AP3" i="12"/>
  <c r="P3" i="8" s="1"/>
  <c r="M3" i="8"/>
  <c r="AQ50" i="12"/>
  <c r="AN54" i="16"/>
  <c r="AN287" i="16"/>
  <c r="AN271" i="16"/>
  <c r="AN243" i="16"/>
  <c r="AN275" i="16"/>
  <c r="AN251" i="16"/>
  <c r="AN259" i="16"/>
  <c r="AN290" i="16"/>
  <c r="J290" i="8"/>
  <c r="AN274" i="16"/>
  <c r="J274" i="8"/>
  <c r="AN238" i="16"/>
  <c r="J238" i="8"/>
  <c r="AN226" i="16"/>
  <c r="J226" i="8"/>
  <c r="J214" i="8"/>
  <c r="AN214" i="16"/>
  <c r="AN174" i="16"/>
  <c r="J174" i="8"/>
  <c r="AN162" i="16"/>
  <c r="J162" i="8"/>
  <c r="AN146" i="16"/>
  <c r="J146" i="8"/>
  <c r="AN110" i="16"/>
  <c r="J110" i="8"/>
  <c r="J102" i="8"/>
  <c r="AN102" i="16"/>
  <c r="J86" i="8"/>
  <c r="AN86" i="16"/>
  <c r="AN78" i="16"/>
  <c r="J78" i="8"/>
  <c r="J74" i="8"/>
  <c r="AN74" i="16"/>
  <c r="J58" i="8"/>
  <c r="AN58" i="16"/>
  <c r="J50" i="8"/>
  <c r="AN50" i="16"/>
  <c r="J42" i="8"/>
  <c r="AN42" i="16"/>
  <c r="J10" i="8"/>
  <c r="AN10" i="16"/>
  <c r="J6" i="8"/>
  <c r="AN6" i="16"/>
  <c r="AN38" i="16"/>
  <c r="AN18" i="16"/>
  <c r="AN298" i="16"/>
  <c r="J298" i="8"/>
  <c r="AN286" i="16"/>
  <c r="J286" i="8"/>
  <c r="J278" i="8"/>
  <c r="AN278" i="16"/>
  <c r="AN242" i="16"/>
  <c r="J242" i="8"/>
  <c r="J230" i="8"/>
  <c r="AN230" i="16"/>
  <c r="AN190" i="16"/>
  <c r="J190" i="8"/>
  <c r="AN178" i="16"/>
  <c r="J178" i="8"/>
  <c r="J166" i="8"/>
  <c r="AN166" i="16"/>
  <c r="AN126" i="16"/>
  <c r="J126" i="8"/>
  <c r="AN66" i="16"/>
  <c r="J66" i="8"/>
  <c r="AN291" i="16"/>
  <c r="AN267" i="16"/>
  <c r="AN235" i="16"/>
  <c r="AN215" i="16"/>
  <c r="AN199" i="16"/>
  <c r="AN191" i="16"/>
  <c r="AN183" i="16"/>
  <c r="AN170" i="16"/>
  <c r="AN159" i="16"/>
  <c r="AN147" i="16"/>
  <c r="AN134" i="16"/>
  <c r="AN118" i="16"/>
  <c r="AN279" i="16"/>
  <c r="AN263" i="16"/>
  <c r="AN255" i="16"/>
  <c r="AN247" i="16"/>
  <c r="AN234" i="16"/>
  <c r="AN223" i="16"/>
  <c r="AN211" i="16"/>
  <c r="AN198" i="16"/>
  <c r="AN187" i="16"/>
  <c r="AN182" i="16"/>
  <c r="AN167" i="16"/>
  <c r="AN154" i="16"/>
  <c r="AN143" i="16"/>
  <c r="AN131" i="16"/>
  <c r="AN122" i="16"/>
  <c r="AN90" i="16"/>
  <c r="AN62" i="16"/>
  <c r="AN46" i="16"/>
  <c r="AN14" i="16"/>
  <c r="J294" i="8"/>
  <c r="AN294" i="16"/>
  <c r="AN254" i="16"/>
  <c r="J254" i="8"/>
  <c r="AN206" i="16"/>
  <c r="J206" i="8"/>
  <c r="AN142" i="16"/>
  <c r="J142" i="8"/>
  <c r="AN114" i="16"/>
  <c r="J114" i="8"/>
  <c r="AN98" i="16"/>
  <c r="J98" i="8"/>
  <c r="AN262" i="16"/>
  <c r="AN246" i="16"/>
  <c r="AN218" i="16"/>
  <c r="AN186" i="16"/>
  <c r="AN106" i="16"/>
  <c r="AN70" i="16"/>
  <c r="AN34" i="16"/>
  <c r="AN26" i="16"/>
  <c r="J283" i="8"/>
  <c r="AN283" i="16"/>
  <c r="J239" i="8"/>
  <c r="AN239" i="16"/>
  <c r="J219" i="8"/>
  <c r="AN219" i="16"/>
  <c r="J175" i="8"/>
  <c r="AN175" i="16"/>
  <c r="J155" i="8"/>
  <c r="AN155" i="16"/>
  <c r="J115" i="8"/>
  <c r="AN115" i="16"/>
  <c r="J111" i="8"/>
  <c r="AN111" i="16"/>
  <c r="J103" i="8"/>
  <c r="AN103" i="16"/>
  <c r="J95" i="8"/>
  <c r="AN95" i="16"/>
  <c r="J91" i="8"/>
  <c r="AN91" i="16"/>
  <c r="J87" i="8"/>
  <c r="AN87" i="16"/>
  <c r="J75" i="8"/>
  <c r="AN75" i="16"/>
  <c r="J67" i="8"/>
  <c r="AN67" i="16"/>
  <c r="J59" i="8"/>
  <c r="AN59" i="16"/>
  <c r="J51" i="8"/>
  <c r="AN51" i="16"/>
  <c r="AN270" i="16"/>
  <c r="J270" i="8"/>
  <c r="J266" i="8"/>
  <c r="AN266" i="16"/>
  <c r="AN258" i="16"/>
  <c r="J258" i="8"/>
  <c r="AN222" i="16"/>
  <c r="J222" i="8"/>
  <c r="AN210" i="16"/>
  <c r="J210" i="8"/>
  <c r="J202" i="8"/>
  <c r="AN202" i="16"/>
  <c r="AN194" i="16"/>
  <c r="J194" i="8"/>
  <c r="AN158" i="16"/>
  <c r="J158" i="8"/>
  <c r="J150" i="8"/>
  <c r="AN150" i="16"/>
  <c r="J138" i="8"/>
  <c r="AN138" i="16"/>
  <c r="AN130" i="16"/>
  <c r="J130" i="8"/>
  <c r="AN94" i="16"/>
  <c r="J94" i="8"/>
  <c r="AN82" i="16"/>
  <c r="J82" i="8"/>
  <c r="J30" i="8"/>
  <c r="AN30" i="16"/>
  <c r="J22" i="8"/>
  <c r="AN22" i="16"/>
  <c r="AN293" i="16"/>
  <c r="J293" i="8"/>
  <c r="AN285" i="16"/>
  <c r="J285" i="8"/>
  <c r="AN277" i="16"/>
  <c r="J277" i="8"/>
  <c r="AN269" i="16"/>
  <c r="J269" i="8"/>
  <c r="AN261" i="16"/>
  <c r="J261" i="8"/>
  <c r="AN253" i="16"/>
  <c r="J253" i="8"/>
  <c r="AN245" i="16"/>
  <c r="J245" i="8"/>
  <c r="AN237" i="16"/>
  <c r="J237" i="8"/>
  <c r="AN229" i="16"/>
  <c r="J229" i="8"/>
  <c r="AN221" i="16"/>
  <c r="J221" i="8"/>
  <c r="AN213" i="16"/>
  <c r="J213" i="8"/>
  <c r="AN205" i="16"/>
  <c r="J205" i="8"/>
  <c r="AN197" i="16"/>
  <c r="J197" i="8"/>
  <c r="AN189" i="16"/>
  <c r="J189" i="8"/>
  <c r="AN181" i="16"/>
  <c r="J181" i="8"/>
  <c r="AN173" i="16"/>
  <c r="J173" i="8"/>
  <c r="AN165" i="16"/>
  <c r="J165" i="8"/>
  <c r="AN157" i="16"/>
  <c r="J157" i="8"/>
  <c r="AN149" i="16"/>
  <c r="J149" i="8"/>
  <c r="AN141" i="16"/>
  <c r="J141" i="8"/>
  <c r="AN133" i="16"/>
  <c r="J133" i="8"/>
  <c r="AN125" i="16"/>
  <c r="J125" i="8"/>
  <c r="AN117" i="16"/>
  <c r="J117" i="8"/>
  <c r="AN109" i="16"/>
  <c r="J109" i="8"/>
  <c r="AN101" i="16"/>
  <c r="J101" i="8"/>
  <c r="AN93" i="16"/>
  <c r="J93" i="8"/>
  <c r="AN85" i="16"/>
  <c r="J85" i="8"/>
  <c r="AN77" i="16"/>
  <c r="J77" i="8"/>
  <c r="AN69" i="16"/>
  <c r="J69" i="8"/>
  <c r="AN61" i="16"/>
  <c r="J61" i="8"/>
  <c r="AN33" i="16"/>
  <c r="J33" i="8"/>
  <c r="AN21" i="16"/>
  <c r="J21" i="8"/>
  <c r="AN17" i="16"/>
  <c r="J17" i="8"/>
  <c r="AN9" i="16"/>
  <c r="J9" i="8"/>
  <c r="V294" i="8"/>
  <c r="AN297" i="16"/>
  <c r="J297" i="8"/>
  <c r="AN289" i="16"/>
  <c r="J289" i="8"/>
  <c r="AN281" i="16"/>
  <c r="J281" i="8"/>
  <c r="AN273" i="16"/>
  <c r="J273" i="8"/>
  <c r="AN265" i="16"/>
  <c r="J265" i="8"/>
  <c r="AN257" i="16"/>
  <c r="J257" i="8"/>
  <c r="AN249" i="16"/>
  <c r="J249" i="8"/>
  <c r="AN241" i="16"/>
  <c r="J241" i="8"/>
  <c r="AN233" i="16"/>
  <c r="J233" i="8"/>
  <c r="AN225" i="16"/>
  <c r="J225" i="8"/>
  <c r="AN217" i="16"/>
  <c r="J217" i="8"/>
  <c r="AN209" i="16"/>
  <c r="J209" i="8"/>
  <c r="AN201" i="16"/>
  <c r="J201" i="8"/>
  <c r="AN193" i="16"/>
  <c r="J193" i="8"/>
  <c r="AN185" i="16"/>
  <c r="J185" i="8"/>
  <c r="AN177" i="16"/>
  <c r="J177" i="8"/>
  <c r="AN169" i="16"/>
  <c r="J169" i="8"/>
  <c r="AN161" i="16"/>
  <c r="J161" i="8"/>
  <c r="AN153" i="16"/>
  <c r="J153" i="8"/>
  <c r="AN145" i="16"/>
  <c r="J145" i="8"/>
  <c r="AN137" i="16"/>
  <c r="J137" i="8"/>
  <c r="AN129" i="16"/>
  <c r="J129" i="8"/>
  <c r="AN121" i="16"/>
  <c r="J121" i="8"/>
  <c r="AN113" i="16"/>
  <c r="J113" i="8"/>
  <c r="AN105" i="16"/>
  <c r="J105" i="8"/>
  <c r="AN97" i="16"/>
  <c r="J97" i="8"/>
  <c r="AN89" i="16"/>
  <c r="J89" i="8"/>
  <c r="AN81" i="16"/>
  <c r="J81" i="8"/>
  <c r="AN73" i="16"/>
  <c r="J73" i="8"/>
  <c r="AN65" i="16"/>
  <c r="J65" i="8"/>
  <c r="AN57" i="16"/>
  <c r="J57" i="8"/>
  <c r="AN45" i="16"/>
  <c r="J45" i="8"/>
  <c r="AN37" i="16"/>
  <c r="J37" i="8"/>
  <c r="AN29" i="16"/>
  <c r="J29" i="8"/>
  <c r="AN25" i="16"/>
  <c r="J25" i="8"/>
  <c r="AN13" i="16"/>
  <c r="J13" i="8"/>
  <c r="AN35" i="16"/>
  <c r="AN300" i="16"/>
  <c r="J300" i="8"/>
  <c r="AN292" i="16"/>
  <c r="J292" i="8"/>
  <c r="AN284" i="16"/>
  <c r="J284" i="8"/>
  <c r="AN276" i="16"/>
  <c r="J276" i="8"/>
  <c r="AN272" i="16"/>
  <c r="J272" i="8"/>
  <c r="AN268" i="16"/>
  <c r="J268" i="8"/>
  <c r="AN264" i="16"/>
  <c r="J264" i="8"/>
  <c r="AN260" i="16"/>
  <c r="J260" i="8"/>
  <c r="AN252" i="16"/>
  <c r="J252" i="8"/>
  <c r="AN244" i="16"/>
  <c r="J244" i="8"/>
  <c r="AN240" i="16"/>
  <c r="J240" i="8"/>
  <c r="AN236" i="16"/>
  <c r="J236" i="8"/>
  <c r="AN232" i="16"/>
  <c r="J232" i="8"/>
  <c r="AN228" i="16"/>
  <c r="J228" i="8"/>
  <c r="AN220" i="16"/>
  <c r="J220" i="8"/>
  <c r="AN212" i="16"/>
  <c r="J212" i="8"/>
  <c r="AN208" i="16"/>
  <c r="J208" i="8"/>
  <c r="AN204" i="16"/>
  <c r="J204" i="8"/>
  <c r="AN200" i="16"/>
  <c r="J200" i="8"/>
  <c r="AN196" i="16"/>
  <c r="J196" i="8"/>
  <c r="AN188" i="16"/>
  <c r="J188" i="8"/>
  <c r="AN180" i="16"/>
  <c r="J180" i="8"/>
  <c r="AN176" i="16"/>
  <c r="J176" i="8"/>
  <c r="AN172" i="16"/>
  <c r="J172" i="8"/>
  <c r="AN168" i="16"/>
  <c r="J168" i="8"/>
  <c r="AN164" i="16"/>
  <c r="J164" i="8"/>
  <c r="AN156" i="16"/>
  <c r="J156" i="8"/>
  <c r="AN148" i="16"/>
  <c r="J148" i="8"/>
  <c r="AN144" i="16"/>
  <c r="J144" i="8"/>
  <c r="AN140" i="16"/>
  <c r="J140" i="8"/>
  <c r="AN136" i="16"/>
  <c r="J136" i="8"/>
  <c r="AN132" i="16"/>
  <c r="J132" i="8"/>
  <c r="AN124" i="16"/>
  <c r="J124" i="8"/>
  <c r="AN116" i="16"/>
  <c r="J116" i="8"/>
  <c r="AN112" i="16"/>
  <c r="J112" i="8"/>
  <c r="AN108" i="16"/>
  <c r="J108" i="8"/>
  <c r="AN104" i="16"/>
  <c r="J104" i="8"/>
  <c r="AN100" i="16"/>
  <c r="J100" i="8"/>
  <c r="AN92" i="16"/>
  <c r="J92" i="8"/>
  <c r="AN84" i="16"/>
  <c r="J84" i="8"/>
  <c r="AN80" i="16"/>
  <c r="J80" i="8"/>
  <c r="AN76" i="16"/>
  <c r="J76" i="8"/>
  <c r="AN72" i="16"/>
  <c r="J72" i="8"/>
  <c r="AN68" i="16"/>
  <c r="J68" i="8"/>
  <c r="AN60" i="16"/>
  <c r="J60" i="8"/>
  <c r="AN56" i="16"/>
  <c r="J56" i="8"/>
  <c r="AN48" i="16"/>
  <c r="J48" i="8"/>
  <c r="AN44" i="16"/>
  <c r="J44" i="8"/>
  <c r="AN40" i="16"/>
  <c r="J40" i="8"/>
  <c r="AN24" i="16"/>
  <c r="J24" i="8"/>
  <c r="AN16" i="16"/>
  <c r="J16" i="8"/>
  <c r="AN12" i="16"/>
  <c r="J12" i="8"/>
  <c r="AN8" i="16"/>
  <c r="J8" i="8"/>
  <c r="AN15" i="16"/>
  <c r="J15" i="8"/>
  <c r="AQ53" i="12"/>
  <c r="AP49" i="12"/>
  <c r="P49" i="8" s="1"/>
  <c r="N49" i="8"/>
  <c r="AQ52" i="12"/>
  <c r="N50" i="8"/>
  <c r="AP50" i="12"/>
  <c r="P50" i="8" s="1"/>
  <c r="AL54" i="13"/>
  <c r="AL49" i="13"/>
  <c r="M54" i="8"/>
  <c r="AP54" i="12"/>
  <c r="M53" i="8"/>
  <c r="AP53" i="12"/>
  <c r="P53" i="8" s="1"/>
  <c r="M52" i="8"/>
  <c r="AP52" i="12"/>
  <c r="AP55" i="12"/>
  <c r="P55" i="8" s="1"/>
  <c r="M55" i="8"/>
  <c r="AP51" i="12"/>
  <c r="M51" i="8"/>
  <c r="J53" i="8"/>
  <c r="AP53" i="15"/>
  <c r="L53" i="8" s="1"/>
  <c r="AN49" i="16"/>
  <c r="J49" i="8"/>
  <c r="AN41" i="16"/>
  <c r="J41" i="8"/>
  <c r="AN20" i="16"/>
  <c r="J20" i="8"/>
  <c r="AN52" i="16"/>
  <c r="J52" i="8"/>
  <c r="AN28" i="16"/>
  <c r="J28" i="8"/>
  <c r="K9" i="28"/>
  <c r="K11" i="28" s="1"/>
  <c r="K2" i="28"/>
  <c r="I3" i="27" s="1"/>
  <c r="AO53" i="14"/>
  <c r="J2" i="28"/>
  <c r="H3" i="27" s="1"/>
  <c r="J9" i="28"/>
  <c r="J11" i="28" s="1"/>
  <c r="AO299" i="12"/>
  <c r="AO295" i="12"/>
  <c r="AO291" i="12"/>
  <c r="AO287" i="12"/>
  <c r="AO283" i="12"/>
  <c r="AO279" i="12"/>
  <c r="AO275" i="12"/>
  <c r="AO271" i="12"/>
  <c r="AO267" i="12"/>
  <c r="AO263" i="12"/>
  <c r="AO259" i="12"/>
  <c r="AO255" i="12"/>
  <c r="AO251" i="12"/>
  <c r="AO243" i="12"/>
  <c r="AO239" i="12"/>
  <c r="AO235" i="12"/>
  <c r="AO231" i="12"/>
  <c r="AO227" i="12"/>
  <c r="AO223" i="12"/>
  <c r="AO219" i="12"/>
  <c r="AO215" i="12"/>
  <c r="AO211" i="12"/>
  <c r="AO207" i="12"/>
  <c r="AO203" i="12"/>
  <c r="AO199" i="12"/>
  <c r="AO195" i="12"/>
  <c r="AO191" i="12"/>
  <c r="AO187" i="12"/>
  <c r="AO183" i="12"/>
  <c r="AO179" i="12"/>
  <c r="AO175" i="12"/>
  <c r="AO171" i="12"/>
  <c r="AO167" i="12"/>
  <c r="AO163" i="12"/>
  <c r="AO159" i="12"/>
  <c r="AO155" i="12"/>
  <c r="AO151" i="12"/>
  <c r="AO147" i="12"/>
  <c r="AO143" i="12"/>
  <c r="AO139" i="12"/>
  <c r="AO135" i="12"/>
  <c r="AO131" i="12"/>
  <c r="AO127" i="12"/>
  <c r="AO123" i="12"/>
  <c r="AO119" i="12"/>
  <c r="AO115" i="12"/>
  <c r="AO111" i="12"/>
  <c r="AO107" i="12"/>
  <c r="AO103" i="12"/>
  <c r="AO99" i="12"/>
  <c r="AO95" i="12"/>
  <c r="AO91" i="12"/>
  <c r="AO87" i="12"/>
  <c r="AO83" i="12"/>
  <c r="AO79" i="12"/>
  <c r="AO75" i="12"/>
  <c r="AO71" i="12"/>
  <c r="AO67" i="12"/>
  <c r="AO63" i="12"/>
  <c r="AO59" i="12"/>
  <c r="AO55" i="12"/>
  <c r="AO51" i="12"/>
  <c r="AO47" i="12"/>
  <c r="AO43" i="12"/>
  <c r="AO39" i="12"/>
  <c r="AO35" i="12"/>
  <c r="AO31" i="12"/>
  <c r="AO27" i="12"/>
  <c r="AO23" i="12"/>
  <c r="AO19" i="12"/>
  <c r="AO15" i="12"/>
  <c r="AO11" i="12"/>
  <c r="AO7" i="12"/>
  <c r="L2" i="28"/>
  <c r="J3" i="27" s="1"/>
  <c r="L9" i="28"/>
  <c r="L11" i="28" s="1"/>
  <c r="AN53" i="16"/>
  <c r="G2" i="28"/>
  <c r="I2" i="28" s="1"/>
  <c r="I9" i="28" s="1"/>
  <c r="G9" i="28"/>
  <c r="G11" i="28" s="1"/>
  <c r="F11" i="28"/>
  <c r="AO2" i="12"/>
  <c r="AO238" i="12"/>
  <c r="AO234" i="12"/>
  <c r="AO230" i="12"/>
  <c r="AO226" i="12"/>
  <c r="AO222" i="12"/>
  <c r="AO218" i="12"/>
  <c r="AO214" i="12"/>
  <c r="AO210" i="12"/>
  <c r="AO206" i="12"/>
  <c r="AO202" i="12"/>
  <c r="AO198" i="12"/>
  <c r="AO194" i="12"/>
  <c r="AO190" i="12"/>
  <c r="AO186" i="12"/>
  <c r="AO182" i="12"/>
  <c r="AO178" i="12"/>
  <c r="AO174" i="12"/>
  <c r="AO170" i="12"/>
  <c r="AO166" i="12"/>
  <c r="AO162" i="12"/>
  <c r="AO158" i="12"/>
  <c r="AO154" i="12"/>
  <c r="AO150" i="12"/>
  <c r="AO146" i="12"/>
  <c r="AO142" i="12"/>
  <c r="AO138" i="12"/>
  <c r="AO134" i="12"/>
  <c r="AO130" i="12"/>
  <c r="AO126" i="12"/>
  <c r="AO122" i="12"/>
  <c r="AO118" i="12"/>
  <c r="AO114" i="12"/>
  <c r="AO110" i="12"/>
  <c r="AO106" i="12"/>
  <c r="AO102" i="12"/>
  <c r="AO98" i="12"/>
  <c r="AO94" i="12"/>
  <c r="AO90" i="12"/>
  <c r="AO86" i="12"/>
  <c r="AO82" i="12"/>
  <c r="AO78" i="12"/>
  <c r="AO74" i="12"/>
  <c r="AO70" i="12"/>
  <c r="AO66" i="12"/>
  <c r="AO62" i="12"/>
  <c r="AO58" i="12"/>
  <c r="AO54" i="12"/>
  <c r="AO50" i="12"/>
  <c r="AO46" i="12"/>
  <c r="AO42" i="12"/>
  <c r="AO38" i="12"/>
  <c r="AO34" i="12"/>
  <c r="AO30" i="12"/>
  <c r="AO26" i="12"/>
  <c r="AO22" i="12"/>
  <c r="AO18" i="12"/>
  <c r="AO14" i="12"/>
  <c r="AO10" i="12"/>
  <c r="AO6" i="12"/>
  <c r="AO264" i="15"/>
  <c r="AO232" i="15"/>
  <c r="AO216" i="15"/>
  <c r="AO200" i="15"/>
  <c r="AO184" i="15"/>
  <c r="AO168" i="15"/>
  <c r="AO44" i="15"/>
  <c r="AO28" i="15"/>
  <c r="P234" i="8"/>
  <c r="P162" i="8"/>
  <c r="AO298" i="12"/>
  <c r="AO294" i="12"/>
  <c r="AO290" i="12"/>
  <c r="AO286" i="12"/>
  <c r="AO282" i="12"/>
  <c r="AO278" i="12"/>
  <c r="AO274" i="12"/>
  <c r="AO270" i="12"/>
  <c r="AO266" i="12"/>
  <c r="AO262" i="12"/>
  <c r="AO258" i="12"/>
  <c r="AO254" i="12"/>
  <c r="AO250" i="12"/>
  <c r="AO246" i="12"/>
  <c r="AO242" i="12"/>
  <c r="P293" i="8"/>
  <c r="P277" i="8"/>
  <c r="P245" i="8"/>
  <c r="P101" i="8"/>
  <c r="P69" i="8"/>
  <c r="AO301" i="12"/>
  <c r="AO297" i="12"/>
  <c r="AO293" i="12"/>
  <c r="AO289" i="12"/>
  <c r="AO285" i="12"/>
  <c r="AO281" i="12"/>
  <c r="AO277" i="12"/>
  <c r="AO273" i="12"/>
  <c r="AO269" i="12"/>
  <c r="AO265" i="12"/>
  <c r="AO261" i="12"/>
  <c r="AO147" i="15"/>
  <c r="AO131" i="15"/>
  <c r="AO115" i="15"/>
  <c r="AO99" i="15"/>
  <c r="AO83" i="15"/>
  <c r="AO67" i="15"/>
  <c r="AO27" i="15"/>
  <c r="AO155" i="15"/>
  <c r="AO139" i="15"/>
  <c r="AO123" i="15"/>
  <c r="AO107" i="15"/>
  <c r="AO91" i="15"/>
  <c r="AO75" i="15"/>
  <c r="AO59" i="15"/>
  <c r="AO151" i="15"/>
  <c r="AO143" i="15"/>
  <c r="AO135" i="15"/>
  <c r="AO127" i="15"/>
  <c r="AO119" i="15"/>
  <c r="AO111" i="15"/>
  <c r="AO103" i="15"/>
  <c r="AO95" i="15"/>
  <c r="AO87" i="15"/>
  <c r="AO79" i="15"/>
  <c r="AO71" i="15"/>
  <c r="AO63" i="15"/>
  <c r="AO55" i="15"/>
  <c r="AO47" i="15"/>
  <c r="AO274" i="15"/>
  <c r="AO242" i="15"/>
  <c r="AO210" i="15"/>
  <c r="AO178" i="15"/>
  <c r="AO258" i="15"/>
  <c r="AO226" i="15"/>
  <c r="AO194" i="15"/>
  <c r="AO162" i="15"/>
  <c r="AO292" i="15"/>
  <c r="AO288" i="15"/>
  <c r="AO284" i="15"/>
  <c r="AO276" i="15"/>
  <c r="AO272" i="15"/>
  <c r="AO268" i="15"/>
  <c r="AO260" i="15"/>
  <c r="AO256" i="15"/>
  <c r="AO252" i="15"/>
  <c r="AO244" i="15"/>
  <c r="AO240" i="15"/>
  <c r="AO236" i="15"/>
  <c r="AO228" i="15"/>
  <c r="AO224" i="15"/>
  <c r="AO220" i="15"/>
  <c r="AO212" i="15"/>
  <c r="AO208" i="15"/>
  <c r="AO204" i="15"/>
  <c r="AO196" i="15"/>
  <c r="AO192" i="15"/>
  <c r="AO188" i="15"/>
  <c r="AO180" i="15"/>
  <c r="AO176" i="15"/>
  <c r="AO172" i="15"/>
  <c r="AO164" i="15"/>
  <c r="AO160" i="15"/>
  <c r="AO156" i="15"/>
  <c r="AO152" i="15"/>
  <c r="AO148" i="15"/>
  <c r="AO144" i="15"/>
  <c r="AO140" i="15"/>
  <c r="AO136" i="15"/>
  <c r="AO132" i="15"/>
  <c r="AO128" i="15"/>
  <c r="AO124" i="15"/>
  <c r="AO120" i="15"/>
  <c r="AO116" i="15"/>
  <c r="AO112" i="15"/>
  <c r="AO108" i="15"/>
  <c r="AO104" i="15"/>
  <c r="AO100" i="15"/>
  <c r="AO96" i="15"/>
  <c r="AO92" i="15"/>
  <c r="AO88" i="15"/>
  <c r="AO84" i="15"/>
  <c r="AO80" i="15"/>
  <c r="AO76" i="15"/>
  <c r="AO72" i="15"/>
  <c r="AO68" i="15"/>
  <c r="AO64" i="15"/>
  <c r="AO60" i="15"/>
  <c r="AO56" i="15"/>
  <c r="AO52" i="15"/>
  <c r="AO48" i="15"/>
  <c r="AO40" i="15"/>
  <c r="AO36" i="15"/>
  <c r="AO32" i="15"/>
  <c r="AO24" i="15"/>
  <c r="AO20" i="15"/>
  <c r="AO16" i="15"/>
  <c r="AO262" i="15"/>
  <c r="AO230" i="15"/>
  <c r="AO198" i="15"/>
  <c r="AO182" i="15"/>
  <c r="AO166" i="15"/>
  <c r="AO294" i="15"/>
  <c r="AO278" i="15"/>
  <c r="AO246" i="15"/>
  <c r="AO214" i="15"/>
  <c r="AO301" i="15"/>
  <c r="AO293" i="15"/>
  <c r="AO282" i="15"/>
  <c r="AO277" i="15"/>
  <c r="AO266" i="15"/>
  <c r="AO250" i="15"/>
  <c r="AO234" i="15"/>
  <c r="AO218" i="15"/>
  <c r="AO202" i="15"/>
  <c r="AO186" i="15"/>
  <c r="AO170" i="15"/>
  <c r="AO298" i="15"/>
  <c r="AO286" i="15"/>
  <c r="AO270" i="15"/>
  <c r="AO254" i="15"/>
  <c r="AO238" i="15"/>
  <c r="AO222" i="15"/>
  <c r="AO206" i="15"/>
  <c r="AO190" i="15"/>
  <c r="AO174" i="15"/>
  <c r="AO158" i="15"/>
  <c r="AO154" i="15"/>
  <c r="AO150" i="15"/>
  <c r="AO146" i="15"/>
  <c r="AO142" i="15"/>
  <c r="AO138" i="15"/>
  <c r="AO134" i="15"/>
  <c r="AO130" i="15"/>
  <c r="AO126" i="15"/>
  <c r="AO122" i="15"/>
  <c r="AO118" i="15"/>
  <c r="AO114" i="15"/>
  <c r="AO110" i="15"/>
  <c r="AO106" i="15"/>
  <c r="AO102" i="15"/>
  <c r="AO98" i="15"/>
  <c r="AO94" i="15"/>
  <c r="AO90" i="15"/>
  <c r="AO86" i="15"/>
  <c r="AO82" i="15"/>
  <c r="AO78" i="15"/>
  <c r="AO74" i="15"/>
  <c r="AO70" i="15"/>
  <c r="AO66" i="15"/>
  <c r="AO62" i="15"/>
  <c r="AO58" i="15"/>
  <c r="AO54" i="15"/>
  <c r="AO50" i="15"/>
  <c r="AO42" i="15"/>
  <c r="AO22" i="15"/>
  <c r="AO18" i="15"/>
  <c r="AL7" i="13"/>
  <c r="AO2" i="15"/>
  <c r="AN11" i="16"/>
  <c r="AL4" i="13"/>
  <c r="AO6" i="5"/>
  <c r="M17" i="26" s="1"/>
  <c r="AO3" i="15"/>
  <c r="AO7" i="15"/>
  <c r="AO8" i="15"/>
  <c r="AO11" i="15"/>
  <c r="AO12" i="15"/>
  <c r="AN19" i="16"/>
  <c r="AN5" i="16"/>
  <c r="M3" i="27"/>
  <c r="AN4" i="2"/>
  <c r="L13" i="26" s="1"/>
  <c r="L3" i="27"/>
  <c r="AO4" i="14"/>
  <c r="H13" i="26" s="1"/>
  <c r="AO4" i="15"/>
  <c r="AN2" i="16"/>
  <c r="AN7" i="16"/>
  <c r="AN3" i="16"/>
  <c r="AO296" i="15"/>
  <c r="AN295" i="16"/>
  <c r="AO299" i="15"/>
  <c r="AO300" i="15"/>
  <c r="F3" i="27"/>
  <c r="F10" i="27" s="1"/>
  <c r="AN301" i="16"/>
  <c r="AN299" i="16"/>
  <c r="AL9" i="13"/>
  <c r="AL5" i="13"/>
  <c r="AL8" i="13"/>
  <c r="AO3" i="12"/>
  <c r="I4" i="21"/>
  <c r="G5" i="21" s="1"/>
  <c r="E9" i="21"/>
  <c r="E10" i="21" s="1"/>
  <c r="F14" i="21"/>
  <c r="F15" i="21" s="1"/>
  <c r="D18" i="21"/>
  <c r="D22" i="21"/>
  <c r="AQ3" i="7" l="1"/>
  <c r="P295" i="8"/>
  <c r="N11" i="26"/>
  <c r="N13" i="26"/>
  <c r="V53" i="8"/>
  <c r="V52" i="8"/>
  <c r="N29" i="27"/>
  <c r="P258" i="8"/>
  <c r="AQ4" i="7"/>
  <c r="V49" i="8"/>
  <c r="V4" i="8"/>
  <c r="V50" i="8"/>
  <c r="N9" i="27"/>
  <c r="N10" i="27"/>
  <c r="Q2" i="28"/>
  <c r="Q10" i="28" s="1"/>
  <c r="AQ2" i="7"/>
  <c r="AR98" i="12"/>
  <c r="I13" i="26"/>
  <c r="AR135" i="12"/>
  <c r="P247" i="8"/>
  <c r="AR263" i="12"/>
  <c r="V3" i="8"/>
  <c r="AR199" i="12"/>
  <c r="AR71" i="12"/>
  <c r="AR183" i="12"/>
  <c r="AR119" i="12"/>
  <c r="M11" i="26"/>
  <c r="M13" i="26"/>
  <c r="M15" i="26"/>
  <c r="L15" i="26"/>
  <c r="L17" i="26"/>
  <c r="L11" i="26"/>
  <c r="J27" i="27"/>
  <c r="I11" i="26"/>
  <c r="H15" i="26"/>
  <c r="AR55" i="12"/>
  <c r="H17" i="26"/>
  <c r="H11" i="26"/>
  <c r="E3" i="27"/>
  <c r="E9" i="27" s="1"/>
  <c r="I15" i="26"/>
  <c r="I17" i="26"/>
  <c r="M2" i="28"/>
  <c r="M9" i="28" s="1"/>
  <c r="AR194" i="12"/>
  <c r="AR66" i="12"/>
  <c r="AR242" i="12"/>
  <c r="AR7" i="12"/>
  <c r="AR18" i="12"/>
  <c r="AR114" i="12"/>
  <c r="AR210" i="12"/>
  <c r="AR274" i="12"/>
  <c r="AR23" i="12"/>
  <c r="AR87" i="12"/>
  <c r="AR151" i="12"/>
  <c r="AR215" i="12"/>
  <c r="AR279" i="12"/>
  <c r="AR50" i="12"/>
  <c r="AR146" i="12"/>
  <c r="AR226" i="12"/>
  <c r="AR290" i="12"/>
  <c r="AR39" i="12"/>
  <c r="AR103" i="12"/>
  <c r="AR167" i="12"/>
  <c r="AR231" i="12"/>
  <c r="AR34" i="12"/>
  <c r="AR43" i="12"/>
  <c r="AR219" i="12"/>
  <c r="AR267" i="12"/>
  <c r="AR299" i="12"/>
  <c r="AR16" i="12"/>
  <c r="P16" i="8"/>
  <c r="AR80" i="12"/>
  <c r="P80" i="8"/>
  <c r="AR144" i="12"/>
  <c r="P144" i="8"/>
  <c r="AR208" i="12"/>
  <c r="P208" i="8"/>
  <c r="AR240" i="12"/>
  <c r="P240" i="8"/>
  <c r="AR36" i="12"/>
  <c r="P36" i="8"/>
  <c r="AR100" i="12"/>
  <c r="P100" i="8"/>
  <c r="AR116" i="12"/>
  <c r="P116" i="8"/>
  <c r="AR196" i="12"/>
  <c r="P196" i="8"/>
  <c r="AR244" i="12"/>
  <c r="P244" i="8"/>
  <c r="AR276" i="12"/>
  <c r="P276" i="8"/>
  <c r="AR51" i="12"/>
  <c r="P51" i="8"/>
  <c r="AR67" i="12"/>
  <c r="P67" i="8"/>
  <c r="AR115" i="12"/>
  <c r="P115" i="8"/>
  <c r="AR131" i="12"/>
  <c r="P131" i="8"/>
  <c r="AR147" i="12"/>
  <c r="P147" i="8"/>
  <c r="AR163" i="12"/>
  <c r="P163" i="8"/>
  <c r="AR179" i="12"/>
  <c r="P179" i="8"/>
  <c r="AR195" i="12"/>
  <c r="P195" i="8"/>
  <c r="AR211" i="12"/>
  <c r="P211" i="8"/>
  <c r="AR227" i="12"/>
  <c r="P227" i="8"/>
  <c r="AR243" i="12"/>
  <c r="P243" i="8"/>
  <c r="AR259" i="12"/>
  <c r="P259" i="8"/>
  <c r="AR275" i="12"/>
  <c r="P275" i="8"/>
  <c r="AR291" i="12"/>
  <c r="P291" i="8"/>
  <c r="AR272" i="12"/>
  <c r="P272" i="8"/>
  <c r="AR52" i="12"/>
  <c r="P52" i="8"/>
  <c r="AR68" i="12"/>
  <c r="P68" i="8"/>
  <c r="AR148" i="12"/>
  <c r="P148" i="8"/>
  <c r="AR164" i="12"/>
  <c r="P164" i="8"/>
  <c r="AR228" i="12"/>
  <c r="P228" i="8"/>
  <c r="AR260" i="12"/>
  <c r="P260" i="8"/>
  <c r="AR5" i="12"/>
  <c r="P5" i="8"/>
  <c r="AR35" i="12"/>
  <c r="P35" i="8"/>
  <c r="AR83" i="12"/>
  <c r="P83" i="8"/>
  <c r="AR25" i="12"/>
  <c r="P25" i="8"/>
  <c r="AR82" i="12"/>
  <c r="P82" i="8"/>
  <c r="AR130" i="12"/>
  <c r="P130" i="8"/>
  <c r="AR178" i="12"/>
  <c r="P178" i="8"/>
  <c r="AR128" i="12"/>
  <c r="P128" i="8"/>
  <c r="AR192" i="12"/>
  <c r="P192" i="8"/>
  <c r="AR256" i="12"/>
  <c r="P256" i="8"/>
  <c r="AR20" i="12"/>
  <c r="P20" i="8"/>
  <c r="AR84" i="12"/>
  <c r="P84" i="8"/>
  <c r="AR132" i="12"/>
  <c r="P132" i="8"/>
  <c r="AR180" i="12"/>
  <c r="P180" i="8"/>
  <c r="AR212" i="12"/>
  <c r="P212" i="8"/>
  <c r="AR292" i="12"/>
  <c r="P292" i="8"/>
  <c r="AR19" i="12"/>
  <c r="P19" i="8"/>
  <c r="AR99" i="12"/>
  <c r="P99" i="8"/>
  <c r="AR12" i="12"/>
  <c r="P12" i="8"/>
  <c r="AR28" i="12"/>
  <c r="P28" i="8"/>
  <c r="AR44" i="12"/>
  <c r="P44" i="8"/>
  <c r="AR60" i="12"/>
  <c r="P60" i="8"/>
  <c r="AR76" i="12"/>
  <c r="P76" i="8"/>
  <c r="AR92" i="12"/>
  <c r="P92" i="8"/>
  <c r="AR108" i="12"/>
  <c r="P108" i="8"/>
  <c r="AR124" i="12"/>
  <c r="P124" i="8"/>
  <c r="AR140" i="12"/>
  <c r="P140" i="8"/>
  <c r="AR156" i="12"/>
  <c r="P156" i="8"/>
  <c r="AR172" i="12"/>
  <c r="P172" i="8"/>
  <c r="AR188" i="12"/>
  <c r="P188" i="8"/>
  <c r="AR204" i="12"/>
  <c r="P204" i="8"/>
  <c r="AR220" i="12"/>
  <c r="P220" i="8"/>
  <c r="AR236" i="12"/>
  <c r="P236" i="8"/>
  <c r="AR252" i="12"/>
  <c r="P252" i="8"/>
  <c r="AR268" i="12"/>
  <c r="P268" i="8"/>
  <c r="AR284" i="12"/>
  <c r="P284" i="8"/>
  <c r="AR300" i="12"/>
  <c r="P300" i="8"/>
  <c r="AR45" i="12"/>
  <c r="P45" i="8"/>
  <c r="AR61" i="12"/>
  <c r="P61" i="8"/>
  <c r="AR77" i="12"/>
  <c r="P77" i="8"/>
  <c r="AR93" i="12"/>
  <c r="P93" i="8"/>
  <c r="AR109" i="12"/>
  <c r="P109" i="8"/>
  <c r="AR125" i="12"/>
  <c r="P125" i="8"/>
  <c r="AR141" i="12"/>
  <c r="P141" i="8"/>
  <c r="AR157" i="12"/>
  <c r="P157" i="8"/>
  <c r="AR173" i="12"/>
  <c r="P173" i="8"/>
  <c r="AR189" i="12"/>
  <c r="P189" i="8"/>
  <c r="AR205" i="12"/>
  <c r="P205" i="8"/>
  <c r="AR221" i="12"/>
  <c r="P221" i="8"/>
  <c r="AR237" i="12"/>
  <c r="P237" i="8"/>
  <c r="AR253" i="12"/>
  <c r="P253" i="8"/>
  <c r="AR269" i="12"/>
  <c r="P269" i="8"/>
  <c r="AR285" i="12"/>
  <c r="P285" i="8"/>
  <c r="AR301" i="12"/>
  <c r="P301" i="8"/>
  <c r="AR22" i="12"/>
  <c r="P22" i="8"/>
  <c r="AR54" i="12"/>
  <c r="P54" i="8"/>
  <c r="AR86" i="12"/>
  <c r="P86" i="8"/>
  <c r="AR118" i="12"/>
  <c r="P118" i="8"/>
  <c r="AR150" i="12"/>
  <c r="P150" i="8"/>
  <c r="AR166" i="12"/>
  <c r="P166" i="8"/>
  <c r="AR182" i="12"/>
  <c r="P182" i="8"/>
  <c r="AR198" i="12"/>
  <c r="P198" i="8"/>
  <c r="AR214" i="12"/>
  <c r="P214" i="8"/>
  <c r="AR230" i="12"/>
  <c r="P230" i="8"/>
  <c r="AR246" i="12"/>
  <c r="P246" i="8"/>
  <c r="AR262" i="12"/>
  <c r="P262" i="8"/>
  <c r="AR278" i="12"/>
  <c r="P278" i="8"/>
  <c r="AR294" i="12"/>
  <c r="P294" i="8"/>
  <c r="AR27" i="12"/>
  <c r="P27" i="8"/>
  <c r="AR59" i="12"/>
  <c r="P59" i="8"/>
  <c r="AR75" i="12"/>
  <c r="P75" i="8"/>
  <c r="AR91" i="12"/>
  <c r="P91" i="8"/>
  <c r="AR107" i="12"/>
  <c r="P107" i="8"/>
  <c r="AR123" i="12"/>
  <c r="P123" i="8"/>
  <c r="AR139" i="12"/>
  <c r="P139" i="8"/>
  <c r="AR155" i="12"/>
  <c r="P155" i="8"/>
  <c r="AR171" i="12"/>
  <c r="P171" i="8"/>
  <c r="AR187" i="12"/>
  <c r="P187" i="8"/>
  <c r="AR203" i="12"/>
  <c r="P203" i="8"/>
  <c r="AR235" i="12"/>
  <c r="P235" i="8"/>
  <c r="AR251" i="12"/>
  <c r="P251" i="8"/>
  <c r="AR283" i="12"/>
  <c r="P283" i="8"/>
  <c r="AR64" i="12"/>
  <c r="P64" i="8"/>
  <c r="AR224" i="12"/>
  <c r="P224" i="8"/>
  <c r="AR288" i="12"/>
  <c r="P288" i="8"/>
  <c r="AR33" i="12"/>
  <c r="P33" i="8"/>
  <c r="J29" i="27"/>
  <c r="J23" i="27"/>
  <c r="J17" i="26"/>
  <c r="J15" i="26"/>
  <c r="J13" i="26"/>
  <c r="J11" i="26"/>
  <c r="J25" i="27"/>
  <c r="M10" i="28"/>
  <c r="E23" i="27"/>
  <c r="I10" i="28"/>
  <c r="I11" i="28" s="1"/>
  <c r="M9" i="27"/>
  <c r="M10" i="27"/>
  <c r="L10" i="27"/>
  <c r="L9" i="27"/>
  <c r="I10" i="27"/>
  <c r="I9" i="27"/>
  <c r="J9" i="27"/>
  <c r="J10" i="27"/>
  <c r="H10" i="27"/>
  <c r="H9" i="27"/>
  <c r="E13" i="26"/>
  <c r="E27" i="27"/>
  <c r="E15" i="26"/>
  <c r="E29" i="27"/>
  <c r="E17" i="26"/>
  <c r="E25" i="27"/>
  <c r="E11" i="26"/>
  <c r="F15" i="26"/>
  <c r="F9" i="27"/>
  <c r="F11" i="27" s="1"/>
  <c r="F17" i="26"/>
  <c r="F27" i="27"/>
  <c r="F29" i="27"/>
  <c r="F25" i="27"/>
  <c r="F23" i="27"/>
  <c r="F11" i="26"/>
  <c r="F13" i="26"/>
  <c r="AR48" i="12"/>
  <c r="AR176" i="12"/>
  <c r="AR112" i="12"/>
  <c r="AR6" i="12"/>
  <c r="AR32" i="12"/>
  <c r="AR96" i="12"/>
  <c r="AR160" i="12"/>
  <c r="AR38" i="12"/>
  <c r="AR70" i="12"/>
  <c r="AR102" i="12"/>
  <c r="AR134" i="12"/>
  <c r="AQ8" i="7"/>
  <c r="AQ5" i="7"/>
  <c r="AQ42" i="7"/>
  <c r="AQ170" i="7"/>
  <c r="AQ298" i="7"/>
  <c r="AR26" i="12"/>
  <c r="AR42" i="12"/>
  <c r="AR58" i="12"/>
  <c r="AR74" i="12"/>
  <c r="AR90" i="12"/>
  <c r="AR106" i="12"/>
  <c r="AR122" i="12"/>
  <c r="AR138" i="12"/>
  <c r="AR154" i="12"/>
  <c r="AR170" i="12"/>
  <c r="AR186" i="12"/>
  <c r="AR202" i="12"/>
  <c r="AR218" i="12"/>
  <c r="AR234" i="12"/>
  <c r="AR250" i="12"/>
  <c r="AR266" i="12"/>
  <c r="AR282" i="12"/>
  <c r="AR298" i="12"/>
  <c r="AR17" i="12"/>
  <c r="AR37" i="12"/>
  <c r="AR53" i="12"/>
  <c r="AR69" i="12"/>
  <c r="AR85" i="12"/>
  <c r="AR101" i="12"/>
  <c r="AR117" i="12"/>
  <c r="AR133" i="12"/>
  <c r="AR149" i="12"/>
  <c r="AR165" i="12"/>
  <c r="AR181" i="12"/>
  <c r="AR197" i="12"/>
  <c r="AR213" i="12"/>
  <c r="AR229" i="12"/>
  <c r="AR245" i="12"/>
  <c r="AR261" i="12"/>
  <c r="AR277" i="12"/>
  <c r="AR293" i="12"/>
  <c r="AR3" i="12"/>
  <c r="AQ14" i="7"/>
  <c r="AQ30" i="7"/>
  <c r="AQ46" i="7"/>
  <c r="AQ62" i="7"/>
  <c r="AQ78" i="7"/>
  <c r="AQ94" i="7"/>
  <c r="AQ110" i="7"/>
  <c r="AQ126" i="7"/>
  <c r="AQ142" i="7"/>
  <c r="AQ158" i="7"/>
  <c r="AQ174" i="7"/>
  <c r="AQ190" i="7"/>
  <c r="AQ206" i="7"/>
  <c r="AQ59" i="7"/>
  <c r="AQ75" i="7"/>
  <c r="AQ91" i="7"/>
  <c r="AQ222" i="7"/>
  <c r="AQ238" i="7"/>
  <c r="AQ254" i="7"/>
  <c r="AQ286" i="7"/>
  <c r="AQ107" i="7"/>
  <c r="AQ123" i="7"/>
  <c r="AQ139" i="7"/>
  <c r="AQ155" i="7"/>
  <c r="AQ171" i="7"/>
  <c r="AQ187" i="7"/>
  <c r="AQ203" i="7"/>
  <c r="AQ219" i="7"/>
  <c r="AQ235" i="7"/>
  <c r="AQ251" i="7"/>
  <c r="AQ267" i="7"/>
  <c r="AQ283" i="7"/>
  <c r="AQ299" i="7"/>
  <c r="AQ20" i="7"/>
  <c r="AQ36" i="7"/>
  <c r="AQ52" i="7"/>
  <c r="AQ68" i="7"/>
  <c r="AQ84" i="7"/>
  <c r="AQ100" i="7"/>
  <c r="AQ116" i="7"/>
  <c r="AQ132" i="7"/>
  <c r="AQ148" i="7"/>
  <c r="AQ164" i="7"/>
  <c r="AQ180" i="7"/>
  <c r="AQ196" i="7"/>
  <c r="AQ212" i="7"/>
  <c r="AQ228" i="7"/>
  <c r="AQ244" i="7"/>
  <c r="AQ260" i="7"/>
  <c r="AQ276" i="7"/>
  <c r="AQ292" i="7"/>
  <c r="AQ9" i="7"/>
  <c r="AQ29" i="7"/>
  <c r="AQ45" i="7"/>
  <c r="AQ61" i="7"/>
  <c r="AQ77" i="7"/>
  <c r="AQ93" i="7"/>
  <c r="AQ109" i="7"/>
  <c r="AQ125" i="7"/>
  <c r="AQ141" i="7"/>
  <c r="AQ157" i="7"/>
  <c r="AQ38" i="7"/>
  <c r="AQ102" i="7"/>
  <c r="AQ166" i="7"/>
  <c r="AQ262" i="7"/>
  <c r="AQ34" i="7"/>
  <c r="AQ50" i="7"/>
  <c r="AQ66" i="7"/>
  <c r="AQ98" i="7"/>
  <c r="AQ114" i="7"/>
  <c r="AQ130" i="7"/>
  <c r="AQ162" i="7"/>
  <c r="AQ178" i="7"/>
  <c r="AQ194" i="7"/>
  <c r="AQ226" i="7"/>
  <c r="AQ242" i="7"/>
  <c r="AQ258" i="7"/>
  <c r="AQ290" i="7"/>
  <c r="AQ15" i="7"/>
  <c r="AQ31" i="7"/>
  <c r="AQ47" i="7"/>
  <c r="AQ63" i="7"/>
  <c r="AQ79" i="7"/>
  <c r="AQ95" i="7"/>
  <c r="AQ111" i="7"/>
  <c r="AQ127" i="7"/>
  <c r="AQ143" i="7"/>
  <c r="AQ159" i="7"/>
  <c r="AQ175" i="7"/>
  <c r="AQ191" i="7"/>
  <c r="AQ207" i="7"/>
  <c r="AQ223" i="7"/>
  <c r="AQ239" i="7"/>
  <c r="AQ255" i="7"/>
  <c r="AQ271" i="7"/>
  <c r="AQ287" i="7"/>
  <c r="AQ7" i="7"/>
  <c r="AQ24" i="7"/>
  <c r="AQ40" i="7"/>
  <c r="AQ56" i="7"/>
  <c r="AQ72" i="7"/>
  <c r="AQ88" i="7"/>
  <c r="AQ104" i="7"/>
  <c r="AQ120" i="7"/>
  <c r="AQ136" i="7"/>
  <c r="AQ152" i="7"/>
  <c r="AQ168" i="7"/>
  <c r="AQ184" i="7"/>
  <c r="AQ200" i="7"/>
  <c r="AQ216" i="7"/>
  <c r="AQ232" i="7"/>
  <c r="AQ248" i="7"/>
  <c r="AQ264" i="7"/>
  <c r="AQ280" i="7"/>
  <c r="AQ296" i="7"/>
  <c r="AQ17" i="7"/>
  <c r="AQ33" i="7"/>
  <c r="AQ49" i="7"/>
  <c r="AQ65" i="7"/>
  <c r="AQ81" i="7"/>
  <c r="AQ97" i="7"/>
  <c r="AQ113" i="7"/>
  <c r="AQ129" i="7"/>
  <c r="AQ145" i="7"/>
  <c r="AQ161" i="7"/>
  <c r="AQ177" i="7"/>
  <c r="AQ193" i="7"/>
  <c r="AQ209" i="7"/>
  <c r="AQ225" i="7"/>
  <c r="AQ241" i="7"/>
  <c r="AQ257" i="7"/>
  <c r="AQ273" i="7"/>
  <c r="AQ289" i="7"/>
  <c r="AR14" i="12"/>
  <c r="AR30" i="12"/>
  <c r="AR46" i="12"/>
  <c r="AR62" i="12"/>
  <c r="AR78" i="12"/>
  <c r="AR94" i="12"/>
  <c r="AR110" i="12"/>
  <c r="AR126" i="12"/>
  <c r="AR142" i="12"/>
  <c r="AR158" i="12"/>
  <c r="AR174" i="12"/>
  <c r="AR190" i="12"/>
  <c r="AR206" i="12"/>
  <c r="AR222" i="12"/>
  <c r="AR238" i="12"/>
  <c r="AR254" i="12"/>
  <c r="AR270" i="12"/>
  <c r="AR286" i="12"/>
  <c r="G3" i="27"/>
  <c r="AR13" i="12"/>
  <c r="AR29" i="12"/>
  <c r="AR49" i="12"/>
  <c r="AR65" i="12"/>
  <c r="AR81" i="12"/>
  <c r="AR97" i="12"/>
  <c r="AR113" i="12"/>
  <c r="AR129" i="12"/>
  <c r="AR145" i="12"/>
  <c r="AR161" i="12"/>
  <c r="AR177" i="12"/>
  <c r="AR193" i="12"/>
  <c r="AR209" i="12"/>
  <c r="AR225" i="12"/>
  <c r="AR241" i="12"/>
  <c r="AR257" i="12"/>
  <c r="AR273" i="12"/>
  <c r="AR289" i="12"/>
  <c r="AR11" i="12"/>
  <c r="AR9" i="12"/>
  <c r="AR2" i="12"/>
  <c r="AQ22" i="7"/>
  <c r="AQ54" i="7"/>
  <c r="AQ70" i="7"/>
  <c r="AQ86" i="7"/>
  <c r="AQ118" i="7"/>
  <c r="AQ134" i="7"/>
  <c r="AQ150" i="7"/>
  <c r="AQ182" i="7"/>
  <c r="AQ198" i="7"/>
  <c r="AQ214" i="7"/>
  <c r="AQ230" i="7"/>
  <c r="AQ246" i="7"/>
  <c r="AQ278" i="7"/>
  <c r="AQ294" i="7"/>
  <c r="AQ19" i="7"/>
  <c r="AQ35" i="7"/>
  <c r="AQ51" i="7"/>
  <c r="AQ67" i="7"/>
  <c r="AQ83" i="7"/>
  <c r="AQ99" i="7"/>
  <c r="AQ115" i="7"/>
  <c r="AQ131" i="7"/>
  <c r="AQ147" i="7"/>
  <c r="AQ163" i="7"/>
  <c r="AQ179" i="7"/>
  <c r="AQ195" i="7"/>
  <c r="AQ211" i="7"/>
  <c r="AQ227" i="7"/>
  <c r="AQ243" i="7"/>
  <c r="AQ259" i="7"/>
  <c r="AQ275" i="7"/>
  <c r="AQ291" i="7"/>
  <c r="AQ12" i="7"/>
  <c r="AQ28" i="7"/>
  <c r="AQ44" i="7"/>
  <c r="AQ60" i="7"/>
  <c r="AQ76" i="7"/>
  <c r="AQ92" i="7"/>
  <c r="AQ108" i="7"/>
  <c r="AQ124" i="7"/>
  <c r="AQ140" i="7"/>
  <c r="AQ156" i="7"/>
  <c r="AQ172" i="7"/>
  <c r="AQ188" i="7"/>
  <c r="AQ204" i="7"/>
  <c r="AQ220" i="7"/>
  <c r="AQ236" i="7"/>
  <c r="AQ252" i="7"/>
  <c r="AQ268" i="7"/>
  <c r="AQ284" i="7"/>
  <c r="AQ300" i="7"/>
  <c r="AQ21" i="7"/>
  <c r="AQ37" i="7"/>
  <c r="AQ53" i="7"/>
  <c r="AQ69" i="7"/>
  <c r="AQ85" i="7"/>
  <c r="AQ101" i="7"/>
  <c r="AQ117" i="7"/>
  <c r="AQ133" i="7"/>
  <c r="AQ149" i="7"/>
  <c r="AR10" i="12"/>
  <c r="AQ165" i="7"/>
  <c r="AQ181" i="7"/>
  <c r="AQ197" i="7"/>
  <c r="AQ213" i="7"/>
  <c r="AQ229" i="7"/>
  <c r="AQ245" i="7"/>
  <c r="AQ261" i="7"/>
  <c r="AQ277" i="7"/>
  <c r="AQ293" i="7"/>
  <c r="AR21" i="12"/>
  <c r="AR41" i="12"/>
  <c r="AR57" i="12"/>
  <c r="AR73" i="12"/>
  <c r="AR89" i="12"/>
  <c r="AR105" i="12"/>
  <c r="AR121" i="12"/>
  <c r="AR137" i="12"/>
  <c r="AR153" i="12"/>
  <c r="AR169" i="12"/>
  <c r="AR185" i="12"/>
  <c r="AR201" i="12"/>
  <c r="AR217" i="12"/>
  <c r="AR233" i="12"/>
  <c r="AR249" i="12"/>
  <c r="AR265" i="12"/>
  <c r="AR281" i="12"/>
  <c r="AR297" i="12"/>
  <c r="AR15" i="12"/>
  <c r="AR31" i="12"/>
  <c r="AR47" i="12"/>
  <c r="AR63" i="12"/>
  <c r="AR79" i="12"/>
  <c r="AR95" i="12"/>
  <c r="AR111" i="12"/>
  <c r="AR127" i="12"/>
  <c r="AR143" i="12"/>
  <c r="AR159" i="12"/>
  <c r="AR175" i="12"/>
  <c r="AR191" i="12"/>
  <c r="AR207" i="12"/>
  <c r="AR223" i="12"/>
  <c r="AR239" i="12"/>
  <c r="AR255" i="12"/>
  <c r="AR271" i="12"/>
  <c r="AR287" i="12"/>
  <c r="AQ270" i="7"/>
  <c r="AQ10" i="7"/>
  <c r="AQ26" i="7"/>
  <c r="AQ58" i="7"/>
  <c r="AQ74" i="7"/>
  <c r="AQ90" i="7"/>
  <c r="AQ106" i="7"/>
  <c r="AQ122" i="7"/>
  <c r="AQ138" i="7"/>
  <c r="AQ154" i="7"/>
  <c r="AQ186" i="7"/>
  <c r="AQ202" i="7"/>
  <c r="AQ218" i="7"/>
  <c r="AQ234" i="7"/>
  <c r="AQ250" i="7"/>
  <c r="AQ266" i="7"/>
  <c r="AQ282" i="7"/>
  <c r="AQ23" i="7"/>
  <c r="AQ39" i="7"/>
  <c r="AQ55" i="7"/>
  <c r="AQ71" i="7"/>
  <c r="AQ87" i="7"/>
  <c r="AQ103" i="7"/>
  <c r="AQ119" i="7"/>
  <c r="AQ135" i="7"/>
  <c r="AQ151" i="7"/>
  <c r="AQ167" i="7"/>
  <c r="AQ183" i="7"/>
  <c r="AQ199" i="7"/>
  <c r="AQ215" i="7"/>
  <c r="AQ231" i="7"/>
  <c r="AQ247" i="7"/>
  <c r="AQ263" i="7"/>
  <c r="AQ279" i="7"/>
  <c r="AQ295" i="7"/>
  <c r="AQ16" i="7"/>
  <c r="AQ32" i="7"/>
  <c r="AQ48" i="7"/>
  <c r="AQ64" i="7"/>
  <c r="AQ80" i="7"/>
  <c r="AQ96" i="7"/>
  <c r="AQ112" i="7"/>
  <c r="AQ128" i="7"/>
  <c r="AQ144" i="7"/>
  <c r="AQ160" i="7"/>
  <c r="AQ176" i="7"/>
  <c r="AQ192" i="7"/>
  <c r="AQ208" i="7"/>
  <c r="AQ224" i="7"/>
  <c r="AQ240" i="7"/>
  <c r="AQ256" i="7"/>
  <c r="AQ272" i="7"/>
  <c r="AQ288" i="7"/>
  <c r="AQ25" i="7"/>
  <c r="AQ41" i="7"/>
  <c r="AQ57" i="7"/>
  <c r="AQ73" i="7"/>
  <c r="AQ89" i="7"/>
  <c r="AQ105" i="7"/>
  <c r="AQ121" i="7"/>
  <c r="AQ137" i="7"/>
  <c r="AQ153" i="7"/>
  <c r="AQ169" i="7"/>
  <c r="AQ185" i="7"/>
  <c r="AQ201" i="7"/>
  <c r="AQ217" i="7"/>
  <c r="AQ233" i="7"/>
  <c r="AQ249" i="7"/>
  <c r="AQ265" i="7"/>
  <c r="AQ281" i="7"/>
  <c r="AQ297" i="7"/>
  <c r="AR8" i="12"/>
  <c r="AQ13" i="7"/>
  <c r="AR24" i="12"/>
  <c r="AR40" i="12"/>
  <c r="AR56" i="12"/>
  <c r="AR72" i="12"/>
  <c r="AR88" i="12"/>
  <c r="AR104" i="12"/>
  <c r="AR120" i="12"/>
  <c r="AR136" i="12"/>
  <c r="AR152" i="12"/>
  <c r="AR168" i="12"/>
  <c r="AR184" i="12"/>
  <c r="AR200" i="12"/>
  <c r="AR216" i="12"/>
  <c r="AR232" i="12"/>
  <c r="AR248" i="12"/>
  <c r="AR264" i="12"/>
  <c r="AR280" i="12"/>
  <c r="AR296" i="12"/>
  <c r="AQ18" i="7"/>
  <c r="AQ82" i="7"/>
  <c r="AQ146" i="7"/>
  <c r="AQ210" i="7"/>
  <c r="AQ274" i="7"/>
  <c r="AQ11" i="7"/>
  <c r="AQ27" i="7"/>
  <c r="AQ43" i="7"/>
  <c r="AQ173" i="7"/>
  <c r="AQ189" i="7"/>
  <c r="AQ205" i="7"/>
  <c r="AQ221" i="7"/>
  <c r="AQ237" i="7"/>
  <c r="AQ253" i="7"/>
  <c r="AQ269" i="7"/>
  <c r="AQ285" i="7"/>
  <c r="AQ301" i="7"/>
  <c r="AQ6" i="7"/>
  <c r="AR4" i="12"/>
  <c r="D10" i="21"/>
  <c r="C10" i="21"/>
  <c r="B15" i="21"/>
  <c r="E15" i="21"/>
  <c r="C15" i="21"/>
  <c r="C23" i="21"/>
  <c r="D23" i="21"/>
  <c r="C19" i="21"/>
  <c r="D19" i="21"/>
  <c r="I5" i="21"/>
  <c r="F5" i="21"/>
  <c r="D5" i="21"/>
  <c r="C5" i="21"/>
  <c r="D15" i="21"/>
  <c r="H5" i="21"/>
  <c r="B5" i="21"/>
  <c r="E5" i="21"/>
  <c r="B10" i="21"/>
  <c r="B23" i="21"/>
  <c r="B19" i="21"/>
  <c r="N11" i="27" l="1"/>
  <c r="Q9" i="28"/>
  <c r="Q11" i="28" s="1"/>
  <c r="R2" i="28"/>
  <c r="R3" i="28" s="1"/>
  <c r="E10" i="27"/>
  <c r="E11" i="27" s="1"/>
  <c r="M11" i="28"/>
  <c r="H11" i="27"/>
  <c r="J11" i="27"/>
  <c r="M11" i="27"/>
  <c r="I11" i="27"/>
  <c r="L11" i="27"/>
  <c r="O3" i="27"/>
  <c r="K3" i="27"/>
  <c r="O15" i="26"/>
  <c r="K15" i="26"/>
  <c r="K13" i="26"/>
  <c r="K11" i="26"/>
  <c r="K17" i="26"/>
  <c r="K29" i="27"/>
  <c r="K25" i="27"/>
  <c r="K27" i="27"/>
  <c r="K23" i="27"/>
  <c r="O23" i="27"/>
  <c r="O17" i="26"/>
  <c r="O27" i="27"/>
  <c r="O11" i="26"/>
  <c r="O25" i="27"/>
  <c r="O13" i="26"/>
  <c r="O29" i="27"/>
  <c r="P3" i="27" l="1"/>
  <c r="O10" i="27"/>
  <c r="O9" i="27"/>
  <c r="K10" i="27"/>
  <c r="K9" i="27"/>
  <c r="K11" i="27" l="1"/>
  <c r="O11" i="27"/>
  <c r="AP3" i="15" l="1"/>
  <c r="L3" i="8" s="1"/>
  <c r="I3" i="8"/>
  <c r="AO3" i="22"/>
  <c r="AP4" i="15" l="1"/>
  <c r="L4" i="8" s="1"/>
  <c r="I4" i="8"/>
  <c r="AR3" i="15"/>
  <c r="AO4" i="22"/>
  <c r="AP5" i="15" l="1"/>
  <c r="L5" i="8" s="1"/>
  <c r="I5" i="8"/>
  <c r="AP6" i="15"/>
  <c r="L6" i="8" s="1"/>
  <c r="I6" i="8"/>
  <c r="AR4" i="15"/>
  <c r="AO5" i="22"/>
  <c r="AO6" i="22"/>
  <c r="AP8" i="15" l="1"/>
  <c r="L8" i="8" s="1"/>
  <c r="I8" i="8"/>
  <c r="AP7" i="15"/>
  <c r="L7" i="8" s="1"/>
  <c r="I7" i="8"/>
  <c r="AR5" i="15"/>
  <c r="AR6" i="15"/>
  <c r="AO7" i="22"/>
  <c r="AO8" i="22"/>
  <c r="AP10" i="15" l="1"/>
  <c r="L10" i="8" s="1"/>
  <c r="I10" i="8"/>
  <c r="AP2" i="15"/>
  <c r="L2" i="8" s="1"/>
  <c r="I2" i="8"/>
  <c r="AP9" i="15"/>
  <c r="L9" i="8" s="1"/>
  <c r="I9" i="8"/>
  <c r="AR8" i="15"/>
  <c r="AR7" i="15"/>
  <c r="AO2" i="22"/>
  <c r="AO9" i="22"/>
  <c r="AO10" i="22"/>
  <c r="AP11" i="15" l="1"/>
  <c r="L11" i="8" s="1"/>
  <c r="I11" i="8"/>
  <c r="AR10" i="15"/>
  <c r="AR9" i="15"/>
  <c r="AR2" i="15"/>
  <c r="AO11" i="22"/>
  <c r="AP12" i="15" l="1"/>
  <c r="L12" i="8" s="1"/>
  <c r="I12" i="8"/>
  <c r="U2" i="8"/>
  <c r="AR11" i="15"/>
  <c r="AO12" i="22"/>
  <c r="AP13" i="15" l="1"/>
  <c r="L13" i="8" s="1"/>
  <c r="I13" i="8"/>
  <c r="AR12" i="15"/>
  <c r="W2" i="8"/>
  <c r="AO13" i="22"/>
  <c r="AP14" i="15" l="1"/>
  <c r="L14" i="8" s="1"/>
  <c r="I14" i="8"/>
  <c r="AR13" i="15"/>
  <c r="AO14" i="22"/>
  <c r="AP18" i="15" l="1"/>
  <c r="L18" i="8" s="1"/>
  <c r="I18" i="8"/>
  <c r="AP52" i="15"/>
  <c r="L52" i="8" s="1"/>
  <c r="I52" i="8"/>
  <c r="AP57" i="15"/>
  <c r="L57" i="8" s="1"/>
  <c r="I57" i="8"/>
  <c r="AP61" i="15"/>
  <c r="L61" i="8" s="1"/>
  <c r="I61" i="8"/>
  <c r="AP65" i="15"/>
  <c r="L65" i="8" s="1"/>
  <c r="I65" i="8"/>
  <c r="AP69" i="15"/>
  <c r="L69" i="8" s="1"/>
  <c r="I69" i="8"/>
  <c r="AP73" i="15"/>
  <c r="L73" i="8" s="1"/>
  <c r="I73" i="8"/>
  <c r="AP77" i="15"/>
  <c r="L77" i="8" s="1"/>
  <c r="I77" i="8"/>
  <c r="AP81" i="15"/>
  <c r="L81" i="8" s="1"/>
  <c r="I81" i="8"/>
  <c r="AP85" i="15"/>
  <c r="L85" i="8" s="1"/>
  <c r="I85" i="8"/>
  <c r="AP89" i="15"/>
  <c r="L89" i="8" s="1"/>
  <c r="I89" i="8"/>
  <c r="AP93" i="15"/>
  <c r="L93" i="8" s="1"/>
  <c r="I93" i="8"/>
  <c r="AP97" i="15"/>
  <c r="L97" i="8" s="1"/>
  <c r="I97" i="8"/>
  <c r="AP101" i="15"/>
  <c r="L101" i="8" s="1"/>
  <c r="I101" i="8"/>
  <c r="AP105" i="15"/>
  <c r="L105" i="8" s="1"/>
  <c r="I105" i="8"/>
  <c r="AP109" i="15"/>
  <c r="L109" i="8" s="1"/>
  <c r="I109" i="8"/>
  <c r="AP113" i="15"/>
  <c r="L113" i="8" s="1"/>
  <c r="I113" i="8"/>
  <c r="AP117" i="15"/>
  <c r="L117" i="8" s="1"/>
  <c r="I117" i="8"/>
  <c r="AP121" i="15"/>
  <c r="L121" i="8" s="1"/>
  <c r="I121" i="8"/>
  <c r="AP125" i="15"/>
  <c r="L125" i="8" s="1"/>
  <c r="I125" i="8"/>
  <c r="AP129" i="15"/>
  <c r="L129" i="8" s="1"/>
  <c r="I129" i="8"/>
  <c r="AP133" i="15"/>
  <c r="L133" i="8" s="1"/>
  <c r="I133" i="8"/>
  <c r="AP137" i="15"/>
  <c r="L137" i="8" s="1"/>
  <c r="I137" i="8"/>
  <c r="AP141" i="15"/>
  <c r="L141" i="8" s="1"/>
  <c r="I141" i="8"/>
  <c r="AP145" i="15"/>
  <c r="L145" i="8" s="1"/>
  <c r="I145" i="8"/>
  <c r="AP149" i="15"/>
  <c r="L149" i="8" s="1"/>
  <c r="I149" i="8"/>
  <c r="AP153" i="15"/>
  <c r="L153" i="8" s="1"/>
  <c r="I153" i="8"/>
  <c r="AP157" i="15"/>
  <c r="L157" i="8" s="1"/>
  <c r="I157" i="8"/>
  <c r="AP161" i="15"/>
  <c r="L161" i="8" s="1"/>
  <c r="I161" i="8"/>
  <c r="AP165" i="15"/>
  <c r="L165" i="8" s="1"/>
  <c r="I165" i="8"/>
  <c r="AP169" i="15"/>
  <c r="L169" i="8" s="1"/>
  <c r="I169" i="8"/>
  <c r="AP173" i="15"/>
  <c r="L173" i="8" s="1"/>
  <c r="I173" i="8"/>
  <c r="AP177" i="15"/>
  <c r="L177" i="8" s="1"/>
  <c r="I177" i="8"/>
  <c r="AP181" i="15"/>
  <c r="L181" i="8" s="1"/>
  <c r="I181" i="8"/>
  <c r="AP185" i="15"/>
  <c r="L185" i="8" s="1"/>
  <c r="I185" i="8"/>
  <c r="AP189" i="15"/>
  <c r="L189" i="8" s="1"/>
  <c r="I189" i="8"/>
  <c r="AP193" i="15"/>
  <c r="L193" i="8" s="1"/>
  <c r="I193" i="8"/>
  <c r="AP197" i="15"/>
  <c r="L197" i="8" s="1"/>
  <c r="I197" i="8"/>
  <c r="AP201" i="15"/>
  <c r="L201" i="8" s="1"/>
  <c r="I201" i="8"/>
  <c r="AP205" i="15"/>
  <c r="L205" i="8" s="1"/>
  <c r="I205" i="8"/>
  <c r="AP209" i="15"/>
  <c r="L209" i="8" s="1"/>
  <c r="I209" i="8"/>
  <c r="AP213" i="15"/>
  <c r="L213" i="8" s="1"/>
  <c r="I213" i="8"/>
  <c r="AP217" i="15"/>
  <c r="L217" i="8" s="1"/>
  <c r="I217" i="8"/>
  <c r="AP221" i="15"/>
  <c r="L221" i="8" s="1"/>
  <c r="I221" i="8"/>
  <c r="AP225" i="15"/>
  <c r="L225" i="8" s="1"/>
  <c r="I225" i="8"/>
  <c r="AP229" i="15"/>
  <c r="L229" i="8" s="1"/>
  <c r="I229" i="8"/>
  <c r="AP233" i="15"/>
  <c r="L233" i="8" s="1"/>
  <c r="I233" i="8"/>
  <c r="AP237" i="15"/>
  <c r="L237" i="8" s="1"/>
  <c r="I237" i="8"/>
  <c r="AP241" i="15"/>
  <c r="L241" i="8" s="1"/>
  <c r="I241" i="8"/>
  <c r="AP245" i="15"/>
  <c r="L245" i="8" s="1"/>
  <c r="I245" i="8"/>
  <c r="AP249" i="15"/>
  <c r="L249" i="8" s="1"/>
  <c r="I249" i="8"/>
  <c r="AP253" i="15"/>
  <c r="L253" i="8" s="1"/>
  <c r="I253" i="8"/>
  <c r="AP257" i="15"/>
  <c r="L257" i="8" s="1"/>
  <c r="I257" i="8"/>
  <c r="AP261" i="15"/>
  <c r="L261" i="8" s="1"/>
  <c r="I261" i="8"/>
  <c r="AP265" i="15"/>
  <c r="L265" i="8" s="1"/>
  <c r="I265" i="8"/>
  <c r="AP269" i="15"/>
  <c r="L269" i="8" s="1"/>
  <c r="I269" i="8"/>
  <c r="AP273" i="15"/>
  <c r="L273" i="8" s="1"/>
  <c r="I273" i="8"/>
  <c r="AP277" i="15"/>
  <c r="L277" i="8" s="1"/>
  <c r="I277" i="8"/>
  <c r="AP281" i="15"/>
  <c r="L281" i="8" s="1"/>
  <c r="I281" i="8"/>
  <c r="AP285" i="15"/>
  <c r="L285" i="8" s="1"/>
  <c r="I285" i="8"/>
  <c r="AP289" i="15"/>
  <c r="L289" i="8" s="1"/>
  <c r="I289" i="8"/>
  <c r="AP293" i="15"/>
  <c r="L293" i="8" s="1"/>
  <c r="I293" i="8"/>
  <c r="AP297" i="15"/>
  <c r="L297" i="8" s="1"/>
  <c r="I297" i="8"/>
  <c r="AP29" i="15"/>
  <c r="L29" i="8" s="1"/>
  <c r="I29" i="8"/>
  <c r="AP48" i="15"/>
  <c r="L48" i="8" s="1"/>
  <c r="I48" i="8"/>
  <c r="AP37" i="15"/>
  <c r="L37" i="8" s="1"/>
  <c r="I37" i="8"/>
  <c r="AP44" i="15"/>
  <c r="L44" i="8" s="1"/>
  <c r="I44" i="8"/>
  <c r="I27" i="8"/>
  <c r="AP27" i="15"/>
  <c r="L27" i="8" s="1"/>
  <c r="AP28" i="15"/>
  <c r="L28" i="8" s="1"/>
  <c r="I28" i="8"/>
  <c r="AP31" i="15"/>
  <c r="L31" i="8" s="1"/>
  <c r="I31" i="8"/>
  <c r="AP19" i="15"/>
  <c r="L19" i="8" s="1"/>
  <c r="I19" i="8"/>
  <c r="AP34" i="15"/>
  <c r="L34" i="8" s="1"/>
  <c r="I34" i="8"/>
  <c r="AP22" i="15"/>
  <c r="L22" i="8" s="1"/>
  <c r="I22" i="8"/>
  <c r="AP54" i="15"/>
  <c r="L54" i="8" s="1"/>
  <c r="I54" i="8"/>
  <c r="AP58" i="15"/>
  <c r="L58" i="8" s="1"/>
  <c r="I58" i="8"/>
  <c r="AP62" i="15"/>
  <c r="L62" i="8" s="1"/>
  <c r="I62" i="8"/>
  <c r="AP66" i="15"/>
  <c r="L66" i="8" s="1"/>
  <c r="I66" i="8"/>
  <c r="AP70" i="15"/>
  <c r="L70" i="8" s="1"/>
  <c r="I70" i="8"/>
  <c r="AP74" i="15"/>
  <c r="L74" i="8" s="1"/>
  <c r="I74" i="8"/>
  <c r="AP78" i="15"/>
  <c r="L78" i="8" s="1"/>
  <c r="I78" i="8"/>
  <c r="AP82" i="15"/>
  <c r="L82" i="8" s="1"/>
  <c r="I82" i="8"/>
  <c r="AP86" i="15"/>
  <c r="L86" i="8" s="1"/>
  <c r="I86" i="8"/>
  <c r="AP90" i="15"/>
  <c r="L90" i="8" s="1"/>
  <c r="I90" i="8"/>
  <c r="AP94" i="15"/>
  <c r="L94" i="8" s="1"/>
  <c r="I94" i="8"/>
  <c r="I98" i="8"/>
  <c r="AP98" i="15"/>
  <c r="L98" i="8" s="1"/>
  <c r="AP102" i="15"/>
  <c r="L102" i="8" s="1"/>
  <c r="I102" i="8"/>
  <c r="AP106" i="15"/>
  <c r="L106" i="8" s="1"/>
  <c r="I106" i="8"/>
  <c r="AP110" i="15"/>
  <c r="L110" i="8" s="1"/>
  <c r="I110" i="8"/>
  <c r="I114" i="8"/>
  <c r="AP114" i="15"/>
  <c r="L114" i="8" s="1"/>
  <c r="AP118" i="15"/>
  <c r="L118" i="8" s="1"/>
  <c r="I118" i="8"/>
  <c r="AP122" i="15"/>
  <c r="L122" i="8" s="1"/>
  <c r="I122" i="8"/>
  <c r="AP126" i="15"/>
  <c r="L126" i="8" s="1"/>
  <c r="I126" i="8"/>
  <c r="AP130" i="15"/>
  <c r="L130" i="8" s="1"/>
  <c r="I130" i="8"/>
  <c r="AP134" i="15"/>
  <c r="L134" i="8" s="1"/>
  <c r="I134" i="8"/>
  <c r="AP138" i="15"/>
  <c r="L138" i="8" s="1"/>
  <c r="I138" i="8"/>
  <c r="AP142" i="15"/>
  <c r="L142" i="8" s="1"/>
  <c r="I142" i="8"/>
  <c r="AP146" i="15"/>
  <c r="L146" i="8" s="1"/>
  <c r="I146" i="8"/>
  <c r="AP150" i="15"/>
  <c r="L150" i="8" s="1"/>
  <c r="I150" i="8"/>
  <c r="AP154" i="15"/>
  <c r="L154" i="8" s="1"/>
  <c r="I154" i="8"/>
  <c r="AP158" i="15"/>
  <c r="L158" i="8" s="1"/>
  <c r="I158" i="8"/>
  <c r="I162" i="8"/>
  <c r="AP162" i="15"/>
  <c r="L162" i="8" s="1"/>
  <c r="AP166" i="15"/>
  <c r="L166" i="8" s="1"/>
  <c r="I166" i="8"/>
  <c r="AP170" i="15"/>
  <c r="L170" i="8" s="1"/>
  <c r="I170" i="8"/>
  <c r="AP174" i="15"/>
  <c r="L174" i="8" s="1"/>
  <c r="I174" i="8"/>
  <c r="I178" i="8"/>
  <c r="AP178" i="15"/>
  <c r="L178" i="8" s="1"/>
  <c r="AP182" i="15"/>
  <c r="L182" i="8" s="1"/>
  <c r="I182" i="8"/>
  <c r="AP186" i="15"/>
  <c r="L186" i="8" s="1"/>
  <c r="I186" i="8"/>
  <c r="AP190" i="15"/>
  <c r="L190" i="8" s="1"/>
  <c r="I190" i="8"/>
  <c r="AP194" i="15"/>
  <c r="L194" i="8" s="1"/>
  <c r="I194" i="8"/>
  <c r="AP198" i="15"/>
  <c r="L198" i="8" s="1"/>
  <c r="I198" i="8"/>
  <c r="AP202" i="15"/>
  <c r="L202" i="8" s="1"/>
  <c r="I202" i="8"/>
  <c r="AP206" i="15"/>
  <c r="L206" i="8" s="1"/>
  <c r="I206" i="8"/>
  <c r="AP210" i="15"/>
  <c r="L210" i="8" s="1"/>
  <c r="I210" i="8"/>
  <c r="AP214" i="15"/>
  <c r="L214" i="8" s="1"/>
  <c r="I214" i="8"/>
  <c r="AP218" i="15"/>
  <c r="L218" i="8" s="1"/>
  <c r="I218" i="8"/>
  <c r="AP222" i="15"/>
  <c r="L222" i="8" s="1"/>
  <c r="I222" i="8"/>
  <c r="I226" i="8"/>
  <c r="AP226" i="15"/>
  <c r="L226" i="8" s="1"/>
  <c r="AP230" i="15"/>
  <c r="L230" i="8" s="1"/>
  <c r="I230" i="8"/>
  <c r="AP234" i="15"/>
  <c r="L234" i="8" s="1"/>
  <c r="I234" i="8"/>
  <c r="AP238" i="15"/>
  <c r="L238" i="8" s="1"/>
  <c r="I238" i="8"/>
  <c r="I242" i="8"/>
  <c r="AP242" i="15"/>
  <c r="L242" i="8" s="1"/>
  <c r="AP246" i="15"/>
  <c r="L246" i="8" s="1"/>
  <c r="I246" i="8"/>
  <c r="AP250" i="15"/>
  <c r="L250" i="8" s="1"/>
  <c r="I250" i="8"/>
  <c r="AP254" i="15"/>
  <c r="L254" i="8" s="1"/>
  <c r="I254" i="8"/>
  <c r="AP258" i="15"/>
  <c r="L258" i="8" s="1"/>
  <c r="I258" i="8"/>
  <c r="AP262" i="15"/>
  <c r="L262" i="8" s="1"/>
  <c r="I262" i="8"/>
  <c r="AP266" i="15"/>
  <c r="L266" i="8" s="1"/>
  <c r="I266" i="8"/>
  <c r="AP270" i="15"/>
  <c r="L270" i="8" s="1"/>
  <c r="I270" i="8"/>
  <c r="I274" i="8"/>
  <c r="AP274" i="15"/>
  <c r="L274" i="8" s="1"/>
  <c r="AP278" i="15"/>
  <c r="L278" i="8" s="1"/>
  <c r="I278" i="8"/>
  <c r="I282" i="8"/>
  <c r="AP282" i="15"/>
  <c r="L282" i="8" s="1"/>
  <c r="AP286" i="15"/>
  <c r="L286" i="8" s="1"/>
  <c r="I286" i="8"/>
  <c r="AP290" i="15"/>
  <c r="L290" i="8" s="1"/>
  <c r="I290" i="8"/>
  <c r="AP294" i="15"/>
  <c r="L294" i="8" s="1"/>
  <c r="I294" i="8"/>
  <c r="AP298" i="15"/>
  <c r="L298" i="8" s="1"/>
  <c r="I298" i="8"/>
  <c r="AP17" i="15"/>
  <c r="L17" i="8" s="1"/>
  <c r="I17" i="8"/>
  <c r="AP49" i="15"/>
  <c r="L49" i="8" s="1"/>
  <c r="I49" i="8"/>
  <c r="AP45" i="15"/>
  <c r="L45" i="8" s="1"/>
  <c r="I45" i="8"/>
  <c r="AP43" i="15"/>
  <c r="L43" i="8" s="1"/>
  <c r="I43" i="8"/>
  <c r="AP36" i="15"/>
  <c r="L36" i="8" s="1"/>
  <c r="I36" i="8"/>
  <c r="AP47" i="15"/>
  <c r="L47" i="8" s="1"/>
  <c r="I47" i="8"/>
  <c r="AP24" i="15"/>
  <c r="L24" i="8" s="1"/>
  <c r="I24" i="8"/>
  <c r="AP32" i="15"/>
  <c r="L32" i="8" s="1"/>
  <c r="I32" i="8"/>
  <c r="AP38" i="15"/>
  <c r="L38" i="8" s="1"/>
  <c r="I38" i="8"/>
  <c r="AP20" i="15"/>
  <c r="L20" i="8" s="1"/>
  <c r="I20" i="8"/>
  <c r="AP55" i="15"/>
  <c r="L55" i="8" s="1"/>
  <c r="I55" i="8"/>
  <c r="AP59" i="15"/>
  <c r="L59" i="8" s="1"/>
  <c r="I59" i="8"/>
  <c r="AP63" i="15"/>
  <c r="L63" i="8" s="1"/>
  <c r="I63" i="8"/>
  <c r="AP67" i="15"/>
  <c r="L67" i="8" s="1"/>
  <c r="I67" i="8"/>
  <c r="AP71" i="15"/>
  <c r="L71" i="8" s="1"/>
  <c r="I71" i="8"/>
  <c r="AP75" i="15"/>
  <c r="L75" i="8" s="1"/>
  <c r="I75" i="8"/>
  <c r="AP79" i="15"/>
  <c r="L79" i="8" s="1"/>
  <c r="I79" i="8"/>
  <c r="AP83" i="15"/>
  <c r="L83" i="8" s="1"/>
  <c r="I83" i="8"/>
  <c r="AP87" i="15"/>
  <c r="L87" i="8" s="1"/>
  <c r="I87" i="8"/>
  <c r="AP91" i="15"/>
  <c r="L91" i="8" s="1"/>
  <c r="I91" i="8"/>
  <c r="AP95" i="15"/>
  <c r="L95" i="8" s="1"/>
  <c r="I95" i="8"/>
  <c r="AP99" i="15"/>
  <c r="L99" i="8" s="1"/>
  <c r="I99" i="8"/>
  <c r="AP103" i="15"/>
  <c r="L103" i="8" s="1"/>
  <c r="I103" i="8"/>
  <c r="AP107" i="15"/>
  <c r="L107" i="8" s="1"/>
  <c r="I107" i="8"/>
  <c r="AP111" i="15"/>
  <c r="L111" i="8" s="1"/>
  <c r="I111" i="8"/>
  <c r="AP115" i="15"/>
  <c r="L115" i="8" s="1"/>
  <c r="I115" i="8"/>
  <c r="AP119" i="15"/>
  <c r="L119" i="8" s="1"/>
  <c r="I119" i="8"/>
  <c r="AP123" i="15"/>
  <c r="L123" i="8" s="1"/>
  <c r="I123" i="8"/>
  <c r="AP127" i="15"/>
  <c r="L127" i="8" s="1"/>
  <c r="I127" i="8"/>
  <c r="AP131" i="15"/>
  <c r="L131" i="8" s="1"/>
  <c r="I131" i="8"/>
  <c r="AP135" i="15"/>
  <c r="L135" i="8" s="1"/>
  <c r="I135" i="8"/>
  <c r="AP139" i="15"/>
  <c r="L139" i="8" s="1"/>
  <c r="I139" i="8"/>
  <c r="AP143" i="15"/>
  <c r="L143" i="8" s="1"/>
  <c r="I143" i="8"/>
  <c r="AP147" i="15"/>
  <c r="L147" i="8" s="1"/>
  <c r="I147" i="8"/>
  <c r="AP151" i="15"/>
  <c r="L151" i="8" s="1"/>
  <c r="I151" i="8"/>
  <c r="AP155" i="15"/>
  <c r="L155" i="8" s="1"/>
  <c r="I155" i="8"/>
  <c r="AP159" i="15"/>
  <c r="L159" i="8" s="1"/>
  <c r="I159" i="8"/>
  <c r="AP163" i="15"/>
  <c r="L163" i="8" s="1"/>
  <c r="I163" i="8"/>
  <c r="AP167" i="15"/>
  <c r="L167" i="8" s="1"/>
  <c r="I167" i="8"/>
  <c r="AP171" i="15"/>
  <c r="L171" i="8" s="1"/>
  <c r="I171" i="8"/>
  <c r="AP175" i="15"/>
  <c r="L175" i="8" s="1"/>
  <c r="I175" i="8"/>
  <c r="AP179" i="15"/>
  <c r="L179" i="8" s="1"/>
  <c r="I179" i="8"/>
  <c r="AP183" i="15"/>
  <c r="L183" i="8" s="1"/>
  <c r="I183" i="8"/>
  <c r="AP187" i="15"/>
  <c r="L187" i="8" s="1"/>
  <c r="I187" i="8"/>
  <c r="AP191" i="15"/>
  <c r="L191" i="8" s="1"/>
  <c r="I191" i="8"/>
  <c r="AP195" i="15"/>
  <c r="L195" i="8" s="1"/>
  <c r="I195" i="8"/>
  <c r="AP199" i="15"/>
  <c r="L199" i="8" s="1"/>
  <c r="I199" i="8"/>
  <c r="AP203" i="15"/>
  <c r="L203" i="8" s="1"/>
  <c r="I203" i="8"/>
  <c r="AP207" i="15"/>
  <c r="L207" i="8" s="1"/>
  <c r="I207" i="8"/>
  <c r="AP211" i="15"/>
  <c r="L211" i="8" s="1"/>
  <c r="I211" i="8"/>
  <c r="AP215" i="15"/>
  <c r="L215" i="8" s="1"/>
  <c r="I215" i="8"/>
  <c r="AP219" i="15"/>
  <c r="L219" i="8" s="1"/>
  <c r="I219" i="8"/>
  <c r="AP223" i="15"/>
  <c r="L223" i="8" s="1"/>
  <c r="I223" i="8"/>
  <c r="AP227" i="15"/>
  <c r="L227" i="8" s="1"/>
  <c r="I227" i="8"/>
  <c r="AP231" i="15"/>
  <c r="L231" i="8" s="1"/>
  <c r="I231" i="8"/>
  <c r="AP235" i="15"/>
  <c r="L235" i="8" s="1"/>
  <c r="I235" i="8"/>
  <c r="AP239" i="15"/>
  <c r="L239" i="8" s="1"/>
  <c r="I239" i="8"/>
  <c r="AP243" i="15"/>
  <c r="L243" i="8" s="1"/>
  <c r="I243" i="8"/>
  <c r="AP247" i="15"/>
  <c r="L247" i="8" s="1"/>
  <c r="I247" i="8"/>
  <c r="AP251" i="15"/>
  <c r="L251" i="8" s="1"/>
  <c r="I251" i="8"/>
  <c r="AP255" i="15"/>
  <c r="L255" i="8" s="1"/>
  <c r="I255" i="8"/>
  <c r="AP259" i="15"/>
  <c r="L259" i="8" s="1"/>
  <c r="I259" i="8"/>
  <c r="AP263" i="15"/>
  <c r="L263" i="8" s="1"/>
  <c r="I263" i="8"/>
  <c r="AP267" i="15"/>
  <c r="L267" i="8" s="1"/>
  <c r="I267" i="8"/>
  <c r="AP271" i="15"/>
  <c r="L271" i="8" s="1"/>
  <c r="I271" i="8"/>
  <c r="AP275" i="15"/>
  <c r="L275" i="8" s="1"/>
  <c r="I275" i="8"/>
  <c r="AP279" i="15"/>
  <c r="L279" i="8" s="1"/>
  <c r="I279" i="8"/>
  <c r="AP283" i="15"/>
  <c r="L283" i="8" s="1"/>
  <c r="I283" i="8"/>
  <c r="AP287" i="15"/>
  <c r="L287" i="8" s="1"/>
  <c r="I287" i="8"/>
  <c r="AP291" i="15"/>
  <c r="L291" i="8" s="1"/>
  <c r="I291" i="8"/>
  <c r="AP295" i="15"/>
  <c r="L295" i="8" s="1"/>
  <c r="I295" i="8"/>
  <c r="AP299" i="15"/>
  <c r="L299" i="8" s="1"/>
  <c r="I299" i="8"/>
  <c r="AP301" i="15"/>
  <c r="L301" i="8" s="1"/>
  <c r="I301" i="8"/>
  <c r="AP40" i="15"/>
  <c r="L40" i="8" s="1"/>
  <c r="I40" i="8"/>
  <c r="AP33" i="15"/>
  <c r="L33" i="8" s="1"/>
  <c r="I33" i="8"/>
  <c r="AP50" i="15"/>
  <c r="L50" i="8" s="1"/>
  <c r="I50" i="8"/>
  <c r="AP26" i="15"/>
  <c r="L26" i="8" s="1"/>
  <c r="I26" i="8"/>
  <c r="AP23" i="15"/>
  <c r="L23" i="8" s="1"/>
  <c r="I23" i="8"/>
  <c r="AP25" i="15"/>
  <c r="L25" i="8" s="1"/>
  <c r="I25" i="8"/>
  <c r="AP15" i="15"/>
  <c r="L15" i="8" s="1"/>
  <c r="I15" i="8"/>
  <c r="AP51" i="15"/>
  <c r="L51" i="8" s="1"/>
  <c r="I51" i="8"/>
  <c r="AP56" i="15"/>
  <c r="L56" i="8" s="1"/>
  <c r="I56" i="8"/>
  <c r="AP60" i="15"/>
  <c r="L60" i="8" s="1"/>
  <c r="I60" i="8"/>
  <c r="AP64" i="15"/>
  <c r="L64" i="8" s="1"/>
  <c r="I64" i="8"/>
  <c r="AP68" i="15"/>
  <c r="L68" i="8" s="1"/>
  <c r="I68" i="8"/>
  <c r="AP72" i="15"/>
  <c r="L72" i="8" s="1"/>
  <c r="I72" i="8"/>
  <c r="AP76" i="15"/>
  <c r="L76" i="8" s="1"/>
  <c r="I76" i="8"/>
  <c r="AP80" i="15"/>
  <c r="L80" i="8" s="1"/>
  <c r="I80" i="8"/>
  <c r="AP84" i="15"/>
  <c r="L84" i="8" s="1"/>
  <c r="I84" i="8"/>
  <c r="AP88" i="15"/>
  <c r="L88" i="8" s="1"/>
  <c r="I88" i="8"/>
  <c r="AP92" i="15"/>
  <c r="L92" i="8" s="1"/>
  <c r="I92" i="8"/>
  <c r="AP96" i="15"/>
  <c r="L96" i="8" s="1"/>
  <c r="I96" i="8"/>
  <c r="AP100" i="15"/>
  <c r="L100" i="8" s="1"/>
  <c r="I100" i="8"/>
  <c r="AP104" i="15"/>
  <c r="L104" i="8" s="1"/>
  <c r="I104" i="8"/>
  <c r="AP108" i="15"/>
  <c r="L108" i="8" s="1"/>
  <c r="I108" i="8"/>
  <c r="AP112" i="15"/>
  <c r="L112" i="8" s="1"/>
  <c r="I112" i="8"/>
  <c r="AP116" i="15"/>
  <c r="L116" i="8" s="1"/>
  <c r="I116" i="8"/>
  <c r="AP120" i="15"/>
  <c r="L120" i="8" s="1"/>
  <c r="I120" i="8"/>
  <c r="AP124" i="15"/>
  <c r="L124" i="8" s="1"/>
  <c r="I124" i="8"/>
  <c r="AP128" i="15"/>
  <c r="L128" i="8" s="1"/>
  <c r="I128" i="8"/>
  <c r="AP132" i="15"/>
  <c r="L132" i="8" s="1"/>
  <c r="I132" i="8"/>
  <c r="AP136" i="15"/>
  <c r="L136" i="8" s="1"/>
  <c r="I136" i="8"/>
  <c r="AP140" i="15"/>
  <c r="L140" i="8" s="1"/>
  <c r="I140" i="8"/>
  <c r="AP144" i="15"/>
  <c r="L144" i="8" s="1"/>
  <c r="I144" i="8"/>
  <c r="AP148" i="15"/>
  <c r="L148" i="8" s="1"/>
  <c r="I148" i="8"/>
  <c r="AP152" i="15"/>
  <c r="L152" i="8" s="1"/>
  <c r="I152" i="8"/>
  <c r="AP156" i="15"/>
  <c r="L156" i="8" s="1"/>
  <c r="I156" i="8"/>
  <c r="AP160" i="15"/>
  <c r="L160" i="8" s="1"/>
  <c r="I160" i="8"/>
  <c r="AP164" i="15"/>
  <c r="L164" i="8" s="1"/>
  <c r="I164" i="8"/>
  <c r="AP168" i="15"/>
  <c r="L168" i="8" s="1"/>
  <c r="I168" i="8"/>
  <c r="AP172" i="15"/>
  <c r="L172" i="8" s="1"/>
  <c r="I172" i="8"/>
  <c r="AP176" i="15"/>
  <c r="L176" i="8" s="1"/>
  <c r="I176" i="8"/>
  <c r="AP180" i="15"/>
  <c r="L180" i="8" s="1"/>
  <c r="I180" i="8"/>
  <c r="AP184" i="15"/>
  <c r="L184" i="8" s="1"/>
  <c r="I184" i="8"/>
  <c r="AP188" i="15"/>
  <c r="L188" i="8" s="1"/>
  <c r="I188" i="8"/>
  <c r="AP192" i="15"/>
  <c r="L192" i="8" s="1"/>
  <c r="I192" i="8"/>
  <c r="AP196" i="15"/>
  <c r="L196" i="8" s="1"/>
  <c r="I196" i="8"/>
  <c r="AP200" i="15"/>
  <c r="L200" i="8" s="1"/>
  <c r="I200" i="8"/>
  <c r="AP204" i="15"/>
  <c r="L204" i="8" s="1"/>
  <c r="I204" i="8"/>
  <c r="AP208" i="15"/>
  <c r="L208" i="8" s="1"/>
  <c r="I208" i="8"/>
  <c r="AP212" i="15"/>
  <c r="L212" i="8" s="1"/>
  <c r="I212" i="8"/>
  <c r="AP216" i="15"/>
  <c r="L216" i="8" s="1"/>
  <c r="I216" i="8"/>
  <c r="AP220" i="15"/>
  <c r="L220" i="8" s="1"/>
  <c r="I220" i="8"/>
  <c r="AP224" i="15"/>
  <c r="L224" i="8" s="1"/>
  <c r="I224" i="8"/>
  <c r="AP228" i="15"/>
  <c r="L228" i="8" s="1"/>
  <c r="I228" i="8"/>
  <c r="AP232" i="15"/>
  <c r="L232" i="8" s="1"/>
  <c r="I232" i="8"/>
  <c r="AP236" i="15"/>
  <c r="L236" i="8" s="1"/>
  <c r="I236" i="8"/>
  <c r="AP240" i="15"/>
  <c r="L240" i="8" s="1"/>
  <c r="I240" i="8"/>
  <c r="AP244" i="15"/>
  <c r="L244" i="8" s="1"/>
  <c r="I244" i="8"/>
  <c r="AP248" i="15"/>
  <c r="L248" i="8" s="1"/>
  <c r="I248" i="8"/>
  <c r="AP252" i="15"/>
  <c r="L252" i="8" s="1"/>
  <c r="I252" i="8"/>
  <c r="AP256" i="15"/>
  <c r="L256" i="8" s="1"/>
  <c r="I256" i="8"/>
  <c r="AP260" i="15"/>
  <c r="L260" i="8" s="1"/>
  <c r="I260" i="8"/>
  <c r="AP264" i="15"/>
  <c r="L264" i="8" s="1"/>
  <c r="I264" i="8"/>
  <c r="AP268" i="15"/>
  <c r="L268" i="8" s="1"/>
  <c r="I268" i="8"/>
  <c r="AP272" i="15"/>
  <c r="L272" i="8" s="1"/>
  <c r="I272" i="8"/>
  <c r="AP276" i="15"/>
  <c r="L276" i="8" s="1"/>
  <c r="I276" i="8"/>
  <c r="AP280" i="15"/>
  <c r="L280" i="8" s="1"/>
  <c r="I280" i="8"/>
  <c r="AP284" i="15"/>
  <c r="L284" i="8" s="1"/>
  <c r="I284" i="8"/>
  <c r="AP288" i="15"/>
  <c r="L288" i="8" s="1"/>
  <c r="I288" i="8"/>
  <c r="AP292" i="15"/>
  <c r="L292" i="8" s="1"/>
  <c r="I292" i="8"/>
  <c r="AP296" i="15"/>
  <c r="L296" i="8" s="1"/>
  <c r="I296" i="8"/>
  <c r="AP300" i="15"/>
  <c r="L300" i="8" s="1"/>
  <c r="I300" i="8"/>
  <c r="AP30" i="15"/>
  <c r="L30" i="8" s="1"/>
  <c r="I30" i="8"/>
  <c r="AP41" i="15"/>
  <c r="L41" i="8" s="1"/>
  <c r="I41" i="8"/>
  <c r="AP46" i="15"/>
  <c r="L46" i="8" s="1"/>
  <c r="I46" i="8"/>
  <c r="AP42" i="15"/>
  <c r="L42" i="8" s="1"/>
  <c r="I42" i="8"/>
  <c r="AP21" i="15"/>
  <c r="L21" i="8" s="1"/>
  <c r="I21" i="8"/>
  <c r="AP35" i="15"/>
  <c r="L35" i="8" s="1"/>
  <c r="I35" i="8"/>
  <c r="AP39" i="15"/>
  <c r="L39" i="8" s="1"/>
  <c r="I39" i="8"/>
  <c r="AP16" i="15"/>
  <c r="L16" i="8" s="1"/>
  <c r="I16" i="8"/>
  <c r="G10" i="27"/>
  <c r="AO24" i="22"/>
  <c r="P32" i="27"/>
  <c r="D9" i="27"/>
  <c r="D11" i="27" s="1"/>
  <c r="P20" i="26"/>
  <c r="AR14" i="15"/>
  <c r="AO93" i="22"/>
  <c r="AO278" i="22"/>
  <c r="AO147" i="22"/>
  <c r="AO18" i="22"/>
  <c r="AO59" i="22"/>
  <c r="AO71" i="22"/>
  <c r="AO79" i="22"/>
  <c r="AO94" i="22"/>
  <c r="AO102" i="22"/>
  <c r="AO114" i="22"/>
  <c r="AO126" i="22"/>
  <c r="AO138" i="22"/>
  <c r="AO149" i="22"/>
  <c r="AO34" i="22"/>
  <c r="AO64" i="22"/>
  <c r="AO72" i="22"/>
  <c r="AO80" i="22"/>
  <c r="AO84" i="22"/>
  <c r="AO88" i="22"/>
  <c r="AO92" i="22"/>
  <c r="AO95" i="22"/>
  <c r="AO99" i="22"/>
  <c r="AO103" i="22"/>
  <c r="AO107" i="22"/>
  <c r="AO111" i="22"/>
  <c r="AO115" i="22"/>
  <c r="AO119" i="22"/>
  <c r="AO123" i="22"/>
  <c r="AO127" i="22"/>
  <c r="AO131" i="22"/>
  <c r="AO135" i="22"/>
  <c r="AO139" i="22"/>
  <c r="AO143" i="22"/>
  <c r="AO150" i="22"/>
  <c r="AO154" i="22"/>
  <c r="AO158" i="22"/>
  <c r="AO162" i="22"/>
  <c r="AO166" i="22"/>
  <c r="AO170" i="22"/>
  <c r="AO174" i="22"/>
  <c r="AO178" i="22"/>
  <c r="AO182" i="22"/>
  <c r="AO186" i="22"/>
  <c r="AO190" i="22"/>
  <c r="AO194" i="22"/>
  <c r="AO198" i="22"/>
  <c r="AO202" i="22"/>
  <c r="AO206" i="22"/>
  <c r="AO210" i="22"/>
  <c r="AO214" i="22"/>
  <c r="AO218" i="22"/>
  <c r="AO222" i="22"/>
  <c r="AO226" i="22"/>
  <c r="AO230" i="22"/>
  <c r="AO234" i="22"/>
  <c r="AO238" i="22"/>
  <c r="AO242" i="22"/>
  <c r="AO246" i="22"/>
  <c r="AO250" i="22"/>
  <c r="AO254" i="22"/>
  <c r="AO258" i="22"/>
  <c r="AO262" i="22"/>
  <c r="AO266" i="22"/>
  <c r="AO270" i="22"/>
  <c r="AO274" i="22"/>
  <c r="AO281" i="22"/>
  <c r="AO285" i="22"/>
  <c r="AO289" i="22"/>
  <c r="AO293" i="22"/>
  <c r="AO297" i="22"/>
  <c r="AO29" i="22"/>
  <c r="AO48" i="22"/>
  <c r="AO37" i="22"/>
  <c r="AO44" i="22"/>
  <c r="AO27" i="22"/>
  <c r="AO21" i="22"/>
  <c r="AO23" i="22"/>
  <c r="AO25" i="22"/>
  <c r="AO15" i="22"/>
  <c r="AO51" i="22"/>
  <c r="AO63" i="22"/>
  <c r="AO75" i="22"/>
  <c r="AO87" i="22"/>
  <c r="AO98" i="22"/>
  <c r="AO110" i="22"/>
  <c r="AO118" i="22"/>
  <c r="AO130" i="22"/>
  <c r="AO142" i="22"/>
  <c r="AO153" i="22"/>
  <c r="AO56" i="22"/>
  <c r="AO68" i="22"/>
  <c r="AO76" i="22"/>
  <c r="AO22" i="22"/>
  <c r="AO53" i="22"/>
  <c r="AO57" i="22"/>
  <c r="AO61" i="22"/>
  <c r="AO65" i="22"/>
  <c r="AO69" i="22"/>
  <c r="AO73" i="22"/>
  <c r="AO77" i="22"/>
  <c r="AO81" i="22"/>
  <c r="AO85" i="22"/>
  <c r="AO89" i="22"/>
  <c r="AO96" i="22"/>
  <c r="AO100" i="22"/>
  <c r="AO104" i="22"/>
  <c r="AO108" i="22"/>
  <c r="AO112" i="22"/>
  <c r="AO116" i="22"/>
  <c r="AO120" i="22"/>
  <c r="AO124" i="22"/>
  <c r="AO128" i="22"/>
  <c r="AO132" i="22"/>
  <c r="AO136" i="22"/>
  <c r="AO140" i="22"/>
  <c r="AO144" i="22"/>
  <c r="AO151" i="22"/>
  <c r="AO155" i="22"/>
  <c r="AO159" i="22"/>
  <c r="AO163" i="22"/>
  <c r="AO167" i="22"/>
  <c r="AO171" i="22"/>
  <c r="AO175" i="22"/>
  <c r="AO179" i="22"/>
  <c r="AO183" i="22"/>
  <c r="AO187" i="22"/>
  <c r="AO191" i="22"/>
  <c r="AO195" i="22"/>
  <c r="AO199" i="22"/>
  <c r="AO203" i="22"/>
  <c r="AO207" i="22"/>
  <c r="AO211" i="22"/>
  <c r="AO215" i="22"/>
  <c r="AO219" i="22"/>
  <c r="AO223" i="22"/>
  <c r="AO227" i="22"/>
  <c r="AO231" i="22"/>
  <c r="AO235" i="22"/>
  <c r="AO239" i="22"/>
  <c r="AO243" i="22"/>
  <c r="AO247" i="22"/>
  <c r="AO251" i="22"/>
  <c r="AO255" i="22"/>
  <c r="AO259" i="22"/>
  <c r="AO263" i="22"/>
  <c r="AO267" i="22"/>
  <c r="AO271" i="22"/>
  <c r="AO275" i="22"/>
  <c r="AO282" i="22"/>
  <c r="AO286" i="22"/>
  <c r="AO290" i="22"/>
  <c r="AO294" i="22"/>
  <c r="AO298" i="22"/>
  <c r="AO17" i="22"/>
  <c r="AO49" i="22"/>
  <c r="AO45" i="22"/>
  <c r="AO43" i="22"/>
  <c r="AO28" i="22"/>
  <c r="AO35" i="22"/>
  <c r="AO39" i="22"/>
  <c r="AO16" i="22"/>
  <c r="AO55" i="22"/>
  <c r="AO67" i="22"/>
  <c r="AO83" i="22"/>
  <c r="AO91" i="22"/>
  <c r="AO106" i="22"/>
  <c r="AO122" i="22"/>
  <c r="AO134" i="22"/>
  <c r="AO146" i="22"/>
  <c r="AO52" i="22"/>
  <c r="AO60" i="22"/>
  <c r="AO38" i="22"/>
  <c r="AO20" i="22"/>
  <c r="AO54" i="22"/>
  <c r="AO58" i="22"/>
  <c r="AO62" i="22"/>
  <c r="AO66" i="22"/>
  <c r="AO70" i="22"/>
  <c r="AO74" i="22"/>
  <c r="AO78" i="22"/>
  <c r="AO82" i="22"/>
  <c r="AO86" i="22"/>
  <c r="AO90" i="22"/>
  <c r="AO97" i="22"/>
  <c r="AO101" i="22"/>
  <c r="AO105" i="22"/>
  <c r="AO109" i="22"/>
  <c r="AO113" i="22"/>
  <c r="AO117" i="22"/>
  <c r="AO121" i="22"/>
  <c r="AO125" i="22"/>
  <c r="AO129" i="22"/>
  <c r="AO133" i="22"/>
  <c r="AO137" i="22"/>
  <c r="AO141" i="22"/>
  <c r="AO145" i="22"/>
  <c r="AO148" i="22"/>
  <c r="AO152" i="22"/>
  <c r="AO156" i="22"/>
  <c r="AO160" i="22"/>
  <c r="AO164" i="22"/>
  <c r="AO168" i="22"/>
  <c r="AO172" i="22"/>
  <c r="AO176" i="22"/>
  <c r="AO180" i="22"/>
  <c r="AO184" i="22"/>
  <c r="AO188" i="22"/>
  <c r="AO192" i="22"/>
  <c r="AO196" i="22"/>
  <c r="AO200" i="22"/>
  <c r="AO204" i="22"/>
  <c r="AO208" i="22"/>
  <c r="AO212" i="22"/>
  <c r="AO216" i="22"/>
  <c r="AO220" i="22"/>
  <c r="AO224" i="22"/>
  <c r="AO228" i="22"/>
  <c r="AO232" i="22"/>
  <c r="AO236" i="22"/>
  <c r="AO240" i="22"/>
  <c r="AO244" i="22"/>
  <c r="AO248" i="22"/>
  <c r="AO252" i="22"/>
  <c r="AO256" i="22"/>
  <c r="AO260" i="22"/>
  <c r="AO264" i="22"/>
  <c r="AO268" i="22"/>
  <c r="AO272" i="22"/>
  <c r="AO276" i="22"/>
  <c r="AO279" i="22"/>
  <c r="AO283" i="22"/>
  <c r="AO287" i="22"/>
  <c r="AO291" i="22"/>
  <c r="AO295" i="22"/>
  <c r="AO299" i="22"/>
  <c r="AO301" i="22"/>
  <c r="AO40" i="22"/>
  <c r="AO33" i="22"/>
  <c r="AO50" i="22"/>
  <c r="AO36" i="22"/>
  <c r="AO47" i="22"/>
  <c r="AO31" i="22"/>
  <c r="AO19" i="22"/>
  <c r="AO157" i="22"/>
  <c r="AO161" i="22"/>
  <c r="AO165" i="22"/>
  <c r="AO169" i="22"/>
  <c r="AO173" i="22"/>
  <c r="AO177" i="22"/>
  <c r="AO181" i="22"/>
  <c r="AO185" i="22"/>
  <c r="AO189" i="22"/>
  <c r="AO193" i="22"/>
  <c r="AO197" i="22"/>
  <c r="AO201" i="22"/>
  <c r="AO205" i="22"/>
  <c r="AO209" i="22"/>
  <c r="AO213" i="22"/>
  <c r="AO217" i="22"/>
  <c r="AO221" i="22"/>
  <c r="AO225" i="22"/>
  <c r="AO229" i="22"/>
  <c r="AO233" i="22"/>
  <c r="AO237" i="22"/>
  <c r="AO241" i="22"/>
  <c r="AO245" i="22"/>
  <c r="AO249" i="22"/>
  <c r="AO253" i="22"/>
  <c r="AO257" i="22"/>
  <c r="AO261" i="22"/>
  <c r="AO265" i="22"/>
  <c r="AO269" i="22"/>
  <c r="AO273" i="22"/>
  <c r="AO277" i="22"/>
  <c r="AO280" i="22"/>
  <c r="AO284" i="22"/>
  <c r="AO288" i="22"/>
  <c r="AO292" i="22"/>
  <c r="AO296" i="22"/>
  <c r="AO300" i="22"/>
  <c r="AO30" i="22"/>
  <c r="AO41" i="22"/>
  <c r="AO46" i="22"/>
  <c r="AO42" i="22"/>
  <c r="AO26" i="22"/>
  <c r="AO32" i="22"/>
  <c r="D15" i="26" l="1"/>
  <c r="D13" i="26"/>
  <c r="D11" i="26"/>
  <c r="D17" i="26"/>
  <c r="G9" i="27"/>
  <c r="G11" i="27" s="1"/>
  <c r="D25" i="27"/>
  <c r="D23" i="27"/>
  <c r="D29" i="27"/>
  <c r="D27" i="27"/>
  <c r="AR288" i="15"/>
  <c r="AR257" i="15"/>
  <c r="AR225" i="15"/>
  <c r="AR193" i="15"/>
  <c r="AR161" i="15"/>
  <c r="AR50" i="15"/>
  <c r="AR40" i="15"/>
  <c r="AR276" i="15"/>
  <c r="AR228" i="15"/>
  <c r="AR172" i="15"/>
  <c r="AR148" i="15"/>
  <c r="AR125" i="15"/>
  <c r="AR90" i="15"/>
  <c r="AR74" i="15"/>
  <c r="AR66" i="15"/>
  <c r="AR58" i="15"/>
  <c r="AR20" i="15"/>
  <c r="AR60" i="15"/>
  <c r="AR122" i="15"/>
  <c r="AR67" i="15"/>
  <c r="AR16" i="15"/>
  <c r="AR49" i="15"/>
  <c r="AR290" i="15"/>
  <c r="AR271" i="15"/>
  <c r="AR255" i="15"/>
  <c r="AR239" i="15"/>
  <c r="AR223" i="15"/>
  <c r="AR207" i="15"/>
  <c r="AR191" i="15"/>
  <c r="AR175" i="15"/>
  <c r="AR159" i="15"/>
  <c r="AR140" i="15"/>
  <c r="AR110" i="15"/>
  <c r="AR63" i="15"/>
  <c r="AR23" i="15"/>
  <c r="AR37" i="15"/>
  <c r="AR293" i="15"/>
  <c r="AR274" i="15"/>
  <c r="AR258" i="15"/>
  <c r="AR242" i="15"/>
  <c r="AR226" i="15"/>
  <c r="AR210" i="15"/>
  <c r="AR202" i="15"/>
  <c r="AR194" i="15"/>
  <c r="AR186" i="15"/>
  <c r="AR178" i="15"/>
  <c r="AR170" i="15"/>
  <c r="AR154" i="15"/>
  <c r="AR135" i="15"/>
  <c r="AR119" i="15"/>
  <c r="AR103" i="15"/>
  <c r="AR88" i="15"/>
  <c r="AR64" i="15"/>
  <c r="AR149" i="15"/>
  <c r="AR102" i="15"/>
  <c r="AR79" i="15"/>
  <c r="AR59" i="15"/>
  <c r="AR147" i="15"/>
  <c r="AR93" i="15"/>
  <c r="AR280" i="15"/>
  <c r="AR249" i="15"/>
  <c r="AR217" i="15"/>
  <c r="AR185" i="15"/>
  <c r="AR299" i="15"/>
  <c r="AR260" i="15"/>
  <c r="AR146" i="15"/>
  <c r="AR91" i="15"/>
  <c r="AR35" i="15"/>
  <c r="AR43" i="15"/>
  <c r="AR298" i="15"/>
  <c r="AR282" i="15"/>
  <c r="AR263" i="15"/>
  <c r="AR247" i="15"/>
  <c r="AR231" i="15"/>
  <c r="AR215" i="15"/>
  <c r="AR199" i="15"/>
  <c r="AR183" i="15"/>
  <c r="AR167" i="15"/>
  <c r="AR151" i="15"/>
  <c r="AR132" i="15"/>
  <c r="AR124" i="15"/>
  <c r="AR116" i="15"/>
  <c r="AR108" i="15"/>
  <c r="AR100" i="15"/>
  <c r="AR89" i="15"/>
  <c r="AR81" i="15"/>
  <c r="AR73" i="15"/>
  <c r="AR65" i="15"/>
  <c r="AR57" i="15"/>
  <c r="AR22" i="15"/>
  <c r="AR68" i="15"/>
  <c r="AR153" i="15"/>
  <c r="AR130" i="15"/>
  <c r="AR87" i="15"/>
  <c r="AR15" i="15"/>
  <c r="AR27" i="15"/>
  <c r="AR29" i="15"/>
  <c r="AR285" i="15"/>
  <c r="AR266" i="15"/>
  <c r="AR250" i="15"/>
  <c r="AR234" i="15"/>
  <c r="AR218" i="15"/>
  <c r="AR162" i="15"/>
  <c r="AR143" i="15"/>
  <c r="AR127" i="15"/>
  <c r="AR111" i="15"/>
  <c r="AR95" i="15"/>
  <c r="AR80" i="15"/>
  <c r="AR126" i="15"/>
  <c r="AR296" i="15"/>
  <c r="AR265" i="15"/>
  <c r="AR233" i="15"/>
  <c r="AR209" i="15"/>
  <c r="AR177" i="15"/>
  <c r="AR47" i="15"/>
  <c r="AR283" i="15"/>
  <c r="AR252" i="15"/>
  <c r="AR236" i="15"/>
  <c r="AR212" i="15"/>
  <c r="AR196" i="15"/>
  <c r="AR180" i="15"/>
  <c r="AR156" i="15"/>
  <c r="AR133" i="15"/>
  <c r="AR109" i="15"/>
  <c r="AR82" i="15"/>
  <c r="AR32" i="15"/>
  <c r="AR42" i="15"/>
  <c r="AR41" i="15"/>
  <c r="AR292" i="15"/>
  <c r="AR277" i="15"/>
  <c r="AR261" i="15"/>
  <c r="AR245" i="15"/>
  <c r="AR229" i="15"/>
  <c r="AR213" i="15"/>
  <c r="AR197" i="15"/>
  <c r="AR181" i="15"/>
  <c r="AR165" i="15"/>
  <c r="AR31" i="15"/>
  <c r="AR36" i="15"/>
  <c r="AR33" i="15"/>
  <c r="AR295" i="15"/>
  <c r="AR279" i="15"/>
  <c r="AR264" i="15"/>
  <c r="AR248" i="15"/>
  <c r="AR232" i="15"/>
  <c r="AR216" i="15"/>
  <c r="AR200" i="15"/>
  <c r="AR184" i="15"/>
  <c r="AR168" i="15"/>
  <c r="AR152" i="15"/>
  <c r="AR137" i="15"/>
  <c r="AR121" i="15"/>
  <c r="AR105" i="15"/>
  <c r="AR86" i="15"/>
  <c r="AR70" i="15"/>
  <c r="AR54" i="15"/>
  <c r="AR52" i="15"/>
  <c r="AR106" i="15"/>
  <c r="AR55" i="15"/>
  <c r="AR294" i="15"/>
  <c r="AR275" i="15"/>
  <c r="AR259" i="15"/>
  <c r="AR243" i="15"/>
  <c r="AR227" i="15"/>
  <c r="AR211" i="15"/>
  <c r="AR195" i="15"/>
  <c r="AR179" i="15"/>
  <c r="AR163" i="15"/>
  <c r="AR144" i="15"/>
  <c r="AR128" i="15"/>
  <c r="AR112" i="15"/>
  <c r="AR96" i="15"/>
  <c r="AR77" i="15"/>
  <c r="AR61" i="15"/>
  <c r="AR53" i="15"/>
  <c r="AR56" i="15"/>
  <c r="AR118" i="15"/>
  <c r="AR75" i="15"/>
  <c r="AR25" i="15"/>
  <c r="AR44" i="15"/>
  <c r="AR48" i="15"/>
  <c r="AR289" i="15"/>
  <c r="AR270" i="15"/>
  <c r="AR254" i="15"/>
  <c r="AR238" i="15"/>
  <c r="AR222" i="15"/>
  <c r="AR206" i="15"/>
  <c r="AR190" i="15"/>
  <c r="AR174" i="15"/>
  <c r="AR158" i="15"/>
  <c r="AR139" i="15"/>
  <c r="AR123" i="15"/>
  <c r="AR115" i="15"/>
  <c r="AR99" i="15"/>
  <c r="AR92" i="15"/>
  <c r="AR84" i="15"/>
  <c r="AR72" i="15"/>
  <c r="AR34" i="15"/>
  <c r="AR138" i="15"/>
  <c r="AR114" i="15"/>
  <c r="AR94" i="15"/>
  <c r="AR71" i="15"/>
  <c r="AR18" i="15"/>
  <c r="AR278" i="15"/>
  <c r="AR24" i="15"/>
  <c r="AR26" i="15"/>
  <c r="AR46" i="15"/>
  <c r="AR30" i="15"/>
  <c r="AR273" i="15"/>
  <c r="AR241" i="15"/>
  <c r="AR201" i="15"/>
  <c r="AR169" i="15"/>
  <c r="AR19" i="15"/>
  <c r="AR291" i="15"/>
  <c r="AR268" i="15"/>
  <c r="AR244" i="15"/>
  <c r="AR220" i="15"/>
  <c r="AR204" i="15"/>
  <c r="AR188" i="15"/>
  <c r="AR164" i="15"/>
  <c r="AR141" i="15"/>
  <c r="AR117" i="15"/>
  <c r="AR101" i="15"/>
  <c r="AR300" i="15"/>
  <c r="AR284" i="15"/>
  <c r="AR269" i="15"/>
  <c r="AR253" i="15"/>
  <c r="AR237" i="15"/>
  <c r="AR221" i="15"/>
  <c r="AR205" i="15"/>
  <c r="AR189" i="15"/>
  <c r="AR173" i="15"/>
  <c r="AR157" i="15"/>
  <c r="AR301" i="15"/>
  <c r="AR287" i="15"/>
  <c r="AR272" i="15"/>
  <c r="AR256" i="15"/>
  <c r="AR240" i="15"/>
  <c r="AR224" i="15"/>
  <c r="AR208" i="15"/>
  <c r="AR192" i="15"/>
  <c r="AR176" i="15"/>
  <c r="AR160" i="15"/>
  <c r="AR145" i="15"/>
  <c r="AR129" i="15"/>
  <c r="AR113" i="15"/>
  <c r="AR97" i="15"/>
  <c r="AR78" i="15"/>
  <c r="AR62" i="15"/>
  <c r="AR38" i="15"/>
  <c r="AR134" i="15"/>
  <c r="AR83" i="15"/>
  <c r="AR39" i="15"/>
  <c r="AR28" i="15"/>
  <c r="AR45" i="15"/>
  <c r="AR17" i="15"/>
  <c r="AR286" i="15"/>
  <c r="AR267" i="15"/>
  <c r="AR251" i="15"/>
  <c r="AR235" i="15"/>
  <c r="AR219" i="15"/>
  <c r="AR203" i="15"/>
  <c r="AR187" i="15"/>
  <c r="AR171" i="15"/>
  <c r="AR155" i="15"/>
  <c r="AR136" i="15"/>
  <c r="AR120" i="15"/>
  <c r="AR104" i="15"/>
  <c r="AR85" i="15"/>
  <c r="AR69" i="15"/>
  <c r="AR76" i="15"/>
  <c r="AR142" i="15"/>
  <c r="AR98" i="15"/>
  <c r="AR51" i="15"/>
  <c r="AR21" i="15"/>
  <c r="AR297" i="15"/>
  <c r="AR281" i="15"/>
  <c r="AR262" i="15"/>
  <c r="AR246" i="15"/>
  <c r="AR230" i="15"/>
  <c r="AR214" i="15"/>
  <c r="AR198" i="15"/>
  <c r="AR182" i="15"/>
  <c r="AR166" i="15"/>
  <c r="AR150" i="15"/>
  <c r="AR131" i="15"/>
  <c r="AR107" i="15"/>
  <c r="G15" i="26" l="1"/>
  <c r="G23" i="27"/>
  <c r="G29" i="27"/>
  <c r="G25" i="27"/>
  <c r="G27" i="27"/>
  <c r="G13" i="26"/>
  <c r="G11" i="26"/>
  <c r="G17" i="26"/>
  <c r="U3" i="8" l="1"/>
  <c r="Q7" i="28" l="1"/>
  <c r="K4" i="28"/>
  <c r="H7" i="28"/>
  <c r="N4" i="28"/>
  <c r="M7" i="28"/>
  <c r="D7" i="28"/>
  <c r="O7" i="28"/>
  <c r="P4" i="28"/>
  <c r="N9" i="26" s="1"/>
  <c r="G4" i="28"/>
  <c r="L7" i="28"/>
  <c r="F7" i="28"/>
  <c r="J4" i="28"/>
  <c r="I7" i="28"/>
  <c r="R10" i="28"/>
  <c r="P7" i="28"/>
  <c r="F4" i="28"/>
  <c r="H4" i="28"/>
  <c r="F9" i="26" s="1"/>
  <c r="L4" i="28"/>
  <c r="J9" i="26" s="1"/>
  <c r="G7" i="28"/>
  <c r="J7" i="28"/>
  <c r="K7" i="28"/>
  <c r="D4" i="28"/>
  <c r="E4" i="28" s="1"/>
  <c r="E9" i="28" s="1"/>
  <c r="E11" i="28" s="1"/>
  <c r="O4" i="28"/>
  <c r="M9" i="26" s="1"/>
  <c r="N7" i="28"/>
  <c r="W3" i="8"/>
  <c r="N4" i="27"/>
  <c r="N21" i="27" s="1"/>
  <c r="N7" i="27"/>
  <c r="E4" i="27"/>
  <c r="E21" i="27" s="1"/>
  <c r="E7" i="27"/>
  <c r="J4" i="27"/>
  <c r="J21" i="27" s="1"/>
  <c r="J7" i="27"/>
  <c r="D7" i="27"/>
  <c r="D4" i="27"/>
  <c r="H7" i="27"/>
  <c r="H4" i="27"/>
  <c r="G7" i="27"/>
  <c r="P10" i="27"/>
  <c r="C7" i="27"/>
  <c r="I4" i="27"/>
  <c r="I21" i="27" s="1"/>
  <c r="I7" i="27"/>
  <c r="F7" i="27"/>
  <c r="F4" i="27"/>
  <c r="F21" i="27" s="1"/>
  <c r="M7" i="27"/>
  <c r="M4" i="27"/>
  <c r="M21" i="27" s="1"/>
  <c r="L4" i="27"/>
  <c r="L7" i="27"/>
  <c r="O7" i="27"/>
  <c r="K7" i="27"/>
  <c r="B7" i="27"/>
  <c r="B4" i="27"/>
  <c r="U200" i="8"/>
  <c r="W200" i="8" s="1"/>
  <c r="U136" i="8"/>
  <c r="W136" i="8" s="1"/>
  <c r="U124" i="8"/>
  <c r="W124" i="8" s="1"/>
  <c r="U56" i="8"/>
  <c r="W56" i="8" s="1"/>
  <c r="U44" i="8"/>
  <c r="W44" i="8" s="1"/>
  <c r="U40" i="8"/>
  <c r="W40" i="8" s="1"/>
  <c r="U284" i="8"/>
  <c r="W284" i="8" s="1"/>
  <c r="U256" i="8"/>
  <c r="W256" i="8" s="1"/>
  <c r="U252" i="8"/>
  <c r="W252" i="8" s="1"/>
  <c r="U251" i="8"/>
  <c r="W251" i="8" s="1"/>
  <c r="U250" i="8"/>
  <c r="W250" i="8" s="1"/>
  <c r="U247" i="8"/>
  <c r="W247" i="8" s="1"/>
  <c r="U245" i="8"/>
  <c r="W245" i="8" s="1"/>
  <c r="U236" i="8"/>
  <c r="W236" i="8" s="1"/>
  <c r="U176" i="8"/>
  <c r="W176" i="8" s="1"/>
  <c r="U172" i="8"/>
  <c r="W172" i="8" s="1"/>
  <c r="U171" i="8"/>
  <c r="W171" i="8" s="1"/>
  <c r="U170" i="8"/>
  <c r="W170" i="8" s="1"/>
  <c r="U167" i="8"/>
  <c r="W167" i="8" s="1"/>
  <c r="U165" i="8"/>
  <c r="W165" i="8" s="1"/>
  <c r="U96" i="8"/>
  <c r="W96" i="8" s="1"/>
  <c r="U92" i="8"/>
  <c r="W92" i="8" s="1"/>
  <c r="U91" i="8"/>
  <c r="W91" i="8" s="1"/>
  <c r="U90" i="8"/>
  <c r="W90" i="8" s="1"/>
  <c r="U87" i="8"/>
  <c r="W87" i="8" s="1"/>
  <c r="U85" i="8"/>
  <c r="W85" i="8" s="1"/>
  <c r="U76" i="8"/>
  <c r="W76" i="8" s="1"/>
  <c r="U300" i="8"/>
  <c r="W300" i="8" s="1"/>
  <c r="U301" i="8"/>
  <c r="W301" i="8" s="1"/>
  <c r="U276" i="8"/>
  <c r="W276" i="8" s="1"/>
  <c r="U196" i="8"/>
  <c r="W196" i="8" s="1"/>
  <c r="U116" i="8"/>
  <c r="W116" i="8" s="1"/>
  <c r="U24" i="8"/>
  <c r="W24" i="8" s="1"/>
  <c r="U20" i="8"/>
  <c r="W20" i="8" s="1"/>
  <c r="U19" i="8"/>
  <c r="W19" i="8" s="1"/>
  <c r="U18" i="8"/>
  <c r="W18" i="8" s="1"/>
  <c r="U17" i="8"/>
  <c r="W17" i="8" s="1"/>
  <c r="U8" i="8"/>
  <c r="W8" i="8" s="1"/>
  <c r="U224" i="8"/>
  <c r="W224" i="8" s="1"/>
  <c r="U212" i="8"/>
  <c r="W212" i="8" s="1"/>
  <c r="U156" i="8"/>
  <c r="W156" i="8" s="1"/>
  <c r="U144" i="8"/>
  <c r="W144" i="8" s="1"/>
  <c r="U64" i="8"/>
  <c r="W64" i="8" s="1"/>
  <c r="U288" i="8"/>
  <c r="W288" i="8" s="1"/>
  <c r="U260" i="8"/>
  <c r="W260" i="8" s="1"/>
  <c r="U228" i="8"/>
  <c r="W228" i="8" s="1"/>
  <c r="U227" i="8"/>
  <c r="W227" i="8" s="1"/>
  <c r="U226" i="8"/>
  <c r="W226" i="8" s="1"/>
  <c r="U225" i="8"/>
  <c r="W225" i="8" s="1"/>
  <c r="U204" i="8"/>
  <c r="W204" i="8" s="1"/>
  <c r="U180" i="8"/>
  <c r="W180" i="8" s="1"/>
  <c r="U148" i="8"/>
  <c r="W148" i="8" s="1"/>
  <c r="U147" i="8"/>
  <c r="W147" i="8" s="1"/>
  <c r="U146" i="8"/>
  <c r="W146" i="8" s="1"/>
  <c r="U145" i="8"/>
  <c r="W145" i="8" s="1"/>
  <c r="U128" i="8"/>
  <c r="W128" i="8" s="1"/>
  <c r="U100" i="8"/>
  <c r="W100" i="8" s="1"/>
  <c r="U68" i="8"/>
  <c r="W68" i="8" s="1"/>
  <c r="U67" i="8"/>
  <c r="W67" i="8" s="1"/>
  <c r="U66" i="8"/>
  <c r="W66" i="8" s="1"/>
  <c r="U65" i="8"/>
  <c r="W65" i="8" s="1"/>
  <c r="U48" i="8"/>
  <c r="W48" i="8" s="1"/>
  <c r="U28" i="8"/>
  <c r="W28" i="8" s="1"/>
  <c r="U4" i="8"/>
  <c r="I9" i="26"/>
  <c r="U292" i="8"/>
  <c r="W292" i="8" s="1"/>
  <c r="U291" i="8"/>
  <c r="W291" i="8" s="1"/>
  <c r="U290" i="8"/>
  <c r="W290" i="8" s="1"/>
  <c r="U289" i="8"/>
  <c r="W289" i="8" s="1"/>
  <c r="U268" i="8"/>
  <c r="W268" i="8" s="1"/>
  <c r="U240" i="8"/>
  <c r="W240" i="8" s="1"/>
  <c r="U232" i="8"/>
  <c r="W232" i="8" s="1"/>
  <c r="U208" i="8"/>
  <c r="W208" i="8" s="1"/>
  <c r="U207" i="8"/>
  <c r="W207" i="8" s="1"/>
  <c r="U188" i="8"/>
  <c r="W188" i="8" s="1"/>
  <c r="U160" i="8"/>
  <c r="W160" i="8" s="1"/>
  <c r="U152" i="8"/>
  <c r="W152" i="8" s="1"/>
  <c r="U132" i="8"/>
  <c r="W132" i="8" s="1"/>
  <c r="U131" i="8"/>
  <c r="W131" i="8" s="1"/>
  <c r="U130" i="8"/>
  <c r="W130" i="8" s="1"/>
  <c r="U129" i="8"/>
  <c r="W129" i="8" s="1"/>
  <c r="U108" i="8"/>
  <c r="W108" i="8" s="1"/>
  <c r="U80" i="8"/>
  <c r="W80" i="8" s="1"/>
  <c r="U72" i="8"/>
  <c r="W72" i="8" s="1"/>
  <c r="U52" i="8"/>
  <c r="W52" i="8" s="1"/>
  <c r="U51" i="8"/>
  <c r="W51" i="8" s="1"/>
  <c r="U50" i="8"/>
  <c r="W50" i="8" s="1"/>
  <c r="U49" i="8"/>
  <c r="W49" i="8" s="1"/>
  <c r="U32" i="8"/>
  <c r="W32" i="8" s="1"/>
  <c r="U12" i="8"/>
  <c r="W12" i="8" s="1"/>
  <c r="U296" i="8"/>
  <c r="W296" i="8" s="1"/>
  <c r="U272" i="8"/>
  <c r="W272" i="8" s="1"/>
  <c r="U271" i="8"/>
  <c r="W271" i="8" s="1"/>
  <c r="U244" i="8"/>
  <c r="W244" i="8" s="1"/>
  <c r="U220" i="8"/>
  <c r="W220" i="8" s="1"/>
  <c r="U192" i="8"/>
  <c r="W192" i="8" s="1"/>
  <c r="U191" i="8"/>
  <c r="W191" i="8" s="1"/>
  <c r="U164" i="8"/>
  <c r="W164" i="8" s="1"/>
  <c r="U140" i="8"/>
  <c r="W140" i="8" s="1"/>
  <c r="U112" i="8"/>
  <c r="W112" i="8" s="1"/>
  <c r="U111" i="8"/>
  <c r="W111" i="8" s="1"/>
  <c r="U84" i="8"/>
  <c r="W84" i="8" s="1"/>
  <c r="U60" i="8"/>
  <c r="W60" i="8" s="1"/>
  <c r="U36" i="8"/>
  <c r="W36" i="8" s="1"/>
  <c r="U35" i="8"/>
  <c r="W35" i="8" s="1"/>
  <c r="U34" i="8"/>
  <c r="W34" i="8" s="1"/>
  <c r="U33" i="8"/>
  <c r="W33" i="8" s="1"/>
  <c r="U16" i="8"/>
  <c r="W16" i="8" s="1"/>
  <c r="U287" i="8"/>
  <c r="W287" i="8" s="1"/>
  <c r="U267" i="8"/>
  <c r="W267" i="8" s="1"/>
  <c r="U266" i="8"/>
  <c r="W266" i="8" s="1"/>
  <c r="U263" i="8"/>
  <c r="W263" i="8" s="1"/>
  <c r="U261" i="8"/>
  <c r="W261" i="8" s="1"/>
  <c r="U248" i="8"/>
  <c r="W248" i="8" s="1"/>
  <c r="U243" i="8"/>
  <c r="W243" i="8" s="1"/>
  <c r="U242" i="8"/>
  <c r="W242" i="8" s="1"/>
  <c r="U241" i="8"/>
  <c r="W241" i="8" s="1"/>
  <c r="U223" i="8"/>
  <c r="W223" i="8" s="1"/>
  <c r="U203" i="8"/>
  <c r="W203" i="8" s="1"/>
  <c r="U202" i="8"/>
  <c r="W202" i="8" s="1"/>
  <c r="U187" i="8"/>
  <c r="W187" i="8" s="1"/>
  <c r="U186" i="8"/>
  <c r="W186" i="8" s="1"/>
  <c r="U183" i="8"/>
  <c r="W183" i="8" s="1"/>
  <c r="U181" i="8"/>
  <c r="W181" i="8" s="1"/>
  <c r="U168" i="8"/>
  <c r="W168" i="8" s="1"/>
  <c r="U163" i="8"/>
  <c r="W163" i="8" s="1"/>
  <c r="U162" i="8"/>
  <c r="W162" i="8" s="1"/>
  <c r="U161" i="8"/>
  <c r="W161" i="8" s="1"/>
  <c r="U143" i="8"/>
  <c r="W143" i="8" s="1"/>
  <c r="U127" i="8"/>
  <c r="W127" i="8" s="1"/>
  <c r="U107" i="8"/>
  <c r="W107" i="8" s="1"/>
  <c r="U106" i="8"/>
  <c r="W106" i="8" s="1"/>
  <c r="U103" i="8"/>
  <c r="W103" i="8" s="1"/>
  <c r="U101" i="8"/>
  <c r="W101" i="8" s="1"/>
  <c r="U88" i="8"/>
  <c r="W88" i="8" s="1"/>
  <c r="U83" i="8"/>
  <c r="W83" i="8" s="1"/>
  <c r="U82" i="8"/>
  <c r="W82" i="8" s="1"/>
  <c r="U81" i="8"/>
  <c r="W81" i="8" s="1"/>
  <c r="U63" i="8"/>
  <c r="W63" i="8" s="1"/>
  <c r="U47" i="8"/>
  <c r="W47" i="8" s="1"/>
  <c r="U31" i="8"/>
  <c r="W31" i="8" s="1"/>
  <c r="U15" i="8"/>
  <c r="W15" i="8" s="1"/>
  <c r="U283" i="8"/>
  <c r="W283" i="8" s="1"/>
  <c r="U282" i="8"/>
  <c r="W282" i="8" s="1"/>
  <c r="U279" i="8"/>
  <c r="W279" i="8" s="1"/>
  <c r="U277" i="8"/>
  <c r="W277" i="8" s="1"/>
  <c r="U264" i="8"/>
  <c r="W264" i="8" s="1"/>
  <c r="U259" i="8"/>
  <c r="W259" i="8" s="1"/>
  <c r="U258" i="8"/>
  <c r="W258" i="8" s="1"/>
  <c r="U257" i="8"/>
  <c r="W257" i="8" s="1"/>
  <c r="U239" i="8"/>
  <c r="W239" i="8" s="1"/>
  <c r="U219" i="8"/>
  <c r="W219" i="8" s="1"/>
  <c r="U218" i="8"/>
  <c r="W218" i="8" s="1"/>
  <c r="U215" i="8"/>
  <c r="W215" i="8" s="1"/>
  <c r="U213" i="8"/>
  <c r="W213" i="8" s="1"/>
  <c r="U199" i="8"/>
  <c r="W199" i="8" s="1"/>
  <c r="U197" i="8"/>
  <c r="W197" i="8" s="1"/>
  <c r="U184" i="8"/>
  <c r="W184" i="8" s="1"/>
  <c r="U179" i="8"/>
  <c r="W179" i="8" s="1"/>
  <c r="U178" i="8"/>
  <c r="W178" i="8" s="1"/>
  <c r="U177" i="8"/>
  <c r="W177" i="8" s="1"/>
  <c r="U159" i="8"/>
  <c r="W159" i="8" s="1"/>
  <c r="U139" i="8"/>
  <c r="W139" i="8" s="1"/>
  <c r="U138" i="8"/>
  <c r="W138" i="8" s="1"/>
  <c r="U123" i="8"/>
  <c r="W123" i="8" s="1"/>
  <c r="U122" i="8"/>
  <c r="W122" i="8" s="1"/>
  <c r="U119" i="8"/>
  <c r="W119" i="8" s="1"/>
  <c r="U117" i="8"/>
  <c r="W117" i="8" s="1"/>
  <c r="U104" i="8"/>
  <c r="W104" i="8" s="1"/>
  <c r="U99" i="8"/>
  <c r="W99" i="8" s="1"/>
  <c r="U98" i="8"/>
  <c r="W98" i="8" s="1"/>
  <c r="U97" i="8"/>
  <c r="W97" i="8" s="1"/>
  <c r="U79" i="8"/>
  <c r="W79" i="8" s="1"/>
  <c r="U59" i="8"/>
  <c r="W59" i="8" s="1"/>
  <c r="U58" i="8"/>
  <c r="W58" i="8" s="1"/>
  <c r="U43" i="8"/>
  <c r="W43" i="8" s="1"/>
  <c r="U42" i="8"/>
  <c r="W42" i="8" s="1"/>
  <c r="U27" i="8"/>
  <c r="W27" i="8" s="1"/>
  <c r="U26" i="8"/>
  <c r="W26" i="8" s="1"/>
  <c r="U11" i="8"/>
  <c r="W11" i="8" s="1"/>
  <c r="U10" i="8"/>
  <c r="W10" i="8" s="1"/>
  <c r="U299" i="8"/>
  <c r="W299" i="8" s="1"/>
  <c r="U298" i="8"/>
  <c r="W298" i="8" s="1"/>
  <c r="U295" i="8"/>
  <c r="W295" i="8" s="1"/>
  <c r="U293" i="8"/>
  <c r="W293" i="8" s="1"/>
  <c r="U280" i="8"/>
  <c r="W280" i="8" s="1"/>
  <c r="U275" i="8"/>
  <c r="W275" i="8" s="1"/>
  <c r="U274" i="8"/>
  <c r="W274" i="8" s="1"/>
  <c r="U273" i="8"/>
  <c r="W273" i="8" s="1"/>
  <c r="U255" i="8"/>
  <c r="W255" i="8" s="1"/>
  <c r="U235" i="8"/>
  <c r="W235" i="8" s="1"/>
  <c r="U234" i="8"/>
  <c r="W234" i="8" s="1"/>
  <c r="U231" i="8"/>
  <c r="W231" i="8" s="1"/>
  <c r="U229" i="8"/>
  <c r="W229" i="8" s="1"/>
  <c r="U216" i="8"/>
  <c r="W216" i="8" s="1"/>
  <c r="U211" i="8"/>
  <c r="W211" i="8" s="1"/>
  <c r="U210" i="8"/>
  <c r="W210" i="8" s="1"/>
  <c r="U209" i="8"/>
  <c r="W209" i="8" s="1"/>
  <c r="U195" i="8"/>
  <c r="W195" i="8" s="1"/>
  <c r="U194" i="8"/>
  <c r="W194" i="8" s="1"/>
  <c r="U193" i="8"/>
  <c r="W193" i="8" s="1"/>
  <c r="U175" i="8"/>
  <c r="W175" i="8" s="1"/>
  <c r="U155" i="8"/>
  <c r="W155" i="8" s="1"/>
  <c r="U154" i="8"/>
  <c r="W154" i="8" s="1"/>
  <c r="U151" i="8"/>
  <c r="W151" i="8" s="1"/>
  <c r="U149" i="8"/>
  <c r="W149" i="8" s="1"/>
  <c r="U135" i="8"/>
  <c r="W135" i="8" s="1"/>
  <c r="U133" i="8"/>
  <c r="W133" i="8" s="1"/>
  <c r="U120" i="8"/>
  <c r="W120" i="8" s="1"/>
  <c r="U115" i="8"/>
  <c r="W115" i="8" s="1"/>
  <c r="U114" i="8"/>
  <c r="W114" i="8" s="1"/>
  <c r="U113" i="8"/>
  <c r="W113" i="8" s="1"/>
  <c r="U95" i="8"/>
  <c r="W95" i="8" s="1"/>
  <c r="U75" i="8"/>
  <c r="W75" i="8" s="1"/>
  <c r="U74" i="8"/>
  <c r="W74" i="8" s="1"/>
  <c r="U71" i="8"/>
  <c r="W71" i="8" s="1"/>
  <c r="U69" i="8"/>
  <c r="W69" i="8" s="1"/>
  <c r="U55" i="8"/>
  <c r="W55" i="8" s="1"/>
  <c r="U53" i="8"/>
  <c r="W53" i="8" s="1"/>
  <c r="U39" i="8"/>
  <c r="W39" i="8" s="1"/>
  <c r="U37" i="8"/>
  <c r="W37" i="8" s="1"/>
  <c r="U23" i="8"/>
  <c r="W23" i="8" s="1"/>
  <c r="U21" i="8"/>
  <c r="W21" i="8" s="1"/>
  <c r="U5" i="8"/>
  <c r="W5" i="8" s="1"/>
  <c r="U297" i="8"/>
  <c r="W297" i="8" s="1"/>
  <c r="U281" i="8"/>
  <c r="W281" i="8" s="1"/>
  <c r="U265" i="8"/>
  <c r="W265" i="8" s="1"/>
  <c r="U249" i="8"/>
  <c r="W249" i="8" s="1"/>
  <c r="U233" i="8"/>
  <c r="W233" i="8" s="1"/>
  <c r="U217" i="8"/>
  <c r="W217" i="8" s="1"/>
  <c r="U201" i="8"/>
  <c r="W201" i="8" s="1"/>
  <c r="U185" i="8"/>
  <c r="W185" i="8" s="1"/>
  <c r="U169" i="8"/>
  <c r="W169" i="8" s="1"/>
  <c r="U153" i="8"/>
  <c r="W153" i="8" s="1"/>
  <c r="U137" i="8"/>
  <c r="W137" i="8" s="1"/>
  <c r="U121" i="8"/>
  <c r="W121" i="8" s="1"/>
  <c r="U105" i="8"/>
  <c r="W105" i="8" s="1"/>
  <c r="U89" i="8"/>
  <c r="W89" i="8" s="1"/>
  <c r="U73" i="8"/>
  <c r="W73" i="8" s="1"/>
  <c r="U57" i="8"/>
  <c r="W57" i="8" s="1"/>
  <c r="U41" i="8"/>
  <c r="W41" i="8" s="1"/>
  <c r="U25" i="8"/>
  <c r="W25" i="8" s="1"/>
  <c r="U9" i="8"/>
  <c r="W9" i="8" s="1"/>
  <c r="U294" i="8"/>
  <c r="W294" i="8" s="1"/>
  <c r="U278" i="8"/>
  <c r="W278" i="8" s="1"/>
  <c r="U262" i="8"/>
  <c r="W262" i="8" s="1"/>
  <c r="U246" i="8"/>
  <c r="W246" i="8" s="1"/>
  <c r="U230" i="8"/>
  <c r="W230" i="8" s="1"/>
  <c r="U214" i="8"/>
  <c r="W214" i="8" s="1"/>
  <c r="U198" i="8"/>
  <c r="W198" i="8" s="1"/>
  <c r="U182" i="8"/>
  <c r="W182" i="8" s="1"/>
  <c r="U166" i="8"/>
  <c r="W166" i="8" s="1"/>
  <c r="U150" i="8"/>
  <c r="W150" i="8" s="1"/>
  <c r="U134" i="8"/>
  <c r="W134" i="8" s="1"/>
  <c r="U118" i="8"/>
  <c r="W118" i="8" s="1"/>
  <c r="U102" i="8"/>
  <c r="W102" i="8" s="1"/>
  <c r="U86" i="8"/>
  <c r="W86" i="8" s="1"/>
  <c r="U70" i="8"/>
  <c r="W70" i="8" s="1"/>
  <c r="U54" i="8"/>
  <c r="W54" i="8" s="1"/>
  <c r="U38" i="8"/>
  <c r="W38" i="8" s="1"/>
  <c r="U22" i="8"/>
  <c r="W22" i="8" s="1"/>
  <c r="U7" i="8"/>
  <c r="W7" i="8" s="1"/>
  <c r="U6" i="8"/>
  <c r="U286" i="8"/>
  <c r="W286" i="8" s="1"/>
  <c r="U285" i="8"/>
  <c r="W285" i="8" s="1"/>
  <c r="U270" i="8"/>
  <c r="W270" i="8" s="1"/>
  <c r="U269" i="8"/>
  <c r="W269" i="8" s="1"/>
  <c r="U254" i="8"/>
  <c r="W254" i="8" s="1"/>
  <c r="U253" i="8"/>
  <c r="W253" i="8" s="1"/>
  <c r="U238" i="8"/>
  <c r="W238" i="8" s="1"/>
  <c r="U237" i="8"/>
  <c r="W237" i="8" s="1"/>
  <c r="U222" i="8"/>
  <c r="W222" i="8" s="1"/>
  <c r="U221" i="8"/>
  <c r="W221" i="8" s="1"/>
  <c r="U206" i="8"/>
  <c r="W206" i="8" s="1"/>
  <c r="U205" i="8"/>
  <c r="W205" i="8" s="1"/>
  <c r="U190" i="8"/>
  <c r="W190" i="8" s="1"/>
  <c r="U189" i="8"/>
  <c r="W189" i="8" s="1"/>
  <c r="U174" i="8"/>
  <c r="W174" i="8" s="1"/>
  <c r="U173" i="8"/>
  <c r="W173" i="8" s="1"/>
  <c r="U158" i="8"/>
  <c r="W158" i="8" s="1"/>
  <c r="U157" i="8"/>
  <c r="W157" i="8" s="1"/>
  <c r="U142" i="8"/>
  <c r="W142" i="8" s="1"/>
  <c r="U141" i="8"/>
  <c r="W141" i="8" s="1"/>
  <c r="U126" i="8"/>
  <c r="W126" i="8" s="1"/>
  <c r="U125" i="8"/>
  <c r="W125" i="8" s="1"/>
  <c r="U110" i="8"/>
  <c r="W110" i="8" s="1"/>
  <c r="U109" i="8"/>
  <c r="W109" i="8" s="1"/>
  <c r="U94" i="8"/>
  <c r="W94" i="8" s="1"/>
  <c r="U93" i="8"/>
  <c r="W93" i="8" s="1"/>
  <c r="U78" i="8"/>
  <c r="W78" i="8" s="1"/>
  <c r="U77" i="8"/>
  <c r="W77" i="8" s="1"/>
  <c r="U62" i="8"/>
  <c r="W62" i="8" s="1"/>
  <c r="U61" i="8"/>
  <c r="W61" i="8" s="1"/>
  <c r="U46" i="8"/>
  <c r="W46" i="8" s="1"/>
  <c r="U45" i="8"/>
  <c r="W45" i="8" s="1"/>
  <c r="U30" i="8"/>
  <c r="W30" i="8" s="1"/>
  <c r="U29" i="8"/>
  <c r="W29" i="8" s="1"/>
  <c r="U14" i="8"/>
  <c r="W14" i="8" s="1"/>
  <c r="U13" i="8"/>
  <c r="W13" i="8" s="1"/>
  <c r="R4" i="28" l="1"/>
  <c r="P9" i="26" s="1"/>
  <c r="R9" i="28"/>
  <c r="R11" i="28" s="1"/>
  <c r="I4" i="28"/>
  <c r="G9" i="26" s="1"/>
  <c r="D9" i="26"/>
  <c r="Q4" i="28"/>
  <c r="O9" i="26" s="1"/>
  <c r="M4" i="28"/>
  <c r="K9" i="26" s="1"/>
  <c r="R7" i="28"/>
  <c r="P21" i="26" s="1"/>
  <c r="K12" i="26"/>
  <c r="K16" i="26"/>
  <c r="K14" i="26"/>
  <c r="K18" i="26"/>
  <c r="N16" i="26"/>
  <c r="N14" i="26"/>
  <c r="N12" i="26"/>
  <c r="N18" i="26"/>
  <c r="L16" i="26"/>
  <c r="L14" i="26"/>
  <c r="L12" i="26"/>
  <c r="L18" i="26"/>
  <c r="O16" i="26"/>
  <c r="O12" i="26"/>
  <c r="O14" i="26"/>
  <c r="O18" i="26"/>
  <c r="H12" i="26"/>
  <c r="H16" i="26"/>
  <c r="H18" i="26"/>
  <c r="H14" i="26"/>
  <c r="G16" i="26"/>
  <c r="G14" i="26"/>
  <c r="G12" i="26"/>
  <c r="G18" i="26"/>
  <c r="B26" i="27"/>
  <c r="B28" i="27"/>
  <c r="B30" i="27"/>
  <c r="B24" i="27"/>
  <c r="O4" i="27"/>
  <c r="O21" i="27" s="1"/>
  <c r="L21" i="27"/>
  <c r="F30" i="27"/>
  <c r="F28" i="27"/>
  <c r="F24" i="27"/>
  <c r="F26" i="27"/>
  <c r="G4" i="27"/>
  <c r="G21" i="27" s="1"/>
  <c r="D21" i="27"/>
  <c r="E24" i="27"/>
  <c r="E28" i="27"/>
  <c r="E26" i="27"/>
  <c r="E30" i="27"/>
  <c r="D18" i="26"/>
  <c r="D12" i="26"/>
  <c r="D16" i="26"/>
  <c r="D14" i="26"/>
  <c r="K28" i="27"/>
  <c r="K26" i="27"/>
  <c r="K30" i="27"/>
  <c r="K24" i="27"/>
  <c r="I30" i="27"/>
  <c r="I24" i="27"/>
  <c r="I28" i="27"/>
  <c r="I26" i="27"/>
  <c r="G28" i="27"/>
  <c r="G24" i="27"/>
  <c r="G26" i="27"/>
  <c r="G30" i="27"/>
  <c r="D28" i="27"/>
  <c r="D24" i="27"/>
  <c r="D26" i="27"/>
  <c r="D30" i="27"/>
  <c r="F16" i="26"/>
  <c r="F14" i="26"/>
  <c r="F12" i="26"/>
  <c r="F18" i="26"/>
  <c r="M16" i="26"/>
  <c r="M14" i="26"/>
  <c r="M12" i="26"/>
  <c r="M18" i="26"/>
  <c r="E16" i="26"/>
  <c r="E14" i="26"/>
  <c r="E12" i="26"/>
  <c r="E18" i="26"/>
  <c r="J16" i="26"/>
  <c r="J14" i="26"/>
  <c r="J12" i="26"/>
  <c r="J18" i="26"/>
  <c r="O28" i="27"/>
  <c r="O30" i="27"/>
  <c r="O26" i="27"/>
  <c r="O24" i="27"/>
  <c r="M30" i="27"/>
  <c r="M26" i="27"/>
  <c r="M24" i="27"/>
  <c r="M28" i="27"/>
  <c r="H21" i="27"/>
  <c r="K4" i="27"/>
  <c r="K21" i="27" s="1"/>
  <c r="J24" i="27"/>
  <c r="J26" i="27"/>
  <c r="J30" i="27"/>
  <c r="J28" i="27"/>
  <c r="N28" i="27"/>
  <c r="N24" i="27"/>
  <c r="N26" i="27"/>
  <c r="N30" i="27"/>
  <c r="I16" i="26"/>
  <c r="I14" i="26"/>
  <c r="I12" i="26"/>
  <c r="I18" i="26"/>
  <c r="W4" i="8"/>
  <c r="P17" i="27"/>
  <c r="P15" i="27"/>
  <c r="P9" i="27"/>
  <c r="P11" i="27" s="1"/>
  <c r="P7" i="27"/>
  <c r="P33" i="27" s="1"/>
  <c r="P19" i="27"/>
  <c r="C4" i="27"/>
  <c r="B21" i="27"/>
  <c r="L26" i="27"/>
  <c r="L24" i="27"/>
  <c r="L30" i="27"/>
  <c r="L28" i="27"/>
  <c r="C24" i="27"/>
  <c r="C30" i="27"/>
  <c r="C28" i="27"/>
  <c r="C26" i="27"/>
  <c r="H24" i="27"/>
  <c r="H30" i="27"/>
  <c r="H28" i="27"/>
  <c r="H26" i="27"/>
  <c r="B9" i="26"/>
  <c r="L9" i="26"/>
  <c r="P3" i="26"/>
  <c r="P7" i="26"/>
  <c r="W6" i="8"/>
  <c r="P5" i="26"/>
  <c r="B14" i="26"/>
  <c r="C14" i="26" s="1"/>
  <c r="B12" i="26"/>
  <c r="C12" i="26" s="1"/>
  <c r="B18" i="26"/>
  <c r="C18" i="26" s="1"/>
  <c r="B16" i="26"/>
  <c r="C16" i="26" s="1"/>
  <c r="E9" i="26"/>
  <c r="H9" i="26"/>
  <c r="P20" i="27" l="1"/>
  <c r="P16" i="27"/>
  <c r="P18" i="27"/>
  <c r="P27" i="27"/>
  <c r="P28" i="27" s="1"/>
  <c r="P25" i="27"/>
  <c r="P26" i="27" s="1"/>
  <c r="P23" i="27"/>
  <c r="P24" i="27" s="1"/>
  <c r="P29" i="27"/>
  <c r="P30" i="27" s="1"/>
  <c r="P13" i="26"/>
  <c r="P14" i="26" s="1"/>
  <c r="P11" i="26"/>
  <c r="P12" i="26" s="1"/>
  <c r="P17" i="26"/>
  <c r="P18" i="26" s="1"/>
  <c r="P15" i="26"/>
  <c r="P16" i="26" s="1"/>
  <c r="C21" i="27"/>
  <c r="P4" i="27"/>
  <c r="P21" i="27" s="1"/>
  <c r="P8" i="26"/>
  <c r="P4" i="26"/>
  <c r="P6" i="26"/>
  <c r="C9" i="26"/>
</calcChain>
</file>

<file path=xl/sharedStrings.xml><?xml version="1.0" encoding="utf-8"?>
<sst xmlns="http://schemas.openxmlformats.org/spreadsheetml/2006/main" count="802" uniqueCount="448">
  <si>
    <t>Attendance Tracker Instructions</t>
  </si>
  <si>
    <t>STEPS</t>
  </si>
  <si>
    <t>Complete the program name, site information, organization, and contact information in the "Program Info" tab.</t>
  </si>
  <si>
    <t>Total Funded Seats per Scope:</t>
  </si>
  <si>
    <t>Enter the total number of seats funded through Family League for this program's site per the Scope of Work.</t>
  </si>
  <si>
    <t>Program Dates:</t>
  </si>
  <si>
    <t xml:space="preserve">Enter the program start and end dates per the Scope of Work. </t>
  </si>
  <si>
    <t>Total Planned Operating Days:</t>
  </si>
  <si>
    <t>Enter the total number of planned operating days for this site per the Scope of Work.</t>
  </si>
  <si>
    <t xml:space="preserve">Enter demographic, enrollment, and consent data for each youth in the "Enrollment" tab. </t>
  </si>
  <si>
    <t>Student Name:</t>
  </si>
  <si>
    <r>
      <t xml:space="preserve">Be sure to record students' REAL (legal) names. </t>
    </r>
    <r>
      <rPr>
        <b/>
        <i/>
        <sz val="13"/>
        <color rgb="FFC00000"/>
        <rFont val="Calibri"/>
        <family val="2"/>
        <scheme val="minor"/>
      </rPr>
      <t>**Do not record nicknames.</t>
    </r>
  </si>
  <si>
    <t>Date of Birth</t>
  </si>
  <si>
    <r>
      <rPr>
        <sz val="13"/>
        <rFont val="Calibri"/>
        <family val="2"/>
        <scheme val="minor"/>
      </rPr>
      <t xml:space="preserve">Enter students' date of birth </t>
    </r>
    <r>
      <rPr>
        <b/>
        <i/>
        <sz val="13"/>
        <color rgb="FFC00000"/>
        <rFont val="Calibri"/>
        <family val="2"/>
        <scheme val="minor"/>
      </rPr>
      <t>accurately</t>
    </r>
    <r>
      <rPr>
        <b/>
        <sz val="13"/>
        <rFont val="Calibri"/>
        <family val="2"/>
        <scheme val="minor"/>
      </rPr>
      <t>.</t>
    </r>
    <r>
      <rPr>
        <sz val="13"/>
        <color rgb="FFC00000"/>
        <rFont val="Calibri"/>
        <family val="2"/>
        <scheme val="minor"/>
      </rPr>
      <t xml:space="preserve"> </t>
    </r>
  </si>
  <si>
    <t>BCPSS Student ID</t>
  </si>
  <si>
    <t xml:space="preserve">Enter students' official Baltimore City Public School ID Number, if they are a student enrolled in Baltimore City Schools. This information should come from report cards, parents, or schools. </t>
  </si>
  <si>
    <t>Race</t>
  </si>
  <si>
    <t>Please select the student's race from the dropdown.</t>
  </si>
  <si>
    <t>Ethnicity</t>
  </si>
  <si>
    <t>Please select the student's ethnicity from the dropdown.</t>
  </si>
  <si>
    <t>Gender</t>
  </si>
  <si>
    <t>Please select the student's gender from the dropdown.</t>
  </si>
  <si>
    <t>Special Education Student? and ESOL Student?</t>
  </si>
  <si>
    <t>These fields are optional.  Please select Yes or No for these columns.</t>
  </si>
  <si>
    <t>Date Student First Attended Program (mm/dd/yyyy)</t>
  </si>
  <si>
    <t>Enter the actual first date the student attended the program. In most cases this is the first day of program. However, some students enroll after the program has begun. In these cases, record the first day the student attended program.</t>
  </si>
  <si>
    <t>Date Student Last Attended Program (mm/dd/yyyy)</t>
  </si>
  <si>
    <r>
      <t xml:space="preserve">Enter the last date the student attended the program. In most cases, this will be the last day of program. However, some students are discharged prior to the official end of program. In these cases, record the last day the student attended program. </t>
    </r>
    <r>
      <rPr>
        <b/>
        <i/>
        <sz val="13"/>
        <color rgb="FFC00000"/>
        <rFont val="Calibri"/>
        <family val="2"/>
        <scheme val="minor"/>
      </rPr>
      <t>**Do not delete students who disenroll from the program.</t>
    </r>
  </si>
  <si>
    <t>Date Consent Form Signed:</t>
  </si>
  <si>
    <t>Enter the date the consent form was signed.</t>
  </si>
  <si>
    <t>Consent Given?</t>
  </si>
  <si>
    <t>Consent forms need to be collected from each participant, whether they are opting in or opting out of the evaluation process. Please indicate Yes if consent was given and No if consent was not given.</t>
  </si>
  <si>
    <r>
      <t>Did Student Participate in SY 2019-2020?</t>
    </r>
    <r>
      <rPr>
        <i/>
        <sz val="13"/>
        <color theme="1"/>
        <rFont val="Calibri"/>
        <family val="2"/>
        <scheme val="minor"/>
      </rPr>
      <t xml:space="preserve"> </t>
    </r>
  </si>
  <si>
    <t>This field is optional.  Please select Yes or No for these columns.</t>
  </si>
  <si>
    <t>Which Group Does Student Participate In?</t>
  </si>
  <si>
    <t>This field is not required, but it should be used if your approved program schedule will include alternating cycles (e.g., AB schedule or other non-traditional pattern).</t>
  </si>
  <si>
    <t>Notes (optional):</t>
  </si>
  <si>
    <t>This field is optional and can be used to provide any additional information as needed.</t>
  </si>
  <si>
    <t>IMPORTANT NOTE</t>
  </si>
  <si>
    <t>Please do not copy and paste into any cells that contain a dropdown menu!  This includes race, ethnicity, gender, grade, dismissal reason, and the consent fields.</t>
  </si>
  <si>
    <t>Enter attendance data for each youth in the tabs for each month using the drop down menu by entering 1 or 0. Enter 1 if youth was present that day and 0 if youth was absent that day.</t>
  </si>
  <si>
    <t>General Note:</t>
  </si>
  <si>
    <t>Leave blank if student was not yet enrolled or already dismissed from program on that date AND leave blank if program was not open that day. To sort participants in each month, first use the filter to unselect "0"s, so that the text will sort to the top.</t>
  </si>
  <si>
    <t>Please do not copy and paste into any cells that contain a dropdown menu!  This includes all attendance dates.</t>
  </si>
  <si>
    <t>The "Performance Measures" tab will calculate the measures that you are required to report on quarterly reports.</t>
  </si>
  <si>
    <t>How Much? # students served at least 1 day</t>
  </si>
  <si>
    <t xml:space="preserve">This refers to the number of students that attended your program at least 1 day in a certain time period. </t>
  </si>
  <si>
    <t>How Well: # Average daily attendance out of enrolled students - numerator</t>
  </si>
  <si>
    <t>This is the numerator of your How Well measure. It refers to the average number of students that attend your program each day during a certain time period.</t>
  </si>
  <si>
    <t>How Well: # Average daily attendance out of enrolled students - denominator</t>
  </si>
  <si>
    <t>This is the denominator of your How well measure. It refers to the average number of participants enrolled in a certain time period.</t>
  </si>
  <si>
    <t>How Well: % Average daily attendance out of enrolled students (ADA Rate)</t>
  </si>
  <si>
    <t>This is the percent calculated by dividing the numerator and denominator of your How Well measure.</t>
  </si>
  <si>
    <t xml:space="preserve">The remaining tabs (Individual Attendance Data, Demographics, Additional Attn Data, and Data by Grade) provide additional data to inform your programs. </t>
  </si>
  <si>
    <t xml:space="preserve">This data is not required for quarterly reporting. However, it provides information that could be used to inform programmatic changes. </t>
  </si>
  <si>
    <t>Submitting in FundingTrack</t>
  </si>
  <si>
    <t>Monthly:</t>
  </si>
  <si>
    <t>Monthly Data Reports are due on the 5th of the month following the reporting period. For example, your report for October attendance is due on November 5. This tracker should be attached as a Document Upload in each Monthly Data Report.</t>
  </si>
  <si>
    <t>Program Information</t>
  </si>
  <si>
    <t>Program Name:</t>
  </si>
  <si>
    <t>Site Name:</t>
  </si>
  <si>
    <t>Total # of Funded Seats per Scope:</t>
  </si>
  <si>
    <t>Program Start Date:</t>
  </si>
  <si>
    <t>Program End Date:</t>
  </si>
  <si>
    <t>Total # of Planned Operating Days:</t>
  </si>
  <si>
    <t>Organization Name:</t>
  </si>
  <si>
    <t>Contact Name:</t>
  </si>
  <si>
    <t>Contact Email Address:</t>
  </si>
  <si>
    <t>Contact Phone Number:</t>
  </si>
  <si>
    <t>No.</t>
  </si>
  <si>
    <t>Last Name</t>
  </si>
  <si>
    <t>First Name</t>
  </si>
  <si>
    <t>Grade</t>
  </si>
  <si>
    <t>Days Attended</t>
  </si>
  <si>
    <t>Days Enrolled</t>
  </si>
  <si>
    <t>Individual Attendance Rate</t>
  </si>
  <si>
    <t>No</t>
  </si>
  <si>
    <t>Middle Name</t>
  </si>
  <si>
    <t>Suffix
 (e.g., "Jr., III, etc.")</t>
  </si>
  <si>
    <t>Date of Birth (mm/dd/yyyy)</t>
  </si>
  <si>
    <r>
      <t xml:space="preserve">BCPSS Student ID </t>
    </r>
    <r>
      <rPr>
        <i/>
        <sz val="12"/>
        <color theme="1"/>
        <rFont val="Calibri"/>
        <family val="2"/>
        <scheme val="minor"/>
      </rPr>
      <t>(if BCPSS Student)</t>
    </r>
  </si>
  <si>
    <r>
      <t xml:space="preserve">Special Education Student? </t>
    </r>
    <r>
      <rPr>
        <i/>
        <sz val="12"/>
        <color theme="1"/>
        <rFont val="Calibri"/>
        <family val="2"/>
        <scheme val="minor"/>
      </rPr>
      <t>(optional)</t>
    </r>
  </si>
  <si>
    <r>
      <t xml:space="preserve">ESOL Student? </t>
    </r>
    <r>
      <rPr>
        <i/>
        <sz val="12"/>
        <color theme="1"/>
        <rFont val="Calibri"/>
        <family val="2"/>
        <scheme val="minor"/>
      </rPr>
      <t>(optional)</t>
    </r>
  </si>
  <si>
    <r>
      <t xml:space="preserve">School Name </t>
    </r>
    <r>
      <rPr>
        <i/>
        <sz val="12"/>
        <color theme="1"/>
        <rFont val="Calibri"/>
        <family val="2"/>
        <scheme val="minor"/>
      </rPr>
      <t>(can select Opportunity Youth, Home School, or Other if applicable)</t>
    </r>
  </si>
  <si>
    <t>Street Address</t>
  </si>
  <si>
    <t>Zip Code</t>
  </si>
  <si>
    <t>Date Student First Attended Program
(mm/dd/yyyy)</t>
  </si>
  <si>
    <t>Date Student Last Attended Program
(mm/dd/yyyy)</t>
  </si>
  <si>
    <t>Dismissal Reason</t>
  </si>
  <si>
    <t>Date Consent Form Signed</t>
  </si>
  <si>
    <r>
      <t xml:space="preserve">Consent Given? </t>
    </r>
    <r>
      <rPr>
        <i/>
        <sz val="12"/>
        <color theme="1"/>
        <rFont val="Calibri"/>
        <family val="2"/>
        <scheme val="minor"/>
      </rPr>
      <t>(Yes/No)</t>
    </r>
  </si>
  <si>
    <r>
      <t>Did Student Participate in SY 2019-2020?</t>
    </r>
    <r>
      <rPr>
        <i/>
        <sz val="12"/>
        <color theme="1"/>
        <rFont val="Calibri"/>
        <family val="2"/>
        <scheme val="minor"/>
      </rPr>
      <t xml:space="preserve"> (optional)</t>
    </r>
  </si>
  <si>
    <r>
      <t xml:space="preserve">Which Group Does Student Participate In?
</t>
    </r>
    <r>
      <rPr>
        <i/>
        <sz val="12"/>
        <color theme="1"/>
        <rFont val="Calibri"/>
        <family val="2"/>
        <scheme val="minor"/>
      </rPr>
      <t>(optional)</t>
    </r>
  </si>
  <si>
    <r>
      <t xml:space="preserve">Notes 
</t>
    </r>
    <r>
      <rPr>
        <i/>
        <sz val="12"/>
        <color theme="1"/>
        <rFont val="Calibri"/>
        <family val="2"/>
        <scheme val="minor"/>
      </rPr>
      <t>(optional)</t>
    </r>
  </si>
  <si>
    <t>Start Date</t>
  </si>
  <si>
    <t>Dismissal Date</t>
  </si>
  <si>
    <t xml:space="preserve">Group
</t>
  </si>
  <si>
    <t>Q1 Days Attended</t>
  </si>
  <si>
    <t>Q1 Days Enrolled</t>
  </si>
  <si>
    <t>Q1 Individual Attendance Rate</t>
  </si>
  <si>
    <t>Q2 Days Attended</t>
  </si>
  <si>
    <t>Q2 Days Enrolled</t>
  </si>
  <si>
    <t>Q2 Individual Attendance Rate</t>
  </si>
  <si>
    <t>Q3 Days Attended</t>
  </si>
  <si>
    <t>Q3 Days Enrolled</t>
  </si>
  <si>
    <t>Q3 Individual Attendance Rate</t>
  </si>
  <si>
    <t>Q4 Days Attended</t>
  </si>
  <si>
    <t>Q4 Days Enrolled</t>
  </si>
  <si>
    <t>Q4 Individual Attendance Rate</t>
  </si>
  <si>
    <t>Attendance Summary</t>
  </si>
  <si>
    <t>JUL</t>
  </si>
  <si>
    <t>AUG</t>
  </si>
  <si>
    <t>SEP</t>
  </si>
  <si>
    <t>Q1 Total</t>
  </si>
  <si>
    <t>OCT</t>
  </si>
  <si>
    <t>NOV</t>
  </si>
  <si>
    <t>DEC</t>
  </si>
  <si>
    <t>Q2 Total</t>
  </si>
  <si>
    <t>JAN</t>
  </si>
  <si>
    <t>FEB</t>
  </si>
  <si>
    <t>MAR</t>
  </si>
  <si>
    <t>Q3 Total</t>
  </si>
  <si>
    <t>APR</t>
  </si>
  <si>
    <t>MAY</t>
  </si>
  <si>
    <t>JUN</t>
  </si>
  <si>
    <t>Q4 Total</t>
  </si>
  <si>
    <t>Entire Program</t>
  </si>
  <si>
    <t>Total Days Open</t>
  </si>
  <si>
    <t>Total Days Open out of Planned Operating Days</t>
  </si>
  <si>
    <t>calculated at end of program</t>
  </si>
  <si>
    <t>Total Student Present Markings</t>
  </si>
  <si>
    <t>Performance Measure: How Much?</t>
  </si>
  <si>
    <t xml:space="preserve"> # students served 1 day or more</t>
  </si>
  <si>
    <t>Performance Measures: How Well?</t>
  </si>
  <si>
    <t># average daily attendance out of enrolled youth - numerator</t>
  </si>
  <si>
    <t># average daily attendance out of enrolled youth - denominator</t>
  </si>
  <si>
    <t>% average daily attendance out of enrolled youth</t>
  </si>
  <si>
    <t>Total Days JUL</t>
  </si>
  <si>
    <t>Total Days AUG</t>
  </si>
  <si>
    <t>Total Days SEP</t>
  </si>
  <si>
    <t>Q1 Total Days</t>
  </si>
  <si>
    <t>Total Days OCT</t>
  </si>
  <si>
    <t>Total Days NOV</t>
  </si>
  <si>
    <t>Total Days DEC</t>
  </si>
  <si>
    <t>Q2 Total Days</t>
  </si>
  <si>
    <t>Total Days JAN</t>
  </si>
  <si>
    <t>Total Days FEB</t>
  </si>
  <si>
    <t>Total Days MAR</t>
  </si>
  <si>
    <t>Q3 Total Days</t>
  </si>
  <si>
    <t>Total Days APR</t>
  </si>
  <si>
    <t>Total Days MAY</t>
  </si>
  <si>
    <t>Total Days JUN</t>
  </si>
  <si>
    <t>Q4 Total Days</t>
  </si>
  <si>
    <t>Total Days Attn</t>
  </si>
  <si>
    <t>Total Days Enroll</t>
  </si>
  <si>
    <t>Youth Attn Rate</t>
  </si>
  <si>
    <t>Demographics Summary</t>
  </si>
  <si>
    <t>Below is an overview of enrollment by demographics.</t>
  </si>
  <si>
    <t>American Indian or Alaskan Native</t>
  </si>
  <si>
    <t>Asian</t>
  </si>
  <si>
    <t>Black or African American</t>
  </si>
  <si>
    <t>Multiracial</t>
  </si>
  <si>
    <t>Native Hawaiian or Other Pacific Islander</t>
  </si>
  <si>
    <t>White</t>
  </si>
  <si>
    <t>Did not disclose</t>
  </si>
  <si>
    <t>Total</t>
  </si>
  <si>
    <t>#</t>
  </si>
  <si>
    <t>%</t>
  </si>
  <si>
    <t>Hispanic</t>
  </si>
  <si>
    <t>Not Hispanic</t>
  </si>
  <si>
    <t>Female</t>
  </si>
  <si>
    <t>Male</t>
  </si>
  <si>
    <t>Other</t>
  </si>
  <si>
    <t>No Response</t>
  </si>
  <si>
    <t>ESOL Students</t>
  </si>
  <si>
    <t>Yes</t>
  </si>
  <si>
    <t>Special Education Students</t>
  </si>
  <si>
    <t>Additional Attendance Data</t>
  </si>
  <si>
    <t>Participation</t>
  </si>
  <si>
    <t># youth who attend at least 25% of operating days</t>
  </si>
  <si>
    <t>Calculated at the end of the program</t>
  </si>
  <si>
    <t>% youth who attend at least 25% of operating days</t>
  </si>
  <si>
    <t># youth who attend at least 50% of operating days</t>
  </si>
  <si>
    <t>% youth who attend at least 50% of operating days</t>
  </si>
  <si>
    <t># youth who attend at least 75% of operating days</t>
  </si>
  <si>
    <t>% youth who attend at least 75% of operating days</t>
  </si>
  <si>
    <r>
      <t xml:space="preserve">Former Average Daily Attendance (ADA) Calculation - </t>
    </r>
    <r>
      <rPr>
        <i/>
        <sz val="10"/>
        <color theme="1"/>
        <rFont val="Calibri"/>
        <family val="2"/>
        <scheme val="minor"/>
      </rPr>
      <t>the average number of youth who attend on a given operating day</t>
    </r>
  </si>
  <si>
    <t>Dosage</t>
  </si>
  <si>
    <t># youth who attend at least 25% of their enrolled days</t>
  </si>
  <si>
    <t>% youth who attend at least 25% of their enrolled days</t>
  </si>
  <si>
    <t># youth who attend at least 50% of their enrolled days</t>
  </si>
  <si>
    <t>% youth who attend at least 50% of their enrolled days</t>
  </si>
  <si>
    <t># youth who attend at least 75% of their enrolled days</t>
  </si>
  <si>
    <t>% youth who attend at least 75% of their enrolled days</t>
  </si>
  <si>
    <t># youth with perfect attendance (of enrolled days)</t>
  </si>
  <si>
    <t>% youth with perfect attendance (of enrolled days)</t>
  </si>
  <si>
    <t>Retention</t>
  </si>
  <si>
    <t># youth retained for the entire school year (attended at least 1 day in first and last months)</t>
  </si>
  <si>
    <t>% youth retained for the entire school year (attended at least 1 day in first and last months)</t>
  </si>
  <si>
    <r>
      <t xml:space="preserve">Grade: select from dropdown   </t>
    </r>
    <r>
      <rPr>
        <b/>
        <sz val="10"/>
        <color rgb="FF000000"/>
        <rFont val="Wingdings"/>
        <charset val="2"/>
      </rPr>
      <t>èèèèè</t>
    </r>
  </si>
  <si>
    <t>Performance Measures: How Much?</t>
  </si>
  <si>
    <t># average daily attendance out of enrolled students - numerator</t>
  </si>
  <si>
    <t># average daily attendance out of enrolled students - denominator</t>
  </si>
  <si>
    <t>% average daily attendance out of enrolled students</t>
  </si>
  <si>
    <t># youth who attend at least 25% of program days</t>
  </si>
  <si>
    <t>% youth who attend at least 25% of program days</t>
  </si>
  <si>
    <t># youth who attend at least 50% of program days</t>
  </si>
  <si>
    <t>% youth who attend at least 50% of program days</t>
  </si>
  <si>
    <t># youth who attend at least 75% of program days</t>
  </si>
  <si>
    <t>% youth who attend at least 75% of program days</t>
  </si>
  <si>
    <r>
      <t xml:space="preserve">Former Average Daily Attendance (ADA) Calculation - </t>
    </r>
    <r>
      <rPr>
        <i/>
        <sz val="10"/>
        <color rgb="FF000000"/>
        <rFont val="Calibri"/>
        <family val="2"/>
      </rPr>
      <t>the average number of youth who attend on a given operating day</t>
    </r>
  </si>
  <si>
    <t># youth with perfect attendance</t>
  </si>
  <si>
    <t xml:space="preserve">% youth with perfect attendance </t>
  </si>
  <si>
    <t>PreK</t>
  </si>
  <si>
    <t>Abbottston Elementary School</t>
  </si>
  <si>
    <t>K</t>
  </si>
  <si>
    <t>Academy for College and Career Exploration</t>
  </si>
  <si>
    <t>1st</t>
  </si>
  <si>
    <t>Achievement Academy</t>
  </si>
  <si>
    <t>Achievement Academy at Harbor City High School</t>
  </si>
  <si>
    <t>2nd</t>
  </si>
  <si>
    <t>Afya Public Charter School</t>
  </si>
  <si>
    <t>3rd</t>
  </si>
  <si>
    <t>Alexander Hamilton Elementary School</t>
  </si>
  <si>
    <t>4th</t>
  </si>
  <si>
    <t>Arlington Elementary/Middle School</t>
  </si>
  <si>
    <t>Angela Y. Davis Leadership Academy</t>
  </si>
  <si>
    <t>5th</t>
  </si>
  <si>
    <t>Armistead Gardens Elementary/Middle School</t>
  </si>
  <si>
    <t>Arlington Elementary School</t>
  </si>
  <si>
    <t>6th</t>
  </si>
  <si>
    <t>Arundel Elementary/Middle School</t>
  </si>
  <si>
    <t>7th</t>
  </si>
  <si>
    <t>Augusta Fells Savage Institute of Visual Arts</t>
  </si>
  <si>
    <t>Arundel Elementary School</t>
  </si>
  <si>
    <t>8th</t>
  </si>
  <si>
    <t>Baltimore City College</t>
  </si>
  <si>
    <t>9th</t>
  </si>
  <si>
    <t>Baltimore Collegiate School for Boys</t>
  </si>
  <si>
    <t>10th</t>
  </si>
  <si>
    <t>Baltimore Community High School</t>
  </si>
  <si>
    <t>11th</t>
  </si>
  <si>
    <t>Baltimore Design School</t>
  </si>
  <si>
    <t>12th</t>
  </si>
  <si>
    <t>Baltimore International Academy</t>
  </si>
  <si>
    <t>n/a</t>
  </si>
  <si>
    <t>Baltimore IT Academy</t>
  </si>
  <si>
    <t>Baltimore International Academy West</t>
  </si>
  <si>
    <t>Baltimore Leadership School for Young Women</t>
  </si>
  <si>
    <t>Baltimore Montessori Public Charter Middle School</t>
  </si>
  <si>
    <t>Baltimore Montessori Public Charter School</t>
  </si>
  <si>
    <t>Baltimore Polytechnic Institute</t>
  </si>
  <si>
    <t>Baltimore School for the Arts</t>
  </si>
  <si>
    <t>Barclay Elementary/Middle School</t>
  </si>
  <si>
    <t>Banneker Blake Academy for Arts and Sciences</t>
  </si>
  <si>
    <t>Bard High School Early College Baltimore</t>
  </si>
  <si>
    <t>Bay-Brook Elementary/Middle School</t>
  </si>
  <si>
    <t>Bard High School Early College</t>
  </si>
  <si>
    <t>Beechfield Elementary/Middle School</t>
  </si>
  <si>
    <t>Belmont Elementary School</t>
  </si>
  <si>
    <t>Benjamin Franklin High School at Masonville Cove</t>
  </si>
  <si>
    <t>Bluford Drew Jemison STEM Academy West</t>
  </si>
  <si>
    <t>Booker T. Washington Middle School</t>
  </si>
  <si>
    <t>Callaway Elementary School</t>
  </si>
  <si>
    <t>Calverton Elementary/Middle School</t>
  </si>
  <si>
    <t>Brehms Lane Elementary School</t>
  </si>
  <si>
    <t>Calvin M. Rodwell Elementary/Middle School</t>
  </si>
  <si>
    <t>Career Academy</t>
  </si>
  <si>
    <t>Carver Vocational-Technical High School</t>
  </si>
  <si>
    <t>Calvin M. Rodwell Elementary School</t>
  </si>
  <si>
    <t>Cecil Elementary School</t>
  </si>
  <si>
    <t>Charles Carroll Barrister Elementary School</t>
  </si>
  <si>
    <t>City Neighbors Charter School</t>
  </si>
  <si>
    <t>City Neighbors Hamilton</t>
  </si>
  <si>
    <t>City Neighbors High School</t>
  </si>
  <si>
    <t>Cherry Hill Elementary/Middle School</t>
  </si>
  <si>
    <t>City Springs Elementary/Middle School</t>
  </si>
  <si>
    <t>Claremont School</t>
  </si>
  <si>
    <t>Collington Square Elementary/Middle School</t>
  </si>
  <si>
    <t>Commodore John Rodgers Elementary/Middle School</t>
  </si>
  <si>
    <t>ConneXions: A Community Based Arts School</t>
  </si>
  <si>
    <t>Claremont High School</t>
  </si>
  <si>
    <t>Coppin Academy</t>
  </si>
  <si>
    <t>Coldstream Park Elementary/Middle School</t>
  </si>
  <si>
    <t>Creative City Public Charter School</t>
  </si>
  <si>
    <t>Cross Country Elementary/Middle School</t>
  </si>
  <si>
    <t>Crossroads School, The</t>
  </si>
  <si>
    <t>Curtis Bay Elementary/Middle School</t>
  </si>
  <si>
    <t>Dallas F. Nicholas, Sr., Elementary School</t>
  </si>
  <si>
    <t>Dickey Hill Elementary/Middle School</t>
  </si>
  <si>
    <t>Digital Harbor High School</t>
  </si>
  <si>
    <t>Crossroads School (The)</t>
  </si>
  <si>
    <t xml:space="preserve">Dorothy I. Height Elementary School </t>
  </si>
  <si>
    <t>Dr. Bernard Harris, Sr., Elementary School</t>
  </si>
  <si>
    <t>Dr. Martin Luther King, Jr., Elementary/Middle School</t>
  </si>
  <si>
    <t>Dr. Nathan A. Pitts-Ashburton Elementary/Middle School</t>
  </si>
  <si>
    <t>Eager Street Academy</t>
  </si>
  <si>
    <t>Edgecombe Circle Elementary School</t>
  </si>
  <si>
    <t>Dr. Carter Godwin Woodson Elementary/Middle School</t>
  </si>
  <si>
    <t>Edgewood Elementary School</t>
  </si>
  <si>
    <t>Edmondson-Westside High School</t>
  </si>
  <si>
    <t>Elementary/Middle Alternative Program</t>
  </si>
  <si>
    <t>Elmer A. Henderson: A Johns Hopkins Partnership School</t>
  </si>
  <si>
    <t>Empowerment Academy</t>
  </si>
  <si>
    <t>Eutaw-Marshburn Elementary School</t>
  </si>
  <si>
    <t>Excel Academy at Francis M. Wood High School</t>
  </si>
  <si>
    <t>Fallstaff Elementary/Middle School</t>
  </si>
  <si>
    <t>Federal Hill Preparatory Academy</t>
  </si>
  <si>
    <t>Forest Park High School</t>
  </si>
  <si>
    <t>Fort Worthington Elementary/Middle School</t>
  </si>
  <si>
    <t>Francis Scott Key Elementary/Middle School</t>
  </si>
  <si>
    <t>Franklin Square Elementary/Middle School</t>
  </si>
  <si>
    <t>Federal Hill Preparatory</t>
  </si>
  <si>
    <t>Frederick Douglass High School</t>
  </si>
  <si>
    <t>Frederick Elementary School</t>
  </si>
  <si>
    <t>Furley Elementary School</t>
  </si>
  <si>
    <t>Furman Templeton Preparatory Academy</t>
  </si>
  <si>
    <t>Gardenville Elementary School</t>
  </si>
  <si>
    <t>Garrett Heights Elementary/Middle School</t>
  </si>
  <si>
    <t>George W.F. McMechen High School</t>
  </si>
  <si>
    <t>Friendship Academy of Engineering and Technology</t>
  </si>
  <si>
    <t>George Washington Elementary School</t>
  </si>
  <si>
    <t>Glenmount Elementary/Middle School</t>
  </si>
  <si>
    <t>Govans Elementary School</t>
  </si>
  <si>
    <t>Graceland Park/O&amp;#039;Donnell Heights Elementary/Middle School</t>
  </si>
  <si>
    <t xml:space="preserve">Graduated </t>
  </si>
  <si>
    <t>George W.F. McMechen School</t>
  </si>
  <si>
    <t>Green School of Baltimore, The</t>
  </si>
  <si>
    <t>Green Street Academy</t>
  </si>
  <si>
    <t>Gilmor Elementary School</t>
  </si>
  <si>
    <t>Guilford Elementary/Middle School</t>
  </si>
  <si>
    <t>Gwynns Falls Elementary School</t>
  </si>
  <si>
    <t>Hamilton Elementary/Middle School</t>
  </si>
  <si>
    <t>Graceland Park/O'Donnell Heights Elementary/Middle School</t>
  </si>
  <si>
    <t>Hampden Elementary/Middle School</t>
  </si>
  <si>
    <t>Green School of Baltimore (The)</t>
  </si>
  <si>
    <t>Hampstead Hill Academy</t>
  </si>
  <si>
    <t>Harford Heights Elementary School</t>
  </si>
  <si>
    <t>Grove Park Elementary/Middle School</t>
  </si>
  <si>
    <t>Harlem Park Elementary/Middle School</t>
  </si>
  <si>
    <t>Hazelwood Elementary/Middle School</t>
  </si>
  <si>
    <t>Highlandtown Elementary/Middle School No. 215</t>
  </si>
  <si>
    <t>Highlandtown Elementary/Middle School No. 237</t>
  </si>
  <si>
    <t>Hilton Elementary School</t>
  </si>
  <si>
    <t>Historic Samuel Coleridge-Taylor Elementary School, The</t>
  </si>
  <si>
    <t>Holabird Elementary/Middle School</t>
  </si>
  <si>
    <t>Home and Hospital Program</t>
  </si>
  <si>
    <t>Home School</t>
  </si>
  <si>
    <t>Heritage Early Learning Center</t>
  </si>
  <si>
    <t>Independence School Local I High School</t>
  </si>
  <si>
    <t>James McHenry Elementary/Middle School</t>
  </si>
  <si>
    <t>James Mosher Elementary School</t>
  </si>
  <si>
    <t>John Ruhrah Elementary/Middle School</t>
  </si>
  <si>
    <t>Historic Samuel Coleridge-Taylor Elementary School (The)</t>
  </si>
  <si>
    <t>Johnston Square Elementary School</t>
  </si>
  <si>
    <t xml:space="preserve">Joseph C. Briscoe Academy </t>
  </si>
  <si>
    <t>KIPP Harmony Academy</t>
  </si>
  <si>
    <t>Independence School Local I</t>
  </si>
  <si>
    <t>Lakeland Elementary/Middle School</t>
  </si>
  <si>
    <t>Lakewood Elementary School</t>
  </si>
  <si>
    <t>Leith Walk Elementary/Middle School</t>
  </si>
  <si>
    <t>John Eager Howard Elementary School</t>
  </si>
  <si>
    <t>Liberty Elementary School</t>
  </si>
  <si>
    <t>Lillie May Carroll Jackson School</t>
  </si>
  <si>
    <t>Lockerman Bundy Elementary School</t>
  </si>
  <si>
    <t>KASA (Knowledge and Success Academy)</t>
  </si>
  <si>
    <t>Lois T. Murray Elementary/Middle School</t>
  </si>
  <si>
    <t>Maree G. Farring Elementary/Middle School</t>
  </si>
  <si>
    <t>Margaret Brent Elementary/Middle School</t>
  </si>
  <si>
    <t>Mary Ann Winterling Elementary School at Bentalou</t>
  </si>
  <si>
    <t>Mary E. Rodman Elementary School</t>
  </si>
  <si>
    <t>Matthew A. Henson Elementary School</t>
  </si>
  <si>
    <t>Medfield Heights Elementary School</t>
  </si>
  <si>
    <t>Mergenthaler Vocational-Technical High School</t>
  </si>
  <si>
    <t>Midtown Academy</t>
  </si>
  <si>
    <t>Lyndhurst Elementary School</t>
  </si>
  <si>
    <t>Montebello Elementary/Middle School</t>
  </si>
  <si>
    <t>Moravia Park Elementary School</t>
  </si>
  <si>
    <t>Morrell Park Elementary/Middle School</t>
  </si>
  <si>
    <t>Maritime Industries Academy</t>
  </si>
  <si>
    <t>Mount Royal Elementary/Middle School</t>
  </si>
  <si>
    <t>NACA Freedom and Democracy Academy II</t>
  </si>
  <si>
    <t>National Academy Foundation</t>
  </si>
  <si>
    <t>Maryland Academy of Technology and Health Sciences</t>
  </si>
  <si>
    <t>New Era Academy</t>
  </si>
  <si>
    <t>New Song Academy</t>
  </si>
  <si>
    <t>North Bend Elementary/Middle School</t>
  </si>
  <si>
    <t>Northwood Elementary School</t>
  </si>
  <si>
    <t>Opportunity Youth</t>
  </si>
  <si>
    <t>Monarch Academy Public Charter School</t>
  </si>
  <si>
    <t>Patterson High School</t>
  </si>
  <si>
    <t>Patterson Park Public Charter School</t>
  </si>
  <si>
    <t>Paul Laurence Dunbar High School</t>
  </si>
  <si>
    <t>Pimlico Elementary/Middle School</t>
  </si>
  <si>
    <t>Private School</t>
  </si>
  <si>
    <t>Mount Washington School (The)</t>
  </si>
  <si>
    <t>P-TECH at Carver Vocational-Technical High</t>
  </si>
  <si>
    <t>NACA Freedom and Democracy II</t>
  </si>
  <si>
    <t>P-TECH at New Era Academy</t>
  </si>
  <si>
    <t>P-TECH at Paul Laurence Dunbar High</t>
  </si>
  <si>
    <t>Reach! Partnership School, The</t>
  </si>
  <si>
    <t>New Hope Academy</t>
  </si>
  <si>
    <t>Reginald F. Lewis High School</t>
  </si>
  <si>
    <t>Renaissance Academy</t>
  </si>
  <si>
    <t>Robert W. Coleman Elementary School</t>
  </si>
  <si>
    <t>Northwestern High School</t>
  </si>
  <si>
    <t>Roland Park Elementary/Middle School</t>
  </si>
  <si>
    <t>Northwood Appold Community Academy</t>
  </si>
  <si>
    <t>Rosemont Elementary/Middle School</t>
  </si>
  <si>
    <t>Sandtown-Winchester Achievement Academy</t>
  </si>
  <si>
    <t>Sarah M. Roach Elementary School</t>
  </si>
  <si>
    <t>Sharp-Leadenhall Elementary School</t>
  </si>
  <si>
    <t>Sinclair Lane Elementary School</t>
  </si>
  <si>
    <t>Southwest Baltimore Charter School</t>
  </si>
  <si>
    <t>Reach! Partnership School (The)</t>
  </si>
  <si>
    <t>Stadium School</t>
  </si>
  <si>
    <t>Steuart Hill Academic Academy</t>
  </si>
  <si>
    <t>Success Academy</t>
  </si>
  <si>
    <t>Tench Tilghman Elementary/Middle School</t>
  </si>
  <si>
    <t>Rognel Heights Elementary/Middle School</t>
  </si>
  <si>
    <t>The Belair-Edison School</t>
  </si>
  <si>
    <t>The Historic Cherry Hill Elementary/Middle School</t>
  </si>
  <si>
    <t>Roots and Branches School</t>
  </si>
  <si>
    <t>The Mount Washington School</t>
  </si>
  <si>
    <t>Thomas Jefferson Elementary/Middle School</t>
  </si>
  <si>
    <t>Samuel F.B. Morse Elementary School</t>
  </si>
  <si>
    <t>Thomas Johnson Elementary/Middle School</t>
  </si>
  <si>
    <t>Tunbridge Public Charter School</t>
  </si>
  <si>
    <t>Vanguard Collegiate Middle School</t>
  </si>
  <si>
    <t>Violetville Elementary/Middle School</t>
  </si>
  <si>
    <t>Vivien T. Thomas Medical Arts Academy</t>
  </si>
  <si>
    <t>Walter P. Carter Elementary/Middle School</t>
  </si>
  <si>
    <t>Waverly Elementary/Middle School</t>
  </si>
  <si>
    <t>Western High School</t>
  </si>
  <si>
    <t>Westport Academy</t>
  </si>
  <si>
    <t>Wildwood Elementary/Middle School</t>
  </si>
  <si>
    <t>William Paca Elementary School</t>
  </si>
  <si>
    <t>William S. Baer School</t>
  </si>
  <si>
    <t>Windsor Hills Elementary/Middle School</t>
  </si>
  <si>
    <t>Wolfe Street Academy</t>
  </si>
  <si>
    <t>Woodhome Elementary/Middle School</t>
  </si>
  <si>
    <t>Yorkwood Elementary School</t>
  </si>
  <si>
    <t>Youth Opportunity - East</t>
  </si>
  <si>
    <t>Youth Opportunity - West</t>
  </si>
  <si>
    <t>Westside Elementary School</t>
  </si>
  <si>
    <t>William Pinderhughes Elementary/Middle School</t>
  </si>
  <si>
    <t>Youth Opportunity</t>
  </si>
  <si>
    <t>OTHER (not BCPS)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</si>
</sst>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33"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2"/>
      <color theme="1"/>
      <name val="Calibri"/>
      <family val="2"/>
      <scheme val="minor"/>
    </font>
    <font>
      <b/>
      <sz val="16"/>
      <color theme="1"/>
      <name val="Calibri"/>
      <family val="2"/>
      <scheme val="minor"/>
    </font>
    <font>
      <b/>
      <sz val="13"/>
      <color theme="1"/>
      <name val="Calibri"/>
      <family val="2"/>
      <scheme val="minor"/>
    </font>
    <font>
      <sz val="13"/>
      <color theme="1"/>
      <name val="Calibri"/>
      <family val="2"/>
      <scheme val="minor"/>
    </font>
    <font>
      <b/>
      <i/>
      <sz val="13"/>
      <color rgb="FFC00000"/>
      <name val="Calibri"/>
      <family val="2"/>
      <scheme val="minor"/>
    </font>
    <font>
      <b/>
      <sz val="13"/>
      <name val="Calibri"/>
      <family val="2"/>
      <scheme val="minor"/>
    </font>
    <font>
      <sz val="13"/>
      <name val="Calibri"/>
      <family val="2"/>
      <scheme val="minor"/>
    </font>
    <font>
      <sz val="13"/>
      <color rgb="FFC00000"/>
      <name val="Calibri"/>
      <family val="2"/>
      <scheme val="minor"/>
    </font>
    <font>
      <sz val="10"/>
      <color theme="1"/>
      <name val="Calibri"/>
      <family val="2"/>
      <scheme val="minor"/>
    </font>
    <font>
      <sz val="11"/>
      <name val="Calibri"/>
      <family val="2"/>
      <scheme val="minor"/>
    </font>
    <font>
      <b/>
      <sz val="13"/>
      <color rgb="FFC00000"/>
      <name val="Calibri"/>
      <family val="2"/>
      <scheme val="minor"/>
    </font>
    <font>
      <i/>
      <sz val="12"/>
      <color theme="1"/>
      <name val="Calibri"/>
      <family val="2"/>
      <scheme val="minor"/>
    </font>
    <font>
      <i/>
      <sz val="13"/>
      <color theme="1"/>
      <name val="Calibri"/>
      <family val="2"/>
      <scheme val="minor"/>
    </font>
    <font>
      <b/>
      <sz val="10"/>
      <color theme="1"/>
      <name val="Calibri"/>
      <family val="2"/>
      <scheme val="minor"/>
    </font>
    <font>
      <b/>
      <sz val="10"/>
      <name val="Calibri"/>
      <family val="2"/>
      <scheme val="minor"/>
    </font>
    <font>
      <i/>
      <sz val="10"/>
      <color theme="1"/>
      <name val="Calibri"/>
      <family val="2"/>
      <scheme val="minor"/>
    </font>
    <font>
      <b/>
      <sz val="10"/>
      <color theme="0"/>
      <name val="Calibri"/>
      <family val="2"/>
      <scheme val="minor"/>
    </font>
    <font>
      <sz val="10"/>
      <name val="Calibri"/>
      <family val="2"/>
      <scheme val="minor"/>
    </font>
    <font>
      <i/>
      <sz val="10"/>
      <color theme="0"/>
      <name val="Calibri"/>
      <family val="2"/>
      <scheme val="minor"/>
    </font>
    <font>
      <sz val="11"/>
      <color rgb="FF000000"/>
      <name val="Arial"/>
      <family val="2"/>
    </font>
    <font>
      <b/>
      <sz val="10"/>
      <color rgb="FF000000"/>
      <name val="Calibri"/>
      <family val="2"/>
    </font>
    <font>
      <b/>
      <sz val="10"/>
      <color rgb="FF000000"/>
      <name val="Wingdings"/>
      <charset val="2"/>
    </font>
    <font>
      <sz val="10"/>
      <color rgb="FF000000"/>
      <name val="Calibri"/>
      <family val="2"/>
    </font>
    <font>
      <b/>
      <sz val="10"/>
      <color rgb="FFFFFFFF"/>
      <name val="Calibri"/>
      <family val="2"/>
    </font>
    <font>
      <sz val="11"/>
      <name val="Arial"/>
      <family val="2"/>
    </font>
    <font>
      <i/>
      <sz val="10"/>
      <color rgb="FF000000"/>
      <name val="Calibri"/>
      <family val="2"/>
    </font>
    <font>
      <u/>
      <sz val="11"/>
      <color theme="10"/>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0" tint="-0.34998626667073579"/>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0" tint="-0.499984740745262"/>
        <bgColor indexed="64"/>
      </patternFill>
    </fill>
    <fill>
      <patternFill patternType="solid">
        <fgColor rgb="FFF2F2F2"/>
        <bgColor rgb="FFF2F2F2"/>
      </patternFill>
    </fill>
    <fill>
      <patternFill patternType="solid">
        <fgColor rgb="FF548DD4"/>
        <bgColor rgb="FF548DD4"/>
      </patternFill>
    </fill>
    <fill>
      <patternFill patternType="solid">
        <fgColor rgb="FFC6D9F0"/>
        <bgColor rgb="FFC6D9F0"/>
      </patternFill>
    </fill>
    <fill>
      <patternFill patternType="solid">
        <fgColor rgb="FFFFFFFF"/>
        <bgColor rgb="FFFFFFFF"/>
      </patternFill>
    </fill>
    <fill>
      <patternFill patternType="solid">
        <fgColor theme="3" tint="0.79998168889431442"/>
        <bgColor rgb="FFC6D9F0"/>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4">
    <xf numFmtId="0" fontId="0" fillId="0" borderId="0"/>
    <xf numFmtId="9" fontId="1" fillId="0" borderId="0" applyFont="0" applyFill="0" applyBorder="0" applyAlignment="0" applyProtection="0"/>
    <xf numFmtId="0" fontId="25" fillId="0" borderId="0"/>
    <xf numFmtId="0" fontId="32" fillId="0" borderId="0" applyNumberFormat="0" applyFill="0" applyBorder="0" applyAlignment="0" applyProtection="0"/>
  </cellStyleXfs>
  <cellXfs count="284">
    <xf numFmtId="0" fontId="0" fillId="0" borderId="0" xfId="0"/>
    <xf numFmtId="0" fontId="0" fillId="0" borderId="0" xfId="0" applyAlignment="1">
      <alignment horizontal="center"/>
    </xf>
    <xf numFmtId="0" fontId="6" fillId="0" borderId="0" xfId="0" applyFont="1" applyAlignment="1" applyProtection="1">
      <alignment horizontal="center" wrapText="1"/>
      <protection locked="0"/>
    </xf>
    <xf numFmtId="0" fontId="0" fillId="0" borderId="1" xfId="0" applyBorder="1" applyProtection="1">
      <protection locked="0"/>
    </xf>
    <xf numFmtId="14" fontId="0" fillId="0" borderId="1" xfId="0" applyNumberFormat="1" applyBorder="1" applyProtection="1">
      <protection locked="0"/>
    </xf>
    <xf numFmtId="0" fontId="0" fillId="0" borderId="0" xfId="0" applyProtection="1">
      <protection locked="0"/>
    </xf>
    <xf numFmtId="0" fontId="2" fillId="0" borderId="0" xfId="0" applyFont="1" applyProtection="1">
      <protection locked="0"/>
    </xf>
    <xf numFmtId="14" fontId="0" fillId="0" borderId="0" xfId="0" applyNumberFormat="1" applyProtection="1">
      <protection locked="0"/>
    </xf>
    <xf numFmtId="0" fontId="0" fillId="0" borderId="0" xfId="0" applyAlignment="1" applyProtection="1">
      <alignment horizontal="center"/>
      <protection locked="0"/>
    </xf>
    <xf numFmtId="0" fontId="0" fillId="0" borderId="1" xfId="0" applyBorder="1" applyAlignment="1" applyProtection="1">
      <alignment horizontal="center"/>
      <protection locked="0"/>
    </xf>
    <xf numFmtId="0" fontId="2" fillId="2" borderId="1" xfId="0" applyFont="1" applyFill="1" applyBorder="1" applyProtection="1"/>
    <xf numFmtId="0" fontId="0" fillId="0" borderId="1" xfId="0" applyBorder="1" applyProtection="1"/>
    <xf numFmtId="0" fontId="0" fillId="0" borderId="2" xfId="0" applyBorder="1" applyProtection="1"/>
    <xf numFmtId="164" fontId="2" fillId="2" borderId="1" xfId="0" applyNumberFormat="1" applyFont="1" applyFill="1" applyBorder="1" applyAlignment="1" applyProtection="1">
      <alignment horizontal="center"/>
    </xf>
    <xf numFmtId="0" fontId="4" fillId="0" borderId="0" xfId="0" applyFont="1"/>
    <xf numFmtId="0" fontId="3" fillId="0" borderId="0" xfId="0" applyFont="1"/>
    <xf numFmtId="0" fontId="4" fillId="0" borderId="0" xfId="0" applyFont="1" applyAlignment="1">
      <alignment horizontal="left" vertical="center"/>
    </xf>
    <xf numFmtId="0" fontId="4" fillId="0" borderId="1" xfId="0" applyFont="1" applyBorder="1" applyProtection="1">
      <protection locked="0"/>
    </xf>
    <xf numFmtId="0" fontId="0" fillId="0" borderId="0" xfId="0" applyProtection="1"/>
    <xf numFmtId="49" fontId="0" fillId="0" borderId="0" xfId="0" applyNumberFormat="1" applyBorder="1" applyAlignment="1" applyProtection="1">
      <alignment wrapText="1"/>
    </xf>
    <xf numFmtId="14" fontId="0" fillId="0" borderId="0" xfId="0" applyNumberFormat="1" applyProtection="1"/>
    <xf numFmtId="0" fontId="0" fillId="0" borderId="0" xfId="0" applyBorder="1" applyProtection="1"/>
    <xf numFmtId="0" fontId="5" fillId="2" borderId="1" xfId="0" applyFont="1" applyFill="1" applyBorder="1" applyAlignment="1" applyProtection="1">
      <alignment horizontal="center" wrapText="1"/>
    </xf>
    <xf numFmtId="0" fontId="5" fillId="2" borderId="4" xfId="0" applyFont="1" applyFill="1" applyBorder="1" applyAlignment="1" applyProtection="1">
      <alignment horizontal="center" wrapText="1"/>
    </xf>
    <xf numFmtId="0" fontId="3" fillId="3" borderId="1" xfId="0" applyFont="1" applyFill="1" applyBorder="1" applyAlignment="1">
      <alignment horizontal="center" vertical="center"/>
    </xf>
    <xf numFmtId="0" fontId="8" fillId="3" borderId="1" xfId="0" applyFont="1" applyFill="1" applyBorder="1" applyAlignment="1">
      <alignment horizontal="center" vertical="center"/>
    </xf>
    <xf numFmtId="0" fontId="8" fillId="5" borderId="1" xfId="0" applyFont="1" applyFill="1" applyBorder="1" applyAlignment="1">
      <alignment horizontal="center" vertical="center"/>
    </xf>
    <xf numFmtId="1" fontId="0" fillId="0" borderId="1" xfId="0" applyNumberFormat="1" applyBorder="1" applyProtection="1">
      <protection locked="0"/>
    </xf>
    <xf numFmtId="0" fontId="9" fillId="0" borderId="1" xfId="0" applyFont="1" applyBorder="1" applyAlignment="1">
      <alignment horizontal="left" vertical="center" wrapText="1"/>
    </xf>
    <xf numFmtId="0" fontId="0" fillId="0" borderId="2" xfId="0" applyBorder="1" applyAlignment="1" applyProtection="1">
      <alignment horizontal="center"/>
      <protection locked="0"/>
    </xf>
    <xf numFmtId="0" fontId="0" fillId="0" borderId="1" xfId="0" applyFont="1" applyFill="1" applyBorder="1" applyAlignment="1" applyProtection="1">
      <alignment wrapText="1"/>
      <protection locked="0"/>
    </xf>
    <xf numFmtId="0" fontId="14" fillId="0" borderId="1" xfId="0" applyFont="1" applyFill="1" applyBorder="1" applyProtection="1">
      <protection locked="0"/>
    </xf>
    <xf numFmtId="0" fontId="0" fillId="0" borderId="1" xfId="0" applyFill="1" applyBorder="1" applyProtection="1">
      <protection locked="0"/>
    </xf>
    <xf numFmtId="0" fontId="0" fillId="0" borderId="1" xfId="0" applyFont="1" applyBorder="1" applyAlignment="1" applyProtection="1">
      <alignment horizontal="left"/>
      <protection locked="0"/>
    </xf>
    <xf numFmtId="0" fontId="0" fillId="0" borderId="1" xfId="0" applyFont="1" applyFill="1" applyBorder="1" applyAlignment="1" applyProtection="1">
      <alignment horizontal="left"/>
      <protection locked="0"/>
    </xf>
    <xf numFmtId="0" fontId="15" fillId="0" borderId="1" xfId="0" applyFont="1" applyFill="1" applyBorder="1" applyAlignment="1" applyProtection="1">
      <alignment horizontal="left"/>
      <protection locked="0"/>
    </xf>
    <xf numFmtId="0" fontId="0" fillId="0" borderId="1" xfId="0" applyFont="1" applyFill="1" applyBorder="1" applyAlignment="1" applyProtection="1">
      <alignment horizontal="left" wrapText="1"/>
      <protection locked="0"/>
    </xf>
    <xf numFmtId="1" fontId="14" fillId="0" borderId="1" xfId="0" applyNumberFormat="1" applyFont="1" applyBorder="1" applyAlignment="1" applyProtection="1">
      <alignment wrapText="1"/>
      <protection locked="0"/>
    </xf>
    <xf numFmtId="14" fontId="14" fillId="0" borderId="1" xfId="0" applyNumberFormat="1" applyFont="1" applyBorder="1" applyAlignment="1" applyProtection="1">
      <alignment wrapText="1"/>
      <protection locked="0"/>
    </xf>
    <xf numFmtId="0" fontId="2" fillId="3" borderId="1" xfId="0" applyFont="1" applyFill="1" applyBorder="1" applyAlignment="1" applyProtection="1">
      <alignment horizontal="center"/>
    </xf>
    <xf numFmtId="0" fontId="4" fillId="0" borderId="0" xfId="0" applyFont="1" applyBorder="1" applyProtection="1"/>
    <xf numFmtId="0" fontId="16" fillId="0" borderId="1" xfId="0" applyFont="1" applyBorder="1" applyAlignment="1">
      <alignment horizontal="left" vertical="center" wrapText="1"/>
    </xf>
    <xf numFmtId="14" fontId="4" fillId="0" borderId="1" xfId="0" applyNumberFormat="1" applyFont="1" applyBorder="1" applyProtection="1">
      <protection locked="0"/>
    </xf>
    <xf numFmtId="0" fontId="0" fillId="4" borderId="0" xfId="0" applyFill="1" applyProtection="1">
      <protection locked="0"/>
    </xf>
    <xf numFmtId="0" fontId="0" fillId="4" borderId="0" xfId="0" applyFill="1" applyAlignment="1">
      <alignment horizontal="center"/>
    </xf>
    <xf numFmtId="9" fontId="0" fillId="0" borderId="0" xfId="1" applyFont="1" applyProtection="1">
      <protection locked="0"/>
    </xf>
    <xf numFmtId="0" fontId="2" fillId="2" borderId="1" xfId="0" applyFont="1" applyFill="1" applyBorder="1" applyProtection="1">
      <protection locked="0"/>
    </xf>
    <xf numFmtId="9" fontId="0" fillId="0" borderId="1" xfId="1" applyFont="1" applyBorder="1" applyProtection="1"/>
    <xf numFmtId="9" fontId="0" fillId="0" borderId="0" xfId="1" applyFont="1"/>
    <xf numFmtId="0" fontId="0" fillId="0" borderId="0" xfId="0" applyFont="1"/>
    <xf numFmtId="0" fontId="0" fillId="0" borderId="0" xfId="0" applyFill="1"/>
    <xf numFmtId="1" fontId="0" fillId="0" borderId="2" xfId="0" applyNumberFormat="1" applyBorder="1" applyProtection="1"/>
    <xf numFmtId="0" fontId="0" fillId="0" borderId="4" xfId="0" applyBorder="1" applyAlignment="1" applyProtection="1">
      <alignment horizontal="center"/>
      <protection locked="0"/>
    </xf>
    <xf numFmtId="9" fontId="2" fillId="2" borderId="1" xfId="1" applyFont="1" applyFill="1" applyBorder="1" applyAlignment="1" applyProtection="1">
      <alignment horizontal="center" vertical="center" wrapText="1"/>
      <protection locked="0"/>
    </xf>
    <xf numFmtId="0" fontId="11" fillId="0" borderId="1" xfId="0" applyFont="1" applyBorder="1" applyAlignment="1">
      <alignment horizontal="left" vertical="center" wrapText="1"/>
    </xf>
    <xf numFmtId="0" fontId="8" fillId="0" borderId="5" xfId="0" applyFont="1" applyBorder="1" applyAlignment="1">
      <alignment horizontal="center" vertical="center" wrapText="1"/>
    </xf>
    <xf numFmtId="0" fontId="19" fillId="2" borderId="4" xfId="0" applyFont="1" applyFill="1" applyBorder="1" applyProtection="1"/>
    <xf numFmtId="0" fontId="14" fillId="0" borderId="4" xfId="0" applyFont="1" applyBorder="1" applyProtection="1"/>
    <xf numFmtId="1" fontId="14" fillId="0" borderId="4" xfId="0" applyNumberFormat="1" applyFont="1" applyBorder="1" applyProtection="1"/>
    <xf numFmtId="0" fontId="19" fillId="2" borderId="1" xfId="0" applyFont="1" applyFill="1" applyBorder="1" applyProtection="1"/>
    <xf numFmtId="0" fontId="19" fillId="4" borderId="0" xfId="0" applyFont="1" applyFill="1" applyBorder="1"/>
    <xf numFmtId="9" fontId="14" fillId="4" borderId="0" xfId="1" applyNumberFormat="1" applyFont="1" applyFill="1" applyBorder="1" applyAlignment="1">
      <alignment horizontal="center" vertical="center"/>
    </xf>
    <xf numFmtId="0" fontId="14" fillId="0" borderId="1" xfId="0" applyFont="1" applyBorder="1"/>
    <xf numFmtId="1" fontId="14" fillId="4" borderId="1" xfId="0" applyNumberFormat="1" applyFont="1" applyFill="1" applyBorder="1"/>
    <xf numFmtId="9" fontId="14" fillId="4" borderId="1" xfId="1" applyFont="1" applyFill="1" applyBorder="1"/>
    <xf numFmtId="0" fontId="14" fillId="7" borderId="1" xfId="0" applyFont="1" applyFill="1" applyBorder="1"/>
    <xf numFmtId="0" fontId="14" fillId="7" borderId="1" xfId="0" applyFont="1" applyFill="1" applyBorder="1" applyAlignment="1">
      <alignment wrapText="1"/>
    </xf>
    <xf numFmtId="0" fontId="22" fillId="8" borderId="6" xfId="0" applyFont="1" applyFill="1" applyBorder="1" applyAlignment="1" applyProtection="1">
      <alignment horizontal="center" wrapText="1"/>
    </xf>
    <xf numFmtId="0" fontId="14" fillId="0" borderId="0" xfId="0" applyFont="1"/>
    <xf numFmtId="0" fontId="22" fillId="8" borderId="8" xfId="0" applyFont="1" applyFill="1" applyBorder="1" applyAlignment="1" applyProtection="1">
      <alignment horizontal="center" wrapText="1"/>
    </xf>
    <xf numFmtId="0" fontId="19" fillId="7" borderId="1" xfId="0" applyFont="1" applyFill="1" applyBorder="1"/>
    <xf numFmtId="0" fontId="22" fillId="8" borderId="7" xfId="0" applyFont="1" applyFill="1" applyBorder="1" applyAlignment="1" applyProtection="1">
      <alignment horizontal="center" wrapText="1"/>
    </xf>
    <xf numFmtId="0" fontId="23" fillId="0" borderId="4" xfId="0" applyFont="1" applyFill="1" applyBorder="1" applyAlignment="1">
      <alignment wrapText="1"/>
    </xf>
    <xf numFmtId="0" fontId="23" fillId="7" borderId="4" xfId="0" applyFont="1" applyFill="1" applyBorder="1"/>
    <xf numFmtId="0" fontId="14" fillId="7" borderId="4" xfId="0" applyFont="1" applyFill="1" applyBorder="1" applyAlignment="1" applyProtection="1">
      <alignment horizontal="center" vertical="center"/>
    </xf>
    <xf numFmtId="0" fontId="19" fillId="7" borderId="4" xfId="0" applyFont="1" applyFill="1" applyBorder="1" applyAlignment="1" applyProtection="1">
      <alignment horizontal="center" vertical="center"/>
    </xf>
    <xf numFmtId="0" fontId="19" fillId="7" borderId="1" xfId="0" applyFont="1" applyFill="1" applyBorder="1" applyAlignment="1">
      <alignment horizontal="center" vertical="center"/>
    </xf>
    <xf numFmtId="0" fontId="14" fillId="7" borderId="1" xfId="0" applyFont="1" applyFill="1" applyBorder="1" applyAlignment="1">
      <alignment horizontal="center" vertical="center"/>
    </xf>
    <xf numFmtId="1" fontId="19" fillId="7" borderId="1" xfId="0" applyNumberFormat="1" applyFont="1" applyFill="1" applyBorder="1"/>
    <xf numFmtId="9" fontId="19" fillId="7" borderId="1" xfId="1" applyFont="1" applyFill="1" applyBorder="1"/>
    <xf numFmtId="0" fontId="14" fillId="0" borderId="12" xfId="0" applyFont="1" applyFill="1" applyBorder="1" applyAlignment="1" applyProtection="1">
      <alignment wrapText="1"/>
    </xf>
    <xf numFmtId="0" fontId="19" fillId="0" borderId="0" xfId="0" applyFont="1" applyFill="1" applyBorder="1" applyAlignment="1" applyProtection="1">
      <alignment horizontal="center" wrapText="1"/>
    </xf>
    <xf numFmtId="0" fontId="19" fillId="0" borderId="0" xfId="0" applyFont="1" applyFill="1" applyBorder="1"/>
    <xf numFmtId="9" fontId="14" fillId="0" borderId="0" xfId="1" applyFont="1" applyFill="1" applyBorder="1" applyAlignment="1">
      <alignment horizontal="center" vertical="center"/>
    </xf>
    <xf numFmtId="0" fontId="19" fillId="0" borderId="0" xfId="0" applyFont="1" applyFill="1" applyBorder="1" applyAlignment="1"/>
    <xf numFmtId="0" fontId="19" fillId="0" borderId="0" xfId="0" applyFont="1" applyFill="1" applyBorder="1" applyAlignment="1">
      <alignment horizontal="left"/>
    </xf>
    <xf numFmtId="0" fontId="14" fillId="0" borderId="0" xfId="0" applyFont="1" applyFill="1" applyBorder="1"/>
    <xf numFmtId="0" fontId="14" fillId="0" borderId="0" xfId="0" applyFont="1" applyFill="1"/>
    <xf numFmtId="0" fontId="0" fillId="0" borderId="2" xfId="0" applyBorder="1" applyProtection="1">
      <protection locked="0"/>
    </xf>
    <xf numFmtId="0" fontId="0" fillId="0" borderId="3" xfId="0" applyBorder="1" applyProtection="1">
      <protection locked="0"/>
    </xf>
    <xf numFmtId="14" fontId="0" fillId="0" borderId="3" xfId="0" applyNumberFormat="1" applyBorder="1" applyProtection="1">
      <protection locked="0"/>
    </xf>
    <xf numFmtId="1" fontId="0" fillId="0" borderId="3" xfId="0" applyNumberFormat="1" applyBorder="1" applyProtection="1">
      <protection locked="0"/>
    </xf>
    <xf numFmtId="1" fontId="14" fillId="0" borderId="3" xfId="0" applyNumberFormat="1" applyFont="1" applyBorder="1" applyAlignment="1" applyProtection="1">
      <alignment wrapText="1"/>
      <protection locked="0"/>
    </xf>
    <xf numFmtId="14" fontId="14" fillId="0" borderId="3" xfId="0" applyNumberFormat="1" applyFont="1" applyBorder="1" applyAlignment="1" applyProtection="1">
      <alignment wrapText="1"/>
      <protection locked="0"/>
    </xf>
    <xf numFmtId="0" fontId="0" fillId="0" borderId="12" xfId="0" applyBorder="1" applyProtection="1">
      <protection locked="0"/>
    </xf>
    <xf numFmtId="0" fontId="2" fillId="2" borderId="5" xfId="0" applyFont="1" applyFill="1" applyBorder="1" applyProtection="1"/>
    <xf numFmtId="0" fontId="2" fillId="2" borderId="13" xfId="0" applyFont="1" applyFill="1" applyBorder="1" applyProtection="1"/>
    <xf numFmtId="0" fontId="5" fillId="9" borderId="11" xfId="0" applyFont="1" applyFill="1" applyBorder="1" applyAlignment="1" applyProtection="1">
      <alignment horizontal="center" vertical="center" wrapText="1"/>
    </xf>
    <xf numFmtId="0" fontId="5" fillId="9" borderId="14" xfId="0" applyFont="1" applyFill="1" applyBorder="1" applyAlignment="1" applyProtection="1">
      <alignment horizontal="center" vertical="center" wrapText="1"/>
    </xf>
    <xf numFmtId="14" fontId="5" fillId="9" borderId="14" xfId="0" applyNumberFormat="1" applyFont="1" applyFill="1" applyBorder="1" applyAlignment="1" applyProtection="1">
      <alignment horizontal="center" vertical="center" wrapText="1"/>
    </xf>
    <xf numFmtId="0" fontId="5" fillId="9" borderId="10" xfId="0" applyFont="1" applyFill="1" applyBorder="1" applyAlignment="1" applyProtection="1">
      <alignment horizontal="center" vertical="center" wrapText="1"/>
    </xf>
    <xf numFmtId="1" fontId="19" fillId="7" borderId="1" xfId="0" applyNumberFormat="1" applyFont="1" applyFill="1" applyBorder="1" applyAlignment="1" applyProtection="1">
      <alignment horizontal="center" vertical="center"/>
    </xf>
    <xf numFmtId="10" fontId="2" fillId="2" borderId="1" xfId="1" applyNumberFormat="1" applyFont="1" applyFill="1" applyBorder="1" applyAlignment="1" applyProtection="1">
      <alignment horizontal="center" vertical="center" wrapText="1"/>
      <protection locked="0"/>
    </xf>
    <xf numFmtId="10" fontId="0" fillId="0" borderId="0" xfId="0" applyNumberFormat="1" applyProtection="1">
      <protection locked="0"/>
    </xf>
    <xf numFmtId="9" fontId="19" fillId="0" borderId="4" xfId="1" applyFont="1" applyBorder="1" applyAlignment="1" applyProtection="1">
      <alignment horizontal="center" vertical="center"/>
    </xf>
    <xf numFmtId="0" fontId="20" fillId="8" borderId="1" xfId="0" applyFont="1" applyFill="1" applyBorder="1" applyProtection="1">
      <protection hidden="1"/>
    </xf>
    <xf numFmtId="0" fontId="19" fillId="8" borderId="1" xfId="0" applyFont="1" applyFill="1" applyBorder="1" applyProtection="1">
      <protection hidden="1"/>
    </xf>
    <xf numFmtId="0" fontId="19" fillId="8" borderId="1" xfId="0" applyFont="1" applyFill="1" applyBorder="1" applyAlignment="1" applyProtection="1">
      <alignment horizontal="center" vertical="center" wrapText="1"/>
      <protection hidden="1"/>
    </xf>
    <xf numFmtId="0" fontId="19" fillId="8" borderId="1" xfId="0" applyFont="1" applyFill="1" applyBorder="1" applyAlignment="1" applyProtection="1">
      <alignment horizontal="center" vertical="center"/>
      <protection hidden="1"/>
    </xf>
    <xf numFmtId="0" fontId="20" fillId="2" borderId="4" xfId="0" applyFont="1" applyFill="1" applyBorder="1" applyProtection="1">
      <protection hidden="1"/>
    </xf>
    <xf numFmtId="0" fontId="14" fillId="0" borderId="4" xfId="0" applyFont="1" applyBorder="1" applyAlignment="1" applyProtection="1">
      <alignment horizontal="center" vertical="center"/>
      <protection hidden="1"/>
    </xf>
    <xf numFmtId="1" fontId="14" fillId="0" borderId="4" xfId="0" applyNumberFormat="1" applyFont="1" applyBorder="1" applyAlignment="1" applyProtection="1">
      <alignment horizontal="center" vertical="center"/>
      <protection hidden="1"/>
    </xf>
    <xf numFmtId="0" fontId="19" fillId="2" borderId="1" xfId="0" applyFont="1" applyFill="1" applyBorder="1" applyProtection="1">
      <protection hidden="1"/>
    </xf>
    <xf numFmtId="9" fontId="14" fillId="0" borderId="1" xfId="1" applyFont="1" applyBorder="1" applyAlignment="1" applyProtection="1">
      <alignment horizontal="center" vertical="center"/>
      <protection hidden="1"/>
    </xf>
    <xf numFmtId="0" fontId="22" fillId="8" borderId="10" xfId="0" applyFont="1" applyFill="1" applyBorder="1" applyAlignment="1" applyProtection="1">
      <alignment horizontal="center" wrapText="1"/>
      <protection hidden="1"/>
    </xf>
    <xf numFmtId="9" fontId="19" fillId="8" borderId="1" xfId="1" applyFont="1" applyFill="1" applyBorder="1" applyAlignment="1" applyProtection="1">
      <alignment horizontal="center" vertical="center" wrapText="1"/>
      <protection hidden="1"/>
    </xf>
    <xf numFmtId="9" fontId="19" fillId="8" borderId="1" xfId="1" applyFont="1" applyFill="1" applyBorder="1" applyAlignment="1" applyProtection="1">
      <alignment horizontal="center" vertical="center"/>
      <protection hidden="1"/>
    </xf>
    <xf numFmtId="0" fontId="14" fillId="0" borderId="1" xfId="1" applyNumberFormat="1" applyFont="1" applyBorder="1" applyAlignment="1" applyProtection="1">
      <alignment horizontal="center" vertical="center"/>
      <protection hidden="1"/>
    </xf>
    <xf numFmtId="0" fontId="19" fillId="0" borderId="0" xfId="0" applyFont="1" applyFill="1" applyBorder="1" applyProtection="1">
      <protection hidden="1"/>
    </xf>
    <xf numFmtId="9" fontId="14" fillId="0" borderId="0" xfId="1" applyFont="1" applyFill="1" applyBorder="1" applyAlignment="1" applyProtection="1">
      <alignment horizontal="center" vertical="center"/>
      <protection hidden="1"/>
    </xf>
    <xf numFmtId="0" fontId="19" fillId="8" borderId="1" xfId="0" applyFont="1" applyFill="1" applyBorder="1" applyAlignment="1" applyProtection="1">
      <protection hidden="1"/>
    </xf>
    <xf numFmtId="0" fontId="19" fillId="8" borderId="1" xfId="0" applyFont="1" applyFill="1" applyBorder="1" applyAlignment="1" applyProtection="1">
      <alignment horizontal="center"/>
      <protection hidden="1"/>
    </xf>
    <xf numFmtId="0" fontId="19" fillId="2" borderId="1" xfId="0" applyFont="1" applyFill="1" applyBorder="1" applyAlignment="1" applyProtection="1">
      <alignment horizontal="left"/>
      <protection hidden="1"/>
    </xf>
    <xf numFmtId="0" fontId="14" fillId="4" borderId="1" xfId="0" applyFont="1" applyFill="1" applyBorder="1" applyAlignment="1" applyProtection="1">
      <alignment horizontal="center"/>
      <protection hidden="1"/>
    </xf>
    <xf numFmtId="9" fontId="14" fillId="4" borderId="1" xfId="1" applyFont="1" applyFill="1" applyBorder="1" applyProtection="1">
      <protection hidden="1"/>
    </xf>
    <xf numFmtId="9" fontId="0" fillId="0" borderId="1" xfId="0" applyNumberFormat="1" applyBorder="1" applyProtection="1"/>
    <xf numFmtId="9" fontId="2" fillId="2" borderId="1" xfId="1" applyNumberFormat="1" applyFont="1" applyFill="1" applyBorder="1" applyAlignment="1" applyProtection="1">
      <alignment horizontal="center" vertical="center" wrapText="1"/>
      <protection locked="0"/>
    </xf>
    <xf numFmtId="9" fontId="0" fillId="0" borderId="0" xfId="0" applyNumberFormat="1" applyProtection="1">
      <protection locked="0"/>
    </xf>
    <xf numFmtId="0" fontId="9" fillId="4" borderId="1" xfId="0" applyFont="1" applyFill="1" applyBorder="1" applyAlignment="1" applyProtection="1">
      <alignment horizontal="left" vertical="center" wrapText="1"/>
    </xf>
    <xf numFmtId="0" fontId="2" fillId="3" borderId="1" xfId="0" applyFont="1" applyFill="1" applyBorder="1" applyAlignment="1" applyProtection="1">
      <alignment horizontal="center"/>
      <protection locked="0"/>
    </xf>
    <xf numFmtId="0" fontId="23" fillId="7" borderId="4" xfId="0" applyFont="1" applyFill="1" applyBorder="1" applyAlignment="1">
      <alignment horizontal="center"/>
    </xf>
    <xf numFmtId="0" fontId="19" fillId="7" borderId="1" xfId="0" applyFont="1" applyFill="1" applyBorder="1" applyAlignment="1">
      <alignment wrapText="1"/>
    </xf>
    <xf numFmtId="0" fontId="2" fillId="0" borderId="0" xfId="0" applyFont="1"/>
    <xf numFmtId="9" fontId="19" fillId="7" borderId="1" xfId="1" applyFont="1" applyFill="1" applyBorder="1" applyAlignment="1">
      <alignment wrapText="1"/>
    </xf>
    <xf numFmtId="0" fontId="19" fillId="7" borderId="1" xfId="0" applyFont="1" applyFill="1" applyBorder="1" applyAlignment="1">
      <alignment horizontal="center"/>
    </xf>
    <xf numFmtId="0" fontId="20" fillId="7" borderId="4" xfId="0" applyFont="1" applyFill="1" applyBorder="1" applyAlignment="1">
      <alignment horizontal="center"/>
    </xf>
    <xf numFmtId="14" fontId="5" fillId="2" borderId="14" xfId="0" applyNumberFormat="1" applyFont="1" applyFill="1" applyBorder="1" applyAlignment="1" applyProtection="1">
      <alignment horizontal="center" wrapText="1"/>
    </xf>
    <xf numFmtId="14" fontId="5" fillId="2" borderId="1" xfId="0" applyNumberFormat="1" applyFont="1" applyFill="1" applyBorder="1" applyAlignment="1" applyProtection="1">
      <alignment horizontal="center" wrapText="1"/>
    </xf>
    <xf numFmtId="14" fontId="0" fillId="0" borderId="2" xfId="0" applyNumberFormat="1" applyBorder="1" applyProtection="1"/>
    <xf numFmtId="1" fontId="19" fillId="7" borderId="1" xfId="0" applyNumberFormat="1" applyFont="1" applyFill="1" applyBorder="1" applyAlignment="1">
      <alignment wrapText="1"/>
    </xf>
    <xf numFmtId="0" fontId="22" fillId="8" borderId="15" xfId="0" applyFont="1" applyFill="1" applyBorder="1" applyAlignment="1">
      <alignment horizontal="center"/>
    </xf>
    <xf numFmtId="0" fontId="22" fillId="8" borderId="6" xfId="0" applyFont="1" applyFill="1" applyBorder="1" applyAlignment="1">
      <alignment horizontal="center" wrapText="1"/>
    </xf>
    <xf numFmtId="0" fontId="20" fillId="8" borderId="4" xfId="0" applyFont="1" applyFill="1" applyBorder="1" applyProtection="1">
      <protection hidden="1"/>
    </xf>
    <xf numFmtId="0" fontId="14" fillId="0" borderId="4" xfId="0" applyFont="1" applyBorder="1" applyProtection="1">
      <protection hidden="1"/>
    </xf>
    <xf numFmtId="0" fontId="14" fillId="7" borderId="1" xfId="0" applyFont="1" applyFill="1" applyBorder="1" applyProtection="1">
      <protection hidden="1"/>
    </xf>
    <xf numFmtId="9" fontId="14" fillId="7" borderId="1" xfId="1" applyFont="1" applyFill="1" applyBorder="1" applyAlignment="1" applyProtection="1">
      <alignment horizontal="right"/>
      <protection hidden="1"/>
    </xf>
    <xf numFmtId="0" fontId="14" fillId="0" borderId="1" xfId="0" applyFont="1" applyBorder="1" applyProtection="1">
      <protection hidden="1"/>
    </xf>
    <xf numFmtId="9" fontId="14" fillId="7" borderId="1" xfId="1" applyFont="1" applyFill="1" applyBorder="1" applyProtection="1">
      <protection hidden="1"/>
    </xf>
    <xf numFmtId="0" fontId="14" fillId="0" borderId="1" xfId="0" applyFont="1" applyBorder="1" applyAlignment="1" applyProtection="1">
      <alignment wrapText="1"/>
      <protection hidden="1"/>
    </xf>
    <xf numFmtId="1" fontId="14" fillId="0" borderId="1" xfId="0" applyNumberFormat="1" applyFont="1" applyBorder="1" applyAlignment="1" applyProtection="1">
      <alignment horizontal="right" vertical="center"/>
      <protection hidden="1"/>
    </xf>
    <xf numFmtId="0" fontId="14" fillId="0" borderId="1" xfId="0" applyFont="1" applyBorder="1" applyAlignment="1" applyProtection="1">
      <alignment horizontal="right"/>
      <protection hidden="1"/>
    </xf>
    <xf numFmtId="9" fontId="14" fillId="7" borderId="1" xfId="0" applyNumberFormat="1" applyFont="1" applyFill="1" applyBorder="1" applyAlignment="1" applyProtection="1">
      <alignment horizontal="right"/>
      <protection hidden="1"/>
    </xf>
    <xf numFmtId="0" fontId="14" fillId="7" borderId="1" xfId="0" applyFont="1" applyFill="1" applyBorder="1" applyAlignment="1" applyProtection="1">
      <alignment wrapText="1"/>
      <protection hidden="1"/>
    </xf>
    <xf numFmtId="0" fontId="2" fillId="0" borderId="0" xfId="0" applyFont="1" applyBorder="1" applyProtection="1">
      <protection locked="0"/>
    </xf>
    <xf numFmtId="0" fontId="0" fillId="0" borderId="0" xfId="0" applyBorder="1" applyProtection="1">
      <protection locked="0"/>
    </xf>
    <xf numFmtId="9" fontId="0" fillId="0" borderId="0" xfId="1" applyFont="1" applyBorder="1" applyProtection="1">
      <protection locked="0"/>
    </xf>
    <xf numFmtId="10" fontId="0" fillId="0" borderId="0" xfId="0" applyNumberFormat="1" applyBorder="1" applyProtection="1">
      <protection locked="0"/>
    </xf>
    <xf numFmtId="0" fontId="14" fillId="0" borderId="1" xfId="0" applyFont="1" applyBorder="1" applyProtection="1"/>
    <xf numFmtId="0" fontId="26" fillId="10" borderId="19" xfId="2" applyFont="1" applyFill="1" applyBorder="1"/>
    <xf numFmtId="0" fontId="28" fillId="0" borderId="0" xfId="2" applyFont="1"/>
    <xf numFmtId="0" fontId="25" fillId="0" borderId="0" xfId="2"/>
    <xf numFmtId="0" fontId="29" fillId="11" borderId="20" xfId="2" applyFont="1" applyFill="1" applyBorder="1" applyAlignment="1">
      <alignment horizontal="center" wrapText="1"/>
    </xf>
    <xf numFmtId="0" fontId="29" fillId="11" borderId="21" xfId="2" applyFont="1" applyFill="1" applyBorder="1" applyAlignment="1">
      <alignment horizontal="center" wrapText="1"/>
    </xf>
    <xf numFmtId="0" fontId="26" fillId="12" borderId="22" xfId="2" applyFont="1" applyFill="1" applyBorder="1"/>
    <xf numFmtId="0" fontId="28" fillId="12" borderId="22" xfId="2" applyFont="1" applyFill="1" applyBorder="1" applyAlignment="1">
      <alignment horizontal="right"/>
    </xf>
    <xf numFmtId="0" fontId="26" fillId="0" borderId="19" xfId="2" applyFont="1" applyBorder="1"/>
    <xf numFmtId="0" fontId="28" fillId="0" borderId="19" xfId="2" applyFont="1" applyBorder="1" applyAlignment="1">
      <alignment horizontal="right"/>
    </xf>
    <xf numFmtId="0" fontId="28" fillId="0" borderId="19" xfId="2" applyFont="1" applyBorder="1" applyAlignment="1">
      <alignment horizontal="right" vertical="center"/>
    </xf>
    <xf numFmtId="0" fontId="28" fillId="12" borderId="19" xfId="2" applyFont="1" applyFill="1" applyBorder="1"/>
    <xf numFmtId="0" fontId="28" fillId="0" borderId="19" xfId="2" applyFont="1" applyBorder="1" applyAlignment="1">
      <alignment wrapText="1"/>
    </xf>
    <xf numFmtId="1" fontId="28" fillId="0" borderId="19" xfId="2" applyNumberFormat="1" applyFont="1" applyBorder="1"/>
    <xf numFmtId="0" fontId="28" fillId="12" borderId="19" xfId="2" applyFont="1" applyFill="1" applyBorder="1" applyAlignment="1">
      <alignment wrapText="1"/>
    </xf>
    <xf numFmtId="0" fontId="28" fillId="0" borderId="19" xfId="2" applyFont="1" applyBorder="1"/>
    <xf numFmtId="9" fontId="28" fillId="0" borderId="19" xfId="2" applyNumberFormat="1" applyFont="1" applyBorder="1"/>
    <xf numFmtId="0" fontId="28" fillId="13" borderId="23" xfId="2" applyFont="1" applyFill="1" applyBorder="1"/>
    <xf numFmtId="9" fontId="28" fillId="13" borderId="24" xfId="2" applyNumberFormat="1" applyFont="1" applyFill="1" applyBorder="1"/>
    <xf numFmtId="9" fontId="28" fillId="13" borderId="25" xfId="2" applyNumberFormat="1" applyFont="1" applyFill="1" applyBorder="1"/>
    <xf numFmtId="9" fontId="28" fillId="0" borderId="19" xfId="2" applyNumberFormat="1" applyFont="1" applyBorder="1" applyAlignment="1">
      <alignment horizontal="right"/>
    </xf>
    <xf numFmtId="0" fontId="26" fillId="11" borderId="19" xfId="2" applyFont="1" applyFill="1" applyBorder="1" applyAlignment="1">
      <alignment wrapText="1"/>
    </xf>
    <xf numFmtId="1" fontId="28" fillId="0" borderId="19" xfId="2" applyNumberFormat="1" applyFont="1" applyBorder="1" applyAlignment="1">
      <alignment horizontal="right" vertical="center"/>
    </xf>
    <xf numFmtId="9" fontId="28" fillId="12" borderId="19" xfId="2" applyNumberFormat="1" applyFont="1" applyFill="1" applyBorder="1" applyAlignment="1">
      <alignment horizontal="right" vertical="center"/>
    </xf>
    <xf numFmtId="9" fontId="28" fillId="12" borderId="19" xfId="2" applyNumberFormat="1" applyFont="1" applyFill="1" applyBorder="1" applyAlignment="1">
      <alignment horizontal="center" vertical="center"/>
    </xf>
    <xf numFmtId="9" fontId="28" fillId="12" borderId="19" xfId="2" applyNumberFormat="1" applyFont="1" applyFill="1" applyBorder="1" applyAlignment="1">
      <alignment horizontal="right"/>
    </xf>
    <xf numFmtId="9" fontId="28" fillId="12" borderId="19" xfId="2" applyNumberFormat="1" applyFont="1" applyFill="1" applyBorder="1" applyAlignment="1">
      <alignment horizontal="center"/>
    </xf>
    <xf numFmtId="9" fontId="28" fillId="12" borderId="19" xfId="2" applyNumberFormat="1" applyFont="1" applyFill="1" applyBorder="1"/>
    <xf numFmtId="0" fontId="26" fillId="11" borderId="19" xfId="2" applyFont="1" applyFill="1" applyBorder="1"/>
    <xf numFmtId="0" fontId="28" fillId="14" borderId="19" xfId="2" applyFont="1" applyFill="1" applyBorder="1" applyAlignment="1">
      <alignment wrapText="1"/>
    </xf>
    <xf numFmtId="1" fontId="28" fillId="7" borderId="19" xfId="2" applyNumberFormat="1" applyFont="1" applyFill="1" applyBorder="1"/>
    <xf numFmtId="1" fontId="28" fillId="14" borderId="19" xfId="2" applyNumberFormat="1" applyFont="1" applyFill="1" applyBorder="1"/>
    <xf numFmtId="1" fontId="28" fillId="12" borderId="19" xfId="2" applyNumberFormat="1" applyFont="1" applyFill="1" applyBorder="1" applyAlignment="1">
      <alignment horizontal="right" vertical="center"/>
    </xf>
    <xf numFmtId="0" fontId="14" fillId="7" borderId="4" xfId="0" applyFont="1" applyFill="1" applyBorder="1" applyProtection="1">
      <protection hidden="1"/>
    </xf>
    <xf numFmtId="0" fontId="26" fillId="10" borderId="19" xfId="2" applyFont="1" applyFill="1" applyBorder="1" applyProtection="1">
      <protection locked="0"/>
    </xf>
    <xf numFmtId="0" fontId="5" fillId="2" borderId="1" xfId="0" applyFont="1" applyFill="1" applyBorder="1" applyAlignment="1" applyProtection="1">
      <alignment horizontal="center" wrapText="1"/>
      <protection locked="0"/>
    </xf>
    <xf numFmtId="14" fontId="5" fillId="2" borderId="1" xfId="0" applyNumberFormat="1" applyFont="1" applyFill="1" applyBorder="1" applyAlignment="1" applyProtection="1">
      <alignment horizontal="center" wrapText="1"/>
      <protection locked="0"/>
    </xf>
    <xf numFmtId="14" fontId="5" fillId="2" borderId="14" xfId="0" applyNumberFormat="1" applyFont="1" applyFill="1" applyBorder="1" applyAlignment="1" applyProtection="1">
      <alignment horizontal="center" wrapText="1"/>
      <protection locked="0"/>
    </xf>
    <xf numFmtId="164" fontId="2" fillId="2" borderId="1" xfId="0" applyNumberFormat="1" applyFont="1" applyFill="1" applyBorder="1" applyAlignment="1" applyProtection="1">
      <alignment horizontal="center"/>
      <protection locked="0"/>
    </xf>
    <xf numFmtId="9" fontId="0" fillId="0" borderId="1" xfId="0" applyNumberFormat="1" applyBorder="1" applyProtection="1">
      <protection locked="0"/>
    </xf>
    <xf numFmtId="14" fontId="5" fillId="2" borderId="14" xfId="0" applyNumberFormat="1" applyFont="1" applyFill="1" applyBorder="1" applyAlignment="1" applyProtection="1">
      <alignment horizontal="left" vertical="top" wrapText="1"/>
      <protection locked="0"/>
    </xf>
    <xf numFmtId="0" fontId="4" fillId="0" borderId="0" xfId="0" applyFont="1" applyBorder="1" applyProtection="1">
      <protection locked="0"/>
    </xf>
    <xf numFmtId="0" fontId="2" fillId="3" borderId="5" xfId="0" applyFont="1" applyFill="1" applyBorder="1" applyAlignment="1" applyProtection="1">
      <alignment horizontal="center"/>
      <protection locked="0"/>
    </xf>
    <xf numFmtId="0" fontId="0" fillId="0" borderId="0" xfId="0" applyFill="1" applyBorder="1" applyProtection="1">
      <protection locked="0"/>
    </xf>
    <xf numFmtId="14" fontId="0" fillId="0" borderId="0" xfId="0" applyNumberFormat="1" applyFill="1" applyBorder="1" applyProtection="1">
      <protection locked="0"/>
    </xf>
    <xf numFmtId="0" fontId="0" fillId="0" borderId="0" xfId="0" applyNumberFormat="1" applyFill="1" applyBorder="1" applyProtection="1">
      <protection locked="0"/>
    </xf>
    <xf numFmtId="0" fontId="0" fillId="0" borderId="1" xfId="0" applyNumberFormat="1" applyBorder="1" applyProtection="1">
      <protection locked="0"/>
    </xf>
    <xf numFmtId="0" fontId="0" fillId="0" borderId="0" xfId="0" applyNumberFormat="1" applyProtection="1">
      <protection locked="0"/>
    </xf>
    <xf numFmtId="0" fontId="5" fillId="2" borderId="14" xfId="0" applyNumberFormat="1" applyFont="1" applyFill="1" applyBorder="1" applyAlignment="1" applyProtection="1">
      <alignment horizontal="center" vertical="top" wrapText="1"/>
      <protection locked="0"/>
    </xf>
    <xf numFmtId="14" fontId="0" fillId="0" borderId="2" xfId="0" applyNumberFormat="1" applyBorder="1" applyProtection="1">
      <protection locked="0"/>
    </xf>
    <xf numFmtId="14" fontId="0" fillId="0" borderId="1" xfId="0" applyNumberFormat="1" applyBorder="1" applyProtection="1"/>
    <xf numFmtId="0" fontId="32" fillId="0" borderId="1" xfId="3" applyBorder="1" applyProtection="1">
      <protection locked="0"/>
    </xf>
    <xf numFmtId="0" fontId="0" fillId="0" borderId="2" xfId="0" applyNumberFormat="1" applyBorder="1" applyProtection="1"/>
    <xf numFmtId="0" fontId="0" fillId="0" borderId="1" xfId="0" applyNumberFormat="1" applyBorder="1" applyProtection="1"/>
    <xf numFmtId="9" fontId="2" fillId="2" borderId="1" xfId="1" applyFont="1" applyFill="1" applyBorder="1" applyAlignment="1" applyProtection="1">
      <alignment horizontal="center" vertical="center" wrapText="1"/>
    </xf>
    <xf numFmtId="10" fontId="2" fillId="2" borderId="1" xfId="1" applyNumberFormat="1" applyFont="1" applyFill="1" applyBorder="1" applyAlignment="1" applyProtection="1">
      <alignment horizontal="center" vertical="center" wrapText="1"/>
    </xf>
    <xf numFmtId="9" fontId="2" fillId="2" borderId="1" xfId="1" applyFont="1" applyFill="1" applyBorder="1" applyAlignment="1" applyProtection="1">
      <alignment horizontal="center" wrapText="1"/>
    </xf>
    <xf numFmtId="9" fontId="2" fillId="2" borderId="1" xfId="1" applyNumberFormat="1" applyFont="1" applyFill="1" applyBorder="1" applyAlignment="1" applyProtection="1">
      <alignment horizontal="center" vertical="center" wrapText="1"/>
    </xf>
    <xf numFmtId="0" fontId="14" fillId="0" borderId="4" xfId="0" applyFont="1" applyBorder="1" applyAlignment="1" applyProtection="1">
      <alignment horizontal="center"/>
    </xf>
    <xf numFmtId="1" fontId="14" fillId="0" borderId="4" xfId="0" applyNumberFormat="1" applyFont="1" applyBorder="1" applyAlignment="1" applyProtection="1">
      <alignment horizontal="center"/>
    </xf>
    <xf numFmtId="0" fontId="14" fillId="0" borderId="1" xfId="0" applyFont="1" applyBorder="1" applyAlignment="1" applyProtection="1">
      <alignment horizontal="center"/>
    </xf>
    <xf numFmtId="9" fontId="14" fillId="0" borderId="1" xfId="1" applyFont="1" applyBorder="1" applyProtection="1"/>
    <xf numFmtId="0" fontId="5" fillId="2" borderId="14" xfId="0" applyNumberFormat="1" applyFont="1" applyFill="1" applyBorder="1" applyAlignment="1" applyProtection="1">
      <alignment horizontal="center"/>
    </xf>
    <xf numFmtId="0" fontId="8" fillId="0" borderId="2" xfId="0" applyFont="1" applyBorder="1" applyAlignment="1">
      <alignment horizontal="left" vertical="center" wrapText="1"/>
    </xf>
    <xf numFmtId="0" fontId="3" fillId="0" borderId="0" xfId="0" applyFont="1" applyBorder="1" applyAlignment="1">
      <alignment wrapText="1"/>
    </xf>
    <xf numFmtId="0" fontId="21" fillId="4" borderId="9" xfId="0" applyFont="1" applyFill="1" applyBorder="1" applyAlignment="1" applyProtection="1">
      <alignment horizontal="left"/>
      <protection hidden="1"/>
    </xf>
    <xf numFmtId="0" fontId="21" fillId="4" borderId="5" xfId="0" applyFont="1" applyFill="1" applyBorder="1" applyAlignment="1" applyProtection="1">
      <alignment horizontal="left"/>
      <protection hidden="1"/>
    </xf>
    <xf numFmtId="0" fontId="21" fillId="0" borderId="2" xfId="0" applyFont="1" applyBorder="1" applyAlignment="1" applyProtection="1">
      <alignment horizontal="left"/>
      <protection hidden="1"/>
    </xf>
    <xf numFmtId="0" fontId="21" fillId="0" borderId="9" xfId="0" applyFont="1" applyBorder="1" applyAlignment="1" applyProtection="1">
      <alignment horizontal="left"/>
      <protection hidden="1"/>
    </xf>
    <xf numFmtId="0" fontId="8" fillId="0" borderId="2" xfId="0" applyFont="1" applyFill="1" applyBorder="1" applyAlignment="1">
      <alignment horizontal="left" vertical="center" wrapText="1"/>
    </xf>
    <xf numFmtId="0" fontId="8" fillId="0" borderId="5" xfId="0" applyFont="1" applyFill="1" applyBorder="1" applyAlignment="1">
      <alignment horizontal="left" vertical="center" wrapText="1"/>
    </xf>
    <xf numFmtId="0" fontId="8" fillId="0" borderId="2" xfId="0" applyFont="1" applyBorder="1" applyAlignment="1">
      <alignment horizontal="left" vertical="center" wrapText="1"/>
    </xf>
    <xf numFmtId="0" fontId="8" fillId="0" borderId="5" xfId="0" applyFont="1" applyBorder="1" applyAlignment="1">
      <alignment horizontal="left" vertical="center" wrapText="1"/>
    </xf>
    <xf numFmtId="0" fontId="16" fillId="0" borderId="2" xfId="0" applyFont="1" applyBorder="1" applyAlignment="1">
      <alignment horizontal="left" vertical="center" wrapText="1"/>
    </xf>
    <xf numFmtId="0" fontId="16" fillId="0" borderId="5" xfId="0" applyFont="1" applyBorder="1" applyAlignment="1">
      <alignment horizontal="left" vertical="center" wrapText="1"/>
    </xf>
    <xf numFmtId="0" fontId="9" fillId="0" borderId="3" xfId="0" applyFont="1" applyBorder="1" applyAlignment="1">
      <alignment horizontal="left" vertical="center" wrapText="1"/>
    </xf>
    <xf numFmtId="0" fontId="9" fillId="0" borderId="4" xfId="0" applyFont="1" applyBorder="1" applyAlignment="1">
      <alignment horizontal="left" vertical="center" wrapText="1"/>
    </xf>
    <xf numFmtId="0" fontId="8" fillId="0" borderId="1" xfId="0" applyFont="1" applyBorder="1" applyAlignment="1">
      <alignment horizontal="left" vertical="center" wrapText="1"/>
    </xf>
    <xf numFmtId="0" fontId="2" fillId="6" borderId="9" xfId="0" applyFont="1" applyFill="1" applyBorder="1" applyAlignment="1">
      <alignment horizontal="center" vertical="center"/>
    </xf>
    <xf numFmtId="0" fontId="2" fillId="6" borderId="0" xfId="0" applyFont="1" applyFill="1" applyBorder="1" applyAlignment="1">
      <alignment horizontal="center" vertical="center"/>
    </xf>
    <xf numFmtId="0" fontId="8" fillId="4" borderId="2" xfId="0" applyFont="1" applyFill="1" applyBorder="1" applyAlignment="1" applyProtection="1">
      <alignment horizontal="left" vertical="center" wrapText="1"/>
    </xf>
    <xf numFmtId="0" fontId="8" fillId="4" borderId="5" xfId="0" applyFont="1" applyFill="1" applyBorder="1" applyAlignment="1" applyProtection="1">
      <alignment horizontal="left" vertical="center" wrapText="1"/>
    </xf>
    <xf numFmtId="0" fontId="3" fillId="6" borderId="0" xfId="0" applyFont="1" applyFill="1" applyAlignment="1">
      <alignment horizontal="center" vertical="center"/>
    </xf>
    <xf numFmtId="0" fontId="3" fillId="4"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8" fillId="0" borderId="2" xfId="0" applyFont="1" applyBorder="1" applyAlignment="1">
      <alignment vertical="center"/>
    </xf>
    <xf numFmtId="0" fontId="8" fillId="0" borderId="5" xfId="0" applyFont="1" applyBorder="1" applyAlignment="1">
      <alignment vertical="center"/>
    </xf>
    <xf numFmtId="0" fontId="8" fillId="0" borderId="2" xfId="0" applyFont="1" applyBorder="1" applyAlignment="1">
      <alignment horizontal="left" vertical="center"/>
    </xf>
    <xf numFmtId="0" fontId="8" fillId="0" borderId="5" xfId="0" applyFont="1" applyBorder="1" applyAlignment="1">
      <alignment horizontal="left" vertical="center"/>
    </xf>
    <xf numFmtId="0" fontId="3" fillId="0" borderId="0" xfId="0" applyFont="1" applyBorder="1" applyAlignment="1">
      <alignment wrapText="1"/>
    </xf>
    <xf numFmtId="0" fontId="3" fillId="0" borderId="2" xfId="0" applyFont="1" applyBorder="1" applyAlignment="1">
      <alignment wrapText="1"/>
    </xf>
    <xf numFmtId="0" fontId="3" fillId="0" borderId="5" xfId="0" applyFont="1" applyBorder="1" applyAlignment="1">
      <alignment wrapText="1"/>
    </xf>
    <xf numFmtId="0" fontId="7" fillId="2" borderId="0" xfId="0" applyFont="1" applyFill="1" applyAlignment="1">
      <alignment horizontal="center" vertical="center"/>
    </xf>
    <xf numFmtId="0" fontId="3" fillId="0" borderId="2" xfId="0" applyFont="1" applyBorder="1" applyAlignment="1"/>
    <xf numFmtId="0" fontId="3" fillId="0" borderId="5" xfId="0" applyFont="1" applyBorder="1" applyAlignment="1"/>
    <xf numFmtId="0" fontId="21" fillId="4" borderId="2" xfId="0" applyFont="1" applyFill="1" applyBorder="1" applyAlignment="1" applyProtection="1">
      <alignment horizontal="left"/>
      <protection hidden="1"/>
    </xf>
    <xf numFmtId="0" fontId="21" fillId="4" borderId="9" xfId="0" applyFont="1" applyFill="1" applyBorder="1" applyAlignment="1" applyProtection="1">
      <alignment horizontal="left"/>
      <protection hidden="1"/>
    </xf>
    <xf numFmtId="0" fontId="21" fillId="4" borderId="5" xfId="0" applyFont="1" applyFill="1" applyBorder="1" applyAlignment="1" applyProtection="1">
      <alignment horizontal="left"/>
      <protection hidden="1"/>
    </xf>
    <xf numFmtId="0" fontId="22" fillId="8" borderId="1" xfId="0" applyFont="1" applyFill="1" applyBorder="1" applyAlignment="1">
      <alignment horizontal="left"/>
    </xf>
    <xf numFmtId="0" fontId="22" fillId="8" borderId="2" xfId="0" applyFont="1" applyFill="1" applyBorder="1" applyAlignment="1">
      <alignment horizontal="left"/>
    </xf>
    <xf numFmtId="0" fontId="22" fillId="8" borderId="9" xfId="0" applyFont="1" applyFill="1" applyBorder="1" applyAlignment="1">
      <alignment horizontal="left"/>
    </xf>
    <xf numFmtId="0" fontId="22" fillId="8" borderId="5" xfId="0" applyFont="1" applyFill="1" applyBorder="1" applyAlignment="1">
      <alignment horizontal="left"/>
    </xf>
    <xf numFmtId="0" fontId="24" fillId="8" borderId="3" xfId="0" applyFont="1" applyFill="1" applyBorder="1" applyAlignment="1" applyProtection="1">
      <alignment horizontal="left" wrapText="1"/>
      <protection hidden="1"/>
    </xf>
    <xf numFmtId="0" fontId="23" fillId="8" borderId="2" xfId="0" applyFont="1" applyFill="1" applyBorder="1" applyAlignment="1" applyProtection="1">
      <alignment horizontal="center"/>
      <protection hidden="1"/>
    </xf>
    <xf numFmtId="0" fontId="23" fillId="8" borderId="9" xfId="0" applyFont="1" applyFill="1" applyBorder="1" applyAlignment="1" applyProtection="1">
      <alignment horizontal="center"/>
      <protection hidden="1"/>
    </xf>
    <xf numFmtId="0" fontId="23" fillId="8" borderId="5" xfId="0" applyFont="1" applyFill="1" applyBorder="1" applyAlignment="1" applyProtection="1">
      <alignment horizontal="center"/>
      <protection hidden="1"/>
    </xf>
    <xf numFmtId="9" fontId="23" fillId="8" borderId="2" xfId="1" applyFont="1" applyFill="1" applyBorder="1" applyAlignment="1" applyProtection="1">
      <alignment horizontal="center"/>
      <protection hidden="1"/>
    </xf>
    <xf numFmtId="9" fontId="23" fillId="8" borderId="9" xfId="1" applyFont="1" applyFill="1" applyBorder="1" applyAlignment="1" applyProtection="1">
      <alignment horizontal="center"/>
      <protection hidden="1"/>
    </xf>
    <xf numFmtId="9" fontId="23" fillId="8" borderId="5" xfId="1" applyFont="1" applyFill="1" applyBorder="1" applyAlignment="1" applyProtection="1">
      <alignment horizontal="center"/>
      <protection hidden="1"/>
    </xf>
    <xf numFmtId="0" fontId="21" fillId="0" borderId="2" xfId="0" applyFont="1" applyBorder="1" applyAlignment="1" applyProtection="1">
      <alignment horizontal="left"/>
      <protection hidden="1"/>
    </xf>
    <xf numFmtId="0" fontId="21" fillId="0" borderId="9" xfId="0" applyFont="1" applyBorder="1" applyAlignment="1" applyProtection="1">
      <alignment horizontal="left"/>
      <protection hidden="1"/>
    </xf>
    <xf numFmtId="0" fontId="21" fillId="0" borderId="5" xfId="0" applyFont="1" applyBorder="1" applyAlignment="1" applyProtection="1">
      <alignment horizontal="left"/>
      <protection hidden="1"/>
    </xf>
    <xf numFmtId="0" fontId="21" fillId="7" borderId="2" xfId="0" applyFont="1" applyFill="1" applyBorder="1" applyAlignment="1" applyProtection="1">
      <alignment horizontal="left"/>
      <protection hidden="1"/>
    </xf>
    <xf numFmtId="0" fontId="21" fillId="7" borderId="9" xfId="0" applyFont="1" applyFill="1" applyBorder="1" applyAlignment="1" applyProtection="1">
      <alignment horizontal="left"/>
      <protection hidden="1"/>
    </xf>
    <xf numFmtId="0" fontId="21" fillId="7" borderId="5" xfId="0" applyFont="1" applyFill="1" applyBorder="1" applyAlignment="1" applyProtection="1">
      <alignment horizontal="left"/>
      <protection hidden="1"/>
    </xf>
    <xf numFmtId="0" fontId="22" fillId="8" borderId="16" xfId="0" applyFont="1" applyFill="1" applyBorder="1" applyAlignment="1" applyProtection="1">
      <alignment horizontal="center"/>
      <protection hidden="1"/>
    </xf>
    <xf numFmtId="0" fontId="22" fillId="8" borderId="17" xfId="0" applyFont="1" applyFill="1" applyBorder="1" applyAlignment="1" applyProtection="1">
      <alignment horizontal="center"/>
      <protection hidden="1"/>
    </xf>
    <xf numFmtId="0" fontId="22" fillId="8" borderId="18" xfId="0" applyFont="1" applyFill="1" applyBorder="1" applyAlignment="1" applyProtection="1">
      <alignment horizontal="center"/>
      <protection hidden="1"/>
    </xf>
    <xf numFmtId="9" fontId="28" fillId="11" borderId="23" xfId="2" applyNumberFormat="1" applyFont="1" applyFill="1" applyBorder="1" applyAlignment="1">
      <alignment horizontal="center"/>
    </xf>
    <xf numFmtId="0" fontId="30" fillId="0" borderId="24" xfId="2" applyFont="1" applyBorder="1" applyAlignment="1"/>
    <xf numFmtId="0" fontId="30" fillId="0" borderId="25" xfId="2" applyFont="1" applyBorder="1" applyAlignment="1"/>
    <xf numFmtId="0" fontId="31" fillId="0" borderId="23" xfId="2" applyFont="1" applyBorder="1" applyAlignment="1">
      <alignment horizontal="left"/>
    </xf>
    <xf numFmtId="0" fontId="31" fillId="12" borderId="23" xfId="2" applyFont="1" applyFill="1" applyBorder="1" applyAlignment="1">
      <alignment horizontal="left"/>
    </xf>
    <xf numFmtId="1" fontId="28" fillId="11" borderId="23" xfId="2" applyNumberFormat="1" applyFont="1" applyFill="1" applyBorder="1" applyAlignment="1">
      <alignment horizontal="center" vertical="center"/>
    </xf>
    <xf numFmtId="0" fontId="28" fillId="0" borderId="23" xfId="2" applyFont="1" applyBorder="1" applyAlignment="1">
      <alignment horizontal="center"/>
    </xf>
    <xf numFmtId="0" fontId="26" fillId="11" borderId="23" xfId="2" applyFont="1" applyFill="1" applyBorder="1" applyAlignment="1">
      <alignment horizontal="left"/>
    </xf>
    <xf numFmtId="0" fontId="29" fillId="11" borderId="23" xfId="2" applyFont="1" applyFill="1" applyBorder="1" applyAlignment="1">
      <alignment horizontal="left"/>
    </xf>
  </cellXfs>
  <cellStyles count="4">
    <cellStyle name="Hyperlink" xfId="3" builtinId="8"/>
    <cellStyle name="Normal" xfId="0" builtinId="0"/>
    <cellStyle name="Normal 2" xfId="2" xr:uid="{0E5C2080-7605-478C-955B-515095382C55}"/>
    <cellStyle name="Percent" xfId="1" builtinId="5"/>
  </cellStyles>
  <dxfs count="79">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border diagonalUp="0" diagonalDown="0">
        <left style="thin">
          <color indexed="64"/>
        </left>
        <right/>
        <top style="thin">
          <color indexed="64"/>
        </top>
        <bottom style="thin">
          <color indexed="64"/>
        </bottom>
        <vertical/>
        <horizontal/>
      </border>
      <protection locked="0" hidden="0"/>
    </dxf>
    <dxf>
      <border diagonalUp="0" diagonalDown="0">
        <left style="thin">
          <color indexed="64"/>
        </left>
        <right/>
        <top style="thin">
          <color indexed="64"/>
        </top>
        <bottom style="thin">
          <color indexed="64"/>
        </bottom>
        <vertical/>
        <horizontal/>
      </border>
      <protection locked="0" hidden="0"/>
    </dxf>
    <dxf>
      <border diagonalUp="0" diagonalDown="0">
        <left style="thin">
          <color indexed="64"/>
        </left>
        <right style="thin">
          <color indexed="64"/>
        </right>
        <top style="thin">
          <color indexed="64"/>
        </top>
        <bottom style="thin">
          <color indexed="64"/>
        </bottom>
        <vertical/>
        <horizontal/>
      </border>
      <protection locked="0" hidden="0"/>
    </dxf>
    <dxf>
      <border diagonalUp="0" diagonalDown="0">
        <left style="thin">
          <color indexed="64"/>
        </left>
        <right style="thin">
          <color indexed="64"/>
        </right>
        <top style="thin">
          <color indexed="64"/>
        </top>
        <bottom style="thin">
          <color indexed="64"/>
        </bottom>
        <vertical/>
        <horizontal/>
      </border>
      <protection locked="0" hidden="0"/>
    </dxf>
    <dxf>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family val="2"/>
        <scheme val="minor"/>
      </font>
      <numFmt numFmtId="19" formatCode="m/d/yyyy"/>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9" formatCode="m/d/yyyy"/>
      <border diagonalUp="0" diagonalDown="0">
        <left style="thin">
          <color indexed="64"/>
        </left>
        <right style="thin">
          <color indexed="64"/>
        </right>
        <top style="thin">
          <color indexed="64"/>
        </top>
        <bottom style="thin">
          <color indexed="64"/>
        </bottom>
        <vertical/>
        <horizontal/>
      </border>
      <protection locked="0" hidden="0"/>
    </dxf>
    <dxf>
      <numFmt numFmtId="19" formatCode="m/d/yyyy"/>
      <border diagonalUp="0" diagonalDown="0">
        <left style="thin">
          <color indexed="64"/>
        </left>
        <right style="thin">
          <color indexed="64"/>
        </right>
        <top style="thin">
          <color indexed="64"/>
        </top>
        <bottom style="thin">
          <color indexed="64"/>
        </bottom>
        <vertical/>
        <horizontal/>
      </border>
      <protection locked="0" hidden="0"/>
    </dxf>
    <dxf>
      <numFmt numFmtId="1" formatCode="0"/>
      <border diagonalUp="0" diagonalDown="0">
        <left style="thin">
          <color indexed="64"/>
        </left>
        <right style="thin">
          <color indexed="64"/>
        </right>
        <top style="thin">
          <color indexed="64"/>
        </top>
        <bottom style="thin">
          <color indexed="64"/>
        </bottom>
        <vertical/>
        <horizontal/>
      </border>
      <protection locked="0" hidden="0"/>
    </dxf>
    <dxf>
      <numFmt numFmtId="1" formatCode="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family val="2"/>
        <scheme val="minor"/>
      </font>
      <numFmt numFmtId="1" formatCode="0"/>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family val="2"/>
        <scheme val="minor"/>
      </font>
      <numFmt numFmtId="1" formatCode="0"/>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family val="2"/>
        <scheme val="minor"/>
      </font>
      <numFmt numFmtId="1" formatCode="0"/>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family val="2"/>
        <scheme val="minor"/>
      </font>
      <numFmt numFmtId="1" formatCode="0"/>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family val="2"/>
        <scheme val="minor"/>
      </font>
      <numFmt numFmtId="1" formatCode="0"/>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family val="2"/>
        <scheme val="minor"/>
      </font>
      <numFmt numFmtId="1" formatCode="0"/>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family val="2"/>
        <scheme val="minor"/>
      </font>
      <numFmt numFmtId="1" formatCode="0"/>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border diagonalUp="0" diagonalDown="0">
        <left style="thin">
          <color indexed="64"/>
        </left>
        <right style="thin">
          <color indexed="64"/>
        </right>
        <top style="thin">
          <color indexed="64"/>
        </top>
        <bottom style="thin">
          <color indexed="64"/>
        </bottom>
        <vertical/>
        <horizontal/>
      </border>
      <protection locked="0" hidden="0"/>
    </dxf>
    <dxf>
      <numFmt numFmtId="19" formatCode="m/d/yyyy"/>
      <border diagonalUp="0" diagonalDown="0">
        <left style="thin">
          <color indexed="64"/>
        </left>
        <right style="thin">
          <color indexed="64"/>
        </right>
        <top style="thin">
          <color indexed="64"/>
        </top>
        <bottom style="thin">
          <color indexed="64"/>
        </bottom>
        <vertical/>
        <horizontal/>
      </border>
      <protection locked="0" hidden="0"/>
    </dxf>
    <dxf>
      <border diagonalUp="0" diagonalDown="0">
        <left style="thin">
          <color indexed="64"/>
        </left>
        <right style="thin">
          <color indexed="64"/>
        </right>
        <top style="thin">
          <color indexed="64"/>
        </top>
        <bottom style="thin">
          <color indexed="64"/>
        </bottom>
        <vertical/>
        <horizontal/>
      </border>
      <protection locked="0" hidden="0"/>
    </dxf>
    <dxf>
      <border diagonalUp="0" diagonalDown="0">
        <left style="thin">
          <color indexed="64"/>
        </left>
        <right style="thin">
          <color indexed="64"/>
        </right>
        <top style="thin">
          <color indexed="64"/>
        </top>
        <bottom style="thin">
          <color indexed="64"/>
        </bottom>
        <vertical/>
        <horizontal/>
      </border>
      <protection locked="0" hidden="0"/>
    </dxf>
    <dxf>
      <border diagonalUp="0" diagonalDown="0">
        <left style="thin">
          <color indexed="64"/>
        </left>
        <right style="thin">
          <color indexed="64"/>
        </right>
        <top style="thin">
          <color indexed="64"/>
        </top>
        <bottom style="thin">
          <color indexed="64"/>
        </bottom>
        <vertical/>
        <horizontal/>
      </border>
      <protection locked="0" hidden="0"/>
    </dxf>
    <dxf>
      <border diagonalUp="0" diagonalDown="0">
        <left style="thin">
          <color indexed="64"/>
        </left>
        <right style="thin">
          <color indexed="64"/>
        </right>
        <top style="thin">
          <color indexed="64"/>
        </top>
        <bottom style="thin">
          <color indexed="64"/>
        </bottom>
        <vertical/>
        <horizontal/>
      </border>
      <protection locked="0" hidden="0"/>
    </dxf>
    <dxf>
      <font>
        <b/>
        <i val="0"/>
        <strike val="0"/>
        <condense val="0"/>
        <extend val="0"/>
        <outline val="0"/>
        <shadow val="0"/>
        <u val="none"/>
        <vertAlign val="baseline"/>
        <sz val="11"/>
        <color theme="1"/>
        <name val="Calibri"/>
        <family val="2"/>
        <scheme val="minor"/>
      </font>
      <fill>
        <patternFill patternType="solid">
          <fgColor indexed="64"/>
          <bgColor theme="0" tint="-0.14999847407452621"/>
        </patternFill>
      </fill>
      <border diagonalUp="0" diagonalDown="0">
        <left/>
        <right style="thin">
          <color indexed="64"/>
        </right>
        <top style="thin">
          <color indexed="64"/>
        </top>
        <bottom style="thin">
          <color indexed="64"/>
        </bottom>
        <vertical/>
        <horizontal/>
      </border>
      <protection locked="1" hidden="0"/>
    </dxf>
    <dxf>
      <border outline="0">
        <left style="thin">
          <color indexed="64"/>
        </left>
        <right style="thin">
          <color indexed="64"/>
        </right>
        <top style="thin">
          <color indexed="64"/>
        </top>
        <bottom style="thin">
          <color indexed="64"/>
        </bottom>
      </border>
    </dxf>
    <dxf>
      <protection locked="0" hidden="0"/>
    </dxf>
    <dxf>
      <font>
        <b/>
        <i val="0"/>
        <strike val="0"/>
        <condense val="0"/>
        <extend val="0"/>
        <outline val="0"/>
        <shadow val="0"/>
        <u val="none"/>
        <vertAlign val="baseline"/>
        <sz val="12"/>
        <color theme="1"/>
        <name val="Calibri"/>
        <family val="2"/>
        <scheme val="minor"/>
      </font>
      <fill>
        <patternFill patternType="solid">
          <fgColor indexed="64"/>
          <bgColor theme="0" tint="-0.499984740745262"/>
        </patternFill>
      </fill>
      <alignment horizontal="center" vertical="center" textRotation="0" wrapText="1" indent="0" justifyLastLine="0" shrinkToFit="0" readingOrder="0"/>
      <border diagonalUp="0" diagonalDown="0" outline="0">
        <left style="thin">
          <color indexed="64"/>
        </left>
        <right style="thin">
          <color indexed="64"/>
        </right>
        <top/>
        <bottom/>
      </border>
      <protection locked="1" hidden="0"/>
    </dxf>
    <dxf>
      <fill>
        <patternFill>
          <fgColor theme="0" tint="-0.14996795556505021"/>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FC980CB-8899-4F38-BDD1-7B7D122F55FF}" name="Table2" displayName="Table2" ref="A1:X301" totalsRowShown="0" headerRowDxfId="75" dataDxfId="74" tableBorderDxfId="73">
  <autoFilter ref="A1:X301" xr:uid="{12143F63-1169-4C7B-A044-1A4ADCA63E53}"/>
  <sortState xmlns:xlrd2="http://schemas.microsoft.com/office/spreadsheetml/2017/richdata2" ref="A2:X301">
    <sortCondition ref="A1:A301"/>
  </sortState>
  <tableColumns count="24">
    <tableColumn id="1" xr3:uid="{0EDCB207-77EF-4E8A-AEE1-438B82081F49}" name="No" dataDxfId="72"/>
    <tableColumn id="2" xr3:uid="{215D94FA-D809-418F-B667-32EBE9A92DFA}" name="Last Name" dataDxfId="71"/>
    <tableColumn id="3" xr3:uid="{6E05E8D7-2F90-424B-8003-C425B9D185A9}" name="Middle Name" dataDxfId="70"/>
    <tableColumn id="4" xr3:uid="{E4B21662-9D05-4777-B7E9-E47F9A67D1AA}" name="First Name" dataDxfId="69"/>
    <tableColumn id="5" xr3:uid="{63F54EC4-41EE-4609-8164-F7968A491CF5}" name="Suffix_x000a_ (e.g., &quot;Jr., III, etc.&quot;)" dataDxfId="68"/>
    <tableColumn id="6" xr3:uid="{183B53E3-75F3-49BB-9416-DAEC8F57AD2E}" name="Date of Birth (mm/dd/yyyy)" dataDxfId="67"/>
    <tableColumn id="7" xr3:uid="{D8D48EF8-62A4-447A-84E8-12E7DCF7BE3E}" name="BCPSS Student ID (if BCPSS Student)" dataDxfId="66"/>
    <tableColumn id="8" xr3:uid="{2339B950-6A4F-499C-9B7F-BB11DF432DBE}" name="Race" dataDxfId="65"/>
    <tableColumn id="9" xr3:uid="{69235B7B-B7EE-449C-AF58-0614F785B8D0}" name="Ethnicity" dataDxfId="64"/>
    <tableColumn id="10" xr3:uid="{A4F62714-FB88-483A-B874-45F9321AD652}" name="Gender" dataDxfId="63"/>
    <tableColumn id="11" xr3:uid="{0E0495B8-08D3-4452-8CFA-E91BDA426333}" name="Special Education Student? (optional)" dataDxfId="62"/>
    <tableColumn id="12" xr3:uid="{8E5659EB-E438-4162-9827-B0892255A89B}" name="ESOL Student? (optional)" dataDxfId="61"/>
    <tableColumn id="13" xr3:uid="{FBD89DE4-28C7-4CFB-9E85-7D932B48749F}" name="School Name (can select Opportunity Youth, Home School, or Other if applicable)" dataDxfId="60"/>
    <tableColumn id="14" xr3:uid="{89CE2F38-2AC5-4019-B818-7EE6CCB38885}" name="Grade" dataDxfId="59"/>
    <tableColumn id="15" xr3:uid="{C44DFEFE-65E6-4D04-B673-F502E9F5D8C2}" name="Street Address" dataDxfId="58"/>
    <tableColumn id="16" xr3:uid="{5A28B36C-BF85-47C9-805E-268199BAC180}" name="Zip Code" dataDxfId="57"/>
    <tableColumn id="17" xr3:uid="{86D86177-29EC-4F7B-8357-392275BACBCA}" name="Date Student First Attended Program_x000a_(mm/dd/yyyy)" dataDxfId="56"/>
    <tableColumn id="18" xr3:uid="{BF19B60E-EA3E-45C6-9C91-258E40D6C266}" name="Date Student Last Attended Program_x000a_(mm/dd/yyyy)" dataDxfId="55"/>
    <tableColumn id="19" xr3:uid="{0179BA6C-0A3B-40D7-A6E7-0434D7C0966F}" name="Dismissal Reason" dataDxfId="54"/>
    <tableColumn id="20" xr3:uid="{F9673DB3-77BF-41AE-BCC8-B56DDFC26F69}" name="Date Consent Form Signed" dataDxfId="53"/>
    <tableColumn id="21" xr3:uid="{E026FA6C-921A-4CD6-A0F6-893710A65539}" name="Consent Given? (Yes/No)" dataDxfId="52"/>
    <tableColumn id="22" xr3:uid="{5CEF4496-1C4E-41BF-91E1-A5ABAB666123}" name="Did Student Participate in SY 2019-2020? (optional)" dataDxfId="51"/>
    <tableColumn id="24" xr3:uid="{FF8759F3-A873-4CB7-93BF-7FAA3FBF8541}" name="Which Group Does Student Participate In?_x000a_(optional)" dataDxfId="50"/>
    <tableColumn id="23" xr3:uid="{B76BA62F-68DB-4BE5-A27A-F02D77B70E61}" name="Notes _x000a_(optional)" dataDxfId="49"/>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pageSetUpPr fitToPage="1"/>
  </sheetPr>
  <dimension ref="B1:D49"/>
  <sheetViews>
    <sheetView showGridLines="0" showRowColHeaders="0" topLeftCell="A19" zoomScale="85" zoomScaleNormal="85" workbookViewId="0">
      <selection activeCell="B21" sqref="B21:D22"/>
    </sheetView>
  </sheetViews>
  <sheetFormatPr defaultColWidth="9.140625" defaultRowHeight="18.75" x14ac:dyDescent="0.3"/>
  <cols>
    <col min="1" max="1" width="4.85546875" style="14" customWidth="1"/>
    <col min="2" max="2" width="9.140625" style="14"/>
    <col min="3" max="3" width="43.7109375" style="14" customWidth="1"/>
    <col min="4" max="4" width="73.42578125" style="14" customWidth="1"/>
    <col min="5" max="16384" width="9.140625" style="14"/>
  </cols>
  <sheetData>
    <row r="1" spans="2:4" x14ac:dyDescent="0.3">
      <c r="B1" s="239" t="s">
        <v>0</v>
      </c>
      <c r="C1" s="239"/>
      <c r="D1" s="239"/>
    </row>
    <row r="3" spans="2:4" x14ac:dyDescent="0.3">
      <c r="B3" s="15" t="s">
        <v>1</v>
      </c>
      <c r="C3" s="15"/>
    </row>
    <row r="4" spans="2:4" s="16" customFormat="1" ht="56.1" customHeight="1" x14ac:dyDescent="0.25">
      <c r="B4" s="25">
        <v>1</v>
      </c>
      <c r="C4" s="240" t="s">
        <v>2</v>
      </c>
      <c r="D4" s="240"/>
    </row>
    <row r="5" spans="2:4" s="16" customFormat="1" ht="18.600000000000001" customHeight="1" x14ac:dyDescent="0.25">
      <c r="B5" s="236"/>
      <c r="C5" s="236"/>
      <c r="D5" s="236"/>
    </row>
    <row r="6" spans="2:4" s="16" customFormat="1" ht="34.5" x14ac:dyDescent="0.25">
      <c r="B6" s="242" t="s">
        <v>3</v>
      </c>
      <c r="C6" s="243"/>
      <c r="D6" s="28" t="s">
        <v>4</v>
      </c>
    </row>
    <row r="7" spans="2:4" s="16" customFormat="1" x14ac:dyDescent="0.25">
      <c r="B7" s="244" t="s">
        <v>5</v>
      </c>
      <c r="C7" s="245"/>
      <c r="D7" s="28" t="s">
        <v>6</v>
      </c>
    </row>
    <row r="8" spans="2:4" s="16" customFormat="1" ht="34.5" x14ac:dyDescent="0.25">
      <c r="B8" s="228" t="s">
        <v>7</v>
      </c>
      <c r="C8" s="229"/>
      <c r="D8" s="28" t="s">
        <v>8</v>
      </c>
    </row>
    <row r="9" spans="2:4" customFormat="1" ht="34.5" customHeight="1" x14ac:dyDescent="0.25"/>
    <row r="10" spans="2:4" s="16" customFormat="1" ht="56.1" customHeight="1" x14ac:dyDescent="0.25">
      <c r="B10" s="24">
        <v>2</v>
      </c>
      <c r="C10" s="241" t="s">
        <v>9</v>
      </c>
      <c r="D10" s="241"/>
    </row>
    <row r="11" spans="2:4" s="16" customFormat="1" x14ac:dyDescent="0.25">
      <c r="B11" s="236"/>
      <c r="C11" s="236"/>
      <c r="D11" s="236"/>
    </row>
    <row r="12" spans="2:4" s="16" customFormat="1" ht="50.1" customHeight="1" x14ac:dyDescent="0.25">
      <c r="B12" s="228" t="s">
        <v>10</v>
      </c>
      <c r="C12" s="229"/>
      <c r="D12" s="28" t="s">
        <v>11</v>
      </c>
    </row>
    <row r="13" spans="2:4" s="16" customFormat="1" ht="50.1" customHeight="1" x14ac:dyDescent="0.25">
      <c r="B13" s="228" t="s">
        <v>12</v>
      </c>
      <c r="C13" s="229"/>
      <c r="D13" s="28" t="s">
        <v>13</v>
      </c>
    </row>
    <row r="14" spans="2:4" s="16" customFormat="1" ht="50.1" customHeight="1" x14ac:dyDescent="0.25">
      <c r="B14" s="228" t="s">
        <v>14</v>
      </c>
      <c r="C14" s="229"/>
      <c r="D14" s="28" t="s">
        <v>15</v>
      </c>
    </row>
    <row r="15" spans="2:4" s="16" customFormat="1" x14ac:dyDescent="0.25">
      <c r="B15" s="228" t="s">
        <v>16</v>
      </c>
      <c r="C15" s="229"/>
      <c r="D15" s="28" t="s">
        <v>17</v>
      </c>
    </row>
    <row r="16" spans="2:4" s="16" customFormat="1" x14ac:dyDescent="0.25">
      <c r="B16" s="228" t="s">
        <v>18</v>
      </c>
      <c r="C16" s="229"/>
      <c r="D16" s="28" t="s">
        <v>19</v>
      </c>
    </row>
    <row r="17" spans="2:4" customFormat="1" ht="17.25" x14ac:dyDescent="0.25">
      <c r="B17" s="220" t="s">
        <v>20</v>
      </c>
      <c r="C17" s="55"/>
      <c r="D17" s="28" t="s">
        <v>21</v>
      </c>
    </row>
    <row r="18" spans="2:4" customFormat="1" ht="35.1" customHeight="1" x14ac:dyDescent="0.25">
      <c r="B18" s="228" t="s">
        <v>22</v>
      </c>
      <c r="C18" s="229"/>
      <c r="D18" s="28" t="s">
        <v>23</v>
      </c>
    </row>
    <row r="19" spans="2:4" customFormat="1" ht="75" customHeight="1" x14ac:dyDescent="0.25">
      <c r="B19" s="228" t="s">
        <v>24</v>
      </c>
      <c r="C19" s="229"/>
      <c r="D19" s="28" t="s">
        <v>25</v>
      </c>
    </row>
    <row r="20" spans="2:4" customFormat="1" ht="84.95" customHeight="1" x14ac:dyDescent="0.25">
      <c r="B20" s="228" t="s">
        <v>26</v>
      </c>
      <c r="C20" s="229"/>
      <c r="D20" s="28" t="s">
        <v>27</v>
      </c>
    </row>
    <row r="21" spans="2:4" customFormat="1" ht="34.5" customHeight="1" x14ac:dyDescent="0.25">
      <c r="B21" s="228" t="s">
        <v>28</v>
      </c>
      <c r="C21" s="229"/>
      <c r="D21" s="28" t="s">
        <v>29</v>
      </c>
    </row>
    <row r="22" spans="2:4" s="16" customFormat="1" ht="56.1" customHeight="1" x14ac:dyDescent="0.25">
      <c r="B22" s="228" t="s">
        <v>30</v>
      </c>
      <c r="C22" s="229"/>
      <c r="D22" s="28" t="s">
        <v>31</v>
      </c>
    </row>
    <row r="23" spans="2:4" customFormat="1" ht="38.1" customHeight="1" x14ac:dyDescent="0.25">
      <c r="B23" s="237" t="s">
        <v>32</v>
      </c>
      <c r="C23" s="238"/>
      <c r="D23" s="128" t="s">
        <v>33</v>
      </c>
    </row>
    <row r="24" spans="2:4" customFormat="1" ht="45" customHeight="1" x14ac:dyDescent="0.25">
      <c r="B24" s="237" t="s">
        <v>34</v>
      </c>
      <c r="C24" s="238"/>
      <c r="D24" s="128" t="s">
        <v>35</v>
      </c>
    </row>
    <row r="25" spans="2:4" customFormat="1" ht="50.1" customHeight="1" x14ac:dyDescent="0.25">
      <c r="B25" s="228" t="s">
        <v>36</v>
      </c>
      <c r="C25" s="229"/>
      <c r="D25" s="28" t="s">
        <v>37</v>
      </c>
    </row>
    <row r="26" spans="2:4" customFormat="1" ht="51.75" x14ac:dyDescent="0.25">
      <c r="B26" s="230" t="s">
        <v>38</v>
      </c>
      <c r="C26" s="231"/>
      <c r="D26" s="41" t="s">
        <v>39</v>
      </c>
    </row>
    <row r="27" spans="2:4" customFormat="1" ht="34.5" customHeight="1" x14ac:dyDescent="0.25"/>
    <row r="28" spans="2:4" s="16" customFormat="1" ht="56.1" customHeight="1" x14ac:dyDescent="0.25">
      <c r="B28" s="26">
        <v>3</v>
      </c>
      <c r="C28" s="234" t="s">
        <v>40</v>
      </c>
      <c r="D28" s="234"/>
    </row>
    <row r="29" spans="2:4" customFormat="1" ht="18.75" customHeight="1" x14ac:dyDescent="0.25">
      <c r="B29" s="236"/>
      <c r="C29" s="236"/>
      <c r="D29" s="236"/>
    </row>
    <row r="30" spans="2:4" customFormat="1" ht="65.099999999999994" customHeight="1" x14ac:dyDescent="0.25">
      <c r="B30" s="228" t="s">
        <v>41</v>
      </c>
      <c r="C30" s="229"/>
      <c r="D30" s="54" t="s">
        <v>42</v>
      </c>
    </row>
    <row r="31" spans="2:4" customFormat="1" ht="50.1" customHeight="1" x14ac:dyDescent="0.25">
      <c r="B31" s="230" t="s">
        <v>38</v>
      </c>
      <c r="C31" s="231"/>
      <c r="D31" s="41" t="s">
        <v>43</v>
      </c>
    </row>
    <row r="32" spans="2:4" customFormat="1" ht="34.5" customHeight="1" x14ac:dyDescent="0.25"/>
    <row r="33" spans="2:4" customFormat="1" ht="34.5" customHeight="1" x14ac:dyDescent="0.25">
      <c r="B33" s="26">
        <v>4</v>
      </c>
      <c r="C33" s="234" t="s">
        <v>44</v>
      </c>
      <c r="D33" s="234"/>
    </row>
    <row r="34" spans="2:4" s="16" customFormat="1" ht="18.75" customHeight="1" x14ac:dyDescent="0.25">
      <c r="B34" s="236"/>
      <c r="C34" s="236"/>
      <c r="D34" s="236"/>
    </row>
    <row r="35" spans="2:4" customFormat="1" ht="50.1" customHeight="1" x14ac:dyDescent="0.25">
      <c r="B35" s="228" t="s">
        <v>45</v>
      </c>
      <c r="C35" s="229"/>
      <c r="D35" s="28" t="s">
        <v>46</v>
      </c>
    </row>
    <row r="36" spans="2:4" s="16" customFormat="1" ht="51.75" x14ac:dyDescent="0.25">
      <c r="B36" s="228" t="s">
        <v>47</v>
      </c>
      <c r="C36" s="229"/>
      <c r="D36" s="28" t="s">
        <v>48</v>
      </c>
    </row>
    <row r="37" spans="2:4" ht="36" customHeight="1" x14ac:dyDescent="0.3">
      <c r="B37" s="228" t="s">
        <v>49</v>
      </c>
      <c r="C37" s="229"/>
      <c r="D37" s="28" t="s">
        <v>50</v>
      </c>
    </row>
    <row r="38" spans="2:4" ht="36" customHeight="1" x14ac:dyDescent="0.3">
      <c r="B38" s="228" t="s">
        <v>51</v>
      </c>
      <c r="C38" s="229"/>
      <c r="D38" s="28" t="s">
        <v>52</v>
      </c>
    </row>
    <row r="39" spans="2:4" ht="36" customHeight="1" x14ac:dyDescent="0.3">
      <c r="B39"/>
      <c r="C39"/>
      <c r="D39"/>
    </row>
    <row r="40" spans="2:4" ht="18" customHeight="1" x14ac:dyDescent="0.3"/>
    <row r="41" spans="2:4" ht="36" customHeight="1" x14ac:dyDescent="0.3">
      <c r="B41" s="26">
        <v>5</v>
      </c>
      <c r="C41" s="226" t="s">
        <v>53</v>
      </c>
      <c r="D41" s="227"/>
    </row>
    <row r="42" spans="2:4" ht="36" customHeight="1" x14ac:dyDescent="0.3">
      <c r="B42" s="235"/>
      <c r="C42" s="235"/>
      <c r="D42" s="235"/>
    </row>
    <row r="43" spans="2:4" ht="36" customHeight="1" x14ac:dyDescent="0.3">
      <c r="B43" s="228" t="s">
        <v>41</v>
      </c>
      <c r="C43" s="229"/>
      <c r="D43" s="28" t="s">
        <v>54</v>
      </c>
    </row>
    <row r="44" spans="2:4" ht="36" customHeight="1" x14ac:dyDescent="0.3"/>
    <row r="45" spans="2:4" ht="45" customHeight="1" x14ac:dyDescent="0.3">
      <c r="B45" s="26">
        <v>6</v>
      </c>
      <c r="C45" s="226" t="s">
        <v>55</v>
      </c>
      <c r="D45" s="227"/>
    </row>
    <row r="46" spans="2:4" x14ac:dyDescent="0.3">
      <c r="B46" s="236"/>
      <c r="C46" s="236"/>
      <c r="D46" s="236"/>
    </row>
    <row r="47" spans="2:4" ht="36" customHeight="1" x14ac:dyDescent="0.3">
      <c r="B47" s="234" t="s">
        <v>56</v>
      </c>
      <c r="C47" s="234"/>
      <c r="D47" s="232" t="s">
        <v>57</v>
      </c>
    </row>
    <row r="48" spans="2:4" ht="36" customHeight="1" x14ac:dyDescent="0.3">
      <c r="B48" s="234"/>
      <c r="C48" s="234"/>
      <c r="D48" s="233"/>
    </row>
    <row r="49" ht="18" customHeight="1" x14ac:dyDescent="0.3"/>
  </sheetData>
  <mergeCells count="39">
    <mergeCell ref="B1:D1"/>
    <mergeCell ref="B36:C36"/>
    <mergeCell ref="B38:C38"/>
    <mergeCell ref="C28:D28"/>
    <mergeCell ref="C4:D4"/>
    <mergeCell ref="C33:D33"/>
    <mergeCell ref="C10:D10"/>
    <mergeCell ref="B5:D5"/>
    <mergeCell ref="B6:C6"/>
    <mergeCell ref="B7:C7"/>
    <mergeCell ref="B8:C8"/>
    <mergeCell ref="B11:D11"/>
    <mergeCell ref="B19:C19"/>
    <mergeCell ref="B34:D34"/>
    <mergeCell ref="B13:C13"/>
    <mergeCell ref="B12:C12"/>
    <mergeCell ref="B30:C30"/>
    <mergeCell ref="B20:C20"/>
    <mergeCell ref="B14:C14"/>
    <mergeCell ref="B21:C21"/>
    <mergeCell ref="B29:D29"/>
    <mergeCell ref="B22:C22"/>
    <mergeCell ref="B26:C26"/>
    <mergeCell ref="B25:C25"/>
    <mergeCell ref="B15:C15"/>
    <mergeCell ref="B16:C16"/>
    <mergeCell ref="B18:C18"/>
    <mergeCell ref="B23:C23"/>
    <mergeCell ref="B24:C24"/>
    <mergeCell ref="C41:D41"/>
    <mergeCell ref="B35:C35"/>
    <mergeCell ref="B31:C31"/>
    <mergeCell ref="B37:C37"/>
    <mergeCell ref="D47:D48"/>
    <mergeCell ref="B47:C48"/>
    <mergeCell ref="B42:D42"/>
    <mergeCell ref="B43:C43"/>
    <mergeCell ref="C45:D45"/>
    <mergeCell ref="B46:D46"/>
  </mergeCells>
  <dataValidations count="1">
    <dataValidation allowBlank="1" showInputMessage="1" showErrorMessage="1" error="Please select YES or NO." sqref="D23:D24 B23" xr:uid="{5FAD39A3-23B9-4D44-9CA0-8490FC7A3A48}"/>
  </dataValidations>
  <pageMargins left="0.25" right="0.25" top="0.75" bottom="0.75" header="0.3" footer="0.3"/>
  <pageSetup scale="77"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3C144-E0D2-40C4-8894-B5AE4DE533B4}">
  <sheetPr codeName="Sheet10">
    <tabColor rgb="FF00B0F0"/>
  </sheetPr>
  <dimension ref="A1:AO303"/>
  <sheetViews>
    <sheetView zoomScale="90" zoomScaleNormal="90" workbookViewId="0">
      <pane xSplit="7" ySplit="1" topLeftCell="H2" activePane="bottomRight" state="frozen"/>
      <selection pane="topRight" activeCell="H1" sqref="H1"/>
      <selection pane="bottomLeft" activeCell="A2" sqref="A2"/>
      <selection pane="bottomRight" activeCell="H1" sqref="H1"/>
    </sheetView>
  </sheetViews>
  <sheetFormatPr defaultColWidth="9.140625" defaultRowHeight="15" x14ac:dyDescent="0.25"/>
  <cols>
    <col min="1" max="1" width="4.7109375" style="6" customWidth="1"/>
    <col min="2" max="2" width="24" style="5" customWidth="1"/>
    <col min="3" max="3" width="25.42578125" style="5" customWidth="1"/>
    <col min="4" max="4" width="7.140625" style="5" customWidth="1"/>
    <col min="5" max="5" width="10.85546875" style="7" customWidth="1"/>
    <col min="6" max="6" width="15.5703125" style="7" customWidth="1"/>
    <col min="7" max="7" width="15.5703125" style="204" customWidth="1"/>
    <col min="8" max="36" width="6.85546875" style="8" customWidth="1"/>
    <col min="37" max="38" width="6.85546875" style="5" customWidth="1"/>
    <col min="39" max="39" width="13.140625" style="5" bestFit="1" customWidth="1"/>
    <col min="40" max="40" width="12.140625" style="5" bestFit="1" customWidth="1"/>
    <col min="41" max="41" width="16.7109375" style="45" customWidth="1"/>
    <col min="42" max="46" width="6.85546875" style="5" customWidth="1"/>
    <col min="47" max="16384" width="9.140625" style="5"/>
  </cols>
  <sheetData>
    <row r="1" spans="1:41" ht="30" customHeight="1" x14ac:dyDescent="0.25">
      <c r="A1" s="22" t="s">
        <v>69</v>
      </c>
      <c r="B1" s="22" t="s">
        <v>70</v>
      </c>
      <c r="C1" s="22" t="s">
        <v>71</v>
      </c>
      <c r="D1" s="22" t="s">
        <v>72</v>
      </c>
      <c r="E1" s="137" t="s">
        <v>94</v>
      </c>
      <c r="F1" s="136" t="s">
        <v>95</v>
      </c>
      <c r="G1" s="219" t="s">
        <v>96</v>
      </c>
      <c r="H1" s="195">
        <v>44197</v>
      </c>
      <c r="I1" s="195">
        <v>44198</v>
      </c>
      <c r="J1" s="195">
        <v>44199</v>
      </c>
      <c r="K1" s="195">
        <v>44200</v>
      </c>
      <c r="L1" s="195">
        <v>44201</v>
      </c>
      <c r="M1" s="195">
        <v>44202</v>
      </c>
      <c r="N1" s="195">
        <v>44203</v>
      </c>
      <c r="O1" s="195">
        <v>44204</v>
      </c>
      <c r="P1" s="195">
        <v>44205</v>
      </c>
      <c r="Q1" s="195">
        <v>44206</v>
      </c>
      <c r="R1" s="195">
        <v>44207</v>
      </c>
      <c r="S1" s="195">
        <v>44208</v>
      </c>
      <c r="T1" s="195">
        <v>44209</v>
      </c>
      <c r="U1" s="195">
        <v>44210</v>
      </c>
      <c r="V1" s="195">
        <v>44211</v>
      </c>
      <c r="W1" s="195">
        <v>44212</v>
      </c>
      <c r="X1" s="195">
        <v>44213</v>
      </c>
      <c r="Y1" s="195">
        <v>44214</v>
      </c>
      <c r="Z1" s="195">
        <v>44215</v>
      </c>
      <c r="AA1" s="195">
        <v>44216</v>
      </c>
      <c r="AB1" s="195">
        <v>44217</v>
      </c>
      <c r="AC1" s="195">
        <v>44218</v>
      </c>
      <c r="AD1" s="195">
        <v>44219</v>
      </c>
      <c r="AE1" s="195">
        <v>44220</v>
      </c>
      <c r="AF1" s="195">
        <v>44221</v>
      </c>
      <c r="AG1" s="195">
        <v>44222</v>
      </c>
      <c r="AH1" s="195">
        <v>44223</v>
      </c>
      <c r="AI1" s="195">
        <v>44224</v>
      </c>
      <c r="AJ1" s="195">
        <v>44225</v>
      </c>
      <c r="AK1" s="195">
        <v>44226</v>
      </c>
      <c r="AL1" s="195">
        <v>44227</v>
      </c>
      <c r="AM1" s="10" t="s">
        <v>73</v>
      </c>
      <c r="AN1" s="10" t="s">
        <v>74</v>
      </c>
      <c r="AO1" s="213" t="s">
        <v>75</v>
      </c>
    </row>
    <row r="2" spans="1:41" x14ac:dyDescent="0.25">
      <c r="A2" s="10">
        <v>1</v>
      </c>
      <c r="B2" s="11">
        <f>VLOOKUP($A2,Table2[[No]:[Date Student Last Attended Program
(mm/dd/yyyy)]],2,FALSE)</f>
        <v>0</v>
      </c>
      <c r="C2" s="12">
        <f>VLOOKUP($A2,Table2[[No]:[Date Student Last Attended Program
(mm/dd/yyyy)]],4,FALSE)</f>
        <v>0</v>
      </c>
      <c r="D2" s="51">
        <f>VLOOKUP($A2,Table2[[No]:[Date Student Last Attended Program
(mm/dd/yyyy)]],14,FALSE)</f>
        <v>0</v>
      </c>
      <c r="E2" s="138">
        <f>VLOOKUP($A2,Table2[[No]:[Date Student Last Attended Program
(mm/dd/yyyy)]],17,FALSE)</f>
        <v>0</v>
      </c>
      <c r="F2" s="207">
        <f>VLOOKUP($A2,Table2[[No]:[Date Student Last Attended Program
(mm/dd/yyyy)]],18,FALSE)</f>
        <v>0</v>
      </c>
      <c r="G2" s="209">
        <f>VLOOKUP($A2,Table2[[#All],[No]:[Which Group Does Student Participate In?
(optional)]],23,FALSE)</f>
        <v>0</v>
      </c>
      <c r="H2" s="29"/>
      <c r="I2" s="29"/>
      <c r="J2" s="29"/>
      <c r="K2" s="29"/>
      <c r="L2" s="29"/>
      <c r="M2" s="29"/>
      <c r="N2" s="29"/>
      <c r="O2" s="29"/>
      <c r="P2" s="29"/>
      <c r="Q2" s="29"/>
      <c r="R2" s="29"/>
      <c r="S2" s="9"/>
      <c r="T2" s="9"/>
      <c r="U2" s="9"/>
      <c r="V2" s="9"/>
      <c r="W2" s="9"/>
      <c r="X2" s="9"/>
      <c r="Y2" s="9"/>
      <c r="Z2" s="9"/>
      <c r="AA2" s="9"/>
      <c r="AB2" s="9"/>
      <c r="AC2" s="9"/>
      <c r="AD2" s="9"/>
      <c r="AE2" s="9"/>
      <c r="AF2" s="9"/>
      <c r="AG2" s="9"/>
      <c r="AH2" s="9"/>
      <c r="AI2" s="9"/>
      <c r="AJ2" s="9"/>
      <c r="AK2" s="9"/>
      <c r="AL2" s="9"/>
      <c r="AM2" s="11">
        <f t="shared" ref="AM2:AM65" si="0">COUNTIF(H2:AL2,"1")</f>
        <v>0</v>
      </c>
      <c r="AN2" s="11">
        <f t="shared" ref="AN2:AN65" si="1">COUNTIFS(H2:AL2,"1")+COUNTIF(H2:AL2,"0")</f>
        <v>0</v>
      </c>
      <c r="AO2" s="47" t="e">
        <f t="shared" ref="AO2:AO65" si="2">AM2/AN2</f>
        <v>#DIV/0!</v>
      </c>
    </row>
    <row r="3" spans="1:41" x14ac:dyDescent="0.25">
      <c r="A3" s="10">
        <v>2</v>
      </c>
      <c r="B3" s="11">
        <f>VLOOKUP($A3,Table2[[No]:[Date Student Last Attended Program
(mm/dd/yyyy)]],2,FALSE)</f>
        <v>0</v>
      </c>
      <c r="C3" s="12">
        <f>VLOOKUP($A3,Table2[[No]:[Date Student Last Attended Program
(mm/dd/yyyy)]],4,FALSE)</f>
        <v>0</v>
      </c>
      <c r="D3" s="51">
        <f>VLOOKUP($A3,Table2[[No]:[Date Student Last Attended Program
(mm/dd/yyyy)]],14,FALSE)</f>
        <v>0</v>
      </c>
      <c r="E3" s="138">
        <f>VLOOKUP($A3,Table2[[No]:[Date Student Last Attended Program
(mm/dd/yyyy)]],17,FALSE)</f>
        <v>0</v>
      </c>
      <c r="F3" s="207">
        <f>VLOOKUP($A3,Table2[[No]:[Date Student Last Attended Program
(mm/dd/yyyy)]],18,FALSE)</f>
        <v>0</v>
      </c>
      <c r="G3" s="209">
        <f>VLOOKUP($A3,Table2[[#All],[No]:[Which Group Does Student Participate In?
(optional)]],23,FALSE)</f>
        <v>0</v>
      </c>
      <c r="H3" s="29"/>
      <c r="I3" s="29"/>
      <c r="J3" s="29"/>
      <c r="K3" s="29"/>
      <c r="L3" s="29"/>
      <c r="M3" s="29"/>
      <c r="N3" s="29"/>
      <c r="O3" s="29"/>
      <c r="P3" s="29"/>
      <c r="Q3" s="29"/>
      <c r="R3" s="29"/>
      <c r="S3" s="9"/>
      <c r="T3" s="9"/>
      <c r="U3" s="9"/>
      <c r="V3" s="9"/>
      <c r="W3" s="9"/>
      <c r="X3" s="9"/>
      <c r="Y3" s="9"/>
      <c r="Z3" s="9"/>
      <c r="AA3" s="9"/>
      <c r="AB3" s="9"/>
      <c r="AC3" s="9"/>
      <c r="AD3" s="9"/>
      <c r="AE3" s="9"/>
      <c r="AF3" s="9"/>
      <c r="AG3" s="9"/>
      <c r="AH3" s="9"/>
      <c r="AI3" s="9"/>
      <c r="AJ3" s="9"/>
      <c r="AK3" s="9"/>
      <c r="AL3" s="9"/>
      <c r="AM3" s="11">
        <f t="shared" si="0"/>
        <v>0</v>
      </c>
      <c r="AN3" s="11">
        <f t="shared" si="1"/>
        <v>0</v>
      </c>
      <c r="AO3" s="47" t="e">
        <f t="shared" si="2"/>
        <v>#DIV/0!</v>
      </c>
    </row>
    <row r="4" spans="1:41" x14ac:dyDescent="0.25">
      <c r="A4" s="10">
        <v>3</v>
      </c>
      <c r="B4" s="11">
        <f>VLOOKUP($A4,Table2[[No]:[Date Student Last Attended Program
(mm/dd/yyyy)]],2,FALSE)</f>
        <v>0</v>
      </c>
      <c r="C4" s="12">
        <f>VLOOKUP($A4,Table2[[No]:[Date Student Last Attended Program
(mm/dd/yyyy)]],4,FALSE)</f>
        <v>0</v>
      </c>
      <c r="D4" s="51">
        <f>VLOOKUP($A4,Table2[[No]:[Date Student Last Attended Program
(mm/dd/yyyy)]],14,FALSE)</f>
        <v>0</v>
      </c>
      <c r="E4" s="138">
        <f>VLOOKUP($A4,Table2[[No]:[Date Student Last Attended Program
(mm/dd/yyyy)]],17,FALSE)</f>
        <v>0</v>
      </c>
      <c r="F4" s="207">
        <f>VLOOKUP($A4,Table2[[No]:[Date Student Last Attended Program
(mm/dd/yyyy)]],18,FALSE)</f>
        <v>0</v>
      </c>
      <c r="G4" s="209">
        <f>VLOOKUP($A4,Table2[[#All],[No]:[Which Group Does Student Participate In?
(optional)]],23,FALSE)</f>
        <v>0</v>
      </c>
      <c r="H4" s="29"/>
      <c r="I4" s="29"/>
      <c r="J4" s="29"/>
      <c r="K4" s="29"/>
      <c r="L4" s="29"/>
      <c r="M4" s="29"/>
      <c r="N4" s="29"/>
      <c r="O4" s="29"/>
      <c r="P4" s="29"/>
      <c r="Q4" s="29"/>
      <c r="R4" s="29"/>
      <c r="S4" s="9"/>
      <c r="T4" s="9"/>
      <c r="U4" s="9"/>
      <c r="V4" s="9"/>
      <c r="W4" s="9"/>
      <c r="X4" s="9"/>
      <c r="Y4" s="9"/>
      <c r="Z4" s="9"/>
      <c r="AA4" s="9"/>
      <c r="AB4" s="9"/>
      <c r="AC4" s="9"/>
      <c r="AD4" s="9"/>
      <c r="AE4" s="9"/>
      <c r="AF4" s="9"/>
      <c r="AG4" s="9"/>
      <c r="AH4" s="9"/>
      <c r="AI4" s="9"/>
      <c r="AJ4" s="9"/>
      <c r="AK4" s="9"/>
      <c r="AL4" s="9"/>
      <c r="AM4" s="11">
        <f t="shared" si="0"/>
        <v>0</v>
      </c>
      <c r="AN4" s="11">
        <f t="shared" si="1"/>
        <v>0</v>
      </c>
      <c r="AO4" s="47" t="e">
        <f t="shared" si="2"/>
        <v>#DIV/0!</v>
      </c>
    </row>
    <row r="5" spans="1:41" x14ac:dyDescent="0.25">
      <c r="A5" s="10">
        <v>4</v>
      </c>
      <c r="B5" s="11">
        <f>VLOOKUP($A5,Table2[[No]:[Date Student Last Attended Program
(mm/dd/yyyy)]],2,FALSE)</f>
        <v>0</v>
      </c>
      <c r="C5" s="12">
        <f>VLOOKUP($A5,Table2[[No]:[Date Student Last Attended Program
(mm/dd/yyyy)]],4,FALSE)</f>
        <v>0</v>
      </c>
      <c r="D5" s="51">
        <f>VLOOKUP($A5,Table2[[No]:[Date Student Last Attended Program
(mm/dd/yyyy)]],14,FALSE)</f>
        <v>0</v>
      </c>
      <c r="E5" s="138">
        <f>VLOOKUP($A5,Table2[[No]:[Date Student Last Attended Program
(mm/dd/yyyy)]],17,FALSE)</f>
        <v>0</v>
      </c>
      <c r="F5" s="207">
        <f>VLOOKUP($A5,Table2[[No]:[Date Student Last Attended Program
(mm/dd/yyyy)]],18,FALSE)</f>
        <v>0</v>
      </c>
      <c r="G5" s="209">
        <f>VLOOKUP($A5,Table2[[#All],[No]:[Which Group Does Student Participate In?
(optional)]],23,FALSE)</f>
        <v>0</v>
      </c>
      <c r="H5" s="29"/>
      <c r="I5" s="29"/>
      <c r="J5" s="29"/>
      <c r="K5" s="29"/>
      <c r="L5" s="29"/>
      <c r="M5" s="29"/>
      <c r="N5" s="29"/>
      <c r="O5" s="29"/>
      <c r="P5" s="29"/>
      <c r="Q5" s="29"/>
      <c r="R5" s="29"/>
      <c r="S5" s="9"/>
      <c r="T5" s="9"/>
      <c r="U5" s="9"/>
      <c r="V5" s="9"/>
      <c r="W5" s="9"/>
      <c r="X5" s="9"/>
      <c r="Y5" s="9"/>
      <c r="Z5" s="9"/>
      <c r="AA5" s="9"/>
      <c r="AB5" s="9"/>
      <c r="AC5" s="9"/>
      <c r="AD5" s="9"/>
      <c r="AE5" s="9"/>
      <c r="AF5" s="9"/>
      <c r="AG5" s="9"/>
      <c r="AH5" s="9"/>
      <c r="AI5" s="9"/>
      <c r="AJ5" s="9"/>
      <c r="AK5" s="9"/>
      <c r="AL5" s="9"/>
      <c r="AM5" s="11">
        <f t="shared" si="0"/>
        <v>0</v>
      </c>
      <c r="AN5" s="11">
        <f t="shared" si="1"/>
        <v>0</v>
      </c>
      <c r="AO5" s="47" t="e">
        <f t="shared" si="2"/>
        <v>#DIV/0!</v>
      </c>
    </row>
    <row r="6" spans="1:41" x14ac:dyDescent="0.25">
      <c r="A6" s="10">
        <v>5</v>
      </c>
      <c r="B6" s="11">
        <f>VLOOKUP($A6,Table2[[No]:[Date Student Last Attended Program
(mm/dd/yyyy)]],2,FALSE)</f>
        <v>0</v>
      </c>
      <c r="C6" s="12">
        <f>VLOOKUP($A6,Table2[[No]:[Date Student Last Attended Program
(mm/dd/yyyy)]],4,FALSE)</f>
        <v>0</v>
      </c>
      <c r="D6" s="51">
        <f>VLOOKUP($A6,Table2[[No]:[Date Student Last Attended Program
(mm/dd/yyyy)]],14,FALSE)</f>
        <v>0</v>
      </c>
      <c r="E6" s="138">
        <f>VLOOKUP($A6,Table2[[No]:[Date Student Last Attended Program
(mm/dd/yyyy)]],17,FALSE)</f>
        <v>0</v>
      </c>
      <c r="F6" s="207">
        <f>VLOOKUP($A6,Table2[[No]:[Date Student Last Attended Program
(mm/dd/yyyy)]],18,FALSE)</f>
        <v>0</v>
      </c>
      <c r="G6" s="209">
        <f>VLOOKUP($A6,Table2[[#All],[No]:[Which Group Does Student Participate In?
(optional)]],23,FALSE)</f>
        <v>0</v>
      </c>
      <c r="H6" s="29"/>
      <c r="I6" s="29"/>
      <c r="J6" s="29"/>
      <c r="K6" s="29"/>
      <c r="L6" s="29"/>
      <c r="M6" s="29"/>
      <c r="N6" s="29"/>
      <c r="O6" s="29"/>
      <c r="P6" s="29"/>
      <c r="Q6" s="29"/>
      <c r="R6" s="29"/>
      <c r="S6" s="9"/>
      <c r="T6" s="9"/>
      <c r="U6" s="9"/>
      <c r="V6" s="9"/>
      <c r="W6" s="9"/>
      <c r="X6" s="9"/>
      <c r="Y6" s="9"/>
      <c r="Z6" s="9"/>
      <c r="AA6" s="9"/>
      <c r="AB6" s="9"/>
      <c r="AC6" s="9"/>
      <c r="AD6" s="9"/>
      <c r="AE6" s="9"/>
      <c r="AF6" s="9"/>
      <c r="AG6" s="9"/>
      <c r="AH6" s="9"/>
      <c r="AI6" s="9"/>
      <c r="AJ6" s="9"/>
      <c r="AK6" s="9"/>
      <c r="AL6" s="9"/>
      <c r="AM6" s="11">
        <f t="shared" si="0"/>
        <v>0</v>
      </c>
      <c r="AN6" s="11">
        <f t="shared" si="1"/>
        <v>0</v>
      </c>
      <c r="AO6" s="47" t="e">
        <f t="shared" si="2"/>
        <v>#DIV/0!</v>
      </c>
    </row>
    <row r="7" spans="1:41" x14ac:dyDescent="0.25">
      <c r="A7" s="10">
        <v>6</v>
      </c>
      <c r="B7" s="11">
        <f>VLOOKUP($A7,Table2[[No]:[Date Student Last Attended Program
(mm/dd/yyyy)]],2,FALSE)</f>
        <v>0</v>
      </c>
      <c r="C7" s="12">
        <f>VLOOKUP($A7,Table2[[No]:[Date Student Last Attended Program
(mm/dd/yyyy)]],4,FALSE)</f>
        <v>0</v>
      </c>
      <c r="D7" s="51">
        <f>VLOOKUP($A7,Table2[[No]:[Date Student Last Attended Program
(mm/dd/yyyy)]],14,FALSE)</f>
        <v>0</v>
      </c>
      <c r="E7" s="138">
        <f>VLOOKUP($A7,Table2[[No]:[Date Student Last Attended Program
(mm/dd/yyyy)]],17,FALSE)</f>
        <v>0</v>
      </c>
      <c r="F7" s="207">
        <f>VLOOKUP($A7,Table2[[No]:[Date Student Last Attended Program
(mm/dd/yyyy)]],18,FALSE)</f>
        <v>0</v>
      </c>
      <c r="G7" s="209">
        <f>VLOOKUP($A7,Table2[[#All],[No]:[Which Group Does Student Participate In?
(optional)]],23,FALSE)</f>
        <v>0</v>
      </c>
      <c r="H7" s="29"/>
      <c r="I7" s="29"/>
      <c r="J7" s="29"/>
      <c r="K7" s="29"/>
      <c r="L7" s="29"/>
      <c r="M7" s="29"/>
      <c r="N7" s="29"/>
      <c r="O7" s="29"/>
      <c r="P7" s="29"/>
      <c r="Q7" s="29"/>
      <c r="R7" s="29"/>
      <c r="S7" s="9"/>
      <c r="T7" s="9"/>
      <c r="U7" s="9"/>
      <c r="V7" s="9"/>
      <c r="W7" s="9"/>
      <c r="X7" s="9"/>
      <c r="Y7" s="9"/>
      <c r="Z7" s="9"/>
      <c r="AA7" s="9"/>
      <c r="AB7" s="9"/>
      <c r="AC7" s="9"/>
      <c r="AD7" s="9"/>
      <c r="AE7" s="9"/>
      <c r="AF7" s="9"/>
      <c r="AG7" s="9"/>
      <c r="AH7" s="9"/>
      <c r="AI7" s="9"/>
      <c r="AJ7" s="9"/>
      <c r="AK7" s="9"/>
      <c r="AL7" s="9"/>
      <c r="AM7" s="11">
        <f t="shared" si="0"/>
        <v>0</v>
      </c>
      <c r="AN7" s="11">
        <f t="shared" si="1"/>
        <v>0</v>
      </c>
      <c r="AO7" s="47" t="e">
        <f t="shared" si="2"/>
        <v>#DIV/0!</v>
      </c>
    </row>
    <row r="8" spans="1:41" x14ac:dyDescent="0.25">
      <c r="A8" s="10">
        <v>7</v>
      </c>
      <c r="B8" s="11">
        <f>VLOOKUP($A8,Table2[[No]:[Date Student Last Attended Program
(mm/dd/yyyy)]],2,FALSE)</f>
        <v>0</v>
      </c>
      <c r="C8" s="12">
        <f>VLOOKUP($A8,Table2[[No]:[Date Student Last Attended Program
(mm/dd/yyyy)]],4,FALSE)</f>
        <v>0</v>
      </c>
      <c r="D8" s="51">
        <f>VLOOKUP($A8,Table2[[No]:[Date Student Last Attended Program
(mm/dd/yyyy)]],14,FALSE)</f>
        <v>0</v>
      </c>
      <c r="E8" s="138">
        <f>VLOOKUP($A8,Table2[[No]:[Date Student Last Attended Program
(mm/dd/yyyy)]],17,FALSE)</f>
        <v>0</v>
      </c>
      <c r="F8" s="207">
        <f>VLOOKUP($A8,Table2[[No]:[Date Student Last Attended Program
(mm/dd/yyyy)]],18,FALSE)</f>
        <v>0</v>
      </c>
      <c r="G8" s="209">
        <f>VLOOKUP($A8,Table2[[#All],[No]:[Which Group Does Student Participate In?
(optional)]],23,FALSE)</f>
        <v>0</v>
      </c>
      <c r="H8" s="29"/>
      <c r="I8" s="29"/>
      <c r="J8" s="29"/>
      <c r="K8" s="29"/>
      <c r="L8" s="29"/>
      <c r="M8" s="29"/>
      <c r="N8" s="29"/>
      <c r="O8" s="29"/>
      <c r="P8" s="29"/>
      <c r="Q8" s="29"/>
      <c r="R8" s="29"/>
      <c r="S8" s="9"/>
      <c r="T8" s="9"/>
      <c r="U8" s="9"/>
      <c r="V8" s="9"/>
      <c r="W8" s="9"/>
      <c r="X8" s="9"/>
      <c r="Y8" s="9"/>
      <c r="Z8" s="9"/>
      <c r="AA8" s="9"/>
      <c r="AB8" s="9"/>
      <c r="AC8" s="9"/>
      <c r="AD8" s="9"/>
      <c r="AE8" s="9"/>
      <c r="AF8" s="9"/>
      <c r="AG8" s="9"/>
      <c r="AH8" s="9"/>
      <c r="AI8" s="9"/>
      <c r="AJ8" s="9"/>
      <c r="AK8" s="9"/>
      <c r="AL8" s="9"/>
      <c r="AM8" s="11">
        <f t="shared" si="0"/>
        <v>0</v>
      </c>
      <c r="AN8" s="11">
        <f t="shared" si="1"/>
        <v>0</v>
      </c>
      <c r="AO8" s="47" t="e">
        <f t="shared" si="2"/>
        <v>#DIV/0!</v>
      </c>
    </row>
    <row r="9" spans="1:41" x14ac:dyDescent="0.25">
      <c r="A9" s="10">
        <v>8</v>
      </c>
      <c r="B9" s="11">
        <f>VLOOKUP($A9,Table2[[No]:[Date Student Last Attended Program
(mm/dd/yyyy)]],2,FALSE)</f>
        <v>0</v>
      </c>
      <c r="C9" s="12">
        <f>VLOOKUP($A9,Table2[[No]:[Date Student Last Attended Program
(mm/dd/yyyy)]],4,FALSE)</f>
        <v>0</v>
      </c>
      <c r="D9" s="51">
        <f>VLOOKUP($A9,Table2[[No]:[Date Student Last Attended Program
(mm/dd/yyyy)]],14,FALSE)</f>
        <v>0</v>
      </c>
      <c r="E9" s="138">
        <f>VLOOKUP($A9,Table2[[No]:[Date Student Last Attended Program
(mm/dd/yyyy)]],17,FALSE)</f>
        <v>0</v>
      </c>
      <c r="F9" s="207">
        <f>VLOOKUP($A9,Table2[[No]:[Date Student Last Attended Program
(mm/dd/yyyy)]],18,FALSE)</f>
        <v>0</v>
      </c>
      <c r="G9" s="209">
        <f>VLOOKUP($A9,Table2[[#All],[No]:[Which Group Does Student Participate In?
(optional)]],23,FALSE)</f>
        <v>0</v>
      </c>
      <c r="H9" s="29"/>
      <c r="I9" s="29"/>
      <c r="J9" s="29"/>
      <c r="K9" s="29"/>
      <c r="L9" s="29"/>
      <c r="M9" s="29"/>
      <c r="N9" s="29"/>
      <c r="O9" s="29"/>
      <c r="P9" s="29"/>
      <c r="Q9" s="29"/>
      <c r="R9" s="29"/>
      <c r="S9" s="9"/>
      <c r="T9" s="9"/>
      <c r="U9" s="9"/>
      <c r="V9" s="9"/>
      <c r="W9" s="9"/>
      <c r="X9" s="9"/>
      <c r="Y9" s="9"/>
      <c r="Z9" s="9"/>
      <c r="AA9" s="9"/>
      <c r="AB9" s="9"/>
      <c r="AC9" s="9"/>
      <c r="AD9" s="9"/>
      <c r="AE9" s="9"/>
      <c r="AF9" s="9"/>
      <c r="AG9" s="9"/>
      <c r="AH9" s="9"/>
      <c r="AI9" s="9"/>
      <c r="AJ9" s="9"/>
      <c r="AK9" s="9"/>
      <c r="AL9" s="9"/>
      <c r="AM9" s="11">
        <f t="shared" si="0"/>
        <v>0</v>
      </c>
      <c r="AN9" s="11">
        <f t="shared" si="1"/>
        <v>0</v>
      </c>
      <c r="AO9" s="47" t="e">
        <f t="shared" si="2"/>
        <v>#DIV/0!</v>
      </c>
    </row>
    <row r="10" spans="1:41" x14ac:dyDescent="0.25">
      <c r="A10" s="10">
        <v>9</v>
      </c>
      <c r="B10" s="11">
        <f>VLOOKUP($A10,Table2[[No]:[Date Student Last Attended Program
(mm/dd/yyyy)]],2,FALSE)</f>
        <v>0</v>
      </c>
      <c r="C10" s="12">
        <f>VLOOKUP($A10,Table2[[No]:[Date Student Last Attended Program
(mm/dd/yyyy)]],4,FALSE)</f>
        <v>0</v>
      </c>
      <c r="D10" s="51">
        <f>VLOOKUP($A10,Table2[[No]:[Date Student Last Attended Program
(mm/dd/yyyy)]],14,FALSE)</f>
        <v>0</v>
      </c>
      <c r="E10" s="138">
        <f>VLOOKUP($A10,Table2[[No]:[Date Student Last Attended Program
(mm/dd/yyyy)]],17,FALSE)</f>
        <v>0</v>
      </c>
      <c r="F10" s="207">
        <f>VLOOKUP($A10,Table2[[No]:[Date Student Last Attended Program
(mm/dd/yyyy)]],18,FALSE)</f>
        <v>0</v>
      </c>
      <c r="G10" s="209">
        <f>VLOOKUP($A10,Table2[[#All],[No]:[Which Group Does Student Participate In?
(optional)]],23,FALSE)</f>
        <v>0</v>
      </c>
      <c r="H10" s="29"/>
      <c r="I10" s="29"/>
      <c r="J10" s="29"/>
      <c r="K10" s="29"/>
      <c r="L10" s="29"/>
      <c r="M10" s="29"/>
      <c r="N10" s="29"/>
      <c r="O10" s="29"/>
      <c r="P10" s="29"/>
      <c r="Q10" s="29"/>
      <c r="R10" s="29"/>
      <c r="S10" s="9"/>
      <c r="T10" s="9"/>
      <c r="U10" s="9"/>
      <c r="V10" s="9"/>
      <c r="W10" s="9"/>
      <c r="X10" s="9"/>
      <c r="Y10" s="9"/>
      <c r="Z10" s="9"/>
      <c r="AA10" s="9"/>
      <c r="AB10" s="9"/>
      <c r="AC10" s="9"/>
      <c r="AD10" s="9"/>
      <c r="AE10" s="9"/>
      <c r="AF10" s="9"/>
      <c r="AG10" s="9"/>
      <c r="AH10" s="9"/>
      <c r="AI10" s="9"/>
      <c r="AJ10" s="9"/>
      <c r="AK10" s="9"/>
      <c r="AL10" s="9"/>
      <c r="AM10" s="11">
        <f t="shared" si="0"/>
        <v>0</v>
      </c>
      <c r="AN10" s="11">
        <f t="shared" si="1"/>
        <v>0</v>
      </c>
      <c r="AO10" s="47" t="e">
        <f t="shared" si="2"/>
        <v>#DIV/0!</v>
      </c>
    </row>
    <row r="11" spans="1:41" x14ac:dyDescent="0.25">
      <c r="A11" s="10">
        <v>10</v>
      </c>
      <c r="B11" s="11">
        <f>VLOOKUP($A11,Table2[[No]:[Date Student Last Attended Program
(mm/dd/yyyy)]],2,FALSE)</f>
        <v>0</v>
      </c>
      <c r="C11" s="12">
        <f>VLOOKUP($A11,Table2[[No]:[Date Student Last Attended Program
(mm/dd/yyyy)]],4,FALSE)</f>
        <v>0</v>
      </c>
      <c r="D11" s="51">
        <f>VLOOKUP($A11,Table2[[No]:[Date Student Last Attended Program
(mm/dd/yyyy)]],14,FALSE)</f>
        <v>0</v>
      </c>
      <c r="E11" s="138">
        <f>VLOOKUP($A11,Table2[[No]:[Date Student Last Attended Program
(mm/dd/yyyy)]],17,FALSE)</f>
        <v>0</v>
      </c>
      <c r="F11" s="207">
        <f>VLOOKUP($A11,Table2[[No]:[Date Student Last Attended Program
(mm/dd/yyyy)]],18,FALSE)</f>
        <v>0</v>
      </c>
      <c r="G11" s="209">
        <f>VLOOKUP($A11,Table2[[#All],[No]:[Which Group Does Student Participate In?
(optional)]],23,FALSE)</f>
        <v>0</v>
      </c>
      <c r="H11" s="29"/>
      <c r="I11" s="29"/>
      <c r="J11" s="29"/>
      <c r="K11" s="29"/>
      <c r="L11" s="29"/>
      <c r="M11" s="29"/>
      <c r="N11" s="29"/>
      <c r="O11" s="29"/>
      <c r="P11" s="29"/>
      <c r="Q11" s="29"/>
      <c r="R11" s="29"/>
      <c r="S11" s="9"/>
      <c r="T11" s="9"/>
      <c r="U11" s="9"/>
      <c r="V11" s="9"/>
      <c r="W11" s="9"/>
      <c r="X11" s="9"/>
      <c r="Y11" s="9"/>
      <c r="Z11" s="9"/>
      <c r="AA11" s="9"/>
      <c r="AB11" s="9"/>
      <c r="AC11" s="9"/>
      <c r="AD11" s="9"/>
      <c r="AE11" s="9"/>
      <c r="AF11" s="9"/>
      <c r="AG11" s="9"/>
      <c r="AH11" s="9"/>
      <c r="AI11" s="9"/>
      <c r="AJ11" s="9"/>
      <c r="AK11" s="9"/>
      <c r="AL11" s="9"/>
      <c r="AM11" s="11">
        <f t="shared" si="0"/>
        <v>0</v>
      </c>
      <c r="AN11" s="11">
        <f t="shared" si="1"/>
        <v>0</v>
      </c>
      <c r="AO11" s="47" t="e">
        <f t="shared" si="2"/>
        <v>#DIV/0!</v>
      </c>
    </row>
    <row r="12" spans="1:41" x14ac:dyDescent="0.25">
      <c r="A12" s="10">
        <v>11</v>
      </c>
      <c r="B12" s="11">
        <f>VLOOKUP($A12,Table2[[No]:[Date Student Last Attended Program
(mm/dd/yyyy)]],2,FALSE)</f>
        <v>0</v>
      </c>
      <c r="C12" s="12">
        <f>VLOOKUP($A12,Table2[[No]:[Date Student Last Attended Program
(mm/dd/yyyy)]],4,FALSE)</f>
        <v>0</v>
      </c>
      <c r="D12" s="51">
        <f>VLOOKUP($A12,Table2[[No]:[Date Student Last Attended Program
(mm/dd/yyyy)]],14,FALSE)</f>
        <v>0</v>
      </c>
      <c r="E12" s="138">
        <f>VLOOKUP($A12,Table2[[No]:[Date Student Last Attended Program
(mm/dd/yyyy)]],17,FALSE)</f>
        <v>0</v>
      </c>
      <c r="F12" s="207">
        <f>VLOOKUP($A12,Table2[[No]:[Date Student Last Attended Program
(mm/dd/yyyy)]],18,FALSE)</f>
        <v>0</v>
      </c>
      <c r="G12" s="209">
        <f>VLOOKUP($A12,Table2[[#All],[No]:[Which Group Does Student Participate In?
(optional)]],23,FALSE)</f>
        <v>0</v>
      </c>
      <c r="H12" s="29"/>
      <c r="I12" s="29"/>
      <c r="J12" s="29"/>
      <c r="K12" s="29"/>
      <c r="L12" s="29"/>
      <c r="M12" s="29"/>
      <c r="N12" s="29"/>
      <c r="O12" s="29"/>
      <c r="P12" s="29"/>
      <c r="Q12" s="29"/>
      <c r="R12" s="29"/>
      <c r="S12" s="9"/>
      <c r="T12" s="9"/>
      <c r="U12" s="9"/>
      <c r="V12" s="9"/>
      <c r="W12" s="9"/>
      <c r="X12" s="9"/>
      <c r="Y12" s="9"/>
      <c r="Z12" s="9"/>
      <c r="AA12" s="9"/>
      <c r="AB12" s="9"/>
      <c r="AC12" s="9"/>
      <c r="AD12" s="9"/>
      <c r="AE12" s="9"/>
      <c r="AF12" s="9"/>
      <c r="AG12" s="9"/>
      <c r="AH12" s="9"/>
      <c r="AI12" s="9"/>
      <c r="AJ12" s="9"/>
      <c r="AK12" s="9"/>
      <c r="AL12" s="9"/>
      <c r="AM12" s="11">
        <f t="shared" si="0"/>
        <v>0</v>
      </c>
      <c r="AN12" s="11">
        <f t="shared" si="1"/>
        <v>0</v>
      </c>
      <c r="AO12" s="47" t="e">
        <f t="shared" si="2"/>
        <v>#DIV/0!</v>
      </c>
    </row>
    <row r="13" spans="1:41" x14ac:dyDescent="0.25">
      <c r="A13" s="10">
        <v>12</v>
      </c>
      <c r="B13" s="11">
        <f>VLOOKUP($A13,Table2[[No]:[Date Student Last Attended Program
(mm/dd/yyyy)]],2,FALSE)</f>
        <v>0</v>
      </c>
      <c r="C13" s="12">
        <f>VLOOKUP($A13,Table2[[No]:[Date Student Last Attended Program
(mm/dd/yyyy)]],4,FALSE)</f>
        <v>0</v>
      </c>
      <c r="D13" s="51">
        <f>VLOOKUP($A13,Table2[[No]:[Date Student Last Attended Program
(mm/dd/yyyy)]],14,FALSE)</f>
        <v>0</v>
      </c>
      <c r="E13" s="138">
        <f>VLOOKUP($A13,Table2[[No]:[Date Student Last Attended Program
(mm/dd/yyyy)]],17,FALSE)</f>
        <v>0</v>
      </c>
      <c r="F13" s="207">
        <f>VLOOKUP($A13,Table2[[No]:[Date Student Last Attended Program
(mm/dd/yyyy)]],18,FALSE)</f>
        <v>0</v>
      </c>
      <c r="G13" s="209">
        <f>VLOOKUP($A13,Table2[[#All],[No]:[Which Group Does Student Participate In?
(optional)]],23,FALSE)</f>
        <v>0</v>
      </c>
      <c r="H13" s="29"/>
      <c r="I13" s="29"/>
      <c r="J13" s="29"/>
      <c r="K13" s="29"/>
      <c r="L13" s="29"/>
      <c r="M13" s="29"/>
      <c r="N13" s="29"/>
      <c r="O13" s="29"/>
      <c r="P13" s="29"/>
      <c r="Q13" s="29"/>
      <c r="R13" s="29"/>
      <c r="S13" s="9"/>
      <c r="T13" s="9"/>
      <c r="U13" s="9"/>
      <c r="V13" s="9"/>
      <c r="W13" s="9"/>
      <c r="X13" s="9"/>
      <c r="Y13" s="9"/>
      <c r="Z13" s="9"/>
      <c r="AA13" s="9"/>
      <c r="AB13" s="9"/>
      <c r="AC13" s="9"/>
      <c r="AD13" s="9"/>
      <c r="AE13" s="9"/>
      <c r="AF13" s="9"/>
      <c r="AG13" s="9"/>
      <c r="AH13" s="9"/>
      <c r="AI13" s="9"/>
      <c r="AJ13" s="9"/>
      <c r="AK13" s="9"/>
      <c r="AL13" s="9"/>
      <c r="AM13" s="11">
        <f t="shared" si="0"/>
        <v>0</v>
      </c>
      <c r="AN13" s="11">
        <f t="shared" si="1"/>
        <v>0</v>
      </c>
      <c r="AO13" s="47" t="e">
        <f t="shared" si="2"/>
        <v>#DIV/0!</v>
      </c>
    </row>
    <row r="14" spans="1:41" x14ac:dyDescent="0.25">
      <c r="A14" s="10">
        <v>13</v>
      </c>
      <c r="B14" s="11">
        <f>VLOOKUP($A14,Table2[[No]:[Date Student Last Attended Program
(mm/dd/yyyy)]],2,FALSE)</f>
        <v>0</v>
      </c>
      <c r="C14" s="12">
        <f>VLOOKUP($A14,Table2[[No]:[Date Student Last Attended Program
(mm/dd/yyyy)]],4,FALSE)</f>
        <v>0</v>
      </c>
      <c r="D14" s="51">
        <f>VLOOKUP($A14,Table2[[No]:[Date Student Last Attended Program
(mm/dd/yyyy)]],14,FALSE)</f>
        <v>0</v>
      </c>
      <c r="E14" s="138">
        <f>VLOOKUP($A14,Table2[[No]:[Date Student Last Attended Program
(mm/dd/yyyy)]],17,FALSE)</f>
        <v>0</v>
      </c>
      <c r="F14" s="207">
        <f>VLOOKUP($A14,Table2[[No]:[Date Student Last Attended Program
(mm/dd/yyyy)]],18,FALSE)</f>
        <v>0</v>
      </c>
      <c r="G14" s="209">
        <f>VLOOKUP($A14,Table2[[#All],[No]:[Which Group Does Student Participate In?
(optional)]],23,FALSE)</f>
        <v>0</v>
      </c>
      <c r="H14" s="29"/>
      <c r="I14" s="29"/>
      <c r="J14" s="29"/>
      <c r="K14" s="29"/>
      <c r="L14" s="29"/>
      <c r="M14" s="29"/>
      <c r="N14" s="29"/>
      <c r="O14" s="29"/>
      <c r="P14" s="29"/>
      <c r="Q14" s="29"/>
      <c r="R14" s="29"/>
      <c r="S14" s="9"/>
      <c r="T14" s="9"/>
      <c r="U14" s="9"/>
      <c r="V14" s="9"/>
      <c r="W14" s="9"/>
      <c r="X14" s="9"/>
      <c r="Y14" s="9"/>
      <c r="Z14" s="9"/>
      <c r="AA14" s="9"/>
      <c r="AB14" s="9"/>
      <c r="AC14" s="9"/>
      <c r="AD14" s="9"/>
      <c r="AE14" s="9"/>
      <c r="AF14" s="9"/>
      <c r="AG14" s="9"/>
      <c r="AH14" s="9"/>
      <c r="AI14" s="9"/>
      <c r="AJ14" s="9"/>
      <c r="AK14" s="9"/>
      <c r="AL14" s="9"/>
      <c r="AM14" s="11">
        <f t="shared" si="0"/>
        <v>0</v>
      </c>
      <c r="AN14" s="11">
        <f t="shared" si="1"/>
        <v>0</v>
      </c>
      <c r="AO14" s="47" t="e">
        <f t="shared" si="2"/>
        <v>#DIV/0!</v>
      </c>
    </row>
    <row r="15" spans="1:41" x14ac:dyDescent="0.25">
      <c r="A15" s="10">
        <v>14</v>
      </c>
      <c r="B15" s="11">
        <f>VLOOKUP($A15,Table2[[No]:[Date Student Last Attended Program
(mm/dd/yyyy)]],2,FALSE)</f>
        <v>0</v>
      </c>
      <c r="C15" s="12">
        <f>VLOOKUP($A15,Table2[[No]:[Date Student Last Attended Program
(mm/dd/yyyy)]],4,FALSE)</f>
        <v>0</v>
      </c>
      <c r="D15" s="51">
        <f>VLOOKUP($A15,Table2[[No]:[Date Student Last Attended Program
(mm/dd/yyyy)]],14,FALSE)</f>
        <v>0</v>
      </c>
      <c r="E15" s="138">
        <f>VLOOKUP($A15,Table2[[No]:[Date Student Last Attended Program
(mm/dd/yyyy)]],17,FALSE)</f>
        <v>0</v>
      </c>
      <c r="F15" s="207">
        <f>VLOOKUP($A15,Table2[[No]:[Date Student Last Attended Program
(mm/dd/yyyy)]],18,FALSE)</f>
        <v>0</v>
      </c>
      <c r="G15" s="209">
        <f>VLOOKUP($A15,Table2[[#All],[No]:[Which Group Does Student Participate In?
(optional)]],23,FALSE)</f>
        <v>0</v>
      </c>
      <c r="H15" s="29"/>
      <c r="I15" s="29"/>
      <c r="J15" s="29"/>
      <c r="K15" s="29"/>
      <c r="L15" s="29"/>
      <c r="M15" s="29"/>
      <c r="N15" s="29"/>
      <c r="O15" s="29"/>
      <c r="P15" s="29"/>
      <c r="Q15" s="29"/>
      <c r="R15" s="29"/>
      <c r="S15" s="9"/>
      <c r="T15" s="9"/>
      <c r="U15" s="9"/>
      <c r="V15" s="9"/>
      <c r="W15" s="9"/>
      <c r="X15" s="9"/>
      <c r="Y15" s="9"/>
      <c r="Z15" s="9"/>
      <c r="AA15" s="9"/>
      <c r="AB15" s="9"/>
      <c r="AC15" s="9"/>
      <c r="AD15" s="9"/>
      <c r="AE15" s="9"/>
      <c r="AF15" s="9"/>
      <c r="AG15" s="9"/>
      <c r="AH15" s="9"/>
      <c r="AI15" s="9"/>
      <c r="AJ15" s="9"/>
      <c r="AK15" s="9"/>
      <c r="AL15" s="9"/>
      <c r="AM15" s="11">
        <f t="shared" si="0"/>
        <v>0</v>
      </c>
      <c r="AN15" s="11">
        <f t="shared" si="1"/>
        <v>0</v>
      </c>
      <c r="AO15" s="47" t="e">
        <f t="shared" si="2"/>
        <v>#DIV/0!</v>
      </c>
    </row>
    <row r="16" spans="1:41" x14ac:dyDescent="0.25">
      <c r="A16" s="10">
        <v>15</v>
      </c>
      <c r="B16" s="11">
        <f>VLOOKUP($A16,Table2[[No]:[Date Student Last Attended Program
(mm/dd/yyyy)]],2,FALSE)</f>
        <v>0</v>
      </c>
      <c r="C16" s="12">
        <f>VLOOKUP($A16,Table2[[No]:[Date Student Last Attended Program
(mm/dd/yyyy)]],4,FALSE)</f>
        <v>0</v>
      </c>
      <c r="D16" s="51">
        <f>VLOOKUP($A16,Table2[[No]:[Date Student Last Attended Program
(mm/dd/yyyy)]],14,FALSE)</f>
        <v>0</v>
      </c>
      <c r="E16" s="138">
        <f>VLOOKUP($A16,Table2[[No]:[Date Student Last Attended Program
(mm/dd/yyyy)]],17,FALSE)</f>
        <v>0</v>
      </c>
      <c r="F16" s="207">
        <f>VLOOKUP($A16,Table2[[No]:[Date Student Last Attended Program
(mm/dd/yyyy)]],18,FALSE)</f>
        <v>0</v>
      </c>
      <c r="G16" s="209">
        <f>VLOOKUP($A16,Table2[[#All],[No]:[Which Group Does Student Participate In?
(optional)]],23,FALSE)</f>
        <v>0</v>
      </c>
      <c r="H16" s="29"/>
      <c r="I16" s="29"/>
      <c r="J16" s="29"/>
      <c r="K16" s="29"/>
      <c r="L16" s="29"/>
      <c r="M16" s="29"/>
      <c r="N16" s="29"/>
      <c r="O16" s="29"/>
      <c r="P16" s="29"/>
      <c r="Q16" s="29"/>
      <c r="R16" s="29"/>
      <c r="S16" s="9"/>
      <c r="T16" s="9"/>
      <c r="U16" s="9"/>
      <c r="V16" s="9"/>
      <c r="W16" s="9"/>
      <c r="X16" s="9"/>
      <c r="Y16" s="9"/>
      <c r="Z16" s="9"/>
      <c r="AA16" s="9"/>
      <c r="AB16" s="9"/>
      <c r="AC16" s="9"/>
      <c r="AD16" s="9"/>
      <c r="AE16" s="9"/>
      <c r="AF16" s="9"/>
      <c r="AG16" s="9"/>
      <c r="AH16" s="9"/>
      <c r="AI16" s="9"/>
      <c r="AJ16" s="9"/>
      <c r="AK16" s="9"/>
      <c r="AL16" s="9"/>
      <c r="AM16" s="11">
        <f t="shared" si="0"/>
        <v>0</v>
      </c>
      <c r="AN16" s="11">
        <f t="shared" si="1"/>
        <v>0</v>
      </c>
      <c r="AO16" s="47" t="e">
        <f t="shared" si="2"/>
        <v>#DIV/0!</v>
      </c>
    </row>
    <row r="17" spans="1:41" x14ac:dyDescent="0.25">
      <c r="A17" s="10">
        <v>16</v>
      </c>
      <c r="B17" s="11">
        <f>VLOOKUP($A17,Table2[[No]:[Date Student Last Attended Program
(mm/dd/yyyy)]],2,FALSE)</f>
        <v>0</v>
      </c>
      <c r="C17" s="12">
        <f>VLOOKUP($A17,Table2[[No]:[Date Student Last Attended Program
(mm/dd/yyyy)]],4,FALSE)</f>
        <v>0</v>
      </c>
      <c r="D17" s="51">
        <f>VLOOKUP($A17,Table2[[No]:[Date Student Last Attended Program
(mm/dd/yyyy)]],14,FALSE)</f>
        <v>0</v>
      </c>
      <c r="E17" s="138">
        <f>VLOOKUP($A17,Table2[[No]:[Date Student Last Attended Program
(mm/dd/yyyy)]],17,FALSE)</f>
        <v>0</v>
      </c>
      <c r="F17" s="207">
        <f>VLOOKUP($A17,Table2[[No]:[Date Student Last Attended Program
(mm/dd/yyyy)]],18,FALSE)</f>
        <v>0</v>
      </c>
      <c r="G17" s="209">
        <f>VLOOKUP($A17,Table2[[#All],[No]:[Which Group Does Student Participate In?
(optional)]],23,FALSE)</f>
        <v>0</v>
      </c>
      <c r="H17" s="29"/>
      <c r="I17" s="29"/>
      <c r="J17" s="29"/>
      <c r="K17" s="29"/>
      <c r="L17" s="29"/>
      <c r="M17" s="29"/>
      <c r="N17" s="29"/>
      <c r="O17" s="29"/>
      <c r="P17" s="29"/>
      <c r="Q17" s="29"/>
      <c r="R17" s="29"/>
      <c r="S17" s="9"/>
      <c r="T17" s="9"/>
      <c r="U17" s="9"/>
      <c r="V17" s="9"/>
      <c r="W17" s="9"/>
      <c r="X17" s="9"/>
      <c r="Y17" s="9"/>
      <c r="Z17" s="9"/>
      <c r="AA17" s="9"/>
      <c r="AB17" s="9"/>
      <c r="AC17" s="9"/>
      <c r="AD17" s="9"/>
      <c r="AE17" s="9"/>
      <c r="AF17" s="9"/>
      <c r="AG17" s="9"/>
      <c r="AH17" s="9"/>
      <c r="AI17" s="9"/>
      <c r="AJ17" s="9"/>
      <c r="AK17" s="9"/>
      <c r="AL17" s="9"/>
      <c r="AM17" s="11">
        <f t="shared" si="0"/>
        <v>0</v>
      </c>
      <c r="AN17" s="11">
        <f t="shared" si="1"/>
        <v>0</v>
      </c>
      <c r="AO17" s="47" t="e">
        <f t="shared" si="2"/>
        <v>#DIV/0!</v>
      </c>
    </row>
    <row r="18" spans="1:41" x14ac:dyDescent="0.25">
      <c r="A18" s="10">
        <v>17</v>
      </c>
      <c r="B18" s="11">
        <f>VLOOKUP($A18,Table2[[No]:[Date Student Last Attended Program
(mm/dd/yyyy)]],2,FALSE)</f>
        <v>0</v>
      </c>
      <c r="C18" s="12">
        <f>VLOOKUP($A18,Table2[[No]:[Date Student Last Attended Program
(mm/dd/yyyy)]],4,FALSE)</f>
        <v>0</v>
      </c>
      <c r="D18" s="51">
        <f>VLOOKUP($A18,Table2[[No]:[Date Student Last Attended Program
(mm/dd/yyyy)]],14,FALSE)</f>
        <v>0</v>
      </c>
      <c r="E18" s="138">
        <f>VLOOKUP($A18,Table2[[No]:[Date Student Last Attended Program
(mm/dd/yyyy)]],17,FALSE)</f>
        <v>0</v>
      </c>
      <c r="F18" s="207">
        <f>VLOOKUP($A18,Table2[[No]:[Date Student Last Attended Program
(mm/dd/yyyy)]],18,FALSE)</f>
        <v>0</v>
      </c>
      <c r="G18" s="209">
        <f>VLOOKUP($A18,Table2[[#All],[No]:[Which Group Does Student Participate In?
(optional)]],23,FALSE)</f>
        <v>0</v>
      </c>
      <c r="H18" s="29"/>
      <c r="I18" s="29"/>
      <c r="J18" s="29"/>
      <c r="K18" s="29"/>
      <c r="L18" s="29"/>
      <c r="M18" s="29"/>
      <c r="N18" s="29"/>
      <c r="O18" s="29"/>
      <c r="P18" s="29"/>
      <c r="Q18" s="29"/>
      <c r="R18" s="29"/>
      <c r="S18" s="9"/>
      <c r="T18" s="9"/>
      <c r="U18" s="9"/>
      <c r="V18" s="9"/>
      <c r="W18" s="9"/>
      <c r="X18" s="9"/>
      <c r="Y18" s="9"/>
      <c r="Z18" s="9"/>
      <c r="AA18" s="9"/>
      <c r="AB18" s="9"/>
      <c r="AC18" s="9"/>
      <c r="AD18" s="9"/>
      <c r="AE18" s="9"/>
      <c r="AF18" s="9"/>
      <c r="AG18" s="9"/>
      <c r="AH18" s="9"/>
      <c r="AI18" s="9"/>
      <c r="AJ18" s="9"/>
      <c r="AK18" s="9"/>
      <c r="AL18" s="9"/>
      <c r="AM18" s="11">
        <f t="shared" si="0"/>
        <v>0</v>
      </c>
      <c r="AN18" s="11">
        <f t="shared" si="1"/>
        <v>0</v>
      </c>
      <c r="AO18" s="47" t="e">
        <f t="shared" si="2"/>
        <v>#DIV/0!</v>
      </c>
    </row>
    <row r="19" spans="1:41" x14ac:dyDescent="0.25">
      <c r="A19" s="10">
        <v>18</v>
      </c>
      <c r="B19" s="11">
        <f>VLOOKUP($A19,Table2[[No]:[Date Student Last Attended Program
(mm/dd/yyyy)]],2,FALSE)</f>
        <v>0</v>
      </c>
      <c r="C19" s="12">
        <f>VLOOKUP($A19,Table2[[No]:[Date Student Last Attended Program
(mm/dd/yyyy)]],4,FALSE)</f>
        <v>0</v>
      </c>
      <c r="D19" s="51">
        <f>VLOOKUP($A19,Table2[[No]:[Date Student Last Attended Program
(mm/dd/yyyy)]],14,FALSE)</f>
        <v>0</v>
      </c>
      <c r="E19" s="138">
        <f>VLOOKUP($A19,Table2[[No]:[Date Student Last Attended Program
(mm/dd/yyyy)]],17,FALSE)</f>
        <v>0</v>
      </c>
      <c r="F19" s="207">
        <f>VLOOKUP($A19,Table2[[No]:[Date Student Last Attended Program
(mm/dd/yyyy)]],18,FALSE)</f>
        <v>0</v>
      </c>
      <c r="G19" s="209">
        <f>VLOOKUP($A19,Table2[[#All],[No]:[Which Group Does Student Participate In?
(optional)]],23,FALSE)</f>
        <v>0</v>
      </c>
      <c r="H19" s="29"/>
      <c r="I19" s="29"/>
      <c r="J19" s="29"/>
      <c r="K19" s="29"/>
      <c r="L19" s="29"/>
      <c r="M19" s="29"/>
      <c r="N19" s="29"/>
      <c r="O19" s="29"/>
      <c r="P19" s="29"/>
      <c r="Q19" s="29"/>
      <c r="R19" s="29"/>
      <c r="S19" s="9"/>
      <c r="T19" s="9"/>
      <c r="U19" s="9"/>
      <c r="V19" s="9"/>
      <c r="W19" s="9"/>
      <c r="X19" s="9"/>
      <c r="Y19" s="9"/>
      <c r="Z19" s="9"/>
      <c r="AA19" s="9"/>
      <c r="AB19" s="9"/>
      <c r="AC19" s="9"/>
      <c r="AD19" s="9"/>
      <c r="AE19" s="9"/>
      <c r="AF19" s="9"/>
      <c r="AG19" s="9"/>
      <c r="AH19" s="9"/>
      <c r="AI19" s="9"/>
      <c r="AJ19" s="9"/>
      <c r="AK19" s="9"/>
      <c r="AL19" s="9"/>
      <c r="AM19" s="11">
        <f t="shared" si="0"/>
        <v>0</v>
      </c>
      <c r="AN19" s="11">
        <f t="shared" si="1"/>
        <v>0</v>
      </c>
      <c r="AO19" s="47" t="e">
        <f t="shared" si="2"/>
        <v>#DIV/0!</v>
      </c>
    </row>
    <row r="20" spans="1:41" x14ac:dyDescent="0.25">
      <c r="A20" s="10">
        <v>19</v>
      </c>
      <c r="B20" s="11">
        <f>VLOOKUP($A20,Table2[[No]:[Date Student Last Attended Program
(mm/dd/yyyy)]],2,FALSE)</f>
        <v>0</v>
      </c>
      <c r="C20" s="12">
        <f>VLOOKUP($A20,Table2[[No]:[Date Student Last Attended Program
(mm/dd/yyyy)]],4,FALSE)</f>
        <v>0</v>
      </c>
      <c r="D20" s="51">
        <f>VLOOKUP($A20,Table2[[No]:[Date Student Last Attended Program
(mm/dd/yyyy)]],14,FALSE)</f>
        <v>0</v>
      </c>
      <c r="E20" s="138">
        <f>VLOOKUP($A20,Table2[[No]:[Date Student Last Attended Program
(mm/dd/yyyy)]],17,FALSE)</f>
        <v>0</v>
      </c>
      <c r="F20" s="207">
        <f>VLOOKUP($A20,Table2[[No]:[Date Student Last Attended Program
(mm/dd/yyyy)]],18,FALSE)</f>
        <v>0</v>
      </c>
      <c r="G20" s="209">
        <f>VLOOKUP($A20,Table2[[#All],[No]:[Which Group Does Student Participate In?
(optional)]],23,FALSE)</f>
        <v>0</v>
      </c>
      <c r="H20" s="29"/>
      <c r="I20" s="29"/>
      <c r="J20" s="29"/>
      <c r="K20" s="29"/>
      <c r="L20" s="29"/>
      <c r="M20" s="29"/>
      <c r="N20" s="29"/>
      <c r="O20" s="29"/>
      <c r="P20" s="29"/>
      <c r="Q20" s="29"/>
      <c r="R20" s="29"/>
      <c r="S20" s="9"/>
      <c r="T20" s="9"/>
      <c r="U20" s="9"/>
      <c r="V20" s="9"/>
      <c r="W20" s="9"/>
      <c r="X20" s="9"/>
      <c r="Y20" s="9"/>
      <c r="Z20" s="9"/>
      <c r="AA20" s="9"/>
      <c r="AB20" s="9"/>
      <c r="AC20" s="9"/>
      <c r="AD20" s="9"/>
      <c r="AE20" s="9"/>
      <c r="AF20" s="9"/>
      <c r="AG20" s="9"/>
      <c r="AH20" s="9"/>
      <c r="AI20" s="9"/>
      <c r="AJ20" s="9"/>
      <c r="AK20" s="9"/>
      <c r="AL20" s="9"/>
      <c r="AM20" s="11">
        <f t="shared" si="0"/>
        <v>0</v>
      </c>
      <c r="AN20" s="11">
        <f t="shared" si="1"/>
        <v>0</v>
      </c>
      <c r="AO20" s="47" t="e">
        <f t="shared" si="2"/>
        <v>#DIV/0!</v>
      </c>
    </row>
    <row r="21" spans="1:41" x14ac:dyDescent="0.25">
      <c r="A21" s="10">
        <v>20</v>
      </c>
      <c r="B21" s="11">
        <f>VLOOKUP($A21,Table2[[No]:[Date Student Last Attended Program
(mm/dd/yyyy)]],2,FALSE)</f>
        <v>0</v>
      </c>
      <c r="C21" s="12">
        <f>VLOOKUP($A21,Table2[[No]:[Date Student Last Attended Program
(mm/dd/yyyy)]],4,FALSE)</f>
        <v>0</v>
      </c>
      <c r="D21" s="51">
        <f>VLOOKUP($A21,Table2[[No]:[Date Student Last Attended Program
(mm/dd/yyyy)]],14,FALSE)</f>
        <v>0</v>
      </c>
      <c r="E21" s="138">
        <f>VLOOKUP($A21,Table2[[No]:[Date Student Last Attended Program
(mm/dd/yyyy)]],17,FALSE)</f>
        <v>0</v>
      </c>
      <c r="F21" s="207">
        <f>VLOOKUP($A21,Table2[[No]:[Date Student Last Attended Program
(mm/dd/yyyy)]],18,FALSE)</f>
        <v>0</v>
      </c>
      <c r="G21" s="209">
        <f>VLOOKUP($A21,Table2[[#All],[No]:[Which Group Does Student Participate In?
(optional)]],23,FALSE)</f>
        <v>0</v>
      </c>
      <c r="H21" s="29"/>
      <c r="I21" s="29"/>
      <c r="J21" s="29"/>
      <c r="K21" s="29"/>
      <c r="L21" s="29"/>
      <c r="M21" s="29"/>
      <c r="N21" s="29"/>
      <c r="O21" s="29"/>
      <c r="P21" s="29"/>
      <c r="Q21" s="29"/>
      <c r="R21" s="29"/>
      <c r="S21" s="9"/>
      <c r="T21" s="9"/>
      <c r="U21" s="9"/>
      <c r="V21" s="9"/>
      <c r="W21" s="9"/>
      <c r="X21" s="9"/>
      <c r="Y21" s="9"/>
      <c r="Z21" s="9"/>
      <c r="AA21" s="9"/>
      <c r="AB21" s="9"/>
      <c r="AC21" s="9"/>
      <c r="AD21" s="9"/>
      <c r="AE21" s="9"/>
      <c r="AF21" s="9"/>
      <c r="AG21" s="9"/>
      <c r="AH21" s="9"/>
      <c r="AI21" s="9"/>
      <c r="AJ21" s="9"/>
      <c r="AK21" s="9"/>
      <c r="AL21" s="9"/>
      <c r="AM21" s="11">
        <f t="shared" si="0"/>
        <v>0</v>
      </c>
      <c r="AN21" s="11">
        <f t="shared" si="1"/>
        <v>0</v>
      </c>
      <c r="AO21" s="47" t="e">
        <f t="shared" si="2"/>
        <v>#DIV/0!</v>
      </c>
    </row>
    <row r="22" spans="1:41" x14ac:dyDescent="0.25">
      <c r="A22" s="10">
        <v>21</v>
      </c>
      <c r="B22" s="11">
        <f>VLOOKUP($A22,Table2[[No]:[Date Student Last Attended Program
(mm/dd/yyyy)]],2,FALSE)</f>
        <v>0</v>
      </c>
      <c r="C22" s="12">
        <f>VLOOKUP($A22,Table2[[No]:[Date Student Last Attended Program
(mm/dd/yyyy)]],4,FALSE)</f>
        <v>0</v>
      </c>
      <c r="D22" s="51">
        <f>VLOOKUP($A22,Table2[[No]:[Date Student Last Attended Program
(mm/dd/yyyy)]],14,FALSE)</f>
        <v>0</v>
      </c>
      <c r="E22" s="138">
        <f>VLOOKUP($A22,Table2[[No]:[Date Student Last Attended Program
(mm/dd/yyyy)]],17,FALSE)</f>
        <v>0</v>
      </c>
      <c r="F22" s="207">
        <f>VLOOKUP($A22,Table2[[No]:[Date Student Last Attended Program
(mm/dd/yyyy)]],18,FALSE)</f>
        <v>0</v>
      </c>
      <c r="G22" s="209">
        <f>VLOOKUP($A22,Table2[[#All],[No]:[Which Group Does Student Participate In?
(optional)]],23,FALSE)</f>
        <v>0</v>
      </c>
      <c r="H22" s="29"/>
      <c r="I22" s="29"/>
      <c r="J22" s="29"/>
      <c r="K22" s="29"/>
      <c r="L22" s="29"/>
      <c r="M22" s="29"/>
      <c r="N22" s="29"/>
      <c r="O22" s="29"/>
      <c r="P22" s="29"/>
      <c r="Q22" s="29"/>
      <c r="R22" s="29"/>
      <c r="S22" s="9"/>
      <c r="T22" s="9"/>
      <c r="U22" s="9"/>
      <c r="V22" s="9"/>
      <c r="W22" s="9"/>
      <c r="X22" s="9"/>
      <c r="Y22" s="9"/>
      <c r="Z22" s="9"/>
      <c r="AA22" s="9"/>
      <c r="AB22" s="9"/>
      <c r="AC22" s="9"/>
      <c r="AD22" s="9"/>
      <c r="AE22" s="9"/>
      <c r="AF22" s="9"/>
      <c r="AG22" s="9"/>
      <c r="AH22" s="9"/>
      <c r="AI22" s="9"/>
      <c r="AJ22" s="9"/>
      <c r="AK22" s="9"/>
      <c r="AL22" s="9"/>
      <c r="AM22" s="11">
        <f t="shared" si="0"/>
        <v>0</v>
      </c>
      <c r="AN22" s="11">
        <f t="shared" si="1"/>
        <v>0</v>
      </c>
      <c r="AO22" s="47" t="e">
        <f t="shared" si="2"/>
        <v>#DIV/0!</v>
      </c>
    </row>
    <row r="23" spans="1:41" x14ac:dyDescent="0.25">
      <c r="A23" s="10">
        <v>22</v>
      </c>
      <c r="B23" s="11">
        <f>VLOOKUP($A23,Table2[[No]:[Date Student Last Attended Program
(mm/dd/yyyy)]],2,FALSE)</f>
        <v>0</v>
      </c>
      <c r="C23" s="12">
        <f>VLOOKUP($A23,Table2[[No]:[Date Student Last Attended Program
(mm/dd/yyyy)]],4,FALSE)</f>
        <v>0</v>
      </c>
      <c r="D23" s="51">
        <f>VLOOKUP($A23,Table2[[No]:[Date Student Last Attended Program
(mm/dd/yyyy)]],14,FALSE)</f>
        <v>0</v>
      </c>
      <c r="E23" s="138">
        <f>VLOOKUP($A23,Table2[[No]:[Date Student Last Attended Program
(mm/dd/yyyy)]],17,FALSE)</f>
        <v>0</v>
      </c>
      <c r="F23" s="207">
        <f>VLOOKUP($A23,Table2[[No]:[Date Student Last Attended Program
(mm/dd/yyyy)]],18,FALSE)</f>
        <v>0</v>
      </c>
      <c r="G23" s="209">
        <f>VLOOKUP($A23,Table2[[#All],[No]:[Which Group Does Student Participate In?
(optional)]],23,FALSE)</f>
        <v>0</v>
      </c>
      <c r="H23" s="29"/>
      <c r="I23" s="29"/>
      <c r="J23" s="29"/>
      <c r="K23" s="29"/>
      <c r="L23" s="29"/>
      <c r="M23" s="29"/>
      <c r="N23" s="29"/>
      <c r="O23" s="29"/>
      <c r="P23" s="29"/>
      <c r="Q23" s="29"/>
      <c r="R23" s="29"/>
      <c r="S23" s="9"/>
      <c r="T23" s="9"/>
      <c r="U23" s="9"/>
      <c r="V23" s="9"/>
      <c r="W23" s="9"/>
      <c r="X23" s="9"/>
      <c r="Y23" s="9"/>
      <c r="Z23" s="9"/>
      <c r="AA23" s="9"/>
      <c r="AB23" s="9"/>
      <c r="AC23" s="9"/>
      <c r="AD23" s="9"/>
      <c r="AE23" s="9"/>
      <c r="AF23" s="9"/>
      <c r="AG23" s="9"/>
      <c r="AH23" s="9"/>
      <c r="AI23" s="9"/>
      <c r="AJ23" s="9"/>
      <c r="AK23" s="9"/>
      <c r="AL23" s="9"/>
      <c r="AM23" s="11">
        <f t="shared" si="0"/>
        <v>0</v>
      </c>
      <c r="AN23" s="11">
        <f t="shared" si="1"/>
        <v>0</v>
      </c>
      <c r="AO23" s="47" t="e">
        <f t="shared" si="2"/>
        <v>#DIV/0!</v>
      </c>
    </row>
    <row r="24" spans="1:41" x14ac:dyDescent="0.25">
      <c r="A24" s="10">
        <v>23</v>
      </c>
      <c r="B24" s="11">
        <f>VLOOKUP($A24,Table2[[No]:[Date Student Last Attended Program
(mm/dd/yyyy)]],2,FALSE)</f>
        <v>0</v>
      </c>
      <c r="C24" s="12">
        <f>VLOOKUP($A24,Table2[[No]:[Date Student Last Attended Program
(mm/dd/yyyy)]],4,FALSE)</f>
        <v>0</v>
      </c>
      <c r="D24" s="51">
        <f>VLOOKUP($A24,Table2[[No]:[Date Student Last Attended Program
(mm/dd/yyyy)]],14,FALSE)</f>
        <v>0</v>
      </c>
      <c r="E24" s="138">
        <f>VLOOKUP($A24,Table2[[No]:[Date Student Last Attended Program
(mm/dd/yyyy)]],17,FALSE)</f>
        <v>0</v>
      </c>
      <c r="F24" s="207">
        <f>VLOOKUP($A24,Table2[[No]:[Date Student Last Attended Program
(mm/dd/yyyy)]],18,FALSE)</f>
        <v>0</v>
      </c>
      <c r="G24" s="209">
        <f>VLOOKUP($A24,Table2[[#All],[No]:[Which Group Does Student Participate In?
(optional)]],23,FALSE)</f>
        <v>0</v>
      </c>
      <c r="H24" s="29"/>
      <c r="I24" s="29"/>
      <c r="J24" s="29"/>
      <c r="K24" s="29"/>
      <c r="L24" s="29"/>
      <c r="M24" s="29"/>
      <c r="N24" s="29"/>
      <c r="O24" s="29"/>
      <c r="P24" s="29"/>
      <c r="Q24" s="29"/>
      <c r="R24" s="29"/>
      <c r="S24" s="9"/>
      <c r="T24" s="9"/>
      <c r="U24" s="9"/>
      <c r="V24" s="9"/>
      <c r="W24" s="9"/>
      <c r="X24" s="9"/>
      <c r="Y24" s="9"/>
      <c r="Z24" s="9"/>
      <c r="AA24" s="9"/>
      <c r="AB24" s="9"/>
      <c r="AC24" s="9"/>
      <c r="AD24" s="9"/>
      <c r="AE24" s="9"/>
      <c r="AF24" s="9"/>
      <c r="AG24" s="9"/>
      <c r="AH24" s="9"/>
      <c r="AI24" s="9"/>
      <c r="AJ24" s="9"/>
      <c r="AK24" s="9"/>
      <c r="AL24" s="9"/>
      <c r="AM24" s="11">
        <f t="shared" si="0"/>
        <v>0</v>
      </c>
      <c r="AN24" s="11">
        <f t="shared" si="1"/>
        <v>0</v>
      </c>
      <c r="AO24" s="47" t="e">
        <f t="shared" si="2"/>
        <v>#DIV/0!</v>
      </c>
    </row>
    <row r="25" spans="1:41" x14ac:dyDescent="0.25">
      <c r="A25" s="10">
        <v>24</v>
      </c>
      <c r="B25" s="11">
        <f>VLOOKUP($A25,Table2[[No]:[Date Student Last Attended Program
(mm/dd/yyyy)]],2,FALSE)</f>
        <v>0</v>
      </c>
      <c r="C25" s="12">
        <f>VLOOKUP($A25,Table2[[No]:[Date Student Last Attended Program
(mm/dd/yyyy)]],4,FALSE)</f>
        <v>0</v>
      </c>
      <c r="D25" s="51">
        <f>VLOOKUP($A25,Table2[[No]:[Date Student Last Attended Program
(mm/dd/yyyy)]],14,FALSE)</f>
        <v>0</v>
      </c>
      <c r="E25" s="138">
        <f>VLOOKUP($A25,Table2[[No]:[Date Student Last Attended Program
(mm/dd/yyyy)]],17,FALSE)</f>
        <v>0</v>
      </c>
      <c r="F25" s="207">
        <f>VLOOKUP($A25,Table2[[No]:[Date Student Last Attended Program
(mm/dd/yyyy)]],18,FALSE)</f>
        <v>0</v>
      </c>
      <c r="G25" s="209">
        <f>VLOOKUP($A25,Table2[[#All],[No]:[Which Group Does Student Participate In?
(optional)]],23,FALSE)</f>
        <v>0</v>
      </c>
      <c r="H25" s="29"/>
      <c r="I25" s="29"/>
      <c r="J25" s="29"/>
      <c r="K25" s="29"/>
      <c r="L25" s="29"/>
      <c r="M25" s="29"/>
      <c r="N25" s="29"/>
      <c r="O25" s="29"/>
      <c r="P25" s="29"/>
      <c r="Q25" s="29"/>
      <c r="R25" s="29"/>
      <c r="S25" s="9"/>
      <c r="T25" s="9"/>
      <c r="U25" s="9"/>
      <c r="V25" s="9"/>
      <c r="W25" s="9"/>
      <c r="X25" s="9"/>
      <c r="Y25" s="9"/>
      <c r="Z25" s="9"/>
      <c r="AA25" s="9"/>
      <c r="AB25" s="9"/>
      <c r="AC25" s="9"/>
      <c r="AD25" s="9"/>
      <c r="AE25" s="9"/>
      <c r="AF25" s="9"/>
      <c r="AG25" s="9"/>
      <c r="AH25" s="9"/>
      <c r="AI25" s="9"/>
      <c r="AJ25" s="9"/>
      <c r="AK25" s="9"/>
      <c r="AL25" s="9"/>
      <c r="AM25" s="11">
        <f t="shared" si="0"/>
        <v>0</v>
      </c>
      <c r="AN25" s="11">
        <f t="shared" si="1"/>
        <v>0</v>
      </c>
      <c r="AO25" s="47" t="e">
        <f t="shared" si="2"/>
        <v>#DIV/0!</v>
      </c>
    </row>
    <row r="26" spans="1:41" x14ac:dyDescent="0.25">
      <c r="A26" s="10">
        <v>25</v>
      </c>
      <c r="B26" s="11">
        <f>VLOOKUP($A26,Table2[[No]:[Date Student Last Attended Program
(mm/dd/yyyy)]],2,FALSE)</f>
        <v>0</v>
      </c>
      <c r="C26" s="12">
        <f>VLOOKUP($A26,Table2[[No]:[Date Student Last Attended Program
(mm/dd/yyyy)]],4,FALSE)</f>
        <v>0</v>
      </c>
      <c r="D26" s="51">
        <f>VLOOKUP($A26,Table2[[No]:[Date Student Last Attended Program
(mm/dd/yyyy)]],14,FALSE)</f>
        <v>0</v>
      </c>
      <c r="E26" s="138">
        <f>VLOOKUP($A26,Table2[[No]:[Date Student Last Attended Program
(mm/dd/yyyy)]],17,FALSE)</f>
        <v>0</v>
      </c>
      <c r="F26" s="207">
        <f>VLOOKUP($A26,Table2[[No]:[Date Student Last Attended Program
(mm/dd/yyyy)]],18,FALSE)</f>
        <v>0</v>
      </c>
      <c r="G26" s="209">
        <f>VLOOKUP($A26,Table2[[#All],[No]:[Which Group Does Student Participate In?
(optional)]],23,FALSE)</f>
        <v>0</v>
      </c>
      <c r="H26" s="29"/>
      <c r="I26" s="29"/>
      <c r="J26" s="29"/>
      <c r="K26" s="29"/>
      <c r="L26" s="29"/>
      <c r="M26" s="29"/>
      <c r="N26" s="29"/>
      <c r="O26" s="29"/>
      <c r="P26" s="29"/>
      <c r="Q26" s="29"/>
      <c r="R26" s="29"/>
      <c r="S26" s="9"/>
      <c r="T26" s="9"/>
      <c r="U26" s="9"/>
      <c r="V26" s="9"/>
      <c r="W26" s="9"/>
      <c r="X26" s="9"/>
      <c r="Y26" s="9"/>
      <c r="Z26" s="9"/>
      <c r="AA26" s="9"/>
      <c r="AB26" s="9"/>
      <c r="AC26" s="9"/>
      <c r="AD26" s="9"/>
      <c r="AE26" s="9"/>
      <c r="AF26" s="9"/>
      <c r="AG26" s="9"/>
      <c r="AH26" s="9"/>
      <c r="AI26" s="9"/>
      <c r="AJ26" s="9"/>
      <c r="AK26" s="9"/>
      <c r="AL26" s="9"/>
      <c r="AM26" s="11">
        <f t="shared" si="0"/>
        <v>0</v>
      </c>
      <c r="AN26" s="11">
        <f t="shared" si="1"/>
        <v>0</v>
      </c>
      <c r="AO26" s="47" t="e">
        <f t="shared" si="2"/>
        <v>#DIV/0!</v>
      </c>
    </row>
    <row r="27" spans="1:41" x14ac:dyDescent="0.25">
      <c r="A27" s="10">
        <v>26</v>
      </c>
      <c r="B27" s="11">
        <f>VLOOKUP($A27,Table2[[No]:[Date Student Last Attended Program
(mm/dd/yyyy)]],2,FALSE)</f>
        <v>0</v>
      </c>
      <c r="C27" s="12">
        <f>VLOOKUP($A27,Table2[[No]:[Date Student Last Attended Program
(mm/dd/yyyy)]],4,FALSE)</f>
        <v>0</v>
      </c>
      <c r="D27" s="51">
        <f>VLOOKUP($A27,Table2[[No]:[Date Student Last Attended Program
(mm/dd/yyyy)]],14,FALSE)</f>
        <v>0</v>
      </c>
      <c r="E27" s="138">
        <f>VLOOKUP($A27,Table2[[No]:[Date Student Last Attended Program
(mm/dd/yyyy)]],17,FALSE)</f>
        <v>0</v>
      </c>
      <c r="F27" s="207">
        <f>VLOOKUP($A27,Table2[[No]:[Date Student Last Attended Program
(mm/dd/yyyy)]],18,FALSE)</f>
        <v>0</v>
      </c>
      <c r="G27" s="209">
        <f>VLOOKUP($A27,Table2[[#All],[No]:[Which Group Does Student Participate In?
(optional)]],23,FALSE)</f>
        <v>0</v>
      </c>
      <c r="H27" s="29"/>
      <c r="I27" s="29"/>
      <c r="J27" s="29"/>
      <c r="K27" s="29"/>
      <c r="L27" s="29"/>
      <c r="M27" s="29"/>
      <c r="N27" s="29"/>
      <c r="O27" s="29"/>
      <c r="P27" s="29"/>
      <c r="Q27" s="29"/>
      <c r="R27" s="29"/>
      <c r="S27" s="9"/>
      <c r="T27" s="9"/>
      <c r="U27" s="9"/>
      <c r="V27" s="9"/>
      <c r="W27" s="9"/>
      <c r="X27" s="9"/>
      <c r="Y27" s="9"/>
      <c r="Z27" s="9"/>
      <c r="AA27" s="9"/>
      <c r="AB27" s="9"/>
      <c r="AC27" s="9"/>
      <c r="AD27" s="9"/>
      <c r="AE27" s="9"/>
      <c r="AF27" s="9"/>
      <c r="AG27" s="9"/>
      <c r="AH27" s="9"/>
      <c r="AI27" s="9"/>
      <c r="AJ27" s="9"/>
      <c r="AK27" s="9"/>
      <c r="AL27" s="9"/>
      <c r="AM27" s="11">
        <f t="shared" si="0"/>
        <v>0</v>
      </c>
      <c r="AN27" s="11">
        <f t="shared" si="1"/>
        <v>0</v>
      </c>
      <c r="AO27" s="47" t="e">
        <f t="shared" si="2"/>
        <v>#DIV/0!</v>
      </c>
    </row>
    <row r="28" spans="1:41" x14ac:dyDescent="0.25">
      <c r="A28" s="10">
        <v>27</v>
      </c>
      <c r="B28" s="11">
        <f>VLOOKUP($A28,Table2[[No]:[Date Student Last Attended Program
(mm/dd/yyyy)]],2,FALSE)</f>
        <v>0</v>
      </c>
      <c r="C28" s="12">
        <f>VLOOKUP($A28,Table2[[No]:[Date Student Last Attended Program
(mm/dd/yyyy)]],4,FALSE)</f>
        <v>0</v>
      </c>
      <c r="D28" s="51">
        <f>VLOOKUP($A28,Table2[[No]:[Date Student Last Attended Program
(mm/dd/yyyy)]],14,FALSE)</f>
        <v>0</v>
      </c>
      <c r="E28" s="138">
        <f>VLOOKUP($A28,Table2[[No]:[Date Student Last Attended Program
(mm/dd/yyyy)]],17,FALSE)</f>
        <v>0</v>
      </c>
      <c r="F28" s="207">
        <f>VLOOKUP($A28,Table2[[No]:[Date Student Last Attended Program
(mm/dd/yyyy)]],18,FALSE)</f>
        <v>0</v>
      </c>
      <c r="G28" s="209">
        <f>VLOOKUP($A28,Table2[[#All],[No]:[Which Group Does Student Participate In?
(optional)]],23,FALSE)</f>
        <v>0</v>
      </c>
      <c r="H28" s="29"/>
      <c r="I28" s="29"/>
      <c r="J28" s="29"/>
      <c r="K28" s="29"/>
      <c r="L28" s="29"/>
      <c r="M28" s="29"/>
      <c r="N28" s="29"/>
      <c r="O28" s="29"/>
      <c r="P28" s="29"/>
      <c r="Q28" s="29"/>
      <c r="R28" s="29"/>
      <c r="S28" s="9"/>
      <c r="T28" s="9"/>
      <c r="U28" s="9"/>
      <c r="V28" s="9"/>
      <c r="W28" s="9"/>
      <c r="X28" s="9"/>
      <c r="Y28" s="9"/>
      <c r="Z28" s="9"/>
      <c r="AA28" s="9"/>
      <c r="AB28" s="9"/>
      <c r="AC28" s="9"/>
      <c r="AD28" s="9"/>
      <c r="AE28" s="9"/>
      <c r="AF28" s="9"/>
      <c r="AG28" s="9"/>
      <c r="AH28" s="9"/>
      <c r="AI28" s="9"/>
      <c r="AJ28" s="9"/>
      <c r="AK28" s="9"/>
      <c r="AL28" s="9"/>
      <c r="AM28" s="11">
        <f t="shared" si="0"/>
        <v>0</v>
      </c>
      <c r="AN28" s="11">
        <f t="shared" si="1"/>
        <v>0</v>
      </c>
      <c r="AO28" s="47" t="e">
        <f t="shared" si="2"/>
        <v>#DIV/0!</v>
      </c>
    </row>
    <row r="29" spans="1:41" x14ac:dyDescent="0.25">
      <c r="A29" s="10">
        <v>28</v>
      </c>
      <c r="B29" s="11">
        <f>VLOOKUP($A29,Table2[[No]:[Date Student Last Attended Program
(mm/dd/yyyy)]],2,FALSE)</f>
        <v>0</v>
      </c>
      <c r="C29" s="12">
        <f>VLOOKUP($A29,Table2[[No]:[Date Student Last Attended Program
(mm/dd/yyyy)]],4,FALSE)</f>
        <v>0</v>
      </c>
      <c r="D29" s="51">
        <f>VLOOKUP($A29,Table2[[No]:[Date Student Last Attended Program
(mm/dd/yyyy)]],14,FALSE)</f>
        <v>0</v>
      </c>
      <c r="E29" s="138">
        <f>VLOOKUP($A29,Table2[[No]:[Date Student Last Attended Program
(mm/dd/yyyy)]],17,FALSE)</f>
        <v>0</v>
      </c>
      <c r="F29" s="207">
        <f>VLOOKUP($A29,Table2[[No]:[Date Student Last Attended Program
(mm/dd/yyyy)]],18,FALSE)</f>
        <v>0</v>
      </c>
      <c r="G29" s="209">
        <f>VLOOKUP($A29,Table2[[#All],[No]:[Which Group Does Student Participate In?
(optional)]],23,FALSE)</f>
        <v>0</v>
      </c>
      <c r="H29" s="29"/>
      <c r="I29" s="29"/>
      <c r="J29" s="29"/>
      <c r="K29" s="29"/>
      <c r="L29" s="29"/>
      <c r="M29" s="29"/>
      <c r="N29" s="29"/>
      <c r="O29" s="29"/>
      <c r="P29" s="29"/>
      <c r="Q29" s="29"/>
      <c r="R29" s="29"/>
      <c r="S29" s="9"/>
      <c r="T29" s="9"/>
      <c r="U29" s="9"/>
      <c r="V29" s="9"/>
      <c r="W29" s="9"/>
      <c r="X29" s="9"/>
      <c r="Y29" s="9"/>
      <c r="Z29" s="9"/>
      <c r="AA29" s="9"/>
      <c r="AB29" s="9"/>
      <c r="AC29" s="9"/>
      <c r="AD29" s="9"/>
      <c r="AE29" s="9"/>
      <c r="AF29" s="9"/>
      <c r="AG29" s="9"/>
      <c r="AH29" s="9"/>
      <c r="AI29" s="9"/>
      <c r="AJ29" s="9"/>
      <c r="AK29" s="9"/>
      <c r="AL29" s="9"/>
      <c r="AM29" s="11">
        <f t="shared" si="0"/>
        <v>0</v>
      </c>
      <c r="AN29" s="11">
        <f t="shared" si="1"/>
        <v>0</v>
      </c>
      <c r="AO29" s="47" t="e">
        <f t="shared" si="2"/>
        <v>#DIV/0!</v>
      </c>
    </row>
    <row r="30" spans="1:41" x14ac:dyDescent="0.25">
      <c r="A30" s="10">
        <v>29</v>
      </c>
      <c r="B30" s="11">
        <f>VLOOKUP($A30,Table2[[No]:[Date Student Last Attended Program
(mm/dd/yyyy)]],2,FALSE)</f>
        <v>0</v>
      </c>
      <c r="C30" s="12">
        <f>VLOOKUP($A30,Table2[[No]:[Date Student Last Attended Program
(mm/dd/yyyy)]],4,FALSE)</f>
        <v>0</v>
      </c>
      <c r="D30" s="51">
        <f>VLOOKUP($A30,Table2[[No]:[Date Student Last Attended Program
(mm/dd/yyyy)]],14,FALSE)</f>
        <v>0</v>
      </c>
      <c r="E30" s="138">
        <f>VLOOKUP($A30,Table2[[No]:[Date Student Last Attended Program
(mm/dd/yyyy)]],17,FALSE)</f>
        <v>0</v>
      </c>
      <c r="F30" s="207">
        <f>VLOOKUP($A30,Table2[[No]:[Date Student Last Attended Program
(mm/dd/yyyy)]],18,FALSE)</f>
        <v>0</v>
      </c>
      <c r="G30" s="209">
        <f>VLOOKUP($A30,Table2[[#All],[No]:[Which Group Does Student Participate In?
(optional)]],23,FALSE)</f>
        <v>0</v>
      </c>
      <c r="H30" s="29"/>
      <c r="I30" s="29"/>
      <c r="J30" s="29"/>
      <c r="K30" s="29"/>
      <c r="L30" s="29"/>
      <c r="M30" s="29"/>
      <c r="N30" s="29"/>
      <c r="O30" s="29"/>
      <c r="P30" s="29"/>
      <c r="Q30" s="29"/>
      <c r="R30" s="29"/>
      <c r="S30" s="9"/>
      <c r="T30" s="9"/>
      <c r="U30" s="9"/>
      <c r="V30" s="9"/>
      <c r="W30" s="9"/>
      <c r="X30" s="9"/>
      <c r="Y30" s="9"/>
      <c r="Z30" s="9"/>
      <c r="AA30" s="9"/>
      <c r="AB30" s="9"/>
      <c r="AC30" s="9"/>
      <c r="AD30" s="9"/>
      <c r="AE30" s="9"/>
      <c r="AF30" s="9"/>
      <c r="AG30" s="9"/>
      <c r="AH30" s="9"/>
      <c r="AI30" s="9"/>
      <c r="AJ30" s="9"/>
      <c r="AK30" s="9"/>
      <c r="AL30" s="9"/>
      <c r="AM30" s="11">
        <f t="shared" si="0"/>
        <v>0</v>
      </c>
      <c r="AN30" s="11">
        <f t="shared" si="1"/>
        <v>0</v>
      </c>
      <c r="AO30" s="47" t="e">
        <f t="shared" si="2"/>
        <v>#DIV/0!</v>
      </c>
    </row>
    <row r="31" spans="1:41" x14ac:dyDescent="0.25">
      <c r="A31" s="10">
        <v>30</v>
      </c>
      <c r="B31" s="11">
        <f>VLOOKUP($A31,Table2[[No]:[Date Student Last Attended Program
(mm/dd/yyyy)]],2,FALSE)</f>
        <v>0</v>
      </c>
      <c r="C31" s="12">
        <f>VLOOKUP($A31,Table2[[No]:[Date Student Last Attended Program
(mm/dd/yyyy)]],4,FALSE)</f>
        <v>0</v>
      </c>
      <c r="D31" s="51">
        <f>VLOOKUP($A31,Table2[[No]:[Date Student Last Attended Program
(mm/dd/yyyy)]],14,FALSE)</f>
        <v>0</v>
      </c>
      <c r="E31" s="138">
        <f>VLOOKUP($A31,Table2[[No]:[Date Student Last Attended Program
(mm/dd/yyyy)]],17,FALSE)</f>
        <v>0</v>
      </c>
      <c r="F31" s="207">
        <f>VLOOKUP($A31,Table2[[No]:[Date Student Last Attended Program
(mm/dd/yyyy)]],18,FALSE)</f>
        <v>0</v>
      </c>
      <c r="G31" s="209">
        <f>VLOOKUP($A31,Table2[[#All],[No]:[Which Group Does Student Participate In?
(optional)]],23,FALSE)</f>
        <v>0</v>
      </c>
      <c r="H31" s="29"/>
      <c r="I31" s="29"/>
      <c r="J31" s="29"/>
      <c r="K31" s="29"/>
      <c r="L31" s="29"/>
      <c r="M31" s="29"/>
      <c r="N31" s="29"/>
      <c r="O31" s="29"/>
      <c r="P31" s="29"/>
      <c r="Q31" s="29"/>
      <c r="R31" s="29"/>
      <c r="S31" s="9"/>
      <c r="T31" s="9"/>
      <c r="U31" s="9"/>
      <c r="V31" s="9"/>
      <c r="W31" s="9"/>
      <c r="X31" s="9"/>
      <c r="Y31" s="9"/>
      <c r="Z31" s="9"/>
      <c r="AA31" s="9"/>
      <c r="AB31" s="9"/>
      <c r="AC31" s="9"/>
      <c r="AD31" s="9"/>
      <c r="AE31" s="9"/>
      <c r="AF31" s="9"/>
      <c r="AG31" s="9"/>
      <c r="AH31" s="9"/>
      <c r="AI31" s="9"/>
      <c r="AJ31" s="9"/>
      <c r="AK31" s="9"/>
      <c r="AL31" s="9"/>
      <c r="AM31" s="11">
        <f t="shared" si="0"/>
        <v>0</v>
      </c>
      <c r="AN31" s="11">
        <f t="shared" si="1"/>
        <v>0</v>
      </c>
      <c r="AO31" s="47" t="e">
        <f t="shared" si="2"/>
        <v>#DIV/0!</v>
      </c>
    </row>
    <row r="32" spans="1:41" x14ac:dyDescent="0.25">
      <c r="A32" s="10">
        <v>31</v>
      </c>
      <c r="B32" s="11">
        <f>VLOOKUP($A32,Table2[[No]:[Date Student Last Attended Program
(mm/dd/yyyy)]],2,FALSE)</f>
        <v>0</v>
      </c>
      <c r="C32" s="12">
        <f>VLOOKUP($A32,Table2[[No]:[Date Student Last Attended Program
(mm/dd/yyyy)]],4,FALSE)</f>
        <v>0</v>
      </c>
      <c r="D32" s="51">
        <f>VLOOKUP($A32,Table2[[No]:[Date Student Last Attended Program
(mm/dd/yyyy)]],14,FALSE)</f>
        <v>0</v>
      </c>
      <c r="E32" s="138">
        <f>VLOOKUP($A32,Table2[[No]:[Date Student Last Attended Program
(mm/dd/yyyy)]],17,FALSE)</f>
        <v>0</v>
      </c>
      <c r="F32" s="207">
        <f>VLOOKUP($A32,Table2[[No]:[Date Student Last Attended Program
(mm/dd/yyyy)]],18,FALSE)</f>
        <v>0</v>
      </c>
      <c r="G32" s="209">
        <f>VLOOKUP($A32,Table2[[#All],[No]:[Which Group Does Student Participate In?
(optional)]],23,FALSE)</f>
        <v>0</v>
      </c>
      <c r="H32" s="29"/>
      <c r="I32" s="29"/>
      <c r="J32" s="29"/>
      <c r="K32" s="29"/>
      <c r="L32" s="29"/>
      <c r="M32" s="29"/>
      <c r="N32" s="29"/>
      <c r="O32" s="29"/>
      <c r="P32" s="29"/>
      <c r="Q32" s="29"/>
      <c r="R32" s="29"/>
      <c r="S32" s="9"/>
      <c r="T32" s="9"/>
      <c r="U32" s="9"/>
      <c r="V32" s="9"/>
      <c r="W32" s="9"/>
      <c r="X32" s="9"/>
      <c r="Y32" s="9"/>
      <c r="Z32" s="9"/>
      <c r="AA32" s="9"/>
      <c r="AB32" s="9"/>
      <c r="AC32" s="9"/>
      <c r="AD32" s="9"/>
      <c r="AE32" s="9"/>
      <c r="AF32" s="9"/>
      <c r="AG32" s="9"/>
      <c r="AH32" s="9"/>
      <c r="AI32" s="9"/>
      <c r="AJ32" s="9"/>
      <c r="AK32" s="9"/>
      <c r="AL32" s="9"/>
      <c r="AM32" s="11">
        <f t="shared" si="0"/>
        <v>0</v>
      </c>
      <c r="AN32" s="11">
        <f t="shared" si="1"/>
        <v>0</v>
      </c>
      <c r="AO32" s="47" t="e">
        <f t="shared" si="2"/>
        <v>#DIV/0!</v>
      </c>
    </row>
    <row r="33" spans="1:41" x14ac:dyDescent="0.25">
      <c r="A33" s="10">
        <v>32</v>
      </c>
      <c r="B33" s="11">
        <f>VLOOKUP($A33,Table2[[No]:[Date Student Last Attended Program
(mm/dd/yyyy)]],2,FALSE)</f>
        <v>0</v>
      </c>
      <c r="C33" s="12">
        <f>VLOOKUP($A33,Table2[[No]:[Date Student Last Attended Program
(mm/dd/yyyy)]],4,FALSE)</f>
        <v>0</v>
      </c>
      <c r="D33" s="51">
        <f>VLOOKUP($A33,Table2[[No]:[Date Student Last Attended Program
(mm/dd/yyyy)]],14,FALSE)</f>
        <v>0</v>
      </c>
      <c r="E33" s="138">
        <f>VLOOKUP($A33,Table2[[No]:[Date Student Last Attended Program
(mm/dd/yyyy)]],17,FALSE)</f>
        <v>0</v>
      </c>
      <c r="F33" s="207">
        <f>VLOOKUP($A33,Table2[[No]:[Date Student Last Attended Program
(mm/dd/yyyy)]],18,FALSE)</f>
        <v>0</v>
      </c>
      <c r="G33" s="209">
        <f>VLOOKUP($A33,Table2[[#All],[No]:[Which Group Does Student Participate In?
(optional)]],23,FALSE)</f>
        <v>0</v>
      </c>
      <c r="H33" s="29"/>
      <c r="I33" s="29"/>
      <c r="J33" s="29"/>
      <c r="K33" s="29"/>
      <c r="L33" s="29"/>
      <c r="M33" s="29"/>
      <c r="N33" s="29"/>
      <c r="O33" s="29"/>
      <c r="P33" s="29"/>
      <c r="Q33" s="29"/>
      <c r="R33" s="29"/>
      <c r="S33" s="9"/>
      <c r="T33" s="9"/>
      <c r="U33" s="9"/>
      <c r="V33" s="9"/>
      <c r="W33" s="9"/>
      <c r="X33" s="9"/>
      <c r="Y33" s="9"/>
      <c r="Z33" s="9"/>
      <c r="AA33" s="9"/>
      <c r="AB33" s="9"/>
      <c r="AC33" s="9"/>
      <c r="AD33" s="9"/>
      <c r="AE33" s="9"/>
      <c r="AF33" s="9"/>
      <c r="AG33" s="9"/>
      <c r="AH33" s="9"/>
      <c r="AI33" s="9"/>
      <c r="AJ33" s="9"/>
      <c r="AK33" s="9"/>
      <c r="AL33" s="9"/>
      <c r="AM33" s="11">
        <f t="shared" si="0"/>
        <v>0</v>
      </c>
      <c r="AN33" s="11">
        <f t="shared" si="1"/>
        <v>0</v>
      </c>
      <c r="AO33" s="47" t="e">
        <f t="shared" si="2"/>
        <v>#DIV/0!</v>
      </c>
    </row>
    <row r="34" spans="1:41" x14ac:dyDescent="0.25">
      <c r="A34" s="10">
        <v>33</v>
      </c>
      <c r="B34" s="11">
        <f>VLOOKUP($A34,Table2[[No]:[Date Student Last Attended Program
(mm/dd/yyyy)]],2,FALSE)</f>
        <v>0</v>
      </c>
      <c r="C34" s="12">
        <f>VLOOKUP($A34,Table2[[No]:[Date Student Last Attended Program
(mm/dd/yyyy)]],4,FALSE)</f>
        <v>0</v>
      </c>
      <c r="D34" s="51">
        <f>VLOOKUP($A34,Table2[[No]:[Date Student Last Attended Program
(mm/dd/yyyy)]],14,FALSE)</f>
        <v>0</v>
      </c>
      <c r="E34" s="138">
        <f>VLOOKUP($A34,Table2[[No]:[Date Student Last Attended Program
(mm/dd/yyyy)]],17,FALSE)</f>
        <v>0</v>
      </c>
      <c r="F34" s="207">
        <f>VLOOKUP($A34,Table2[[No]:[Date Student Last Attended Program
(mm/dd/yyyy)]],18,FALSE)</f>
        <v>0</v>
      </c>
      <c r="G34" s="209">
        <f>VLOOKUP($A34,Table2[[#All],[No]:[Which Group Does Student Participate In?
(optional)]],23,FALSE)</f>
        <v>0</v>
      </c>
      <c r="H34" s="29"/>
      <c r="I34" s="29"/>
      <c r="J34" s="29"/>
      <c r="K34" s="29"/>
      <c r="L34" s="29"/>
      <c r="M34" s="29"/>
      <c r="N34" s="29"/>
      <c r="O34" s="29"/>
      <c r="P34" s="29"/>
      <c r="Q34" s="29"/>
      <c r="R34" s="29"/>
      <c r="S34" s="9"/>
      <c r="T34" s="9"/>
      <c r="U34" s="9"/>
      <c r="V34" s="9"/>
      <c r="W34" s="9"/>
      <c r="X34" s="9"/>
      <c r="Y34" s="9"/>
      <c r="Z34" s="9"/>
      <c r="AA34" s="9"/>
      <c r="AB34" s="9"/>
      <c r="AC34" s="9"/>
      <c r="AD34" s="9"/>
      <c r="AE34" s="9"/>
      <c r="AF34" s="9"/>
      <c r="AG34" s="9"/>
      <c r="AH34" s="9"/>
      <c r="AI34" s="9"/>
      <c r="AJ34" s="9"/>
      <c r="AK34" s="9"/>
      <c r="AL34" s="9"/>
      <c r="AM34" s="11">
        <f t="shared" si="0"/>
        <v>0</v>
      </c>
      <c r="AN34" s="11">
        <f t="shared" si="1"/>
        <v>0</v>
      </c>
      <c r="AO34" s="47" t="e">
        <f t="shared" si="2"/>
        <v>#DIV/0!</v>
      </c>
    </row>
    <row r="35" spans="1:41" x14ac:dyDescent="0.25">
      <c r="A35" s="10">
        <v>34</v>
      </c>
      <c r="B35" s="11">
        <f>VLOOKUP($A35,Table2[[No]:[Date Student Last Attended Program
(mm/dd/yyyy)]],2,FALSE)</f>
        <v>0</v>
      </c>
      <c r="C35" s="12">
        <f>VLOOKUP($A35,Table2[[No]:[Date Student Last Attended Program
(mm/dd/yyyy)]],4,FALSE)</f>
        <v>0</v>
      </c>
      <c r="D35" s="51">
        <f>VLOOKUP($A35,Table2[[No]:[Date Student Last Attended Program
(mm/dd/yyyy)]],14,FALSE)</f>
        <v>0</v>
      </c>
      <c r="E35" s="138">
        <f>VLOOKUP($A35,Table2[[No]:[Date Student Last Attended Program
(mm/dd/yyyy)]],17,FALSE)</f>
        <v>0</v>
      </c>
      <c r="F35" s="207">
        <f>VLOOKUP($A35,Table2[[No]:[Date Student Last Attended Program
(mm/dd/yyyy)]],18,FALSE)</f>
        <v>0</v>
      </c>
      <c r="G35" s="209">
        <f>VLOOKUP($A35,Table2[[#All],[No]:[Which Group Does Student Participate In?
(optional)]],23,FALSE)</f>
        <v>0</v>
      </c>
      <c r="H35" s="29"/>
      <c r="I35" s="29"/>
      <c r="J35" s="29"/>
      <c r="K35" s="29"/>
      <c r="L35" s="29"/>
      <c r="M35" s="29"/>
      <c r="N35" s="29"/>
      <c r="O35" s="29"/>
      <c r="P35" s="29"/>
      <c r="Q35" s="29"/>
      <c r="R35" s="29"/>
      <c r="S35" s="9"/>
      <c r="T35" s="9"/>
      <c r="U35" s="9"/>
      <c r="V35" s="9"/>
      <c r="W35" s="9"/>
      <c r="X35" s="9"/>
      <c r="Y35" s="9"/>
      <c r="Z35" s="9"/>
      <c r="AA35" s="9"/>
      <c r="AB35" s="9"/>
      <c r="AC35" s="9"/>
      <c r="AD35" s="9"/>
      <c r="AE35" s="9"/>
      <c r="AF35" s="9"/>
      <c r="AG35" s="9"/>
      <c r="AH35" s="9"/>
      <c r="AI35" s="9"/>
      <c r="AJ35" s="9"/>
      <c r="AK35" s="9"/>
      <c r="AL35" s="9"/>
      <c r="AM35" s="11">
        <f t="shared" si="0"/>
        <v>0</v>
      </c>
      <c r="AN35" s="11">
        <f t="shared" si="1"/>
        <v>0</v>
      </c>
      <c r="AO35" s="47" t="e">
        <f t="shared" si="2"/>
        <v>#DIV/0!</v>
      </c>
    </row>
    <row r="36" spans="1:41" x14ac:dyDescent="0.25">
      <c r="A36" s="10">
        <v>35</v>
      </c>
      <c r="B36" s="11">
        <f>VLOOKUP($A36,Table2[[No]:[Date Student Last Attended Program
(mm/dd/yyyy)]],2,FALSE)</f>
        <v>0</v>
      </c>
      <c r="C36" s="12">
        <f>VLOOKUP($A36,Table2[[No]:[Date Student Last Attended Program
(mm/dd/yyyy)]],4,FALSE)</f>
        <v>0</v>
      </c>
      <c r="D36" s="51">
        <f>VLOOKUP($A36,Table2[[No]:[Date Student Last Attended Program
(mm/dd/yyyy)]],14,FALSE)</f>
        <v>0</v>
      </c>
      <c r="E36" s="138">
        <f>VLOOKUP($A36,Table2[[No]:[Date Student Last Attended Program
(mm/dd/yyyy)]],17,FALSE)</f>
        <v>0</v>
      </c>
      <c r="F36" s="207">
        <f>VLOOKUP($A36,Table2[[No]:[Date Student Last Attended Program
(mm/dd/yyyy)]],18,FALSE)</f>
        <v>0</v>
      </c>
      <c r="G36" s="209">
        <f>VLOOKUP($A36,Table2[[#All],[No]:[Which Group Does Student Participate In?
(optional)]],23,FALSE)</f>
        <v>0</v>
      </c>
      <c r="H36" s="29"/>
      <c r="I36" s="29"/>
      <c r="J36" s="29"/>
      <c r="K36" s="29"/>
      <c r="L36" s="29"/>
      <c r="M36" s="29"/>
      <c r="N36" s="29"/>
      <c r="O36" s="29"/>
      <c r="P36" s="29"/>
      <c r="Q36" s="29"/>
      <c r="R36" s="29"/>
      <c r="S36" s="9"/>
      <c r="T36" s="9"/>
      <c r="U36" s="9"/>
      <c r="V36" s="9"/>
      <c r="W36" s="9"/>
      <c r="X36" s="9"/>
      <c r="Y36" s="9"/>
      <c r="Z36" s="9"/>
      <c r="AA36" s="9"/>
      <c r="AB36" s="9"/>
      <c r="AC36" s="9"/>
      <c r="AD36" s="9"/>
      <c r="AE36" s="9"/>
      <c r="AF36" s="9"/>
      <c r="AG36" s="9"/>
      <c r="AH36" s="9"/>
      <c r="AI36" s="9"/>
      <c r="AJ36" s="9"/>
      <c r="AK36" s="9"/>
      <c r="AL36" s="9"/>
      <c r="AM36" s="11">
        <f t="shared" si="0"/>
        <v>0</v>
      </c>
      <c r="AN36" s="11">
        <f t="shared" si="1"/>
        <v>0</v>
      </c>
      <c r="AO36" s="47" t="e">
        <f t="shared" si="2"/>
        <v>#DIV/0!</v>
      </c>
    </row>
    <row r="37" spans="1:41" x14ac:dyDescent="0.25">
      <c r="A37" s="10">
        <v>36</v>
      </c>
      <c r="B37" s="11">
        <f>VLOOKUP($A37,Table2[[No]:[Date Student Last Attended Program
(mm/dd/yyyy)]],2,FALSE)</f>
        <v>0</v>
      </c>
      <c r="C37" s="12">
        <f>VLOOKUP($A37,Table2[[No]:[Date Student Last Attended Program
(mm/dd/yyyy)]],4,FALSE)</f>
        <v>0</v>
      </c>
      <c r="D37" s="51">
        <f>VLOOKUP($A37,Table2[[No]:[Date Student Last Attended Program
(mm/dd/yyyy)]],14,FALSE)</f>
        <v>0</v>
      </c>
      <c r="E37" s="138">
        <f>VLOOKUP($A37,Table2[[No]:[Date Student Last Attended Program
(mm/dd/yyyy)]],17,FALSE)</f>
        <v>0</v>
      </c>
      <c r="F37" s="207">
        <f>VLOOKUP($A37,Table2[[No]:[Date Student Last Attended Program
(mm/dd/yyyy)]],18,FALSE)</f>
        <v>0</v>
      </c>
      <c r="G37" s="209">
        <f>VLOOKUP($A37,Table2[[#All],[No]:[Which Group Does Student Participate In?
(optional)]],23,FALSE)</f>
        <v>0</v>
      </c>
      <c r="H37" s="29"/>
      <c r="I37" s="29"/>
      <c r="J37" s="29"/>
      <c r="K37" s="29"/>
      <c r="L37" s="29"/>
      <c r="M37" s="29"/>
      <c r="N37" s="29"/>
      <c r="O37" s="29"/>
      <c r="P37" s="29"/>
      <c r="Q37" s="29"/>
      <c r="R37" s="29"/>
      <c r="S37" s="9"/>
      <c r="T37" s="9"/>
      <c r="U37" s="9"/>
      <c r="V37" s="9"/>
      <c r="W37" s="9"/>
      <c r="X37" s="9"/>
      <c r="Y37" s="9"/>
      <c r="Z37" s="9"/>
      <c r="AA37" s="9"/>
      <c r="AB37" s="9"/>
      <c r="AC37" s="9"/>
      <c r="AD37" s="9"/>
      <c r="AE37" s="9"/>
      <c r="AF37" s="9"/>
      <c r="AG37" s="9"/>
      <c r="AH37" s="9"/>
      <c r="AI37" s="9"/>
      <c r="AJ37" s="9"/>
      <c r="AK37" s="9"/>
      <c r="AL37" s="9"/>
      <c r="AM37" s="11">
        <f t="shared" si="0"/>
        <v>0</v>
      </c>
      <c r="AN37" s="11">
        <f t="shared" si="1"/>
        <v>0</v>
      </c>
      <c r="AO37" s="47" t="e">
        <f t="shared" si="2"/>
        <v>#DIV/0!</v>
      </c>
    </row>
    <row r="38" spans="1:41" x14ac:dyDescent="0.25">
      <c r="A38" s="10">
        <v>37</v>
      </c>
      <c r="B38" s="11">
        <f>VLOOKUP($A38,Table2[[No]:[Date Student Last Attended Program
(mm/dd/yyyy)]],2,FALSE)</f>
        <v>0</v>
      </c>
      <c r="C38" s="12">
        <f>VLOOKUP($A38,Table2[[No]:[Date Student Last Attended Program
(mm/dd/yyyy)]],4,FALSE)</f>
        <v>0</v>
      </c>
      <c r="D38" s="51">
        <f>VLOOKUP($A38,Table2[[No]:[Date Student Last Attended Program
(mm/dd/yyyy)]],14,FALSE)</f>
        <v>0</v>
      </c>
      <c r="E38" s="138">
        <f>VLOOKUP($A38,Table2[[No]:[Date Student Last Attended Program
(mm/dd/yyyy)]],17,FALSE)</f>
        <v>0</v>
      </c>
      <c r="F38" s="207">
        <f>VLOOKUP($A38,Table2[[No]:[Date Student Last Attended Program
(mm/dd/yyyy)]],18,FALSE)</f>
        <v>0</v>
      </c>
      <c r="G38" s="209">
        <f>VLOOKUP($A38,Table2[[#All],[No]:[Which Group Does Student Participate In?
(optional)]],23,FALSE)</f>
        <v>0</v>
      </c>
      <c r="H38" s="29"/>
      <c r="I38" s="29"/>
      <c r="J38" s="29"/>
      <c r="K38" s="29"/>
      <c r="L38" s="29"/>
      <c r="M38" s="29"/>
      <c r="N38" s="29"/>
      <c r="O38" s="29"/>
      <c r="P38" s="29"/>
      <c r="Q38" s="29"/>
      <c r="R38" s="29"/>
      <c r="S38" s="9"/>
      <c r="T38" s="9"/>
      <c r="U38" s="9"/>
      <c r="V38" s="9"/>
      <c r="W38" s="9"/>
      <c r="X38" s="9"/>
      <c r="Y38" s="9"/>
      <c r="Z38" s="9"/>
      <c r="AA38" s="9"/>
      <c r="AB38" s="9"/>
      <c r="AC38" s="9"/>
      <c r="AD38" s="9"/>
      <c r="AE38" s="9"/>
      <c r="AF38" s="9"/>
      <c r="AG38" s="9"/>
      <c r="AH38" s="9"/>
      <c r="AI38" s="9"/>
      <c r="AJ38" s="9"/>
      <c r="AK38" s="9"/>
      <c r="AL38" s="9"/>
      <c r="AM38" s="11">
        <f t="shared" si="0"/>
        <v>0</v>
      </c>
      <c r="AN38" s="11">
        <f t="shared" si="1"/>
        <v>0</v>
      </c>
      <c r="AO38" s="47" t="e">
        <f t="shared" si="2"/>
        <v>#DIV/0!</v>
      </c>
    </row>
    <row r="39" spans="1:41" x14ac:dyDescent="0.25">
      <c r="A39" s="10">
        <v>38</v>
      </c>
      <c r="B39" s="11">
        <f>VLOOKUP($A39,Table2[[No]:[Date Student Last Attended Program
(mm/dd/yyyy)]],2,FALSE)</f>
        <v>0</v>
      </c>
      <c r="C39" s="12">
        <f>VLOOKUP($A39,Table2[[No]:[Date Student Last Attended Program
(mm/dd/yyyy)]],4,FALSE)</f>
        <v>0</v>
      </c>
      <c r="D39" s="51">
        <f>VLOOKUP($A39,Table2[[No]:[Date Student Last Attended Program
(mm/dd/yyyy)]],14,FALSE)</f>
        <v>0</v>
      </c>
      <c r="E39" s="138">
        <f>VLOOKUP($A39,Table2[[No]:[Date Student Last Attended Program
(mm/dd/yyyy)]],17,FALSE)</f>
        <v>0</v>
      </c>
      <c r="F39" s="207">
        <f>VLOOKUP($A39,Table2[[No]:[Date Student Last Attended Program
(mm/dd/yyyy)]],18,FALSE)</f>
        <v>0</v>
      </c>
      <c r="G39" s="209">
        <f>VLOOKUP($A39,Table2[[#All],[No]:[Which Group Does Student Participate In?
(optional)]],23,FALSE)</f>
        <v>0</v>
      </c>
      <c r="H39" s="29"/>
      <c r="I39" s="29"/>
      <c r="J39" s="29"/>
      <c r="K39" s="29"/>
      <c r="L39" s="29"/>
      <c r="M39" s="29"/>
      <c r="N39" s="29"/>
      <c r="O39" s="29"/>
      <c r="P39" s="29"/>
      <c r="Q39" s="29"/>
      <c r="R39" s="29"/>
      <c r="S39" s="9"/>
      <c r="T39" s="9"/>
      <c r="U39" s="9"/>
      <c r="V39" s="9"/>
      <c r="W39" s="9"/>
      <c r="X39" s="9"/>
      <c r="Y39" s="9"/>
      <c r="Z39" s="9"/>
      <c r="AA39" s="9"/>
      <c r="AB39" s="9"/>
      <c r="AC39" s="9"/>
      <c r="AD39" s="9"/>
      <c r="AE39" s="9"/>
      <c r="AF39" s="9"/>
      <c r="AG39" s="9"/>
      <c r="AH39" s="9"/>
      <c r="AI39" s="9"/>
      <c r="AJ39" s="9"/>
      <c r="AK39" s="9"/>
      <c r="AL39" s="9"/>
      <c r="AM39" s="11">
        <f t="shared" si="0"/>
        <v>0</v>
      </c>
      <c r="AN39" s="11">
        <f t="shared" si="1"/>
        <v>0</v>
      </c>
      <c r="AO39" s="47" t="e">
        <f t="shared" si="2"/>
        <v>#DIV/0!</v>
      </c>
    </row>
    <row r="40" spans="1:41" x14ac:dyDescent="0.25">
      <c r="A40" s="10">
        <v>39</v>
      </c>
      <c r="B40" s="11">
        <f>VLOOKUP($A40,Table2[[No]:[Date Student Last Attended Program
(mm/dd/yyyy)]],2,FALSE)</f>
        <v>0</v>
      </c>
      <c r="C40" s="12">
        <f>VLOOKUP($A40,Table2[[No]:[Date Student Last Attended Program
(mm/dd/yyyy)]],4,FALSE)</f>
        <v>0</v>
      </c>
      <c r="D40" s="51">
        <f>VLOOKUP($A40,Table2[[No]:[Date Student Last Attended Program
(mm/dd/yyyy)]],14,FALSE)</f>
        <v>0</v>
      </c>
      <c r="E40" s="138">
        <f>VLOOKUP($A40,Table2[[No]:[Date Student Last Attended Program
(mm/dd/yyyy)]],17,FALSE)</f>
        <v>0</v>
      </c>
      <c r="F40" s="207">
        <f>VLOOKUP($A40,Table2[[No]:[Date Student Last Attended Program
(mm/dd/yyyy)]],18,FALSE)</f>
        <v>0</v>
      </c>
      <c r="G40" s="209">
        <f>VLOOKUP($A40,Table2[[#All],[No]:[Which Group Does Student Participate In?
(optional)]],23,FALSE)</f>
        <v>0</v>
      </c>
      <c r="H40" s="29"/>
      <c r="I40" s="29"/>
      <c r="J40" s="29"/>
      <c r="K40" s="29"/>
      <c r="L40" s="29"/>
      <c r="M40" s="29"/>
      <c r="N40" s="29"/>
      <c r="O40" s="29"/>
      <c r="P40" s="29"/>
      <c r="Q40" s="29"/>
      <c r="R40" s="29"/>
      <c r="S40" s="9"/>
      <c r="T40" s="9"/>
      <c r="U40" s="9"/>
      <c r="V40" s="9"/>
      <c r="W40" s="9"/>
      <c r="X40" s="9"/>
      <c r="Y40" s="9"/>
      <c r="Z40" s="9"/>
      <c r="AA40" s="9"/>
      <c r="AB40" s="9"/>
      <c r="AC40" s="9"/>
      <c r="AD40" s="9"/>
      <c r="AE40" s="9"/>
      <c r="AF40" s="9"/>
      <c r="AG40" s="9"/>
      <c r="AH40" s="9"/>
      <c r="AI40" s="9"/>
      <c r="AJ40" s="9"/>
      <c r="AK40" s="9"/>
      <c r="AL40" s="9"/>
      <c r="AM40" s="11">
        <f t="shared" si="0"/>
        <v>0</v>
      </c>
      <c r="AN40" s="11">
        <f t="shared" si="1"/>
        <v>0</v>
      </c>
      <c r="AO40" s="47" t="e">
        <f t="shared" si="2"/>
        <v>#DIV/0!</v>
      </c>
    </row>
    <row r="41" spans="1:41" x14ac:dyDescent="0.25">
      <c r="A41" s="10">
        <v>40</v>
      </c>
      <c r="B41" s="11">
        <f>VLOOKUP($A41,Table2[[No]:[Date Student Last Attended Program
(mm/dd/yyyy)]],2,FALSE)</f>
        <v>0</v>
      </c>
      <c r="C41" s="12">
        <f>VLOOKUP($A41,Table2[[No]:[Date Student Last Attended Program
(mm/dd/yyyy)]],4,FALSE)</f>
        <v>0</v>
      </c>
      <c r="D41" s="51">
        <f>VLOOKUP($A41,Table2[[No]:[Date Student Last Attended Program
(mm/dd/yyyy)]],14,FALSE)</f>
        <v>0</v>
      </c>
      <c r="E41" s="138">
        <f>VLOOKUP($A41,Table2[[No]:[Date Student Last Attended Program
(mm/dd/yyyy)]],17,FALSE)</f>
        <v>0</v>
      </c>
      <c r="F41" s="207">
        <f>VLOOKUP($A41,Table2[[No]:[Date Student Last Attended Program
(mm/dd/yyyy)]],18,FALSE)</f>
        <v>0</v>
      </c>
      <c r="G41" s="209">
        <f>VLOOKUP($A41,Table2[[#All],[No]:[Which Group Does Student Participate In?
(optional)]],23,FALSE)</f>
        <v>0</v>
      </c>
      <c r="H41" s="29"/>
      <c r="I41" s="29"/>
      <c r="J41" s="29"/>
      <c r="K41" s="29"/>
      <c r="L41" s="29"/>
      <c r="M41" s="29"/>
      <c r="N41" s="29"/>
      <c r="O41" s="29"/>
      <c r="P41" s="29"/>
      <c r="Q41" s="29"/>
      <c r="R41" s="29"/>
      <c r="S41" s="9"/>
      <c r="T41" s="9"/>
      <c r="U41" s="9"/>
      <c r="V41" s="9"/>
      <c r="W41" s="9"/>
      <c r="X41" s="9"/>
      <c r="Y41" s="9"/>
      <c r="Z41" s="9"/>
      <c r="AA41" s="9"/>
      <c r="AB41" s="9"/>
      <c r="AC41" s="9"/>
      <c r="AD41" s="9"/>
      <c r="AE41" s="9"/>
      <c r="AF41" s="9"/>
      <c r="AG41" s="9"/>
      <c r="AH41" s="9"/>
      <c r="AI41" s="9"/>
      <c r="AJ41" s="9"/>
      <c r="AK41" s="9"/>
      <c r="AL41" s="9"/>
      <c r="AM41" s="11">
        <f t="shared" si="0"/>
        <v>0</v>
      </c>
      <c r="AN41" s="11">
        <f t="shared" si="1"/>
        <v>0</v>
      </c>
      <c r="AO41" s="47" t="e">
        <f t="shared" si="2"/>
        <v>#DIV/0!</v>
      </c>
    </row>
    <row r="42" spans="1:41" x14ac:dyDescent="0.25">
      <c r="A42" s="10">
        <v>41</v>
      </c>
      <c r="B42" s="11">
        <f>VLOOKUP($A42,Table2[[No]:[Date Student Last Attended Program
(mm/dd/yyyy)]],2,FALSE)</f>
        <v>0</v>
      </c>
      <c r="C42" s="12">
        <f>VLOOKUP($A42,Table2[[No]:[Date Student Last Attended Program
(mm/dd/yyyy)]],4,FALSE)</f>
        <v>0</v>
      </c>
      <c r="D42" s="51">
        <f>VLOOKUP($A42,Table2[[No]:[Date Student Last Attended Program
(mm/dd/yyyy)]],14,FALSE)</f>
        <v>0</v>
      </c>
      <c r="E42" s="138">
        <f>VLOOKUP($A42,Table2[[No]:[Date Student Last Attended Program
(mm/dd/yyyy)]],17,FALSE)</f>
        <v>0</v>
      </c>
      <c r="F42" s="207">
        <f>VLOOKUP($A42,Table2[[No]:[Date Student Last Attended Program
(mm/dd/yyyy)]],18,FALSE)</f>
        <v>0</v>
      </c>
      <c r="G42" s="209">
        <f>VLOOKUP($A42,Table2[[#All],[No]:[Which Group Does Student Participate In?
(optional)]],23,FALSE)</f>
        <v>0</v>
      </c>
      <c r="H42" s="29"/>
      <c r="I42" s="29"/>
      <c r="J42" s="29"/>
      <c r="K42" s="29"/>
      <c r="L42" s="29"/>
      <c r="M42" s="29"/>
      <c r="N42" s="29"/>
      <c r="O42" s="29"/>
      <c r="P42" s="29"/>
      <c r="Q42" s="29"/>
      <c r="R42" s="29"/>
      <c r="S42" s="9"/>
      <c r="T42" s="9"/>
      <c r="U42" s="9"/>
      <c r="V42" s="9"/>
      <c r="W42" s="9"/>
      <c r="X42" s="9"/>
      <c r="Y42" s="9"/>
      <c r="Z42" s="9"/>
      <c r="AA42" s="9"/>
      <c r="AB42" s="9"/>
      <c r="AC42" s="9"/>
      <c r="AD42" s="9"/>
      <c r="AE42" s="9"/>
      <c r="AF42" s="9"/>
      <c r="AG42" s="9"/>
      <c r="AH42" s="9"/>
      <c r="AI42" s="9"/>
      <c r="AJ42" s="9"/>
      <c r="AK42" s="9"/>
      <c r="AL42" s="9"/>
      <c r="AM42" s="11">
        <f t="shared" si="0"/>
        <v>0</v>
      </c>
      <c r="AN42" s="11">
        <f t="shared" si="1"/>
        <v>0</v>
      </c>
      <c r="AO42" s="47" t="e">
        <f t="shared" si="2"/>
        <v>#DIV/0!</v>
      </c>
    </row>
    <row r="43" spans="1:41" x14ac:dyDescent="0.25">
      <c r="A43" s="10">
        <v>42</v>
      </c>
      <c r="B43" s="11">
        <f>VLOOKUP($A43,Table2[[No]:[Date Student Last Attended Program
(mm/dd/yyyy)]],2,FALSE)</f>
        <v>0</v>
      </c>
      <c r="C43" s="12">
        <f>VLOOKUP($A43,Table2[[No]:[Date Student Last Attended Program
(mm/dd/yyyy)]],4,FALSE)</f>
        <v>0</v>
      </c>
      <c r="D43" s="51">
        <f>VLOOKUP($A43,Table2[[No]:[Date Student Last Attended Program
(mm/dd/yyyy)]],14,FALSE)</f>
        <v>0</v>
      </c>
      <c r="E43" s="138">
        <f>VLOOKUP($A43,Table2[[No]:[Date Student Last Attended Program
(mm/dd/yyyy)]],17,FALSE)</f>
        <v>0</v>
      </c>
      <c r="F43" s="207">
        <f>VLOOKUP($A43,Table2[[No]:[Date Student Last Attended Program
(mm/dd/yyyy)]],18,FALSE)</f>
        <v>0</v>
      </c>
      <c r="G43" s="209">
        <f>VLOOKUP($A43,Table2[[#All],[No]:[Which Group Does Student Participate In?
(optional)]],23,FALSE)</f>
        <v>0</v>
      </c>
      <c r="H43" s="29"/>
      <c r="I43" s="29"/>
      <c r="J43" s="29"/>
      <c r="K43" s="29"/>
      <c r="L43" s="29"/>
      <c r="M43" s="29"/>
      <c r="N43" s="29"/>
      <c r="O43" s="29"/>
      <c r="P43" s="29"/>
      <c r="Q43" s="29"/>
      <c r="R43" s="29"/>
      <c r="S43" s="9"/>
      <c r="T43" s="9"/>
      <c r="U43" s="9"/>
      <c r="V43" s="9"/>
      <c r="W43" s="9"/>
      <c r="X43" s="9"/>
      <c r="Y43" s="9"/>
      <c r="Z43" s="9"/>
      <c r="AA43" s="9"/>
      <c r="AB43" s="9"/>
      <c r="AC43" s="9"/>
      <c r="AD43" s="9"/>
      <c r="AE43" s="9"/>
      <c r="AF43" s="9"/>
      <c r="AG43" s="9"/>
      <c r="AH43" s="9"/>
      <c r="AI43" s="9"/>
      <c r="AJ43" s="9"/>
      <c r="AK43" s="9"/>
      <c r="AL43" s="9"/>
      <c r="AM43" s="11">
        <f t="shared" si="0"/>
        <v>0</v>
      </c>
      <c r="AN43" s="11">
        <f t="shared" si="1"/>
        <v>0</v>
      </c>
      <c r="AO43" s="47" t="e">
        <f t="shared" si="2"/>
        <v>#DIV/0!</v>
      </c>
    </row>
    <row r="44" spans="1:41" x14ac:dyDescent="0.25">
      <c r="A44" s="10">
        <v>43</v>
      </c>
      <c r="B44" s="11">
        <f>VLOOKUP($A44,Table2[[No]:[Date Student Last Attended Program
(mm/dd/yyyy)]],2,FALSE)</f>
        <v>0</v>
      </c>
      <c r="C44" s="12">
        <f>VLOOKUP($A44,Table2[[No]:[Date Student Last Attended Program
(mm/dd/yyyy)]],4,FALSE)</f>
        <v>0</v>
      </c>
      <c r="D44" s="51">
        <f>VLOOKUP($A44,Table2[[No]:[Date Student Last Attended Program
(mm/dd/yyyy)]],14,FALSE)</f>
        <v>0</v>
      </c>
      <c r="E44" s="138">
        <f>VLOOKUP($A44,Table2[[No]:[Date Student Last Attended Program
(mm/dd/yyyy)]],17,FALSE)</f>
        <v>0</v>
      </c>
      <c r="F44" s="207">
        <f>VLOOKUP($A44,Table2[[No]:[Date Student Last Attended Program
(mm/dd/yyyy)]],18,FALSE)</f>
        <v>0</v>
      </c>
      <c r="G44" s="209">
        <f>VLOOKUP($A44,Table2[[#All],[No]:[Which Group Does Student Participate In?
(optional)]],23,FALSE)</f>
        <v>0</v>
      </c>
      <c r="H44" s="29"/>
      <c r="I44" s="29"/>
      <c r="J44" s="29"/>
      <c r="K44" s="29"/>
      <c r="L44" s="29"/>
      <c r="M44" s="29"/>
      <c r="N44" s="29"/>
      <c r="O44" s="29"/>
      <c r="P44" s="29"/>
      <c r="Q44" s="29"/>
      <c r="R44" s="29"/>
      <c r="S44" s="9"/>
      <c r="T44" s="9"/>
      <c r="U44" s="9"/>
      <c r="V44" s="9"/>
      <c r="W44" s="9"/>
      <c r="X44" s="9"/>
      <c r="Y44" s="9"/>
      <c r="Z44" s="9"/>
      <c r="AA44" s="9"/>
      <c r="AB44" s="9"/>
      <c r="AC44" s="9"/>
      <c r="AD44" s="9"/>
      <c r="AE44" s="9"/>
      <c r="AF44" s="9"/>
      <c r="AG44" s="9"/>
      <c r="AH44" s="9"/>
      <c r="AI44" s="9"/>
      <c r="AJ44" s="9"/>
      <c r="AK44" s="9"/>
      <c r="AL44" s="9"/>
      <c r="AM44" s="11">
        <f t="shared" si="0"/>
        <v>0</v>
      </c>
      <c r="AN44" s="11">
        <f t="shared" si="1"/>
        <v>0</v>
      </c>
      <c r="AO44" s="47" t="e">
        <f t="shared" si="2"/>
        <v>#DIV/0!</v>
      </c>
    </row>
    <row r="45" spans="1:41" x14ac:dyDescent="0.25">
      <c r="A45" s="10">
        <v>44</v>
      </c>
      <c r="B45" s="11">
        <f>VLOOKUP($A45,Table2[[No]:[Date Student Last Attended Program
(mm/dd/yyyy)]],2,FALSE)</f>
        <v>0</v>
      </c>
      <c r="C45" s="12">
        <f>VLOOKUP($A45,Table2[[No]:[Date Student Last Attended Program
(mm/dd/yyyy)]],4,FALSE)</f>
        <v>0</v>
      </c>
      <c r="D45" s="51">
        <f>VLOOKUP($A45,Table2[[No]:[Date Student Last Attended Program
(mm/dd/yyyy)]],14,FALSE)</f>
        <v>0</v>
      </c>
      <c r="E45" s="138">
        <f>VLOOKUP($A45,Table2[[No]:[Date Student Last Attended Program
(mm/dd/yyyy)]],17,FALSE)</f>
        <v>0</v>
      </c>
      <c r="F45" s="207">
        <f>VLOOKUP($A45,Table2[[No]:[Date Student Last Attended Program
(mm/dd/yyyy)]],18,FALSE)</f>
        <v>0</v>
      </c>
      <c r="G45" s="209">
        <f>VLOOKUP($A45,Table2[[#All],[No]:[Which Group Does Student Participate In?
(optional)]],23,FALSE)</f>
        <v>0</v>
      </c>
      <c r="H45" s="29"/>
      <c r="I45" s="29"/>
      <c r="J45" s="29"/>
      <c r="K45" s="29"/>
      <c r="L45" s="29"/>
      <c r="M45" s="29"/>
      <c r="N45" s="29"/>
      <c r="O45" s="29"/>
      <c r="P45" s="29"/>
      <c r="Q45" s="29"/>
      <c r="R45" s="29"/>
      <c r="S45" s="9"/>
      <c r="T45" s="9"/>
      <c r="U45" s="9"/>
      <c r="V45" s="9"/>
      <c r="W45" s="9"/>
      <c r="X45" s="9"/>
      <c r="Y45" s="9"/>
      <c r="Z45" s="9"/>
      <c r="AA45" s="9"/>
      <c r="AB45" s="9"/>
      <c r="AC45" s="9"/>
      <c r="AD45" s="9"/>
      <c r="AE45" s="9"/>
      <c r="AF45" s="9"/>
      <c r="AG45" s="9"/>
      <c r="AH45" s="9"/>
      <c r="AI45" s="9"/>
      <c r="AJ45" s="9"/>
      <c r="AK45" s="9"/>
      <c r="AL45" s="9"/>
      <c r="AM45" s="11">
        <f t="shared" si="0"/>
        <v>0</v>
      </c>
      <c r="AN45" s="11">
        <f t="shared" si="1"/>
        <v>0</v>
      </c>
      <c r="AO45" s="47" t="e">
        <f t="shared" si="2"/>
        <v>#DIV/0!</v>
      </c>
    </row>
    <row r="46" spans="1:41" x14ac:dyDescent="0.25">
      <c r="A46" s="10">
        <v>45</v>
      </c>
      <c r="B46" s="11">
        <f>VLOOKUP($A46,Table2[[No]:[Date Student Last Attended Program
(mm/dd/yyyy)]],2,FALSE)</f>
        <v>0</v>
      </c>
      <c r="C46" s="12">
        <f>VLOOKUP($A46,Table2[[No]:[Date Student Last Attended Program
(mm/dd/yyyy)]],4,FALSE)</f>
        <v>0</v>
      </c>
      <c r="D46" s="51">
        <f>VLOOKUP($A46,Table2[[No]:[Date Student Last Attended Program
(mm/dd/yyyy)]],14,FALSE)</f>
        <v>0</v>
      </c>
      <c r="E46" s="138">
        <f>VLOOKUP($A46,Table2[[No]:[Date Student Last Attended Program
(mm/dd/yyyy)]],17,FALSE)</f>
        <v>0</v>
      </c>
      <c r="F46" s="207">
        <f>VLOOKUP($A46,Table2[[No]:[Date Student Last Attended Program
(mm/dd/yyyy)]],18,FALSE)</f>
        <v>0</v>
      </c>
      <c r="G46" s="209">
        <f>VLOOKUP($A46,Table2[[#All],[No]:[Which Group Does Student Participate In?
(optional)]],23,FALSE)</f>
        <v>0</v>
      </c>
      <c r="H46" s="29"/>
      <c r="I46" s="29"/>
      <c r="J46" s="29"/>
      <c r="K46" s="29"/>
      <c r="L46" s="29"/>
      <c r="M46" s="29"/>
      <c r="N46" s="29"/>
      <c r="O46" s="29"/>
      <c r="P46" s="29"/>
      <c r="Q46" s="29"/>
      <c r="R46" s="29"/>
      <c r="S46" s="9"/>
      <c r="T46" s="9"/>
      <c r="U46" s="9"/>
      <c r="V46" s="9"/>
      <c r="W46" s="9"/>
      <c r="X46" s="9"/>
      <c r="Y46" s="9"/>
      <c r="Z46" s="9"/>
      <c r="AA46" s="9"/>
      <c r="AB46" s="9"/>
      <c r="AC46" s="9"/>
      <c r="AD46" s="9"/>
      <c r="AE46" s="9"/>
      <c r="AF46" s="9"/>
      <c r="AG46" s="9"/>
      <c r="AH46" s="9"/>
      <c r="AI46" s="9"/>
      <c r="AJ46" s="9"/>
      <c r="AK46" s="9"/>
      <c r="AL46" s="9"/>
      <c r="AM46" s="11">
        <f t="shared" si="0"/>
        <v>0</v>
      </c>
      <c r="AN46" s="11">
        <f t="shared" si="1"/>
        <v>0</v>
      </c>
      <c r="AO46" s="47" t="e">
        <f t="shared" si="2"/>
        <v>#DIV/0!</v>
      </c>
    </row>
    <row r="47" spans="1:41" x14ac:dyDescent="0.25">
      <c r="A47" s="10">
        <v>46</v>
      </c>
      <c r="B47" s="11">
        <f>VLOOKUP($A47,Table2[[No]:[Date Student Last Attended Program
(mm/dd/yyyy)]],2,FALSE)</f>
        <v>0</v>
      </c>
      <c r="C47" s="12">
        <f>VLOOKUP($A47,Table2[[No]:[Date Student Last Attended Program
(mm/dd/yyyy)]],4,FALSE)</f>
        <v>0</v>
      </c>
      <c r="D47" s="51">
        <f>VLOOKUP($A47,Table2[[No]:[Date Student Last Attended Program
(mm/dd/yyyy)]],14,FALSE)</f>
        <v>0</v>
      </c>
      <c r="E47" s="138">
        <f>VLOOKUP($A47,Table2[[No]:[Date Student Last Attended Program
(mm/dd/yyyy)]],17,FALSE)</f>
        <v>0</v>
      </c>
      <c r="F47" s="207">
        <f>VLOOKUP($A47,Table2[[No]:[Date Student Last Attended Program
(mm/dd/yyyy)]],18,FALSE)</f>
        <v>0</v>
      </c>
      <c r="G47" s="209">
        <f>VLOOKUP($A47,Table2[[#All],[No]:[Which Group Does Student Participate In?
(optional)]],23,FALSE)</f>
        <v>0</v>
      </c>
      <c r="H47" s="29"/>
      <c r="I47" s="29"/>
      <c r="J47" s="29"/>
      <c r="K47" s="29"/>
      <c r="L47" s="29"/>
      <c r="M47" s="29"/>
      <c r="N47" s="29"/>
      <c r="O47" s="29"/>
      <c r="P47" s="29"/>
      <c r="Q47" s="29"/>
      <c r="R47" s="29"/>
      <c r="S47" s="9"/>
      <c r="T47" s="9"/>
      <c r="U47" s="9"/>
      <c r="V47" s="9"/>
      <c r="W47" s="9"/>
      <c r="X47" s="9"/>
      <c r="Y47" s="9"/>
      <c r="Z47" s="9"/>
      <c r="AA47" s="9"/>
      <c r="AB47" s="9"/>
      <c r="AC47" s="9"/>
      <c r="AD47" s="9"/>
      <c r="AE47" s="9"/>
      <c r="AF47" s="9"/>
      <c r="AG47" s="9"/>
      <c r="AH47" s="9"/>
      <c r="AI47" s="9"/>
      <c r="AJ47" s="9"/>
      <c r="AK47" s="9"/>
      <c r="AL47" s="9"/>
      <c r="AM47" s="11">
        <f t="shared" si="0"/>
        <v>0</v>
      </c>
      <c r="AN47" s="11">
        <f t="shared" si="1"/>
        <v>0</v>
      </c>
      <c r="AO47" s="47" t="e">
        <f t="shared" si="2"/>
        <v>#DIV/0!</v>
      </c>
    </row>
    <row r="48" spans="1:41" x14ac:dyDescent="0.25">
      <c r="A48" s="10">
        <v>47</v>
      </c>
      <c r="B48" s="11">
        <f>VLOOKUP($A48,Table2[[No]:[Date Student Last Attended Program
(mm/dd/yyyy)]],2,FALSE)</f>
        <v>0</v>
      </c>
      <c r="C48" s="12">
        <f>VLOOKUP($A48,Table2[[No]:[Date Student Last Attended Program
(mm/dd/yyyy)]],4,FALSE)</f>
        <v>0</v>
      </c>
      <c r="D48" s="51">
        <f>VLOOKUP($A48,Table2[[No]:[Date Student Last Attended Program
(mm/dd/yyyy)]],14,FALSE)</f>
        <v>0</v>
      </c>
      <c r="E48" s="138">
        <f>VLOOKUP($A48,Table2[[No]:[Date Student Last Attended Program
(mm/dd/yyyy)]],17,FALSE)</f>
        <v>0</v>
      </c>
      <c r="F48" s="207">
        <f>VLOOKUP($A48,Table2[[No]:[Date Student Last Attended Program
(mm/dd/yyyy)]],18,FALSE)</f>
        <v>0</v>
      </c>
      <c r="G48" s="209">
        <f>VLOOKUP($A48,Table2[[#All],[No]:[Which Group Does Student Participate In?
(optional)]],23,FALSE)</f>
        <v>0</v>
      </c>
      <c r="H48" s="29"/>
      <c r="I48" s="29"/>
      <c r="J48" s="29"/>
      <c r="K48" s="29"/>
      <c r="L48" s="29"/>
      <c r="M48" s="29"/>
      <c r="N48" s="29"/>
      <c r="O48" s="29"/>
      <c r="P48" s="29"/>
      <c r="Q48" s="29"/>
      <c r="R48" s="29"/>
      <c r="S48" s="9"/>
      <c r="T48" s="9"/>
      <c r="U48" s="9"/>
      <c r="V48" s="9"/>
      <c r="W48" s="9"/>
      <c r="X48" s="9"/>
      <c r="Y48" s="9"/>
      <c r="Z48" s="9"/>
      <c r="AA48" s="9"/>
      <c r="AB48" s="9"/>
      <c r="AC48" s="9"/>
      <c r="AD48" s="9"/>
      <c r="AE48" s="9"/>
      <c r="AF48" s="9"/>
      <c r="AG48" s="9"/>
      <c r="AH48" s="9"/>
      <c r="AI48" s="9"/>
      <c r="AJ48" s="9"/>
      <c r="AK48" s="9"/>
      <c r="AL48" s="9"/>
      <c r="AM48" s="11">
        <f t="shared" si="0"/>
        <v>0</v>
      </c>
      <c r="AN48" s="11">
        <f t="shared" si="1"/>
        <v>0</v>
      </c>
      <c r="AO48" s="47" t="e">
        <f t="shared" si="2"/>
        <v>#DIV/0!</v>
      </c>
    </row>
    <row r="49" spans="1:41" x14ac:dyDescent="0.25">
      <c r="A49" s="10">
        <v>48</v>
      </c>
      <c r="B49" s="11">
        <f>VLOOKUP($A49,Table2[[No]:[Date Student Last Attended Program
(mm/dd/yyyy)]],2,FALSE)</f>
        <v>0</v>
      </c>
      <c r="C49" s="12">
        <f>VLOOKUP($A49,Table2[[No]:[Date Student Last Attended Program
(mm/dd/yyyy)]],4,FALSE)</f>
        <v>0</v>
      </c>
      <c r="D49" s="51">
        <f>VLOOKUP($A49,Table2[[No]:[Date Student Last Attended Program
(mm/dd/yyyy)]],14,FALSE)</f>
        <v>0</v>
      </c>
      <c r="E49" s="138">
        <f>VLOOKUP($A49,Table2[[No]:[Date Student Last Attended Program
(mm/dd/yyyy)]],17,FALSE)</f>
        <v>0</v>
      </c>
      <c r="F49" s="207">
        <f>VLOOKUP($A49,Table2[[No]:[Date Student Last Attended Program
(mm/dd/yyyy)]],18,FALSE)</f>
        <v>0</v>
      </c>
      <c r="G49" s="209">
        <f>VLOOKUP($A49,Table2[[#All],[No]:[Which Group Does Student Participate In?
(optional)]],23,FALSE)</f>
        <v>0</v>
      </c>
      <c r="H49" s="29"/>
      <c r="I49" s="29"/>
      <c r="J49" s="29"/>
      <c r="K49" s="29"/>
      <c r="L49" s="29"/>
      <c r="M49" s="29"/>
      <c r="N49" s="29"/>
      <c r="O49" s="29"/>
      <c r="P49" s="29"/>
      <c r="Q49" s="29"/>
      <c r="R49" s="29"/>
      <c r="S49" s="9"/>
      <c r="T49" s="9"/>
      <c r="U49" s="9"/>
      <c r="V49" s="9"/>
      <c r="W49" s="9"/>
      <c r="X49" s="9"/>
      <c r="Y49" s="9"/>
      <c r="Z49" s="9"/>
      <c r="AA49" s="9"/>
      <c r="AB49" s="9"/>
      <c r="AC49" s="9"/>
      <c r="AD49" s="9"/>
      <c r="AE49" s="9"/>
      <c r="AF49" s="9"/>
      <c r="AG49" s="9"/>
      <c r="AH49" s="9"/>
      <c r="AI49" s="9"/>
      <c r="AJ49" s="9"/>
      <c r="AK49" s="9"/>
      <c r="AL49" s="9"/>
      <c r="AM49" s="11">
        <f t="shared" si="0"/>
        <v>0</v>
      </c>
      <c r="AN49" s="11">
        <f t="shared" si="1"/>
        <v>0</v>
      </c>
      <c r="AO49" s="47" t="e">
        <f t="shared" si="2"/>
        <v>#DIV/0!</v>
      </c>
    </row>
    <row r="50" spans="1:41" x14ac:dyDescent="0.25">
      <c r="A50" s="10">
        <v>49</v>
      </c>
      <c r="B50" s="11">
        <f>VLOOKUP($A50,Table2[[No]:[Date Student Last Attended Program
(mm/dd/yyyy)]],2,FALSE)</f>
        <v>0</v>
      </c>
      <c r="C50" s="12">
        <f>VLOOKUP($A50,Table2[[No]:[Date Student Last Attended Program
(mm/dd/yyyy)]],4,FALSE)</f>
        <v>0</v>
      </c>
      <c r="D50" s="51">
        <f>VLOOKUP($A50,Table2[[No]:[Date Student Last Attended Program
(mm/dd/yyyy)]],14,FALSE)</f>
        <v>0</v>
      </c>
      <c r="E50" s="138">
        <f>VLOOKUP($A50,Table2[[No]:[Date Student Last Attended Program
(mm/dd/yyyy)]],17,FALSE)</f>
        <v>0</v>
      </c>
      <c r="F50" s="207">
        <f>VLOOKUP($A50,Table2[[No]:[Date Student Last Attended Program
(mm/dd/yyyy)]],18,FALSE)</f>
        <v>0</v>
      </c>
      <c r="G50" s="209">
        <f>VLOOKUP($A50,Table2[[#All],[No]:[Which Group Does Student Participate In?
(optional)]],23,FALSE)</f>
        <v>0</v>
      </c>
      <c r="H50" s="29"/>
      <c r="I50" s="29"/>
      <c r="J50" s="29"/>
      <c r="K50" s="29"/>
      <c r="L50" s="29"/>
      <c r="M50" s="29"/>
      <c r="N50" s="29"/>
      <c r="O50" s="29"/>
      <c r="P50" s="29"/>
      <c r="Q50" s="29"/>
      <c r="R50" s="29"/>
      <c r="S50" s="9"/>
      <c r="T50" s="9"/>
      <c r="U50" s="9"/>
      <c r="V50" s="9"/>
      <c r="W50" s="9"/>
      <c r="X50" s="9"/>
      <c r="Y50" s="9"/>
      <c r="Z50" s="9"/>
      <c r="AA50" s="9"/>
      <c r="AB50" s="9"/>
      <c r="AC50" s="9"/>
      <c r="AD50" s="9"/>
      <c r="AE50" s="9"/>
      <c r="AF50" s="9"/>
      <c r="AG50" s="9"/>
      <c r="AH50" s="9"/>
      <c r="AI50" s="9"/>
      <c r="AJ50" s="9"/>
      <c r="AK50" s="9"/>
      <c r="AL50" s="9"/>
      <c r="AM50" s="11">
        <f t="shared" si="0"/>
        <v>0</v>
      </c>
      <c r="AN50" s="11">
        <f t="shared" si="1"/>
        <v>0</v>
      </c>
      <c r="AO50" s="47" t="e">
        <f t="shared" si="2"/>
        <v>#DIV/0!</v>
      </c>
    </row>
    <row r="51" spans="1:41" x14ac:dyDescent="0.25">
      <c r="A51" s="10">
        <v>50</v>
      </c>
      <c r="B51" s="11">
        <f>VLOOKUP($A51,Table2[[No]:[Date Student Last Attended Program
(mm/dd/yyyy)]],2,FALSE)</f>
        <v>0</v>
      </c>
      <c r="C51" s="12">
        <f>VLOOKUP($A51,Table2[[No]:[Date Student Last Attended Program
(mm/dd/yyyy)]],4,FALSE)</f>
        <v>0</v>
      </c>
      <c r="D51" s="51">
        <f>VLOOKUP($A51,Table2[[No]:[Date Student Last Attended Program
(mm/dd/yyyy)]],14,FALSE)</f>
        <v>0</v>
      </c>
      <c r="E51" s="138">
        <f>VLOOKUP($A51,Table2[[No]:[Date Student Last Attended Program
(mm/dd/yyyy)]],17,FALSE)</f>
        <v>0</v>
      </c>
      <c r="F51" s="207">
        <f>VLOOKUP($A51,Table2[[No]:[Date Student Last Attended Program
(mm/dd/yyyy)]],18,FALSE)</f>
        <v>0</v>
      </c>
      <c r="G51" s="209">
        <f>VLOOKUP($A51,Table2[[#All],[No]:[Which Group Does Student Participate In?
(optional)]],23,FALSE)</f>
        <v>0</v>
      </c>
      <c r="H51" s="29"/>
      <c r="I51" s="29"/>
      <c r="J51" s="29"/>
      <c r="K51" s="29"/>
      <c r="L51" s="29"/>
      <c r="M51" s="29"/>
      <c r="N51" s="29"/>
      <c r="O51" s="29"/>
      <c r="P51" s="29"/>
      <c r="Q51" s="29"/>
      <c r="R51" s="29"/>
      <c r="S51" s="9"/>
      <c r="T51" s="9"/>
      <c r="U51" s="9"/>
      <c r="V51" s="9"/>
      <c r="W51" s="9"/>
      <c r="X51" s="9"/>
      <c r="Y51" s="9"/>
      <c r="Z51" s="9"/>
      <c r="AA51" s="9"/>
      <c r="AB51" s="9"/>
      <c r="AC51" s="9"/>
      <c r="AD51" s="9"/>
      <c r="AE51" s="9"/>
      <c r="AF51" s="9"/>
      <c r="AG51" s="9"/>
      <c r="AH51" s="9"/>
      <c r="AI51" s="9"/>
      <c r="AJ51" s="9"/>
      <c r="AK51" s="9"/>
      <c r="AL51" s="9"/>
      <c r="AM51" s="11">
        <f t="shared" si="0"/>
        <v>0</v>
      </c>
      <c r="AN51" s="11">
        <f t="shared" si="1"/>
        <v>0</v>
      </c>
      <c r="AO51" s="47" t="e">
        <f t="shared" si="2"/>
        <v>#DIV/0!</v>
      </c>
    </row>
    <row r="52" spans="1:41" x14ac:dyDescent="0.25">
      <c r="A52" s="10">
        <v>51</v>
      </c>
      <c r="B52" s="11">
        <f>VLOOKUP($A52,Table2[[No]:[Date Student Last Attended Program
(mm/dd/yyyy)]],2,FALSE)</f>
        <v>0</v>
      </c>
      <c r="C52" s="12">
        <f>VLOOKUP($A52,Table2[[No]:[Date Student Last Attended Program
(mm/dd/yyyy)]],4,FALSE)</f>
        <v>0</v>
      </c>
      <c r="D52" s="51">
        <f>VLOOKUP($A52,Table2[[No]:[Date Student Last Attended Program
(mm/dd/yyyy)]],14,FALSE)</f>
        <v>0</v>
      </c>
      <c r="E52" s="138">
        <f>VLOOKUP($A52,Table2[[No]:[Date Student Last Attended Program
(mm/dd/yyyy)]],17,FALSE)</f>
        <v>0</v>
      </c>
      <c r="F52" s="207">
        <f>VLOOKUP($A52,Table2[[No]:[Date Student Last Attended Program
(mm/dd/yyyy)]],18,FALSE)</f>
        <v>0</v>
      </c>
      <c r="G52" s="209">
        <f>VLOOKUP($A52,Table2[[#All],[No]:[Which Group Does Student Participate In?
(optional)]],23,FALSE)</f>
        <v>0</v>
      </c>
      <c r="H52" s="29"/>
      <c r="I52" s="29"/>
      <c r="J52" s="29"/>
      <c r="K52" s="29"/>
      <c r="L52" s="29"/>
      <c r="M52" s="29"/>
      <c r="N52" s="29"/>
      <c r="O52" s="29"/>
      <c r="P52" s="29"/>
      <c r="Q52" s="29"/>
      <c r="R52" s="29"/>
      <c r="S52" s="9"/>
      <c r="T52" s="9"/>
      <c r="U52" s="9"/>
      <c r="V52" s="9"/>
      <c r="W52" s="9"/>
      <c r="X52" s="9"/>
      <c r="Y52" s="9"/>
      <c r="Z52" s="9"/>
      <c r="AA52" s="9"/>
      <c r="AB52" s="9"/>
      <c r="AC52" s="9"/>
      <c r="AD52" s="9"/>
      <c r="AE52" s="9"/>
      <c r="AF52" s="9"/>
      <c r="AG52" s="9"/>
      <c r="AH52" s="9"/>
      <c r="AI52" s="9"/>
      <c r="AJ52" s="9"/>
      <c r="AK52" s="9"/>
      <c r="AL52" s="9"/>
      <c r="AM52" s="11">
        <f t="shared" si="0"/>
        <v>0</v>
      </c>
      <c r="AN52" s="11">
        <f t="shared" si="1"/>
        <v>0</v>
      </c>
      <c r="AO52" s="47" t="e">
        <f t="shared" si="2"/>
        <v>#DIV/0!</v>
      </c>
    </row>
    <row r="53" spans="1:41" x14ac:dyDescent="0.25">
      <c r="A53" s="10">
        <v>52</v>
      </c>
      <c r="B53" s="11">
        <f>VLOOKUP($A53,Table2[[No]:[Date Student Last Attended Program
(mm/dd/yyyy)]],2,FALSE)</f>
        <v>0</v>
      </c>
      <c r="C53" s="12">
        <f>VLOOKUP($A53,Table2[[No]:[Date Student Last Attended Program
(mm/dd/yyyy)]],4,FALSE)</f>
        <v>0</v>
      </c>
      <c r="D53" s="51">
        <f>VLOOKUP($A53,Table2[[No]:[Date Student Last Attended Program
(mm/dd/yyyy)]],14,FALSE)</f>
        <v>0</v>
      </c>
      <c r="E53" s="138">
        <f>VLOOKUP($A53,Table2[[No]:[Date Student Last Attended Program
(mm/dd/yyyy)]],17,FALSE)</f>
        <v>0</v>
      </c>
      <c r="F53" s="207">
        <f>VLOOKUP($A53,Table2[[No]:[Date Student Last Attended Program
(mm/dd/yyyy)]],18,FALSE)</f>
        <v>0</v>
      </c>
      <c r="G53" s="209">
        <f>VLOOKUP($A53,Table2[[#All],[No]:[Which Group Does Student Participate In?
(optional)]],23,FALSE)</f>
        <v>0</v>
      </c>
      <c r="H53" s="29"/>
      <c r="I53" s="29"/>
      <c r="J53" s="29"/>
      <c r="K53" s="29"/>
      <c r="L53" s="29"/>
      <c r="M53" s="29"/>
      <c r="N53" s="29"/>
      <c r="O53" s="29"/>
      <c r="P53" s="29"/>
      <c r="Q53" s="29"/>
      <c r="R53" s="29"/>
      <c r="S53" s="9"/>
      <c r="T53" s="9"/>
      <c r="U53" s="9"/>
      <c r="V53" s="9"/>
      <c r="W53" s="9"/>
      <c r="X53" s="9"/>
      <c r="Y53" s="9"/>
      <c r="Z53" s="9"/>
      <c r="AA53" s="9"/>
      <c r="AB53" s="9"/>
      <c r="AC53" s="9"/>
      <c r="AD53" s="9"/>
      <c r="AE53" s="9"/>
      <c r="AF53" s="9"/>
      <c r="AG53" s="9"/>
      <c r="AH53" s="9"/>
      <c r="AI53" s="9"/>
      <c r="AJ53" s="9"/>
      <c r="AK53" s="9"/>
      <c r="AL53" s="9"/>
      <c r="AM53" s="11">
        <f t="shared" si="0"/>
        <v>0</v>
      </c>
      <c r="AN53" s="11">
        <f t="shared" si="1"/>
        <v>0</v>
      </c>
      <c r="AO53" s="47" t="e">
        <f t="shared" si="2"/>
        <v>#DIV/0!</v>
      </c>
    </row>
    <row r="54" spans="1:41" x14ac:dyDescent="0.25">
      <c r="A54" s="10">
        <v>53</v>
      </c>
      <c r="B54" s="11">
        <f>VLOOKUP($A54,Table2[[No]:[Date Student Last Attended Program
(mm/dd/yyyy)]],2,FALSE)</f>
        <v>0</v>
      </c>
      <c r="C54" s="12">
        <f>VLOOKUP($A54,Table2[[No]:[Date Student Last Attended Program
(mm/dd/yyyy)]],4,FALSE)</f>
        <v>0</v>
      </c>
      <c r="D54" s="51">
        <f>VLOOKUP($A54,Table2[[No]:[Date Student Last Attended Program
(mm/dd/yyyy)]],14,FALSE)</f>
        <v>0</v>
      </c>
      <c r="E54" s="138">
        <f>VLOOKUP($A54,Table2[[No]:[Date Student Last Attended Program
(mm/dd/yyyy)]],17,FALSE)</f>
        <v>0</v>
      </c>
      <c r="F54" s="207">
        <f>VLOOKUP($A54,Table2[[No]:[Date Student Last Attended Program
(mm/dd/yyyy)]],18,FALSE)</f>
        <v>0</v>
      </c>
      <c r="G54" s="209">
        <f>VLOOKUP($A54,Table2[[#All],[No]:[Which Group Does Student Participate In?
(optional)]],23,FALSE)</f>
        <v>0</v>
      </c>
      <c r="H54" s="29"/>
      <c r="I54" s="29"/>
      <c r="J54" s="29"/>
      <c r="K54" s="29"/>
      <c r="L54" s="29"/>
      <c r="M54" s="29"/>
      <c r="N54" s="29"/>
      <c r="O54" s="29"/>
      <c r="P54" s="29"/>
      <c r="Q54" s="29"/>
      <c r="R54" s="29"/>
      <c r="S54" s="9"/>
      <c r="T54" s="9"/>
      <c r="U54" s="9"/>
      <c r="V54" s="9"/>
      <c r="W54" s="9"/>
      <c r="X54" s="9"/>
      <c r="Y54" s="9"/>
      <c r="Z54" s="9"/>
      <c r="AA54" s="9"/>
      <c r="AB54" s="9"/>
      <c r="AC54" s="9"/>
      <c r="AD54" s="9"/>
      <c r="AE54" s="9"/>
      <c r="AF54" s="9"/>
      <c r="AG54" s="9"/>
      <c r="AH54" s="9"/>
      <c r="AI54" s="9"/>
      <c r="AJ54" s="9"/>
      <c r="AK54" s="9"/>
      <c r="AL54" s="9"/>
      <c r="AM54" s="11">
        <f t="shared" si="0"/>
        <v>0</v>
      </c>
      <c r="AN54" s="11">
        <f t="shared" si="1"/>
        <v>0</v>
      </c>
      <c r="AO54" s="47" t="e">
        <f t="shared" si="2"/>
        <v>#DIV/0!</v>
      </c>
    </row>
    <row r="55" spans="1:41" x14ac:dyDescent="0.25">
      <c r="A55" s="10">
        <v>54</v>
      </c>
      <c r="B55" s="11">
        <f>VLOOKUP($A55,Table2[[No]:[Date Student Last Attended Program
(mm/dd/yyyy)]],2,FALSE)</f>
        <v>0</v>
      </c>
      <c r="C55" s="12">
        <f>VLOOKUP($A55,Table2[[No]:[Date Student Last Attended Program
(mm/dd/yyyy)]],4,FALSE)</f>
        <v>0</v>
      </c>
      <c r="D55" s="51">
        <f>VLOOKUP($A55,Table2[[No]:[Date Student Last Attended Program
(mm/dd/yyyy)]],14,FALSE)</f>
        <v>0</v>
      </c>
      <c r="E55" s="138">
        <f>VLOOKUP($A55,Table2[[No]:[Date Student Last Attended Program
(mm/dd/yyyy)]],17,FALSE)</f>
        <v>0</v>
      </c>
      <c r="F55" s="207">
        <f>VLOOKUP($A55,Table2[[No]:[Date Student Last Attended Program
(mm/dd/yyyy)]],18,FALSE)</f>
        <v>0</v>
      </c>
      <c r="G55" s="209">
        <f>VLOOKUP($A55,Table2[[#All],[No]:[Which Group Does Student Participate In?
(optional)]],23,FALSE)</f>
        <v>0</v>
      </c>
      <c r="H55" s="29"/>
      <c r="I55" s="29"/>
      <c r="J55" s="29"/>
      <c r="K55" s="29"/>
      <c r="L55" s="29"/>
      <c r="M55" s="29"/>
      <c r="N55" s="29"/>
      <c r="O55" s="29"/>
      <c r="P55" s="29"/>
      <c r="Q55" s="29"/>
      <c r="R55" s="29"/>
      <c r="S55" s="9"/>
      <c r="T55" s="9"/>
      <c r="U55" s="9"/>
      <c r="V55" s="9"/>
      <c r="W55" s="9"/>
      <c r="X55" s="9"/>
      <c r="Y55" s="9"/>
      <c r="Z55" s="9"/>
      <c r="AA55" s="9"/>
      <c r="AB55" s="9"/>
      <c r="AC55" s="9"/>
      <c r="AD55" s="9"/>
      <c r="AE55" s="9"/>
      <c r="AF55" s="9"/>
      <c r="AG55" s="9"/>
      <c r="AH55" s="9"/>
      <c r="AI55" s="9"/>
      <c r="AJ55" s="9"/>
      <c r="AK55" s="9"/>
      <c r="AL55" s="9"/>
      <c r="AM55" s="11">
        <f t="shared" si="0"/>
        <v>0</v>
      </c>
      <c r="AN55" s="11">
        <f t="shared" si="1"/>
        <v>0</v>
      </c>
      <c r="AO55" s="47" t="e">
        <f t="shared" si="2"/>
        <v>#DIV/0!</v>
      </c>
    </row>
    <row r="56" spans="1:41" x14ac:dyDescent="0.25">
      <c r="A56" s="10">
        <v>55</v>
      </c>
      <c r="B56" s="11">
        <f>VLOOKUP($A56,Table2[[No]:[Date Student Last Attended Program
(mm/dd/yyyy)]],2,FALSE)</f>
        <v>0</v>
      </c>
      <c r="C56" s="12">
        <f>VLOOKUP($A56,Table2[[No]:[Date Student Last Attended Program
(mm/dd/yyyy)]],4,FALSE)</f>
        <v>0</v>
      </c>
      <c r="D56" s="51">
        <f>VLOOKUP($A56,Table2[[No]:[Date Student Last Attended Program
(mm/dd/yyyy)]],14,FALSE)</f>
        <v>0</v>
      </c>
      <c r="E56" s="138">
        <f>VLOOKUP($A56,Table2[[No]:[Date Student Last Attended Program
(mm/dd/yyyy)]],17,FALSE)</f>
        <v>0</v>
      </c>
      <c r="F56" s="207">
        <f>VLOOKUP($A56,Table2[[No]:[Date Student Last Attended Program
(mm/dd/yyyy)]],18,FALSE)</f>
        <v>0</v>
      </c>
      <c r="G56" s="209">
        <f>VLOOKUP($A56,Table2[[#All],[No]:[Which Group Does Student Participate In?
(optional)]],23,FALSE)</f>
        <v>0</v>
      </c>
      <c r="H56" s="29"/>
      <c r="I56" s="29"/>
      <c r="J56" s="29"/>
      <c r="K56" s="29"/>
      <c r="L56" s="29"/>
      <c r="M56" s="29"/>
      <c r="N56" s="29"/>
      <c r="O56" s="29"/>
      <c r="P56" s="29"/>
      <c r="Q56" s="29"/>
      <c r="R56" s="29"/>
      <c r="S56" s="9"/>
      <c r="T56" s="9"/>
      <c r="U56" s="9"/>
      <c r="V56" s="9"/>
      <c r="W56" s="9"/>
      <c r="X56" s="9"/>
      <c r="Y56" s="9"/>
      <c r="Z56" s="9"/>
      <c r="AA56" s="9"/>
      <c r="AB56" s="9"/>
      <c r="AC56" s="9"/>
      <c r="AD56" s="9"/>
      <c r="AE56" s="9"/>
      <c r="AF56" s="9"/>
      <c r="AG56" s="9"/>
      <c r="AH56" s="9"/>
      <c r="AI56" s="9"/>
      <c r="AJ56" s="9"/>
      <c r="AK56" s="9"/>
      <c r="AL56" s="9"/>
      <c r="AM56" s="11">
        <f t="shared" si="0"/>
        <v>0</v>
      </c>
      <c r="AN56" s="11">
        <f t="shared" si="1"/>
        <v>0</v>
      </c>
      <c r="AO56" s="47" t="e">
        <f t="shared" si="2"/>
        <v>#DIV/0!</v>
      </c>
    </row>
    <row r="57" spans="1:41" x14ac:dyDescent="0.25">
      <c r="A57" s="10">
        <v>56</v>
      </c>
      <c r="B57" s="11">
        <f>VLOOKUP($A57,Table2[[No]:[Date Student Last Attended Program
(mm/dd/yyyy)]],2,FALSE)</f>
        <v>0</v>
      </c>
      <c r="C57" s="12">
        <f>VLOOKUP($A57,Table2[[No]:[Date Student Last Attended Program
(mm/dd/yyyy)]],4,FALSE)</f>
        <v>0</v>
      </c>
      <c r="D57" s="51">
        <f>VLOOKUP($A57,Table2[[No]:[Date Student Last Attended Program
(mm/dd/yyyy)]],14,FALSE)</f>
        <v>0</v>
      </c>
      <c r="E57" s="138">
        <f>VLOOKUP($A57,Table2[[No]:[Date Student Last Attended Program
(mm/dd/yyyy)]],17,FALSE)</f>
        <v>0</v>
      </c>
      <c r="F57" s="207">
        <f>VLOOKUP($A57,Table2[[No]:[Date Student Last Attended Program
(mm/dd/yyyy)]],18,FALSE)</f>
        <v>0</v>
      </c>
      <c r="G57" s="209">
        <f>VLOOKUP($A57,Table2[[#All],[No]:[Which Group Does Student Participate In?
(optional)]],23,FALSE)</f>
        <v>0</v>
      </c>
      <c r="H57" s="29"/>
      <c r="I57" s="29"/>
      <c r="J57" s="29"/>
      <c r="K57" s="29"/>
      <c r="L57" s="29"/>
      <c r="M57" s="29"/>
      <c r="N57" s="29"/>
      <c r="O57" s="29"/>
      <c r="P57" s="29"/>
      <c r="Q57" s="29"/>
      <c r="R57" s="29"/>
      <c r="S57" s="9"/>
      <c r="T57" s="9"/>
      <c r="U57" s="9"/>
      <c r="V57" s="9"/>
      <c r="W57" s="9"/>
      <c r="X57" s="9"/>
      <c r="Y57" s="9"/>
      <c r="Z57" s="9"/>
      <c r="AA57" s="9"/>
      <c r="AB57" s="9"/>
      <c r="AC57" s="9"/>
      <c r="AD57" s="9"/>
      <c r="AE57" s="9"/>
      <c r="AF57" s="9"/>
      <c r="AG57" s="9"/>
      <c r="AH57" s="9"/>
      <c r="AI57" s="9"/>
      <c r="AJ57" s="9"/>
      <c r="AK57" s="9"/>
      <c r="AL57" s="9"/>
      <c r="AM57" s="11">
        <f t="shared" si="0"/>
        <v>0</v>
      </c>
      <c r="AN57" s="11">
        <f t="shared" si="1"/>
        <v>0</v>
      </c>
      <c r="AO57" s="47" t="e">
        <f t="shared" si="2"/>
        <v>#DIV/0!</v>
      </c>
    </row>
    <row r="58" spans="1:41" x14ac:dyDescent="0.25">
      <c r="A58" s="10">
        <v>57</v>
      </c>
      <c r="B58" s="11">
        <f>VLOOKUP($A58,Table2[[No]:[Date Student Last Attended Program
(mm/dd/yyyy)]],2,FALSE)</f>
        <v>0</v>
      </c>
      <c r="C58" s="12">
        <f>VLOOKUP($A58,Table2[[No]:[Date Student Last Attended Program
(mm/dd/yyyy)]],4,FALSE)</f>
        <v>0</v>
      </c>
      <c r="D58" s="51">
        <f>VLOOKUP($A58,Table2[[No]:[Date Student Last Attended Program
(mm/dd/yyyy)]],14,FALSE)</f>
        <v>0</v>
      </c>
      <c r="E58" s="138">
        <f>VLOOKUP($A58,Table2[[No]:[Date Student Last Attended Program
(mm/dd/yyyy)]],17,FALSE)</f>
        <v>0</v>
      </c>
      <c r="F58" s="207">
        <f>VLOOKUP($A58,Table2[[No]:[Date Student Last Attended Program
(mm/dd/yyyy)]],18,FALSE)</f>
        <v>0</v>
      </c>
      <c r="G58" s="209">
        <f>VLOOKUP($A58,Table2[[#All],[No]:[Which Group Does Student Participate In?
(optional)]],23,FALSE)</f>
        <v>0</v>
      </c>
      <c r="H58" s="29"/>
      <c r="I58" s="29"/>
      <c r="J58" s="29"/>
      <c r="K58" s="29"/>
      <c r="L58" s="29"/>
      <c r="M58" s="29"/>
      <c r="N58" s="29"/>
      <c r="O58" s="29"/>
      <c r="P58" s="29"/>
      <c r="Q58" s="29"/>
      <c r="R58" s="29"/>
      <c r="S58" s="9"/>
      <c r="T58" s="9"/>
      <c r="U58" s="9"/>
      <c r="V58" s="9"/>
      <c r="W58" s="9"/>
      <c r="X58" s="9"/>
      <c r="Y58" s="9"/>
      <c r="Z58" s="9"/>
      <c r="AA58" s="9"/>
      <c r="AB58" s="9"/>
      <c r="AC58" s="9"/>
      <c r="AD58" s="9"/>
      <c r="AE58" s="9"/>
      <c r="AF58" s="9"/>
      <c r="AG58" s="9"/>
      <c r="AH58" s="9"/>
      <c r="AI58" s="9"/>
      <c r="AJ58" s="9"/>
      <c r="AK58" s="9"/>
      <c r="AL58" s="9"/>
      <c r="AM58" s="11">
        <f t="shared" si="0"/>
        <v>0</v>
      </c>
      <c r="AN58" s="11">
        <f t="shared" si="1"/>
        <v>0</v>
      </c>
      <c r="AO58" s="47" t="e">
        <f t="shared" si="2"/>
        <v>#DIV/0!</v>
      </c>
    </row>
    <row r="59" spans="1:41" x14ac:dyDescent="0.25">
      <c r="A59" s="10">
        <v>58</v>
      </c>
      <c r="B59" s="11">
        <f>VLOOKUP($A59,Table2[[No]:[Date Student Last Attended Program
(mm/dd/yyyy)]],2,FALSE)</f>
        <v>0</v>
      </c>
      <c r="C59" s="12">
        <f>VLOOKUP($A59,Table2[[No]:[Date Student Last Attended Program
(mm/dd/yyyy)]],4,FALSE)</f>
        <v>0</v>
      </c>
      <c r="D59" s="51">
        <f>VLOOKUP($A59,Table2[[No]:[Date Student Last Attended Program
(mm/dd/yyyy)]],14,FALSE)</f>
        <v>0</v>
      </c>
      <c r="E59" s="138">
        <f>VLOOKUP($A59,Table2[[No]:[Date Student Last Attended Program
(mm/dd/yyyy)]],17,FALSE)</f>
        <v>0</v>
      </c>
      <c r="F59" s="207">
        <f>VLOOKUP($A59,Table2[[No]:[Date Student Last Attended Program
(mm/dd/yyyy)]],18,FALSE)</f>
        <v>0</v>
      </c>
      <c r="G59" s="209">
        <f>VLOOKUP($A59,Table2[[#All],[No]:[Which Group Does Student Participate In?
(optional)]],23,FALSE)</f>
        <v>0</v>
      </c>
      <c r="H59" s="29"/>
      <c r="I59" s="29"/>
      <c r="J59" s="29"/>
      <c r="K59" s="29"/>
      <c r="L59" s="29"/>
      <c r="M59" s="29"/>
      <c r="N59" s="29"/>
      <c r="O59" s="29"/>
      <c r="P59" s="29"/>
      <c r="Q59" s="29"/>
      <c r="R59" s="29"/>
      <c r="S59" s="9"/>
      <c r="T59" s="9"/>
      <c r="U59" s="9"/>
      <c r="V59" s="9"/>
      <c r="W59" s="9"/>
      <c r="X59" s="9"/>
      <c r="Y59" s="9"/>
      <c r="Z59" s="9"/>
      <c r="AA59" s="9"/>
      <c r="AB59" s="9"/>
      <c r="AC59" s="9"/>
      <c r="AD59" s="9"/>
      <c r="AE59" s="9"/>
      <c r="AF59" s="9"/>
      <c r="AG59" s="9"/>
      <c r="AH59" s="9"/>
      <c r="AI59" s="9"/>
      <c r="AJ59" s="9"/>
      <c r="AK59" s="9"/>
      <c r="AL59" s="9"/>
      <c r="AM59" s="11">
        <f t="shared" si="0"/>
        <v>0</v>
      </c>
      <c r="AN59" s="11">
        <f t="shared" si="1"/>
        <v>0</v>
      </c>
      <c r="AO59" s="47" t="e">
        <f t="shared" si="2"/>
        <v>#DIV/0!</v>
      </c>
    </row>
    <row r="60" spans="1:41" x14ac:dyDescent="0.25">
      <c r="A60" s="10">
        <v>59</v>
      </c>
      <c r="B60" s="11">
        <f>VLOOKUP($A60,Table2[[No]:[Date Student Last Attended Program
(mm/dd/yyyy)]],2,FALSE)</f>
        <v>0</v>
      </c>
      <c r="C60" s="12">
        <f>VLOOKUP($A60,Table2[[No]:[Date Student Last Attended Program
(mm/dd/yyyy)]],4,FALSE)</f>
        <v>0</v>
      </c>
      <c r="D60" s="51">
        <f>VLOOKUP($A60,Table2[[No]:[Date Student Last Attended Program
(mm/dd/yyyy)]],14,FALSE)</f>
        <v>0</v>
      </c>
      <c r="E60" s="138">
        <f>VLOOKUP($A60,Table2[[No]:[Date Student Last Attended Program
(mm/dd/yyyy)]],17,FALSE)</f>
        <v>0</v>
      </c>
      <c r="F60" s="207">
        <f>VLOOKUP($A60,Table2[[No]:[Date Student Last Attended Program
(mm/dd/yyyy)]],18,FALSE)</f>
        <v>0</v>
      </c>
      <c r="G60" s="209">
        <f>VLOOKUP($A60,Table2[[#All],[No]:[Which Group Does Student Participate In?
(optional)]],23,FALSE)</f>
        <v>0</v>
      </c>
      <c r="H60" s="29"/>
      <c r="I60" s="29"/>
      <c r="J60" s="29"/>
      <c r="K60" s="29"/>
      <c r="L60" s="29"/>
      <c r="M60" s="29"/>
      <c r="N60" s="29"/>
      <c r="O60" s="29"/>
      <c r="P60" s="29"/>
      <c r="Q60" s="29"/>
      <c r="R60" s="29"/>
      <c r="S60" s="9"/>
      <c r="T60" s="9"/>
      <c r="U60" s="9"/>
      <c r="V60" s="9"/>
      <c r="W60" s="9"/>
      <c r="X60" s="9"/>
      <c r="Y60" s="9"/>
      <c r="Z60" s="9"/>
      <c r="AA60" s="9"/>
      <c r="AB60" s="9"/>
      <c r="AC60" s="9"/>
      <c r="AD60" s="9"/>
      <c r="AE60" s="9"/>
      <c r="AF60" s="9"/>
      <c r="AG60" s="9"/>
      <c r="AH60" s="9"/>
      <c r="AI60" s="9"/>
      <c r="AJ60" s="9"/>
      <c r="AK60" s="9"/>
      <c r="AL60" s="9"/>
      <c r="AM60" s="11">
        <f t="shared" si="0"/>
        <v>0</v>
      </c>
      <c r="AN60" s="11">
        <f t="shared" si="1"/>
        <v>0</v>
      </c>
      <c r="AO60" s="47" t="e">
        <f t="shared" si="2"/>
        <v>#DIV/0!</v>
      </c>
    </row>
    <row r="61" spans="1:41" x14ac:dyDescent="0.25">
      <c r="A61" s="10">
        <v>60</v>
      </c>
      <c r="B61" s="11">
        <f>VLOOKUP($A61,Table2[[No]:[Date Student Last Attended Program
(mm/dd/yyyy)]],2,FALSE)</f>
        <v>0</v>
      </c>
      <c r="C61" s="12">
        <f>VLOOKUP($A61,Table2[[No]:[Date Student Last Attended Program
(mm/dd/yyyy)]],4,FALSE)</f>
        <v>0</v>
      </c>
      <c r="D61" s="51">
        <f>VLOOKUP($A61,Table2[[No]:[Date Student Last Attended Program
(mm/dd/yyyy)]],14,FALSE)</f>
        <v>0</v>
      </c>
      <c r="E61" s="138">
        <f>VLOOKUP($A61,Table2[[No]:[Date Student Last Attended Program
(mm/dd/yyyy)]],17,FALSE)</f>
        <v>0</v>
      </c>
      <c r="F61" s="207">
        <f>VLOOKUP($A61,Table2[[No]:[Date Student Last Attended Program
(mm/dd/yyyy)]],18,FALSE)</f>
        <v>0</v>
      </c>
      <c r="G61" s="209">
        <f>VLOOKUP($A61,Table2[[#All],[No]:[Which Group Does Student Participate In?
(optional)]],23,FALSE)</f>
        <v>0</v>
      </c>
      <c r="H61" s="29"/>
      <c r="I61" s="29"/>
      <c r="J61" s="29"/>
      <c r="K61" s="29"/>
      <c r="L61" s="29"/>
      <c r="M61" s="29"/>
      <c r="N61" s="29"/>
      <c r="O61" s="29"/>
      <c r="P61" s="29"/>
      <c r="Q61" s="29"/>
      <c r="R61" s="29"/>
      <c r="S61" s="9"/>
      <c r="T61" s="9"/>
      <c r="U61" s="9"/>
      <c r="V61" s="9"/>
      <c r="W61" s="9"/>
      <c r="X61" s="9"/>
      <c r="Y61" s="9"/>
      <c r="Z61" s="9"/>
      <c r="AA61" s="9"/>
      <c r="AB61" s="9"/>
      <c r="AC61" s="9"/>
      <c r="AD61" s="9"/>
      <c r="AE61" s="9"/>
      <c r="AF61" s="9"/>
      <c r="AG61" s="9"/>
      <c r="AH61" s="9"/>
      <c r="AI61" s="9"/>
      <c r="AJ61" s="9"/>
      <c r="AK61" s="9"/>
      <c r="AL61" s="9"/>
      <c r="AM61" s="11">
        <f t="shared" si="0"/>
        <v>0</v>
      </c>
      <c r="AN61" s="11">
        <f t="shared" si="1"/>
        <v>0</v>
      </c>
      <c r="AO61" s="47" t="e">
        <f t="shared" si="2"/>
        <v>#DIV/0!</v>
      </c>
    </row>
    <row r="62" spans="1:41" x14ac:dyDescent="0.25">
      <c r="A62" s="10">
        <v>61</v>
      </c>
      <c r="B62" s="11">
        <f>VLOOKUP($A62,Table2[[No]:[Date Student Last Attended Program
(mm/dd/yyyy)]],2,FALSE)</f>
        <v>0</v>
      </c>
      <c r="C62" s="12">
        <f>VLOOKUP($A62,Table2[[No]:[Date Student Last Attended Program
(mm/dd/yyyy)]],4,FALSE)</f>
        <v>0</v>
      </c>
      <c r="D62" s="51">
        <f>VLOOKUP($A62,Table2[[No]:[Date Student Last Attended Program
(mm/dd/yyyy)]],14,FALSE)</f>
        <v>0</v>
      </c>
      <c r="E62" s="138">
        <f>VLOOKUP($A62,Table2[[No]:[Date Student Last Attended Program
(mm/dd/yyyy)]],17,FALSE)</f>
        <v>0</v>
      </c>
      <c r="F62" s="207">
        <f>VLOOKUP($A62,Table2[[No]:[Date Student Last Attended Program
(mm/dd/yyyy)]],18,FALSE)</f>
        <v>0</v>
      </c>
      <c r="G62" s="209">
        <f>VLOOKUP($A62,Table2[[#All],[No]:[Which Group Does Student Participate In?
(optional)]],23,FALSE)</f>
        <v>0</v>
      </c>
      <c r="H62" s="29"/>
      <c r="I62" s="29"/>
      <c r="J62" s="29"/>
      <c r="K62" s="29"/>
      <c r="L62" s="29"/>
      <c r="M62" s="29"/>
      <c r="N62" s="29"/>
      <c r="O62" s="29"/>
      <c r="P62" s="29"/>
      <c r="Q62" s="29"/>
      <c r="R62" s="29"/>
      <c r="S62" s="9"/>
      <c r="T62" s="9"/>
      <c r="U62" s="9"/>
      <c r="V62" s="9"/>
      <c r="W62" s="9"/>
      <c r="X62" s="9"/>
      <c r="Y62" s="9"/>
      <c r="Z62" s="9"/>
      <c r="AA62" s="9"/>
      <c r="AB62" s="9"/>
      <c r="AC62" s="9"/>
      <c r="AD62" s="9"/>
      <c r="AE62" s="9"/>
      <c r="AF62" s="9"/>
      <c r="AG62" s="9"/>
      <c r="AH62" s="9"/>
      <c r="AI62" s="9"/>
      <c r="AJ62" s="9"/>
      <c r="AK62" s="9"/>
      <c r="AL62" s="9"/>
      <c r="AM62" s="11">
        <f t="shared" si="0"/>
        <v>0</v>
      </c>
      <c r="AN62" s="11">
        <f t="shared" si="1"/>
        <v>0</v>
      </c>
      <c r="AO62" s="47" t="e">
        <f t="shared" si="2"/>
        <v>#DIV/0!</v>
      </c>
    </row>
    <row r="63" spans="1:41" x14ac:dyDescent="0.25">
      <c r="A63" s="10">
        <v>62</v>
      </c>
      <c r="B63" s="11">
        <f>VLOOKUP($A63,Table2[[No]:[Date Student Last Attended Program
(mm/dd/yyyy)]],2,FALSE)</f>
        <v>0</v>
      </c>
      <c r="C63" s="12">
        <f>VLOOKUP($A63,Table2[[No]:[Date Student Last Attended Program
(mm/dd/yyyy)]],4,FALSE)</f>
        <v>0</v>
      </c>
      <c r="D63" s="51">
        <f>VLOOKUP($A63,Table2[[No]:[Date Student Last Attended Program
(mm/dd/yyyy)]],14,FALSE)</f>
        <v>0</v>
      </c>
      <c r="E63" s="138">
        <f>VLOOKUP($A63,Table2[[No]:[Date Student Last Attended Program
(mm/dd/yyyy)]],17,FALSE)</f>
        <v>0</v>
      </c>
      <c r="F63" s="207">
        <f>VLOOKUP($A63,Table2[[No]:[Date Student Last Attended Program
(mm/dd/yyyy)]],18,FALSE)</f>
        <v>0</v>
      </c>
      <c r="G63" s="209">
        <f>VLOOKUP($A63,Table2[[#All],[No]:[Which Group Does Student Participate In?
(optional)]],23,FALSE)</f>
        <v>0</v>
      </c>
      <c r="H63" s="29"/>
      <c r="I63" s="29"/>
      <c r="J63" s="29"/>
      <c r="K63" s="29"/>
      <c r="L63" s="29"/>
      <c r="M63" s="29"/>
      <c r="N63" s="29"/>
      <c r="O63" s="29"/>
      <c r="P63" s="29"/>
      <c r="Q63" s="29"/>
      <c r="R63" s="29"/>
      <c r="S63" s="9"/>
      <c r="T63" s="9"/>
      <c r="U63" s="9"/>
      <c r="V63" s="9"/>
      <c r="W63" s="9"/>
      <c r="X63" s="9"/>
      <c r="Y63" s="9"/>
      <c r="Z63" s="9"/>
      <c r="AA63" s="9"/>
      <c r="AB63" s="9"/>
      <c r="AC63" s="9"/>
      <c r="AD63" s="9"/>
      <c r="AE63" s="9"/>
      <c r="AF63" s="9"/>
      <c r="AG63" s="9"/>
      <c r="AH63" s="9"/>
      <c r="AI63" s="9"/>
      <c r="AJ63" s="9"/>
      <c r="AK63" s="9"/>
      <c r="AL63" s="9"/>
      <c r="AM63" s="11">
        <f t="shared" si="0"/>
        <v>0</v>
      </c>
      <c r="AN63" s="11">
        <f t="shared" si="1"/>
        <v>0</v>
      </c>
      <c r="AO63" s="47" t="e">
        <f t="shared" si="2"/>
        <v>#DIV/0!</v>
      </c>
    </row>
    <row r="64" spans="1:41" x14ac:dyDescent="0.25">
      <c r="A64" s="10">
        <v>63</v>
      </c>
      <c r="B64" s="11">
        <f>VLOOKUP($A64,Table2[[No]:[Date Student Last Attended Program
(mm/dd/yyyy)]],2,FALSE)</f>
        <v>0</v>
      </c>
      <c r="C64" s="12">
        <f>VLOOKUP($A64,Table2[[No]:[Date Student Last Attended Program
(mm/dd/yyyy)]],4,FALSE)</f>
        <v>0</v>
      </c>
      <c r="D64" s="51">
        <f>VLOOKUP($A64,Table2[[No]:[Date Student Last Attended Program
(mm/dd/yyyy)]],14,FALSE)</f>
        <v>0</v>
      </c>
      <c r="E64" s="138">
        <f>VLOOKUP($A64,Table2[[No]:[Date Student Last Attended Program
(mm/dd/yyyy)]],17,FALSE)</f>
        <v>0</v>
      </c>
      <c r="F64" s="207">
        <f>VLOOKUP($A64,Table2[[No]:[Date Student Last Attended Program
(mm/dd/yyyy)]],18,FALSE)</f>
        <v>0</v>
      </c>
      <c r="G64" s="209">
        <f>VLOOKUP($A64,Table2[[#All],[No]:[Which Group Does Student Participate In?
(optional)]],23,FALSE)</f>
        <v>0</v>
      </c>
      <c r="H64" s="29"/>
      <c r="I64" s="29"/>
      <c r="J64" s="29"/>
      <c r="K64" s="29"/>
      <c r="L64" s="29"/>
      <c r="M64" s="29"/>
      <c r="N64" s="29"/>
      <c r="O64" s="29"/>
      <c r="P64" s="29"/>
      <c r="Q64" s="29"/>
      <c r="R64" s="29"/>
      <c r="S64" s="9"/>
      <c r="T64" s="9"/>
      <c r="U64" s="9"/>
      <c r="V64" s="9"/>
      <c r="W64" s="9"/>
      <c r="X64" s="9"/>
      <c r="Y64" s="9"/>
      <c r="Z64" s="9"/>
      <c r="AA64" s="9"/>
      <c r="AB64" s="9"/>
      <c r="AC64" s="9"/>
      <c r="AD64" s="9"/>
      <c r="AE64" s="9"/>
      <c r="AF64" s="9"/>
      <c r="AG64" s="9"/>
      <c r="AH64" s="9"/>
      <c r="AI64" s="9"/>
      <c r="AJ64" s="9"/>
      <c r="AK64" s="9"/>
      <c r="AL64" s="9"/>
      <c r="AM64" s="11">
        <f t="shared" si="0"/>
        <v>0</v>
      </c>
      <c r="AN64" s="11">
        <f t="shared" si="1"/>
        <v>0</v>
      </c>
      <c r="AO64" s="47" t="e">
        <f t="shared" si="2"/>
        <v>#DIV/0!</v>
      </c>
    </row>
    <row r="65" spans="1:41" x14ac:dyDescent="0.25">
      <c r="A65" s="10">
        <v>64</v>
      </c>
      <c r="B65" s="11">
        <f>VLOOKUP($A65,Table2[[No]:[Date Student Last Attended Program
(mm/dd/yyyy)]],2,FALSE)</f>
        <v>0</v>
      </c>
      <c r="C65" s="12">
        <f>VLOOKUP($A65,Table2[[No]:[Date Student Last Attended Program
(mm/dd/yyyy)]],4,FALSE)</f>
        <v>0</v>
      </c>
      <c r="D65" s="51">
        <f>VLOOKUP($A65,Table2[[No]:[Date Student Last Attended Program
(mm/dd/yyyy)]],14,FALSE)</f>
        <v>0</v>
      </c>
      <c r="E65" s="138">
        <f>VLOOKUP($A65,Table2[[No]:[Date Student Last Attended Program
(mm/dd/yyyy)]],17,FALSE)</f>
        <v>0</v>
      </c>
      <c r="F65" s="207">
        <f>VLOOKUP($A65,Table2[[No]:[Date Student Last Attended Program
(mm/dd/yyyy)]],18,FALSE)</f>
        <v>0</v>
      </c>
      <c r="G65" s="209">
        <f>VLOOKUP($A65,Table2[[#All],[No]:[Which Group Does Student Participate In?
(optional)]],23,FALSE)</f>
        <v>0</v>
      </c>
      <c r="H65" s="29"/>
      <c r="I65" s="29"/>
      <c r="J65" s="29"/>
      <c r="K65" s="29"/>
      <c r="L65" s="29"/>
      <c r="M65" s="29"/>
      <c r="N65" s="29"/>
      <c r="O65" s="29"/>
      <c r="P65" s="29"/>
      <c r="Q65" s="29"/>
      <c r="R65" s="29"/>
      <c r="S65" s="9"/>
      <c r="T65" s="9"/>
      <c r="U65" s="9"/>
      <c r="V65" s="9"/>
      <c r="W65" s="9"/>
      <c r="X65" s="9"/>
      <c r="Y65" s="9"/>
      <c r="Z65" s="9"/>
      <c r="AA65" s="9"/>
      <c r="AB65" s="9"/>
      <c r="AC65" s="9"/>
      <c r="AD65" s="9"/>
      <c r="AE65" s="9"/>
      <c r="AF65" s="9"/>
      <c r="AG65" s="9"/>
      <c r="AH65" s="9"/>
      <c r="AI65" s="9"/>
      <c r="AJ65" s="9"/>
      <c r="AK65" s="9"/>
      <c r="AL65" s="9"/>
      <c r="AM65" s="11">
        <f t="shared" si="0"/>
        <v>0</v>
      </c>
      <c r="AN65" s="11">
        <f t="shared" si="1"/>
        <v>0</v>
      </c>
      <c r="AO65" s="47" t="e">
        <f t="shared" si="2"/>
        <v>#DIV/0!</v>
      </c>
    </row>
    <row r="66" spans="1:41" x14ac:dyDescent="0.25">
      <c r="A66" s="10">
        <v>65</v>
      </c>
      <c r="B66" s="11">
        <f>VLOOKUP($A66,Table2[[No]:[Date Student Last Attended Program
(mm/dd/yyyy)]],2,FALSE)</f>
        <v>0</v>
      </c>
      <c r="C66" s="12">
        <f>VLOOKUP($A66,Table2[[No]:[Date Student Last Attended Program
(mm/dd/yyyy)]],4,FALSE)</f>
        <v>0</v>
      </c>
      <c r="D66" s="51">
        <f>VLOOKUP($A66,Table2[[No]:[Date Student Last Attended Program
(mm/dd/yyyy)]],14,FALSE)</f>
        <v>0</v>
      </c>
      <c r="E66" s="138">
        <f>VLOOKUP($A66,Table2[[No]:[Date Student Last Attended Program
(mm/dd/yyyy)]],17,FALSE)</f>
        <v>0</v>
      </c>
      <c r="F66" s="207">
        <f>VLOOKUP($A66,Table2[[No]:[Date Student Last Attended Program
(mm/dd/yyyy)]],18,FALSE)</f>
        <v>0</v>
      </c>
      <c r="G66" s="209">
        <f>VLOOKUP($A66,Table2[[#All],[No]:[Which Group Does Student Participate In?
(optional)]],23,FALSE)</f>
        <v>0</v>
      </c>
      <c r="H66" s="29"/>
      <c r="I66" s="29"/>
      <c r="J66" s="29"/>
      <c r="K66" s="29"/>
      <c r="L66" s="29"/>
      <c r="M66" s="29"/>
      <c r="N66" s="29"/>
      <c r="O66" s="29"/>
      <c r="P66" s="29"/>
      <c r="Q66" s="29"/>
      <c r="R66" s="29"/>
      <c r="S66" s="9"/>
      <c r="T66" s="9"/>
      <c r="U66" s="9"/>
      <c r="V66" s="9"/>
      <c r="W66" s="9"/>
      <c r="X66" s="9"/>
      <c r="Y66" s="9"/>
      <c r="Z66" s="9"/>
      <c r="AA66" s="9"/>
      <c r="AB66" s="9"/>
      <c r="AC66" s="9"/>
      <c r="AD66" s="9"/>
      <c r="AE66" s="9"/>
      <c r="AF66" s="9"/>
      <c r="AG66" s="9"/>
      <c r="AH66" s="9"/>
      <c r="AI66" s="9"/>
      <c r="AJ66" s="9"/>
      <c r="AK66" s="9"/>
      <c r="AL66" s="9"/>
      <c r="AM66" s="11">
        <f t="shared" ref="AM66:AM129" si="3">COUNTIF(H66:AL66,"1")</f>
        <v>0</v>
      </c>
      <c r="AN66" s="11">
        <f t="shared" ref="AN66:AN129" si="4">COUNTIFS(H66:AL66,"1")+COUNTIF(H66:AL66,"0")</f>
        <v>0</v>
      </c>
      <c r="AO66" s="47" t="e">
        <f t="shared" ref="AO66:AO129" si="5">AM66/AN66</f>
        <v>#DIV/0!</v>
      </c>
    </row>
    <row r="67" spans="1:41" x14ac:dyDescent="0.25">
      <c r="A67" s="10">
        <v>66</v>
      </c>
      <c r="B67" s="11">
        <f>VLOOKUP($A67,Table2[[No]:[Date Student Last Attended Program
(mm/dd/yyyy)]],2,FALSE)</f>
        <v>0</v>
      </c>
      <c r="C67" s="12">
        <f>VLOOKUP($A67,Table2[[No]:[Date Student Last Attended Program
(mm/dd/yyyy)]],4,FALSE)</f>
        <v>0</v>
      </c>
      <c r="D67" s="51">
        <f>VLOOKUP($A67,Table2[[No]:[Date Student Last Attended Program
(mm/dd/yyyy)]],14,FALSE)</f>
        <v>0</v>
      </c>
      <c r="E67" s="138">
        <f>VLOOKUP($A67,Table2[[No]:[Date Student Last Attended Program
(mm/dd/yyyy)]],17,FALSE)</f>
        <v>0</v>
      </c>
      <c r="F67" s="207">
        <f>VLOOKUP($A67,Table2[[No]:[Date Student Last Attended Program
(mm/dd/yyyy)]],18,FALSE)</f>
        <v>0</v>
      </c>
      <c r="G67" s="209">
        <f>VLOOKUP($A67,Table2[[#All],[No]:[Which Group Does Student Participate In?
(optional)]],23,FALSE)</f>
        <v>0</v>
      </c>
      <c r="H67" s="29"/>
      <c r="I67" s="29"/>
      <c r="J67" s="29"/>
      <c r="K67" s="29"/>
      <c r="L67" s="29"/>
      <c r="M67" s="29"/>
      <c r="N67" s="29"/>
      <c r="O67" s="29"/>
      <c r="P67" s="29"/>
      <c r="Q67" s="29"/>
      <c r="R67" s="29"/>
      <c r="S67" s="9"/>
      <c r="T67" s="9"/>
      <c r="U67" s="9"/>
      <c r="V67" s="9"/>
      <c r="W67" s="9"/>
      <c r="X67" s="9"/>
      <c r="Y67" s="9"/>
      <c r="Z67" s="9"/>
      <c r="AA67" s="9"/>
      <c r="AB67" s="9"/>
      <c r="AC67" s="9"/>
      <c r="AD67" s="9"/>
      <c r="AE67" s="9"/>
      <c r="AF67" s="9"/>
      <c r="AG67" s="9"/>
      <c r="AH67" s="9"/>
      <c r="AI67" s="9"/>
      <c r="AJ67" s="9"/>
      <c r="AK67" s="9"/>
      <c r="AL67" s="9"/>
      <c r="AM67" s="11">
        <f t="shared" si="3"/>
        <v>0</v>
      </c>
      <c r="AN67" s="11">
        <f t="shared" si="4"/>
        <v>0</v>
      </c>
      <c r="AO67" s="47" t="e">
        <f t="shared" si="5"/>
        <v>#DIV/0!</v>
      </c>
    </row>
    <row r="68" spans="1:41" x14ac:dyDescent="0.25">
      <c r="A68" s="10">
        <v>67</v>
      </c>
      <c r="B68" s="11">
        <f>VLOOKUP($A68,Table2[[No]:[Date Student Last Attended Program
(mm/dd/yyyy)]],2,FALSE)</f>
        <v>0</v>
      </c>
      <c r="C68" s="12">
        <f>VLOOKUP($A68,Table2[[No]:[Date Student Last Attended Program
(mm/dd/yyyy)]],4,FALSE)</f>
        <v>0</v>
      </c>
      <c r="D68" s="51">
        <f>VLOOKUP($A68,Table2[[No]:[Date Student Last Attended Program
(mm/dd/yyyy)]],14,FALSE)</f>
        <v>0</v>
      </c>
      <c r="E68" s="138">
        <f>VLOOKUP($A68,Table2[[No]:[Date Student Last Attended Program
(mm/dd/yyyy)]],17,FALSE)</f>
        <v>0</v>
      </c>
      <c r="F68" s="207">
        <f>VLOOKUP($A68,Table2[[No]:[Date Student Last Attended Program
(mm/dd/yyyy)]],18,FALSE)</f>
        <v>0</v>
      </c>
      <c r="G68" s="209">
        <f>VLOOKUP($A68,Table2[[#All],[No]:[Which Group Does Student Participate In?
(optional)]],23,FALSE)</f>
        <v>0</v>
      </c>
      <c r="H68" s="29"/>
      <c r="I68" s="29"/>
      <c r="J68" s="29"/>
      <c r="K68" s="29"/>
      <c r="L68" s="29"/>
      <c r="M68" s="29"/>
      <c r="N68" s="29"/>
      <c r="O68" s="29"/>
      <c r="P68" s="29"/>
      <c r="Q68" s="29"/>
      <c r="R68" s="29"/>
      <c r="S68" s="9"/>
      <c r="T68" s="9"/>
      <c r="U68" s="9"/>
      <c r="V68" s="9"/>
      <c r="W68" s="9"/>
      <c r="X68" s="9"/>
      <c r="Y68" s="9"/>
      <c r="Z68" s="9"/>
      <c r="AA68" s="9"/>
      <c r="AB68" s="9"/>
      <c r="AC68" s="9"/>
      <c r="AD68" s="9"/>
      <c r="AE68" s="9"/>
      <c r="AF68" s="9"/>
      <c r="AG68" s="9"/>
      <c r="AH68" s="9"/>
      <c r="AI68" s="9"/>
      <c r="AJ68" s="9"/>
      <c r="AK68" s="9"/>
      <c r="AL68" s="9"/>
      <c r="AM68" s="11">
        <f t="shared" si="3"/>
        <v>0</v>
      </c>
      <c r="AN68" s="11">
        <f t="shared" si="4"/>
        <v>0</v>
      </c>
      <c r="AO68" s="47" t="e">
        <f t="shared" si="5"/>
        <v>#DIV/0!</v>
      </c>
    </row>
    <row r="69" spans="1:41" x14ac:dyDescent="0.25">
      <c r="A69" s="10">
        <v>68</v>
      </c>
      <c r="B69" s="11">
        <f>VLOOKUP($A69,Table2[[No]:[Date Student Last Attended Program
(mm/dd/yyyy)]],2,FALSE)</f>
        <v>0</v>
      </c>
      <c r="C69" s="12">
        <f>VLOOKUP($A69,Table2[[No]:[Date Student Last Attended Program
(mm/dd/yyyy)]],4,FALSE)</f>
        <v>0</v>
      </c>
      <c r="D69" s="51">
        <f>VLOOKUP($A69,Table2[[No]:[Date Student Last Attended Program
(mm/dd/yyyy)]],14,FALSE)</f>
        <v>0</v>
      </c>
      <c r="E69" s="138">
        <f>VLOOKUP($A69,Table2[[No]:[Date Student Last Attended Program
(mm/dd/yyyy)]],17,FALSE)</f>
        <v>0</v>
      </c>
      <c r="F69" s="207">
        <f>VLOOKUP($A69,Table2[[No]:[Date Student Last Attended Program
(mm/dd/yyyy)]],18,FALSE)</f>
        <v>0</v>
      </c>
      <c r="G69" s="209">
        <f>VLOOKUP($A69,Table2[[#All],[No]:[Which Group Does Student Participate In?
(optional)]],23,FALSE)</f>
        <v>0</v>
      </c>
      <c r="H69" s="29"/>
      <c r="I69" s="29"/>
      <c r="J69" s="29"/>
      <c r="K69" s="29"/>
      <c r="L69" s="29"/>
      <c r="M69" s="29"/>
      <c r="N69" s="29"/>
      <c r="O69" s="29"/>
      <c r="P69" s="29"/>
      <c r="Q69" s="29"/>
      <c r="R69" s="29"/>
      <c r="S69" s="9"/>
      <c r="T69" s="9"/>
      <c r="U69" s="9"/>
      <c r="V69" s="9"/>
      <c r="W69" s="9"/>
      <c r="X69" s="9"/>
      <c r="Y69" s="9"/>
      <c r="Z69" s="9"/>
      <c r="AA69" s="9"/>
      <c r="AB69" s="9"/>
      <c r="AC69" s="9"/>
      <c r="AD69" s="9"/>
      <c r="AE69" s="9"/>
      <c r="AF69" s="9"/>
      <c r="AG69" s="9"/>
      <c r="AH69" s="9"/>
      <c r="AI69" s="9"/>
      <c r="AJ69" s="9"/>
      <c r="AK69" s="9"/>
      <c r="AL69" s="9"/>
      <c r="AM69" s="11">
        <f t="shared" si="3"/>
        <v>0</v>
      </c>
      <c r="AN69" s="11">
        <f t="shared" si="4"/>
        <v>0</v>
      </c>
      <c r="AO69" s="47" t="e">
        <f t="shared" si="5"/>
        <v>#DIV/0!</v>
      </c>
    </row>
    <row r="70" spans="1:41" x14ac:dyDescent="0.25">
      <c r="A70" s="10">
        <v>69</v>
      </c>
      <c r="B70" s="11">
        <f>VLOOKUP($A70,Table2[[No]:[Date Student Last Attended Program
(mm/dd/yyyy)]],2,FALSE)</f>
        <v>0</v>
      </c>
      <c r="C70" s="12">
        <f>VLOOKUP($A70,Table2[[No]:[Date Student Last Attended Program
(mm/dd/yyyy)]],4,FALSE)</f>
        <v>0</v>
      </c>
      <c r="D70" s="51">
        <f>VLOOKUP($A70,Table2[[No]:[Date Student Last Attended Program
(mm/dd/yyyy)]],14,FALSE)</f>
        <v>0</v>
      </c>
      <c r="E70" s="138">
        <f>VLOOKUP($A70,Table2[[No]:[Date Student Last Attended Program
(mm/dd/yyyy)]],17,FALSE)</f>
        <v>0</v>
      </c>
      <c r="F70" s="207">
        <f>VLOOKUP($A70,Table2[[No]:[Date Student Last Attended Program
(mm/dd/yyyy)]],18,FALSE)</f>
        <v>0</v>
      </c>
      <c r="G70" s="209">
        <f>VLOOKUP($A70,Table2[[#All],[No]:[Which Group Does Student Participate In?
(optional)]],23,FALSE)</f>
        <v>0</v>
      </c>
      <c r="H70" s="29"/>
      <c r="I70" s="29"/>
      <c r="J70" s="29"/>
      <c r="K70" s="29"/>
      <c r="L70" s="29"/>
      <c r="M70" s="29"/>
      <c r="N70" s="29"/>
      <c r="O70" s="29"/>
      <c r="P70" s="29"/>
      <c r="Q70" s="29"/>
      <c r="R70" s="29"/>
      <c r="S70" s="9"/>
      <c r="T70" s="9"/>
      <c r="U70" s="9"/>
      <c r="V70" s="9"/>
      <c r="W70" s="9"/>
      <c r="X70" s="9"/>
      <c r="Y70" s="9"/>
      <c r="Z70" s="9"/>
      <c r="AA70" s="9"/>
      <c r="AB70" s="9"/>
      <c r="AC70" s="9"/>
      <c r="AD70" s="9"/>
      <c r="AE70" s="9"/>
      <c r="AF70" s="9"/>
      <c r="AG70" s="9"/>
      <c r="AH70" s="9"/>
      <c r="AI70" s="9"/>
      <c r="AJ70" s="9"/>
      <c r="AK70" s="9"/>
      <c r="AL70" s="9"/>
      <c r="AM70" s="11">
        <f t="shared" si="3"/>
        <v>0</v>
      </c>
      <c r="AN70" s="11">
        <f t="shared" si="4"/>
        <v>0</v>
      </c>
      <c r="AO70" s="47" t="e">
        <f t="shared" si="5"/>
        <v>#DIV/0!</v>
      </c>
    </row>
    <row r="71" spans="1:41" x14ac:dyDescent="0.25">
      <c r="A71" s="10">
        <v>70</v>
      </c>
      <c r="B71" s="11">
        <f>VLOOKUP($A71,Table2[[No]:[Date Student Last Attended Program
(mm/dd/yyyy)]],2,FALSE)</f>
        <v>0</v>
      </c>
      <c r="C71" s="12">
        <f>VLOOKUP($A71,Table2[[No]:[Date Student Last Attended Program
(mm/dd/yyyy)]],4,FALSE)</f>
        <v>0</v>
      </c>
      <c r="D71" s="51">
        <f>VLOOKUP($A71,Table2[[No]:[Date Student Last Attended Program
(mm/dd/yyyy)]],14,FALSE)</f>
        <v>0</v>
      </c>
      <c r="E71" s="138">
        <f>VLOOKUP($A71,Table2[[No]:[Date Student Last Attended Program
(mm/dd/yyyy)]],17,FALSE)</f>
        <v>0</v>
      </c>
      <c r="F71" s="207">
        <f>VLOOKUP($A71,Table2[[No]:[Date Student Last Attended Program
(mm/dd/yyyy)]],18,FALSE)</f>
        <v>0</v>
      </c>
      <c r="G71" s="209">
        <f>VLOOKUP($A71,Table2[[#All],[No]:[Which Group Does Student Participate In?
(optional)]],23,FALSE)</f>
        <v>0</v>
      </c>
      <c r="H71" s="29"/>
      <c r="I71" s="29"/>
      <c r="J71" s="29"/>
      <c r="K71" s="29"/>
      <c r="L71" s="29"/>
      <c r="M71" s="29"/>
      <c r="N71" s="29"/>
      <c r="O71" s="29"/>
      <c r="P71" s="29"/>
      <c r="Q71" s="29"/>
      <c r="R71" s="29"/>
      <c r="S71" s="9"/>
      <c r="T71" s="9"/>
      <c r="U71" s="9"/>
      <c r="V71" s="9"/>
      <c r="W71" s="9"/>
      <c r="X71" s="9"/>
      <c r="Y71" s="9"/>
      <c r="Z71" s="9"/>
      <c r="AA71" s="9"/>
      <c r="AB71" s="9"/>
      <c r="AC71" s="9"/>
      <c r="AD71" s="9"/>
      <c r="AE71" s="9"/>
      <c r="AF71" s="9"/>
      <c r="AG71" s="9"/>
      <c r="AH71" s="9"/>
      <c r="AI71" s="9"/>
      <c r="AJ71" s="9"/>
      <c r="AK71" s="9"/>
      <c r="AL71" s="9"/>
      <c r="AM71" s="11">
        <f t="shared" si="3"/>
        <v>0</v>
      </c>
      <c r="AN71" s="11">
        <f t="shared" si="4"/>
        <v>0</v>
      </c>
      <c r="AO71" s="47" t="e">
        <f t="shared" si="5"/>
        <v>#DIV/0!</v>
      </c>
    </row>
    <row r="72" spans="1:41" x14ac:dyDescent="0.25">
      <c r="A72" s="10">
        <v>71</v>
      </c>
      <c r="B72" s="11">
        <f>VLOOKUP($A72,Table2[[No]:[Date Student Last Attended Program
(mm/dd/yyyy)]],2,FALSE)</f>
        <v>0</v>
      </c>
      <c r="C72" s="12">
        <f>VLOOKUP($A72,Table2[[No]:[Date Student Last Attended Program
(mm/dd/yyyy)]],4,FALSE)</f>
        <v>0</v>
      </c>
      <c r="D72" s="51">
        <f>VLOOKUP($A72,Table2[[No]:[Date Student Last Attended Program
(mm/dd/yyyy)]],14,FALSE)</f>
        <v>0</v>
      </c>
      <c r="E72" s="138">
        <f>VLOOKUP($A72,Table2[[No]:[Date Student Last Attended Program
(mm/dd/yyyy)]],17,FALSE)</f>
        <v>0</v>
      </c>
      <c r="F72" s="207">
        <f>VLOOKUP($A72,Table2[[No]:[Date Student Last Attended Program
(mm/dd/yyyy)]],18,FALSE)</f>
        <v>0</v>
      </c>
      <c r="G72" s="209">
        <f>VLOOKUP($A72,Table2[[#All],[No]:[Which Group Does Student Participate In?
(optional)]],23,FALSE)</f>
        <v>0</v>
      </c>
      <c r="H72" s="29"/>
      <c r="I72" s="29"/>
      <c r="J72" s="29"/>
      <c r="K72" s="29"/>
      <c r="L72" s="29"/>
      <c r="M72" s="29"/>
      <c r="N72" s="29"/>
      <c r="O72" s="29"/>
      <c r="P72" s="29"/>
      <c r="Q72" s="29"/>
      <c r="R72" s="29"/>
      <c r="S72" s="9"/>
      <c r="T72" s="9"/>
      <c r="U72" s="9"/>
      <c r="V72" s="9"/>
      <c r="W72" s="9"/>
      <c r="X72" s="9"/>
      <c r="Y72" s="9"/>
      <c r="Z72" s="9"/>
      <c r="AA72" s="9"/>
      <c r="AB72" s="9"/>
      <c r="AC72" s="9"/>
      <c r="AD72" s="9"/>
      <c r="AE72" s="9"/>
      <c r="AF72" s="9"/>
      <c r="AG72" s="9"/>
      <c r="AH72" s="9"/>
      <c r="AI72" s="9"/>
      <c r="AJ72" s="9"/>
      <c r="AK72" s="9"/>
      <c r="AL72" s="9"/>
      <c r="AM72" s="11">
        <f t="shared" si="3"/>
        <v>0</v>
      </c>
      <c r="AN72" s="11">
        <f t="shared" si="4"/>
        <v>0</v>
      </c>
      <c r="AO72" s="47" t="e">
        <f t="shared" si="5"/>
        <v>#DIV/0!</v>
      </c>
    </row>
    <row r="73" spans="1:41" x14ac:dyDescent="0.25">
      <c r="A73" s="10">
        <v>72</v>
      </c>
      <c r="B73" s="11">
        <f>VLOOKUP($A73,Table2[[No]:[Date Student Last Attended Program
(mm/dd/yyyy)]],2,FALSE)</f>
        <v>0</v>
      </c>
      <c r="C73" s="12">
        <f>VLOOKUP($A73,Table2[[No]:[Date Student Last Attended Program
(mm/dd/yyyy)]],4,FALSE)</f>
        <v>0</v>
      </c>
      <c r="D73" s="51">
        <f>VLOOKUP($A73,Table2[[No]:[Date Student Last Attended Program
(mm/dd/yyyy)]],14,FALSE)</f>
        <v>0</v>
      </c>
      <c r="E73" s="138">
        <f>VLOOKUP($A73,Table2[[No]:[Date Student Last Attended Program
(mm/dd/yyyy)]],17,FALSE)</f>
        <v>0</v>
      </c>
      <c r="F73" s="207">
        <f>VLOOKUP($A73,Table2[[No]:[Date Student Last Attended Program
(mm/dd/yyyy)]],18,FALSE)</f>
        <v>0</v>
      </c>
      <c r="G73" s="209">
        <f>VLOOKUP($A73,Table2[[#All],[No]:[Which Group Does Student Participate In?
(optional)]],23,FALSE)</f>
        <v>0</v>
      </c>
      <c r="H73" s="29"/>
      <c r="I73" s="29"/>
      <c r="J73" s="29"/>
      <c r="K73" s="29"/>
      <c r="L73" s="29"/>
      <c r="M73" s="29"/>
      <c r="N73" s="29"/>
      <c r="O73" s="29"/>
      <c r="P73" s="29"/>
      <c r="Q73" s="29"/>
      <c r="R73" s="29"/>
      <c r="S73" s="9"/>
      <c r="T73" s="9"/>
      <c r="U73" s="9"/>
      <c r="V73" s="9"/>
      <c r="W73" s="9"/>
      <c r="X73" s="9"/>
      <c r="Y73" s="9"/>
      <c r="Z73" s="9"/>
      <c r="AA73" s="9"/>
      <c r="AB73" s="9"/>
      <c r="AC73" s="9"/>
      <c r="AD73" s="9"/>
      <c r="AE73" s="9"/>
      <c r="AF73" s="9"/>
      <c r="AG73" s="9"/>
      <c r="AH73" s="9"/>
      <c r="AI73" s="9"/>
      <c r="AJ73" s="9"/>
      <c r="AK73" s="9"/>
      <c r="AL73" s="9"/>
      <c r="AM73" s="11">
        <f t="shared" si="3"/>
        <v>0</v>
      </c>
      <c r="AN73" s="11">
        <f t="shared" si="4"/>
        <v>0</v>
      </c>
      <c r="AO73" s="47" t="e">
        <f t="shared" si="5"/>
        <v>#DIV/0!</v>
      </c>
    </row>
    <row r="74" spans="1:41" x14ac:dyDescent="0.25">
      <c r="A74" s="10">
        <v>73</v>
      </c>
      <c r="B74" s="11">
        <f>VLOOKUP($A74,Table2[[No]:[Date Student Last Attended Program
(mm/dd/yyyy)]],2,FALSE)</f>
        <v>0</v>
      </c>
      <c r="C74" s="12">
        <f>VLOOKUP($A74,Table2[[No]:[Date Student Last Attended Program
(mm/dd/yyyy)]],4,FALSE)</f>
        <v>0</v>
      </c>
      <c r="D74" s="51">
        <f>VLOOKUP($A74,Table2[[No]:[Date Student Last Attended Program
(mm/dd/yyyy)]],14,FALSE)</f>
        <v>0</v>
      </c>
      <c r="E74" s="138">
        <f>VLOOKUP($A74,Table2[[No]:[Date Student Last Attended Program
(mm/dd/yyyy)]],17,FALSE)</f>
        <v>0</v>
      </c>
      <c r="F74" s="207">
        <f>VLOOKUP($A74,Table2[[No]:[Date Student Last Attended Program
(mm/dd/yyyy)]],18,FALSE)</f>
        <v>0</v>
      </c>
      <c r="G74" s="209">
        <f>VLOOKUP($A74,Table2[[#All],[No]:[Which Group Does Student Participate In?
(optional)]],23,FALSE)</f>
        <v>0</v>
      </c>
      <c r="H74" s="29"/>
      <c r="I74" s="29"/>
      <c r="J74" s="29"/>
      <c r="K74" s="29"/>
      <c r="L74" s="29"/>
      <c r="M74" s="29"/>
      <c r="N74" s="29"/>
      <c r="O74" s="29"/>
      <c r="P74" s="29"/>
      <c r="Q74" s="29"/>
      <c r="R74" s="29"/>
      <c r="S74" s="9"/>
      <c r="T74" s="9"/>
      <c r="U74" s="9"/>
      <c r="V74" s="9"/>
      <c r="W74" s="9"/>
      <c r="X74" s="9"/>
      <c r="Y74" s="9"/>
      <c r="Z74" s="9"/>
      <c r="AA74" s="9"/>
      <c r="AB74" s="9"/>
      <c r="AC74" s="9"/>
      <c r="AD74" s="9"/>
      <c r="AE74" s="9"/>
      <c r="AF74" s="9"/>
      <c r="AG74" s="9"/>
      <c r="AH74" s="9"/>
      <c r="AI74" s="9"/>
      <c r="AJ74" s="9"/>
      <c r="AK74" s="9"/>
      <c r="AL74" s="9"/>
      <c r="AM74" s="11">
        <f t="shared" si="3"/>
        <v>0</v>
      </c>
      <c r="AN74" s="11">
        <f t="shared" si="4"/>
        <v>0</v>
      </c>
      <c r="AO74" s="47" t="e">
        <f t="shared" si="5"/>
        <v>#DIV/0!</v>
      </c>
    </row>
    <row r="75" spans="1:41" x14ac:dyDescent="0.25">
      <c r="A75" s="10">
        <v>74</v>
      </c>
      <c r="B75" s="11">
        <f>VLOOKUP($A75,Table2[[No]:[Date Student Last Attended Program
(mm/dd/yyyy)]],2,FALSE)</f>
        <v>0</v>
      </c>
      <c r="C75" s="12">
        <f>VLOOKUP($A75,Table2[[No]:[Date Student Last Attended Program
(mm/dd/yyyy)]],4,FALSE)</f>
        <v>0</v>
      </c>
      <c r="D75" s="51">
        <f>VLOOKUP($A75,Table2[[No]:[Date Student Last Attended Program
(mm/dd/yyyy)]],14,FALSE)</f>
        <v>0</v>
      </c>
      <c r="E75" s="138">
        <f>VLOOKUP($A75,Table2[[No]:[Date Student Last Attended Program
(mm/dd/yyyy)]],17,FALSE)</f>
        <v>0</v>
      </c>
      <c r="F75" s="207">
        <f>VLOOKUP($A75,Table2[[No]:[Date Student Last Attended Program
(mm/dd/yyyy)]],18,FALSE)</f>
        <v>0</v>
      </c>
      <c r="G75" s="209">
        <f>VLOOKUP($A75,Table2[[#All],[No]:[Which Group Does Student Participate In?
(optional)]],23,FALSE)</f>
        <v>0</v>
      </c>
      <c r="H75" s="29"/>
      <c r="I75" s="29"/>
      <c r="J75" s="29"/>
      <c r="K75" s="29"/>
      <c r="L75" s="29"/>
      <c r="M75" s="29"/>
      <c r="N75" s="29"/>
      <c r="O75" s="29"/>
      <c r="P75" s="29"/>
      <c r="Q75" s="29"/>
      <c r="R75" s="29"/>
      <c r="S75" s="9"/>
      <c r="T75" s="9"/>
      <c r="U75" s="9"/>
      <c r="V75" s="9"/>
      <c r="W75" s="9"/>
      <c r="X75" s="9"/>
      <c r="Y75" s="9"/>
      <c r="Z75" s="9"/>
      <c r="AA75" s="9"/>
      <c r="AB75" s="9"/>
      <c r="AC75" s="9"/>
      <c r="AD75" s="9"/>
      <c r="AE75" s="9"/>
      <c r="AF75" s="9"/>
      <c r="AG75" s="9"/>
      <c r="AH75" s="9"/>
      <c r="AI75" s="9"/>
      <c r="AJ75" s="9"/>
      <c r="AK75" s="9"/>
      <c r="AL75" s="9"/>
      <c r="AM75" s="11">
        <f t="shared" si="3"/>
        <v>0</v>
      </c>
      <c r="AN75" s="11">
        <f t="shared" si="4"/>
        <v>0</v>
      </c>
      <c r="AO75" s="47" t="e">
        <f t="shared" si="5"/>
        <v>#DIV/0!</v>
      </c>
    </row>
    <row r="76" spans="1:41" x14ac:dyDescent="0.25">
      <c r="A76" s="10">
        <v>75</v>
      </c>
      <c r="B76" s="11">
        <f>VLOOKUP($A76,Table2[[No]:[Date Student Last Attended Program
(mm/dd/yyyy)]],2,FALSE)</f>
        <v>0</v>
      </c>
      <c r="C76" s="12">
        <f>VLOOKUP($A76,Table2[[No]:[Date Student Last Attended Program
(mm/dd/yyyy)]],4,FALSE)</f>
        <v>0</v>
      </c>
      <c r="D76" s="51">
        <f>VLOOKUP($A76,Table2[[No]:[Date Student Last Attended Program
(mm/dd/yyyy)]],14,FALSE)</f>
        <v>0</v>
      </c>
      <c r="E76" s="138">
        <f>VLOOKUP($A76,Table2[[No]:[Date Student Last Attended Program
(mm/dd/yyyy)]],17,FALSE)</f>
        <v>0</v>
      </c>
      <c r="F76" s="207">
        <f>VLOOKUP($A76,Table2[[No]:[Date Student Last Attended Program
(mm/dd/yyyy)]],18,FALSE)</f>
        <v>0</v>
      </c>
      <c r="G76" s="209">
        <f>VLOOKUP($A76,Table2[[#All],[No]:[Which Group Does Student Participate In?
(optional)]],23,FALSE)</f>
        <v>0</v>
      </c>
      <c r="H76" s="29"/>
      <c r="I76" s="29"/>
      <c r="J76" s="29"/>
      <c r="K76" s="29"/>
      <c r="L76" s="29"/>
      <c r="M76" s="29"/>
      <c r="N76" s="29"/>
      <c r="O76" s="29"/>
      <c r="P76" s="29"/>
      <c r="Q76" s="29"/>
      <c r="R76" s="29"/>
      <c r="S76" s="9"/>
      <c r="T76" s="9"/>
      <c r="U76" s="9"/>
      <c r="V76" s="9"/>
      <c r="W76" s="9"/>
      <c r="X76" s="9"/>
      <c r="Y76" s="9"/>
      <c r="Z76" s="9"/>
      <c r="AA76" s="9"/>
      <c r="AB76" s="9"/>
      <c r="AC76" s="9"/>
      <c r="AD76" s="9"/>
      <c r="AE76" s="9"/>
      <c r="AF76" s="9"/>
      <c r="AG76" s="9"/>
      <c r="AH76" s="9"/>
      <c r="AI76" s="9"/>
      <c r="AJ76" s="9"/>
      <c r="AK76" s="9"/>
      <c r="AL76" s="9"/>
      <c r="AM76" s="11">
        <f t="shared" si="3"/>
        <v>0</v>
      </c>
      <c r="AN76" s="11">
        <f t="shared" si="4"/>
        <v>0</v>
      </c>
      <c r="AO76" s="47" t="e">
        <f t="shared" si="5"/>
        <v>#DIV/0!</v>
      </c>
    </row>
    <row r="77" spans="1:41" x14ac:dyDescent="0.25">
      <c r="A77" s="10">
        <v>76</v>
      </c>
      <c r="B77" s="11">
        <f>VLOOKUP($A77,Table2[[No]:[Date Student Last Attended Program
(mm/dd/yyyy)]],2,FALSE)</f>
        <v>0</v>
      </c>
      <c r="C77" s="12">
        <f>VLOOKUP($A77,Table2[[No]:[Date Student Last Attended Program
(mm/dd/yyyy)]],4,FALSE)</f>
        <v>0</v>
      </c>
      <c r="D77" s="51">
        <f>VLOOKUP($A77,Table2[[No]:[Date Student Last Attended Program
(mm/dd/yyyy)]],14,FALSE)</f>
        <v>0</v>
      </c>
      <c r="E77" s="138">
        <f>VLOOKUP($A77,Table2[[No]:[Date Student Last Attended Program
(mm/dd/yyyy)]],17,FALSE)</f>
        <v>0</v>
      </c>
      <c r="F77" s="207">
        <f>VLOOKUP($A77,Table2[[No]:[Date Student Last Attended Program
(mm/dd/yyyy)]],18,FALSE)</f>
        <v>0</v>
      </c>
      <c r="G77" s="209">
        <f>VLOOKUP($A77,Table2[[#All],[No]:[Which Group Does Student Participate In?
(optional)]],23,FALSE)</f>
        <v>0</v>
      </c>
      <c r="H77" s="29"/>
      <c r="I77" s="29"/>
      <c r="J77" s="29"/>
      <c r="K77" s="29"/>
      <c r="L77" s="29"/>
      <c r="M77" s="29"/>
      <c r="N77" s="29"/>
      <c r="O77" s="29"/>
      <c r="P77" s="29"/>
      <c r="Q77" s="29"/>
      <c r="R77" s="29"/>
      <c r="S77" s="9"/>
      <c r="T77" s="9"/>
      <c r="U77" s="9"/>
      <c r="V77" s="9"/>
      <c r="W77" s="9"/>
      <c r="X77" s="9"/>
      <c r="Y77" s="9"/>
      <c r="Z77" s="9"/>
      <c r="AA77" s="9"/>
      <c r="AB77" s="9"/>
      <c r="AC77" s="9"/>
      <c r="AD77" s="9"/>
      <c r="AE77" s="9"/>
      <c r="AF77" s="9"/>
      <c r="AG77" s="9"/>
      <c r="AH77" s="9"/>
      <c r="AI77" s="9"/>
      <c r="AJ77" s="9"/>
      <c r="AK77" s="9"/>
      <c r="AL77" s="9"/>
      <c r="AM77" s="11">
        <f t="shared" si="3"/>
        <v>0</v>
      </c>
      <c r="AN77" s="11">
        <f t="shared" si="4"/>
        <v>0</v>
      </c>
      <c r="AO77" s="47" t="e">
        <f t="shared" si="5"/>
        <v>#DIV/0!</v>
      </c>
    </row>
    <row r="78" spans="1:41" x14ac:dyDescent="0.25">
      <c r="A78" s="10">
        <v>77</v>
      </c>
      <c r="B78" s="11">
        <f>VLOOKUP($A78,Table2[[No]:[Date Student Last Attended Program
(mm/dd/yyyy)]],2,FALSE)</f>
        <v>0</v>
      </c>
      <c r="C78" s="12">
        <f>VLOOKUP($A78,Table2[[No]:[Date Student Last Attended Program
(mm/dd/yyyy)]],4,FALSE)</f>
        <v>0</v>
      </c>
      <c r="D78" s="51">
        <f>VLOOKUP($A78,Table2[[No]:[Date Student Last Attended Program
(mm/dd/yyyy)]],14,FALSE)</f>
        <v>0</v>
      </c>
      <c r="E78" s="138">
        <f>VLOOKUP($A78,Table2[[No]:[Date Student Last Attended Program
(mm/dd/yyyy)]],17,FALSE)</f>
        <v>0</v>
      </c>
      <c r="F78" s="207">
        <f>VLOOKUP($A78,Table2[[No]:[Date Student Last Attended Program
(mm/dd/yyyy)]],18,FALSE)</f>
        <v>0</v>
      </c>
      <c r="G78" s="209">
        <f>VLOOKUP($A78,Table2[[#All],[No]:[Which Group Does Student Participate In?
(optional)]],23,FALSE)</f>
        <v>0</v>
      </c>
      <c r="H78" s="29"/>
      <c r="I78" s="29"/>
      <c r="J78" s="29"/>
      <c r="K78" s="29"/>
      <c r="L78" s="29"/>
      <c r="M78" s="29"/>
      <c r="N78" s="29"/>
      <c r="O78" s="29"/>
      <c r="P78" s="29"/>
      <c r="Q78" s="29"/>
      <c r="R78" s="29"/>
      <c r="S78" s="9"/>
      <c r="T78" s="9"/>
      <c r="U78" s="9"/>
      <c r="V78" s="9"/>
      <c r="W78" s="9"/>
      <c r="X78" s="9"/>
      <c r="Y78" s="9"/>
      <c r="Z78" s="9"/>
      <c r="AA78" s="9"/>
      <c r="AB78" s="9"/>
      <c r="AC78" s="9"/>
      <c r="AD78" s="9"/>
      <c r="AE78" s="9"/>
      <c r="AF78" s="9"/>
      <c r="AG78" s="9"/>
      <c r="AH78" s="9"/>
      <c r="AI78" s="9"/>
      <c r="AJ78" s="9"/>
      <c r="AK78" s="9"/>
      <c r="AL78" s="9"/>
      <c r="AM78" s="11">
        <f t="shared" si="3"/>
        <v>0</v>
      </c>
      <c r="AN78" s="11">
        <f t="shared" si="4"/>
        <v>0</v>
      </c>
      <c r="AO78" s="47" t="e">
        <f t="shared" si="5"/>
        <v>#DIV/0!</v>
      </c>
    </row>
    <row r="79" spans="1:41" x14ac:dyDescent="0.25">
      <c r="A79" s="10">
        <v>78</v>
      </c>
      <c r="B79" s="11">
        <f>VLOOKUP($A79,Table2[[No]:[Date Student Last Attended Program
(mm/dd/yyyy)]],2,FALSE)</f>
        <v>0</v>
      </c>
      <c r="C79" s="12">
        <f>VLOOKUP($A79,Table2[[No]:[Date Student Last Attended Program
(mm/dd/yyyy)]],4,FALSE)</f>
        <v>0</v>
      </c>
      <c r="D79" s="51">
        <f>VLOOKUP($A79,Table2[[No]:[Date Student Last Attended Program
(mm/dd/yyyy)]],14,FALSE)</f>
        <v>0</v>
      </c>
      <c r="E79" s="138">
        <f>VLOOKUP($A79,Table2[[No]:[Date Student Last Attended Program
(mm/dd/yyyy)]],17,FALSE)</f>
        <v>0</v>
      </c>
      <c r="F79" s="207">
        <f>VLOOKUP($A79,Table2[[No]:[Date Student Last Attended Program
(mm/dd/yyyy)]],18,FALSE)</f>
        <v>0</v>
      </c>
      <c r="G79" s="209">
        <f>VLOOKUP($A79,Table2[[#All],[No]:[Which Group Does Student Participate In?
(optional)]],23,FALSE)</f>
        <v>0</v>
      </c>
      <c r="H79" s="29"/>
      <c r="I79" s="29"/>
      <c r="J79" s="29"/>
      <c r="K79" s="29"/>
      <c r="L79" s="29"/>
      <c r="M79" s="29"/>
      <c r="N79" s="29"/>
      <c r="O79" s="29"/>
      <c r="P79" s="29"/>
      <c r="Q79" s="29"/>
      <c r="R79" s="29"/>
      <c r="S79" s="9"/>
      <c r="T79" s="9"/>
      <c r="U79" s="9"/>
      <c r="V79" s="9"/>
      <c r="W79" s="9"/>
      <c r="X79" s="9"/>
      <c r="Y79" s="9"/>
      <c r="Z79" s="9"/>
      <c r="AA79" s="9"/>
      <c r="AB79" s="9"/>
      <c r="AC79" s="9"/>
      <c r="AD79" s="9"/>
      <c r="AE79" s="9"/>
      <c r="AF79" s="9"/>
      <c r="AG79" s="9"/>
      <c r="AH79" s="9"/>
      <c r="AI79" s="9"/>
      <c r="AJ79" s="9"/>
      <c r="AK79" s="9"/>
      <c r="AL79" s="9"/>
      <c r="AM79" s="11">
        <f t="shared" si="3"/>
        <v>0</v>
      </c>
      <c r="AN79" s="11">
        <f t="shared" si="4"/>
        <v>0</v>
      </c>
      <c r="AO79" s="47" t="e">
        <f t="shared" si="5"/>
        <v>#DIV/0!</v>
      </c>
    </row>
    <row r="80" spans="1:41" x14ac:dyDescent="0.25">
      <c r="A80" s="10">
        <v>79</v>
      </c>
      <c r="B80" s="11">
        <f>VLOOKUP($A80,Table2[[No]:[Date Student Last Attended Program
(mm/dd/yyyy)]],2,FALSE)</f>
        <v>0</v>
      </c>
      <c r="C80" s="12">
        <f>VLOOKUP($A80,Table2[[No]:[Date Student Last Attended Program
(mm/dd/yyyy)]],4,FALSE)</f>
        <v>0</v>
      </c>
      <c r="D80" s="51">
        <f>VLOOKUP($A80,Table2[[No]:[Date Student Last Attended Program
(mm/dd/yyyy)]],14,FALSE)</f>
        <v>0</v>
      </c>
      <c r="E80" s="138">
        <f>VLOOKUP($A80,Table2[[No]:[Date Student Last Attended Program
(mm/dd/yyyy)]],17,FALSE)</f>
        <v>0</v>
      </c>
      <c r="F80" s="207">
        <f>VLOOKUP($A80,Table2[[No]:[Date Student Last Attended Program
(mm/dd/yyyy)]],18,FALSE)</f>
        <v>0</v>
      </c>
      <c r="G80" s="209">
        <f>VLOOKUP($A80,Table2[[#All],[No]:[Which Group Does Student Participate In?
(optional)]],23,FALSE)</f>
        <v>0</v>
      </c>
      <c r="H80" s="29"/>
      <c r="I80" s="29"/>
      <c r="J80" s="29"/>
      <c r="K80" s="29"/>
      <c r="L80" s="29"/>
      <c r="M80" s="29"/>
      <c r="N80" s="29"/>
      <c r="O80" s="29"/>
      <c r="P80" s="29"/>
      <c r="Q80" s="29"/>
      <c r="R80" s="29"/>
      <c r="S80" s="9"/>
      <c r="T80" s="9"/>
      <c r="U80" s="9"/>
      <c r="V80" s="9"/>
      <c r="W80" s="9"/>
      <c r="X80" s="9"/>
      <c r="Y80" s="9"/>
      <c r="Z80" s="9"/>
      <c r="AA80" s="9"/>
      <c r="AB80" s="9"/>
      <c r="AC80" s="9"/>
      <c r="AD80" s="9"/>
      <c r="AE80" s="9"/>
      <c r="AF80" s="9"/>
      <c r="AG80" s="9"/>
      <c r="AH80" s="9"/>
      <c r="AI80" s="9"/>
      <c r="AJ80" s="9"/>
      <c r="AK80" s="9"/>
      <c r="AL80" s="9"/>
      <c r="AM80" s="11">
        <f t="shared" si="3"/>
        <v>0</v>
      </c>
      <c r="AN80" s="11">
        <f t="shared" si="4"/>
        <v>0</v>
      </c>
      <c r="AO80" s="47" t="e">
        <f t="shared" si="5"/>
        <v>#DIV/0!</v>
      </c>
    </row>
    <row r="81" spans="1:41" x14ac:dyDescent="0.25">
      <c r="A81" s="10">
        <v>80</v>
      </c>
      <c r="B81" s="11">
        <f>VLOOKUP($A81,Table2[[No]:[Date Student Last Attended Program
(mm/dd/yyyy)]],2,FALSE)</f>
        <v>0</v>
      </c>
      <c r="C81" s="12">
        <f>VLOOKUP($A81,Table2[[No]:[Date Student Last Attended Program
(mm/dd/yyyy)]],4,FALSE)</f>
        <v>0</v>
      </c>
      <c r="D81" s="51">
        <f>VLOOKUP($A81,Table2[[No]:[Date Student Last Attended Program
(mm/dd/yyyy)]],14,FALSE)</f>
        <v>0</v>
      </c>
      <c r="E81" s="138">
        <f>VLOOKUP($A81,Table2[[No]:[Date Student Last Attended Program
(mm/dd/yyyy)]],17,FALSE)</f>
        <v>0</v>
      </c>
      <c r="F81" s="207">
        <f>VLOOKUP($A81,Table2[[No]:[Date Student Last Attended Program
(mm/dd/yyyy)]],18,FALSE)</f>
        <v>0</v>
      </c>
      <c r="G81" s="209">
        <f>VLOOKUP($A81,Table2[[#All],[No]:[Which Group Does Student Participate In?
(optional)]],23,FALSE)</f>
        <v>0</v>
      </c>
      <c r="H81" s="29"/>
      <c r="I81" s="29"/>
      <c r="J81" s="29"/>
      <c r="K81" s="29"/>
      <c r="L81" s="29"/>
      <c r="M81" s="29"/>
      <c r="N81" s="29"/>
      <c r="O81" s="29"/>
      <c r="P81" s="29"/>
      <c r="Q81" s="29"/>
      <c r="R81" s="29"/>
      <c r="S81" s="9"/>
      <c r="T81" s="9"/>
      <c r="U81" s="9"/>
      <c r="V81" s="9"/>
      <c r="W81" s="9"/>
      <c r="X81" s="9"/>
      <c r="Y81" s="9"/>
      <c r="Z81" s="9"/>
      <c r="AA81" s="9"/>
      <c r="AB81" s="9"/>
      <c r="AC81" s="9"/>
      <c r="AD81" s="9"/>
      <c r="AE81" s="9"/>
      <c r="AF81" s="9"/>
      <c r="AG81" s="9"/>
      <c r="AH81" s="9"/>
      <c r="AI81" s="9"/>
      <c r="AJ81" s="9"/>
      <c r="AK81" s="9"/>
      <c r="AL81" s="9"/>
      <c r="AM81" s="11">
        <f t="shared" si="3"/>
        <v>0</v>
      </c>
      <c r="AN81" s="11">
        <f t="shared" si="4"/>
        <v>0</v>
      </c>
      <c r="AO81" s="47" t="e">
        <f t="shared" si="5"/>
        <v>#DIV/0!</v>
      </c>
    </row>
    <row r="82" spans="1:41" x14ac:dyDescent="0.25">
      <c r="A82" s="10">
        <v>81</v>
      </c>
      <c r="B82" s="11">
        <f>VLOOKUP($A82,Table2[[No]:[Date Student Last Attended Program
(mm/dd/yyyy)]],2,FALSE)</f>
        <v>0</v>
      </c>
      <c r="C82" s="12">
        <f>VLOOKUP($A82,Table2[[No]:[Date Student Last Attended Program
(mm/dd/yyyy)]],4,FALSE)</f>
        <v>0</v>
      </c>
      <c r="D82" s="51">
        <f>VLOOKUP($A82,Table2[[No]:[Date Student Last Attended Program
(mm/dd/yyyy)]],14,FALSE)</f>
        <v>0</v>
      </c>
      <c r="E82" s="138">
        <f>VLOOKUP($A82,Table2[[No]:[Date Student Last Attended Program
(mm/dd/yyyy)]],17,FALSE)</f>
        <v>0</v>
      </c>
      <c r="F82" s="207">
        <f>VLOOKUP($A82,Table2[[No]:[Date Student Last Attended Program
(mm/dd/yyyy)]],18,FALSE)</f>
        <v>0</v>
      </c>
      <c r="G82" s="209">
        <f>VLOOKUP($A82,Table2[[#All],[No]:[Which Group Does Student Participate In?
(optional)]],23,FALSE)</f>
        <v>0</v>
      </c>
      <c r="H82" s="29"/>
      <c r="I82" s="29"/>
      <c r="J82" s="29"/>
      <c r="K82" s="29"/>
      <c r="L82" s="29"/>
      <c r="M82" s="29"/>
      <c r="N82" s="29"/>
      <c r="O82" s="29"/>
      <c r="P82" s="29"/>
      <c r="Q82" s="29"/>
      <c r="R82" s="29"/>
      <c r="S82" s="9"/>
      <c r="T82" s="9"/>
      <c r="U82" s="9"/>
      <c r="V82" s="9"/>
      <c r="W82" s="9"/>
      <c r="X82" s="9"/>
      <c r="Y82" s="9"/>
      <c r="Z82" s="9"/>
      <c r="AA82" s="9"/>
      <c r="AB82" s="9"/>
      <c r="AC82" s="9"/>
      <c r="AD82" s="9"/>
      <c r="AE82" s="9"/>
      <c r="AF82" s="9"/>
      <c r="AG82" s="9"/>
      <c r="AH82" s="9"/>
      <c r="AI82" s="9"/>
      <c r="AJ82" s="9"/>
      <c r="AK82" s="9"/>
      <c r="AL82" s="9"/>
      <c r="AM82" s="11">
        <f t="shared" si="3"/>
        <v>0</v>
      </c>
      <c r="AN82" s="11">
        <f t="shared" si="4"/>
        <v>0</v>
      </c>
      <c r="AO82" s="47" t="e">
        <f t="shared" si="5"/>
        <v>#DIV/0!</v>
      </c>
    </row>
    <row r="83" spans="1:41" x14ac:dyDescent="0.25">
      <c r="A83" s="10">
        <v>82</v>
      </c>
      <c r="B83" s="11">
        <f>VLOOKUP($A83,Table2[[No]:[Date Student Last Attended Program
(mm/dd/yyyy)]],2,FALSE)</f>
        <v>0</v>
      </c>
      <c r="C83" s="12">
        <f>VLOOKUP($A83,Table2[[No]:[Date Student Last Attended Program
(mm/dd/yyyy)]],4,FALSE)</f>
        <v>0</v>
      </c>
      <c r="D83" s="51">
        <f>VLOOKUP($A83,Table2[[No]:[Date Student Last Attended Program
(mm/dd/yyyy)]],14,FALSE)</f>
        <v>0</v>
      </c>
      <c r="E83" s="138">
        <f>VLOOKUP($A83,Table2[[No]:[Date Student Last Attended Program
(mm/dd/yyyy)]],17,FALSE)</f>
        <v>0</v>
      </c>
      <c r="F83" s="207">
        <f>VLOOKUP($A83,Table2[[No]:[Date Student Last Attended Program
(mm/dd/yyyy)]],18,FALSE)</f>
        <v>0</v>
      </c>
      <c r="G83" s="209">
        <f>VLOOKUP($A83,Table2[[#All],[No]:[Which Group Does Student Participate In?
(optional)]],23,FALSE)</f>
        <v>0</v>
      </c>
      <c r="H83" s="29"/>
      <c r="I83" s="29"/>
      <c r="J83" s="29"/>
      <c r="K83" s="29"/>
      <c r="L83" s="29"/>
      <c r="M83" s="29"/>
      <c r="N83" s="29"/>
      <c r="O83" s="29"/>
      <c r="P83" s="29"/>
      <c r="Q83" s="29"/>
      <c r="R83" s="29"/>
      <c r="S83" s="9"/>
      <c r="T83" s="9"/>
      <c r="U83" s="9"/>
      <c r="V83" s="9"/>
      <c r="W83" s="9"/>
      <c r="X83" s="9"/>
      <c r="Y83" s="9"/>
      <c r="Z83" s="9"/>
      <c r="AA83" s="9"/>
      <c r="AB83" s="9"/>
      <c r="AC83" s="9"/>
      <c r="AD83" s="9"/>
      <c r="AE83" s="9"/>
      <c r="AF83" s="9"/>
      <c r="AG83" s="9"/>
      <c r="AH83" s="9"/>
      <c r="AI83" s="9"/>
      <c r="AJ83" s="9"/>
      <c r="AK83" s="9"/>
      <c r="AL83" s="9"/>
      <c r="AM83" s="11">
        <f t="shared" si="3"/>
        <v>0</v>
      </c>
      <c r="AN83" s="11">
        <f t="shared" si="4"/>
        <v>0</v>
      </c>
      <c r="AO83" s="47" t="e">
        <f t="shared" si="5"/>
        <v>#DIV/0!</v>
      </c>
    </row>
    <row r="84" spans="1:41" x14ac:dyDescent="0.25">
      <c r="A84" s="10">
        <v>83</v>
      </c>
      <c r="B84" s="11">
        <f>VLOOKUP($A84,Table2[[No]:[Date Student Last Attended Program
(mm/dd/yyyy)]],2,FALSE)</f>
        <v>0</v>
      </c>
      <c r="C84" s="12">
        <f>VLOOKUP($A84,Table2[[No]:[Date Student Last Attended Program
(mm/dd/yyyy)]],4,FALSE)</f>
        <v>0</v>
      </c>
      <c r="D84" s="51">
        <f>VLOOKUP($A84,Table2[[No]:[Date Student Last Attended Program
(mm/dd/yyyy)]],14,FALSE)</f>
        <v>0</v>
      </c>
      <c r="E84" s="138">
        <f>VLOOKUP($A84,Table2[[No]:[Date Student Last Attended Program
(mm/dd/yyyy)]],17,FALSE)</f>
        <v>0</v>
      </c>
      <c r="F84" s="207">
        <f>VLOOKUP($A84,Table2[[No]:[Date Student Last Attended Program
(mm/dd/yyyy)]],18,FALSE)</f>
        <v>0</v>
      </c>
      <c r="G84" s="209">
        <f>VLOOKUP($A84,Table2[[#All],[No]:[Which Group Does Student Participate In?
(optional)]],23,FALSE)</f>
        <v>0</v>
      </c>
      <c r="H84" s="29"/>
      <c r="I84" s="29"/>
      <c r="J84" s="29"/>
      <c r="K84" s="29"/>
      <c r="L84" s="29"/>
      <c r="M84" s="29"/>
      <c r="N84" s="29"/>
      <c r="O84" s="29"/>
      <c r="P84" s="29"/>
      <c r="Q84" s="29"/>
      <c r="R84" s="29"/>
      <c r="S84" s="9"/>
      <c r="T84" s="9"/>
      <c r="U84" s="9"/>
      <c r="V84" s="9"/>
      <c r="W84" s="9"/>
      <c r="X84" s="9"/>
      <c r="Y84" s="9"/>
      <c r="Z84" s="9"/>
      <c r="AA84" s="9"/>
      <c r="AB84" s="9"/>
      <c r="AC84" s="9"/>
      <c r="AD84" s="9"/>
      <c r="AE84" s="9"/>
      <c r="AF84" s="9"/>
      <c r="AG84" s="9"/>
      <c r="AH84" s="9"/>
      <c r="AI84" s="9"/>
      <c r="AJ84" s="9"/>
      <c r="AK84" s="9"/>
      <c r="AL84" s="9"/>
      <c r="AM84" s="11">
        <f t="shared" si="3"/>
        <v>0</v>
      </c>
      <c r="AN84" s="11">
        <f t="shared" si="4"/>
        <v>0</v>
      </c>
      <c r="AO84" s="47" t="e">
        <f t="shared" si="5"/>
        <v>#DIV/0!</v>
      </c>
    </row>
    <row r="85" spans="1:41" x14ac:dyDescent="0.25">
      <c r="A85" s="10">
        <v>84</v>
      </c>
      <c r="B85" s="11">
        <f>VLOOKUP($A85,Table2[[No]:[Date Student Last Attended Program
(mm/dd/yyyy)]],2,FALSE)</f>
        <v>0</v>
      </c>
      <c r="C85" s="12">
        <f>VLOOKUP($A85,Table2[[No]:[Date Student Last Attended Program
(mm/dd/yyyy)]],4,FALSE)</f>
        <v>0</v>
      </c>
      <c r="D85" s="51">
        <f>VLOOKUP($A85,Table2[[No]:[Date Student Last Attended Program
(mm/dd/yyyy)]],14,FALSE)</f>
        <v>0</v>
      </c>
      <c r="E85" s="138">
        <f>VLOOKUP($A85,Table2[[No]:[Date Student Last Attended Program
(mm/dd/yyyy)]],17,FALSE)</f>
        <v>0</v>
      </c>
      <c r="F85" s="207">
        <f>VLOOKUP($A85,Table2[[No]:[Date Student Last Attended Program
(mm/dd/yyyy)]],18,FALSE)</f>
        <v>0</v>
      </c>
      <c r="G85" s="209">
        <f>VLOOKUP($A85,Table2[[#All],[No]:[Which Group Does Student Participate In?
(optional)]],23,FALSE)</f>
        <v>0</v>
      </c>
      <c r="H85" s="29"/>
      <c r="I85" s="29"/>
      <c r="J85" s="29"/>
      <c r="K85" s="29"/>
      <c r="L85" s="29"/>
      <c r="M85" s="29"/>
      <c r="N85" s="29"/>
      <c r="O85" s="29"/>
      <c r="P85" s="29"/>
      <c r="Q85" s="29"/>
      <c r="R85" s="29"/>
      <c r="S85" s="9"/>
      <c r="T85" s="9"/>
      <c r="U85" s="9"/>
      <c r="V85" s="9"/>
      <c r="W85" s="9"/>
      <c r="X85" s="9"/>
      <c r="Y85" s="9"/>
      <c r="Z85" s="9"/>
      <c r="AA85" s="9"/>
      <c r="AB85" s="9"/>
      <c r="AC85" s="9"/>
      <c r="AD85" s="9"/>
      <c r="AE85" s="9"/>
      <c r="AF85" s="9"/>
      <c r="AG85" s="9"/>
      <c r="AH85" s="9"/>
      <c r="AI85" s="9"/>
      <c r="AJ85" s="9"/>
      <c r="AK85" s="9"/>
      <c r="AL85" s="9"/>
      <c r="AM85" s="11">
        <f t="shared" si="3"/>
        <v>0</v>
      </c>
      <c r="AN85" s="11">
        <f t="shared" si="4"/>
        <v>0</v>
      </c>
      <c r="AO85" s="47" t="e">
        <f t="shared" si="5"/>
        <v>#DIV/0!</v>
      </c>
    </row>
    <row r="86" spans="1:41" x14ac:dyDescent="0.25">
      <c r="A86" s="10">
        <v>85</v>
      </c>
      <c r="B86" s="11">
        <f>VLOOKUP($A86,Table2[[No]:[Date Student Last Attended Program
(mm/dd/yyyy)]],2,FALSE)</f>
        <v>0</v>
      </c>
      <c r="C86" s="12">
        <f>VLOOKUP($A86,Table2[[No]:[Date Student Last Attended Program
(mm/dd/yyyy)]],4,FALSE)</f>
        <v>0</v>
      </c>
      <c r="D86" s="51">
        <f>VLOOKUP($A86,Table2[[No]:[Date Student Last Attended Program
(mm/dd/yyyy)]],14,FALSE)</f>
        <v>0</v>
      </c>
      <c r="E86" s="138">
        <f>VLOOKUP($A86,Table2[[No]:[Date Student Last Attended Program
(mm/dd/yyyy)]],17,FALSE)</f>
        <v>0</v>
      </c>
      <c r="F86" s="207">
        <f>VLOOKUP($A86,Table2[[No]:[Date Student Last Attended Program
(mm/dd/yyyy)]],18,FALSE)</f>
        <v>0</v>
      </c>
      <c r="G86" s="209">
        <f>VLOOKUP($A86,Table2[[#All],[No]:[Which Group Does Student Participate In?
(optional)]],23,FALSE)</f>
        <v>0</v>
      </c>
      <c r="H86" s="29"/>
      <c r="I86" s="29"/>
      <c r="J86" s="29"/>
      <c r="K86" s="29"/>
      <c r="L86" s="29"/>
      <c r="M86" s="29"/>
      <c r="N86" s="29"/>
      <c r="O86" s="29"/>
      <c r="P86" s="29"/>
      <c r="Q86" s="29"/>
      <c r="R86" s="29"/>
      <c r="S86" s="9"/>
      <c r="T86" s="9"/>
      <c r="U86" s="9"/>
      <c r="V86" s="9"/>
      <c r="W86" s="9"/>
      <c r="X86" s="9"/>
      <c r="Y86" s="9"/>
      <c r="Z86" s="9"/>
      <c r="AA86" s="9"/>
      <c r="AB86" s="9"/>
      <c r="AC86" s="9"/>
      <c r="AD86" s="9"/>
      <c r="AE86" s="9"/>
      <c r="AF86" s="9"/>
      <c r="AG86" s="9"/>
      <c r="AH86" s="9"/>
      <c r="AI86" s="9"/>
      <c r="AJ86" s="9"/>
      <c r="AK86" s="9"/>
      <c r="AL86" s="9"/>
      <c r="AM86" s="11">
        <f t="shared" si="3"/>
        <v>0</v>
      </c>
      <c r="AN86" s="11">
        <f t="shared" si="4"/>
        <v>0</v>
      </c>
      <c r="AO86" s="47" t="e">
        <f t="shared" si="5"/>
        <v>#DIV/0!</v>
      </c>
    </row>
    <row r="87" spans="1:41" x14ac:dyDescent="0.25">
      <c r="A87" s="10">
        <v>86</v>
      </c>
      <c r="B87" s="11">
        <f>VLOOKUP($A87,Table2[[No]:[Date Student Last Attended Program
(mm/dd/yyyy)]],2,FALSE)</f>
        <v>0</v>
      </c>
      <c r="C87" s="12">
        <f>VLOOKUP($A87,Table2[[No]:[Date Student Last Attended Program
(mm/dd/yyyy)]],4,FALSE)</f>
        <v>0</v>
      </c>
      <c r="D87" s="51">
        <f>VLOOKUP($A87,Table2[[No]:[Date Student Last Attended Program
(mm/dd/yyyy)]],14,FALSE)</f>
        <v>0</v>
      </c>
      <c r="E87" s="138">
        <f>VLOOKUP($A87,Table2[[No]:[Date Student Last Attended Program
(mm/dd/yyyy)]],17,FALSE)</f>
        <v>0</v>
      </c>
      <c r="F87" s="207">
        <f>VLOOKUP($A87,Table2[[No]:[Date Student Last Attended Program
(mm/dd/yyyy)]],18,FALSE)</f>
        <v>0</v>
      </c>
      <c r="G87" s="209">
        <f>VLOOKUP($A87,Table2[[#All],[No]:[Which Group Does Student Participate In?
(optional)]],23,FALSE)</f>
        <v>0</v>
      </c>
      <c r="H87" s="29"/>
      <c r="I87" s="29"/>
      <c r="J87" s="29"/>
      <c r="K87" s="29"/>
      <c r="L87" s="29"/>
      <c r="M87" s="29"/>
      <c r="N87" s="29"/>
      <c r="O87" s="29"/>
      <c r="P87" s="29"/>
      <c r="Q87" s="29"/>
      <c r="R87" s="29"/>
      <c r="S87" s="9"/>
      <c r="T87" s="9"/>
      <c r="U87" s="9"/>
      <c r="V87" s="9"/>
      <c r="W87" s="9"/>
      <c r="X87" s="9"/>
      <c r="Y87" s="9"/>
      <c r="Z87" s="9"/>
      <c r="AA87" s="9"/>
      <c r="AB87" s="9"/>
      <c r="AC87" s="9"/>
      <c r="AD87" s="9"/>
      <c r="AE87" s="9"/>
      <c r="AF87" s="9"/>
      <c r="AG87" s="9"/>
      <c r="AH87" s="9"/>
      <c r="AI87" s="9"/>
      <c r="AJ87" s="9"/>
      <c r="AK87" s="9"/>
      <c r="AL87" s="9"/>
      <c r="AM87" s="11">
        <f t="shared" si="3"/>
        <v>0</v>
      </c>
      <c r="AN87" s="11">
        <f t="shared" si="4"/>
        <v>0</v>
      </c>
      <c r="AO87" s="47" t="e">
        <f t="shared" si="5"/>
        <v>#DIV/0!</v>
      </c>
    </row>
    <row r="88" spans="1:41" x14ac:dyDescent="0.25">
      <c r="A88" s="10">
        <v>87</v>
      </c>
      <c r="B88" s="11">
        <f>VLOOKUP($A88,Table2[[No]:[Date Student Last Attended Program
(mm/dd/yyyy)]],2,FALSE)</f>
        <v>0</v>
      </c>
      <c r="C88" s="12">
        <f>VLOOKUP($A88,Table2[[No]:[Date Student Last Attended Program
(mm/dd/yyyy)]],4,FALSE)</f>
        <v>0</v>
      </c>
      <c r="D88" s="51">
        <f>VLOOKUP($A88,Table2[[No]:[Date Student Last Attended Program
(mm/dd/yyyy)]],14,FALSE)</f>
        <v>0</v>
      </c>
      <c r="E88" s="138">
        <f>VLOOKUP($A88,Table2[[No]:[Date Student Last Attended Program
(mm/dd/yyyy)]],17,FALSE)</f>
        <v>0</v>
      </c>
      <c r="F88" s="207">
        <f>VLOOKUP($A88,Table2[[No]:[Date Student Last Attended Program
(mm/dd/yyyy)]],18,FALSE)</f>
        <v>0</v>
      </c>
      <c r="G88" s="209">
        <f>VLOOKUP($A88,Table2[[#All],[No]:[Which Group Does Student Participate In?
(optional)]],23,FALSE)</f>
        <v>0</v>
      </c>
      <c r="H88" s="29"/>
      <c r="I88" s="29"/>
      <c r="J88" s="29"/>
      <c r="K88" s="29"/>
      <c r="L88" s="29"/>
      <c r="M88" s="29"/>
      <c r="N88" s="29"/>
      <c r="O88" s="29"/>
      <c r="P88" s="29"/>
      <c r="Q88" s="29"/>
      <c r="R88" s="29"/>
      <c r="S88" s="9"/>
      <c r="T88" s="9"/>
      <c r="U88" s="9"/>
      <c r="V88" s="9"/>
      <c r="W88" s="9"/>
      <c r="X88" s="9"/>
      <c r="Y88" s="9"/>
      <c r="Z88" s="9"/>
      <c r="AA88" s="9"/>
      <c r="AB88" s="9"/>
      <c r="AC88" s="9"/>
      <c r="AD88" s="9"/>
      <c r="AE88" s="9"/>
      <c r="AF88" s="9"/>
      <c r="AG88" s="9"/>
      <c r="AH88" s="9"/>
      <c r="AI88" s="9"/>
      <c r="AJ88" s="9"/>
      <c r="AK88" s="9"/>
      <c r="AL88" s="9"/>
      <c r="AM88" s="11">
        <f t="shared" si="3"/>
        <v>0</v>
      </c>
      <c r="AN88" s="11">
        <f t="shared" si="4"/>
        <v>0</v>
      </c>
      <c r="AO88" s="47" t="e">
        <f t="shared" si="5"/>
        <v>#DIV/0!</v>
      </c>
    </row>
    <row r="89" spans="1:41" x14ac:dyDescent="0.25">
      <c r="A89" s="10">
        <v>88</v>
      </c>
      <c r="B89" s="11">
        <f>VLOOKUP($A89,Table2[[No]:[Date Student Last Attended Program
(mm/dd/yyyy)]],2,FALSE)</f>
        <v>0</v>
      </c>
      <c r="C89" s="12">
        <f>VLOOKUP($A89,Table2[[No]:[Date Student Last Attended Program
(mm/dd/yyyy)]],4,FALSE)</f>
        <v>0</v>
      </c>
      <c r="D89" s="51">
        <f>VLOOKUP($A89,Table2[[No]:[Date Student Last Attended Program
(mm/dd/yyyy)]],14,FALSE)</f>
        <v>0</v>
      </c>
      <c r="E89" s="138">
        <f>VLOOKUP($A89,Table2[[No]:[Date Student Last Attended Program
(mm/dd/yyyy)]],17,FALSE)</f>
        <v>0</v>
      </c>
      <c r="F89" s="207">
        <f>VLOOKUP($A89,Table2[[No]:[Date Student Last Attended Program
(mm/dd/yyyy)]],18,FALSE)</f>
        <v>0</v>
      </c>
      <c r="G89" s="209">
        <f>VLOOKUP($A89,Table2[[#All],[No]:[Which Group Does Student Participate In?
(optional)]],23,FALSE)</f>
        <v>0</v>
      </c>
      <c r="H89" s="29"/>
      <c r="I89" s="29"/>
      <c r="J89" s="29"/>
      <c r="K89" s="29"/>
      <c r="L89" s="29"/>
      <c r="M89" s="29"/>
      <c r="N89" s="29"/>
      <c r="O89" s="29"/>
      <c r="P89" s="29"/>
      <c r="Q89" s="29"/>
      <c r="R89" s="29"/>
      <c r="S89" s="9"/>
      <c r="T89" s="9"/>
      <c r="U89" s="9"/>
      <c r="V89" s="9"/>
      <c r="W89" s="9"/>
      <c r="X89" s="9"/>
      <c r="Y89" s="9"/>
      <c r="Z89" s="9"/>
      <c r="AA89" s="9"/>
      <c r="AB89" s="9"/>
      <c r="AC89" s="9"/>
      <c r="AD89" s="9"/>
      <c r="AE89" s="9"/>
      <c r="AF89" s="9"/>
      <c r="AG89" s="9"/>
      <c r="AH89" s="9"/>
      <c r="AI89" s="9"/>
      <c r="AJ89" s="9"/>
      <c r="AK89" s="9"/>
      <c r="AL89" s="9"/>
      <c r="AM89" s="11">
        <f t="shared" si="3"/>
        <v>0</v>
      </c>
      <c r="AN89" s="11">
        <f t="shared" si="4"/>
        <v>0</v>
      </c>
      <c r="AO89" s="47" t="e">
        <f t="shared" si="5"/>
        <v>#DIV/0!</v>
      </c>
    </row>
    <row r="90" spans="1:41" x14ac:dyDescent="0.25">
      <c r="A90" s="10">
        <v>89</v>
      </c>
      <c r="B90" s="11">
        <f>VLOOKUP($A90,Table2[[No]:[Date Student Last Attended Program
(mm/dd/yyyy)]],2,FALSE)</f>
        <v>0</v>
      </c>
      <c r="C90" s="12">
        <f>VLOOKUP($A90,Table2[[No]:[Date Student Last Attended Program
(mm/dd/yyyy)]],4,FALSE)</f>
        <v>0</v>
      </c>
      <c r="D90" s="51">
        <f>VLOOKUP($A90,Table2[[No]:[Date Student Last Attended Program
(mm/dd/yyyy)]],14,FALSE)</f>
        <v>0</v>
      </c>
      <c r="E90" s="138">
        <f>VLOOKUP($A90,Table2[[No]:[Date Student Last Attended Program
(mm/dd/yyyy)]],17,FALSE)</f>
        <v>0</v>
      </c>
      <c r="F90" s="207">
        <f>VLOOKUP($A90,Table2[[No]:[Date Student Last Attended Program
(mm/dd/yyyy)]],18,FALSE)</f>
        <v>0</v>
      </c>
      <c r="G90" s="209">
        <f>VLOOKUP($A90,Table2[[#All],[No]:[Which Group Does Student Participate In?
(optional)]],23,FALSE)</f>
        <v>0</v>
      </c>
      <c r="H90" s="29"/>
      <c r="I90" s="29"/>
      <c r="J90" s="29"/>
      <c r="K90" s="29"/>
      <c r="L90" s="29"/>
      <c r="M90" s="29"/>
      <c r="N90" s="29"/>
      <c r="O90" s="29"/>
      <c r="P90" s="29"/>
      <c r="Q90" s="29"/>
      <c r="R90" s="29"/>
      <c r="S90" s="9"/>
      <c r="T90" s="9"/>
      <c r="U90" s="9"/>
      <c r="V90" s="9"/>
      <c r="W90" s="9"/>
      <c r="X90" s="9"/>
      <c r="Y90" s="9"/>
      <c r="Z90" s="9"/>
      <c r="AA90" s="9"/>
      <c r="AB90" s="9"/>
      <c r="AC90" s="9"/>
      <c r="AD90" s="9"/>
      <c r="AE90" s="9"/>
      <c r="AF90" s="9"/>
      <c r="AG90" s="9"/>
      <c r="AH90" s="9"/>
      <c r="AI90" s="9"/>
      <c r="AJ90" s="9"/>
      <c r="AK90" s="9"/>
      <c r="AL90" s="9"/>
      <c r="AM90" s="11">
        <f t="shared" si="3"/>
        <v>0</v>
      </c>
      <c r="AN90" s="11">
        <f t="shared" si="4"/>
        <v>0</v>
      </c>
      <c r="AO90" s="47" t="e">
        <f t="shared" si="5"/>
        <v>#DIV/0!</v>
      </c>
    </row>
    <row r="91" spans="1:41" x14ac:dyDescent="0.25">
      <c r="A91" s="10">
        <v>90</v>
      </c>
      <c r="B91" s="11">
        <f>VLOOKUP($A91,Table2[[No]:[Date Student Last Attended Program
(mm/dd/yyyy)]],2,FALSE)</f>
        <v>0</v>
      </c>
      <c r="C91" s="12">
        <f>VLOOKUP($A91,Table2[[No]:[Date Student Last Attended Program
(mm/dd/yyyy)]],4,FALSE)</f>
        <v>0</v>
      </c>
      <c r="D91" s="51">
        <f>VLOOKUP($A91,Table2[[No]:[Date Student Last Attended Program
(mm/dd/yyyy)]],14,FALSE)</f>
        <v>0</v>
      </c>
      <c r="E91" s="138">
        <f>VLOOKUP($A91,Table2[[No]:[Date Student Last Attended Program
(mm/dd/yyyy)]],17,FALSE)</f>
        <v>0</v>
      </c>
      <c r="F91" s="207">
        <f>VLOOKUP($A91,Table2[[No]:[Date Student Last Attended Program
(mm/dd/yyyy)]],18,FALSE)</f>
        <v>0</v>
      </c>
      <c r="G91" s="209">
        <f>VLOOKUP($A91,Table2[[#All],[No]:[Which Group Does Student Participate In?
(optional)]],23,FALSE)</f>
        <v>0</v>
      </c>
      <c r="H91" s="29"/>
      <c r="I91" s="29"/>
      <c r="J91" s="29"/>
      <c r="K91" s="29"/>
      <c r="L91" s="29"/>
      <c r="M91" s="29"/>
      <c r="N91" s="29"/>
      <c r="O91" s="29"/>
      <c r="P91" s="29"/>
      <c r="Q91" s="29"/>
      <c r="R91" s="29"/>
      <c r="S91" s="9"/>
      <c r="T91" s="9"/>
      <c r="U91" s="9"/>
      <c r="V91" s="9"/>
      <c r="W91" s="9"/>
      <c r="X91" s="9"/>
      <c r="Y91" s="9"/>
      <c r="Z91" s="9"/>
      <c r="AA91" s="9"/>
      <c r="AB91" s="9"/>
      <c r="AC91" s="9"/>
      <c r="AD91" s="9"/>
      <c r="AE91" s="9"/>
      <c r="AF91" s="9"/>
      <c r="AG91" s="9"/>
      <c r="AH91" s="9"/>
      <c r="AI91" s="9"/>
      <c r="AJ91" s="9"/>
      <c r="AK91" s="9"/>
      <c r="AL91" s="9"/>
      <c r="AM91" s="11">
        <f t="shared" si="3"/>
        <v>0</v>
      </c>
      <c r="AN91" s="11">
        <f t="shared" si="4"/>
        <v>0</v>
      </c>
      <c r="AO91" s="47" t="e">
        <f t="shared" si="5"/>
        <v>#DIV/0!</v>
      </c>
    </row>
    <row r="92" spans="1:41" x14ac:dyDescent="0.25">
      <c r="A92" s="10">
        <v>91</v>
      </c>
      <c r="B92" s="11">
        <f>VLOOKUP($A92,Table2[[No]:[Date Student Last Attended Program
(mm/dd/yyyy)]],2,FALSE)</f>
        <v>0</v>
      </c>
      <c r="C92" s="12">
        <f>VLOOKUP($A92,Table2[[No]:[Date Student Last Attended Program
(mm/dd/yyyy)]],4,FALSE)</f>
        <v>0</v>
      </c>
      <c r="D92" s="51">
        <f>VLOOKUP($A92,Table2[[No]:[Date Student Last Attended Program
(mm/dd/yyyy)]],14,FALSE)</f>
        <v>0</v>
      </c>
      <c r="E92" s="138">
        <f>VLOOKUP($A92,Table2[[No]:[Date Student Last Attended Program
(mm/dd/yyyy)]],17,FALSE)</f>
        <v>0</v>
      </c>
      <c r="F92" s="207">
        <f>VLOOKUP($A92,Table2[[No]:[Date Student Last Attended Program
(mm/dd/yyyy)]],18,FALSE)</f>
        <v>0</v>
      </c>
      <c r="G92" s="209">
        <f>VLOOKUP($A92,Table2[[#All],[No]:[Which Group Does Student Participate In?
(optional)]],23,FALSE)</f>
        <v>0</v>
      </c>
      <c r="H92" s="29"/>
      <c r="I92" s="29"/>
      <c r="J92" s="29"/>
      <c r="K92" s="29"/>
      <c r="L92" s="29"/>
      <c r="M92" s="29"/>
      <c r="N92" s="29"/>
      <c r="O92" s="29"/>
      <c r="P92" s="29"/>
      <c r="Q92" s="29"/>
      <c r="R92" s="29"/>
      <c r="S92" s="9"/>
      <c r="T92" s="9"/>
      <c r="U92" s="9"/>
      <c r="V92" s="9"/>
      <c r="W92" s="9"/>
      <c r="X92" s="9"/>
      <c r="Y92" s="9"/>
      <c r="Z92" s="9"/>
      <c r="AA92" s="9"/>
      <c r="AB92" s="9"/>
      <c r="AC92" s="9"/>
      <c r="AD92" s="9"/>
      <c r="AE92" s="9"/>
      <c r="AF92" s="9"/>
      <c r="AG92" s="9"/>
      <c r="AH92" s="9"/>
      <c r="AI92" s="9"/>
      <c r="AJ92" s="9"/>
      <c r="AK92" s="9"/>
      <c r="AL92" s="9"/>
      <c r="AM92" s="11">
        <f t="shared" si="3"/>
        <v>0</v>
      </c>
      <c r="AN92" s="11">
        <f t="shared" si="4"/>
        <v>0</v>
      </c>
      <c r="AO92" s="47" t="e">
        <f t="shared" si="5"/>
        <v>#DIV/0!</v>
      </c>
    </row>
    <row r="93" spans="1:41" x14ac:dyDescent="0.25">
      <c r="A93" s="10">
        <v>92</v>
      </c>
      <c r="B93" s="11">
        <f>VLOOKUP($A93,Table2[[No]:[Date Student Last Attended Program
(mm/dd/yyyy)]],2,FALSE)</f>
        <v>0</v>
      </c>
      <c r="C93" s="12">
        <f>VLOOKUP($A93,Table2[[No]:[Date Student Last Attended Program
(mm/dd/yyyy)]],4,FALSE)</f>
        <v>0</v>
      </c>
      <c r="D93" s="51">
        <f>VLOOKUP($A93,Table2[[No]:[Date Student Last Attended Program
(mm/dd/yyyy)]],14,FALSE)</f>
        <v>0</v>
      </c>
      <c r="E93" s="138">
        <f>VLOOKUP($A93,Table2[[No]:[Date Student Last Attended Program
(mm/dd/yyyy)]],17,FALSE)</f>
        <v>0</v>
      </c>
      <c r="F93" s="207">
        <f>VLOOKUP($A93,Table2[[No]:[Date Student Last Attended Program
(mm/dd/yyyy)]],18,FALSE)</f>
        <v>0</v>
      </c>
      <c r="G93" s="209">
        <f>VLOOKUP($A93,Table2[[#All],[No]:[Which Group Does Student Participate In?
(optional)]],23,FALSE)</f>
        <v>0</v>
      </c>
      <c r="H93" s="29"/>
      <c r="I93" s="29"/>
      <c r="J93" s="29"/>
      <c r="K93" s="29"/>
      <c r="L93" s="29"/>
      <c r="M93" s="29"/>
      <c r="N93" s="29"/>
      <c r="O93" s="29"/>
      <c r="P93" s="29"/>
      <c r="Q93" s="29"/>
      <c r="R93" s="29"/>
      <c r="S93" s="9"/>
      <c r="T93" s="9"/>
      <c r="U93" s="9"/>
      <c r="V93" s="9"/>
      <c r="W93" s="9"/>
      <c r="X93" s="9"/>
      <c r="Y93" s="9"/>
      <c r="Z93" s="9"/>
      <c r="AA93" s="9"/>
      <c r="AB93" s="9"/>
      <c r="AC93" s="9"/>
      <c r="AD93" s="9"/>
      <c r="AE93" s="9"/>
      <c r="AF93" s="9"/>
      <c r="AG93" s="9"/>
      <c r="AH93" s="9"/>
      <c r="AI93" s="9"/>
      <c r="AJ93" s="9"/>
      <c r="AK93" s="9"/>
      <c r="AL93" s="9"/>
      <c r="AM93" s="11">
        <f t="shared" si="3"/>
        <v>0</v>
      </c>
      <c r="AN93" s="11">
        <f t="shared" si="4"/>
        <v>0</v>
      </c>
      <c r="AO93" s="47" t="e">
        <f t="shared" si="5"/>
        <v>#DIV/0!</v>
      </c>
    </row>
    <row r="94" spans="1:41" x14ac:dyDescent="0.25">
      <c r="A94" s="10">
        <v>93</v>
      </c>
      <c r="B94" s="11">
        <f>VLOOKUP($A94,Table2[[No]:[Date Student Last Attended Program
(mm/dd/yyyy)]],2,FALSE)</f>
        <v>0</v>
      </c>
      <c r="C94" s="12">
        <f>VLOOKUP($A94,Table2[[No]:[Date Student Last Attended Program
(mm/dd/yyyy)]],4,FALSE)</f>
        <v>0</v>
      </c>
      <c r="D94" s="51">
        <f>VLOOKUP($A94,Table2[[No]:[Date Student Last Attended Program
(mm/dd/yyyy)]],14,FALSE)</f>
        <v>0</v>
      </c>
      <c r="E94" s="138">
        <f>VLOOKUP($A94,Table2[[No]:[Date Student Last Attended Program
(mm/dd/yyyy)]],17,FALSE)</f>
        <v>0</v>
      </c>
      <c r="F94" s="207">
        <f>VLOOKUP($A94,Table2[[No]:[Date Student Last Attended Program
(mm/dd/yyyy)]],18,FALSE)</f>
        <v>0</v>
      </c>
      <c r="G94" s="209">
        <f>VLOOKUP($A94,Table2[[#All],[No]:[Which Group Does Student Participate In?
(optional)]],23,FALSE)</f>
        <v>0</v>
      </c>
      <c r="H94" s="29"/>
      <c r="I94" s="29"/>
      <c r="J94" s="29"/>
      <c r="K94" s="29"/>
      <c r="L94" s="29"/>
      <c r="M94" s="29"/>
      <c r="N94" s="29"/>
      <c r="O94" s="29"/>
      <c r="P94" s="29"/>
      <c r="Q94" s="29"/>
      <c r="R94" s="29"/>
      <c r="S94" s="9"/>
      <c r="T94" s="9"/>
      <c r="U94" s="9"/>
      <c r="V94" s="9"/>
      <c r="W94" s="9"/>
      <c r="X94" s="9"/>
      <c r="Y94" s="9"/>
      <c r="Z94" s="9"/>
      <c r="AA94" s="9"/>
      <c r="AB94" s="9"/>
      <c r="AC94" s="9"/>
      <c r="AD94" s="9"/>
      <c r="AE94" s="9"/>
      <c r="AF94" s="9"/>
      <c r="AG94" s="9"/>
      <c r="AH94" s="9"/>
      <c r="AI94" s="9"/>
      <c r="AJ94" s="9"/>
      <c r="AK94" s="9"/>
      <c r="AL94" s="9"/>
      <c r="AM94" s="11">
        <f t="shared" si="3"/>
        <v>0</v>
      </c>
      <c r="AN94" s="11">
        <f t="shared" si="4"/>
        <v>0</v>
      </c>
      <c r="AO94" s="47" t="e">
        <f t="shared" si="5"/>
        <v>#DIV/0!</v>
      </c>
    </row>
    <row r="95" spans="1:41" x14ac:dyDescent="0.25">
      <c r="A95" s="10">
        <v>94</v>
      </c>
      <c r="B95" s="11">
        <f>VLOOKUP($A95,Table2[[No]:[Date Student Last Attended Program
(mm/dd/yyyy)]],2,FALSE)</f>
        <v>0</v>
      </c>
      <c r="C95" s="12">
        <f>VLOOKUP($A95,Table2[[No]:[Date Student Last Attended Program
(mm/dd/yyyy)]],4,FALSE)</f>
        <v>0</v>
      </c>
      <c r="D95" s="51">
        <f>VLOOKUP($A95,Table2[[No]:[Date Student Last Attended Program
(mm/dd/yyyy)]],14,FALSE)</f>
        <v>0</v>
      </c>
      <c r="E95" s="138">
        <f>VLOOKUP($A95,Table2[[No]:[Date Student Last Attended Program
(mm/dd/yyyy)]],17,FALSE)</f>
        <v>0</v>
      </c>
      <c r="F95" s="207">
        <f>VLOOKUP($A95,Table2[[No]:[Date Student Last Attended Program
(mm/dd/yyyy)]],18,FALSE)</f>
        <v>0</v>
      </c>
      <c r="G95" s="209">
        <f>VLOOKUP($A95,Table2[[#All],[No]:[Which Group Does Student Participate In?
(optional)]],23,FALSE)</f>
        <v>0</v>
      </c>
      <c r="H95" s="29"/>
      <c r="I95" s="29"/>
      <c r="J95" s="29"/>
      <c r="K95" s="29"/>
      <c r="L95" s="29"/>
      <c r="M95" s="29"/>
      <c r="N95" s="29"/>
      <c r="O95" s="29"/>
      <c r="P95" s="29"/>
      <c r="Q95" s="29"/>
      <c r="R95" s="29"/>
      <c r="S95" s="9"/>
      <c r="T95" s="9"/>
      <c r="U95" s="9"/>
      <c r="V95" s="9"/>
      <c r="W95" s="9"/>
      <c r="X95" s="9"/>
      <c r="Y95" s="9"/>
      <c r="Z95" s="9"/>
      <c r="AA95" s="9"/>
      <c r="AB95" s="9"/>
      <c r="AC95" s="9"/>
      <c r="AD95" s="9"/>
      <c r="AE95" s="9"/>
      <c r="AF95" s="9"/>
      <c r="AG95" s="9"/>
      <c r="AH95" s="9"/>
      <c r="AI95" s="9"/>
      <c r="AJ95" s="9"/>
      <c r="AK95" s="9"/>
      <c r="AL95" s="9"/>
      <c r="AM95" s="11">
        <f t="shared" si="3"/>
        <v>0</v>
      </c>
      <c r="AN95" s="11">
        <f t="shared" si="4"/>
        <v>0</v>
      </c>
      <c r="AO95" s="47" t="e">
        <f t="shared" si="5"/>
        <v>#DIV/0!</v>
      </c>
    </row>
    <row r="96" spans="1:41" x14ac:dyDescent="0.25">
      <c r="A96" s="10">
        <v>95</v>
      </c>
      <c r="B96" s="11">
        <f>VLOOKUP($A96,Table2[[No]:[Date Student Last Attended Program
(mm/dd/yyyy)]],2,FALSE)</f>
        <v>0</v>
      </c>
      <c r="C96" s="12">
        <f>VLOOKUP($A96,Table2[[No]:[Date Student Last Attended Program
(mm/dd/yyyy)]],4,FALSE)</f>
        <v>0</v>
      </c>
      <c r="D96" s="51">
        <f>VLOOKUP($A96,Table2[[No]:[Date Student Last Attended Program
(mm/dd/yyyy)]],14,FALSE)</f>
        <v>0</v>
      </c>
      <c r="E96" s="138">
        <f>VLOOKUP($A96,Table2[[No]:[Date Student Last Attended Program
(mm/dd/yyyy)]],17,FALSE)</f>
        <v>0</v>
      </c>
      <c r="F96" s="207">
        <f>VLOOKUP($A96,Table2[[No]:[Date Student Last Attended Program
(mm/dd/yyyy)]],18,FALSE)</f>
        <v>0</v>
      </c>
      <c r="G96" s="209">
        <f>VLOOKUP($A96,Table2[[#All],[No]:[Which Group Does Student Participate In?
(optional)]],23,FALSE)</f>
        <v>0</v>
      </c>
      <c r="H96" s="29"/>
      <c r="I96" s="29"/>
      <c r="J96" s="29"/>
      <c r="K96" s="29"/>
      <c r="L96" s="29"/>
      <c r="M96" s="29"/>
      <c r="N96" s="29"/>
      <c r="O96" s="29"/>
      <c r="P96" s="29"/>
      <c r="Q96" s="29"/>
      <c r="R96" s="29"/>
      <c r="S96" s="9"/>
      <c r="T96" s="9"/>
      <c r="U96" s="9"/>
      <c r="V96" s="9"/>
      <c r="W96" s="9"/>
      <c r="X96" s="9"/>
      <c r="Y96" s="9"/>
      <c r="Z96" s="9"/>
      <c r="AA96" s="9"/>
      <c r="AB96" s="9"/>
      <c r="AC96" s="9"/>
      <c r="AD96" s="9"/>
      <c r="AE96" s="9"/>
      <c r="AF96" s="9"/>
      <c r="AG96" s="9"/>
      <c r="AH96" s="9"/>
      <c r="AI96" s="9"/>
      <c r="AJ96" s="9"/>
      <c r="AK96" s="9"/>
      <c r="AL96" s="9"/>
      <c r="AM96" s="11">
        <f t="shared" si="3"/>
        <v>0</v>
      </c>
      <c r="AN96" s="11">
        <f t="shared" si="4"/>
        <v>0</v>
      </c>
      <c r="AO96" s="47" t="e">
        <f t="shared" si="5"/>
        <v>#DIV/0!</v>
      </c>
    </row>
    <row r="97" spans="1:41" x14ac:dyDescent="0.25">
      <c r="A97" s="10">
        <v>96</v>
      </c>
      <c r="B97" s="11">
        <f>VLOOKUP($A97,Table2[[No]:[Date Student Last Attended Program
(mm/dd/yyyy)]],2,FALSE)</f>
        <v>0</v>
      </c>
      <c r="C97" s="12">
        <f>VLOOKUP($A97,Table2[[No]:[Date Student Last Attended Program
(mm/dd/yyyy)]],4,FALSE)</f>
        <v>0</v>
      </c>
      <c r="D97" s="51">
        <f>VLOOKUP($A97,Table2[[No]:[Date Student Last Attended Program
(mm/dd/yyyy)]],14,FALSE)</f>
        <v>0</v>
      </c>
      <c r="E97" s="138">
        <f>VLOOKUP($A97,Table2[[No]:[Date Student Last Attended Program
(mm/dd/yyyy)]],17,FALSE)</f>
        <v>0</v>
      </c>
      <c r="F97" s="207">
        <f>VLOOKUP($A97,Table2[[No]:[Date Student Last Attended Program
(mm/dd/yyyy)]],18,FALSE)</f>
        <v>0</v>
      </c>
      <c r="G97" s="209">
        <f>VLOOKUP($A97,Table2[[#All],[No]:[Which Group Does Student Participate In?
(optional)]],23,FALSE)</f>
        <v>0</v>
      </c>
      <c r="H97" s="29"/>
      <c r="I97" s="29"/>
      <c r="J97" s="29"/>
      <c r="K97" s="29"/>
      <c r="L97" s="29"/>
      <c r="M97" s="29"/>
      <c r="N97" s="29"/>
      <c r="O97" s="29"/>
      <c r="P97" s="29"/>
      <c r="Q97" s="29"/>
      <c r="R97" s="29"/>
      <c r="S97" s="9"/>
      <c r="T97" s="9"/>
      <c r="U97" s="9"/>
      <c r="V97" s="9"/>
      <c r="W97" s="9"/>
      <c r="X97" s="9"/>
      <c r="Y97" s="9"/>
      <c r="Z97" s="9"/>
      <c r="AA97" s="9"/>
      <c r="AB97" s="9"/>
      <c r="AC97" s="9"/>
      <c r="AD97" s="9"/>
      <c r="AE97" s="9"/>
      <c r="AF97" s="9"/>
      <c r="AG97" s="9"/>
      <c r="AH97" s="9"/>
      <c r="AI97" s="9"/>
      <c r="AJ97" s="9"/>
      <c r="AK97" s="9"/>
      <c r="AL97" s="9"/>
      <c r="AM97" s="11">
        <f t="shared" si="3"/>
        <v>0</v>
      </c>
      <c r="AN97" s="11">
        <f t="shared" si="4"/>
        <v>0</v>
      </c>
      <c r="AO97" s="47" t="e">
        <f t="shared" si="5"/>
        <v>#DIV/0!</v>
      </c>
    </row>
    <row r="98" spans="1:41" x14ac:dyDescent="0.25">
      <c r="A98" s="10">
        <v>97</v>
      </c>
      <c r="B98" s="11">
        <f>VLOOKUP($A98,Table2[[No]:[Date Student Last Attended Program
(mm/dd/yyyy)]],2,FALSE)</f>
        <v>0</v>
      </c>
      <c r="C98" s="12">
        <f>VLOOKUP($A98,Table2[[No]:[Date Student Last Attended Program
(mm/dd/yyyy)]],4,FALSE)</f>
        <v>0</v>
      </c>
      <c r="D98" s="51">
        <f>VLOOKUP($A98,Table2[[No]:[Date Student Last Attended Program
(mm/dd/yyyy)]],14,FALSE)</f>
        <v>0</v>
      </c>
      <c r="E98" s="138">
        <f>VLOOKUP($A98,Table2[[No]:[Date Student Last Attended Program
(mm/dd/yyyy)]],17,FALSE)</f>
        <v>0</v>
      </c>
      <c r="F98" s="207">
        <f>VLOOKUP($A98,Table2[[No]:[Date Student Last Attended Program
(mm/dd/yyyy)]],18,FALSE)</f>
        <v>0</v>
      </c>
      <c r="G98" s="209">
        <f>VLOOKUP($A98,Table2[[#All],[No]:[Which Group Does Student Participate In?
(optional)]],23,FALSE)</f>
        <v>0</v>
      </c>
      <c r="H98" s="29"/>
      <c r="I98" s="29"/>
      <c r="J98" s="29"/>
      <c r="K98" s="29"/>
      <c r="L98" s="29"/>
      <c r="M98" s="29"/>
      <c r="N98" s="29"/>
      <c r="O98" s="29"/>
      <c r="P98" s="29"/>
      <c r="Q98" s="29"/>
      <c r="R98" s="29"/>
      <c r="S98" s="9"/>
      <c r="T98" s="9"/>
      <c r="U98" s="9"/>
      <c r="V98" s="9"/>
      <c r="W98" s="9"/>
      <c r="X98" s="9"/>
      <c r="Y98" s="9"/>
      <c r="Z98" s="9"/>
      <c r="AA98" s="9"/>
      <c r="AB98" s="9"/>
      <c r="AC98" s="9"/>
      <c r="AD98" s="9"/>
      <c r="AE98" s="9"/>
      <c r="AF98" s="9"/>
      <c r="AG98" s="9"/>
      <c r="AH98" s="9"/>
      <c r="AI98" s="9"/>
      <c r="AJ98" s="9"/>
      <c r="AK98" s="9"/>
      <c r="AL98" s="9"/>
      <c r="AM98" s="11">
        <f t="shared" si="3"/>
        <v>0</v>
      </c>
      <c r="AN98" s="11">
        <f t="shared" si="4"/>
        <v>0</v>
      </c>
      <c r="AO98" s="47" t="e">
        <f t="shared" si="5"/>
        <v>#DIV/0!</v>
      </c>
    </row>
    <row r="99" spans="1:41" x14ac:dyDescent="0.25">
      <c r="A99" s="10">
        <v>98</v>
      </c>
      <c r="B99" s="11">
        <f>VLOOKUP($A99,Table2[[No]:[Date Student Last Attended Program
(mm/dd/yyyy)]],2,FALSE)</f>
        <v>0</v>
      </c>
      <c r="C99" s="12">
        <f>VLOOKUP($A99,Table2[[No]:[Date Student Last Attended Program
(mm/dd/yyyy)]],4,FALSE)</f>
        <v>0</v>
      </c>
      <c r="D99" s="51">
        <f>VLOOKUP($A99,Table2[[No]:[Date Student Last Attended Program
(mm/dd/yyyy)]],14,FALSE)</f>
        <v>0</v>
      </c>
      <c r="E99" s="138">
        <f>VLOOKUP($A99,Table2[[No]:[Date Student Last Attended Program
(mm/dd/yyyy)]],17,FALSE)</f>
        <v>0</v>
      </c>
      <c r="F99" s="207">
        <f>VLOOKUP($A99,Table2[[No]:[Date Student Last Attended Program
(mm/dd/yyyy)]],18,FALSE)</f>
        <v>0</v>
      </c>
      <c r="G99" s="209">
        <f>VLOOKUP($A99,Table2[[#All],[No]:[Which Group Does Student Participate In?
(optional)]],23,FALSE)</f>
        <v>0</v>
      </c>
      <c r="H99" s="29"/>
      <c r="I99" s="29"/>
      <c r="J99" s="29"/>
      <c r="K99" s="29"/>
      <c r="L99" s="29"/>
      <c r="M99" s="29"/>
      <c r="N99" s="29"/>
      <c r="O99" s="29"/>
      <c r="P99" s="29"/>
      <c r="Q99" s="29"/>
      <c r="R99" s="29"/>
      <c r="S99" s="9"/>
      <c r="T99" s="9"/>
      <c r="U99" s="9"/>
      <c r="V99" s="9"/>
      <c r="W99" s="9"/>
      <c r="X99" s="9"/>
      <c r="Y99" s="9"/>
      <c r="Z99" s="9"/>
      <c r="AA99" s="9"/>
      <c r="AB99" s="9"/>
      <c r="AC99" s="9"/>
      <c r="AD99" s="9"/>
      <c r="AE99" s="9"/>
      <c r="AF99" s="9"/>
      <c r="AG99" s="9"/>
      <c r="AH99" s="9"/>
      <c r="AI99" s="9"/>
      <c r="AJ99" s="9"/>
      <c r="AK99" s="9"/>
      <c r="AL99" s="9"/>
      <c r="AM99" s="11">
        <f t="shared" si="3"/>
        <v>0</v>
      </c>
      <c r="AN99" s="11">
        <f t="shared" si="4"/>
        <v>0</v>
      </c>
      <c r="AO99" s="47" t="e">
        <f t="shared" si="5"/>
        <v>#DIV/0!</v>
      </c>
    </row>
    <row r="100" spans="1:41" x14ac:dyDescent="0.25">
      <c r="A100" s="10">
        <v>99</v>
      </c>
      <c r="B100" s="11">
        <f>VLOOKUP($A100,Table2[[No]:[Date Student Last Attended Program
(mm/dd/yyyy)]],2,FALSE)</f>
        <v>0</v>
      </c>
      <c r="C100" s="12">
        <f>VLOOKUP($A100,Table2[[No]:[Date Student Last Attended Program
(mm/dd/yyyy)]],4,FALSE)</f>
        <v>0</v>
      </c>
      <c r="D100" s="51">
        <f>VLOOKUP($A100,Table2[[No]:[Date Student Last Attended Program
(mm/dd/yyyy)]],14,FALSE)</f>
        <v>0</v>
      </c>
      <c r="E100" s="138">
        <f>VLOOKUP($A100,Table2[[No]:[Date Student Last Attended Program
(mm/dd/yyyy)]],17,FALSE)</f>
        <v>0</v>
      </c>
      <c r="F100" s="207">
        <f>VLOOKUP($A100,Table2[[No]:[Date Student Last Attended Program
(mm/dd/yyyy)]],18,FALSE)</f>
        <v>0</v>
      </c>
      <c r="G100" s="209">
        <f>VLOOKUP($A100,Table2[[#All],[No]:[Which Group Does Student Participate In?
(optional)]],23,FALSE)</f>
        <v>0</v>
      </c>
      <c r="H100" s="29"/>
      <c r="I100" s="29"/>
      <c r="J100" s="29"/>
      <c r="K100" s="29"/>
      <c r="L100" s="29"/>
      <c r="M100" s="29"/>
      <c r="N100" s="29"/>
      <c r="O100" s="29"/>
      <c r="P100" s="29"/>
      <c r="Q100" s="29"/>
      <c r="R100" s="29"/>
      <c r="S100" s="9"/>
      <c r="T100" s="9"/>
      <c r="U100" s="9"/>
      <c r="V100" s="9"/>
      <c r="W100" s="9"/>
      <c r="X100" s="9"/>
      <c r="Y100" s="9"/>
      <c r="Z100" s="9"/>
      <c r="AA100" s="9"/>
      <c r="AB100" s="9"/>
      <c r="AC100" s="9"/>
      <c r="AD100" s="9"/>
      <c r="AE100" s="9"/>
      <c r="AF100" s="9"/>
      <c r="AG100" s="9"/>
      <c r="AH100" s="9"/>
      <c r="AI100" s="9"/>
      <c r="AJ100" s="9"/>
      <c r="AK100" s="9"/>
      <c r="AL100" s="9"/>
      <c r="AM100" s="11">
        <f t="shared" si="3"/>
        <v>0</v>
      </c>
      <c r="AN100" s="11">
        <f t="shared" si="4"/>
        <v>0</v>
      </c>
      <c r="AO100" s="47" t="e">
        <f t="shared" si="5"/>
        <v>#DIV/0!</v>
      </c>
    </row>
    <row r="101" spans="1:41" x14ac:dyDescent="0.25">
      <c r="A101" s="10">
        <v>100</v>
      </c>
      <c r="B101" s="11">
        <f>VLOOKUP($A101,Table2[[No]:[Date Student Last Attended Program
(mm/dd/yyyy)]],2,FALSE)</f>
        <v>0</v>
      </c>
      <c r="C101" s="12">
        <f>VLOOKUP($A101,Table2[[No]:[Date Student Last Attended Program
(mm/dd/yyyy)]],4,FALSE)</f>
        <v>0</v>
      </c>
      <c r="D101" s="51">
        <f>VLOOKUP($A101,Table2[[No]:[Date Student Last Attended Program
(mm/dd/yyyy)]],14,FALSE)</f>
        <v>0</v>
      </c>
      <c r="E101" s="138">
        <f>VLOOKUP($A101,Table2[[No]:[Date Student Last Attended Program
(mm/dd/yyyy)]],17,FALSE)</f>
        <v>0</v>
      </c>
      <c r="F101" s="207">
        <f>VLOOKUP($A101,Table2[[No]:[Date Student Last Attended Program
(mm/dd/yyyy)]],18,FALSE)</f>
        <v>0</v>
      </c>
      <c r="G101" s="209">
        <f>VLOOKUP($A101,Table2[[#All],[No]:[Which Group Does Student Participate In?
(optional)]],23,FALSE)</f>
        <v>0</v>
      </c>
      <c r="H101" s="29"/>
      <c r="I101" s="29"/>
      <c r="J101" s="29"/>
      <c r="K101" s="29"/>
      <c r="L101" s="29"/>
      <c r="M101" s="29"/>
      <c r="N101" s="29"/>
      <c r="O101" s="29"/>
      <c r="P101" s="29"/>
      <c r="Q101" s="29"/>
      <c r="R101" s="29"/>
      <c r="S101" s="9"/>
      <c r="T101" s="9"/>
      <c r="U101" s="9"/>
      <c r="V101" s="9"/>
      <c r="W101" s="9"/>
      <c r="X101" s="9"/>
      <c r="Y101" s="9"/>
      <c r="Z101" s="9"/>
      <c r="AA101" s="9"/>
      <c r="AB101" s="9"/>
      <c r="AC101" s="9"/>
      <c r="AD101" s="9"/>
      <c r="AE101" s="9"/>
      <c r="AF101" s="9"/>
      <c r="AG101" s="9"/>
      <c r="AH101" s="9"/>
      <c r="AI101" s="9"/>
      <c r="AJ101" s="9"/>
      <c r="AK101" s="9"/>
      <c r="AL101" s="9"/>
      <c r="AM101" s="11">
        <f t="shared" si="3"/>
        <v>0</v>
      </c>
      <c r="AN101" s="11">
        <f t="shared" si="4"/>
        <v>0</v>
      </c>
      <c r="AO101" s="47" t="e">
        <f t="shared" si="5"/>
        <v>#DIV/0!</v>
      </c>
    </row>
    <row r="102" spans="1:41" x14ac:dyDescent="0.25">
      <c r="A102" s="10">
        <v>101</v>
      </c>
      <c r="B102" s="11">
        <f>VLOOKUP($A102,Table2[[No]:[Date Student Last Attended Program
(mm/dd/yyyy)]],2,FALSE)</f>
        <v>0</v>
      </c>
      <c r="C102" s="12">
        <f>VLOOKUP($A102,Table2[[No]:[Date Student Last Attended Program
(mm/dd/yyyy)]],4,FALSE)</f>
        <v>0</v>
      </c>
      <c r="D102" s="51">
        <f>VLOOKUP($A102,Table2[[No]:[Date Student Last Attended Program
(mm/dd/yyyy)]],14,FALSE)</f>
        <v>0</v>
      </c>
      <c r="E102" s="138">
        <f>VLOOKUP($A102,Table2[[No]:[Date Student Last Attended Program
(mm/dd/yyyy)]],17,FALSE)</f>
        <v>0</v>
      </c>
      <c r="F102" s="207">
        <f>VLOOKUP($A102,Table2[[No]:[Date Student Last Attended Program
(mm/dd/yyyy)]],18,FALSE)</f>
        <v>0</v>
      </c>
      <c r="G102" s="209">
        <f>VLOOKUP($A102,Table2[[#All],[No]:[Which Group Does Student Participate In?
(optional)]],23,FALSE)</f>
        <v>0</v>
      </c>
      <c r="H102" s="29"/>
      <c r="I102" s="29"/>
      <c r="J102" s="29"/>
      <c r="K102" s="29"/>
      <c r="L102" s="29"/>
      <c r="M102" s="29"/>
      <c r="N102" s="29"/>
      <c r="O102" s="29"/>
      <c r="P102" s="29"/>
      <c r="Q102" s="29"/>
      <c r="R102" s="29"/>
      <c r="S102" s="9"/>
      <c r="T102" s="9"/>
      <c r="U102" s="9"/>
      <c r="V102" s="9"/>
      <c r="W102" s="9"/>
      <c r="X102" s="9"/>
      <c r="Y102" s="9"/>
      <c r="Z102" s="9"/>
      <c r="AA102" s="9"/>
      <c r="AB102" s="9"/>
      <c r="AC102" s="9"/>
      <c r="AD102" s="9"/>
      <c r="AE102" s="9"/>
      <c r="AF102" s="9"/>
      <c r="AG102" s="9"/>
      <c r="AH102" s="9"/>
      <c r="AI102" s="9"/>
      <c r="AJ102" s="9"/>
      <c r="AK102" s="9"/>
      <c r="AL102" s="9"/>
      <c r="AM102" s="11">
        <f t="shared" si="3"/>
        <v>0</v>
      </c>
      <c r="AN102" s="11">
        <f t="shared" si="4"/>
        <v>0</v>
      </c>
      <c r="AO102" s="47" t="e">
        <f t="shared" si="5"/>
        <v>#DIV/0!</v>
      </c>
    </row>
    <row r="103" spans="1:41" x14ac:dyDescent="0.25">
      <c r="A103" s="10">
        <v>102</v>
      </c>
      <c r="B103" s="11">
        <f>VLOOKUP($A103,Table2[[No]:[Date Student Last Attended Program
(mm/dd/yyyy)]],2,FALSE)</f>
        <v>0</v>
      </c>
      <c r="C103" s="12">
        <f>VLOOKUP($A103,Table2[[No]:[Date Student Last Attended Program
(mm/dd/yyyy)]],4,FALSE)</f>
        <v>0</v>
      </c>
      <c r="D103" s="51">
        <f>VLOOKUP($A103,Table2[[No]:[Date Student Last Attended Program
(mm/dd/yyyy)]],14,FALSE)</f>
        <v>0</v>
      </c>
      <c r="E103" s="138">
        <f>VLOOKUP($A103,Table2[[No]:[Date Student Last Attended Program
(mm/dd/yyyy)]],17,FALSE)</f>
        <v>0</v>
      </c>
      <c r="F103" s="207">
        <f>VLOOKUP($A103,Table2[[No]:[Date Student Last Attended Program
(mm/dd/yyyy)]],18,FALSE)</f>
        <v>0</v>
      </c>
      <c r="G103" s="209">
        <f>VLOOKUP($A103,Table2[[#All],[No]:[Which Group Does Student Participate In?
(optional)]],23,FALSE)</f>
        <v>0</v>
      </c>
      <c r="H103" s="29"/>
      <c r="I103" s="29"/>
      <c r="J103" s="29"/>
      <c r="K103" s="29"/>
      <c r="L103" s="29"/>
      <c r="M103" s="29"/>
      <c r="N103" s="29"/>
      <c r="O103" s="29"/>
      <c r="P103" s="29"/>
      <c r="Q103" s="29"/>
      <c r="R103" s="29"/>
      <c r="S103" s="9"/>
      <c r="T103" s="9"/>
      <c r="U103" s="9"/>
      <c r="V103" s="9"/>
      <c r="W103" s="9"/>
      <c r="X103" s="9"/>
      <c r="Y103" s="9"/>
      <c r="Z103" s="9"/>
      <c r="AA103" s="9"/>
      <c r="AB103" s="9"/>
      <c r="AC103" s="9"/>
      <c r="AD103" s="9"/>
      <c r="AE103" s="9"/>
      <c r="AF103" s="9"/>
      <c r="AG103" s="9"/>
      <c r="AH103" s="9"/>
      <c r="AI103" s="9"/>
      <c r="AJ103" s="9"/>
      <c r="AK103" s="9"/>
      <c r="AL103" s="9"/>
      <c r="AM103" s="11">
        <f t="shared" si="3"/>
        <v>0</v>
      </c>
      <c r="AN103" s="11">
        <f t="shared" si="4"/>
        <v>0</v>
      </c>
      <c r="AO103" s="47" t="e">
        <f t="shared" si="5"/>
        <v>#DIV/0!</v>
      </c>
    </row>
    <row r="104" spans="1:41" x14ac:dyDescent="0.25">
      <c r="A104" s="10">
        <v>103</v>
      </c>
      <c r="B104" s="11">
        <f>VLOOKUP($A104,Table2[[No]:[Date Student Last Attended Program
(mm/dd/yyyy)]],2,FALSE)</f>
        <v>0</v>
      </c>
      <c r="C104" s="12">
        <f>VLOOKUP($A104,Table2[[No]:[Date Student Last Attended Program
(mm/dd/yyyy)]],4,FALSE)</f>
        <v>0</v>
      </c>
      <c r="D104" s="51">
        <f>VLOOKUP($A104,Table2[[No]:[Date Student Last Attended Program
(mm/dd/yyyy)]],14,FALSE)</f>
        <v>0</v>
      </c>
      <c r="E104" s="138">
        <f>VLOOKUP($A104,Table2[[No]:[Date Student Last Attended Program
(mm/dd/yyyy)]],17,FALSE)</f>
        <v>0</v>
      </c>
      <c r="F104" s="207">
        <f>VLOOKUP($A104,Table2[[No]:[Date Student Last Attended Program
(mm/dd/yyyy)]],18,FALSE)</f>
        <v>0</v>
      </c>
      <c r="G104" s="209">
        <f>VLOOKUP($A104,Table2[[#All],[No]:[Which Group Does Student Participate In?
(optional)]],23,FALSE)</f>
        <v>0</v>
      </c>
      <c r="H104" s="29"/>
      <c r="I104" s="29"/>
      <c r="J104" s="29"/>
      <c r="K104" s="29"/>
      <c r="L104" s="29"/>
      <c r="M104" s="29"/>
      <c r="N104" s="29"/>
      <c r="O104" s="29"/>
      <c r="P104" s="29"/>
      <c r="Q104" s="29"/>
      <c r="R104" s="29"/>
      <c r="S104" s="9"/>
      <c r="T104" s="9"/>
      <c r="U104" s="9"/>
      <c r="V104" s="9"/>
      <c r="W104" s="9"/>
      <c r="X104" s="9"/>
      <c r="Y104" s="9"/>
      <c r="Z104" s="9"/>
      <c r="AA104" s="9"/>
      <c r="AB104" s="9"/>
      <c r="AC104" s="9"/>
      <c r="AD104" s="9"/>
      <c r="AE104" s="9"/>
      <c r="AF104" s="9"/>
      <c r="AG104" s="9"/>
      <c r="AH104" s="9"/>
      <c r="AI104" s="9"/>
      <c r="AJ104" s="9"/>
      <c r="AK104" s="9"/>
      <c r="AL104" s="9"/>
      <c r="AM104" s="11">
        <f t="shared" si="3"/>
        <v>0</v>
      </c>
      <c r="AN104" s="11">
        <f t="shared" si="4"/>
        <v>0</v>
      </c>
      <c r="AO104" s="47" t="e">
        <f t="shared" si="5"/>
        <v>#DIV/0!</v>
      </c>
    </row>
    <row r="105" spans="1:41" x14ac:dyDescent="0.25">
      <c r="A105" s="10">
        <v>104</v>
      </c>
      <c r="B105" s="11">
        <f>VLOOKUP($A105,Table2[[No]:[Date Student Last Attended Program
(mm/dd/yyyy)]],2,FALSE)</f>
        <v>0</v>
      </c>
      <c r="C105" s="12">
        <f>VLOOKUP($A105,Table2[[No]:[Date Student Last Attended Program
(mm/dd/yyyy)]],4,FALSE)</f>
        <v>0</v>
      </c>
      <c r="D105" s="51">
        <f>VLOOKUP($A105,Table2[[No]:[Date Student Last Attended Program
(mm/dd/yyyy)]],14,FALSE)</f>
        <v>0</v>
      </c>
      <c r="E105" s="138">
        <f>VLOOKUP($A105,Table2[[No]:[Date Student Last Attended Program
(mm/dd/yyyy)]],17,FALSE)</f>
        <v>0</v>
      </c>
      <c r="F105" s="207">
        <f>VLOOKUP($A105,Table2[[No]:[Date Student Last Attended Program
(mm/dd/yyyy)]],18,FALSE)</f>
        <v>0</v>
      </c>
      <c r="G105" s="209">
        <f>VLOOKUP($A105,Table2[[#All],[No]:[Which Group Does Student Participate In?
(optional)]],23,FALSE)</f>
        <v>0</v>
      </c>
      <c r="H105" s="29"/>
      <c r="I105" s="29"/>
      <c r="J105" s="29"/>
      <c r="K105" s="29"/>
      <c r="L105" s="29"/>
      <c r="M105" s="29"/>
      <c r="N105" s="29"/>
      <c r="O105" s="29"/>
      <c r="P105" s="29"/>
      <c r="Q105" s="29"/>
      <c r="R105" s="29"/>
      <c r="S105" s="9"/>
      <c r="T105" s="9"/>
      <c r="U105" s="9"/>
      <c r="V105" s="9"/>
      <c r="W105" s="9"/>
      <c r="X105" s="9"/>
      <c r="Y105" s="9"/>
      <c r="Z105" s="9"/>
      <c r="AA105" s="9"/>
      <c r="AB105" s="9"/>
      <c r="AC105" s="9"/>
      <c r="AD105" s="9"/>
      <c r="AE105" s="9"/>
      <c r="AF105" s="9"/>
      <c r="AG105" s="9"/>
      <c r="AH105" s="9"/>
      <c r="AI105" s="9"/>
      <c r="AJ105" s="9"/>
      <c r="AK105" s="9"/>
      <c r="AL105" s="9"/>
      <c r="AM105" s="11">
        <f t="shared" si="3"/>
        <v>0</v>
      </c>
      <c r="AN105" s="11">
        <f t="shared" si="4"/>
        <v>0</v>
      </c>
      <c r="AO105" s="47" t="e">
        <f t="shared" si="5"/>
        <v>#DIV/0!</v>
      </c>
    </row>
    <row r="106" spans="1:41" x14ac:dyDescent="0.25">
      <c r="A106" s="10">
        <v>105</v>
      </c>
      <c r="B106" s="11">
        <f>VLOOKUP($A106,Table2[[No]:[Date Student Last Attended Program
(mm/dd/yyyy)]],2,FALSE)</f>
        <v>0</v>
      </c>
      <c r="C106" s="12">
        <f>VLOOKUP($A106,Table2[[No]:[Date Student Last Attended Program
(mm/dd/yyyy)]],4,FALSE)</f>
        <v>0</v>
      </c>
      <c r="D106" s="51">
        <f>VLOOKUP($A106,Table2[[No]:[Date Student Last Attended Program
(mm/dd/yyyy)]],14,FALSE)</f>
        <v>0</v>
      </c>
      <c r="E106" s="138">
        <f>VLOOKUP($A106,Table2[[No]:[Date Student Last Attended Program
(mm/dd/yyyy)]],17,FALSE)</f>
        <v>0</v>
      </c>
      <c r="F106" s="207">
        <f>VLOOKUP($A106,Table2[[No]:[Date Student Last Attended Program
(mm/dd/yyyy)]],18,FALSE)</f>
        <v>0</v>
      </c>
      <c r="G106" s="209">
        <f>VLOOKUP($A106,Table2[[#All],[No]:[Which Group Does Student Participate In?
(optional)]],23,FALSE)</f>
        <v>0</v>
      </c>
      <c r="H106" s="29"/>
      <c r="I106" s="29"/>
      <c r="J106" s="29"/>
      <c r="K106" s="29"/>
      <c r="L106" s="29"/>
      <c r="M106" s="29"/>
      <c r="N106" s="29"/>
      <c r="O106" s="29"/>
      <c r="P106" s="29"/>
      <c r="Q106" s="29"/>
      <c r="R106" s="29"/>
      <c r="S106" s="9"/>
      <c r="T106" s="9"/>
      <c r="U106" s="9"/>
      <c r="V106" s="9"/>
      <c r="W106" s="9"/>
      <c r="X106" s="9"/>
      <c r="Y106" s="9"/>
      <c r="Z106" s="9"/>
      <c r="AA106" s="9"/>
      <c r="AB106" s="9"/>
      <c r="AC106" s="9"/>
      <c r="AD106" s="9"/>
      <c r="AE106" s="9"/>
      <c r="AF106" s="9"/>
      <c r="AG106" s="9"/>
      <c r="AH106" s="9"/>
      <c r="AI106" s="9"/>
      <c r="AJ106" s="9"/>
      <c r="AK106" s="9"/>
      <c r="AL106" s="9"/>
      <c r="AM106" s="11">
        <f t="shared" si="3"/>
        <v>0</v>
      </c>
      <c r="AN106" s="11">
        <f t="shared" si="4"/>
        <v>0</v>
      </c>
      <c r="AO106" s="47" t="e">
        <f t="shared" si="5"/>
        <v>#DIV/0!</v>
      </c>
    </row>
    <row r="107" spans="1:41" x14ac:dyDescent="0.25">
      <c r="A107" s="10">
        <v>106</v>
      </c>
      <c r="B107" s="11">
        <f>VLOOKUP($A107,Table2[[No]:[Date Student Last Attended Program
(mm/dd/yyyy)]],2,FALSE)</f>
        <v>0</v>
      </c>
      <c r="C107" s="12">
        <f>VLOOKUP($A107,Table2[[No]:[Date Student Last Attended Program
(mm/dd/yyyy)]],4,FALSE)</f>
        <v>0</v>
      </c>
      <c r="D107" s="51">
        <f>VLOOKUP($A107,Table2[[No]:[Date Student Last Attended Program
(mm/dd/yyyy)]],14,FALSE)</f>
        <v>0</v>
      </c>
      <c r="E107" s="138">
        <f>VLOOKUP($A107,Table2[[No]:[Date Student Last Attended Program
(mm/dd/yyyy)]],17,FALSE)</f>
        <v>0</v>
      </c>
      <c r="F107" s="207">
        <f>VLOOKUP($A107,Table2[[No]:[Date Student Last Attended Program
(mm/dd/yyyy)]],18,FALSE)</f>
        <v>0</v>
      </c>
      <c r="G107" s="209">
        <f>VLOOKUP($A107,Table2[[#All],[No]:[Which Group Does Student Participate In?
(optional)]],23,FALSE)</f>
        <v>0</v>
      </c>
      <c r="H107" s="29"/>
      <c r="I107" s="29"/>
      <c r="J107" s="29"/>
      <c r="K107" s="29"/>
      <c r="L107" s="29"/>
      <c r="M107" s="29"/>
      <c r="N107" s="29"/>
      <c r="O107" s="29"/>
      <c r="P107" s="29"/>
      <c r="Q107" s="29"/>
      <c r="R107" s="29"/>
      <c r="S107" s="9"/>
      <c r="T107" s="9"/>
      <c r="U107" s="9"/>
      <c r="V107" s="9"/>
      <c r="W107" s="9"/>
      <c r="X107" s="9"/>
      <c r="Y107" s="9"/>
      <c r="Z107" s="9"/>
      <c r="AA107" s="9"/>
      <c r="AB107" s="9"/>
      <c r="AC107" s="9"/>
      <c r="AD107" s="9"/>
      <c r="AE107" s="9"/>
      <c r="AF107" s="9"/>
      <c r="AG107" s="9"/>
      <c r="AH107" s="9"/>
      <c r="AI107" s="9"/>
      <c r="AJ107" s="9"/>
      <c r="AK107" s="9"/>
      <c r="AL107" s="9"/>
      <c r="AM107" s="11">
        <f t="shared" si="3"/>
        <v>0</v>
      </c>
      <c r="AN107" s="11">
        <f t="shared" si="4"/>
        <v>0</v>
      </c>
      <c r="AO107" s="47" t="e">
        <f t="shared" si="5"/>
        <v>#DIV/0!</v>
      </c>
    </row>
    <row r="108" spans="1:41" x14ac:dyDescent="0.25">
      <c r="A108" s="10">
        <v>107</v>
      </c>
      <c r="B108" s="11">
        <f>VLOOKUP($A108,Table2[[No]:[Date Student Last Attended Program
(mm/dd/yyyy)]],2,FALSE)</f>
        <v>0</v>
      </c>
      <c r="C108" s="12">
        <f>VLOOKUP($A108,Table2[[No]:[Date Student Last Attended Program
(mm/dd/yyyy)]],4,FALSE)</f>
        <v>0</v>
      </c>
      <c r="D108" s="51">
        <f>VLOOKUP($A108,Table2[[No]:[Date Student Last Attended Program
(mm/dd/yyyy)]],14,FALSE)</f>
        <v>0</v>
      </c>
      <c r="E108" s="138">
        <f>VLOOKUP($A108,Table2[[No]:[Date Student Last Attended Program
(mm/dd/yyyy)]],17,FALSE)</f>
        <v>0</v>
      </c>
      <c r="F108" s="207">
        <f>VLOOKUP($A108,Table2[[No]:[Date Student Last Attended Program
(mm/dd/yyyy)]],18,FALSE)</f>
        <v>0</v>
      </c>
      <c r="G108" s="209">
        <f>VLOOKUP($A108,Table2[[#All],[No]:[Which Group Does Student Participate In?
(optional)]],23,FALSE)</f>
        <v>0</v>
      </c>
      <c r="H108" s="29"/>
      <c r="I108" s="29"/>
      <c r="J108" s="29"/>
      <c r="K108" s="29"/>
      <c r="L108" s="29"/>
      <c r="M108" s="29"/>
      <c r="N108" s="29"/>
      <c r="O108" s="29"/>
      <c r="P108" s="29"/>
      <c r="Q108" s="29"/>
      <c r="R108" s="29"/>
      <c r="S108" s="9"/>
      <c r="T108" s="9"/>
      <c r="U108" s="9"/>
      <c r="V108" s="9"/>
      <c r="W108" s="9"/>
      <c r="X108" s="9"/>
      <c r="Y108" s="9"/>
      <c r="Z108" s="9"/>
      <c r="AA108" s="9"/>
      <c r="AB108" s="9"/>
      <c r="AC108" s="9"/>
      <c r="AD108" s="9"/>
      <c r="AE108" s="9"/>
      <c r="AF108" s="9"/>
      <c r="AG108" s="9"/>
      <c r="AH108" s="9"/>
      <c r="AI108" s="9"/>
      <c r="AJ108" s="9"/>
      <c r="AK108" s="9"/>
      <c r="AL108" s="9"/>
      <c r="AM108" s="11">
        <f t="shared" si="3"/>
        <v>0</v>
      </c>
      <c r="AN108" s="11">
        <f t="shared" si="4"/>
        <v>0</v>
      </c>
      <c r="AO108" s="47" t="e">
        <f t="shared" si="5"/>
        <v>#DIV/0!</v>
      </c>
    </row>
    <row r="109" spans="1:41" x14ac:dyDescent="0.25">
      <c r="A109" s="10">
        <v>108</v>
      </c>
      <c r="B109" s="11">
        <f>VLOOKUP($A109,Table2[[No]:[Date Student Last Attended Program
(mm/dd/yyyy)]],2,FALSE)</f>
        <v>0</v>
      </c>
      <c r="C109" s="12">
        <f>VLOOKUP($A109,Table2[[No]:[Date Student Last Attended Program
(mm/dd/yyyy)]],4,FALSE)</f>
        <v>0</v>
      </c>
      <c r="D109" s="51">
        <f>VLOOKUP($A109,Table2[[No]:[Date Student Last Attended Program
(mm/dd/yyyy)]],14,FALSE)</f>
        <v>0</v>
      </c>
      <c r="E109" s="138">
        <f>VLOOKUP($A109,Table2[[No]:[Date Student Last Attended Program
(mm/dd/yyyy)]],17,FALSE)</f>
        <v>0</v>
      </c>
      <c r="F109" s="207">
        <f>VLOOKUP($A109,Table2[[No]:[Date Student Last Attended Program
(mm/dd/yyyy)]],18,FALSE)</f>
        <v>0</v>
      </c>
      <c r="G109" s="209">
        <f>VLOOKUP($A109,Table2[[#All],[No]:[Which Group Does Student Participate In?
(optional)]],23,FALSE)</f>
        <v>0</v>
      </c>
      <c r="H109" s="29"/>
      <c r="I109" s="29"/>
      <c r="J109" s="29"/>
      <c r="K109" s="29"/>
      <c r="L109" s="29"/>
      <c r="M109" s="29"/>
      <c r="N109" s="29"/>
      <c r="O109" s="29"/>
      <c r="P109" s="29"/>
      <c r="Q109" s="29"/>
      <c r="R109" s="29"/>
      <c r="S109" s="9"/>
      <c r="T109" s="9"/>
      <c r="U109" s="9"/>
      <c r="V109" s="9"/>
      <c r="W109" s="9"/>
      <c r="X109" s="9"/>
      <c r="Y109" s="9"/>
      <c r="Z109" s="9"/>
      <c r="AA109" s="9"/>
      <c r="AB109" s="9"/>
      <c r="AC109" s="9"/>
      <c r="AD109" s="9"/>
      <c r="AE109" s="9"/>
      <c r="AF109" s="9"/>
      <c r="AG109" s="9"/>
      <c r="AH109" s="9"/>
      <c r="AI109" s="9"/>
      <c r="AJ109" s="9"/>
      <c r="AK109" s="9"/>
      <c r="AL109" s="9"/>
      <c r="AM109" s="11">
        <f t="shared" si="3"/>
        <v>0</v>
      </c>
      <c r="AN109" s="11">
        <f t="shared" si="4"/>
        <v>0</v>
      </c>
      <c r="AO109" s="47" t="e">
        <f t="shared" si="5"/>
        <v>#DIV/0!</v>
      </c>
    </row>
    <row r="110" spans="1:41" x14ac:dyDescent="0.25">
      <c r="A110" s="10">
        <v>109</v>
      </c>
      <c r="B110" s="11">
        <f>VLOOKUP($A110,Table2[[No]:[Date Student Last Attended Program
(mm/dd/yyyy)]],2,FALSE)</f>
        <v>0</v>
      </c>
      <c r="C110" s="12">
        <f>VLOOKUP($A110,Table2[[No]:[Date Student Last Attended Program
(mm/dd/yyyy)]],4,FALSE)</f>
        <v>0</v>
      </c>
      <c r="D110" s="51">
        <f>VLOOKUP($A110,Table2[[No]:[Date Student Last Attended Program
(mm/dd/yyyy)]],14,FALSE)</f>
        <v>0</v>
      </c>
      <c r="E110" s="138">
        <f>VLOOKUP($A110,Table2[[No]:[Date Student Last Attended Program
(mm/dd/yyyy)]],17,FALSE)</f>
        <v>0</v>
      </c>
      <c r="F110" s="207">
        <f>VLOOKUP($A110,Table2[[No]:[Date Student Last Attended Program
(mm/dd/yyyy)]],18,FALSE)</f>
        <v>0</v>
      </c>
      <c r="G110" s="209">
        <f>VLOOKUP($A110,Table2[[#All],[No]:[Which Group Does Student Participate In?
(optional)]],23,FALSE)</f>
        <v>0</v>
      </c>
      <c r="H110" s="29"/>
      <c r="I110" s="29"/>
      <c r="J110" s="29"/>
      <c r="K110" s="29"/>
      <c r="L110" s="29"/>
      <c r="M110" s="29"/>
      <c r="N110" s="29"/>
      <c r="O110" s="29"/>
      <c r="P110" s="29"/>
      <c r="Q110" s="29"/>
      <c r="R110" s="29"/>
      <c r="S110" s="9"/>
      <c r="T110" s="9"/>
      <c r="U110" s="9"/>
      <c r="V110" s="9"/>
      <c r="W110" s="9"/>
      <c r="X110" s="9"/>
      <c r="Y110" s="9"/>
      <c r="Z110" s="9"/>
      <c r="AA110" s="9"/>
      <c r="AB110" s="9"/>
      <c r="AC110" s="9"/>
      <c r="AD110" s="9"/>
      <c r="AE110" s="9"/>
      <c r="AF110" s="9"/>
      <c r="AG110" s="9"/>
      <c r="AH110" s="9"/>
      <c r="AI110" s="9"/>
      <c r="AJ110" s="9"/>
      <c r="AK110" s="9"/>
      <c r="AL110" s="9"/>
      <c r="AM110" s="11">
        <f t="shared" si="3"/>
        <v>0</v>
      </c>
      <c r="AN110" s="11">
        <f t="shared" si="4"/>
        <v>0</v>
      </c>
      <c r="AO110" s="47" t="e">
        <f t="shared" si="5"/>
        <v>#DIV/0!</v>
      </c>
    </row>
    <row r="111" spans="1:41" x14ac:dyDescent="0.25">
      <c r="A111" s="10">
        <v>110</v>
      </c>
      <c r="B111" s="11">
        <f>VLOOKUP($A111,Table2[[No]:[Date Student Last Attended Program
(mm/dd/yyyy)]],2,FALSE)</f>
        <v>0</v>
      </c>
      <c r="C111" s="12">
        <f>VLOOKUP($A111,Table2[[No]:[Date Student Last Attended Program
(mm/dd/yyyy)]],4,FALSE)</f>
        <v>0</v>
      </c>
      <c r="D111" s="51">
        <f>VLOOKUP($A111,Table2[[No]:[Date Student Last Attended Program
(mm/dd/yyyy)]],14,FALSE)</f>
        <v>0</v>
      </c>
      <c r="E111" s="138">
        <f>VLOOKUP($A111,Table2[[No]:[Date Student Last Attended Program
(mm/dd/yyyy)]],17,FALSE)</f>
        <v>0</v>
      </c>
      <c r="F111" s="207">
        <f>VLOOKUP($A111,Table2[[No]:[Date Student Last Attended Program
(mm/dd/yyyy)]],18,FALSE)</f>
        <v>0</v>
      </c>
      <c r="G111" s="209">
        <f>VLOOKUP($A111,Table2[[#All],[No]:[Which Group Does Student Participate In?
(optional)]],23,FALSE)</f>
        <v>0</v>
      </c>
      <c r="H111" s="29"/>
      <c r="I111" s="29"/>
      <c r="J111" s="29"/>
      <c r="K111" s="29"/>
      <c r="L111" s="29"/>
      <c r="M111" s="29"/>
      <c r="N111" s="29"/>
      <c r="O111" s="29"/>
      <c r="P111" s="29"/>
      <c r="Q111" s="29"/>
      <c r="R111" s="29"/>
      <c r="S111" s="9"/>
      <c r="T111" s="9"/>
      <c r="U111" s="9"/>
      <c r="V111" s="9"/>
      <c r="W111" s="9"/>
      <c r="X111" s="9"/>
      <c r="Y111" s="9"/>
      <c r="Z111" s="9"/>
      <c r="AA111" s="9"/>
      <c r="AB111" s="9"/>
      <c r="AC111" s="9"/>
      <c r="AD111" s="9"/>
      <c r="AE111" s="9"/>
      <c r="AF111" s="9"/>
      <c r="AG111" s="9"/>
      <c r="AH111" s="9"/>
      <c r="AI111" s="9"/>
      <c r="AJ111" s="9"/>
      <c r="AK111" s="9"/>
      <c r="AL111" s="9"/>
      <c r="AM111" s="11">
        <f t="shared" si="3"/>
        <v>0</v>
      </c>
      <c r="AN111" s="11">
        <f t="shared" si="4"/>
        <v>0</v>
      </c>
      <c r="AO111" s="47" t="e">
        <f t="shared" si="5"/>
        <v>#DIV/0!</v>
      </c>
    </row>
    <row r="112" spans="1:41" x14ac:dyDescent="0.25">
      <c r="A112" s="10">
        <v>111</v>
      </c>
      <c r="B112" s="11">
        <f>VLOOKUP($A112,Table2[[No]:[Date Student Last Attended Program
(mm/dd/yyyy)]],2,FALSE)</f>
        <v>0</v>
      </c>
      <c r="C112" s="12">
        <f>VLOOKUP($A112,Table2[[No]:[Date Student Last Attended Program
(mm/dd/yyyy)]],4,FALSE)</f>
        <v>0</v>
      </c>
      <c r="D112" s="51">
        <f>VLOOKUP($A112,Table2[[No]:[Date Student Last Attended Program
(mm/dd/yyyy)]],14,FALSE)</f>
        <v>0</v>
      </c>
      <c r="E112" s="138">
        <f>VLOOKUP($A112,Table2[[No]:[Date Student Last Attended Program
(mm/dd/yyyy)]],17,FALSE)</f>
        <v>0</v>
      </c>
      <c r="F112" s="207">
        <f>VLOOKUP($A112,Table2[[No]:[Date Student Last Attended Program
(mm/dd/yyyy)]],18,FALSE)</f>
        <v>0</v>
      </c>
      <c r="G112" s="209">
        <f>VLOOKUP($A112,Table2[[#All],[No]:[Which Group Does Student Participate In?
(optional)]],23,FALSE)</f>
        <v>0</v>
      </c>
      <c r="H112" s="29"/>
      <c r="I112" s="29"/>
      <c r="J112" s="29"/>
      <c r="K112" s="29"/>
      <c r="L112" s="29"/>
      <c r="M112" s="29"/>
      <c r="N112" s="29"/>
      <c r="O112" s="29"/>
      <c r="P112" s="29"/>
      <c r="Q112" s="29"/>
      <c r="R112" s="29"/>
      <c r="S112" s="9"/>
      <c r="T112" s="9"/>
      <c r="U112" s="9"/>
      <c r="V112" s="9"/>
      <c r="W112" s="9"/>
      <c r="X112" s="9"/>
      <c r="Y112" s="9"/>
      <c r="Z112" s="9"/>
      <c r="AA112" s="9"/>
      <c r="AB112" s="9"/>
      <c r="AC112" s="9"/>
      <c r="AD112" s="9"/>
      <c r="AE112" s="9"/>
      <c r="AF112" s="9"/>
      <c r="AG112" s="9"/>
      <c r="AH112" s="9"/>
      <c r="AI112" s="9"/>
      <c r="AJ112" s="9"/>
      <c r="AK112" s="9"/>
      <c r="AL112" s="9"/>
      <c r="AM112" s="11">
        <f t="shared" si="3"/>
        <v>0</v>
      </c>
      <c r="AN112" s="11">
        <f t="shared" si="4"/>
        <v>0</v>
      </c>
      <c r="AO112" s="47" t="e">
        <f t="shared" si="5"/>
        <v>#DIV/0!</v>
      </c>
    </row>
    <row r="113" spans="1:41" x14ac:dyDescent="0.25">
      <c r="A113" s="10">
        <v>112</v>
      </c>
      <c r="B113" s="11">
        <f>VLOOKUP($A113,Table2[[No]:[Date Student Last Attended Program
(mm/dd/yyyy)]],2,FALSE)</f>
        <v>0</v>
      </c>
      <c r="C113" s="12">
        <f>VLOOKUP($A113,Table2[[No]:[Date Student Last Attended Program
(mm/dd/yyyy)]],4,FALSE)</f>
        <v>0</v>
      </c>
      <c r="D113" s="51">
        <f>VLOOKUP($A113,Table2[[No]:[Date Student Last Attended Program
(mm/dd/yyyy)]],14,FALSE)</f>
        <v>0</v>
      </c>
      <c r="E113" s="138">
        <f>VLOOKUP($A113,Table2[[No]:[Date Student Last Attended Program
(mm/dd/yyyy)]],17,FALSE)</f>
        <v>0</v>
      </c>
      <c r="F113" s="207">
        <f>VLOOKUP($A113,Table2[[No]:[Date Student Last Attended Program
(mm/dd/yyyy)]],18,FALSE)</f>
        <v>0</v>
      </c>
      <c r="G113" s="209">
        <f>VLOOKUP($A113,Table2[[#All],[No]:[Which Group Does Student Participate In?
(optional)]],23,FALSE)</f>
        <v>0</v>
      </c>
      <c r="H113" s="29"/>
      <c r="I113" s="29"/>
      <c r="J113" s="29"/>
      <c r="K113" s="29"/>
      <c r="L113" s="29"/>
      <c r="M113" s="29"/>
      <c r="N113" s="29"/>
      <c r="O113" s="29"/>
      <c r="P113" s="29"/>
      <c r="Q113" s="29"/>
      <c r="R113" s="29"/>
      <c r="S113" s="9"/>
      <c r="T113" s="9"/>
      <c r="U113" s="9"/>
      <c r="V113" s="9"/>
      <c r="W113" s="9"/>
      <c r="X113" s="9"/>
      <c r="Y113" s="9"/>
      <c r="Z113" s="9"/>
      <c r="AA113" s="9"/>
      <c r="AB113" s="9"/>
      <c r="AC113" s="9"/>
      <c r="AD113" s="9"/>
      <c r="AE113" s="9"/>
      <c r="AF113" s="9"/>
      <c r="AG113" s="9"/>
      <c r="AH113" s="9"/>
      <c r="AI113" s="9"/>
      <c r="AJ113" s="9"/>
      <c r="AK113" s="9"/>
      <c r="AL113" s="9"/>
      <c r="AM113" s="11">
        <f t="shared" si="3"/>
        <v>0</v>
      </c>
      <c r="AN113" s="11">
        <f t="shared" si="4"/>
        <v>0</v>
      </c>
      <c r="AO113" s="47" t="e">
        <f t="shared" si="5"/>
        <v>#DIV/0!</v>
      </c>
    </row>
    <row r="114" spans="1:41" x14ac:dyDescent="0.25">
      <c r="A114" s="10">
        <v>113</v>
      </c>
      <c r="B114" s="11">
        <f>VLOOKUP($A114,Table2[[No]:[Date Student Last Attended Program
(mm/dd/yyyy)]],2,FALSE)</f>
        <v>0</v>
      </c>
      <c r="C114" s="12">
        <f>VLOOKUP($A114,Table2[[No]:[Date Student Last Attended Program
(mm/dd/yyyy)]],4,FALSE)</f>
        <v>0</v>
      </c>
      <c r="D114" s="51">
        <f>VLOOKUP($A114,Table2[[No]:[Date Student Last Attended Program
(mm/dd/yyyy)]],14,FALSE)</f>
        <v>0</v>
      </c>
      <c r="E114" s="138">
        <f>VLOOKUP($A114,Table2[[No]:[Date Student Last Attended Program
(mm/dd/yyyy)]],17,FALSE)</f>
        <v>0</v>
      </c>
      <c r="F114" s="207">
        <f>VLOOKUP($A114,Table2[[No]:[Date Student Last Attended Program
(mm/dd/yyyy)]],18,FALSE)</f>
        <v>0</v>
      </c>
      <c r="G114" s="209">
        <f>VLOOKUP($A114,Table2[[#All],[No]:[Which Group Does Student Participate In?
(optional)]],23,FALSE)</f>
        <v>0</v>
      </c>
      <c r="H114" s="29"/>
      <c r="I114" s="29"/>
      <c r="J114" s="29"/>
      <c r="K114" s="29"/>
      <c r="L114" s="29"/>
      <c r="M114" s="29"/>
      <c r="N114" s="29"/>
      <c r="O114" s="29"/>
      <c r="P114" s="29"/>
      <c r="Q114" s="29"/>
      <c r="R114" s="29"/>
      <c r="S114" s="9"/>
      <c r="T114" s="9"/>
      <c r="U114" s="9"/>
      <c r="V114" s="9"/>
      <c r="W114" s="9"/>
      <c r="X114" s="9"/>
      <c r="Y114" s="9"/>
      <c r="Z114" s="9"/>
      <c r="AA114" s="9"/>
      <c r="AB114" s="9"/>
      <c r="AC114" s="9"/>
      <c r="AD114" s="9"/>
      <c r="AE114" s="9"/>
      <c r="AF114" s="9"/>
      <c r="AG114" s="9"/>
      <c r="AH114" s="9"/>
      <c r="AI114" s="9"/>
      <c r="AJ114" s="9"/>
      <c r="AK114" s="9"/>
      <c r="AL114" s="9"/>
      <c r="AM114" s="11">
        <f t="shared" si="3"/>
        <v>0</v>
      </c>
      <c r="AN114" s="11">
        <f t="shared" si="4"/>
        <v>0</v>
      </c>
      <c r="AO114" s="47" t="e">
        <f t="shared" si="5"/>
        <v>#DIV/0!</v>
      </c>
    </row>
    <row r="115" spans="1:41" x14ac:dyDescent="0.25">
      <c r="A115" s="10">
        <v>114</v>
      </c>
      <c r="B115" s="11">
        <f>VLOOKUP($A115,Table2[[No]:[Date Student Last Attended Program
(mm/dd/yyyy)]],2,FALSE)</f>
        <v>0</v>
      </c>
      <c r="C115" s="12">
        <f>VLOOKUP($A115,Table2[[No]:[Date Student Last Attended Program
(mm/dd/yyyy)]],4,FALSE)</f>
        <v>0</v>
      </c>
      <c r="D115" s="51">
        <f>VLOOKUP($A115,Table2[[No]:[Date Student Last Attended Program
(mm/dd/yyyy)]],14,FALSE)</f>
        <v>0</v>
      </c>
      <c r="E115" s="138">
        <f>VLOOKUP($A115,Table2[[No]:[Date Student Last Attended Program
(mm/dd/yyyy)]],17,FALSE)</f>
        <v>0</v>
      </c>
      <c r="F115" s="207">
        <f>VLOOKUP($A115,Table2[[No]:[Date Student Last Attended Program
(mm/dd/yyyy)]],18,FALSE)</f>
        <v>0</v>
      </c>
      <c r="G115" s="209">
        <f>VLOOKUP($A115,Table2[[#All],[No]:[Which Group Does Student Participate In?
(optional)]],23,FALSE)</f>
        <v>0</v>
      </c>
      <c r="H115" s="29"/>
      <c r="I115" s="29"/>
      <c r="J115" s="29"/>
      <c r="K115" s="29"/>
      <c r="L115" s="29"/>
      <c r="M115" s="29"/>
      <c r="N115" s="29"/>
      <c r="O115" s="29"/>
      <c r="P115" s="29"/>
      <c r="Q115" s="29"/>
      <c r="R115" s="29"/>
      <c r="S115" s="9"/>
      <c r="T115" s="9"/>
      <c r="U115" s="9"/>
      <c r="V115" s="9"/>
      <c r="W115" s="9"/>
      <c r="X115" s="9"/>
      <c r="Y115" s="9"/>
      <c r="Z115" s="9"/>
      <c r="AA115" s="9"/>
      <c r="AB115" s="9"/>
      <c r="AC115" s="9"/>
      <c r="AD115" s="9"/>
      <c r="AE115" s="9"/>
      <c r="AF115" s="9"/>
      <c r="AG115" s="9"/>
      <c r="AH115" s="9"/>
      <c r="AI115" s="9"/>
      <c r="AJ115" s="9"/>
      <c r="AK115" s="9"/>
      <c r="AL115" s="9"/>
      <c r="AM115" s="11">
        <f t="shared" si="3"/>
        <v>0</v>
      </c>
      <c r="AN115" s="11">
        <f t="shared" si="4"/>
        <v>0</v>
      </c>
      <c r="AO115" s="47" t="e">
        <f t="shared" si="5"/>
        <v>#DIV/0!</v>
      </c>
    </row>
    <row r="116" spans="1:41" x14ac:dyDescent="0.25">
      <c r="A116" s="10">
        <v>115</v>
      </c>
      <c r="B116" s="11">
        <f>VLOOKUP($A116,Table2[[No]:[Date Student Last Attended Program
(mm/dd/yyyy)]],2,FALSE)</f>
        <v>0</v>
      </c>
      <c r="C116" s="12">
        <f>VLOOKUP($A116,Table2[[No]:[Date Student Last Attended Program
(mm/dd/yyyy)]],4,FALSE)</f>
        <v>0</v>
      </c>
      <c r="D116" s="51">
        <f>VLOOKUP($A116,Table2[[No]:[Date Student Last Attended Program
(mm/dd/yyyy)]],14,FALSE)</f>
        <v>0</v>
      </c>
      <c r="E116" s="138">
        <f>VLOOKUP($A116,Table2[[No]:[Date Student Last Attended Program
(mm/dd/yyyy)]],17,FALSE)</f>
        <v>0</v>
      </c>
      <c r="F116" s="207">
        <f>VLOOKUP($A116,Table2[[No]:[Date Student Last Attended Program
(mm/dd/yyyy)]],18,FALSE)</f>
        <v>0</v>
      </c>
      <c r="G116" s="209">
        <f>VLOOKUP($A116,Table2[[#All],[No]:[Which Group Does Student Participate In?
(optional)]],23,FALSE)</f>
        <v>0</v>
      </c>
      <c r="H116" s="29"/>
      <c r="I116" s="29"/>
      <c r="J116" s="29"/>
      <c r="K116" s="29"/>
      <c r="L116" s="29"/>
      <c r="M116" s="29"/>
      <c r="N116" s="29"/>
      <c r="O116" s="29"/>
      <c r="P116" s="29"/>
      <c r="Q116" s="29"/>
      <c r="R116" s="29"/>
      <c r="S116" s="9"/>
      <c r="T116" s="9"/>
      <c r="U116" s="9"/>
      <c r="V116" s="9"/>
      <c r="W116" s="9"/>
      <c r="X116" s="9"/>
      <c r="Y116" s="9"/>
      <c r="Z116" s="9"/>
      <c r="AA116" s="9"/>
      <c r="AB116" s="9"/>
      <c r="AC116" s="9"/>
      <c r="AD116" s="9"/>
      <c r="AE116" s="9"/>
      <c r="AF116" s="9"/>
      <c r="AG116" s="9"/>
      <c r="AH116" s="9"/>
      <c r="AI116" s="9"/>
      <c r="AJ116" s="9"/>
      <c r="AK116" s="9"/>
      <c r="AL116" s="9"/>
      <c r="AM116" s="11">
        <f t="shared" si="3"/>
        <v>0</v>
      </c>
      <c r="AN116" s="11">
        <f t="shared" si="4"/>
        <v>0</v>
      </c>
      <c r="AO116" s="47" t="e">
        <f t="shared" si="5"/>
        <v>#DIV/0!</v>
      </c>
    </row>
    <row r="117" spans="1:41" x14ac:dyDescent="0.25">
      <c r="A117" s="10">
        <v>116</v>
      </c>
      <c r="B117" s="11">
        <f>VLOOKUP($A117,Table2[[No]:[Date Student Last Attended Program
(mm/dd/yyyy)]],2,FALSE)</f>
        <v>0</v>
      </c>
      <c r="C117" s="12">
        <f>VLOOKUP($A117,Table2[[No]:[Date Student Last Attended Program
(mm/dd/yyyy)]],4,FALSE)</f>
        <v>0</v>
      </c>
      <c r="D117" s="51">
        <f>VLOOKUP($A117,Table2[[No]:[Date Student Last Attended Program
(mm/dd/yyyy)]],14,FALSE)</f>
        <v>0</v>
      </c>
      <c r="E117" s="138">
        <f>VLOOKUP($A117,Table2[[No]:[Date Student Last Attended Program
(mm/dd/yyyy)]],17,FALSE)</f>
        <v>0</v>
      </c>
      <c r="F117" s="207">
        <f>VLOOKUP($A117,Table2[[No]:[Date Student Last Attended Program
(mm/dd/yyyy)]],18,FALSE)</f>
        <v>0</v>
      </c>
      <c r="G117" s="209">
        <f>VLOOKUP($A117,Table2[[#All],[No]:[Which Group Does Student Participate In?
(optional)]],23,FALSE)</f>
        <v>0</v>
      </c>
      <c r="H117" s="29"/>
      <c r="I117" s="29"/>
      <c r="J117" s="29"/>
      <c r="K117" s="29"/>
      <c r="L117" s="29"/>
      <c r="M117" s="29"/>
      <c r="N117" s="29"/>
      <c r="O117" s="29"/>
      <c r="P117" s="29"/>
      <c r="Q117" s="29"/>
      <c r="R117" s="29"/>
      <c r="S117" s="9"/>
      <c r="T117" s="9"/>
      <c r="U117" s="9"/>
      <c r="V117" s="9"/>
      <c r="W117" s="9"/>
      <c r="X117" s="9"/>
      <c r="Y117" s="9"/>
      <c r="Z117" s="9"/>
      <c r="AA117" s="9"/>
      <c r="AB117" s="9"/>
      <c r="AC117" s="9"/>
      <c r="AD117" s="9"/>
      <c r="AE117" s="9"/>
      <c r="AF117" s="9"/>
      <c r="AG117" s="9"/>
      <c r="AH117" s="9"/>
      <c r="AI117" s="9"/>
      <c r="AJ117" s="9"/>
      <c r="AK117" s="9"/>
      <c r="AL117" s="9"/>
      <c r="AM117" s="11">
        <f t="shared" si="3"/>
        <v>0</v>
      </c>
      <c r="AN117" s="11">
        <f t="shared" si="4"/>
        <v>0</v>
      </c>
      <c r="AO117" s="47" t="e">
        <f t="shared" si="5"/>
        <v>#DIV/0!</v>
      </c>
    </row>
    <row r="118" spans="1:41" x14ac:dyDescent="0.25">
      <c r="A118" s="10">
        <v>117</v>
      </c>
      <c r="B118" s="11">
        <f>VLOOKUP($A118,Table2[[No]:[Date Student Last Attended Program
(mm/dd/yyyy)]],2,FALSE)</f>
        <v>0</v>
      </c>
      <c r="C118" s="12">
        <f>VLOOKUP($A118,Table2[[No]:[Date Student Last Attended Program
(mm/dd/yyyy)]],4,FALSE)</f>
        <v>0</v>
      </c>
      <c r="D118" s="51">
        <f>VLOOKUP($A118,Table2[[No]:[Date Student Last Attended Program
(mm/dd/yyyy)]],14,FALSE)</f>
        <v>0</v>
      </c>
      <c r="E118" s="138">
        <f>VLOOKUP($A118,Table2[[No]:[Date Student Last Attended Program
(mm/dd/yyyy)]],17,FALSE)</f>
        <v>0</v>
      </c>
      <c r="F118" s="207">
        <f>VLOOKUP($A118,Table2[[No]:[Date Student Last Attended Program
(mm/dd/yyyy)]],18,FALSE)</f>
        <v>0</v>
      </c>
      <c r="G118" s="209">
        <f>VLOOKUP($A118,Table2[[#All],[No]:[Which Group Does Student Participate In?
(optional)]],23,FALSE)</f>
        <v>0</v>
      </c>
      <c r="H118" s="29"/>
      <c r="I118" s="29"/>
      <c r="J118" s="29"/>
      <c r="K118" s="29"/>
      <c r="L118" s="29"/>
      <c r="M118" s="29"/>
      <c r="N118" s="29"/>
      <c r="O118" s="29"/>
      <c r="P118" s="29"/>
      <c r="Q118" s="29"/>
      <c r="R118" s="29"/>
      <c r="S118" s="9"/>
      <c r="T118" s="9"/>
      <c r="U118" s="9"/>
      <c r="V118" s="9"/>
      <c r="W118" s="9"/>
      <c r="X118" s="9"/>
      <c r="Y118" s="9"/>
      <c r="Z118" s="9"/>
      <c r="AA118" s="9"/>
      <c r="AB118" s="9"/>
      <c r="AC118" s="9"/>
      <c r="AD118" s="9"/>
      <c r="AE118" s="9"/>
      <c r="AF118" s="9"/>
      <c r="AG118" s="9"/>
      <c r="AH118" s="9"/>
      <c r="AI118" s="9"/>
      <c r="AJ118" s="9"/>
      <c r="AK118" s="9"/>
      <c r="AL118" s="9"/>
      <c r="AM118" s="11">
        <f t="shared" si="3"/>
        <v>0</v>
      </c>
      <c r="AN118" s="11">
        <f t="shared" si="4"/>
        <v>0</v>
      </c>
      <c r="AO118" s="47" t="e">
        <f t="shared" si="5"/>
        <v>#DIV/0!</v>
      </c>
    </row>
    <row r="119" spans="1:41" x14ac:dyDescent="0.25">
      <c r="A119" s="10">
        <v>118</v>
      </c>
      <c r="B119" s="11">
        <f>VLOOKUP($A119,Table2[[No]:[Date Student Last Attended Program
(mm/dd/yyyy)]],2,FALSE)</f>
        <v>0</v>
      </c>
      <c r="C119" s="12">
        <f>VLOOKUP($A119,Table2[[No]:[Date Student Last Attended Program
(mm/dd/yyyy)]],4,FALSE)</f>
        <v>0</v>
      </c>
      <c r="D119" s="51">
        <f>VLOOKUP($A119,Table2[[No]:[Date Student Last Attended Program
(mm/dd/yyyy)]],14,FALSE)</f>
        <v>0</v>
      </c>
      <c r="E119" s="138">
        <f>VLOOKUP($A119,Table2[[No]:[Date Student Last Attended Program
(mm/dd/yyyy)]],17,FALSE)</f>
        <v>0</v>
      </c>
      <c r="F119" s="207">
        <f>VLOOKUP($A119,Table2[[No]:[Date Student Last Attended Program
(mm/dd/yyyy)]],18,FALSE)</f>
        <v>0</v>
      </c>
      <c r="G119" s="209">
        <f>VLOOKUP($A119,Table2[[#All],[No]:[Which Group Does Student Participate In?
(optional)]],23,FALSE)</f>
        <v>0</v>
      </c>
      <c r="H119" s="29"/>
      <c r="I119" s="29"/>
      <c r="J119" s="29"/>
      <c r="K119" s="29"/>
      <c r="L119" s="29"/>
      <c r="M119" s="29"/>
      <c r="N119" s="29"/>
      <c r="O119" s="29"/>
      <c r="P119" s="29"/>
      <c r="Q119" s="29"/>
      <c r="R119" s="29"/>
      <c r="S119" s="9"/>
      <c r="T119" s="9"/>
      <c r="U119" s="9"/>
      <c r="V119" s="9"/>
      <c r="W119" s="9"/>
      <c r="X119" s="9"/>
      <c r="Y119" s="9"/>
      <c r="Z119" s="9"/>
      <c r="AA119" s="9"/>
      <c r="AB119" s="9"/>
      <c r="AC119" s="9"/>
      <c r="AD119" s="9"/>
      <c r="AE119" s="9"/>
      <c r="AF119" s="9"/>
      <c r="AG119" s="9"/>
      <c r="AH119" s="9"/>
      <c r="AI119" s="9"/>
      <c r="AJ119" s="9"/>
      <c r="AK119" s="9"/>
      <c r="AL119" s="9"/>
      <c r="AM119" s="11">
        <f t="shared" si="3"/>
        <v>0</v>
      </c>
      <c r="AN119" s="11">
        <f t="shared" si="4"/>
        <v>0</v>
      </c>
      <c r="AO119" s="47" t="e">
        <f t="shared" si="5"/>
        <v>#DIV/0!</v>
      </c>
    </row>
    <row r="120" spans="1:41" x14ac:dyDescent="0.25">
      <c r="A120" s="10">
        <v>119</v>
      </c>
      <c r="B120" s="11">
        <f>VLOOKUP($A120,Table2[[No]:[Date Student Last Attended Program
(mm/dd/yyyy)]],2,FALSE)</f>
        <v>0</v>
      </c>
      <c r="C120" s="12">
        <f>VLOOKUP($A120,Table2[[No]:[Date Student Last Attended Program
(mm/dd/yyyy)]],4,FALSE)</f>
        <v>0</v>
      </c>
      <c r="D120" s="51">
        <f>VLOOKUP($A120,Table2[[No]:[Date Student Last Attended Program
(mm/dd/yyyy)]],14,FALSE)</f>
        <v>0</v>
      </c>
      <c r="E120" s="138">
        <f>VLOOKUP($A120,Table2[[No]:[Date Student Last Attended Program
(mm/dd/yyyy)]],17,FALSE)</f>
        <v>0</v>
      </c>
      <c r="F120" s="207">
        <f>VLOOKUP($A120,Table2[[No]:[Date Student Last Attended Program
(mm/dd/yyyy)]],18,FALSE)</f>
        <v>0</v>
      </c>
      <c r="G120" s="209">
        <f>VLOOKUP($A120,Table2[[#All],[No]:[Which Group Does Student Participate In?
(optional)]],23,FALSE)</f>
        <v>0</v>
      </c>
      <c r="H120" s="29"/>
      <c r="I120" s="29"/>
      <c r="J120" s="29"/>
      <c r="K120" s="29"/>
      <c r="L120" s="29"/>
      <c r="M120" s="29"/>
      <c r="N120" s="29"/>
      <c r="O120" s="29"/>
      <c r="P120" s="29"/>
      <c r="Q120" s="29"/>
      <c r="R120" s="29"/>
      <c r="S120" s="9"/>
      <c r="T120" s="9"/>
      <c r="U120" s="9"/>
      <c r="V120" s="9"/>
      <c r="W120" s="9"/>
      <c r="X120" s="9"/>
      <c r="Y120" s="9"/>
      <c r="Z120" s="9"/>
      <c r="AA120" s="9"/>
      <c r="AB120" s="9"/>
      <c r="AC120" s="9"/>
      <c r="AD120" s="9"/>
      <c r="AE120" s="9"/>
      <c r="AF120" s="9"/>
      <c r="AG120" s="9"/>
      <c r="AH120" s="9"/>
      <c r="AI120" s="9"/>
      <c r="AJ120" s="9"/>
      <c r="AK120" s="9"/>
      <c r="AL120" s="9"/>
      <c r="AM120" s="11">
        <f t="shared" si="3"/>
        <v>0</v>
      </c>
      <c r="AN120" s="11">
        <f t="shared" si="4"/>
        <v>0</v>
      </c>
      <c r="AO120" s="47" t="e">
        <f t="shared" si="5"/>
        <v>#DIV/0!</v>
      </c>
    </row>
    <row r="121" spans="1:41" x14ac:dyDescent="0.25">
      <c r="A121" s="10">
        <v>120</v>
      </c>
      <c r="B121" s="11">
        <f>VLOOKUP($A121,Table2[[No]:[Date Student Last Attended Program
(mm/dd/yyyy)]],2,FALSE)</f>
        <v>0</v>
      </c>
      <c r="C121" s="12">
        <f>VLOOKUP($A121,Table2[[No]:[Date Student Last Attended Program
(mm/dd/yyyy)]],4,FALSE)</f>
        <v>0</v>
      </c>
      <c r="D121" s="51">
        <f>VLOOKUP($A121,Table2[[No]:[Date Student Last Attended Program
(mm/dd/yyyy)]],14,FALSE)</f>
        <v>0</v>
      </c>
      <c r="E121" s="138">
        <f>VLOOKUP($A121,Table2[[No]:[Date Student Last Attended Program
(mm/dd/yyyy)]],17,FALSE)</f>
        <v>0</v>
      </c>
      <c r="F121" s="207">
        <f>VLOOKUP($A121,Table2[[No]:[Date Student Last Attended Program
(mm/dd/yyyy)]],18,FALSE)</f>
        <v>0</v>
      </c>
      <c r="G121" s="209">
        <f>VLOOKUP($A121,Table2[[#All],[No]:[Which Group Does Student Participate In?
(optional)]],23,FALSE)</f>
        <v>0</v>
      </c>
      <c r="H121" s="29"/>
      <c r="I121" s="29"/>
      <c r="J121" s="29"/>
      <c r="K121" s="29"/>
      <c r="L121" s="29"/>
      <c r="M121" s="29"/>
      <c r="N121" s="29"/>
      <c r="O121" s="29"/>
      <c r="P121" s="29"/>
      <c r="Q121" s="29"/>
      <c r="R121" s="29"/>
      <c r="S121" s="9"/>
      <c r="T121" s="9"/>
      <c r="U121" s="9"/>
      <c r="V121" s="9"/>
      <c r="W121" s="9"/>
      <c r="X121" s="9"/>
      <c r="Y121" s="9"/>
      <c r="Z121" s="9"/>
      <c r="AA121" s="9"/>
      <c r="AB121" s="9"/>
      <c r="AC121" s="9"/>
      <c r="AD121" s="9"/>
      <c r="AE121" s="9"/>
      <c r="AF121" s="9"/>
      <c r="AG121" s="9"/>
      <c r="AH121" s="9"/>
      <c r="AI121" s="9"/>
      <c r="AJ121" s="9"/>
      <c r="AK121" s="9"/>
      <c r="AL121" s="9"/>
      <c r="AM121" s="11">
        <f t="shared" si="3"/>
        <v>0</v>
      </c>
      <c r="AN121" s="11">
        <f t="shared" si="4"/>
        <v>0</v>
      </c>
      <c r="AO121" s="47" t="e">
        <f t="shared" si="5"/>
        <v>#DIV/0!</v>
      </c>
    </row>
    <row r="122" spans="1:41" x14ac:dyDescent="0.25">
      <c r="A122" s="10">
        <v>121</v>
      </c>
      <c r="B122" s="11">
        <f>VLOOKUP($A122,Table2[[No]:[Date Student Last Attended Program
(mm/dd/yyyy)]],2,FALSE)</f>
        <v>0</v>
      </c>
      <c r="C122" s="12">
        <f>VLOOKUP($A122,Table2[[No]:[Date Student Last Attended Program
(mm/dd/yyyy)]],4,FALSE)</f>
        <v>0</v>
      </c>
      <c r="D122" s="51">
        <f>VLOOKUP($A122,Table2[[No]:[Date Student Last Attended Program
(mm/dd/yyyy)]],14,FALSE)</f>
        <v>0</v>
      </c>
      <c r="E122" s="138">
        <f>VLOOKUP($A122,Table2[[No]:[Date Student Last Attended Program
(mm/dd/yyyy)]],17,FALSE)</f>
        <v>0</v>
      </c>
      <c r="F122" s="207">
        <f>VLOOKUP($A122,Table2[[No]:[Date Student Last Attended Program
(mm/dd/yyyy)]],18,FALSE)</f>
        <v>0</v>
      </c>
      <c r="G122" s="209">
        <f>VLOOKUP($A122,Table2[[#All],[No]:[Which Group Does Student Participate In?
(optional)]],23,FALSE)</f>
        <v>0</v>
      </c>
      <c r="H122" s="29"/>
      <c r="I122" s="29"/>
      <c r="J122" s="29"/>
      <c r="K122" s="29"/>
      <c r="L122" s="29"/>
      <c r="M122" s="29"/>
      <c r="N122" s="29"/>
      <c r="O122" s="29"/>
      <c r="P122" s="29"/>
      <c r="Q122" s="29"/>
      <c r="R122" s="29"/>
      <c r="S122" s="9"/>
      <c r="T122" s="9"/>
      <c r="U122" s="9"/>
      <c r="V122" s="9"/>
      <c r="W122" s="9"/>
      <c r="X122" s="9"/>
      <c r="Y122" s="9"/>
      <c r="Z122" s="9"/>
      <c r="AA122" s="9"/>
      <c r="AB122" s="9"/>
      <c r="AC122" s="9"/>
      <c r="AD122" s="9"/>
      <c r="AE122" s="9"/>
      <c r="AF122" s="9"/>
      <c r="AG122" s="9"/>
      <c r="AH122" s="9"/>
      <c r="AI122" s="9"/>
      <c r="AJ122" s="9"/>
      <c r="AK122" s="9"/>
      <c r="AL122" s="9"/>
      <c r="AM122" s="11">
        <f t="shared" si="3"/>
        <v>0</v>
      </c>
      <c r="AN122" s="11">
        <f t="shared" si="4"/>
        <v>0</v>
      </c>
      <c r="AO122" s="47" t="e">
        <f t="shared" si="5"/>
        <v>#DIV/0!</v>
      </c>
    </row>
    <row r="123" spans="1:41" x14ac:dyDescent="0.25">
      <c r="A123" s="10">
        <v>122</v>
      </c>
      <c r="B123" s="11">
        <f>VLOOKUP($A123,Table2[[No]:[Date Student Last Attended Program
(mm/dd/yyyy)]],2,FALSE)</f>
        <v>0</v>
      </c>
      <c r="C123" s="12">
        <f>VLOOKUP($A123,Table2[[No]:[Date Student Last Attended Program
(mm/dd/yyyy)]],4,FALSE)</f>
        <v>0</v>
      </c>
      <c r="D123" s="51">
        <f>VLOOKUP($A123,Table2[[No]:[Date Student Last Attended Program
(mm/dd/yyyy)]],14,FALSE)</f>
        <v>0</v>
      </c>
      <c r="E123" s="138">
        <f>VLOOKUP($A123,Table2[[No]:[Date Student Last Attended Program
(mm/dd/yyyy)]],17,FALSE)</f>
        <v>0</v>
      </c>
      <c r="F123" s="207">
        <f>VLOOKUP($A123,Table2[[No]:[Date Student Last Attended Program
(mm/dd/yyyy)]],18,FALSE)</f>
        <v>0</v>
      </c>
      <c r="G123" s="209">
        <f>VLOOKUP($A123,Table2[[#All],[No]:[Which Group Does Student Participate In?
(optional)]],23,FALSE)</f>
        <v>0</v>
      </c>
      <c r="H123" s="29"/>
      <c r="I123" s="29"/>
      <c r="J123" s="29"/>
      <c r="K123" s="29"/>
      <c r="L123" s="29"/>
      <c r="M123" s="29"/>
      <c r="N123" s="29"/>
      <c r="O123" s="29"/>
      <c r="P123" s="29"/>
      <c r="Q123" s="29"/>
      <c r="R123" s="29"/>
      <c r="S123" s="9"/>
      <c r="T123" s="9"/>
      <c r="U123" s="9"/>
      <c r="V123" s="9"/>
      <c r="W123" s="9"/>
      <c r="X123" s="9"/>
      <c r="Y123" s="9"/>
      <c r="Z123" s="9"/>
      <c r="AA123" s="9"/>
      <c r="AB123" s="9"/>
      <c r="AC123" s="9"/>
      <c r="AD123" s="9"/>
      <c r="AE123" s="9"/>
      <c r="AF123" s="9"/>
      <c r="AG123" s="9"/>
      <c r="AH123" s="9"/>
      <c r="AI123" s="9"/>
      <c r="AJ123" s="9"/>
      <c r="AK123" s="9"/>
      <c r="AL123" s="9"/>
      <c r="AM123" s="11">
        <f t="shared" si="3"/>
        <v>0</v>
      </c>
      <c r="AN123" s="11">
        <f t="shared" si="4"/>
        <v>0</v>
      </c>
      <c r="AO123" s="47" t="e">
        <f t="shared" si="5"/>
        <v>#DIV/0!</v>
      </c>
    </row>
    <row r="124" spans="1:41" x14ac:dyDescent="0.25">
      <c r="A124" s="10">
        <v>123</v>
      </c>
      <c r="B124" s="11">
        <f>VLOOKUP($A124,Table2[[No]:[Date Student Last Attended Program
(mm/dd/yyyy)]],2,FALSE)</f>
        <v>0</v>
      </c>
      <c r="C124" s="12">
        <f>VLOOKUP($A124,Table2[[No]:[Date Student Last Attended Program
(mm/dd/yyyy)]],4,FALSE)</f>
        <v>0</v>
      </c>
      <c r="D124" s="51">
        <f>VLOOKUP($A124,Table2[[No]:[Date Student Last Attended Program
(mm/dd/yyyy)]],14,FALSE)</f>
        <v>0</v>
      </c>
      <c r="E124" s="138">
        <f>VLOOKUP($A124,Table2[[No]:[Date Student Last Attended Program
(mm/dd/yyyy)]],17,FALSE)</f>
        <v>0</v>
      </c>
      <c r="F124" s="207">
        <f>VLOOKUP($A124,Table2[[No]:[Date Student Last Attended Program
(mm/dd/yyyy)]],18,FALSE)</f>
        <v>0</v>
      </c>
      <c r="G124" s="209">
        <f>VLOOKUP($A124,Table2[[#All],[No]:[Which Group Does Student Participate In?
(optional)]],23,FALSE)</f>
        <v>0</v>
      </c>
      <c r="H124" s="29"/>
      <c r="I124" s="29"/>
      <c r="J124" s="29"/>
      <c r="K124" s="29"/>
      <c r="L124" s="29"/>
      <c r="M124" s="29"/>
      <c r="N124" s="29"/>
      <c r="O124" s="29"/>
      <c r="P124" s="29"/>
      <c r="Q124" s="29"/>
      <c r="R124" s="29"/>
      <c r="S124" s="9"/>
      <c r="T124" s="9"/>
      <c r="U124" s="9"/>
      <c r="V124" s="9"/>
      <c r="W124" s="9"/>
      <c r="X124" s="9"/>
      <c r="Y124" s="9"/>
      <c r="Z124" s="9"/>
      <c r="AA124" s="9"/>
      <c r="AB124" s="9"/>
      <c r="AC124" s="9"/>
      <c r="AD124" s="9"/>
      <c r="AE124" s="9"/>
      <c r="AF124" s="9"/>
      <c r="AG124" s="9"/>
      <c r="AH124" s="9"/>
      <c r="AI124" s="9"/>
      <c r="AJ124" s="9"/>
      <c r="AK124" s="9"/>
      <c r="AL124" s="9"/>
      <c r="AM124" s="11">
        <f t="shared" si="3"/>
        <v>0</v>
      </c>
      <c r="AN124" s="11">
        <f t="shared" si="4"/>
        <v>0</v>
      </c>
      <c r="AO124" s="47" t="e">
        <f t="shared" si="5"/>
        <v>#DIV/0!</v>
      </c>
    </row>
    <row r="125" spans="1:41" x14ac:dyDescent="0.25">
      <c r="A125" s="10">
        <v>124</v>
      </c>
      <c r="B125" s="11">
        <f>VLOOKUP($A125,Table2[[No]:[Date Student Last Attended Program
(mm/dd/yyyy)]],2,FALSE)</f>
        <v>0</v>
      </c>
      <c r="C125" s="12">
        <f>VLOOKUP($A125,Table2[[No]:[Date Student Last Attended Program
(mm/dd/yyyy)]],4,FALSE)</f>
        <v>0</v>
      </c>
      <c r="D125" s="51">
        <f>VLOOKUP($A125,Table2[[No]:[Date Student Last Attended Program
(mm/dd/yyyy)]],14,FALSE)</f>
        <v>0</v>
      </c>
      <c r="E125" s="138">
        <f>VLOOKUP($A125,Table2[[No]:[Date Student Last Attended Program
(mm/dd/yyyy)]],17,FALSE)</f>
        <v>0</v>
      </c>
      <c r="F125" s="207">
        <f>VLOOKUP($A125,Table2[[No]:[Date Student Last Attended Program
(mm/dd/yyyy)]],18,FALSE)</f>
        <v>0</v>
      </c>
      <c r="G125" s="209">
        <f>VLOOKUP($A125,Table2[[#All],[No]:[Which Group Does Student Participate In?
(optional)]],23,FALSE)</f>
        <v>0</v>
      </c>
      <c r="H125" s="29"/>
      <c r="I125" s="29"/>
      <c r="J125" s="29"/>
      <c r="K125" s="29"/>
      <c r="L125" s="29"/>
      <c r="M125" s="29"/>
      <c r="N125" s="29"/>
      <c r="O125" s="29"/>
      <c r="P125" s="29"/>
      <c r="Q125" s="29"/>
      <c r="R125" s="29"/>
      <c r="S125" s="9"/>
      <c r="T125" s="9"/>
      <c r="U125" s="9"/>
      <c r="V125" s="9"/>
      <c r="W125" s="9"/>
      <c r="X125" s="9"/>
      <c r="Y125" s="9"/>
      <c r="Z125" s="9"/>
      <c r="AA125" s="9"/>
      <c r="AB125" s="9"/>
      <c r="AC125" s="9"/>
      <c r="AD125" s="9"/>
      <c r="AE125" s="9"/>
      <c r="AF125" s="9"/>
      <c r="AG125" s="9"/>
      <c r="AH125" s="9"/>
      <c r="AI125" s="9"/>
      <c r="AJ125" s="9"/>
      <c r="AK125" s="9"/>
      <c r="AL125" s="9"/>
      <c r="AM125" s="11">
        <f t="shared" si="3"/>
        <v>0</v>
      </c>
      <c r="AN125" s="11">
        <f t="shared" si="4"/>
        <v>0</v>
      </c>
      <c r="AO125" s="47" t="e">
        <f t="shared" si="5"/>
        <v>#DIV/0!</v>
      </c>
    </row>
    <row r="126" spans="1:41" x14ac:dyDescent="0.25">
      <c r="A126" s="10">
        <v>125</v>
      </c>
      <c r="B126" s="11">
        <f>VLOOKUP($A126,Table2[[No]:[Date Student Last Attended Program
(mm/dd/yyyy)]],2,FALSE)</f>
        <v>0</v>
      </c>
      <c r="C126" s="12">
        <f>VLOOKUP($A126,Table2[[No]:[Date Student Last Attended Program
(mm/dd/yyyy)]],4,FALSE)</f>
        <v>0</v>
      </c>
      <c r="D126" s="51">
        <f>VLOOKUP($A126,Table2[[No]:[Date Student Last Attended Program
(mm/dd/yyyy)]],14,FALSE)</f>
        <v>0</v>
      </c>
      <c r="E126" s="138">
        <f>VLOOKUP($A126,Table2[[No]:[Date Student Last Attended Program
(mm/dd/yyyy)]],17,FALSE)</f>
        <v>0</v>
      </c>
      <c r="F126" s="207">
        <f>VLOOKUP($A126,Table2[[No]:[Date Student Last Attended Program
(mm/dd/yyyy)]],18,FALSE)</f>
        <v>0</v>
      </c>
      <c r="G126" s="209">
        <f>VLOOKUP($A126,Table2[[#All],[No]:[Which Group Does Student Participate In?
(optional)]],23,FALSE)</f>
        <v>0</v>
      </c>
      <c r="H126" s="29"/>
      <c r="I126" s="29"/>
      <c r="J126" s="29"/>
      <c r="K126" s="29"/>
      <c r="L126" s="29"/>
      <c r="M126" s="29"/>
      <c r="N126" s="29"/>
      <c r="O126" s="29"/>
      <c r="P126" s="29"/>
      <c r="Q126" s="29"/>
      <c r="R126" s="29"/>
      <c r="S126" s="9"/>
      <c r="T126" s="9"/>
      <c r="U126" s="9"/>
      <c r="V126" s="9"/>
      <c r="W126" s="9"/>
      <c r="X126" s="9"/>
      <c r="Y126" s="9"/>
      <c r="Z126" s="9"/>
      <c r="AA126" s="9"/>
      <c r="AB126" s="9"/>
      <c r="AC126" s="9"/>
      <c r="AD126" s="9"/>
      <c r="AE126" s="9"/>
      <c r="AF126" s="9"/>
      <c r="AG126" s="9"/>
      <c r="AH126" s="9"/>
      <c r="AI126" s="9"/>
      <c r="AJ126" s="9"/>
      <c r="AK126" s="9"/>
      <c r="AL126" s="9"/>
      <c r="AM126" s="11">
        <f t="shared" si="3"/>
        <v>0</v>
      </c>
      <c r="AN126" s="11">
        <f t="shared" si="4"/>
        <v>0</v>
      </c>
      <c r="AO126" s="47" t="e">
        <f t="shared" si="5"/>
        <v>#DIV/0!</v>
      </c>
    </row>
    <row r="127" spans="1:41" x14ac:dyDescent="0.25">
      <c r="A127" s="10">
        <v>126</v>
      </c>
      <c r="B127" s="11">
        <f>VLOOKUP($A127,Table2[[No]:[Date Student Last Attended Program
(mm/dd/yyyy)]],2,FALSE)</f>
        <v>0</v>
      </c>
      <c r="C127" s="12">
        <f>VLOOKUP($A127,Table2[[No]:[Date Student Last Attended Program
(mm/dd/yyyy)]],4,FALSE)</f>
        <v>0</v>
      </c>
      <c r="D127" s="51">
        <f>VLOOKUP($A127,Table2[[No]:[Date Student Last Attended Program
(mm/dd/yyyy)]],14,FALSE)</f>
        <v>0</v>
      </c>
      <c r="E127" s="138">
        <f>VLOOKUP($A127,Table2[[No]:[Date Student Last Attended Program
(mm/dd/yyyy)]],17,FALSE)</f>
        <v>0</v>
      </c>
      <c r="F127" s="207">
        <f>VLOOKUP($A127,Table2[[No]:[Date Student Last Attended Program
(mm/dd/yyyy)]],18,FALSE)</f>
        <v>0</v>
      </c>
      <c r="G127" s="209">
        <f>VLOOKUP($A127,Table2[[#All],[No]:[Which Group Does Student Participate In?
(optional)]],23,FALSE)</f>
        <v>0</v>
      </c>
      <c r="H127" s="29"/>
      <c r="I127" s="29"/>
      <c r="J127" s="29"/>
      <c r="K127" s="29"/>
      <c r="L127" s="29"/>
      <c r="M127" s="29"/>
      <c r="N127" s="29"/>
      <c r="O127" s="29"/>
      <c r="P127" s="29"/>
      <c r="Q127" s="29"/>
      <c r="R127" s="29"/>
      <c r="S127" s="9"/>
      <c r="T127" s="9"/>
      <c r="U127" s="9"/>
      <c r="V127" s="9"/>
      <c r="W127" s="9"/>
      <c r="X127" s="9"/>
      <c r="Y127" s="9"/>
      <c r="Z127" s="9"/>
      <c r="AA127" s="9"/>
      <c r="AB127" s="9"/>
      <c r="AC127" s="9"/>
      <c r="AD127" s="9"/>
      <c r="AE127" s="9"/>
      <c r="AF127" s="9"/>
      <c r="AG127" s="9"/>
      <c r="AH127" s="9"/>
      <c r="AI127" s="9"/>
      <c r="AJ127" s="9"/>
      <c r="AK127" s="9"/>
      <c r="AL127" s="9"/>
      <c r="AM127" s="11">
        <f t="shared" si="3"/>
        <v>0</v>
      </c>
      <c r="AN127" s="11">
        <f t="shared" si="4"/>
        <v>0</v>
      </c>
      <c r="AO127" s="47" t="e">
        <f t="shared" si="5"/>
        <v>#DIV/0!</v>
      </c>
    </row>
    <row r="128" spans="1:41" x14ac:dyDescent="0.25">
      <c r="A128" s="10">
        <v>127</v>
      </c>
      <c r="B128" s="11">
        <f>VLOOKUP($A128,Table2[[No]:[Date Student Last Attended Program
(mm/dd/yyyy)]],2,FALSE)</f>
        <v>0</v>
      </c>
      <c r="C128" s="12">
        <f>VLOOKUP($A128,Table2[[No]:[Date Student Last Attended Program
(mm/dd/yyyy)]],4,FALSE)</f>
        <v>0</v>
      </c>
      <c r="D128" s="51">
        <f>VLOOKUP($A128,Table2[[No]:[Date Student Last Attended Program
(mm/dd/yyyy)]],14,FALSE)</f>
        <v>0</v>
      </c>
      <c r="E128" s="138">
        <f>VLOOKUP($A128,Table2[[No]:[Date Student Last Attended Program
(mm/dd/yyyy)]],17,FALSE)</f>
        <v>0</v>
      </c>
      <c r="F128" s="207">
        <f>VLOOKUP($A128,Table2[[No]:[Date Student Last Attended Program
(mm/dd/yyyy)]],18,FALSE)</f>
        <v>0</v>
      </c>
      <c r="G128" s="209">
        <f>VLOOKUP($A128,Table2[[#All],[No]:[Which Group Does Student Participate In?
(optional)]],23,FALSE)</f>
        <v>0</v>
      </c>
      <c r="H128" s="29"/>
      <c r="I128" s="29"/>
      <c r="J128" s="29"/>
      <c r="K128" s="29"/>
      <c r="L128" s="29"/>
      <c r="M128" s="29"/>
      <c r="N128" s="29"/>
      <c r="O128" s="29"/>
      <c r="P128" s="29"/>
      <c r="Q128" s="29"/>
      <c r="R128" s="29"/>
      <c r="S128" s="9"/>
      <c r="T128" s="9"/>
      <c r="U128" s="9"/>
      <c r="V128" s="9"/>
      <c r="W128" s="9"/>
      <c r="X128" s="9"/>
      <c r="Y128" s="9"/>
      <c r="Z128" s="9"/>
      <c r="AA128" s="9"/>
      <c r="AB128" s="9"/>
      <c r="AC128" s="9"/>
      <c r="AD128" s="9"/>
      <c r="AE128" s="9"/>
      <c r="AF128" s="9"/>
      <c r="AG128" s="9"/>
      <c r="AH128" s="9"/>
      <c r="AI128" s="9"/>
      <c r="AJ128" s="9"/>
      <c r="AK128" s="9"/>
      <c r="AL128" s="9"/>
      <c r="AM128" s="11">
        <f t="shared" si="3"/>
        <v>0</v>
      </c>
      <c r="AN128" s="11">
        <f t="shared" si="4"/>
        <v>0</v>
      </c>
      <c r="AO128" s="47" t="e">
        <f t="shared" si="5"/>
        <v>#DIV/0!</v>
      </c>
    </row>
    <row r="129" spans="1:41" x14ac:dyDescent="0.25">
      <c r="A129" s="10">
        <v>128</v>
      </c>
      <c r="B129" s="11">
        <f>VLOOKUP($A129,Table2[[No]:[Date Student Last Attended Program
(mm/dd/yyyy)]],2,FALSE)</f>
        <v>0</v>
      </c>
      <c r="C129" s="12">
        <f>VLOOKUP($A129,Table2[[No]:[Date Student Last Attended Program
(mm/dd/yyyy)]],4,FALSE)</f>
        <v>0</v>
      </c>
      <c r="D129" s="51">
        <f>VLOOKUP($A129,Table2[[No]:[Date Student Last Attended Program
(mm/dd/yyyy)]],14,FALSE)</f>
        <v>0</v>
      </c>
      <c r="E129" s="138">
        <f>VLOOKUP($A129,Table2[[No]:[Date Student Last Attended Program
(mm/dd/yyyy)]],17,FALSE)</f>
        <v>0</v>
      </c>
      <c r="F129" s="207">
        <f>VLOOKUP($A129,Table2[[No]:[Date Student Last Attended Program
(mm/dd/yyyy)]],18,FALSE)</f>
        <v>0</v>
      </c>
      <c r="G129" s="209">
        <f>VLOOKUP($A129,Table2[[#All],[No]:[Which Group Does Student Participate In?
(optional)]],23,FALSE)</f>
        <v>0</v>
      </c>
      <c r="H129" s="29"/>
      <c r="I129" s="29"/>
      <c r="J129" s="29"/>
      <c r="K129" s="29"/>
      <c r="L129" s="29"/>
      <c r="M129" s="29"/>
      <c r="N129" s="29"/>
      <c r="O129" s="29"/>
      <c r="P129" s="29"/>
      <c r="Q129" s="29"/>
      <c r="R129" s="29"/>
      <c r="S129" s="9"/>
      <c r="T129" s="9"/>
      <c r="U129" s="9"/>
      <c r="V129" s="9"/>
      <c r="W129" s="9"/>
      <c r="X129" s="9"/>
      <c r="Y129" s="9"/>
      <c r="Z129" s="9"/>
      <c r="AA129" s="9"/>
      <c r="AB129" s="9"/>
      <c r="AC129" s="9"/>
      <c r="AD129" s="9"/>
      <c r="AE129" s="9"/>
      <c r="AF129" s="9"/>
      <c r="AG129" s="9"/>
      <c r="AH129" s="9"/>
      <c r="AI129" s="9"/>
      <c r="AJ129" s="9"/>
      <c r="AK129" s="9"/>
      <c r="AL129" s="9"/>
      <c r="AM129" s="11">
        <f t="shared" si="3"/>
        <v>0</v>
      </c>
      <c r="AN129" s="11">
        <f t="shared" si="4"/>
        <v>0</v>
      </c>
      <c r="AO129" s="47" t="e">
        <f t="shared" si="5"/>
        <v>#DIV/0!</v>
      </c>
    </row>
    <row r="130" spans="1:41" x14ac:dyDescent="0.25">
      <c r="A130" s="10">
        <v>129</v>
      </c>
      <c r="B130" s="11">
        <f>VLOOKUP($A130,Table2[[No]:[Date Student Last Attended Program
(mm/dd/yyyy)]],2,FALSE)</f>
        <v>0</v>
      </c>
      <c r="C130" s="12">
        <f>VLOOKUP($A130,Table2[[No]:[Date Student Last Attended Program
(mm/dd/yyyy)]],4,FALSE)</f>
        <v>0</v>
      </c>
      <c r="D130" s="51">
        <f>VLOOKUP($A130,Table2[[No]:[Date Student Last Attended Program
(mm/dd/yyyy)]],14,FALSE)</f>
        <v>0</v>
      </c>
      <c r="E130" s="138">
        <f>VLOOKUP($A130,Table2[[No]:[Date Student Last Attended Program
(mm/dd/yyyy)]],17,FALSE)</f>
        <v>0</v>
      </c>
      <c r="F130" s="207">
        <f>VLOOKUP($A130,Table2[[No]:[Date Student Last Attended Program
(mm/dd/yyyy)]],18,FALSE)</f>
        <v>0</v>
      </c>
      <c r="G130" s="209">
        <f>VLOOKUP($A130,Table2[[#All],[No]:[Which Group Does Student Participate In?
(optional)]],23,FALSE)</f>
        <v>0</v>
      </c>
      <c r="H130" s="29"/>
      <c r="I130" s="29"/>
      <c r="J130" s="29"/>
      <c r="K130" s="29"/>
      <c r="L130" s="29"/>
      <c r="M130" s="29"/>
      <c r="N130" s="29"/>
      <c r="O130" s="29"/>
      <c r="P130" s="29"/>
      <c r="Q130" s="29"/>
      <c r="R130" s="29"/>
      <c r="S130" s="9"/>
      <c r="T130" s="9"/>
      <c r="U130" s="9"/>
      <c r="V130" s="9"/>
      <c r="W130" s="9"/>
      <c r="X130" s="9"/>
      <c r="Y130" s="9"/>
      <c r="Z130" s="9"/>
      <c r="AA130" s="9"/>
      <c r="AB130" s="9"/>
      <c r="AC130" s="9"/>
      <c r="AD130" s="9"/>
      <c r="AE130" s="9"/>
      <c r="AF130" s="9"/>
      <c r="AG130" s="9"/>
      <c r="AH130" s="9"/>
      <c r="AI130" s="9"/>
      <c r="AJ130" s="9"/>
      <c r="AK130" s="9"/>
      <c r="AL130" s="9"/>
      <c r="AM130" s="11">
        <f t="shared" ref="AM130:AM193" si="6">COUNTIF(H130:AL130,"1")</f>
        <v>0</v>
      </c>
      <c r="AN130" s="11">
        <f t="shared" ref="AN130:AN193" si="7">COUNTIFS(H130:AL130,"1")+COUNTIF(H130:AL130,"0")</f>
        <v>0</v>
      </c>
      <c r="AO130" s="47" t="e">
        <f t="shared" ref="AO130:AO193" si="8">AM130/AN130</f>
        <v>#DIV/0!</v>
      </c>
    </row>
    <row r="131" spans="1:41" x14ac:dyDescent="0.25">
      <c r="A131" s="10">
        <v>130</v>
      </c>
      <c r="B131" s="11">
        <f>VLOOKUP($A131,Table2[[No]:[Date Student Last Attended Program
(mm/dd/yyyy)]],2,FALSE)</f>
        <v>0</v>
      </c>
      <c r="C131" s="12">
        <f>VLOOKUP($A131,Table2[[No]:[Date Student Last Attended Program
(mm/dd/yyyy)]],4,FALSE)</f>
        <v>0</v>
      </c>
      <c r="D131" s="51">
        <f>VLOOKUP($A131,Table2[[No]:[Date Student Last Attended Program
(mm/dd/yyyy)]],14,FALSE)</f>
        <v>0</v>
      </c>
      <c r="E131" s="138">
        <f>VLOOKUP($A131,Table2[[No]:[Date Student Last Attended Program
(mm/dd/yyyy)]],17,FALSE)</f>
        <v>0</v>
      </c>
      <c r="F131" s="207">
        <f>VLOOKUP($A131,Table2[[No]:[Date Student Last Attended Program
(mm/dd/yyyy)]],18,FALSE)</f>
        <v>0</v>
      </c>
      <c r="G131" s="209">
        <f>VLOOKUP($A131,Table2[[#All],[No]:[Which Group Does Student Participate In?
(optional)]],23,FALSE)</f>
        <v>0</v>
      </c>
      <c r="H131" s="29"/>
      <c r="I131" s="29"/>
      <c r="J131" s="29"/>
      <c r="K131" s="29"/>
      <c r="L131" s="29"/>
      <c r="M131" s="29"/>
      <c r="N131" s="29"/>
      <c r="O131" s="29"/>
      <c r="P131" s="29"/>
      <c r="Q131" s="29"/>
      <c r="R131" s="29"/>
      <c r="S131" s="9"/>
      <c r="T131" s="9"/>
      <c r="U131" s="9"/>
      <c r="V131" s="9"/>
      <c r="W131" s="9"/>
      <c r="X131" s="9"/>
      <c r="Y131" s="9"/>
      <c r="Z131" s="9"/>
      <c r="AA131" s="9"/>
      <c r="AB131" s="9"/>
      <c r="AC131" s="9"/>
      <c r="AD131" s="9"/>
      <c r="AE131" s="9"/>
      <c r="AF131" s="9"/>
      <c r="AG131" s="9"/>
      <c r="AH131" s="9"/>
      <c r="AI131" s="9"/>
      <c r="AJ131" s="9"/>
      <c r="AK131" s="9"/>
      <c r="AL131" s="9"/>
      <c r="AM131" s="11">
        <f t="shared" si="6"/>
        <v>0</v>
      </c>
      <c r="AN131" s="11">
        <f t="shared" si="7"/>
        <v>0</v>
      </c>
      <c r="AO131" s="47" t="e">
        <f t="shared" si="8"/>
        <v>#DIV/0!</v>
      </c>
    </row>
    <row r="132" spans="1:41" x14ac:dyDescent="0.25">
      <c r="A132" s="10">
        <v>131</v>
      </c>
      <c r="B132" s="11">
        <f>VLOOKUP($A132,Table2[[No]:[Date Student Last Attended Program
(mm/dd/yyyy)]],2,FALSE)</f>
        <v>0</v>
      </c>
      <c r="C132" s="12">
        <f>VLOOKUP($A132,Table2[[No]:[Date Student Last Attended Program
(mm/dd/yyyy)]],4,FALSE)</f>
        <v>0</v>
      </c>
      <c r="D132" s="51">
        <f>VLOOKUP($A132,Table2[[No]:[Date Student Last Attended Program
(mm/dd/yyyy)]],14,FALSE)</f>
        <v>0</v>
      </c>
      <c r="E132" s="138">
        <f>VLOOKUP($A132,Table2[[No]:[Date Student Last Attended Program
(mm/dd/yyyy)]],17,FALSE)</f>
        <v>0</v>
      </c>
      <c r="F132" s="207">
        <f>VLOOKUP($A132,Table2[[No]:[Date Student Last Attended Program
(mm/dd/yyyy)]],18,FALSE)</f>
        <v>0</v>
      </c>
      <c r="G132" s="209">
        <f>VLOOKUP($A132,Table2[[#All],[No]:[Which Group Does Student Participate In?
(optional)]],23,FALSE)</f>
        <v>0</v>
      </c>
      <c r="H132" s="29"/>
      <c r="I132" s="29"/>
      <c r="J132" s="29"/>
      <c r="K132" s="29"/>
      <c r="L132" s="29"/>
      <c r="M132" s="29"/>
      <c r="N132" s="29"/>
      <c r="O132" s="29"/>
      <c r="P132" s="29"/>
      <c r="Q132" s="29"/>
      <c r="R132" s="29"/>
      <c r="S132" s="9"/>
      <c r="T132" s="9"/>
      <c r="U132" s="9"/>
      <c r="V132" s="9"/>
      <c r="W132" s="9"/>
      <c r="X132" s="9"/>
      <c r="Y132" s="9"/>
      <c r="Z132" s="9"/>
      <c r="AA132" s="9"/>
      <c r="AB132" s="9"/>
      <c r="AC132" s="9"/>
      <c r="AD132" s="9"/>
      <c r="AE132" s="9"/>
      <c r="AF132" s="9"/>
      <c r="AG132" s="9"/>
      <c r="AH132" s="9"/>
      <c r="AI132" s="9"/>
      <c r="AJ132" s="9"/>
      <c r="AK132" s="9"/>
      <c r="AL132" s="9"/>
      <c r="AM132" s="11">
        <f t="shared" si="6"/>
        <v>0</v>
      </c>
      <c r="AN132" s="11">
        <f t="shared" si="7"/>
        <v>0</v>
      </c>
      <c r="AO132" s="47" t="e">
        <f t="shared" si="8"/>
        <v>#DIV/0!</v>
      </c>
    </row>
    <row r="133" spans="1:41" x14ac:dyDescent="0.25">
      <c r="A133" s="10">
        <v>132</v>
      </c>
      <c r="B133" s="11">
        <f>VLOOKUP($A133,Table2[[No]:[Date Student Last Attended Program
(mm/dd/yyyy)]],2,FALSE)</f>
        <v>0</v>
      </c>
      <c r="C133" s="12">
        <f>VLOOKUP($A133,Table2[[No]:[Date Student Last Attended Program
(mm/dd/yyyy)]],4,FALSE)</f>
        <v>0</v>
      </c>
      <c r="D133" s="51">
        <f>VLOOKUP($A133,Table2[[No]:[Date Student Last Attended Program
(mm/dd/yyyy)]],14,FALSE)</f>
        <v>0</v>
      </c>
      <c r="E133" s="138">
        <f>VLOOKUP($A133,Table2[[No]:[Date Student Last Attended Program
(mm/dd/yyyy)]],17,FALSE)</f>
        <v>0</v>
      </c>
      <c r="F133" s="207">
        <f>VLOOKUP($A133,Table2[[No]:[Date Student Last Attended Program
(mm/dd/yyyy)]],18,FALSE)</f>
        <v>0</v>
      </c>
      <c r="G133" s="209">
        <f>VLOOKUP($A133,Table2[[#All],[No]:[Which Group Does Student Participate In?
(optional)]],23,FALSE)</f>
        <v>0</v>
      </c>
      <c r="H133" s="29"/>
      <c r="I133" s="29"/>
      <c r="J133" s="29"/>
      <c r="K133" s="29"/>
      <c r="L133" s="29"/>
      <c r="M133" s="29"/>
      <c r="N133" s="29"/>
      <c r="O133" s="29"/>
      <c r="P133" s="29"/>
      <c r="Q133" s="29"/>
      <c r="R133" s="29"/>
      <c r="S133" s="9"/>
      <c r="T133" s="9"/>
      <c r="U133" s="9"/>
      <c r="V133" s="9"/>
      <c r="W133" s="9"/>
      <c r="X133" s="9"/>
      <c r="Y133" s="9"/>
      <c r="Z133" s="9"/>
      <c r="AA133" s="9"/>
      <c r="AB133" s="9"/>
      <c r="AC133" s="9"/>
      <c r="AD133" s="9"/>
      <c r="AE133" s="9"/>
      <c r="AF133" s="9"/>
      <c r="AG133" s="9"/>
      <c r="AH133" s="9"/>
      <c r="AI133" s="9"/>
      <c r="AJ133" s="9"/>
      <c r="AK133" s="9"/>
      <c r="AL133" s="9"/>
      <c r="AM133" s="11">
        <f t="shared" si="6"/>
        <v>0</v>
      </c>
      <c r="AN133" s="11">
        <f t="shared" si="7"/>
        <v>0</v>
      </c>
      <c r="AO133" s="47" t="e">
        <f t="shared" si="8"/>
        <v>#DIV/0!</v>
      </c>
    </row>
    <row r="134" spans="1:41" x14ac:dyDescent="0.25">
      <c r="A134" s="10">
        <v>133</v>
      </c>
      <c r="B134" s="11">
        <f>VLOOKUP($A134,Table2[[No]:[Date Student Last Attended Program
(mm/dd/yyyy)]],2,FALSE)</f>
        <v>0</v>
      </c>
      <c r="C134" s="12">
        <f>VLOOKUP($A134,Table2[[No]:[Date Student Last Attended Program
(mm/dd/yyyy)]],4,FALSE)</f>
        <v>0</v>
      </c>
      <c r="D134" s="51">
        <f>VLOOKUP($A134,Table2[[No]:[Date Student Last Attended Program
(mm/dd/yyyy)]],14,FALSE)</f>
        <v>0</v>
      </c>
      <c r="E134" s="138">
        <f>VLOOKUP($A134,Table2[[No]:[Date Student Last Attended Program
(mm/dd/yyyy)]],17,FALSE)</f>
        <v>0</v>
      </c>
      <c r="F134" s="207">
        <f>VLOOKUP($A134,Table2[[No]:[Date Student Last Attended Program
(mm/dd/yyyy)]],18,FALSE)</f>
        <v>0</v>
      </c>
      <c r="G134" s="209">
        <f>VLOOKUP($A134,Table2[[#All],[No]:[Which Group Does Student Participate In?
(optional)]],23,FALSE)</f>
        <v>0</v>
      </c>
      <c r="H134" s="29"/>
      <c r="I134" s="29"/>
      <c r="J134" s="29"/>
      <c r="K134" s="29"/>
      <c r="L134" s="29"/>
      <c r="M134" s="29"/>
      <c r="N134" s="29"/>
      <c r="O134" s="29"/>
      <c r="P134" s="29"/>
      <c r="Q134" s="29"/>
      <c r="R134" s="29"/>
      <c r="S134" s="9"/>
      <c r="T134" s="9"/>
      <c r="U134" s="9"/>
      <c r="V134" s="9"/>
      <c r="W134" s="9"/>
      <c r="X134" s="9"/>
      <c r="Y134" s="9"/>
      <c r="Z134" s="9"/>
      <c r="AA134" s="9"/>
      <c r="AB134" s="9"/>
      <c r="AC134" s="9"/>
      <c r="AD134" s="9"/>
      <c r="AE134" s="9"/>
      <c r="AF134" s="9"/>
      <c r="AG134" s="9"/>
      <c r="AH134" s="9"/>
      <c r="AI134" s="9"/>
      <c r="AJ134" s="9"/>
      <c r="AK134" s="9"/>
      <c r="AL134" s="9"/>
      <c r="AM134" s="11">
        <f t="shared" si="6"/>
        <v>0</v>
      </c>
      <c r="AN134" s="11">
        <f t="shared" si="7"/>
        <v>0</v>
      </c>
      <c r="AO134" s="47" t="e">
        <f t="shared" si="8"/>
        <v>#DIV/0!</v>
      </c>
    </row>
    <row r="135" spans="1:41" x14ac:dyDescent="0.25">
      <c r="A135" s="10">
        <v>134</v>
      </c>
      <c r="B135" s="11">
        <f>VLOOKUP($A135,Table2[[No]:[Date Student Last Attended Program
(mm/dd/yyyy)]],2,FALSE)</f>
        <v>0</v>
      </c>
      <c r="C135" s="12">
        <f>VLOOKUP($A135,Table2[[No]:[Date Student Last Attended Program
(mm/dd/yyyy)]],4,FALSE)</f>
        <v>0</v>
      </c>
      <c r="D135" s="51">
        <f>VLOOKUP($A135,Table2[[No]:[Date Student Last Attended Program
(mm/dd/yyyy)]],14,FALSE)</f>
        <v>0</v>
      </c>
      <c r="E135" s="138">
        <f>VLOOKUP($A135,Table2[[No]:[Date Student Last Attended Program
(mm/dd/yyyy)]],17,FALSE)</f>
        <v>0</v>
      </c>
      <c r="F135" s="207">
        <f>VLOOKUP($A135,Table2[[No]:[Date Student Last Attended Program
(mm/dd/yyyy)]],18,FALSE)</f>
        <v>0</v>
      </c>
      <c r="G135" s="209">
        <f>VLOOKUP($A135,Table2[[#All],[No]:[Which Group Does Student Participate In?
(optional)]],23,FALSE)</f>
        <v>0</v>
      </c>
      <c r="H135" s="29"/>
      <c r="I135" s="29"/>
      <c r="J135" s="29"/>
      <c r="K135" s="29"/>
      <c r="L135" s="29"/>
      <c r="M135" s="29"/>
      <c r="N135" s="29"/>
      <c r="O135" s="29"/>
      <c r="P135" s="29"/>
      <c r="Q135" s="29"/>
      <c r="R135" s="29"/>
      <c r="S135" s="9"/>
      <c r="T135" s="9"/>
      <c r="U135" s="9"/>
      <c r="V135" s="9"/>
      <c r="W135" s="9"/>
      <c r="X135" s="9"/>
      <c r="Y135" s="9"/>
      <c r="Z135" s="9"/>
      <c r="AA135" s="9"/>
      <c r="AB135" s="9"/>
      <c r="AC135" s="9"/>
      <c r="AD135" s="9"/>
      <c r="AE135" s="9"/>
      <c r="AF135" s="9"/>
      <c r="AG135" s="9"/>
      <c r="AH135" s="9"/>
      <c r="AI135" s="9"/>
      <c r="AJ135" s="9"/>
      <c r="AK135" s="9"/>
      <c r="AL135" s="9"/>
      <c r="AM135" s="11">
        <f t="shared" si="6"/>
        <v>0</v>
      </c>
      <c r="AN135" s="11">
        <f t="shared" si="7"/>
        <v>0</v>
      </c>
      <c r="AO135" s="47" t="e">
        <f t="shared" si="8"/>
        <v>#DIV/0!</v>
      </c>
    </row>
    <row r="136" spans="1:41" x14ac:dyDescent="0.25">
      <c r="A136" s="10">
        <v>135</v>
      </c>
      <c r="B136" s="11">
        <f>VLOOKUP($A136,Table2[[No]:[Date Student Last Attended Program
(mm/dd/yyyy)]],2,FALSE)</f>
        <v>0</v>
      </c>
      <c r="C136" s="12">
        <f>VLOOKUP($A136,Table2[[No]:[Date Student Last Attended Program
(mm/dd/yyyy)]],4,FALSE)</f>
        <v>0</v>
      </c>
      <c r="D136" s="51">
        <f>VLOOKUP($A136,Table2[[No]:[Date Student Last Attended Program
(mm/dd/yyyy)]],14,FALSE)</f>
        <v>0</v>
      </c>
      <c r="E136" s="138">
        <f>VLOOKUP($A136,Table2[[No]:[Date Student Last Attended Program
(mm/dd/yyyy)]],17,FALSE)</f>
        <v>0</v>
      </c>
      <c r="F136" s="207">
        <f>VLOOKUP($A136,Table2[[No]:[Date Student Last Attended Program
(mm/dd/yyyy)]],18,FALSE)</f>
        <v>0</v>
      </c>
      <c r="G136" s="209">
        <f>VLOOKUP($A136,Table2[[#All],[No]:[Which Group Does Student Participate In?
(optional)]],23,FALSE)</f>
        <v>0</v>
      </c>
      <c r="H136" s="29"/>
      <c r="I136" s="29"/>
      <c r="J136" s="29"/>
      <c r="K136" s="29"/>
      <c r="L136" s="29"/>
      <c r="M136" s="29"/>
      <c r="N136" s="29"/>
      <c r="O136" s="29"/>
      <c r="P136" s="29"/>
      <c r="Q136" s="29"/>
      <c r="R136" s="29"/>
      <c r="S136" s="9"/>
      <c r="T136" s="9"/>
      <c r="U136" s="9"/>
      <c r="V136" s="9"/>
      <c r="W136" s="9"/>
      <c r="X136" s="9"/>
      <c r="Y136" s="9"/>
      <c r="Z136" s="9"/>
      <c r="AA136" s="9"/>
      <c r="AB136" s="9"/>
      <c r="AC136" s="9"/>
      <c r="AD136" s="9"/>
      <c r="AE136" s="9"/>
      <c r="AF136" s="9"/>
      <c r="AG136" s="9"/>
      <c r="AH136" s="9"/>
      <c r="AI136" s="9"/>
      <c r="AJ136" s="9"/>
      <c r="AK136" s="9"/>
      <c r="AL136" s="9"/>
      <c r="AM136" s="11">
        <f t="shared" si="6"/>
        <v>0</v>
      </c>
      <c r="AN136" s="11">
        <f t="shared" si="7"/>
        <v>0</v>
      </c>
      <c r="AO136" s="47" t="e">
        <f t="shared" si="8"/>
        <v>#DIV/0!</v>
      </c>
    </row>
    <row r="137" spans="1:41" x14ac:dyDescent="0.25">
      <c r="A137" s="10">
        <v>136</v>
      </c>
      <c r="B137" s="11">
        <f>VLOOKUP($A137,Table2[[No]:[Date Student Last Attended Program
(mm/dd/yyyy)]],2,FALSE)</f>
        <v>0</v>
      </c>
      <c r="C137" s="12">
        <f>VLOOKUP($A137,Table2[[No]:[Date Student Last Attended Program
(mm/dd/yyyy)]],4,FALSE)</f>
        <v>0</v>
      </c>
      <c r="D137" s="51">
        <f>VLOOKUP($A137,Table2[[No]:[Date Student Last Attended Program
(mm/dd/yyyy)]],14,FALSE)</f>
        <v>0</v>
      </c>
      <c r="E137" s="138">
        <f>VLOOKUP($A137,Table2[[No]:[Date Student Last Attended Program
(mm/dd/yyyy)]],17,FALSE)</f>
        <v>0</v>
      </c>
      <c r="F137" s="207">
        <f>VLOOKUP($A137,Table2[[No]:[Date Student Last Attended Program
(mm/dd/yyyy)]],18,FALSE)</f>
        <v>0</v>
      </c>
      <c r="G137" s="209">
        <f>VLOOKUP($A137,Table2[[#All],[No]:[Which Group Does Student Participate In?
(optional)]],23,FALSE)</f>
        <v>0</v>
      </c>
      <c r="H137" s="29"/>
      <c r="I137" s="29"/>
      <c r="J137" s="29"/>
      <c r="K137" s="29"/>
      <c r="L137" s="29"/>
      <c r="M137" s="29"/>
      <c r="N137" s="29"/>
      <c r="O137" s="29"/>
      <c r="P137" s="29"/>
      <c r="Q137" s="29"/>
      <c r="R137" s="29"/>
      <c r="S137" s="9"/>
      <c r="T137" s="9"/>
      <c r="U137" s="9"/>
      <c r="V137" s="9"/>
      <c r="W137" s="9"/>
      <c r="X137" s="9"/>
      <c r="Y137" s="9"/>
      <c r="Z137" s="9"/>
      <c r="AA137" s="9"/>
      <c r="AB137" s="9"/>
      <c r="AC137" s="9"/>
      <c r="AD137" s="9"/>
      <c r="AE137" s="9"/>
      <c r="AF137" s="9"/>
      <c r="AG137" s="9"/>
      <c r="AH137" s="9"/>
      <c r="AI137" s="9"/>
      <c r="AJ137" s="9"/>
      <c r="AK137" s="9"/>
      <c r="AL137" s="9"/>
      <c r="AM137" s="11">
        <f t="shared" si="6"/>
        <v>0</v>
      </c>
      <c r="AN137" s="11">
        <f t="shared" si="7"/>
        <v>0</v>
      </c>
      <c r="AO137" s="47" t="e">
        <f t="shared" si="8"/>
        <v>#DIV/0!</v>
      </c>
    </row>
    <row r="138" spans="1:41" x14ac:dyDescent="0.25">
      <c r="A138" s="10">
        <v>137</v>
      </c>
      <c r="B138" s="11">
        <f>VLOOKUP($A138,Table2[[No]:[Date Student Last Attended Program
(mm/dd/yyyy)]],2,FALSE)</f>
        <v>0</v>
      </c>
      <c r="C138" s="12">
        <f>VLOOKUP($A138,Table2[[No]:[Date Student Last Attended Program
(mm/dd/yyyy)]],4,FALSE)</f>
        <v>0</v>
      </c>
      <c r="D138" s="51">
        <f>VLOOKUP($A138,Table2[[No]:[Date Student Last Attended Program
(mm/dd/yyyy)]],14,FALSE)</f>
        <v>0</v>
      </c>
      <c r="E138" s="138">
        <f>VLOOKUP($A138,Table2[[No]:[Date Student Last Attended Program
(mm/dd/yyyy)]],17,FALSE)</f>
        <v>0</v>
      </c>
      <c r="F138" s="207">
        <f>VLOOKUP($A138,Table2[[No]:[Date Student Last Attended Program
(mm/dd/yyyy)]],18,FALSE)</f>
        <v>0</v>
      </c>
      <c r="G138" s="209">
        <f>VLOOKUP($A138,Table2[[#All],[No]:[Which Group Does Student Participate In?
(optional)]],23,FALSE)</f>
        <v>0</v>
      </c>
      <c r="H138" s="29"/>
      <c r="I138" s="29"/>
      <c r="J138" s="29"/>
      <c r="K138" s="29"/>
      <c r="L138" s="29"/>
      <c r="M138" s="29"/>
      <c r="N138" s="29"/>
      <c r="O138" s="29"/>
      <c r="P138" s="29"/>
      <c r="Q138" s="29"/>
      <c r="R138" s="29"/>
      <c r="S138" s="9"/>
      <c r="T138" s="9"/>
      <c r="U138" s="9"/>
      <c r="V138" s="9"/>
      <c r="W138" s="9"/>
      <c r="X138" s="9"/>
      <c r="Y138" s="9"/>
      <c r="Z138" s="9"/>
      <c r="AA138" s="9"/>
      <c r="AB138" s="9"/>
      <c r="AC138" s="9"/>
      <c r="AD138" s="9"/>
      <c r="AE138" s="9"/>
      <c r="AF138" s="9"/>
      <c r="AG138" s="9"/>
      <c r="AH138" s="9"/>
      <c r="AI138" s="9"/>
      <c r="AJ138" s="9"/>
      <c r="AK138" s="9"/>
      <c r="AL138" s="9"/>
      <c r="AM138" s="11">
        <f t="shared" si="6"/>
        <v>0</v>
      </c>
      <c r="AN138" s="11">
        <f t="shared" si="7"/>
        <v>0</v>
      </c>
      <c r="AO138" s="47" t="e">
        <f t="shared" si="8"/>
        <v>#DIV/0!</v>
      </c>
    </row>
    <row r="139" spans="1:41" x14ac:dyDescent="0.25">
      <c r="A139" s="10">
        <v>138</v>
      </c>
      <c r="B139" s="11">
        <f>VLOOKUP($A139,Table2[[No]:[Date Student Last Attended Program
(mm/dd/yyyy)]],2,FALSE)</f>
        <v>0</v>
      </c>
      <c r="C139" s="12">
        <f>VLOOKUP($A139,Table2[[No]:[Date Student Last Attended Program
(mm/dd/yyyy)]],4,FALSE)</f>
        <v>0</v>
      </c>
      <c r="D139" s="51">
        <f>VLOOKUP($A139,Table2[[No]:[Date Student Last Attended Program
(mm/dd/yyyy)]],14,FALSE)</f>
        <v>0</v>
      </c>
      <c r="E139" s="138">
        <f>VLOOKUP($A139,Table2[[No]:[Date Student Last Attended Program
(mm/dd/yyyy)]],17,FALSE)</f>
        <v>0</v>
      </c>
      <c r="F139" s="207">
        <f>VLOOKUP($A139,Table2[[No]:[Date Student Last Attended Program
(mm/dd/yyyy)]],18,FALSE)</f>
        <v>0</v>
      </c>
      <c r="G139" s="209">
        <f>VLOOKUP($A139,Table2[[#All],[No]:[Which Group Does Student Participate In?
(optional)]],23,FALSE)</f>
        <v>0</v>
      </c>
      <c r="H139" s="29"/>
      <c r="I139" s="29"/>
      <c r="J139" s="29"/>
      <c r="K139" s="29"/>
      <c r="L139" s="29"/>
      <c r="M139" s="29"/>
      <c r="N139" s="29"/>
      <c r="O139" s="29"/>
      <c r="P139" s="29"/>
      <c r="Q139" s="29"/>
      <c r="R139" s="29"/>
      <c r="S139" s="9"/>
      <c r="T139" s="9"/>
      <c r="U139" s="9"/>
      <c r="V139" s="9"/>
      <c r="W139" s="9"/>
      <c r="X139" s="9"/>
      <c r="Y139" s="9"/>
      <c r="Z139" s="9"/>
      <c r="AA139" s="9"/>
      <c r="AB139" s="9"/>
      <c r="AC139" s="9"/>
      <c r="AD139" s="9"/>
      <c r="AE139" s="9"/>
      <c r="AF139" s="9"/>
      <c r="AG139" s="9"/>
      <c r="AH139" s="9"/>
      <c r="AI139" s="9"/>
      <c r="AJ139" s="9"/>
      <c r="AK139" s="9"/>
      <c r="AL139" s="9"/>
      <c r="AM139" s="11">
        <f t="shared" si="6"/>
        <v>0</v>
      </c>
      <c r="AN139" s="11">
        <f t="shared" si="7"/>
        <v>0</v>
      </c>
      <c r="AO139" s="47" t="e">
        <f t="shared" si="8"/>
        <v>#DIV/0!</v>
      </c>
    </row>
    <row r="140" spans="1:41" x14ac:dyDescent="0.25">
      <c r="A140" s="10">
        <v>139</v>
      </c>
      <c r="B140" s="11">
        <f>VLOOKUP($A140,Table2[[No]:[Date Student Last Attended Program
(mm/dd/yyyy)]],2,FALSE)</f>
        <v>0</v>
      </c>
      <c r="C140" s="12">
        <f>VLOOKUP($A140,Table2[[No]:[Date Student Last Attended Program
(mm/dd/yyyy)]],4,FALSE)</f>
        <v>0</v>
      </c>
      <c r="D140" s="51">
        <f>VLOOKUP($A140,Table2[[No]:[Date Student Last Attended Program
(mm/dd/yyyy)]],14,FALSE)</f>
        <v>0</v>
      </c>
      <c r="E140" s="138">
        <f>VLOOKUP($A140,Table2[[No]:[Date Student Last Attended Program
(mm/dd/yyyy)]],17,FALSE)</f>
        <v>0</v>
      </c>
      <c r="F140" s="207">
        <f>VLOOKUP($A140,Table2[[No]:[Date Student Last Attended Program
(mm/dd/yyyy)]],18,FALSE)</f>
        <v>0</v>
      </c>
      <c r="G140" s="209">
        <f>VLOOKUP($A140,Table2[[#All],[No]:[Which Group Does Student Participate In?
(optional)]],23,FALSE)</f>
        <v>0</v>
      </c>
      <c r="H140" s="29"/>
      <c r="I140" s="29"/>
      <c r="J140" s="29"/>
      <c r="K140" s="29"/>
      <c r="L140" s="29"/>
      <c r="M140" s="29"/>
      <c r="N140" s="29"/>
      <c r="O140" s="29"/>
      <c r="P140" s="29"/>
      <c r="Q140" s="29"/>
      <c r="R140" s="29"/>
      <c r="S140" s="9"/>
      <c r="T140" s="9"/>
      <c r="U140" s="9"/>
      <c r="V140" s="9"/>
      <c r="W140" s="9"/>
      <c r="X140" s="9"/>
      <c r="Y140" s="9"/>
      <c r="Z140" s="9"/>
      <c r="AA140" s="9"/>
      <c r="AB140" s="9"/>
      <c r="AC140" s="9"/>
      <c r="AD140" s="9"/>
      <c r="AE140" s="9"/>
      <c r="AF140" s="9"/>
      <c r="AG140" s="9"/>
      <c r="AH140" s="9"/>
      <c r="AI140" s="9"/>
      <c r="AJ140" s="9"/>
      <c r="AK140" s="9"/>
      <c r="AL140" s="9"/>
      <c r="AM140" s="11">
        <f t="shared" si="6"/>
        <v>0</v>
      </c>
      <c r="AN140" s="11">
        <f t="shared" si="7"/>
        <v>0</v>
      </c>
      <c r="AO140" s="47" t="e">
        <f t="shared" si="8"/>
        <v>#DIV/0!</v>
      </c>
    </row>
    <row r="141" spans="1:41" x14ac:dyDescent="0.25">
      <c r="A141" s="10">
        <v>140</v>
      </c>
      <c r="B141" s="11">
        <f>VLOOKUP($A141,Table2[[No]:[Date Student Last Attended Program
(mm/dd/yyyy)]],2,FALSE)</f>
        <v>0</v>
      </c>
      <c r="C141" s="12">
        <f>VLOOKUP($A141,Table2[[No]:[Date Student Last Attended Program
(mm/dd/yyyy)]],4,FALSE)</f>
        <v>0</v>
      </c>
      <c r="D141" s="51">
        <f>VLOOKUP($A141,Table2[[No]:[Date Student Last Attended Program
(mm/dd/yyyy)]],14,FALSE)</f>
        <v>0</v>
      </c>
      <c r="E141" s="138">
        <f>VLOOKUP($A141,Table2[[No]:[Date Student Last Attended Program
(mm/dd/yyyy)]],17,FALSE)</f>
        <v>0</v>
      </c>
      <c r="F141" s="207">
        <f>VLOOKUP($A141,Table2[[No]:[Date Student Last Attended Program
(mm/dd/yyyy)]],18,FALSE)</f>
        <v>0</v>
      </c>
      <c r="G141" s="209">
        <f>VLOOKUP($A141,Table2[[#All],[No]:[Which Group Does Student Participate In?
(optional)]],23,FALSE)</f>
        <v>0</v>
      </c>
      <c r="H141" s="29"/>
      <c r="I141" s="29"/>
      <c r="J141" s="29"/>
      <c r="K141" s="29"/>
      <c r="L141" s="29"/>
      <c r="M141" s="29"/>
      <c r="N141" s="29"/>
      <c r="O141" s="29"/>
      <c r="P141" s="29"/>
      <c r="Q141" s="29"/>
      <c r="R141" s="29"/>
      <c r="S141" s="9"/>
      <c r="T141" s="9"/>
      <c r="U141" s="9"/>
      <c r="V141" s="9"/>
      <c r="W141" s="9"/>
      <c r="X141" s="9"/>
      <c r="Y141" s="9"/>
      <c r="Z141" s="9"/>
      <c r="AA141" s="9"/>
      <c r="AB141" s="9"/>
      <c r="AC141" s="9"/>
      <c r="AD141" s="9"/>
      <c r="AE141" s="9"/>
      <c r="AF141" s="9"/>
      <c r="AG141" s="9"/>
      <c r="AH141" s="9"/>
      <c r="AI141" s="9"/>
      <c r="AJ141" s="9"/>
      <c r="AK141" s="9"/>
      <c r="AL141" s="9"/>
      <c r="AM141" s="11">
        <f t="shared" si="6"/>
        <v>0</v>
      </c>
      <c r="AN141" s="11">
        <f t="shared" si="7"/>
        <v>0</v>
      </c>
      <c r="AO141" s="47" t="e">
        <f t="shared" si="8"/>
        <v>#DIV/0!</v>
      </c>
    </row>
    <row r="142" spans="1:41" x14ac:dyDescent="0.25">
      <c r="A142" s="10">
        <v>141</v>
      </c>
      <c r="B142" s="11">
        <f>VLOOKUP($A142,Table2[[No]:[Date Student Last Attended Program
(mm/dd/yyyy)]],2,FALSE)</f>
        <v>0</v>
      </c>
      <c r="C142" s="12">
        <f>VLOOKUP($A142,Table2[[No]:[Date Student Last Attended Program
(mm/dd/yyyy)]],4,FALSE)</f>
        <v>0</v>
      </c>
      <c r="D142" s="51">
        <f>VLOOKUP($A142,Table2[[No]:[Date Student Last Attended Program
(mm/dd/yyyy)]],14,FALSE)</f>
        <v>0</v>
      </c>
      <c r="E142" s="138">
        <f>VLOOKUP($A142,Table2[[No]:[Date Student Last Attended Program
(mm/dd/yyyy)]],17,FALSE)</f>
        <v>0</v>
      </c>
      <c r="F142" s="207">
        <f>VLOOKUP($A142,Table2[[No]:[Date Student Last Attended Program
(mm/dd/yyyy)]],18,FALSE)</f>
        <v>0</v>
      </c>
      <c r="G142" s="209">
        <f>VLOOKUP($A142,Table2[[#All],[No]:[Which Group Does Student Participate In?
(optional)]],23,FALSE)</f>
        <v>0</v>
      </c>
      <c r="H142" s="29"/>
      <c r="I142" s="29"/>
      <c r="J142" s="29"/>
      <c r="K142" s="29"/>
      <c r="L142" s="29"/>
      <c r="M142" s="29"/>
      <c r="N142" s="29"/>
      <c r="O142" s="29"/>
      <c r="P142" s="29"/>
      <c r="Q142" s="29"/>
      <c r="R142" s="29"/>
      <c r="S142" s="9"/>
      <c r="T142" s="9"/>
      <c r="U142" s="9"/>
      <c r="V142" s="9"/>
      <c r="W142" s="9"/>
      <c r="X142" s="9"/>
      <c r="Y142" s="9"/>
      <c r="Z142" s="9"/>
      <c r="AA142" s="9"/>
      <c r="AB142" s="9"/>
      <c r="AC142" s="9"/>
      <c r="AD142" s="9"/>
      <c r="AE142" s="9"/>
      <c r="AF142" s="9"/>
      <c r="AG142" s="9"/>
      <c r="AH142" s="9"/>
      <c r="AI142" s="9"/>
      <c r="AJ142" s="9"/>
      <c r="AK142" s="9"/>
      <c r="AL142" s="9"/>
      <c r="AM142" s="11">
        <f t="shared" si="6"/>
        <v>0</v>
      </c>
      <c r="AN142" s="11">
        <f t="shared" si="7"/>
        <v>0</v>
      </c>
      <c r="AO142" s="47" t="e">
        <f t="shared" si="8"/>
        <v>#DIV/0!</v>
      </c>
    </row>
    <row r="143" spans="1:41" x14ac:dyDescent="0.25">
      <c r="A143" s="10">
        <v>142</v>
      </c>
      <c r="B143" s="11">
        <f>VLOOKUP($A143,Table2[[No]:[Date Student Last Attended Program
(mm/dd/yyyy)]],2,FALSE)</f>
        <v>0</v>
      </c>
      <c r="C143" s="12">
        <f>VLOOKUP($A143,Table2[[No]:[Date Student Last Attended Program
(mm/dd/yyyy)]],4,FALSE)</f>
        <v>0</v>
      </c>
      <c r="D143" s="51">
        <f>VLOOKUP($A143,Table2[[No]:[Date Student Last Attended Program
(mm/dd/yyyy)]],14,FALSE)</f>
        <v>0</v>
      </c>
      <c r="E143" s="138">
        <f>VLOOKUP($A143,Table2[[No]:[Date Student Last Attended Program
(mm/dd/yyyy)]],17,FALSE)</f>
        <v>0</v>
      </c>
      <c r="F143" s="207">
        <f>VLOOKUP($A143,Table2[[No]:[Date Student Last Attended Program
(mm/dd/yyyy)]],18,FALSE)</f>
        <v>0</v>
      </c>
      <c r="G143" s="209">
        <f>VLOOKUP($A143,Table2[[#All],[No]:[Which Group Does Student Participate In?
(optional)]],23,FALSE)</f>
        <v>0</v>
      </c>
      <c r="H143" s="29"/>
      <c r="I143" s="29"/>
      <c r="J143" s="29"/>
      <c r="K143" s="29"/>
      <c r="L143" s="29"/>
      <c r="M143" s="29"/>
      <c r="N143" s="29"/>
      <c r="O143" s="29"/>
      <c r="P143" s="29"/>
      <c r="Q143" s="29"/>
      <c r="R143" s="29"/>
      <c r="S143" s="9"/>
      <c r="T143" s="9"/>
      <c r="U143" s="9"/>
      <c r="V143" s="9"/>
      <c r="W143" s="9"/>
      <c r="X143" s="9"/>
      <c r="Y143" s="9"/>
      <c r="Z143" s="9"/>
      <c r="AA143" s="9"/>
      <c r="AB143" s="9"/>
      <c r="AC143" s="9"/>
      <c r="AD143" s="9"/>
      <c r="AE143" s="9"/>
      <c r="AF143" s="9"/>
      <c r="AG143" s="9"/>
      <c r="AH143" s="9"/>
      <c r="AI143" s="9"/>
      <c r="AJ143" s="9"/>
      <c r="AK143" s="9"/>
      <c r="AL143" s="9"/>
      <c r="AM143" s="11">
        <f t="shared" si="6"/>
        <v>0</v>
      </c>
      <c r="AN143" s="11">
        <f t="shared" si="7"/>
        <v>0</v>
      </c>
      <c r="AO143" s="47" t="e">
        <f t="shared" si="8"/>
        <v>#DIV/0!</v>
      </c>
    </row>
    <row r="144" spans="1:41" x14ac:dyDescent="0.25">
      <c r="A144" s="10">
        <v>143</v>
      </c>
      <c r="B144" s="11">
        <f>VLOOKUP($A144,Table2[[No]:[Date Student Last Attended Program
(mm/dd/yyyy)]],2,FALSE)</f>
        <v>0</v>
      </c>
      <c r="C144" s="12">
        <f>VLOOKUP($A144,Table2[[No]:[Date Student Last Attended Program
(mm/dd/yyyy)]],4,FALSE)</f>
        <v>0</v>
      </c>
      <c r="D144" s="51">
        <f>VLOOKUP($A144,Table2[[No]:[Date Student Last Attended Program
(mm/dd/yyyy)]],14,FALSE)</f>
        <v>0</v>
      </c>
      <c r="E144" s="138">
        <f>VLOOKUP($A144,Table2[[No]:[Date Student Last Attended Program
(mm/dd/yyyy)]],17,FALSE)</f>
        <v>0</v>
      </c>
      <c r="F144" s="207">
        <f>VLOOKUP($A144,Table2[[No]:[Date Student Last Attended Program
(mm/dd/yyyy)]],18,FALSE)</f>
        <v>0</v>
      </c>
      <c r="G144" s="209">
        <f>VLOOKUP($A144,Table2[[#All],[No]:[Which Group Does Student Participate In?
(optional)]],23,FALSE)</f>
        <v>0</v>
      </c>
      <c r="H144" s="29"/>
      <c r="I144" s="29"/>
      <c r="J144" s="29"/>
      <c r="K144" s="29"/>
      <c r="L144" s="29"/>
      <c r="M144" s="29"/>
      <c r="N144" s="29"/>
      <c r="O144" s="29"/>
      <c r="P144" s="29"/>
      <c r="Q144" s="29"/>
      <c r="R144" s="29"/>
      <c r="S144" s="9"/>
      <c r="T144" s="9"/>
      <c r="U144" s="9"/>
      <c r="V144" s="9"/>
      <c r="W144" s="9"/>
      <c r="X144" s="9"/>
      <c r="Y144" s="9"/>
      <c r="Z144" s="9"/>
      <c r="AA144" s="9"/>
      <c r="AB144" s="9"/>
      <c r="AC144" s="9"/>
      <c r="AD144" s="9"/>
      <c r="AE144" s="9"/>
      <c r="AF144" s="9"/>
      <c r="AG144" s="9"/>
      <c r="AH144" s="9"/>
      <c r="AI144" s="9"/>
      <c r="AJ144" s="9"/>
      <c r="AK144" s="9"/>
      <c r="AL144" s="9"/>
      <c r="AM144" s="11">
        <f t="shared" si="6"/>
        <v>0</v>
      </c>
      <c r="AN144" s="11">
        <f t="shared" si="7"/>
        <v>0</v>
      </c>
      <c r="AO144" s="47" t="e">
        <f t="shared" si="8"/>
        <v>#DIV/0!</v>
      </c>
    </row>
    <row r="145" spans="1:41" x14ac:dyDescent="0.25">
      <c r="A145" s="10">
        <v>144</v>
      </c>
      <c r="B145" s="11">
        <f>VLOOKUP($A145,Table2[[No]:[Date Student Last Attended Program
(mm/dd/yyyy)]],2,FALSE)</f>
        <v>0</v>
      </c>
      <c r="C145" s="12">
        <f>VLOOKUP($A145,Table2[[No]:[Date Student Last Attended Program
(mm/dd/yyyy)]],4,FALSE)</f>
        <v>0</v>
      </c>
      <c r="D145" s="51">
        <f>VLOOKUP($A145,Table2[[No]:[Date Student Last Attended Program
(mm/dd/yyyy)]],14,FALSE)</f>
        <v>0</v>
      </c>
      <c r="E145" s="138">
        <f>VLOOKUP($A145,Table2[[No]:[Date Student Last Attended Program
(mm/dd/yyyy)]],17,FALSE)</f>
        <v>0</v>
      </c>
      <c r="F145" s="207">
        <f>VLOOKUP($A145,Table2[[No]:[Date Student Last Attended Program
(mm/dd/yyyy)]],18,FALSE)</f>
        <v>0</v>
      </c>
      <c r="G145" s="209">
        <f>VLOOKUP($A145,Table2[[#All],[No]:[Which Group Does Student Participate In?
(optional)]],23,FALSE)</f>
        <v>0</v>
      </c>
      <c r="H145" s="29"/>
      <c r="I145" s="29"/>
      <c r="J145" s="29"/>
      <c r="K145" s="29"/>
      <c r="L145" s="29"/>
      <c r="M145" s="29"/>
      <c r="N145" s="29"/>
      <c r="O145" s="29"/>
      <c r="P145" s="29"/>
      <c r="Q145" s="29"/>
      <c r="R145" s="29"/>
      <c r="S145" s="9"/>
      <c r="T145" s="9"/>
      <c r="U145" s="9"/>
      <c r="V145" s="9"/>
      <c r="W145" s="9"/>
      <c r="X145" s="9"/>
      <c r="Y145" s="9"/>
      <c r="Z145" s="9"/>
      <c r="AA145" s="9"/>
      <c r="AB145" s="9"/>
      <c r="AC145" s="9"/>
      <c r="AD145" s="9"/>
      <c r="AE145" s="9"/>
      <c r="AF145" s="9"/>
      <c r="AG145" s="9"/>
      <c r="AH145" s="9"/>
      <c r="AI145" s="9"/>
      <c r="AJ145" s="9"/>
      <c r="AK145" s="9"/>
      <c r="AL145" s="9"/>
      <c r="AM145" s="11">
        <f t="shared" si="6"/>
        <v>0</v>
      </c>
      <c r="AN145" s="11">
        <f t="shared" si="7"/>
        <v>0</v>
      </c>
      <c r="AO145" s="47" t="e">
        <f t="shared" si="8"/>
        <v>#DIV/0!</v>
      </c>
    </row>
    <row r="146" spans="1:41" x14ac:dyDescent="0.25">
      <c r="A146" s="10">
        <v>145</v>
      </c>
      <c r="B146" s="11">
        <f>VLOOKUP($A146,Table2[[No]:[Date Student Last Attended Program
(mm/dd/yyyy)]],2,FALSE)</f>
        <v>0</v>
      </c>
      <c r="C146" s="12">
        <f>VLOOKUP($A146,Table2[[No]:[Date Student Last Attended Program
(mm/dd/yyyy)]],4,FALSE)</f>
        <v>0</v>
      </c>
      <c r="D146" s="51">
        <f>VLOOKUP($A146,Table2[[No]:[Date Student Last Attended Program
(mm/dd/yyyy)]],14,FALSE)</f>
        <v>0</v>
      </c>
      <c r="E146" s="138">
        <f>VLOOKUP($A146,Table2[[No]:[Date Student Last Attended Program
(mm/dd/yyyy)]],17,FALSE)</f>
        <v>0</v>
      </c>
      <c r="F146" s="207">
        <f>VLOOKUP($A146,Table2[[No]:[Date Student Last Attended Program
(mm/dd/yyyy)]],18,FALSE)</f>
        <v>0</v>
      </c>
      <c r="G146" s="209">
        <f>VLOOKUP($A146,Table2[[#All],[No]:[Which Group Does Student Participate In?
(optional)]],23,FALSE)</f>
        <v>0</v>
      </c>
      <c r="H146" s="29"/>
      <c r="I146" s="29"/>
      <c r="J146" s="29"/>
      <c r="K146" s="29"/>
      <c r="L146" s="29"/>
      <c r="M146" s="29"/>
      <c r="N146" s="29"/>
      <c r="O146" s="29"/>
      <c r="P146" s="29"/>
      <c r="Q146" s="29"/>
      <c r="R146" s="29"/>
      <c r="S146" s="9"/>
      <c r="T146" s="9"/>
      <c r="U146" s="9"/>
      <c r="V146" s="9"/>
      <c r="W146" s="9"/>
      <c r="X146" s="9"/>
      <c r="Y146" s="9"/>
      <c r="Z146" s="9"/>
      <c r="AA146" s="9"/>
      <c r="AB146" s="9"/>
      <c r="AC146" s="9"/>
      <c r="AD146" s="9"/>
      <c r="AE146" s="9"/>
      <c r="AF146" s="9"/>
      <c r="AG146" s="9"/>
      <c r="AH146" s="9"/>
      <c r="AI146" s="9"/>
      <c r="AJ146" s="9"/>
      <c r="AK146" s="9"/>
      <c r="AL146" s="9"/>
      <c r="AM146" s="11">
        <f t="shared" si="6"/>
        <v>0</v>
      </c>
      <c r="AN146" s="11">
        <f t="shared" si="7"/>
        <v>0</v>
      </c>
      <c r="AO146" s="47" t="e">
        <f t="shared" si="8"/>
        <v>#DIV/0!</v>
      </c>
    </row>
    <row r="147" spans="1:41" x14ac:dyDescent="0.25">
      <c r="A147" s="10">
        <v>146</v>
      </c>
      <c r="B147" s="11">
        <f>VLOOKUP($A147,Table2[[No]:[Date Student Last Attended Program
(mm/dd/yyyy)]],2,FALSE)</f>
        <v>0</v>
      </c>
      <c r="C147" s="12">
        <f>VLOOKUP($A147,Table2[[No]:[Date Student Last Attended Program
(mm/dd/yyyy)]],4,FALSE)</f>
        <v>0</v>
      </c>
      <c r="D147" s="51">
        <f>VLOOKUP($A147,Table2[[No]:[Date Student Last Attended Program
(mm/dd/yyyy)]],14,FALSE)</f>
        <v>0</v>
      </c>
      <c r="E147" s="138">
        <f>VLOOKUP($A147,Table2[[No]:[Date Student Last Attended Program
(mm/dd/yyyy)]],17,FALSE)</f>
        <v>0</v>
      </c>
      <c r="F147" s="207">
        <f>VLOOKUP($A147,Table2[[No]:[Date Student Last Attended Program
(mm/dd/yyyy)]],18,FALSE)</f>
        <v>0</v>
      </c>
      <c r="G147" s="209">
        <f>VLOOKUP($A147,Table2[[#All],[No]:[Which Group Does Student Participate In?
(optional)]],23,FALSE)</f>
        <v>0</v>
      </c>
      <c r="H147" s="29"/>
      <c r="I147" s="29"/>
      <c r="J147" s="29"/>
      <c r="K147" s="29"/>
      <c r="L147" s="29"/>
      <c r="M147" s="29"/>
      <c r="N147" s="29"/>
      <c r="O147" s="29"/>
      <c r="P147" s="29"/>
      <c r="Q147" s="29"/>
      <c r="R147" s="29"/>
      <c r="S147" s="9"/>
      <c r="T147" s="9"/>
      <c r="U147" s="9"/>
      <c r="V147" s="9"/>
      <c r="W147" s="9"/>
      <c r="X147" s="9"/>
      <c r="Y147" s="9"/>
      <c r="Z147" s="9"/>
      <c r="AA147" s="9"/>
      <c r="AB147" s="9"/>
      <c r="AC147" s="9"/>
      <c r="AD147" s="9"/>
      <c r="AE147" s="9"/>
      <c r="AF147" s="9"/>
      <c r="AG147" s="9"/>
      <c r="AH147" s="9"/>
      <c r="AI147" s="9"/>
      <c r="AJ147" s="9"/>
      <c r="AK147" s="9"/>
      <c r="AL147" s="9"/>
      <c r="AM147" s="11">
        <f t="shared" si="6"/>
        <v>0</v>
      </c>
      <c r="AN147" s="11">
        <f t="shared" si="7"/>
        <v>0</v>
      </c>
      <c r="AO147" s="47" t="e">
        <f t="shared" si="8"/>
        <v>#DIV/0!</v>
      </c>
    </row>
    <row r="148" spans="1:41" x14ac:dyDescent="0.25">
      <c r="A148" s="10">
        <v>147</v>
      </c>
      <c r="B148" s="11">
        <f>VLOOKUP($A148,Table2[[No]:[Date Student Last Attended Program
(mm/dd/yyyy)]],2,FALSE)</f>
        <v>0</v>
      </c>
      <c r="C148" s="12">
        <f>VLOOKUP($A148,Table2[[No]:[Date Student Last Attended Program
(mm/dd/yyyy)]],4,FALSE)</f>
        <v>0</v>
      </c>
      <c r="D148" s="51">
        <f>VLOOKUP($A148,Table2[[No]:[Date Student Last Attended Program
(mm/dd/yyyy)]],14,FALSE)</f>
        <v>0</v>
      </c>
      <c r="E148" s="138">
        <f>VLOOKUP($A148,Table2[[No]:[Date Student Last Attended Program
(mm/dd/yyyy)]],17,FALSE)</f>
        <v>0</v>
      </c>
      <c r="F148" s="207">
        <f>VLOOKUP($A148,Table2[[No]:[Date Student Last Attended Program
(mm/dd/yyyy)]],18,FALSE)</f>
        <v>0</v>
      </c>
      <c r="G148" s="209">
        <f>VLOOKUP($A148,Table2[[#All],[No]:[Which Group Does Student Participate In?
(optional)]],23,FALSE)</f>
        <v>0</v>
      </c>
      <c r="H148" s="29"/>
      <c r="I148" s="29"/>
      <c r="J148" s="29"/>
      <c r="K148" s="29"/>
      <c r="L148" s="29"/>
      <c r="M148" s="29"/>
      <c r="N148" s="29"/>
      <c r="O148" s="29"/>
      <c r="P148" s="29"/>
      <c r="Q148" s="29"/>
      <c r="R148" s="29"/>
      <c r="S148" s="9"/>
      <c r="T148" s="9"/>
      <c r="U148" s="9"/>
      <c r="V148" s="9"/>
      <c r="W148" s="9"/>
      <c r="X148" s="9"/>
      <c r="Y148" s="9"/>
      <c r="Z148" s="9"/>
      <c r="AA148" s="9"/>
      <c r="AB148" s="9"/>
      <c r="AC148" s="9"/>
      <c r="AD148" s="9"/>
      <c r="AE148" s="9"/>
      <c r="AF148" s="9"/>
      <c r="AG148" s="9"/>
      <c r="AH148" s="9"/>
      <c r="AI148" s="9"/>
      <c r="AJ148" s="9"/>
      <c r="AK148" s="9"/>
      <c r="AL148" s="9"/>
      <c r="AM148" s="11">
        <f t="shared" si="6"/>
        <v>0</v>
      </c>
      <c r="AN148" s="11">
        <f t="shared" si="7"/>
        <v>0</v>
      </c>
      <c r="AO148" s="47" t="e">
        <f t="shared" si="8"/>
        <v>#DIV/0!</v>
      </c>
    </row>
    <row r="149" spans="1:41" x14ac:dyDescent="0.25">
      <c r="A149" s="10">
        <v>148</v>
      </c>
      <c r="B149" s="11">
        <f>VLOOKUP($A149,Table2[[No]:[Date Student Last Attended Program
(mm/dd/yyyy)]],2,FALSE)</f>
        <v>0</v>
      </c>
      <c r="C149" s="12">
        <f>VLOOKUP($A149,Table2[[No]:[Date Student Last Attended Program
(mm/dd/yyyy)]],4,FALSE)</f>
        <v>0</v>
      </c>
      <c r="D149" s="51">
        <f>VLOOKUP($A149,Table2[[No]:[Date Student Last Attended Program
(mm/dd/yyyy)]],14,FALSE)</f>
        <v>0</v>
      </c>
      <c r="E149" s="138">
        <f>VLOOKUP($A149,Table2[[No]:[Date Student Last Attended Program
(mm/dd/yyyy)]],17,FALSE)</f>
        <v>0</v>
      </c>
      <c r="F149" s="207">
        <f>VLOOKUP($A149,Table2[[No]:[Date Student Last Attended Program
(mm/dd/yyyy)]],18,FALSE)</f>
        <v>0</v>
      </c>
      <c r="G149" s="209">
        <f>VLOOKUP($A149,Table2[[#All],[No]:[Which Group Does Student Participate In?
(optional)]],23,FALSE)</f>
        <v>0</v>
      </c>
      <c r="H149" s="29"/>
      <c r="I149" s="29"/>
      <c r="J149" s="29"/>
      <c r="K149" s="29"/>
      <c r="L149" s="29"/>
      <c r="M149" s="29"/>
      <c r="N149" s="29"/>
      <c r="O149" s="29"/>
      <c r="P149" s="29"/>
      <c r="Q149" s="29"/>
      <c r="R149" s="29"/>
      <c r="S149" s="9"/>
      <c r="T149" s="9"/>
      <c r="U149" s="9"/>
      <c r="V149" s="9"/>
      <c r="W149" s="9"/>
      <c r="X149" s="9"/>
      <c r="Y149" s="9"/>
      <c r="Z149" s="9"/>
      <c r="AA149" s="9"/>
      <c r="AB149" s="9"/>
      <c r="AC149" s="9"/>
      <c r="AD149" s="9"/>
      <c r="AE149" s="9"/>
      <c r="AF149" s="9"/>
      <c r="AG149" s="9"/>
      <c r="AH149" s="9"/>
      <c r="AI149" s="9"/>
      <c r="AJ149" s="9"/>
      <c r="AK149" s="9"/>
      <c r="AL149" s="9"/>
      <c r="AM149" s="11">
        <f t="shared" si="6"/>
        <v>0</v>
      </c>
      <c r="AN149" s="11">
        <f t="shared" si="7"/>
        <v>0</v>
      </c>
      <c r="AO149" s="47" t="e">
        <f t="shared" si="8"/>
        <v>#DIV/0!</v>
      </c>
    </row>
    <row r="150" spans="1:41" x14ac:dyDescent="0.25">
      <c r="A150" s="10">
        <v>149</v>
      </c>
      <c r="B150" s="11">
        <f>VLOOKUP($A150,Table2[[No]:[Date Student Last Attended Program
(mm/dd/yyyy)]],2,FALSE)</f>
        <v>0</v>
      </c>
      <c r="C150" s="12">
        <f>VLOOKUP($A150,Table2[[No]:[Date Student Last Attended Program
(mm/dd/yyyy)]],4,FALSE)</f>
        <v>0</v>
      </c>
      <c r="D150" s="51">
        <f>VLOOKUP($A150,Table2[[No]:[Date Student Last Attended Program
(mm/dd/yyyy)]],14,FALSE)</f>
        <v>0</v>
      </c>
      <c r="E150" s="138">
        <f>VLOOKUP($A150,Table2[[No]:[Date Student Last Attended Program
(mm/dd/yyyy)]],17,FALSE)</f>
        <v>0</v>
      </c>
      <c r="F150" s="207">
        <f>VLOOKUP($A150,Table2[[No]:[Date Student Last Attended Program
(mm/dd/yyyy)]],18,FALSE)</f>
        <v>0</v>
      </c>
      <c r="G150" s="209">
        <f>VLOOKUP($A150,Table2[[#All],[No]:[Which Group Does Student Participate In?
(optional)]],23,FALSE)</f>
        <v>0</v>
      </c>
      <c r="H150" s="29"/>
      <c r="I150" s="29"/>
      <c r="J150" s="29"/>
      <c r="K150" s="29"/>
      <c r="L150" s="29"/>
      <c r="M150" s="29"/>
      <c r="N150" s="29"/>
      <c r="O150" s="29"/>
      <c r="P150" s="29"/>
      <c r="Q150" s="29"/>
      <c r="R150" s="29"/>
      <c r="S150" s="9"/>
      <c r="T150" s="9"/>
      <c r="U150" s="9"/>
      <c r="V150" s="9"/>
      <c r="W150" s="9"/>
      <c r="X150" s="9"/>
      <c r="Y150" s="9"/>
      <c r="Z150" s="9"/>
      <c r="AA150" s="9"/>
      <c r="AB150" s="9"/>
      <c r="AC150" s="9"/>
      <c r="AD150" s="9"/>
      <c r="AE150" s="9"/>
      <c r="AF150" s="9"/>
      <c r="AG150" s="9"/>
      <c r="AH150" s="9"/>
      <c r="AI150" s="9"/>
      <c r="AJ150" s="9"/>
      <c r="AK150" s="9"/>
      <c r="AL150" s="9"/>
      <c r="AM150" s="11">
        <f t="shared" si="6"/>
        <v>0</v>
      </c>
      <c r="AN150" s="11">
        <f t="shared" si="7"/>
        <v>0</v>
      </c>
      <c r="AO150" s="47" t="e">
        <f t="shared" si="8"/>
        <v>#DIV/0!</v>
      </c>
    </row>
    <row r="151" spans="1:41" x14ac:dyDescent="0.25">
      <c r="A151" s="10">
        <v>150</v>
      </c>
      <c r="B151" s="11">
        <f>VLOOKUP($A151,Table2[[No]:[Date Student Last Attended Program
(mm/dd/yyyy)]],2,FALSE)</f>
        <v>0</v>
      </c>
      <c r="C151" s="12">
        <f>VLOOKUP($A151,Table2[[No]:[Date Student Last Attended Program
(mm/dd/yyyy)]],4,FALSE)</f>
        <v>0</v>
      </c>
      <c r="D151" s="51">
        <f>VLOOKUP($A151,Table2[[No]:[Date Student Last Attended Program
(mm/dd/yyyy)]],14,FALSE)</f>
        <v>0</v>
      </c>
      <c r="E151" s="138">
        <f>VLOOKUP($A151,Table2[[No]:[Date Student Last Attended Program
(mm/dd/yyyy)]],17,FALSE)</f>
        <v>0</v>
      </c>
      <c r="F151" s="207">
        <f>VLOOKUP($A151,Table2[[No]:[Date Student Last Attended Program
(mm/dd/yyyy)]],18,FALSE)</f>
        <v>0</v>
      </c>
      <c r="G151" s="209">
        <f>VLOOKUP($A151,Table2[[#All],[No]:[Which Group Does Student Participate In?
(optional)]],23,FALSE)</f>
        <v>0</v>
      </c>
      <c r="H151" s="29"/>
      <c r="I151" s="29"/>
      <c r="J151" s="29"/>
      <c r="K151" s="29"/>
      <c r="L151" s="29"/>
      <c r="M151" s="29"/>
      <c r="N151" s="29"/>
      <c r="O151" s="29"/>
      <c r="P151" s="29"/>
      <c r="Q151" s="29"/>
      <c r="R151" s="29"/>
      <c r="S151" s="9"/>
      <c r="T151" s="9"/>
      <c r="U151" s="9"/>
      <c r="V151" s="9"/>
      <c r="W151" s="9"/>
      <c r="X151" s="9"/>
      <c r="Y151" s="9"/>
      <c r="Z151" s="9"/>
      <c r="AA151" s="9"/>
      <c r="AB151" s="9"/>
      <c r="AC151" s="9"/>
      <c r="AD151" s="9"/>
      <c r="AE151" s="9"/>
      <c r="AF151" s="9"/>
      <c r="AG151" s="9"/>
      <c r="AH151" s="9"/>
      <c r="AI151" s="9"/>
      <c r="AJ151" s="9"/>
      <c r="AK151" s="9"/>
      <c r="AL151" s="9"/>
      <c r="AM151" s="11">
        <f t="shared" si="6"/>
        <v>0</v>
      </c>
      <c r="AN151" s="11">
        <f t="shared" si="7"/>
        <v>0</v>
      </c>
      <c r="AO151" s="47" t="e">
        <f t="shared" si="8"/>
        <v>#DIV/0!</v>
      </c>
    </row>
    <row r="152" spans="1:41" x14ac:dyDescent="0.25">
      <c r="A152" s="10">
        <v>151</v>
      </c>
      <c r="B152" s="11">
        <f>VLOOKUP($A152,Table2[[No]:[Date Student Last Attended Program
(mm/dd/yyyy)]],2,FALSE)</f>
        <v>0</v>
      </c>
      <c r="C152" s="12">
        <f>VLOOKUP($A152,Table2[[No]:[Date Student Last Attended Program
(mm/dd/yyyy)]],4,FALSE)</f>
        <v>0</v>
      </c>
      <c r="D152" s="51">
        <f>VLOOKUP($A152,Table2[[No]:[Date Student Last Attended Program
(mm/dd/yyyy)]],14,FALSE)</f>
        <v>0</v>
      </c>
      <c r="E152" s="138">
        <f>VLOOKUP($A152,Table2[[No]:[Date Student Last Attended Program
(mm/dd/yyyy)]],17,FALSE)</f>
        <v>0</v>
      </c>
      <c r="F152" s="207">
        <f>VLOOKUP($A152,Table2[[No]:[Date Student Last Attended Program
(mm/dd/yyyy)]],18,FALSE)</f>
        <v>0</v>
      </c>
      <c r="G152" s="209">
        <f>VLOOKUP($A152,Table2[[#All],[No]:[Which Group Does Student Participate In?
(optional)]],23,FALSE)</f>
        <v>0</v>
      </c>
      <c r="H152" s="29"/>
      <c r="I152" s="29"/>
      <c r="J152" s="29"/>
      <c r="K152" s="29"/>
      <c r="L152" s="29"/>
      <c r="M152" s="29"/>
      <c r="N152" s="29"/>
      <c r="O152" s="29"/>
      <c r="P152" s="29"/>
      <c r="Q152" s="29"/>
      <c r="R152" s="29"/>
      <c r="S152" s="9"/>
      <c r="T152" s="9"/>
      <c r="U152" s="9"/>
      <c r="V152" s="9"/>
      <c r="W152" s="9"/>
      <c r="X152" s="9"/>
      <c r="Y152" s="9"/>
      <c r="Z152" s="9"/>
      <c r="AA152" s="9"/>
      <c r="AB152" s="9"/>
      <c r="AC152" s="9"/>
      <c r="AD152" s="9"/>
      <c r="AE152" s="9"/>
      <c r="AF152" s="9"/>
      <c r="AG152" s="9"/>
      <c r="AH152" s="9"/>
      <c r="AI152" s="9"/>
      <c r="AJ152" s="9"/>
      <c r="AK152" s="9"/>
      <c r="AL152" s="9"/>
      <c r="AM152" s="11">
        <f t="shared" si="6"/>
        <v>0</v>
      </c>
      <c r="AN152" s="11">
        <f t="shared" si="7"/>
        <v>0</v>
      </c>
      <c r="AO152" s="47" t="e">
        <f t="shared" si="8"/>
        <v>#DIV/0!</v>
      </c>
    </row>
    <row r="153" spans="1:41" x14ac:dyDescent="0.25">
      <c r="A153" s="10">
        <v>152</v>
      </c>
      <c r="B153" s="11">
        <f>VLOOKUP($A153,Table2[[No]:[Date Student Last Attended Program
(mm/dd/yyyy)]],2,FALSE)</f>
        <v>0</v>
      </c>
      <c r="C153" s="12">
        <f>VLOOKUP($A153,Table2[[No]:[Date Student Last Attended Program
(mm/dd/yyyy)]],4,FALSE)</f>
        <v>0</v>
      </c>
      <c r="D153" s="51">
        <f>VLOOKUP($A153,Table2[[No]:[Date Student Last Attended Program
(mm/dd/yyyy)]],14,FALSE)</f>
        <v>0</v>
      </c>
      <c r="E153" s="138">
        <f>VLOOKUP($A153,Table2[[No]:[Date Student Last Attended Program
(mm/dd/yyyy)]],17,FALSE)</f>
        <v>0</v>
      </c>
      <c r="F153" s="207">
        <f>VLOOKUP($A153,Table2[[No]:[Date Student Last Attended Program
(mm/dd/yyyy)]],18,FALSE)</f>
        <v>0</v>
      </c>
      <c r="G153" s="209">
        <f>VLOOKUP($A153,Table2[[#All],[No]:[Which Group Does Student Participate In?
(optional)]],23,FALSE)</f>
        <v>0</v>
      </c>
      <c r="H153" s="29"/>
      <c r="I153" s="29"/>
      <c r="J153" s="29"/>
      <c r="K153" s="29"/>
      <c r="L153" s="29"/>
      <c r="M153" s="29"/>
      <c r="N153" s="29"/>
      <c r="O153" s="29"/>
      <c r="P153" s="29"/>
      <c r="Q153" s="29"/>
      <c r="R153" s="29"/>
      <c r="S153" s="9"/>
      <c r="T153" s="9"/>
      <c r="U153" s="9"/>
      <c r="V153" s="9"/>
      <c r="W153" s="9"/>
      <c r="X153" s="9"/>
      <c r="Y153" s="9"/>
      <c r="Z153" s="9"/>
      <c r="AA153" s="9"/>
      <c r="AB153" s="9"/>
      <c r="AC153" s="9"/>
      <c r="AD153" s="9"/>
      <c r="AE153" s="9"/>
      <c r="AF153" s="9"/>
      <c r="AG153" s="9"/>
      <c r="AH153" s="9"/>
      <c r="AI153" s="9"/>
      <c r="AJ153" s="9"/>
      <c r="AK153" s="9"/>
      <c r="AL153" s="9"/>
      <c r="AM153" s="11">
        <f t="shared" si="6"/>
        <v>0</v>
      </c>
      <c r="AN153" s="11">
        <f t="shared" si="7"/>
        <v>0</v>
      </c>
      <c r="AO153" s="47" t="e">
        <f t="shared" si="8"/>
        <v>#DIV/0!</v>
      </c>
    </row>
    <row r="154" spans="1:41" x14ac:dyDescent="0.25">
      <c r="A154" s="10">
        <v>153</v>
      </c>
      <c r="B154" s="11">
        <f>VLOOKUP($A154,Table2[[No]:[Date Student Last Attended Program
(mm/dd/yyyy)]],2,FALSE)</f>
        <v>0</v>
      </c>
      <c r="C154" s="12">
        <f>VLOOKUP($A154,Table2[[No]:[Date Student Last Attended Program
(mm/dd/yyyy)]],4,FALSE)</f>
        <v>0</v>
      </c>
      <c r="D154" s="51">
        <f>VLOOKUP($A154,Table2[[No]:[Date Student Last Attended Program
(mm/dd/yyyy)]],14,FALSE)</f>
        <v>0</v>
      </c>
      <c r="E154" s="138">
        <f>VLOOKUP($A154,Table2[[No]:[Date Student Last Attended Program
(mm/dd/yyyy)]],17,FALSE)</f>
        <v>0</v>
      </c>
      <c r="F154" s="207">
        <f>VLOOKUP($A154,Table2[[No]:[Date Student Last Attended Program
(mm/dd/yyyy)]],18,FALSE)</f>
        <v>0</v>
      </c>
      <c r="G154" s="209">
        <f>VLOOKUP($A154,Table2[[#All],[No]:[Which Group Does Student Participate In?
(optional)]],23,FALSE)</f>
        <v>0</v>
      </c>
      <c r="H154" s="29"/>
      <c r="I154" s="29"/>
      <c r="J154" s="29"/>
      <c r="K154" s="29"/>
      <c r="L154" s="29"/>
      <c r="M154" s="29"/>
      <c r="N154" s="29"/>
      <c r="O154" s="29"/>
      <c r="P154" s="29"/>
      <c r="Q154" s="29"/>
      <c r="R154" s="29"/>
      <c r="S154" s="9"/>
      <c r="T154" s="9"/>
      <c r="U154" s="9"/>
      <c r="V154" s="9"/>
      <c r="W154" s="9"/>
      <c r="X154" s="9"/>
      <c r="Y154" s="9"/>
      <c r="Z154" s="9"/>
      <c r="AA154" s="9"/>
      <c r="AB154" s="9"/>
      <c r="AC154" s="9"/>
      <c r="AD154" s="9"/>
      <c r="AE154" s="9"/>
      <c r="AF154" s="9"/>
      <c r="AG154" s="9"/>
      <c r="AH154" s="9"/>
      <c r="AI154" s="9"/>
      <c r="AJ154" s="9"/>
      <c r="AK154" s="9"/>
      <c r="AL154" s="9"/>
      <c r="AM154" s="11">
        <f t="shared" si="6"/>
        <v>0</v>
      </c>
      <c r="AN154" s="11">
        <f t="shared" si="7"/>
        <v>0</v>
      </c>
      <c r="AO154" s="47" t="e">
        <f t="shared" si="8"/>
        <v>#DIV/0!</v>
      </c>
    </row>
    <row r="155" spans="1:41" x14ac:dyDescent="0.25">
      <c r="A155" s="10">
        <v>154</v>
      </c>
      <c r="B155" s="11">
        <f>VLOOKUP($A155,Table2[[No]:[Date Student Last Attended Program
(mm/dd/yyyy)]],2,FALSE)</f>
        <v>0</v>
      </c>
      <c r="C155" s="12">
        <f>VLOOKUP($A155,Table2[[No]:[Date Student Last Attended Program
(mm/dd/yyyy)]],4,FALSE)</f>
        <v>0</v>
      </c>
      <c r="D155" s="51">
        <f>VLOOKUP($A155,Table2[[No]:[Date Student Last Attended Program
(mm/dd/yyyy)]],14,FALSE)</f>
        <v>0</v>
      </c>
      <c r="E155" s="138">
        <f>VLOOKUP($A155,Table2[[No]:[Date Student Last Attended Program
(mm/dd/yyyy)]],17,FALSE)</f>
        <v>0</v>
      </c>
      <c r="F155" s="207">
        <f>VLOOKUP($A155,Table2[[No]:[Date Student Last Attended Program
(mm/dd/yyyy)]],18,FALSE)</f>
        <v>0</v>
      </c>
      <c r="G155" s="209">
        <f>VLOOKUP($A155,Table2[[#All],[No]:[Which Group Does Student Participate In?
(optional)]],23,FALSE)</f>
        <v>0</v>
      </c>
      <c r="H155" s="29"/>
      <c r="I155" s="29"/>
      <c r="J155" s="29"/>
      <c r="K155" s="29"/>
      <c r="L155" s="29"/>
      <c r="M155" s="29"/>
      <c r="N155" s="29"/>
      <c r="O155" s="29"/>
      <c r="P155" s="29"/>
      <c r="Q155" s="29"/>
      <c r="R155" s="29"/>
      <c r="S155" s="9"/>
      <c r="T155" s="9"/>
      <c r="U155" s="9"/>
      <c r="V155" s="9"/>
      <c r="W155" s="9"/>
      <c r="X155" s="9"/>
      <c r="Y155" s="9"/>
      <c r="Z155" s="9"/>
      <c r="AA155" s="9"/>
      <c r="AB155" s="9"/>
      <c r="AC155" s="9"/>
      <c r="AD155" s="9"/>
      <c r="AE155" s="9"/>
      <c r="AF155" s="9"/>
      <c r="AG155" s="9"/>
      <c r="AH155" s="9"/>
      <c r="AI155" s="9"/>
      <c r="AJ155" s="9"/>
      <c r="AK155" s="9"/>
      <c r="AL155" s="9"/>
      <c r="AM155" s="11">
        <f t="shared" si="6"/>
        <v>0</v>
      </c>
      <c r="AN155" s="11">
        <f t="shared" si="7"/>
        <v>0</v>
      </c>
      <c r="AO155" s="47" t="e">
        <f t="shared" si="8"/>
        <v>#DIV/0!</v>
      </c>
    </row>
    <row r="156" spans="1:41" x14ac:dyDescent="0.25">
      <c r="A156" s="10">
        <v>155</v>
      </c>
      <c r="B156" s="11">
        <f>VLOOKUP($A156,Table2[[No]:[Date Student Last Attended Program
(mm/dd/yyyy)]],2,FALSE)</f>
        <v>0</v>
      </c>
      <c r="C156" s="12">
        <f>VLOOKUP($A156,Table2[[No]:[Date Student Last Attended Program
(mm/dd/yyyy)]],4,FALSE)</f>
        <v>0</v>
      </c>
      <c r="D156" s="51">
        <f>VLOOKUP($A156,Table2[[No]:[Date Student Last Attended Program
(mm/dd/yyyy)]],14,FALSE)</f>
        <v>0</v>
      </c>
      <c r="E156" s="138">
        <f>VLOOKUP($A156,Table2[[No]:[Date Student Last Attended Program
(mm/dd/yyyy)]],17,FALSE)</f>
        <v>0</v>
      </c>
      <c r="F156" s="207">
        <f>VLOOKUP($A156,Table2[[No]:[Date Student Last Attended Program
(mm/dd/yyyy)]],18,FALSE)</f>
        <v>0</v>
      </c>
      <c r="G156" s="209">
        <f>VLOOKUP($A156,Table2[[#All],[No]:[Which Group Does Student Participate In?
(optional)]],23,FALSE)</f>
        <v>0</v>
      </c>
      <c r="H156" s="29"/>
      <c r="I156" s="29"/>
      <c r="J156" s="29"/>
      <c r="K156" s="29"/>
      <c r="L156" s="29"/>
      <c r="M156" s="29"/>
      <c r="N156" s="29"/>
      <c r="O156" s="29"/>
      <c r="P156" s="29"/>
      <c r="Q156" s="29"/>
      <c r="R156" s="29"/>
      <c r="S156" s="9"/>
      <c r="T156" s="9"/>
      <c r="U156" s="9"/>
      <c r="V156" s="9"/>
      <c r="W156" s="9"/>
      <c r="X156" s="9"/>
      <c r="Y156" s="9"/>
      <c r="Z156" s="9"/>
      <c r="AA156" s="9"/>
      <c r="AB156" s="9"/>
      <c r="AC156" s="9"/>
      <c r="AD156" s="9"/>
      <c r="AE156" s="9"/>
      <c r="AF156" s="9"/>
      <c r="AG156" s="9"/>
      <c r="AH156" s="9"/>
      <c r="AI156" s="9"/>
      <c r="AJ156" s="9"/>
      <c r="AK156" s="9"/>
      <c r="AL156" s="9"/>
      <c r="AM156" s="11">
        <f t="shared" si="6"/>
        <v>0</v>
      </c>
      <c r="AN156" s="11">
        <f t="shared" si="7"/>
        <v>0</v>
      </c>
      <c r="AO156" s="47" t="e">
        <f t="shared" si="8"/>
        <v>#DIV/0!</v>
      </c>
    </row>
    <row r="157" spans="1:41" x14ac:dyDescent="0.25">
      <c r="A157" s="10">
        <v>156</v>
      </c>
      <c r="B157" s="11">
        <f>VLOOKUP($A157,Table2[[No]:[Date Student Last Attended Program
(mm/dd/yyyy)]],2,FALSE)</f>
        <v>0</v>
      </c>
      <c r="C157" s="12">
        <f>VLOOKUP($A157,Table2[[No]:[Date Student Last Attended Program
(mm/dd/yyyy)]],4,FALSE)</f>
        <v>0</v>
      </c>
      <c r="D157" s="51">
        <f>VLOOKUP($A157,Table2[[No]:[Date Student Last Attended Program
(mm/dd/yyyy)]],14,FALSE)</f>
        <v>0</v>
      </c>
      <c r="E157" s="138">
        <f>VLOOKUP($A157,Table2[[No]:[Date Student Last Attended Program
(mm/dd/yyyy)]],17,FALSE)</f>
        <v>0</v>
      </c>
      <c r="F157" s="207">
        <f>VLOOKUP($A157,Table2[[No]:[Date Student Last Attended Program
(mm/dd/yyyy)]],18,FALSE)</f>
        <v>0</v>
      </c>
      <c r="G157" s="209">
        <f>VLOOKUP($A157,Table2[[#All],[No]:[Which Group Does Student Participate In?
(optional)]],23,FALSE)</f>
        <v>0</v>
      </c>
      <c r="H157" s="29"/>
      <c r="I157" s="29"/>
      <c r="J157" s="29"/>
      <c r="K157" s="29"/>
      <c r="L157" s="29"/>
      <c r="M157" s="29"/>
      <c r="N157" s="29"/>
      <c r="O157" s="29"/>
      <c r="P157" s="29"/>
      <c r="Q157" s="29"/>
      <c r="R157" s="29"/>
      <c r="S157" s="9"/>
      <c r="T157" s="9"/>
      <c r="U157" s="9"/>
      <c r="V157" s="9"/>
      <c r="W157" s="9"/>
      <c r="X157" s="9"/>
      <c r="Y157" s="9"/>
      <c r="Z157" s="9"/>
      <c r="AA157" s="9"/>
      <c r="AB157" s="9"/>
      <c r="AC157" s="9"/>
      <c r="AD157" s="9"/>
      <c r="AE157" s="9"/>
      <c r="AF157" s="9"/>
      <c r="AG157" s="9"/>
      <c r="AH157" s="9"/>
      <c r="AI157" s="9"/>
      <c r="AJ157" s="9"/>
      <c r="AK157" s="9"/>
      <c r="AL157" s="9"/>
      <c r="AM157" s="11">
        <f t="shared" si="6"/>
        <v>0</v>
      </c>
      <c r="AN157" s="11">
        <f t="shared" si="7"/>
        <v>0</v>
      </c>
      <c r="AO157" s="47" t="e">
        <f t="shared" si="8"/>
        <v>#DIV/0!</v>
      </c>
    </row>
    <row r="158" spans="1:41" x14ac:dyDescent="0.25">
      <c r="A158" s="10">
        <v>157</v>
      </c>
      <c r="B158" s="11">
        <f>VLOOKUP($A158,Table2[[No]:[Date Student Last Attended Program
(mm/dd/yyyy)]],2,FALSE)</f>
        <v>0</v>
      </c>
      <c r="C158" s="12">
        <f>VLOOKUP($A158,Table2[[No]:[Date Student Last Attended Program
(mm/dd/yyyy)]],4,FALSE)</f>
        <v>0</v>
      </c>
      <c r="D158" s="51">
        <f>VLOOKUP($A158,Table2[[No]:[Date Student Last Attended Program
(mm/dd/yyyy)]],14,FALSE)</f>
        <v>0</v>
      </c>
      <c r="E158" s="138">
        <f>VLOOKUP($A158,Table2[[No]:[Date Student Last Attended Program
(mm/dd/yyyy)]],17,FALSE)</f>
        <v>0</v>
      </c>
      <c r="F158" s="207">
        <f>VLOOKUP($A158,Table2[[No]:[Date Student Last Attended Program
(mm/dd/yyyy)]],18,FALSE)</f>
        <v>0</v>
      </c>
      <c r="G158" s="209">
        <f>VLOOKUP($A158,Table2[[#All],[No]:[Which Group Does Student Participate In?
(optional)]],23,FALSE)</f>
        <v>0</v>
      </c>
      <c r="H158" s="29"/>
      <c r="I158" s="29"/>
      <c r="J158" s="29"/>
      <c r="K158" s="29"/>
      <c r="L158" s="29"/>
      <c r="M158" s="29"/>
      <c r="N158" s="29"/>
      <c r="O158" s="29"/>
      <c r="P158" s="29"/>
      <c r="Q158" s="29"/>
      <c r="R158" s="29"/>
      <c r="S158" s="9"/>
      <c r="T158" s="9"/>
      <c r="U158" s="9"/>
      <c r="V158" s="9"/>
      <c r="W158" s="9"/>
      <c r="X158" s="9"/>
      <c r="Y158" s="9"/>
      <c r="Z158" s="9"/>
      <c r="AA158" s="9"/>
      <c r="AB158" s="9"/>
      <c r="AC158" s="9"/>
      <c r="AD158" s="9"/>
      <c r="AE158" s="9"/>
      <c r="AF158" s="9"/>
      <c r="AG158" s="9"/>
      <c r="AH158" s="9"/>
      <c r="AI158" s="9"/>
      <c r="AJ158" s="9"/>
      <c r="AK158" s="9"/>
      <c r="AL158" s="9"/>
      <c r="AM158" s="11">
        <f t="shared" si="6"/>
        <v>0</v>
      </c>
      <c r="AN158" s="11">
        <f t="shared" si="7"/>
        <v>0</v>
      </c>
      <c r="AO158" s="47" t="e">
        <f t="shared" si="8"/>
        <v>#DIV/0!</v>
      </c>
    </row>
    <row r="159" spans="1:41" x14ac:dyDescent="0.25">
      <c r="A159" s="10">
        <v>158</v>
      </c>
      <c r="B159" s="11">
        <f>VLOOKUP($A159,Table2[[No]:[Date Student Last Attended Program
(mm/dd/yyyy)]],2,FALSE)</f>
        <v>0</v>
      </c>
      <c r="C159" s="12">
        <f>VLOOKUP($A159,Table2[[No]:[Date Student Last Attended Program
(mm/dd/yyyy)]],4,FALSE)</f>
        <v>0</v>
      </c>
      <c r="D159" s="51">
        <f>VLOOKUP($A159,Table2[[No]:[Date Student Last Attended Program
(mm/dd/yyyy)]],14,FALSE)</f>
        <v>0</v>
      </c>
      <c r="E159" s="138">
        <f>VLOOKUP($A159,Table2[[No]:[Date Student Last Attended Program
(mm/dd/yyyy)]],17,FALSE)</f>
        <v>0</v>
      </c>
      <c r="F159" s="207">
        <f>VLOOKUP($A159,Table2[[No]:[Date Student Last Attended Program
(mm/dd/yyyy)]],18,FALSE)</f>
        <v>0</v>
      </c>
      <c r="G159" s="209">
        <f>VLOOKUP($A159,Table2[[#All],[No]:[Which Group Does Student Participate In?
(optional)]],23,FALSE)</f>
        <v>0</v>
      </c>
      <c r="H159" s="29"/>
      <c r="I159" s="29"/>
      <c r="J159" s="29"/>
      <c r="K159" s="29"/>
      <c r="L159" s="29"/>
      <c r="M159" s="29"/>
      <c r="N159" s="29"/>
      <c r="O159" s="29"/>
      <c r="P159" s="29"/>
      <c r="Q159" s="29"/>
      <c r="R159" s="29"/>
      <c r="S159" s="9"/>
      <c r="T159" s="9"/>
      <c r="U159" s="9"/>
      <c r="V159" s="9"/>
      <c r="W159" s="9"/>
      <c r="X159" s="9"/>
      <c r="Y159" s="9"/>
      <c r="Z159" s="9"/>
      <c r="AA159" s="9"/>
      <c r="AB159" s="9"/>
      <c r="AC159" s="9"/>
      <c r="AD159" s="9"/>
      <c r="AE159" s="9"/>
      <c r="AF159" s="9"/>
      <c r="AG159" s="9"/>
      <c r="AH159" s="9"/>
      <c r="AI159" s="9"/>
      <c r="AJ159" s="9"/>
      <c r="AK159" s="9"/>
      <c r="AL159" s="9"/>
      <c r="AM159" s="11">
        <f t="shared" si="6"/>
        <v>0</v>
      </c>
      <c r="AN159" s="11">
        <f t="shared" si="7"/>
        <v>0</v>
      </c>
      <c r="AO159" s="47" t="e">
        <f t="shared" si="8"/>
        <v>#DIV/0!</v>
      </c>
    </row>
    <row r="160" spans="1:41" x14ac:dyDescent="0.25">
      <c r="A160" s="10">
        <v>159</v>
      </c>
      <c r="B160" s="11">
        <f>VLOOKUP($A160,Table2[[No]:[Date Student Last Attended Program
(mm/dd/yyyy)]],2,FALSE)</f>
        <v>0</v>
      </c>
      <c r="C160" s="12">
        <f>VLOOKUP($A160,Table2[[No]:[Date Student Last Attended Program
(mm/dd/yyyy)]],4,FALSE)</f>
        <v>0</v>
      </c>
      <c r="D160" s="51">
        <f>VLOOKUP($A160,Table2[[No]:[Date Student Last Attended Program
(mm/dd/yyyy)]],14,FALSE)</f>
        <v>0</v>
      </c>
      <c r="E160" s="138">
        <f>VLOOKUP($A160,Table2[[No]:[Date Student Last Attended Program
(mm/dd/yyyy)]],17,FALSE)</f>
        <v>0</v>
      </c>
      <c r="F160" s="207">
        <f>VLOOKUP($A160,Table2[[No]:[Date Student Last Attended Program
(mm/dd/yyyy)]],18,FALSE)</f>
        <v>0</v>
      </c>
      <c r="G160" s="209">
        <f>VLOOKUP($A160,Table2[[#All],[No]:[Which Group Does Student Participate In?
(optional)]],23,FALSE)</f>
        <v>0</v>
      </c>
      <c r="H160" s="29"/>
      <c r="I160" s="29"/>
      <c r="J160" s="29"/>
      <c r="K160" s="29"/>
      <c r="L160" s="29"/>
      <c r="M160" s="29"/>
      <c r="N160" s="29"/>
      <c r="O160" s="29"/>
      <c r="P160" s="29"/>
      <c r="Q160" s="29"/>
      <c r="R160" s="29"/>
      <c r="S160" s="9"/>
      <c r="T160" s="9"/>
      <c r="U160" s="9"/>
      <c r="V160" s="9"/>
      <c r="W160" s="9"/>
      <c r="X160" s="9"/>
      <c r="Y160" s="9"/>
      <c r="Z160" s="9"/>
      <c r="AA160" s="9"/>
      <c r="AB160" s="9"/>
      <c r="AC160" s="9"/>
      <c r="AD160" s="9"/>
      <c r="AE160" s="9"/>
      <c r="AF160" s="9"/>
      <c r="AG160" s="9"/>
      <c r="AH160" s="9"/>
      <c r="AI160" s="9"/>
      <c r="AJ160" s="9"/>
      <c r="AK160" s="9"/>
      <c r="AL160" s="9"/>
      <c r="AM160" s="11">
        <f t="shared" si="6"/>
        <v>0</v>
      </c>
      <c r="AN160" s="11">
        <f t="shared" si="7"/>
        <v>0</v>
      </c>
      <c r="AO160" s="47" t="e">
        <f t="shared" si="8"/>
        <v>#DIV/0!</v>
      </c>
    </row>
    <row r="161" spans="1:41" x14ac:dyDescent="0.25">
      <c r="A161" s="10">
        <v>160</v>
      </c>
      <c r="B161" s="11">
        <f>VLOOKUP($A161,Table2[[No]:[Date Student Last Attended Program
(mm/dd/yyyy)]],2,FALSE)</f>
        <v>0</v>
      </c>
      <c r="C161" s="12">
        <f>VLOOKUP($A161,Table2[[No]:[Date Student Last Attended Program
(mm/dd/yyyy)]],4,FALSE)</f>
        <v>0</v>
      </c>
      <c r="D161" s="51">
        <f>VLOOKUP($A161,Table2[[No]:[Date Student Last Attended Program
(mm/dd/yyyy)]],14,FALSE)</f>
        <v>0</v>
      </c>
      <c r="E161" s="138">
        <f>VLOOKUP($A161,Table2[[No]:[Date Student Last Attended Program
(mm/dd/yyyy)]],17,FALSE)</f>
        <v>0</v>
      </c>
      <c r="F161" s="207">
        <f>VLOOKUP($A161,Table2[[No]:[Date Student Last Attended Program
(mm/dd/yyyy)]],18,FALSE)</f>
        <v>0</v>
      </c>
      <c r="G161" s="209">
        <f>VLOOKUP($A161,Table2[[#All],[No]:[Which Group Does Student Participate In?
(optional)]],23,FALSE)</f>
        <v>0</v>
      </c>
      <c r="H161" s="29"/>
      <c r="I161" s="29"/>
      <c r="J161" s="29"/>
      <c r="K161" s="29"/>
      <c r="L161" s="29"/>
      <c r="M161" s="29"/>
      <c r="N161" s="29"/>
      <c r="O161" s="29"/>
      <c r="P161" s="29"/>
      <c r="Q161" s="29"/>
      <c r="R161" s="29"/>
      <c r="S161" s="9"/>
      <c r="T161" s="9"/>
      <c r="U161" s="9"/>
      <c r="V161" s="9"/>
      <c r="W161" s="9"/>
      <c r="X161" s="9"/>
      <c r="Y161" s="9"/>
      <c r="Z161" s="9"/>
      <c r="AA161" s="9"/>
      <c r="AB161" s="9"/>
      <c r="AC161" s="9"/>
      <c r="AD161" s="9"/>
      <c r="AE161" s="9"/>
      <c r="AF161" s="9"/>
      <c r="AG161" s="9"/>
      <c r="AH161" s="9"/>
      <c r="AI161" s="9"/>
      <c r="AJ161" s="9"/>
      <c r="AK161" s="9"/>
      <c r="AL161" s="9"/>
      <c r="AM161" s="11">
        <f t="shared" si="6"/>
        <v>0</v>
      </c>
      <c r="AN161" s="11">
        <f t="shared" si="7"/>
        <v>0</v>
      </c>
      <c r="AO161" s="47" t="e">
        <f t="shared" si="8"/>
        <v>#DIV/0!</v>
      </c>
    </row>
    <row r="162" spans="1:41" x14ac:dyDescent="0.25">
      <c r="A162" s="10">
        <v>161</v>
      </c>
      <c r="B162" s="11">
        <f>VLOOKUP($A162,Table2[[No]:[Date Student Last Attended Program
(mm/dd/yyyy)]],2,FALSE)</f>
        <v>0</v>
      </c>
      <c r="C162" s="12">
        <f>VLOOKUP($A162,Table2[[No]:[Date Student Last Attended Program
(mm/dd/yyyy)]],4,FALSE)</f>
        <v>0</v>
      </c>
      <c r="D162" s="51">
        <f>VLOOKUP($A162,Table2[[No]:[Date Student Last Attended Program
(mm/dd/yyyy)]],14,FALSE)</f>
        <v>0</v>
      </c>
      <c r="E162" s="138">
        <f>VLOOKUP($A162,Table2[[No]:[Date Student Last Attended Program
(mm/dd/yyyy)]],17,FALSE)</f>
        <v>0</v>
      </c>
      <c r="F162" s="207">
        <f>VLOOKUP($A162,Table2[[No]:[Date Student Last Attended Program
(mm/dd/yyyy)]],18,FALSE)</f>
        <v>0</v>
      </c>
      <c r="G162" s="209">
        <f>VLOOKUP($A162,Table2[[#All],[No]:[Which Group Does Student Participate In?
(optional)]],23,FALSE)</f>
        <v>0</v>
      </c>
      <c r="H162" s="29"/>
      <c r="I162" s="29"/>
      <c r="J162" s="29"/>
      <c r="K162" s="29"/>
      <c r="L162" s="29"/>
      <c r="M162" s="29"/>
      <c r="N162" s="29"/>
      <c r="O162" s="29"/>
      <c r="P162" s="29"/>
      <c r="Q162" s="29"/>
      <c r="R162" s="29"/>
      <c r="S162" s="9"/>
      <c r="T162" s="9"/>
      <c r="U162" s="9"/>
      <c r="V162" s="9"/>
      <c r="W162" s="9"/>
      <c r="X162" s="9"/>
      <c r="Y162" s="9"/>
      <c r="Z162" s="9"/>
      <c r="AA162" s="9"/>
      <c r="AB162" s="9"/>
      <c r="AC162" s="9"/>
      <c r="AD162" s="9"/>
      <c r="AE162" s="9"/>
      <c r="AF162" s="9"/>
      <c r="AG162" s="9"/>
      <c r="AH162" s="9"/>
      <c r="AI162" s="9"/>
      <c r="AJ162" s="9"/>
      <c r="AK162" s="9"/>
      <c r="AL162" s="9"/>
      <c r="AM162" s="11">
        <f t="shared" si="6"/>
        <v>0</v>
      </c>
      <c r="AN162" s="11">
        <f t="shared" si="7"/>
        <v>0</v>
      </c>
      <c r="AO162" s="47" t="e">
        <f t="shared" si="8"/>
        <v>#DIV/0!</v>
      </c>
    </row>
    <row r="163" spans="1:41" x14ac:dyDescent="0.25">
      <c r="A163" s="10">
        <v>162</v>
      </c>
      <c r="B163" s="11">
        <f>VLOOKUP($A163,Table2[[No]:[Date Student Last Attended Program
(mm/dd/yyyy)]],2,FALSE)</f>
        <v>0</v>
      </c>
      <c r="C163" s="12">
        <f>VLOOKUP($A163,Table2[[No]:[Date Student Last Attended Program
(mm/dd/yyyy)]],4,FALSE)</f>
        <v>0</v>
      </c>
      <c r="D163" s="51">
        <f>VLOOKUP($A163,Table2[[No]:[Date Student Last Attended Program
(mm/dd/yyyy)]],14,FALSE)</f>
        <v>0</v>
      </c>
      <c r="E163" s="138">
        <f>VLOOKUP($A163,Table2[[No]:[Date Student Last Attended Program
(mm/dd/yyyy)]],17,FALSE)</f>
        <v>0</v>
      </c>
      <c r="F163" s="207">
        <f>VLOOKUP($A163,Table2[[No]:[Date Student Last Attended Program
(mm/dd/yyyy)]],18,FALSE)</f>
        <v>0</v>
      </c>
      <c r="G163" s="209">
        <f>VLOOKUP($A163,Table2[[#All],[No]:[Which Group Does Student Participate In?
(optional)]],23,FALSE)</f>
        <v>0</v>
      </c>
      <c r="H163" s="29"/>
      <c r="I163" s="29"/>
      <c r="J163" s="29"/>
      <c r="K163" s="29"/>
      <c r="L163" s="29"/>
      <c r="M163" s="29"/>
      <c r="N163" s="29"/>
      <c r="O163" s="29"/>
      <c r="P163" s="29"/>
      <c r="Q163" s="29"/>
      <c r="R163" s="29"/>
      <c r="S163" s="9"/>
      <c r="T163" s="9"/>
      <c r="U163" s="9"/>
      <c r="V163" s="9"/>
      <c r="W163" s="9"/>
      <c r="X163" s="9"/>
      <c r="Y163" s="9"/>
      <c r="Z163" s="9"/>
      <c r="AA163" s="9"/>
      <c r="AB163" s="9"/>
      <c r="AC163" s="9"/>
      <c r="AD163" s="9"/>
      <c r="AE163" s="9"/>
      <c r="AF163" s="9"/>
      <c r="AG163" s="9"/>
      <c r="AH163" s="9"/>
      <c r="AI163" s="9"/>
      <c r="AJ163" s="9"/>
      <c r="AK163" s="9"/>
      <c r="AL163" s="9"/>
      <c r="AM163" s="11">
        <f t="shared" si="6"/>
        <v>0</v>
      </c>
      <c r="AN163" s="11">
        <f t="shared" si="7"/>
        <v>0</v>
      </c>
      <c r="AO163" s="47" t="e">
        <f t="shared" si="8"/>
        <v>#DIV/0!</v>
      </c>
    </row>
    <row r="164" spans="1:41" x14ac:dyDescent="0.25">
      <c r="A164" s="10">
        <v>163</v>
      </c>
      <c r="B164" s="11">
        <f>VLOOKUP($A164,Table2[[No]:[Date Student Last Attended Program
(mm/dd/yyyy)]],2,FALSE)</f>
        <v>0</v>
      </c>
      <c r="C164" s="12">
        <f>VLOOKUP($A164,Table2[[No]:[Date Student Last Attended Program
(mm/dd/yyyy)]],4,FALSE)</f>
        <v>0</v>
      </c>
      <c r="D164" s="51">
        <f>VLOOKUP($A164,Table2[[No]:[Date Student Last Attended Program
(mm/dd/yyyy)]],14,FALSE)</f>
        <v>0</v>
      </c>
      <c r="E164" s="138">
        <f>VLOOKUP($A164,Table2[[No]:[Date Student Last Attended Program
(mm/dd/yyyy)]],17,FALSE)</f>
        <v>0</v>
      </c>
      <c r="F164" s="207">
        <f>VLOOKUP($A164,Table2[[No]:[Date Student Last Attended Program
(mm/dd/yyyy)]],18,FALSE)</f>
        <v>0</v>
      </c>
      <c r="G164" s="209">
        <f>VLOOKUP($A164,Table2[[#All],[No]:[Which Group Does Student Participate In?
(optional)]],23,FALSE)</f>
        <v>0</v>
      </c>
      <c r="H164" s="29"/>
      <c r="I164" s="29"/>
      <c r="J164" s="29"/>
      <c r="K164" s="29"/>
      <c r="L164" s="29"/>
      <c r="M164" s="29"/>
      <c r="N164" s="29"/>
      <c r="O164" s="29"/>
      <c r="P164" s="29"/>
      <c r="Q164" s="29"/>
      <c r="R164" s="29"/>
      <c r="S164" s="9"/>
      <c r="T164" s="9"/>
      <c r="U164" s="9"/>
      <c r="V164" s="9"/>
      <c r="W164" s="9"/>
      <c r="X164" s="9"/>
      <c r="Y164" s="9"/>
      <c r="Z164" s="9"/>
      <c r="AA164" s="9"/>
      <c r="AB164" s="9"/>
      <c r="AC164" s="9"/>
      <c r="AD164" s="9"/>
      <c r="AE164" s="9"/>
      <c r="AF164" s="9"/>
      <c r="AG164" s="9"/>
      <c r="AH164" s="9"/>
      <c r="AI164" s="9"/>
      <c r="AJ164" s="9"/>
      <c r="AK164" s="9"/>
      <c r="AL164" s="9"/>
      <c r="AM164" s="11">
        <f t="shared" si="6"/>
        <v>0</v>
      </c>
      <c r="AN164" s="11">
        <f t="shared" si="7"/>
        <v>0</v>
      </c>
      <c r="AO164" s="47" t="e">
        <f t="shared" si="8"/>
        <v>#DIV/0!</v>
      </c>
    </row>
    <row r="165" spans="1:41" x14ac:dyDescent="0.25">
      <c r="A165" s="10">
        <v>164</v>
      </c>
      <c r="B165" s="11">
        <f>VLOOKUP($A165,Table2[[No]:[Date Student Last Attended Program
(mm/dd/yyyy)]],2,FALSE)</f>
        <v>0</v>
      </c>
      <c r="C165" s="12">
        <f>VLOOKUP($A165,Table2[[No]:[Date Student Last Attended Program
(mm/dd/yyyy)]],4,FALSE)</f>
        <v>0</v>
      </c>
      <c r="D165" s="51">
        <f>VLOOKUP($A165,Table2[[No]:[Date Student Last Attended Program
(mm/dd/yyyy)]],14,FALSE)</f>
        <v>0</v>
      </c>
      <c r="E165" s="138">
        <f>VLOOKUP($A165,Table2[[No]:[Date Student Last Attended Program
(mm/dd/yyyy)]],17,FALSE)</f>
        <v>0</v>
      </c>
      <c r="F165" s="207">
        <f>VLOOKUP($A165,Table2[[No]:[Date Student Last Attended Program
(mm/dd/yyyy)]],18,FALSE)</f>
        <v>0</v>
      </c>
      <c r="G165" s="209">
        <f>VLOOKUP($A165,Table2[[#All],[No]:[Which Group Does Student Participate In?
(optional)]],23,FALSE)</f>
        <v>0</v>
      </c>
      <c r="H165" s="29"/>
      <c r="I165" s="29"/>
      <c r="J165" s="29"/>
      <c r="K165" s="29"/>
      <c r="L165" s="29"/>
      <c r="M165" s="29"/>
      <c r="N165" s="29"/>
      <c r="O165" s="29"/>
      <c r="P165" s="29"/>
      <c r="Q165" s="29"/>
      <c r="R165" s="29"/>
      <c r="S165" s="9"/>
      <c r="T165" s="9"/>
      <c r="U165" s="9"/>
      <c r="V165" s="9"/>
      <c r="W165" s="9"/>
      <c r="X165" s="9"/>
      <c r="Y165" s="9"/>
      <c r="Z165" s="9"/>
      <c r="AA165" s="9"/>
      <c r="AB165" s="9"/>
      <c r="AC165" s="9"/>
      <c r="AD165" s="9"/>
      <c r="AE165" s="9"/>
      <c r="AF165" s="9"/>
      <c r="AG165" s="9"/>
      <c r="AH165" s="9"/>
      <c r="AI165" s="9"/>
      <c r="AJ165" s="9"/>
      <c r="AK165" s="9"/>
      <c r="AL165" s="9"/>
      <c r="AM165" s="11">
        <f t="shared" si="6"/>
        <v>0</v>
      </c>
      <c r="AN165" s="11">
        <f t="shared" si="7"/>
        <v>0</v>
      </c>
      <c r="AO165" s="47" t="e">
        <f t="shared" si="8"/>
        <v>#DIV/0!</v>
      </c>
    </row>
    <row r="166" spans="1:41" x14ac:dyDescent="0.25">
      <c r="A166" s="10">
        <v>165</v>
      </c>
      <c r="B166" s="11">
        <f>VLOOKUP($A166,Table2[[No]:[Date Student Last Attended Program
(mm/dd/yyyy)]],2,FALSE)</f>
        <v>0</v>
      </c>
      <c r="C166" s="12">
        <f>VLOOKUP($A166,Table2[[No]:[Date Student Last Attended Program
(mm/dd/yyyy)]],4,FALSE)</f>
        <v>0</v>
      </c>
      <c r="D166" s="51">
        <f>VLOOKUP($A166,Table2[[No]:[Date Student Last Attended Program
(mm/dd/yyyy)]],14,FALSE)</f>
        <v>0</v>
      </c>
      <c r="E166" s="138">
        <f>VLOOKUP($A166,Table2[[No]:[Date Student Last Attended Program
(mm/dd/yyyy)]],17,FALSE)</f>
        <v>0</v>
      </c>
      <c r="F166" s="207">
        <f>VLOOKUP($A166,Table2[[No]:[Date Student Last Attended Program
(mm/dd/yyyy)]],18,FALSE)</f>
        <v>0</v>
      </c>
      <c r="G166" s="209">
        <f>VLOOKUP($A166,Table2[[#All],[No]:[Which Group Does Student Participate In?
(optional)]],23,FALSE)</f>
        <v>0</v>
      </c>
      <c r="H166" s="29"/>
      <c r="I166" s="29"/>
      <c r="J166" s="29"/>
      <c r="K166" s="29"/>
      <c r="L166" s="29"/>
      <c r="M166" s="29"/>
      <c r="N166" s="29"/>
      <c r="O166" s="29"/>
      <c r="P166" s="29"/>
      <c r="Q166" s="29"/>
      <c r="R166" s="29"/>
      <c r="S166" s="9"/>
      <c r="T166" s="9"/>
      <c r="U166" s="9"/>
      <c r="V166" s="9"/>
      <c r="W166" s="9"/>
      <c r="X166" s="9"/>
      <c r="Y166" s="9"/>
      <c r="Z166" s="9"/>
      <c r="AA166" s="9"/>
      <c r="AB166" s="9"/>
      <c r="AC166" s="9"/>
      <c r="AD166" s="9"/>
      <c r="AE166" s="9"/>
      <c r="AF166" s="9"/>
      <c r="AG166" s="9"/>
      <c r="AH166" s="9"/>
      <c r="AI166" s="9"/>
      <c r="AJ166" s="9"/>
      <c r="AK166" s="9"/>
      <c r="AL166" s="9"/>
      <c r="AM166" s="11">
        <f t="shared" si="6"/>
        <v>0</v>
      </c>
      <c r="AN166" s="11">
        <f t="shared" si="7"/>
        <v>0</v>
      </c>
      <c r="AO166" s="47" t="e">
        <f t="shared" si="8"/>
        <v>#DIV/0!</v>
      </c>
    </row>
    <row r="167" spans="1:41" x14ac:dyDescent="0.25">
      <c r="A167" s="10">
        <v>166</v>
      </c>
      <c r="B167" s="11">
        <f>VLOOKUP($A167,Table2[[No]:[Date Student Last Attended Program
(mm/dd/yyyy)]],2,FALSE)</f>
        <v>0</v>
      </c>
      <c r="C167" s="12">
        <f>VLOOKUP($A167,Table2[[No]:[Date Student Last Attended Program
(mm/dd/yyyy)]],4,FALSE)</f>
        <v>0</v>
      </c>
      <c r="D167" s="51">
        <f>VLOOKUP($A167,Table2[[No]:[Date Student Last Attended Program
(mm/dd/yyyy)]],14,FALSE)</f>
        <v>0</v>
      </c>
      <c r="E167" s="138">
        <f>VLOOKUP($A167,Table2[[No]:[Date Student Last Attended Program
(mm/dd/yyyy)]],17,FALSE)</f>
        <v>0</v>
      </c>
      <c r="F167" s="207">
        <f>VLOOKUP($A167,Table2[[No]:[Date Student Last Attended Program
(mm/dd/yyyy)]],18,FALSE)</f>
        <v>0</v>
      </c>
      <c r="G167" s="209">
        <f>VLOOKUP($A167,Table2[[#All],[No]:[Which Group Does Student Participate In?
(optional)]],23,FALSE)</f>
        <v>0</v>
      </c>
      <c r="H167" s="29"/>
      <c r="I167" s="29"/>
      <c r="J167" s="29"/>
      <c r="K167" s="29"/>
      <c r="L167" s="29"/>
      <c r="M167" s="29"/>
      <c r="N167" s="29"/>
      <c r="O167" s="29"/>
      <c r="P167" s="29"/>
      <c r="Q167" s="29"/>
      <c r="R167" s="29"/>
      <c r="S167" s="9"/>
      <c r="T167" s="9"/>
      <c r="U167" s="9"/>
      <c r="V167" s="9"/>
      <c r="W167" s="9"/>
      <c r="X167" s="9"/>
      <c r="Y167" s="9"/>
      <c r="Z167" s="9"/>
      <c r="AA167" s="9"/>
      <c r="AB167" s="9"/>
      <c r="AC167" s="9"/>
      <c r="AD167" s="9"/>
      <c r="AE167" s="9"/>
      <c r="AF167" s="9"/>
      <c r="AG167" s="9"/>
      <c r="AH167" s="9"/>
      <c r="AI167" s="9"/>
      <c r="AJ167" s="9"/>
      <c r="AK167" s="9"/>
      <c r="AL167" s="9"/>
      <c r="AM167" s="11">
        <f t="shared" si="6"/>
        <v>0</v>
      </c>
      <c r="AN167" s="11">
        <f t="shared" si="7"/>
        <v>0</v>
      </c>
      <c r="AO167" s="47" t="e">
        <f t="shared" si="8"/>
        <v>#DIV/0!</v>
      </c>
    </row>
    <row r="168" spans="1:41" x14ac:dyDescent="0.25">
      <c r="A168" s="10">
        <v>167</v>
      </c>
      <c r="B168" s="11">
        <f>VLOOKUP($A168,Table2[[No]:[Date Student Last Attended Program
(mm/dd/yyyy)]],2,FALSE)</f>
        <v>0</v>
      </c>
      <c r="C168" s="12">
        <f>VLOOKUP($A168,Table2[[No]:[Date Student Last Attended Program
(mm/dd/yyyy)]],4,FALSE)</f>
        <v>0</v>
      </c>
      <c r="D168" s="51">
        <f>VLOOKUP($A168,Table2[[No]:[Date Student Last Attended Program
(mm/dd/yyyy)]],14,FALSE)</f>
        <v>0</v>
      </c>
      <c r="E168" s="138">
        <f>VLOOKUP($A168,Table2[[No]:[Date Student Last Attended Program
(mm/dd/yyyy)]],17,FALSE)</f>
        <v>0</v>
      </c>
      <c r="F168" s="207">
        <f>VLOOKUP($A168,Table2[[No]:[Date Student Last Attended Program
(mm/dd/yyyy)]],18,FALSE)</f>
        <v>0</v>
      </c>
      <c r="G168" s="209">
        <f>VLOOKUP($A168,Table2[[#All],[No]:[Which Group Does Student Participate In?
(optional)]],23,FALSE)</f>
        <v>0</v>
      </c>
      <c r="H168" s="29"/>
      <c r="I168" s="29"/>
      <c r="J168" s="29"/>
      <c r="K168" s="29"/>
      <c r="L168" s="29"/>
      <c r="M168" s="29"/>
      <c r="N168" s="29"/>
      <c r="O168" s="29"/>
      <c r="P168" s="29"/>
      <c r="Q168" s="29"/>
      <c r="R168" s="29"/>
      <c r="S168" s="9"/>
      <c r="T168" s="9"/>
      <c r="U168" s="9"/>
      <c r="V168" s="9"/>
      <c r="W168" s="9"/>
      <c r="X168" s="9"/>
      <c r="Y168" s="9"/>
      <c r="Z168" s="9"/>
      <c r="AA168" s="9"/>
      <c r="AB168" s="9"/>
      <c r="AC168" s="9"/>
      <c r="AD168" s="9"/>
      <c r="AE168" s="9"/>
      <c r="AF168" s="9"/>
      <c r="AG168" s="9"/>
      <c r="AH168" s="9"/>
      <c r="AI168" s="9"/>
      <c r="AJ168" s="9"/>
      <c r="AK168" s="9"/>
      <c r="AL168" s="9"/>
      <c r="AM168" s="11">
        <f t="shared" si="6"/>
        <v>0</v>
      </c>
      <c r="AN168" s="11">
        <f t="shared" si="7"/>
        <v>0</v>
      </c>
      <c r="AO168" s="47" t="e">
        <f t="shared" si="8"/>
        <v>#DIV/0!</v>
      </c>
    </row>
    <row r="169" spans="1:41" x14ac:dyDescent="0.25">
      <c r="A169" s="10">
        <v>168</v>
      </c>
      <c r="B169" s="11">
        <f>VLOOKUP($A169,Table2[[No]:[Date Student Last Attended Program
(mm/dd/yyyy)]],2,FALSE)</f>
        <v>0</v>
      </c>
      <c r="C169" s="12">
        <f>VLOOKUP($A169,Table2[[No]:[Date Student Last Attended Program
(mm/dd/yyyy)]],4,FALSE)</f>
        <v>0</v>
      </c>
      <c r="D169" s="51">
        <f>VLOOKUP($A169,Table2[[No]:[Date Student Last Attended Program
(mm/dd/yyyy)]],14,FALSE)</f>
        <v>0</v>
      </c>
      <c r="E169" s="138">
        <f>VLOOKUP($A169,Table2[[No]:[Date Student Last Attended Program
(mm/dd/yyyy)]],17,FALSE)</f>
        <v>0</v>
      </c>
      <c r="F169" s="207">
        <f>VLOOKUP($A169,Table2[[No]:[Date Student Last Attended Program
(mm/dd/yyyy)]],18,FALSE)</f>
        <v>0</v>
      </c>
      <c r="G169" s="209">
        <f>VLOOKUP($A169,Table2[[#All],[No]:[Which Group Does Student Participate In?
(optional)]],23,FALSE)</f>
        <v>0</v>
      </c>
      <c r="H169" s="29"/>
      <c r="I169" s="29"/>
      <c r="J169" s="29"/>
      <c r="K169" s="29"/>
      <c r="L169" s="29"/>
      <c r="M169" s="29"/>
      <c r="N169" s="29"/>
      <c r="O169" s="29"/>
      <c r="P169" s="29"/>
      <c r="Q169" s="29"/>
      <c r="R169" s="29"/>
      <c r="S169" s="9"/>
      <c r="T169" s="9"/>
      <c r="U169" s="9"/>
      <c r="V169" s="9"/>
      <c r="W169" s="9"/>
      <c r="X169" s="9"/>
      <c r="Y169" s="9"/>
      <c r="Z169" s="9"/>
      <c r="AA169" s="9"/>
      <c r="AB169" s="9"/>
      <c r="AC169" s="9"/>
      <c r="AD169" s="9"/>
      <c r="AE169" s="9"/>
      <c r="AF169" s="9"/>
      <c r="AG169" s="9"/>
      <c r="AH169" s="9"/>
      <c r="AI169" s="9"/>
      <c r="AJ169" s="9"/>
      <c r="AK169" s="9"/>
      <c r="AL169" s="9"/>
      <c r="AM169" s="11">
        <f t="shared" si="6"/>
        <v>0</v>
      </c>
      <c r="AN169" s="11">
        <f t="shared" si="7"/>
        <v>0</v>
      </c>
      <c r="AO169" s="47" t="e">
        <f t="shared" si="8"/>
        <v>#DIV/0!</v>
      </c>
    </row>
    <row r="170" spans="1:41" x14ac:dyDescent="0.25">
      <c r="A170" s="10">
        <v>169</v>
      </c>
      <c r="B170" s="11">
        <f>VLOOKUP($A170,Table2[[No]:[Date Student Last Attended Program
(mm/dd/yyyy)]],2,FALSE)</f>
        <v>0</v>
      </c>
      <c r="C170" s="12">
        <f>VLOOKUP($A170,Table2[[No]:[Date Student Last Attended Program
(mm/dd/yyyy)]],4,FALSE)</f>
        <v>0</v>
      </c>
      <c r="D170" s="51">
        <f>VLOOKUP($A170,Table2[[No]:[Date Student Last Attended Program
(mm/dd/yyyy)]],14,FALSE)</f>
        <v>0</v>
      </c>
      <c r="E170" s="138">
        <f>VLOOKUP($A170,Table2[[No]:[Date Student Last Attended Program
(mm/dd/yyyy)]],17,FALSE)</f>
        <v>0</v>
      </c>
      <c r="F170" s="207">
        <f>VLOOKUP($A170,Table2[[No]:[Date Student Last Attended Program
(mm/dd/yyyy)]],18,FALSE)</f>
        <v>0</v>
      </c>
      <c r="G170" s="209">
        <f>VLOOKUP($A170,Table2[[#All],[No]:[Which Group Does Student Participate In?
(optional)]],23,FALSE)</f>
        <v>0</v>
      </c>
      <c r="H170" s="29"/>
      <c r="I170" s="29"/>
      <c r="J170" s="29"/>
      <c r="K170" s="29"/>
      <c r="L170" s="29"/>
      <c r="M170" s="29"/>
      <c r="N170" s="29"/>
      <c r="O170" s="29"/>
      <c r="P170" s="29"/>
      <c r="Q170" s="29"/>
      <c r="R170" s="29"/>
      <c r="S170" s="9"/>
      <c r="T170" s="9"/>
      <c r="U170" s="9"/>
      <c r="V170" s="9"/>
      <c r="W170" s="9"/>
      <c r="X170" s="9"/>
      <c r="Y170" s="9"/>
      <c r="Z170" s="9"/>
      <c r="AA170" s="9"/>
      <c r="AB170" s="9"/>
      <c r="AC170" s="9"/>
      <c r="AD170" s="9"/>
      <c r="AE170" s="9"/>
      <c r="AF170" s="9"/>
      <c r="AG170" s="9"/>
      <c r="AH170" s="9"/>
      <c r="AI170" s="9"/>
      <c r="AJ170" s="9"/>
      <c r="AK170" s="9"/>
      <c r="AL170" s="9"/>
      <c r="AM170" s="11">
        <f t="shared" si="6"/>
        <v>0</v>
      </c>
      <c r="AN170" s="11">
        <f t="shared" si="7"/>
        <v>0</v>
      </c>
      <c r="AO170" s="47" t="e">
        <f t="shared" si="8"/>
        <v>#DIV/0!</v>
      </c>
    </row>
    <row r="171" spans="1:41" x14ac:dyDescent="0.25">
      <c r="A171" s="10">
        <v>170</v>
      </c>
      <c r="B171" s="11">
        <f>VLOOKUP($A171,Table2[[No]:[Date Student Last Attended Program
(mm/dd/yyyy)]],2,FALSE)</f>
        <v>0</v>
      </c>
      <c r="C171" s="12">
        <f>VLOOKUP($A171,Table2[[No]:[Date Student Last Attended Program
(mm/dd/yyyy)]],4,FALSE)</f>
        <v>0</v>
      </c>
      <c r="D171" s="51">
        <f>VLOOKUP($A171,Table2[[No]:[Date Student Last Attended Program
(mm/dd/yyyy)]],14,FALSE)</f>
        <v>0</v>
      </c>
      <c r="E171" s="138">
        <f>VLOOKUP($A171,Table2[[No]:[Date Student Last Attended Program
(mm/dd/yyyy)]],17,FALSE)</f>
        <v>0</v>
      </c>
      <c r="F171" s="207">
        <f>VLOOKUP($A171,Table2[[No]:[Date Student Last Attended Program
(mm/dd/yyyy)]],18,FALSE)</f>
        <v>0</v>
      </c>
      <c r="G171" s="209">
        <f>VLOOKUP($A171,Table2[[#All],[No]:[Which Group Does Student Participate In?
(optional)]],23,FALSE)</f>
        <v>0</v>
      </c>
      <c r="H171" s="29"/>
      <c r="I171" s="29"/>
      <c r="J171" s="29"/>
      <c r="K171" s="29"/>
      <c r="L171" s="29"/>
      <c r="M171" s="29"/>
      <c r="N171" s="29"/>
      <c r="O171" s="29"/>
      <c r="P171" s="29"/>
      <c r="Q171" s="29"/>
      <c r="R171" s="29"/>
      <c r="S171" s="9"/>
      <c r="T171" s="9"/>
      <c r="U171" s="9"/>
      <c r="V171" s="9"/>
      <c r="W171" s="9"/>
      <c r="X171" s="9"/>
      <c r="Y171" s="9"/>
      <c r="Z171" s="9"/>
      <c r="AA171" s="9"/>
      <c r="AB171" s="9"/>
      <c r="AC171" s="9"/>
      <c r="AD171" s="9"/>
      <c r="AE171" s="9"/>
      <c r="AF171" s="9"/>
      <c r="AG171" s="9"/>
      <c r="AH171" s="9"/>
      <c r="AI171" s="9"/>
      <c r="AJ171" s="9"/>
      <c r="AK171" s="9"/>
      <c r="AL171" s="9"/>
      <c r="AM171" s="11">
        <f t="shared" si="6"/>
        <v>0</v>
      </c>
      <c r="AN171" s="11">
        <f t="shared" si="7"/>
        <v>0</v>
      </c>
      <c r="AO171" s="47" t="e">
        <f t="shared" si="8"/>
        <v>#DIV/0!</v>
      </c>
    </row>
    <row r="172" spans="1:41" x14ac:dyDescent="0.25">
      <c r="A172" s="10">
        <v>171</v>
      </c>
      <c r="B172" s="11">
        <f>VLOOKUP($A172,Table2[[No]:[Date Student Last Attended Program
(mm/dd/yyyy)]],2,FALSE)</f>
        <v>0</v>
      </c>
      <c r="C172" s="12">
        <f>VLOOKUP($A172,Table2[[No]:[Date Student Last Attended Program
(mm/dd/yyyy)]],4,FALSE)</f>
        <v>0</v>
      </c>
      <c r="D172" s="51">
        <f>VLOOKUP($A172,Table2[[No]:[Date Student Last Attended Program
(mm/dd/yyyy)]],14,FALSE)</f>
        <v>0</v>
      </c>
      <c r="E172" s="138">
        <f>VLOOKUP($A172,Table2[[No]:[Date Student Last Attended Program
(mm/dd/yyyy)]],17,FALSE)</f>
        <v>0</v>
      </c>
      <c r="F172" s="207">
        <f>VLOOKUP($A172,Table2[[No]:[Date Student Last Attended Program
(mm/dd/yyyy)]],18,FALSE)</f>
        <v>0</v>
      </c>
      <c r="G172" s="209">
        <f>VLOOKUP($A172,Table2[[#All],[No]:[Which Group Does Student Participate In?
(optional)]],23,FALSE)</f>
        <v>0</v>
      </c>
      <c r="H172" s="29"/>
      <c r="I172" s="29"/>
      <c r="J172" s="29"/>
      <c r="K172" s="29"/>
      <c r="L172" s="29"/>
      <c r="M172" s="29"/>
      <c r="N172" s="29"/>
      <c r="O172" s="29"/>
      <c r="P172" s="29"/>
      <c r="Q172" s="29"/>
      <c r="R172" s="29"/>
      <c r="S172" s="9"/>
      <c r="T172" s="9"/>
      <c r="U172" s="9"/>
      <c r="V172" s="9"/>
      <c r="W172" s="9"/>
      <c r="X172" s="9"/>
      <c r="Y172" s="9"/>
      <c r="Z172" s="9"/>
      <c r="AA172" s="9"/>
      <c r="AB172" s="9"/>
      <c r="AC172" s="9"/>
      <c r="AD172" s="9"/>
      <c r="AE172" s="9"/>
      <c r="AF172" s="9"/>
      <c r="AG172" s="9"/>
      <c r="AH172" s="9"/>
      <c r="AI172" s="9"/>
      <c r="AJ172" s="9"/>
      <c r="AK172" s="9"/>
      <c r="AL172" s="9"/>
      <c r="AM172" s="11">
        <f t="shared" si="6"/>
        <v>0</v>
      </c>
      <c r="AN172" s="11">
        <f t="shared" si="7"/>
        <v>0</v>
      </c>
      <c r="AO172" s="47" t="e">
        <f t="shared" si="8"/>
        <v>#DIV/0!</v>
      </c>
    </row>
    <row r="173" spans="1:41" x14ac:dyDescent="0.25">
      <c r="A173" s="10">
        <v>172</v>
      </c>
      <c r="B173" s="11">
        <f>VLOOKUP($A173,Table2[[No]:[Date Student Last Attended Program
(mm/dd/yyyy)]],2,FALSE)</f>
        <v>0</v>
      </c>
      <c r="C173" s="12">
        <f>VLOOKUP($A173,Table2[[No]:[Date Student Last Attended Program
(mm/dd/yyyy)]],4,FALSE)</f>
        <v>0</v>
      </c>
      <c r="D173" s="51">
        <f>VLOOKUP($A173,Table2[[No]:[Date Student Last Attended Program
(mm/dd/yyyy)]],14,FALSE)</f>
        <v>0</v>
      </c>
      <c r="E173" s="138">
        <f>VLOOKUP($A173,Table2[[No]:[Date Student Last Attended Program
(mm/dd/yyyy)]],17,FALSE)</f>
        <v>0</v>
      </c>
      <c r="F173" s="207">
        <f>VLOOKUP($A173,Table2[[No]:[Date Student Last Attended Program
(mm/dd/yyyy)]],18,FALSE)</f>
        <v>0</v>
      </c>
      <c r="G173" s="209">
        <f>VLOOKUP($A173,Table2[[#All],[No]:[Which Group Does Student Participate In?
(optional)]],23,FALSE)</f>
        <v>0</v>
      </c>
      <c r="H173" s="29"/>
      <c r="I173" s="29"/>
      <c r="J173" s="29"/>
      <c r="K173" s="29"/>
      <c r="L173" s="29"/>
      <c r="M173" s="29"/>
      <c r="N173" s="29"/>
      <c r="O173" s="29"/>
      <c r="P173" s="29"/>
      <c r="Q173" s="29"/>
      <c r="R173" s="29"/>
      <c r="S173" s="9"/>
      <c r="T173" s="9"/>
      <c r="U173" s="9"/>
      <c r="V173" s="9"/>
      <c r="W173" s="9"/>
      <c r="X173" s="9"/>
      <c r="Y173" s="9"/>
      <c r="Z173" s="9"/>
      <c r="AA173" s="9"/>
      <c r="AB173" s="9"/>
      <c r="AC173" s="9"/>
      <c r="AD173" s="9"/>
      <c r="AE173" s="9"/>
      <c r="AF173" s="9"/>
      <c r="AG173" s="9"/>
      <c r="AH173" s="9"/>
      <c r="AI173" s="9"/>
      <c r="AJ173" s="9"/>
      <c r="AK173" s="9"/>
      <c r="AL173" s="9"/>
      <c r="AM173" s="11">
        <f t="shared" si="6"/>
        <v>0</v>
      </c>
      <c r="AN173" s="11">
        <f t="shared" si="7"/>
        <v>0</v>
      </c>
      <c r="AO173" s="47" t="e">
        <f t="shared" si="8"/>
        <v>#DIV/0!</v>
      </c>
    </row>
    <row r="174" spans="1:41" x14ac:dyDescent="0.25">
      <c r="A174" s="10">
        <v>173</v>
      </c>
      <c r="B174" s="11">
        <f>VLOOKUP($A174,Table2[[No]:[Date Student Last Attended Program
(mm/dd/yyyy)]],2,FALSE)</f>
        <v>0</v>
      </c>
      <c r="C174" s="12">
        <f>VLOOKUP($A174,Table2[[No]:[Date Student Last Attended Program
(mm/dd/yyyy)]],4,FALSE)</f>
        <v>0</v>
      </c>
      <c r="D174" s="51">
        <f>VLOOKUP($A174,Table2[[No]:[Date Student Last Attended Program
(mm/dd/yyyy)]],14,FALSE)</f>
        <v>0</v>
      </c>
      <c r="E174" s="138">
        <f>VLOOKUP($A174,Table2[[No]:[Date Student Last Attended Program
(mm/dd/yyyy)]],17,FALSE)</f>
        <v>0</v>
      </c>
      <c r="F174" s="207">
        <f>VLOOKUP($A174,Table2[[No]:[Date Student Last Attended Program
(mm/dd/yyyy)]],18,FALSE)</f>
        <v>0</v>
      </c>
      <c r="G174" s="209">
        <f>VLOOKUP($A174,Table2[[#All],[No]:[Which Group Does Student Participate In?
(optional)]],23,FALSE)</f>
        <v>0</v>
      </c>
      <c r="H174" s="29"/>
      <c r="I174" s="29"/>
      <c r="J174" s="29"/>
      <c r="K174" s="29"/>
      <c r="L174" s="29"/>
      <c r="M174" s="29"/>
      <c r="N174" s="29"/>
      <c r="O174" s="29"/>
      <c r="P174" s="29"/>
      <c r="Q174" s="29"/>
      <c r="R174" s="29"/>
      <c r="S174" s="9"/>
      <c r="T174" s="9"/>
      <c r="U174" s="9"/>
      <c r="V174" s="9"/>
      <c r="W174" s="9"/>
      <c r="X174" s="9"/>
      <c r="Y174" s="9"/>
      <c r="Z174" s="9"/>
      <c r="AA174" s="9"/>
      <c r="AB174" s="9"/>
      <c r="AC174" s="9"/>
      <c r="AD174" s="9"/>
      <c r="AE174" s="9"/>
      <c r="AF174" s="9"/>
      <c r="AG174" s="9"/>
      <c r="AH174" s="9"/>
      <c r="AI174" s="9"/>
      <c r="AJ174" s="9"/>
      <c r="AK174" s="9"/>
      <c r="AL174" s="9"/>
      <c r="AM174" s="11">
        <f t="shared" si="6"/>
        <v>0</v>
      </c>
      <c r="AN174" s="11">
        <f t="shared" si="7"/>
        <v>0</v>
      </c>
      <c r="AO174" s="47" t="e">
        <f t="shared" si="8"/>
        <v>#DIV/0!</v>
      </c>
    </row>
    <row r="175" spans="1:41" x14ac:dyDescent="0.25">
      <c r="A175" s="10">
        <v>174</v>
      </c>
      <c r="B175" s="11">
        <f>VLOOKUP($A175,Table2[[No]:[Date Student Last Attended Program
(mm/dd/yyyy)]],2,FALSE)</f>
        <v>0</v>
      </c>
      <c r="C175" s="12">
        <f>VLOOKUP($A175,Table2[[No]:[Date Student Last Attended Program
(mm/dd/yyyy)]],4,FALSE)</f>
        <v>0</v>
      </c>
      <c r="D175" s="51">
        <f>VLOOKUP($A175,Table2[[No]:[Date Student Last Attended Program
(mm/dd/yyyy)]],14,FALSE)</f>
        <v>0</v>
      </c>
      <c r="E175" s="138">
        <f>VLOOKUP($A175,Table2[[No]:[Date Student Last Attended Program
(mm/dd/yyyy)]],17,FALSE)</f>
        <v>0</v>
      </c>
      <c r="F175" s="207">
        <f>VLOOKUP($A175,Table2[[No]:[Date Student Last Attended Program
(mm/dd/yyyy)]],18,FALSE)</f>
        <v>0</v>
      </c>
      <c r="G175" s="209">
        <f>VLOOKUP($A175,Table2[[#All],[No]:[Which Group Does Student Participate In?
(optional)]],23,FALSE)</f>
        <v>0</v>
      </c>
      <c r="H175" s="29"/>
      <c r="I175" s="29"/>
      <c r="J175" s="29"/>
      <c r="K175" s="29"/>
      <c r="L175" s="29"/>
      <c r="M175" s="29"/>
      <c r="N175" s="29"/>
      <c r="O175" s="29"/>
      <c r="P175" s="29"/>
      <c r="Q175" s="29"/>
      <c r="R175" s="29"/>
      <c r="S175" s="9"/>
      <c r="T175" s="9"/>
      <c r="U175" s="9"/>
      <c r="V175" s="9"/>
      <c r="W175" s="9"/>
      <c r="X175" s="9"/>
      <c r="Y175" s="9"/>
      <c r="Z175" s="9"/>
      <c r="AA175" s="9"/>
      <c r="AB175" s="9"/>
      <c r="AC175" s="9"/>
      <c r="AD175" s="9"/>
      <c r="AE175" s="9"/>
      <c r="AF175" s="9"/>
      <c r="AG175" s="9"/>
      <c r="AH175" s="9"/>
      <c r="AI175" s="9"/>
      <c r="AJ175" s="9"/>
      <c r="AK175" s="9"/>
      <c r="AL175" s="9"/>
      <c r="AM175" s="11">
        <f t="shared" si="6"/>
        <v>0</v>
      </c>
      <c r="AN175" s="11">
        <f t="shared" si="7"/>
        <v>0</v>
      </c>
      <c r="AO175" s="47" t="e">
        <f t="shared" si="8"/>
        <v>#DIV/0!</v>
      </c>
    </row>
    <row r="176" spans="1:41" x14ac:dyDescent="0.25">
      <c r="A176" s="10">
        <v>175</v>
      </c>
      <c r="B176" s="11">
        <f>VLOOKUP($A176,Table2[[No]:[Date Student Last Attended Program
(mm/dd/yyyy)]],2,FALSE)</f>
        <v>0</v>
      </c>
      <c r="C176" s="12">
        <f>VLOOKUP($A176,Table2[[No]:[Date Student Last Attended Program
(mm/dd/yyyy)]],4,FALSE)</f>
        <v>0</v>
      </c>
      <c r="D176" s="51">
        <f>VLOOKUP($A176,Table2[[No]:[Date Student Last Attended Program
(mm/dd/yyyy)]],14,FALSE)</f>
        <v>0</v>
      </c>
      <c r="E176" s="138">
        <f>VLOOKUP($A176,Table2[[No]:[Date Student Last Attended Program
(mm/dd/yyyy)]],17,FALSE)</f>
        <v>0</v>
      </c>
      <c r="F176" s="207">
        <f>VLOOKUP($A176,Table2[[No]:[Date Student Last Attended Program
(mm/dd/yyyy)]],18,FALSE)</f>
        <v>0</v>
      </c>
      <c r="G176" s="209">
        <f>VLOOKUP($A176,Table2[[#All],[No]:[Which Group Does Student Participate In?
(optional)]],23,FALSE)</f>
        <v>0</v>
      </c>
      <c r="H176" s="29"/>
      <c r="I176" s="29"/>
      <c r="J176" s="29"/>
      <c r="K176" s="29"/>
      <c r="L176" s="29"/>
      <c r="M176" s="29"/>
      <c r="N176" s="29"/>
      <c r="O176" s="29"/>
      <c r="P176" s="29"/>
      <c r="Q176" s="29"/>
      <c r="R176" s="29"/>
      <c r="S176" s="9"/>
      <c r="T176" s="9"/>
      <c r="U176" s="9"/>
      <c r="V176" s="9"/>
      <c r="W176" s="9"/>
      <c r="X176" s="9"/>
      <c r="Y176" s="9"/>
      <c r="Z176" s="9"/>
      <c r="AA176" s="9"/>
      <c r="AB176" s="9"/>
      <c r="AC176" s="9"/>
      <c r="AD176" s="9"/>
      <c r="AE176" s="9"/>
      <c r="AF176" s="9"/>
      <c r="AG176" s="9"/>
      <c r="AH176" s="9"/>
      <c r="AI176" s="9"/>
      <c r="AJ176" s="9"/>
      <c r="AK176" s="9"/>
      <c r="AL176" s="9"/>
      <c r="AM176" s="11">
        <f t="shared" si="6"/>
        <v>0</v>
      </c>
      <c r="AN176" s="11">
        <f t="shared" si="7"/>
        <v>0</v>
      </c>
      <c r="AO176" s="47" t="e">
        <f t="shared" si="8"/>
        <v>#DIV/0!</v>
      </c>
    </row>
    <row r="177" spans="1:41" x14ac:dyDescent="0.25">
      <c r="A177" s="10">
        <v>176</v>
      </c>
      <c r="B177" s="11">
        <f>VLOOKUP($A177,Table2[[No]:[Date Student Last Attended Program
(mm/dd/yyyy)]],2,FALSE)</f>
        <v>0</v>
      </c>
      <c r="C177" s="12">
        <f>VLOOKUP($A177,Table2[[No]:[Date Student Last Attended Program
(mm/dd/yyyy)]],4,FALSE)</f>
        <v>0</v>
      </c>
      <c r="D177" s="51">
        <f>VLOOKUP($A177,Table2[[No]:[Date Student Last Attended Program
(mm/dd/yyyy)]],14,FALSE)</f>
        <v>0</v>
      </c>
      <c r="E177" s="138">
        <f>VLOOKUP($A177,Table2[[No]:[Date Student Last Attended Program
(mm/dd/yyyy)]],17,FALSE)</f>
        <v>0</v>
      </c>
      <c r="F177" s="207">
        <f>VLOOKUP($A177,Table2[[No]:[Date Student Last Attended Program
(mm/dd/yyyy)]],18,FALSE)</f>
        <v>0</v>
      </c>
      <c r="G177" s="209">
        <f>VLOOKUP($A177,Table2[[#All],[No]:[Which Group Does Student Participate In?
(optional)]],23,FALSE)</f>
        <v>0</v>
      </c>
      <c r="H177" s="29"/>
      <c r="I177" s="29"/>
      <c r="J177" s="29"/>
      <c r="K177" s="29"/>
      <c r="L177" s="29"/>
      <c r="M177" s="29"/>
      <c r="N177" s="29"/>
      <c r="O177" s="29"/>
      <c r="P177" s="29"/>
      <c r="Q177" s="29"/>
      <c r="R177" s="29"/>
      <c r="S177" s="9"/>
      <c r="T177" s="9"/>
      <c r="U177" s="9"/>
      <c r="V177" s="9"/>
      <c r="W177" s="9"/>
      <c r="X177" s="9"/>
      <c r="Y177" s="9"/>
      <c r="Z177" s="9"/>
      <c r="AA177" s="9"/>
      <c r="AB177" s="9"/>
      <c r="AC177" s="9"/>
      <c r="AD177" s="9"/>
      <c r="AE177" s="9"/>
      <c r="AF177" s="9"/>
      <c r="AG177" s="9"/>
      <c r="AH177" s="9"/>
      <c r="AI177" s="9"/>
      <c r="AJ177" s="9"/>
      <c r="AK177" s="9"/>
      <c r="AL177" s="9"/>
      <c r="AM177" s="11">
        <f t="shared" si="6"/>
        <v>0</v>
      </c>
      <c r="AN177" s="11">
        <f t="shared" si="7"/>
        <v>0</v>
      </c>
      <c r="AO177" s="47" t="e">
        <f t="shared" si="8"/>
        <v>#DIV/0!</v>
      </c>
    </row>
    <row r="178" spans="1:41" x14ac:dyDescent="0.25">
      <c r="A178" s="10">
        <v>177</v>
      </c>
      <c r="B178" s="11">
        <f>VLOOKUP($A178,Table2[[No]:[Date Student Last Attended Program
(mm/dd/yyyy)]],2,FALSE)</f>
        <v>0</v>
      </c>
      <c r="C178" s="12">
        <f>VLOOKUP($A178,Table2[[No]:[Date Student Last Attended Program
(mm/dd/yyyy)]],4,FALSE)</f>
        <v>0</v>
      </c>
      <c r="D178" s="51">
        <f>VLOOKUP($A178,Table2[[No]:[Date Student Last Attended Program
(mm/dd/yyyy)]],14,FALSE)</f>
        <v>0</v>
      </c>
      <c r="E178" s="138">
        <f>VLOOKUP($A178,Table2[[No]:[Date Student Last Attended Program
(mm/dd/yyyy)]],17,FALSE)</f>
        <v>0</v>
      </c>
      <c r="F178" s="207">
        <f>VLOOKUP($A178,Table2[[No]:[Date Student Last Attended Program
(mm/dd/yyyy)]],18,FALSE)</f>
        <v>0</v>
      </c>
      <c r="G178" s="209">
        <f>VLOOKUP($A178,Table2[[#All],[No]:[Which Group Does Student Participate In?
(optional)]],23,FALSE)</f>
        <v>0</v>
      </c>
      <c r="H178" s="29"/>
      <c r="I178" s="29"/>
      <c r="J178" s="29"/>
      <c r="K178" s="29"/>
      <c r="L178" s="29"/>
      <c r="M178" s="29"/>
      <c r="N178" s="29"/>
      <c r="O178" s="29"/>
      <c r="P178" s="29"/>
      <c r="Q178" s="29"/>
      <c r="R178" s="29"/>
      <c r="S178" s="9"/>
      <c r="T178" s="9"/>
      <c r="U178" s="9"/>
      <c r="V178" s="9"/>
      <c r="W178" s="9"/>
      <c r="X178" s="9"/>
      <c r="Y178" s="9"/>
      <c r="Z178" s="9"/>
      <c r="AA178" s="9"/>
      <c r="AB178" s="9"/>
      <c r="AC178" s="9"/>
      <c r="AD178" s="9"/>
      <c r="AE178" s="9"/>
      <c r="AF178" s="9"/>
      <c r="AG178" s="9"/>
      <c r="AH178" s="9"/>
      <c r="AI178" s="9"/>
      <c r="AJ178" s="9"/>
      <c r="AK178" s="9"/>
      <c r="AL178" s="9"/>
      <c r="AM178" s="11">
        <f t="shared" si="6"/>
        <v>0</v>
      </c>
      <c r="AN178" s="11">
        <f t="shared" si="7"/>
        <v>0</v>
      </c>
      <c r="AO178" s="47" t="e">
        <f t="shared" si="8"/>
        <v>#DIV/0!</v>
      </c>
    </row>
    <row r="179" spans="1:41" x14ac:dyDescent="0.25">
      <c r="A179" s="10">
        <v>178</v>
      </c>
      <c r="B179" s="11">
        <f>VLOOKUP($A179,Table2[[No]:[Date Student Last Attended Program
(mm/dd/yyyy)]],2,FALSE)</f>
        <v>0</v>
      </c>
      <c r="C179" s="12">
        <f>VLOOKUP($A179,Table2[[No]:[Date Student Last Attended Program
(mm/dd/yyyy)]],4,FALSE)</f>
        <v>0</v>
      </c>
      <c r="D179" s="51">
        <f>VLOOKUP($A179,Table2[[No]:[Date Student Last Attended Program
(mm/dd/yyyy)]],14,FALSE)</f>
        <v>0</v>
      </c>
      <c r="E179" s="138">
        <f>VLOOKUP($A179,Table2[[No]:[Date Student Last Attended Program
(mm/dd/yyyy)]],17,FALSE)</f>
        <v>0</v>
      </c>
      <c r="F179" s="207">
        <f>VLOOKUP($A179,Table2[[No]:[Date Student Last Attended Program
(mm/dd/yyyy)]],18,FALSE)</f>
        <v>0</v>
      </c>
      <c r="G179" s="209">
        <f>VLOOKUP($A179,Table2[[#All],[No]:[Which Group Does Student Participate In?
(optional)]],23,FALSE)</f>
        <v>0</v>
      </c>
      <c r="H179" s="29"/>
      <c r="I179" s="29"/>
      <c r="J179" s="29"/>
      <c r="K179" s="29"/>
      <c r="L179" s="29"/>
      <c r="M179" s="29"/>
      <c r="N179" s="29"/>
      <c r="O179" s="29"/>
      <c r="P179" s="29"/>
      <c r="Q179" s="29"/>
      <c r="R179" s="29"/>
      <c r="S179" s="9"/>
      <c r="T179" s="9"/>
      <c r="U179" s="9"/>
      <c r="V179" s="9"/>
      <c r="W179" s="9"/>
      <c r="X179" s="9"/>
      <c r="Y179" s="9"/>
      <c r="Z179" s="9"/>
      <c r="AA179" s="9"/>
      <c r="AB179" s="9"/>
      <c r="AC179" s="9"/>
      <c r="AD179" s="9"/>
      <c r="AE179" s="9"/>
      <c r="AF179" s="9"/>
      <c r="AG179" s="9"/>
      <c r="AH179" s="9"/>
      <c r="AI179" s="9"/>
      <c r="AJ179" s="9"/>
      <c r="AK179" s="9"/>
      <c r="AL179" s="9"/>
      <c r="AM179" s="11">
        <f t="shared" si="6"/>
        <v>0</v>
      </c>
      <c r="AN179" s="11">
        <f t="shared" si="7"/>
        <v>0</v>
      </c>
      <c r="AO179" s="47" t="e">
        <f t="shared" si="8"/>
        <v>#DIV/0!</v>
      </c>
    </row>
    <row r="180" spans="1:41" x14ac:dyDescent="0.25">
      <c r="A180" s="10">
        <v>179</v>
      </c>
      <c r="B180" s="11">
        <f>VLOOKUP($A180,Table2[[No]:[Date Student Last Attended Program
(mm/dd/yyyy)]],2,FALSE)</f>
        <v>0</v>
      </c>
      <c r="C180" s="12">
        <f>VLOOKUP($A180,Table2[[No]:[Date Student Last Attended Program
(mm/dd/yyyy)]],4,FALSE)</f>
        <v>0</v>
      </c>
      <c r="D180" s="51">
        <f>VLOOKUP($A180,Table2[[No]:[Date Student Last Attended Program
(mm/dd/yyyy)]],14,FALSE)</f>
        <v>0</v>
      </c>
      <c r="E180" s="138">
        <f>VLOOKUP($A180,Table2[[No]:[Date Student Last Attended Program
(mm/dd/yyyy)]],17,FALSE)</f>
        <v>0</v>
      </c>
      <c r="F180" s="207">
        <f>VLOOKUP($A180,Table2[[No]:[Date Student Last Attended Program
(mm/dd/yyyy)]],18,FALSE)</f>
        <v>0</v>
      </c>
      <c r="G180" s="209">
        <f>VLOOKUP($A180,Table2[[#All],[No]:[Which Group Does Student Participate In?
(optional)]],23,FALSE)</f>
        <v>0</v>
      </c>
      <c r="H180" s="29"/>
      <c r="I180" s="29"/>
      <c r="J180" s="29"/>
      <c r="K180" s="29"/>
      <c r="L180" s="29"/>
      <c r="M180" s="29"/>
      <c r="N180" s="29"/>
      <c r="O180" s="29"/>
      <c r="P180" s="29"/>
      <c r="Q180" s="29"/>
      <c r="R180" s="29"/>
      <c r="S180" s="9"/>
      <c r="T180" s="9"/>
      <c r="U180" s="9"/>
      <c r="V180" s="9"/>
      <c r="W180" s="9"/>
      <c r="X180" s="9"/>
      <c r="Y180" s="9"/>
      <c r="Z180" s="9"/>
      <c r="AA180" s="9"/>
      <c r="AB180" s="9"/>
      <c r="AC180" s="9"/>
      <c r="AD180" s="9"/>
      <c r="AE180" s="9"/>
      <c r="AF180" s="9"/>
      <c r="AG180" s="9"/>
      <c r="AH180" s="9"/>
      <c r="AI180" s="9"/>
      <c r="AJ180" s="9"/>
      <c r="AK180" s="9"/>
      <c r="AL180" s="9"/>
      <c r="AM180" s="11">
        <f t="shared" si="6"/>
        <v>0</v>
      </c>
      <c r="AN180" s="11">
        <f t="shared" si="7"/>
        <v>0</v>
      </c>
      <c r="AO180" s="47" t="e">
        <f t="shared" si="8"/>
        <v>#DIV/0!</v>
      </c>
    </row>
    <row r="181" spans="1:41" x14ac:dyDescent="0.25">
      <c r="A181" s="10">
        <v>180</v>
      </c>
      <c r="B181" s="11">
        <f>VLOOKUP($A181,Table2[[No]:[Date Student Last Attended Program
(mm/dd/yyyy)]],2,FALSE)</f>
        <v>0</v>
      </c>
      <c r="C181" s="12">
        <f>VLOOKUP($A181,Table2[[No]:[Date Student Last Attended Program
(mm/dd/yyyy)]],4,FALSE)</f>
        <v>0</v>
      </c>
      <c r="D181" s="51">
        <f>VLOOKUP($A181,Table2[[No]:[Date Student Last Attended Program
(mm/dd/yyyy)]],14,FALSE)</f>
        <v>0</v>
      </c>
      <c r="E181" s="138">
        <f>VLOOKUP($A181,Table2[[No]:[Date Student Last Attended Program
(mm/dd/yyyy)]],17,FALSE)</f>
        <v>0</v>
      </c>
      <c r="F181" s="207">
        <f>VLOOKUP($A181,Table2[[No]:[Date Student Last Attended Program
(mm/dd/yyyy)]],18,FALSE)</f>
        <v>0</v>
      </c>
      <c r="G181" s="209">
        <f>VLOOKUP($A181,Table2[[#All],[No]:[Which Group Does Student Participate In?
(optional)]],23,FALSE)</f>
        <v>0</v>
      </c>
      <c r="H181" s="29"/>
      <c r="I181" s="29"/>
      <c r="J181" s="29"/>
      <c r="K181" s="29"/>
      <c r="L181" s="29"/>
      <c r="M181" s="29"/>
      <c r="N181" s="29"/>
      <c r="O181" s="29"/>
      <c r="P181" s="29"/>
      <c r="Q181" s="29"/>
      <c r="R181" s="29"/>
      <c r="S181" s="9"/>
      <c r="T181" s="9"/>
      <c r="U181" s="9"/>
      <c r="V181" s="9"/>
      <c r="W181" s="9"/>
      <c r="X181" s="9"/>
      <c r="Y181" s="9"/>
      <c r="Z181" s="9"/>
      <c r="AA181" s="9"/>
      <c r="AB181" s="9"/>
      <c r="AC181" s="9"/>
      <c r="AD181" s="9"/>
      <c r="AE181" s="9"/>
      <c r="AF181" s="9"/>
      <c r="AG181" s="9"/>
      <c r="AH181" s="9"/>
      <c r="AI181" s="9"/>
      <c r="AJ181" s="9"/>
      <c r="AK181" s="9"/>
      <c r="AL181" s="9"/>
      <c r="AM181" s="11">
        <f t="shared" si="6"/>
        <v>0</v>
      </c>
      <c r="AN181" s="11">
        <f t="shared" si="7"/>
        <v>0</v>
      </c>
      <c r="AO181" s="47" t="e">
        <f t="shared" si="8"/>
        <v>#DIV/0!</v>
      </c>
    </row>
    <row r="182" spans="1:41" x14ac:dyDescent="0.25">
      <c r="A182" s="10">
        <v>181</v>
      </c>
      <c r="B182" s="11">
        <f>VLOOKUP($A182,Table2[[No]:[Date Student Last Attended Program
(mm/dd/yyyy)]],2,FALSE)</f>
        <v>0</v>
      </c>
      <c r="C182" s="12">
        <f>VLOOKUP($A182,Table2[[No]:[Date Student Last Attended Program
(mm/dd/yyyy)]],4,FALSE)</f>
        <v>0</v>
      </c>
      <c r="D182" s="51">
        <f>VLOOKUP($A182,Table2[[No]:[Date Student Last Attended Program
(mm/dd/yyyy)]],14,FALSE)</f>
        <v>0</v>
      </c>
      <c r="E182" s="138">
        <f>VLOOKUP($A182,Table2[[No]:[Date Student Last Attended Program
(mm/dd/yyyy)]],17,FALSE)</f>
        <v>0</v>
      </c>
      <c r="F182" s="207">
        <f>VLOOKUP($A182,Table2[[No]:[Date Student Last Attended Program
(mm/dd/yyyy)]],18,FALSE)</f>
        <v>0</v>
      </c>
      <c r="G182" s="209">
        <f>VLOOKUP($A182,Table2[[#All],[No]:[Which Group Does Student Participate In?
(optional)]],23,FALSE)</f>
        <v>0</v>
      </c>
      <c r="H182" s="29"/>
      <c r="I182" s="29"/>
      <c r="J182" s="29"/>
      <c r="K182" s="29"/>
      <c r="L182" s="29"/>
      <c r="M182" s="29"/>
      <c r="N182" s="29"/>
      <c r="O182" s="29"/>
      <c r="P182" s="29"/>
      <c r="Q182" s="29"/>
      <c r="R182" s="29"/>
      <c r="S182" s="9"/>
      <c r="T182" s="9"/>
      <c r="U182" s="9"/>
      <c r="V182" s="9"/>
      <c r="W182" s="9"/>
      <c r="X182" s="9"/>
      <c r="Y182" s="9"/>
      <c r="Z182" s="9"/>
      <c r="AA182" s="9"/>
      <c r="AB182" s="9"/>
      <c r="AC182" s="9"/>
      <c r="AD182" s="9"/>
      <c r="AE182" s="9"/>
      <c r="AF182" s="9"/>
      <c r="AG182" s="9"/>
      <c r="AH182" s="9"/>
      <c r="AI182" s="9"/>
      <c r="AJ182" s="9"/>
      <c r="AK182" s="9"/>
      <c r="AL182" s="9"/>
      <c r="AM182" s="11">
        <f t="shared" si="6"/>
        <v>0</v>
      </c>
      <c r="AN182" s="11">
        <f t="shared" si="7"/>
        <v>0</v>
      </c>
      <c r="AO182" s="47" t="e">
        <f t="shared" si="8"/>
        <v>#DIV/0!</v>
      </c>
    </row>
    <row r="183" spans="1:41" x14ac:dyDescent="0.25">
      <c r="A183" s="10">
        <v>182</v>
      </c>
      <c r="B183" s="11">
        <f>VLOOKUP($A183,Table2[[No]:[Date Student Last Attended Program
(mm/dd/yyyy)]],2,FALSE)</f>
        <v>0</v>
      </c>
      <c r="C183" s="12">
        <f>VLOOKUP($A183,Table2[[No]:[Date Student Last Attended Program
(mm/dd/yyyy)]],4,FALSE)</f>
        <v>0</v>
      </c>
      <c r="D183" s="51">
        <f>VLOOKUP($A183,Table2[[No]:[Date Student Last Attended Program
(mm/dd/yyyy)]],14,FALSE)</f>
        <v>0</v>
      </c>
      <c r="E183" s="138">
        <f>VLOOKUP($A183,Table2[[No]:[Date Student Last Attended Program
(mm/dd/yyyy)]],17,FALSE)</f>
        <v>0</v>
      </c>
      <c r="F183" s="207">
        <f>VLOOKUP($A183,Table2[[No]:[Date Student Last Attended Program
(mm/dd/yyyy)]],18,FALSE)</f>
        <v>0</v>
      </c>
      <c r="G183" s="209">
        <f>VLOOKUP($A183,Table2[[#All],[No]:[Which Group Does Student Participate In?
(optional)]],23,FALSE)</f>
        <v>0</v>
      </c>
      <c r="H183" s="29"/>
      <c r="I183" s="29"/>
      <c r="J183" s="29"/>
      <c r="K183" s="29"/>
      <c r="L183" s="29"/>
      <c r="M183" s="29"/>
      <c r="N183" s="29"/>
      <c r="O183" s="29"/>
      <c r="P183" s="29"/>
      <c r="Q183" s="29"/>
      <c r="R183" s="29"/>
      <c r="S183" s="9"/>
      <c r="T183" s="9"/>
      <c r="U183" s="9"/>
      <c r="V183" s="9"/>
      <c r="W183" s="9"/>
      <c r="X183" s="9"/>
      <c r="Y183" s="9"/>
      <c r="Z183" s="9"/>
      <c r="AA183" s="9"/>
      <c r="AB183" s="9"/>
      <c r="AC183" s="9"/>
      <c r="AD183" s="9"/>
      <c r="AE183" s="9"/>
      <c r="AF183" s="9"/>
      <c r="AG183" s="9"/>
      <c r="AH183" s="9"/>
      <c r="AI183" s="9"/>
      <c r="AJ183" s="9"/>
      <c r="AK183" s="9"/>
      <c r="AL183" s="9"/>
      <c r="AM183" s="11">
        <f t="shared" si="6"/>
        <v>0</v>
      </c>
      <c r="AN183" s="11">
        <f t="shared" si="7"/>
        <v>0</v>
      </c>
      <c r="AO183" s="47" t="e">
        <f t="shared" si="8"/>
        <v>#DIV/0!</v>
      </c>
    </row>
    <row r="184" spans="1:41" x14ac:dyDescent="0.25">
      <c r="A184" s="10">
        <v>183</v>
      </c>
      <c r="B184" s="11">
        <f>VLOOKUP($A184,Table2[[No]:[Date Student Last Attended Program
(mm/dd/yyyy)]],2,FALSE)</f>
        <v>0</v>
      </c>
      <c r="C184" s="12">
        <f>VLOOKUP($A184,Table2[[No]:[Date Student Last Attended Program
(mm/dd/yyyy)]],4,FALSE)</f>
        <v>0</v>
      </c>
      <c r="D184" s="51">
        <f>VLOOKUP($A184,Table2[[No]:[Date Student Last Attended Program
(mm/dd/yyyy)]],14,FALSE)</f>
        <v>0</v>
      </c>
      <c r="E184" s="138">
        <f>VLOOKUP($A184,Table2[[No]:[Date Student Last Attended Program
(mm/dd/yyyy)]],17,FALSE)</f>
        <v>0</v>
      </c>
      <c r="F184" s="207">
        <f>VLOOKUP($A184,Table2[[No]:[Date Student Last Attended Program
(mm/dd/yyyy)]],18,FALSE)</f>
        <v>0</v>
      </c>
      <c r="G184" s="209">
        <f>VLOOKUP($A184,Table2[[#All],[No]:[Which Group Does Student Participate In?
(optional)]],23,FALSE)</f>
        <v>0</v>
      </c>
      <c r="H184" s="29"/>
      <c r="I184" s="29"/>
      <c r="J184" s="29"/>
      <c r="K184" s="29"/>
      <c r="L184" s="29"/>
      <c r="M184" s="29"/>
      <c r="N184" s="29"/>
      <c r="O184" s="29"/>
      <c r="P184" s="29"/>
      <c r="Q184" s="29"/>
      <c r="R184" s="29"/>
      <c r="S184" s="9"/>
      <c r="T184" s="9"/>
      <c r="U184" s="9"/>
      <c r="V184" s="9"/>
      <c r="W184" s="9"/>
      <c r="X184" s="9"/>
      <c r="Y184" s="9"/>
      <c r="Z184" s="9"/>
      <c r="AA184" s="9"/>
      <c r="AB184" s="9"/>
      <c r="AC184" s="9"/>
      <c r="AD184" s="9"/>
      <c r="AE184" s="9"/>
      <c r="AF184" s="9"/>
      <c r="AG184" s="9"/>
      <c r="AH184" s="9"/>
      <c r="AI184" s="9"/>
      <c r="AJ184" s="9"/>
      <c r="AK184" s="9"/>
      <c r="AL184" s="9"/>
      <c r="AM184" s="11">
        <f t="shared" si="6"/>
        <v>0</v>
      </c>
      <c r="AN184" s="11">
        <f t="shared" si="7"/>
        <v>0</v>
      </c>
      <c r="AO184" s="47" t="e">
        <f t="shared" si="8"/>
        <v>#DIV/0!</v>
      </c>
    </row>
    <row r="185" spans="1:41" x14ac:dyDescent="0.25">
      <c r="A185" s="10">
        <v>184</v>
      </c>
      <c r="B185" s="11">
        <f>VLOOKUP($A185,Table2[[No]:[Date Student Last Attended Program
(mm/dd/yyyy)]],2,FALSE)</f>
        <v>0</v>
      </c>
      <c r="C185" s="12">
        <f>VLOOKUP($A185,Table2[[No]:[Date Student Last Attended Program
(mm/dd/yyyy)]],4,FALSE)</f>
        <v>0</v>
      </c>
      <c r="D185" s="51">
        <f>VLOOKUP($A185,Table2[[No]:[Date Student Last Attended Program
(mm/dd/yyyy)]],14,FALSE)</f>
        <v>0</v>
      </c>
      <c r="E185" s="138">
        <f>VLOOKUP($A185,Table2[[No]:[Date Student Last Attended Program
(mm/dd/yyyy)]],17,FALSE)</f>
        <v>0</v>
      </c>
      <c r="F185" s="207">
        <f>VLOOKUP($A185,Table2[[No]:[Date Student Last Attended Program
(mm/dd/yyyy)]],18,FALSE)</f>
        <v>0</v>
      </c>
      <c r="G185" s="209">
        <f>VLOOKUP($A185,Table2[[#All],[No]:[Which Group Does Student Participate In?
(optional)]],23,FALSE)</f>
        <v>0</v>
      </c>
      <c r="H185" s="29"/>
      <c r="I185" s="29"/>
      <c r="J185" s="29"/>
      <c r="K185" s="29"/>
      <c r="L185" s="29"/>
      <c r="M185" s="29"/>
      <c r="N185" s="29"/>
      <c r="O185" s="29"/>
      <c r="P185" s="29"/>
      <c r="Q185" s="29"/>
      <c r="R185" s="29"/>
      <c r="S185" s="9"/>
      <c r="T185" s="9"/>
      <c r="U185" s="9"/>
      <c r="V185" s="9"/>
      <c r="W185" s="9"/>
      <c r="X185" s="9"/>
      <c r="Y185" s="9"/>
      <c r="Z185" s="9"/>
      <c r="AA185" s="9"/>
      <c r="AB185" s="9"/>
      <c r="AC185" s="9"/>
      <c r="AD185" s="9"/>
      <c r="AE185" s="9"/>
      <c r="AF185" s="9"/>
      <c r="AG185" s="9"/>
      <c r="AH185" s="9"/>
      <c r="AI185" s="9"/>
      <c r="AJ185" s="9"/>
      <c r="AK185" s="9"/>
      <c r="AL185" s="9"/>
      <c r="AM185" s="11">
        <f t="shared" si="6"/>
        <v>0</v>
      </c>
      <c r="AN185" s="11">
        <f t="shared" si="7"/>
        <v>0</v>
      </c>
      <c r="AO185" s="47" t="e">
        <f t="shared" si="8"/>
        <v>#DIV/0!</v>
      </c>
    </row>
    <row r="186" spans="1:41" x14ac:dyDescent="0.25">
      <c r="A186" s="10">
        <v>185</v>
      </c>
      <c r="B186" s="11">
        <f>VLOOKUP($A186,Table2[[No]:[Date Student Last Attended Program
(mm/dd/yyyy)]],2,FALSE)</f>
        <v>0</v>
      </c>
      <c r="C186" s="12">
        <f>VLOOKUP($A186,Table2[[No]:[Date Student Last Attended Program
(mm/dd/yyyy)]],4,FALSE)</f>
        <v>0</v>
      </c>
      <c r="D186" s="51">
        <f>VLOOKUP($A186,Table2[[No]:[Date Student Last Attended Program
(mm/dd/yyyy)]],14,FALSE)</f>
        <v>0</v>
      </c>
      <c r="E186" s="138">
        <f>VLOOKUP($A186,Table2[[No]:[Date Student Last Attended Program
(mm/dd/yyyy)]],17,FALSE)</f>
        <v>0</v>
      </c>
      <c r="F186" s="207">
        <f>VLOOKUP($A186,Table2[[No]:[Date Student Last Attended Program
(mm/dd/yyyy)]],18,FALSE)</f>
        <v>0</v>
      </c>
      <c r="G186" s="209">
        <f>VLOOKUP($A186,Table2[[#All],[No]:[Which Group Does Student Participate In?
(optional)]],23,FALSE)</f>
        <v>0</v>
      </c>
      <c r="H186" s="29"/>
      <c r="I186" s="29"/>
      <c r="J186" s="29"/>
      <c r="K186" s="29"/>
      <c r="L186" s="29"/>
      <c r="M186" s="29"/>
      <c r="N186" s="29"/>
      <c r="O186" s="29"/>
      <c r="P186" s="29"/>
      <c r="Q186" s="29"/>
      <c r="R186" s="29"/>
      <c r="S186" s="9"/>
      <c r="T186" s="9"/>
      <c r="U186" s="9"/>
      <c r="V186" s="9"/>
      <c r="W186" s="9"/>
      <c r="X186" s="9"/>
      <c r="Y186" s="9"/>
      <c r="Z186" s="9"/>
      <c r="AA186" s="9"/>
      <c r="AB186" s="9"/>
      <c r="AC186" s="9"/>
      <c r="AD186" s="9"/>
      <c r="AE186" s="9"/>
      <c r="AF186" s="9"/>
      <c r="AG186" s="9"/>
      <c r="AH186" s="9"/>
      <c r="AI186" s="9"/>
      <c r="AJ186" s="9"/>
      <c r="AK186" s="9"/>
      <c r="AL186" s="9"/>
      <c r="AM186" s="11">
        <f t="shared" si="6"/>
        <v>0</v>
      </c>
      <c r="AN186" s="11">
        <f t="shared" si="7"/>
        <v>0</v>
      </c>
      <c r="AO186" s="47" t="e">
        <f t="shared" si="8"/>
        <v>#DIV/0!</v>
      </c>
    </row>
    <row r="187" spans="1:41" x14ac:dyDescent="0.25">
      <c r="A187" s="10">
        <v>186</v>
      </c>
      <c r="B187" s="11">
        <f>VLOOKUP($A187,Table2[[No]:[Date Student Last Attended Program
(mm/dd/yyyy)]],2,FALSE)</f>
        <v>0</v>
      </c>
      <c r="C187" s="12">
        <f>VLOOKUP($A187,Table2[[No]:[Date Student Last Attended Program
(mm/dd/yyyy)]],4,FALSE)</f>
        <v>0</v>
      </c>
      <c r="D187" s="51">
        <f>VLOOKUP($A187,Table2[[No]:[Date Student Last Attended Program
(mm/dd/yyyy)]],14,FALSE)</f>
        <v>0</v>
      </c>
      <c r="E187" s="138">
        <f>VLOOKUP($A187,Table2[[No]:[Date Student Last Attended Program
(mm/dd/yyyy)]],17,FALSE)</f>
        <v>0</v>
      </c>
      <c r="F187" s="207">
        <f>VLOOKUP($A187,Table2[[No]:[Date Student Last Attended Program
(mm/dd/yyyy)]],18,FALSE)</f>
        <v>0</v>
      </c>
      <c r="G187" s="209">
        <f>VLOOKUP($A187,Table2[[#All],[No]:[Which Group Does Student Participate In?
(optional)]],23,FALSE)</f>
        <v>0</v>
      </c>
      <c r="H187" s="29"/>
      <c r="I187" s="29"/>
      <c r="J187" s="29"/>
      <c r="K187" s="29"/>
      <c r="L187" s="29"/>
      <c r="M187" s="29"/>
      <c r="N187" s="29"/>
      <c r="O187" s="29"/>
      <c r="P187" s="29"/>
      <c r="Q187" s="29"/>
      <c r="R187" s="29"/>
      <c r="S187" s="9"/>
      <c r="T187" s="9"/>
      <c r="U187" s="9"/>
      <c r="V187" s="9"/>
      <c r="W187" s="9"/>
      <c r="X187" s="9"/>
      <c r="Y187" s="9"/>
      <c r="Z187" s="9"/>
      <c r="AA187" s="9"/>
      <c r="AB187" s="9"/>
      <c r="AC187" s="9"/>
      <c r="AD187" s="9"/>
      <c r="AE187" s="9"/>
      <c r="AF187" s="9"/>
      <c r="AG187" s="9"/>
      <c r="AH187" s="9"/>
      <c r="AI187" s="9"/>
      <c r="AJ187" s="9"/>
      <c r="AK187" s="9"/>
      <c r="AL187" s="9"/>
      <c r="AM187" s="11">
        <f t="shared" si="6"/>
        <v>0</v>
      </c>
      <c r="AN187" s="11">
        <f t="shared" si="7"/>
        <v>0</v>
      </c>
      <c r="AO187" s="47" t="e">
        <f t="shared" si="8"/>
        <v>#DIV/0!</v>
      </c>
    </row>
    <row r="188" spans="1:41" x14ac:dyDescent="0.25">
      <c r="A188" s="10">
        <v>187</v>
      </c>
      <c r="B188" s="11">
        <f>VLOOKUP($A188,Table2[[No]:[Date Student Last Attended Program
(mm/dd/yyyy)]],2,FALSE)</f>
        <v>0</v>
      </c>
      <c r="C188" s="12">
        <f>VLOOKUP($A188,Table2[[No]:[Date Student Last Attended Program
(mm/dd/yyyy)]],4,FALSE)</f>
        <v>0</v>
      </c>
      <c r="D188" s="51">
        <f>VLOOKUP($A188,Table2[[No]:[Date Student Last Attended Program
(mm/dd/yyyy)]],14,FALSE)</f>
        <v>0</v>
      </c>
      <c r="E188" s="138">
        <f>VLOOKUP($A188,Table2[[No]:[Date Student Last Attended Program
(mm/dd/yyyy)]],17,FALSE)</f>
        <v>0</v>
      </c>
      <c r="F188" s="207">
        <f>VLOOKUP($A188,Table2[[No]:[Date Student Last Attended Program
(mm/dd/yyyy)]],18,FALSE)</f>
        <v>0</v>
      </c>
      <c r="G188" s="209">
        <f>VLOOKUP($A188,Table2[[#All],[No]:[Which Group Does Student Participate In?
(optional)]],23,FALSE)</f>
        <v>0</v>
      </c>
      <c r="H188" s="29"/>
      <c r="I188" s="29"/>
      <c r="J188" s="29"/>
      <c r="K188" s="29"/>
      <c r="L188" s="29"/>
      <c r="M188" s="29"/>
      <c r="N188" s="29"/>
      <c r="O188" s="29"/>
      <c r="P188" s="29"/>
      <c r="Q188" s="29"/>
      <c r="R188" s="29"/>
      <c r="S188" s="9"/>
      <c r="T188" s="9"/>
      <c r="U188" s="9"/>
      <c r="V188" s="9"/>
      <c r="W188" s="9"/>
      <c r="X188" s="9"/>
      <c r="Y188" s="9"/>
      <c r="Z188" s="9"/>
      <c r="AA188" s="9"/>
      <c r="AB188" s="9"/>
      <c r="AC188" s="9"/>
      <c r="AD188" s="9"/>
      <c r="AE188" s="9"/>
      <c r="AF188" s="9"/>
      <c r="AG188" s="9"/>
      <c r="AH188" s="9"/>
      <c r="AI188" s="9"/>
      <c r="AJ188" s="9"/>
      <c r="AK188" s="9"/>
      <c r="AL188" s="9"/>
      <c r="AM188" s="11">
        <f t="shared" si="6"/>
        <v>0</v>
      </c>
      <c r="AN188" s="11">
        <f t="shared" si="7"/>
        <v>0</v>
      </c>
      <c r="AO188" s="47" t="e">
        <f t="shared" si="8"/>
        <v>#DIV/0!</v>
      </c>
    </row>
    <row r="189" spans="1:41" x14ac:dyDescent="0.25">
      <c r="A189" s="10">
        <v>188</v>
      </c>
      <c r="B189" s="11">
        <f>VLOOKUP($A189,Table2[[No]:[Date Student Last Attended Program
(mm/dd/yyyy)]],2,FALSE)</f>
        <v>0</v>
      </c>
      <c r="C189" s="12">
        <f>VLOOKUP($A189,Table2[[No]:[Date Student Last Attended Program
(mm/dd/yyyy)]],4,FALSE)</f>
        <v>0</v>
      </c>
      <c r="D189" s="51">
        <f>VLOOKUP($A189,Table2[[No]:[Date Student Last Attended Program
(mm/dd/yyyy)]],14,FALSE)</f>
        <v>0</v>
      </c>
      <c r="E189" s="138">
        <f>VLOOKUP($A189,Table2[[No]:[Date Student Last Attended Program
(mm/dd/yyyy)]],17,FALSE)</f>
        <v>0</v>
      </c>
      <c r="F189" s="207">
        <f>VLOOKUP($A189,Table2[[No]:[Date Student Last Attended Program
(mm/dd/yyyy)]],18,FALSE)</f>
        <v>0</v>
      </c>
      <c r="G189" s="209">
        <f>VLOOKUP($A189,Table2[[#All],[No]:[Which Group Does Student Participate In?
(optional)]],23,FALSE)</f>
        <v>0</v>
      </c>
      <c r="H189" s="29"/>
      <c r="I189" s="29"/>
      <c r="J189" s="29"/>
      <c r="K189" s="29"/>
      <c r="L189" s="29"/>
      <c r="M189" s="29"/>
      <c r="N189" s="29"/>
      <c r="O189" s="29"/>
      <c r="P189" s="29"/>
      <c r="Q189" s="29"/>
      <c r="R189" s="29"/>
      <c r="S189" s="9"/>
      <c r="T189" s="9"/>
      <c r="U189" s="9"/>
      <c r="V189" s="9"/>
      <c r="W189" s="9"/>
      <c r="X189" s="9"/>
      <c r="Y189" s="9"/>
      <c r="Z189" s="9"/>
      <c r="AA189" s="9"/>
      <c r="AB189" s="9"/>
      <c r="AC189" s="9"/>
      <c r="AD189" s="9"/>
      <c r="AE189" s="9"/>
      <c r="AF189" s="9"/>
      <c r="AG189" s="9"/>
      <c r="AH189" s="9"/>
      <c r="AI189" s="9"/>
      <c r="AJ189" s="9"/>
      <c r="AK189" s="9"/>
      <c r="AL189" s="9"/>
      <c r="AM189" s="11">
        <f t="shared" si="6"/>
        <v>0</v>
      </c>
      <c r="AN189" s="11">
        <f t="shared" si="7"/>
        <v>0</v>
      </c>
      <c r="AO189" s="47" t="e">
        <f t="shared" si="8"/>
        <v>#DIV/0!</v>
      </c>
    </row>
    <row r="190" spans="1:41" x14ac:dyDescent="0.25">
      <c r="A190" s="10">
        <v>189</v>
      </c>
      <c r="B190" s="11">
        <f>VLOOKUP($A190,Table2[[No]:[Date Student Last Attended Program
(mm/dd/yyyy)]],2,FALSE)</f>
        <v>0</v>
      </c>
      <c r="C190" s="12">
        <f>VLOOKUP($A190,Table2[[No]:[Date Student Last Attended Program
(mm/dd/yyyy)]],4,FALSE)</f>
        <v>0</v>
      </c>
      <c r="D190" s="51">
        <f>VLOOKUP($A190,Table2[[No]:[Date Student Last Attended Program
(mm/dd/yyyy)]],14,FALSE)</f>
        <v>0</v>
      </c>
      <c r="E190" s="138">
        <f>VLOOKUP($A190,Table2[[No]:[Date Student Last Attended Program
(mm/dd/yyyy)]],17,FALSE)</f>
        <v>0</v>
      </c>
      <c r="F190" s="207">
        <f>VLOOKUP($A190,Table2[[No]:[Date Student Last Attended Program
(mm/dd/yyyy)]],18,FALSE)</f>
        <v>0</v>
      </c>
      <c r="G190" s="209">
        <f>VLOOKUP($A190,Table2[[#All],[No]:[Which Group Does Student Participate In?
(optional)]],23,FALSE)</f>
        <v>0</v>
      </c>
      <c r="H190" s="29"/>
      <c r="I190" s="29"/>
      <c r="J190" s="29"/>
      <c r="K190" s="29"/>
      <c r="L190" s="29"/>
      <c r="M190" s="29"/>
      <c r="N190" s="29"/>
      <c r="O190" s="29"/>
      <c r="P190" s="29"/>
      <c r="Q190" s="29"/>
      <c r="R190" s="29"/>
      <c r="S190" s="9"/>
      <c r="T190" s="9"/>
      <c r="U190" s="9"/>
      <c r="V190" s="9"/>
      <c r="W190" s="9"/>
      <c r="X190" s="9"/>
      <c r="Y190" s="9"/>
      <c r="Z190" s="9"/>
      <c r="AA190" s="9"/>
      <c r="AB190" s="9"/>
      <c r="AC190" s="9"/>
      <c r="AD190" s="9"/>
      <c r="AE190" s="9"/>
      <c r="AF190" s="9"/>
      <c r="AG190" s="9"/>
      <c r="AH190" s="9"/>
      <c r="AI190" s="9"/>
      <c r="AJ190" s="9"/>
      <c r="AK190" s="9"/>
      <c r="AL190" s="9"/>
      <c r="AM190" s="11">
        <f t="shared" si="6"/>
        <v>0</v>
      </c>
      <c r="AN190" s="11">
        <f t="shared" si="7"/>
        <v>0</v>
      </c>
      <c r="AO190" s="47" t="e">
        <f t="shared" si="8"/>
        <v>#DIV/0!</v>
      </c>
    </row>
    <row r="191" spans="1:41" x14ac:dyDescent="0.25">
      <c r="A191" s="10">
        <v>190</v>
      </c>
      <c r="B191" s="11">
        <f>VLOOKUP($A191,Table2[[No]:[Date Student Last Attended Program
(mm/dd/yyyy)]],2,FALSE)</f>
        <v>0</v>
      </c>
      <c r="C191" s="12">
        <f>VLOOKUP($A191,Table2[[No]:[Date Student Last Attended Program
(mm/dd/yyyy)]],4,FALSE)</f>
        <v>0</v>
      </c>
      <c r="D191" s="51">
        <f>VLOOKUP($A191,Table2[[No]:[Date Student Last Attended Program
(mm/dd/yyyy)]],14,FALSE)</f>
        <v>0</v>
      </c>
      <c r="E191" s="138">
        <f>VLOOKUP($A191,Table2[[No]:[Date Student Last Attended Program
(mm/dd/yyyy)]],17,FALSE)</f>
        <v>0</v>
      </c>
      <c r="F191" s="207">
        <f>VLOOKUP($A191,Table2[[No]:[Date Student Last Attended Program
(mm/dd/yyyy)]],18,FALSE)</f>
        <v>0</v>
      </c>
      <c r="G191" s="209">
        <f>VLOOKUP($A191,Table2[[#All],[No]:[Which Group Does Student Participate In?
(optional)]],23,FALSE)</f>
        <v>0</v>
      </c>
      <c r="H191" s="29"/>
      <c r="I191" s="29"/>
      <c r="J191" s="29"/>
      <c r="K191" s="29"/>
      <c r="L191" s="29"/>
      <c r="M191" s="29"/>
      <c r="N191" s="29"/>
      <c r="O191" s="29"/>
      <c r="P191" s="29"/>
      <c r="Q191" s="29"/>
      <c r="R191" s="29"/>
      <c r="S191" s="9"/>
      <c r="T191" s="9"/>
      <c r="U191" s="9"/>
      <c r="V191" s="9"/>
      <c r="W191" s="9"/>
      <c r="X191" s="9"/>
      <c r="Y191" s="9"/>
      <c r="Z191" s="9"/>
      <c r="AA191" s="9"/>
      <c r="AB191" s="9"/>
      <c r="AC191" s="9"/>
      <c r="AD191" s="9"/>
      <c r="AE191" s="9"/>
      <c r="AF191" s="9"/>
      <c r="AG191" s="9"/>
      <c r="AH191" s="9"/>
      <c r="AI191" s="9"/>
      <c r="AJ191" s="9"/>
      <c r="AK191" s="9"/>
      <c r="AL191" s="9"/>
      <c r="AM191" s="11">
        <f t="shared" si="6"/>
        <v>0</v>
      </c>
      <c r="AN191" s="11">
        <f t="shared" si="7"/>
        <v>0</v>
      </c>
      <c r="AO191" s="47" t="e">
        <f t="shared" si="8"/>
        <v>#DIV/0!</v>
      </c>
    </row>
    <row r="192" spans="1:41" x14ac:dyDescent="0.25">
      <c r="A192" s="10">
        <v>191</v>
      </c>
      <c r="B192" s="11">
        <f>VLOOKUP($A192,Table2[[No]:[Date Student Last Attended Program
(mm/dd/yyyy)]],2,FALSE)</f>
        <v>0</v>
      </c>
      <c r="C192" s="12">
        <f>VLOOKUP($A192,Table2[[No]:[Date Student Last Attended Program
(mm/dd/yyyy)]],4,FALSE)</f>
        <v>0</v>
      </c>
      <c r="D192" s="51">
        <f>VLOOKUP($A192,Table2[[No]:[Date Student Last Attended Program
(mm/dd/yyyy)]],14,FALSE)</f>
        <v>0</v>
      </c>
      <c r="E192" s="138">
        <f>VLOOKUP($A192,Table2[[No]:[Date Student Last Attended Program
(mm/dd/yyyy)]],17,FALSE)</f>
        <v>0</v>
      </c>
      <c r="F192" s="207">
        <f>VLOOKUP($A192,Table2[[No]:[Date Student Last Attended Program
(mm/dd/yyyy)]],18,FALSE)</f>
        <v>0</v>
      </c>
      <c r="G192" s="209">
        <f>VLOOKUP($A192,Table2[[#All],[No]:[Which Group Does Student Participate In?
(optional)]],23,FALSE)</f>
        <v>0</v>
      </c>
      <c r="H192" s="29"/>
      <c r="I192" s="29"/>
      <c r="J192" s="29"/>
      <c r="K192" s="29"/>
      <c r="L192" s="29"/>
      <c r="M192" s="29"/>
      <c r="N192" s="29"/>
      <c r="O192" s="29"/>
      <c r="P192" s="29"/>
      <c r="Q192" s="29"/>
      <c r="R192" s="29"/>
      <c r="S192" s="9"/>
      <c r="T192" s="9"/>
      <c r="U192" s="9"/>
      <c r="V192" s="9"/>
      <c r="W192" s="9"/>
      <c r="X192" s="9"/>
      <c r="Y192" s="9"/>
      <c r="Z192" s="9"/>
      <c r="AA192" s="9"/>
      <c r="AB192" s="9"/>
      <c r="AC192" s="9"/>
      <c r="AD192" s="9"/>
      <c r="AE192" s="9"/>
      <c r="AF192" s="9"/>
      <c r="AG192" s="9"/>
      <c r="AH192" s="9"/>
      <c r="AI192" s="9"/>
      <c r="AJ192" s="9"/>
      <c r="AK192" s="9"/>
      <c r="AL192" s="9"/>
      <c r="AM192" s="11">
        <f t="shared" si="6"/>
        <v>0</v>
      </c>
      <c r="AN192" s="11">
        <f t="shared" si="7"/>
        <v>0</v>
      </c>
      <c r="AO192" s="47" t="e">
        <f t="shared" si="8"/>
        <v>#DIV/0!</v>
      </c>
    </row>
    <row r="193" spans="1:41" x14ac:dyDescent="0.25">
      <c r="A193" s="10">
        <v>192</v>
      </c>
      <c r="B193" s="11">
        <f>VLOOKUP($A193,Table2[[No]:[Date Student Last Attended Program
(mm/dd/yyyy)]],2,FALSE)</f>
        <v>0</v>
      </c>
      <c r="C193" s="12">
        <f>VLOOKUP($A193,Table2[[No]:[Date Student Last Attended Program
(mm/dd/yyyy)]],4,FALSE)</f>
        <v>0</v>
      </c>
      <c r="D193" s="51">
        <f>VLOOKUP($A193,Table2[[No]:[Date Student Last Attended Program
(mm/dd/yyyy)]],14,FALSE)</f>
        <v>0</v>
      </c>
      <c r="E193" s="138">
        <f>VLOOKUP($A193,Table2[[No]:[Date Student Last Attended Program
(mm/dd/yyyy)]],17,FALSE)</f>
        <v>0</v>
      </c>
      <c r="F193" s="207">
        <f>VLOOKUP($A193,Table2[[No]:[Date Student Last Attended Program
(mm/dd/yyyy)]],18,FALSE)</f>
        <v>0</v>
      </c>
      <c r="G193" s="209">
        <f>VLOOKUP($A193,Table2[[#All],[No]:[Which Group Does Student Participate In?
(optional)]],23,FALSE)</f>
        <v>0</v>
      </c>
      <c r="H193" s="29"/>
      <c r="I193" s="29"/>
      <c r="J193" s="29"/>
      <c r="K193" s="29"/>
      <c r="L193" s="29"/>
      <c r="M193" s="29"/>
      <c r="N193" s="29"/>
      <c r="O193" s="29"/>
      <c r="P193" s="29"/>
      <c r="Q193" s="29"/>
      <c r="R193" s="29"/>
      <c r="S193" s="9"/>
      <c r="T193" s="9"/>
      <c r="U193" s="9"/>
      <c r="V193" s="9"/>
      <c r="W193" s="9"/>
      <c r="X193" s="9"/>
      <c r="Y193" s="9"/>
      <c r="Z193" s="9"/>
      <c r="AA193" s="9"/>
      <c r="AB193" s="9"/>
      <c r="AC193" s="9"/>
      <c r="AD193" s="9"/>
      <c r="AE193" s="9"/>
      <c r="AF193" s="9"/>
      <c r="AG193" s="9"/>
      <c r="AH193" s="9"/>
      <c r="AI193" s="9"/>
      <c r="AJ193" s="9"/>
      <c r="AK193" s="9"/>
      <c r="AL193" s="9"/>
      <c r="AM193" s="11">
        <f t="shared" si="6"/>
        <v>0</v>
      </c>
      <c r="AN193" s="11">
        <f t="shared" si="7"/>
        <v>0</v>
      </c>
      <c r="AO193" s="47" t="e">
        <f t="shared" si="8"/>
        <v>#DIV/0!</v>
      </c>
    </row>
    <row r="194" spans="1:41" x14ac:dyDescent="0.25">
      <c r="A194" s="10">
        <v>193</v>
      </c>
      <c r="B194" s="11">
        <f>VLOOKUP($A194,Table2[[No]:[Date Student Last Attended Program
(mm/dd/yyyy)]],2,FALSE)</f>
        <v>0</v>
      </c>
      <c r="C194" s="12">
        <f>VLOOKUP($A194,Table2[[No]:[Date Student Last Attended Program
(mm/dd/yyyy)]],4,FALSE)</f>
        <v>0</v>
      </c>
      <c r="D194" s="51">
        <f>VLOOKUP($A194,Table2[[No]:[Date Student Last Attended Program
(mm/dd/yyyy)]],14,FALSE)</f>
        <v>0</v>
      </c>
      <c r="E194" s="138">
        <f>VLOOKUP($A194,Table2[[No]:[Date Student Last Attended Program
(mm/dd/yyyy)]],17,FALSE)</f>
        <v>0</v>
      </c>
      <c r="F194" s="207">
        <f>VLOOKUP($A194,Table2[[No]:[Date Student Last Attended Program
(mm/dd/yyyy)]],18,FALSE)</f>
        <v>0</v>
      </c>
      <c r="G194" s="209">
        <f>VLOOKUP($A194,Table2[[#All],[No]:[Which Group Does Student Participate In?
(optional)]],23,FALSE)</f>
        <v>0</v>
      </c>
      <c r="H194" s="29"/>
      <c r="I194" s="29"/>
      <c r="J194" s="29"/>
      <c r="K194" s="29"/>
      <c r="L194" s="29"/>
      <c r="M194" s="29"/>
      <c r="N194" s="29"/>
      <c r="O194" s="29"/>
      <c r="P194" s="29"/>
      <c r="Q194" s="29"/>
      <c r="R194" s="29"/>
      <c r="S194" s="9"/>
      <c r="T194" s="9"/>
      <c r="U194" s="9"/>
      <c r="V194" s="9"/>
      <c r="W194" s="9"/>
      <c r="X194" s="9"/>
      <c r="Y194" s="9"/>
      <c r="Z194" s="9"/>
      <c r="AA194" s="9"/>
      <c r="AB194" s="9"/>
      <c r="AC194" s="9"/>
      <c r="AD194" s="9"/>
      <c r="AE194" s="9"/>
      <c r="AF194" s="9"/>
      <c r="AG194" s="9"/>
      <c r="AH194" s="9"/>
      <c r="AI194" s="9"/>
      <c r="AJ194" s="9"/>
      <c r="AK194" s="9"/>
      <c r="AL194" s="9"/>
      <c r="AM194" s="11">
        <f t="shared" ref="AM194:AM257" si="9">COUNTIF(H194:AL194,"1")</f>
        <v>0</v>
      </c>
      <c r="AN194" s="11">
        <f t="shared" ref="AN194:AN257" si="10">COUNTIFS(H194:AL194,"1")+COUNTIF(H194:AL194,"0")</f>
        <v>0</v>
      </c>
      <c r="AO194" s="47" t="e">
        <f t="shared" ref="AO194:AO257" si="11">AM194/AN194</f>
        <v>#DIV/0!</v>
      </c>
    </row>
    <row r="195" spans="1:41" x14ac:dyDescent="0.25">
      <c r="A195" s="10">
        <v>194</v>
      </c>
      <c r="B195" s="11">
        <f>VLOOKUP($A195,Table2[[No]:[Date Student Last Attended Program
(mm/dd/yyyy)]],2,FALSE)</f>
        <v>0</v>
      </c>
      <c r="C195" s="12">
        <f>VLOOKUP($A195,Table2[[No]:[Date Student Last Attended Program
(mm/dd/yyyy)]],4,FALSE)</f>
        <v>0</v>
      </c>
      <c r="D195" s="51">
        <f>VLOOKUP($A195,Table2[[No]:[Date Student Last Attended Program
(mm/dd/yyyy)]],14,FALSE)</f>
        <v>0</v>
      </c>
      <c r="E195" s="138">
        <f>VLOOKUP($A195,Table2[[No]:[Date Student Last Attended Program
(mm/dd/yyyy)]],17,FALSE)</f>
        <v>0</v>
      </c>
      <c r="F195" s="207">
        <f>VLOOKUP($A195,Table2[[No]:[Date Student Last Attended Program
(mm/dd/yyyy)]],18,FALSE)</f>
        <v>0</v>
      </c>
      <c r="G195" s="209">
        <f>VLOOKUP($A195,Table2[[#All],[No]:[Which Group Does Student Participate In?
(optional)]],23,FALSE)</f>
        <v>0</v>
      </c>
      <c r="H195" s="29"/>
      <c r="I195" s="29"/>
      <c r="J195" s="29"/>
      <c r="K195" s="29"/>
      <c r="L195" s="29"/>
      <c r="M195" s="29"/>
      <c r="N195" s="29"/>
      <c r="O195" s="29"/>
      <c r="P195" s="29"/>
      <c r="Q195" s="29"/>
      <c r="R195" s="29"/>
      <c r="S195" s="9"/>
      <c r="T195" s="9"/>
      <c r="U195" s="9"/>
      <c r="V195" s="9"/>
      <c r="W195" s="9"/>
      <c r="X195" s="9"/>
      <c r="Y195" s="9"/>
      <c r="Z195" s="9"/>
      <c r="AA195" s="9"/>
      <c r="AB195" s="9"/>
      <c r="AC195" s="9"/>
      <c r="AD195" s="9"/>
      <c r="AE195" s="9"/>
      <c r="AF195" s="9"/>
      <c r="AG195" s="9"/>
      <c r="AH195" s="9"/>
      <c r="AI195" s="9"/>
      <c r="AJ195" s="9"/>
      <c r="AK195" s="9"/>
      <c r="AL195" s="9"/>
      <c r="AM195" s="11">
        <f t="shared" si="9"/>
        <v>0</v>
      </c>
      <c r="AN195" s="11">
        <f t="shared" si="10"/>
        <v>0</v>
      </c>
      <c r="AO195" s="47" t="e">
        <f t="shared" si="11"/>
        <v>#DIV/0!</v>
      </c>
    </row>
    <row r="196" spans="1:41" x14ac:dyDescent="0.25">
      <c r="A196" s="10">
        <v>195</v>
      </c>
      <c r="B196" s="11">
        <f>VLOOKUP($A196,Table2[[No]:[Date Student Last Attended Program
(mm/dd/yyyy)]],2,FALSE)</f>
        <v>0</v>
      </c>
      <c r="C196" s="12">
        <f>VLOOKUP($A196,Table2[[No]:[Date Student Last Attended Program
(mm/dd/yyyy)]],4,FALSE)</f>
        <v>0</v>
      </c>
      <c r="D196" s="51">
        <f>VLOOKUP($A196,Table2[[No]:[Date Student Last Attended Program
(mm/dd/yyyy)]],14,FALSE)</f>
        <v>0</v>
      </c>
      <c r="E196" s="138">
        <f>VLOOKUP($A196,Table2[[No]:[Date Student Last Attended Program
(mm/dd/yyyy)]],17,FALSE)</f>
        <v>0</v>
      </c>
      <c r="F196" s="207">
        <f>VLOOKUP($A196,Table2[[No]:[Date Student Last Attended Program
(mm/dd/yyyy)]],18,FALSE)</f>
        <v>0</v>
      </c>
      <c r="G196" s="209">
        <f>VLOOKUP($A196,Table2[[#All],[No]:[Which Group Does Student Participate In?
(optional)]],23,FALSE)</f>
        <v>0</v>
      </c>
      <c r="H196" s="29"/>
      <c r="I196" s="29"/>
      <c r="J196" s="29"/>
      <c r="K196" s="29"/>
      <c r="L196" s="29"/>
      <c r="M196" s="29"/>
      <c r="N196" s="29"/>
      <c r="O196" s="29"/>
      <c r="P196" s="29"/>
      <c r="Q196" s="29"/>
      <c r="R196" s="29"/>
      <c r="S196" s="9"/>
      <c r="T196" s="9"/>
      <c r="U196" s="9"/>
      <c r="V196" s="9"/>
      <c r="W196" s="9"/>
      <c r="X196" s="9"/>
      <c r="Y196" s="9"/>
      <c r="Z196" s="9"/>
      <c r="AA196" s="9"/>
      <c r="AB196" s="9"/>
      <c r="AC196" s="9"/>
      <c r="AD196" s="9"/>
      <c r="AE196" s="9"/>
      <c r="AF196" s="9"/>
      <c r="AG196" s="9"/>
      <c r="AH196" s="9"/>
      <c r="AI196" s="9"/>
      <c r="AJ196" s="9"/>
      <c r="AK196" s="9"/>
      <c r="AL196" s="9"/>
      <c r="AM196" s="11">
        <f t="shared" si="9"/>
        <v>0</v>
      </c>
      <c r="AN196" s="11">
        <f t="shared" si="10"/>
        <v>0</v>
      </c>
      <c r="AO196" s="47" t="e">
        <f t="shared" si="11"/>
        <v>#DIV/0!</v>
      </c>
    </row>
    <row r="197" spans="1:41" x14ac:dyDescent="0.25">
      <c r="A197" s="10">
        <v>196</v>
      </c>
      <c r="B197" s="11">
        <f>VLOOKUP($A197,Table2[[No]:[Date Student Last Attended Program
(mm/dd/yyyy)]],2,FALSE)</f>
        <v>0</v>
      </c>
      <c r="C197" s="12">
        <f>VLOOKUP($A197,Table2[[No]:[Date Student Last Attended Program
(mm/dd/yyyy)]],4,FALSE)</f>
        <v>0</v>
      </c>
      <c r="D197" s="51">
        <f>VLOOKUP($A197,Table2[[No]:[Date Student Last Attended Program
(mm/dd/yyyy)]],14,FALSE)</f>
        <v>0</v>
      </c>
      <c r="E197" s="138">
        <f>VLOOKUP($A197,Table2[[No]:[Date Student Last Attended Program
(mm/dd/yyyy)]],17,FALSE)</f>
        <v>0</v>
      </c>
      <c r="F197" s="207">
        <f>VLOOKUP($A197,Table2[[No]:[Date Student Last Attended Program
(mm/dd/yyyy)]],18,FALSE)</f>
        <v>0</v>
      </c>
      <c r="G197" s="209">
        <f>VLOOKUP($A197,Table2[[#All],[No]:[Which Group Does Student Participate In?
(optional)]],23,FALSE)</f>
        <v>0</v>
      </c>
      <c r="H197" s="29"/>
      <c r="I197" s="29"/>
      <c r="J197" s="29"/>
      <c r="K197" s="29"/>
      <c r="L197" s="29"/>
      <c r="M197" s="29"/>
      <c r="N197" s="29"/>
      <c r="O197" s="29"/>
      <c r="P197" s="29"/>
      <c r="Q197" s="29"/>
      <c r="R197" s="29"/>
      <c r="S197" s="9"/>
      <c r="T197" s="9"/>
      <c r="U197" s="9"/>
      <c r="V197" s="9"/>
      <c r="W197" s="9"/>
      <c r="X197" s="9"/>
      <c r="Y197" s="9"/>
      <c r="Z197" s="9"/>
      <c r="AA197" s="9"/>
      <c r="AB197" s="9"/>
      <c r="AC197" s="9"/>
      <c r="AD197" s="9"/>
      <c r="AE197" s="9"/>
      <c r="AF197" s="9"/>
      <c r="AG197" s="9"/>
      <c r="AH197" s="9"/>
      <c r="AI197" s="9"/>
      <c r="AJ197" s="9"/>
      <c r="AK197" s="9"/>
      <c r="AL197" s="9"/>
      <c r="AM197" s="11">
        <f t="shared" si="9"/>
        <v>0</v>
      </c>
      <c r="AN197" s="11">
        <f t="shared" si="10"/>
        <v>0</v>
      </c>
      <c r="AO197" s="47" t="e">
        <f t="shared" si="11"/>
        <v>#DIV/0!</v>
      </c>
    </row>
    <row r="198" spans="1:41" x14ac:dyDescent="0.25">
      <c r="A198" s="10">
        <v>197</v>
      </c>
      <c r="B198" s="11">
        <f>VLOOKUP($A198,Table2[[No]:[Date Student Last Attended Program
(mm/dd/yyyy)]],2,FALSE)</f>
        <v>0</v>
      </c>
      <c r="C198" s="12">
        <f>VLOOKUP($A198,Table2[[No]:[Date Student Last Attended Program
(mm/dd/yyyy)]],4,FALSE)</f>
        <v>0</v>
      </c>
      <c r="D198" s="51">
        <f>VLOOKUP($A198,Table2[[No]:[Date Student Last Attended Program
(mm/dd/yyyy)]],14,FALSE)</f>
        <v>0</v>
      </c>
      <c r="E198" s="138">
        <f>VLOOKUP($A198,Table2[[No]:[Date Student Last Attended Program
(mm/dd/yyyy)]],17,FALSE)</f>
        <v>0</v>
      </c>
      <c r="F198" s="207">
        <f>VLOOKUP($A198,Table2[[No]:[Date Student Last Attended Program
(mm/dd/yyyy)]],18,FALSE)</f>
        <v>0</v>
      </c>
      <c r="G198" s="209">
        <f>VLOOKUP($A198,Table2[[#All],[No]:[Which Group Does Student Participate In?
(optional)]],23,FALSE)</f>
        <v>0</v>
      </c>
      <c r="H198" s="29"/>
      <c r="I198" s="29"/>
      <c r="J198" s="29"/>
      <c r="K198" s="29"/>
      <c r="L198" s="29"/>
      <c r="M198" s="29"/>
      <c r="N198" s="29"/>
      <c r="O198" s="29"/>
      <c r="P198" s="29"/>
      <c r="Q198" s="29"/>
      <c r="R198" s="29"/>
      <c r="S198" s="9"/>
      <c r="T198" s="9"/>
      <c r="U198" s="9"/>
      <c r="V198" s="9"/>
      <c r="W198" s="9"/>
      <c r="X198" s="9"/>
      <c r="Y198" s="9"/>
      <c r="Z198" s="9"/>
      <c r="AA198" s="9"/>
      <c r="AB198" s="9"/>
      <c r="AC198" s="9"/>
      <c r="AD198" s="9"/>
      <c r="AE198" s="9"/>
      <c r="AF198" s="9"/>
      <c r="AG198" s="9"/>
      <c r="AH198" s="9"/>
      <c r="AI198" s="9"/>
      <c r="AJ198" s="9"/>
      <c r="AK198" s="9"/>
      <c r="AL198" s="9"/>
      <c r="AM198" s="11">
        <f t="shared" si="9"/>
        <v>0</v>
      </c>
      <c r="AN198" s="11">
        <f t="shared" si="10"/>
        <v>0</v>
      </c>
      <c r="AO198" s="47" t="e">
        <f t="shared" si="11"/>
        <v>#DIV/0!</v>
      </c>
    </row>
    <row r="199" spans="1:41" x14ac:dyDescent="0.25">
      <c r="A199" s="10">
        <v>198</v>
      </c>
      <c r="B199" s="11">
        <f>VLOOKUP($A199,Table2[[No]:[Date Student Last Attended Program
(mm/dd/yyyy)]],2,FALSE)</f>
        <v>0</v>
      </c>
      <c r="C199" s="12">
        <f>VLOOKUP($A199,Table2[[No]:[Date Student Last Attended Program
(mm/dd/yyyy)]],4,FALSE)</f>
        <v>0</v>
      </c>
      <c r="D199" s="51">
        <f>VLOOKUP($A199,Table2[[No]:[Date Student Last Attended Program
(mm/dd/yyyy)]],14,FALSE)</f>
        <v>0</v>
      </c>
      <c r="E199" s="138">
        <f>VLOOKUP($A199,Table2[[No]:[Date Student Last Attended Program
(mm/dd/yyyy)]],17,FALSE)</f>
        <v>0</v>
      </c>
      <c r="F199" s="207">
        <f>VLOOKUP($A199,Table2[[No]:[Date Student Last Attended Program
(mm/dd/yyyy)]],18,FALSE)</f>
        <v>0</v>
      </c>
      <c r="G199" s="209">
        <f>VLOOKUP($A199,Table2[[#All],[No]:[Which Group Does Student Participate In?
(optional)]],23,FALSE)</f>
        <v>0</v>
      </c>
      <c r="H199" s="29"/>
      <c r="I199" s="29"/>
      <c r="J199" s="29"/>
      <c r="K199" s="29"/>
      <c r="L199" s="29"/>
      <c r="M199" s="29"/>
      <c r="N199" s="29"/>
      <c r="O199" s="29"/>
      <c r="P199" s="29"/>
      <c r="Q199" s="29"/>
      <c r="R199" s="29"/>
      <c r="S199" s="9"/>
      <c r="T199" s="9"/>
      <c r="U199" s="9"/>
      <c r="V199" s="9"/>
      <c r="W199" s="9"/>
      <c r="X199" s="9"/>
      <c r="Y199" s="9"/>
      <c r="Z199" s="9"/>
      <c r="AA199" s="9"/>
      <c r="AB199" s="9"/>
      <c r="AC199" s="9"/>
      <c r="AD199" s="9"/>
      <c r="AE199" s="9"/>
      <c r="AF199" s="9"/>
      <c r="AG199" s="9"/>
      <c r="AH199" s="9"/>
      <c r="AI199" s="9"/>
      <c r="AJ199" s="9"/>
      <c r="AK199" s="9"/>
      <c r="AL199" s="9"/>
      <c r="AM199" s="11">
        <f t="shared" si="9"/>
        <v>0</v>
      </c>
      <c r="AN199" s="11">
        <f t="shared" si="10"/>
        <v>0</v>
      </c>
      <c r="AO199" s="47" t="e">
        <f t="shared" si="11"/>
        <v>#DIV/0!</v>
      </c>
    </row>
    <row r="200" spans="1:41" x14ac:dyDescent="0.25">
      <c r="A200" s="10">
        <v>199</v>
      </c>
      <c r="B200" s="11">
        <f>VLOOKUP($A200,Table2[[No]:[Date Student Last Attended Program
(mm/dd/yyyy)]],2,FALSE)</f>
        <v>0</v>
      </c>
      <c r="C200" s="12">
        <f>VLOOKUP($A200,Table2[[No]:[Date Student Last Attended Program
(mm/dd/yyyy)]],4,FALSE)</f>
        <v>0</v>
      </c>
      <c r="D200" s="51">
        <f>VLOOKUP($A200,Table2[[No]:[Date Student Last Attended Program
(mm/dd/yyyy)]],14,FALSE)</f>
        <v>0</v>
      </c>
      <c r="E200" s="138">
        <f>VLOOKUP($A200,Table2[[No]:[Date Student Last Attended Program
(mm/dd/yyyy)]],17,FALSE)</f>
        <v>0</v>
      </c>
      <c r="F200" s="207">
        <f>VLOOKUP($A200,Table2[[No]:[Date Student Last Attended Program
(mm/dd/yyyy)]],18,FALSE)</f>
        <v>0</v>
      </c>
      <c r="G200" s="209">
        <f>VLOOKUP($A200,Table2[[#All],[No]:[Which Group Does Student Participate In?
(optional)]],23,FALSE)</f>
        <v>0</v>
      </c>
      <c r="H200" s="29"/>
      <c r="I200" s="29"/>
      <c r="J200" s="29"/>
      <c r="K200" s="29"/>
      <c r="L200" s="29"/>
      <c r="M200" s="29"/>
      <c r="N200" s="29"/>
      <c r="O200" s="29"/>
      <c r="P200" s="29"/>
      <c r="Q200" s="29"/>
      <c r="R200" s="29"/>
      <c r="S200" s="9"/>
      <c r="T200" s="9"/>
      <c r="U200" s="9"/>
      <c r="V200" s="9"/>
      <c r="W200" s="9"/>
      <c r="X200" s="9"/>
      <c r="Y200" s="9"/>
      <c r="Z200" s="9"/>
      <c r="AA200" s="9"/>
      <c r="AB200" s="9"/>
      <c r="AC200" s="9"/>
      <c r="AD200" s="9"/>
      <c r="AE200" s="9"/>
      <c r="AF200" s="9"/>
      <c r="AG200" s="9"/>
      <c r="AH200" s="9"/>
      <c r="AI200" s="9"/>
      <c r="AJ200" s="9"/>
      <c r="AK200" s="9"/>
      <c r="AL200" s="9"/>
      <c r="AM200" s="11">
        <f t="shared" si="9"/>
        <v>0</v>
      </c>
      <c r="AN200" s="11">
        <f t="shared" si="10"/>
        <v>0</v>
      </c>
      <c r="AO200" s="47" t="e">
        <f t="shared" si="11"/>
        <v>#DIV/0!</v>
      </c>
    </row>
    <row r="201" spans="1:41" x14ac:dyDescent="0.25">
      <c r="A201" s="10">
        <v>200</v>
      </c>
      <c r="B201" s="11">
        <f>VLOOKUP($A201,Table2[[No]:[Date Student Last Attended Program
(mm/dd/yyyy)]],2,FALSE)</f>
        <v>0</v>
      </c>
      <c r="C201" s="12">
        <f>VLOOKUP($A201,Table2[[No]:[Date Student Last Attended Program
(mm/dd/yyyy)]],4,FALSE)</f>
        <v>0</v>
      </c>
      <c r="D201" s="51">
        <f>VLOOKUP($A201,Table2[[No]:[Date Student Last Attended Program
(mm/dd/yyyy)]],14,FALSE)</f>
        <v>0</v>
      </c>
      <c r="E201" s="138">
        <f>VLOOKUP($A201,Table2[[No]:[Date Student Last Attended Program
(mm/dd/yyyy)]],17,FALSE)</f>
        <v>0</v>
      </c>
      <c r="F201" s="207">
        <f>VLOOKUP($A201,Table2[[No]:[Date Student Last Attended Program
(mm/dd/yyyy)]],18,FALSE)</f>
        <v>0</v>
      </c>
      <c r="G201" s="209">
        <f>VLOOKUP($A201,Table2[[#All],[No]:[Which Group Does Student Participate In?
(optional)]],23,FALSE)</f>
        <v>0</v>
      </c>
      <c r="H201" s="29"/>
      <c r="I201" s="29"/>
      <c r="J201" s="29"/>
      <c r="K201" s="29"/>
      <c r="L201" s="29"/>
      <c r="M201" s="29"/>
      <c r="N201" s="29"/>
      <c r="O201" s="29"/>
      <c r="P201" s="29"/>
      <c r="Q201" s="29"/>
      <c r="R201" s="29"/>
      <c r="S201" s="9"/>
      <c r="T201" s="9"/>
      <c r="U201" s="9"/>
      <c r="V201" s="9"/>
      <c r="W201" s="9"/>
      <c r="X201" s="9"/>
      <c r="Y201" s="9"/>
      <c r="Z201" s="9"/>
      <c r="AA201" s="9"/>
      <c r="AB201" s="9"/>
      <c r="AC201" s="9"/>
      <c r="AD201" s="9"/>
      <c r="AE201" s="9"/>
      <c r="AF201" s="9"/>
      <c r="AG201" s="9"/>
      <c r="AH201" s="9"/>
      <c r="AI201" s="9"/>
      <c r="AJ201" s="9"/>
      <c r="AK201" s="9"/>
      <c r="AL201" s="9"/>
      <c r="AM201" s="11">
        <f t="shared" si="9"/>
        <v>0</v>
      </c>
      <c r="AN201" s="11">
        <f t="shared" si="10"/>
        <v>0</v>
      </c>
      <c r="AO201" s="47" t="e">
        <f t="shared" si="11"/>
        <v>#DIV/0!</v>
      </c>
    </row>
    <row r="202" spans="1:41" x14ac:dyDescent="0.25">
      <c r="A202" s="10">
        <v>201</v>
      </c>
      <c r="B202" s="11">
        <f>VLOOKUP($A202,Table2[[No]:[Date Student Last Attended Program
(mm/dd/yyyy)]],2,FALSE)</f>
        <v>0</v>
      </c>
      <c r="C202" s="12">
        <f>VLOOKUP($A202,Table2[[No]:[Date Student Last Attended Program
(mm/dd/yyyy)]],4,FALSE)</f>
        <v>0</v>
      </c>
      <c r="D202" s="51">
        <f>VLOOKUP($A202,Table2[[No]:[Date Student Last Attended Program
(mm/dd/yyyy)]],14,FALSE)</f>
        <v>0</v>
      </c>
      <c r="E202" s="138">
        <f>VLOOKUP($A202,Table2[[No]:[Date Student Last Attended Program
(mm/dd/yyyy)]],17,FALSE)</f>
        <v>0</v>
      </c>
      <c r="F202" s="207">
        <f>VLOOKUP($A202,Table2[[No]:[Date Student Last Attended Program
(mm/dd/yyyy)]],18,FALSE)</f>
        <v>0</v>
      </c>
      <c r="G202" s="209">
        <f>VLOOKUP($A202,Table2[[#All],[No]:[Which Group Does Student Participate In?
(optional)]],23,FALSE)</f>
        <v>0</v>
      </c>
      <c r="H202" s="29"/>
      <c r="I202" s="29"/>
      <c r="J202" s="29"/>
      <c r="K202" s="29"/>
      <c r="L202" s="29"/>
      <c r="M202" s="29"/>
      <c r="N202" s="29"/>
      <c r="O202" s="29"/>
      <c r="P202" s="29"/>
      <c r="Q202" s="29"/>
      <c r="R202" s="29"/>
      <c r="S202" s="9"/>
      <c r="T202" s="9"/>
      <c r="U202" s="9"/>
      <c r="V202" s="9"/>
      <c r="W202" s="9"/>
      <c r="X202" s="9"/>
      <c r="Y202" s="9"/>
      <c r="Z202" s="9"/>
      <c r="AA202" s="9"/>
      <c r="AB202" s="9"/>
      <c r="AC202" s="9"/>
      <c r="AD202" s="9"/>
      <c r="AE202" s="9"/>
      <c r="AF202" s="9"/>
      <c r="AG202" s="9"/>
      <c r="AH202" s="9"/>
      <c r="AI202" s="9"/>
      <c r="AJ202" s="9"/>
      <c r="AK202" s="9"/>
      <c r="AL202" s="9"/>
      <c r="AM202" s="11">
        <f t="shared" si="9"/>
        <v>0</v>
      </c>
      <c r="AN202" s="11">
        <f t="shared" si="10"/>
        <v>0</v>
      </c>
      <c r="AO202" s="47" t="e">
        <f t="shared" si="11"/>
        <v>#DIV/0!</v>
      </c>
    </row>
    <row r="203" spans="1:41" x14ac:dyDescent="0.25">
      <c r="A203" s="10">
        <v>202</v>
      </c>
      <c r="B203" s="11">
        <f>VLOOKUP($A203,Table2[[No]:[Date Student Last Attended Program
(mm/dd/yyyy)]],2,FALSE)</f>
        <v>0</v>
      </c>
      <c r="C203" s="12">
        <f>VLOOKUP($A203,Table2[[No]:[Date Student Last Attended Program
(mm/dd/yyyy)]],4,FALSE)</f>
        <v>0</v>
      </c>
      <c r="D203" s="51">
        <f>VLOOKUP($A203,Table2[[No]:[Date Student Last Attended Program
(mm/dd/yyyy)]],14,FALSE)</f>
        <v>0</v>
      </c>
      <c r="E203" s="138">
        <f>VLOOKUP($A203,Table2[[No]:[Date Student Last Attended Program
(mm/dd/yyyy)]],17,FALSE)</f>
        <v>0</v>
      </c>
      <c r="F203" s="207">
        <f>VLOOKUP($A203,Table2[[No]:[Date Student Last Attended Program
(mm/dd/yyyy)]],18,FALSE)</f>
        <v>0</v>
      </c>
      <c r="G203" s="209">
        <f>VLOOKUP($A203,Table2[[#All],[No]:[Which Group Does Student Participate In?
(optional)]],23,FALSE)</f>
        <v>0</v>
      </c>
      <c r="H203" s="29"/>
      <c r="I203" s="29"/>
      <c r="J203" s="29"/>
      <c r="K203" s="29"/>
      <c r="L203" s="29"/>
      <c r="M203" s="29"/>
      <c r="N203" s="29"/>
      <c r="O203" s="29"/>
      <c r="P203" s="29"/>
      <c r="Q203" s="29"/>
      <c r="R203" s="29"/>
      <c r="S203" s="9"/>
      <c r="T203" s="9"/>
      <c r="U203" s="9"/>
      <c r="V203" s="9"/>
      <c r="W203" s="9"/>
      <c r="X203" s="9"/>
      <c r="Y203" s="9"/>
      <c r="Z203" s="9"/>
      <c r="AA203" s="9"/>
      <c r="AB203" s="9"/>
      <c r="AC203" s="9"/>
      <c r="AD203" s="9"/>
      <c r="AE203" s="9"/>
      <c r="AF203" s="9"/>
      <c r="AG203" s="9"/>
      <c r="AH203" s="9"/>
      <c r="AI203" s="9"/>
      <c r="AJ203" s="9"/>
      <c r="AK203" s="9"/>
      <c r="AL203" s="9"/>
      <c r="AM203" s="11">
        <f t="shared" si="9"/>
        <v>0</v>
      </c>
      <c r="AN203" s="11">
        <f t="shared" si="10"/>
        <v>0</v>
      </c>
      <c r="AO203" s="47" t="e">
        <f t="shared" si="11"/>
        <v>#DIV/0!</v>
      </c>
    </row>
    <row r="204" spans="1:41" x14ac:dyDescent="0.25">
      <c r="A204" s="10">
        <v>203</v>
      </c>
      <c r="B204" s="11">
        <f>VLOOKUP($A204,Table2[[No]:[Date Student Last Attended Program
(mm/dd/yyyy)]],2,FALSE)</f>
        <v>0</v>
      </c>
      <c r="C204" s="12">
        <f>VLOOKUP($A204,Table2[[No]:[Date Student Last Attended Program
(mm/dd/yyyy)]],4,FALSE)</f>
        <v>0</v>
      </c>
      <c r="D204" s="51">
        <f>VLOOKUP($A204,Table2[[No]:[Date Student Last Attended Program
(mm/dd/yyyy)]],14,FALSE)</f>
        <v>0</v>
      </c>
      <c r="E204" s="138">
        <f>VLOOKUP($A204,Table2[[No]:[Date Student Last Attended Program
(mm/dd/yyyy)]],17,FALSE)</f>
        <v>0</v>
      </c>
      <c r="F204" s="207">
        <f>VLOOKUP($A204,Table2[[No]:[Date Student Last Attended Program
(mm/dd/yyyy)]],18,FALSE)</f>
        <v>0</v>
      </c>
      <c r="G204" s="209">
        <f>VLOOKUP($A204,Table2[[#All],[No]:[Which Group Does Student Participate In?
(optional)]],23,FALSE)</f>
        <v>0</v>
      </c>
      <c r="H204" s="29"/>
      <c r="I204" s="29"/>
      <c r="J204" s="29"/>
      <c r="K204" s="29"/>
      <c r="L204" s="29"/>
      <c r="M204" s="29"/>
      <c r="N204" s="29"/>
      <c r="O204" s="29"/>
      <c r="P204" s="29"/>
      <c r="Q204" s="29"/>
      <c r="R204" s="29"/>
      <c r="S204" s="9"/>
      <c r="T204" s="9"/>
      <c r="U204" s="9"/>
      <c r="V204" s="9"/>
      <c r="W204" s="9"/>
      <c r="X204" s="9"/>
      <c r="Y204" s="9"/>
      <c r="Z204" s="9"/>
      <c r="AA204" s="9"/>
      <c r="AB204" s="9"/>
      <c r="AC204" s="9"/>
      <c r="AD204" s="9"/>
      <c r="AE204" s="9"/>
      <c r="AF204" s="9"/>
      <c r="AG204" s="9"/>
      <c r="AH204" s="9"/>
      <c r="AI204" s="9"/>
      <c r="AJ204" s="9"/>
      <c r="AK204" s="9"/>
      <c r="AL204" s="9"/>
      <c r="AM204" s="11">
        <f t="shared" si="9"/>
        <v>0</v>
      </c>
      <c r="AN204" s="11">
        <f t="shared" si="10"/>
        <v>0</v>
      </c>
      <c r="AO204" s="47" t="e">
        <f t="shared" si="11"/>
        <v>#DIV/0!</v>
      </c>
    </row>
    <row r="205" spans="1:41" x14ac:dyDescent="0.25">
      <c r="A205" s="10">
        <v>204</v>
      </c>
      <c r="B205" s="11">
        <f>VLOOKUP($A205,Table2[[No]:[Date Student Last Attended Program
(mm/dd/yyyy)]],2,FALSE)</f>
        <v>0</v>
      </c>
      <c r="C205" s="12">
        <f>VLOOKUP($A205,Table2[[No]:[Date Student Last Attended Program
(mm/dd/yyyy)]],4,FALSE)</f>
        <v>0</v>
      </c>
      <c r="D205" s="51">
        <f>VLOOKUP($A205,Table2[[No]:[Date Student Last Attended Program
(mm/dd/yyyy)]],14,FALSE)</f>
        <v>0</v>
      </c>
      <c r="E205" s="138">
        <f>VLOOKUP($A205,Table2[[No]:[Date Student Last Attended Program
(mm/dd/yyyy)]],17,FALSE)</f>
        <v>0</v>
      </c>
      <c r="F205" s="207">
        <f>VLOOKUP($A205,Table2[[No]:[Date Student Last Attended Program
(mm/dd/yyyy)]],18,FALSE)</f>
        <v>0</v>
      </c>
      <c r="G205" s="209">
        <f>VLOOKUP($A205,Table2[[#All],[No]:[Which Group Does Student Participate In?
(optional)]],23,FALSE)</f>
        <v>0</v>
      </c>
      <c r="H205" s="29"/>
      <c r="I205" s="29"/>
      <c r="J205" s="29"/>
      <c r="K205" s="29"/>
      <c r="L205" s="29"/>
      <c r="M205" s="29"/>
      <c r="N205" s="29"/>
      <c r="O205" s="29"/>
      <c r="P205" s="29"/>
      <c r="Q205" s="29"/>
      <c r="R205" s="29"/>
      <c r="S205" s="9"/>
      <c r="T205" s="9"/>
      <c r="U205" s="9"/>
      <c r="V205" s="9"/>
      <c r="W205" s="9"/>
      <c r="X205" s="9"/>
      <c r="Y205" s="9"/>
      <c r="Z205" s="9"/>
      <c r="AA205" s="9"/>
      <c r="AB205" s="9"/>
      <c r="AC205" s="9"/>
      <c r="AD205" s="9"/>
      <c r="AE205" s="9"/>
      <c r="AF205" s="9"/>
      <c r="AG205" s="9"/>
      <c r="AH205" s="9"/>
      <c r="AI205" s="9"/>
      <c r="AJ205" s="9"/>
      <c r="AK205" s="9"/>
      <c r="AL205" s="9"/>
      <c r="AM205" s="11">
        <f t="shared" si="9"/>
        <v>0</v>
      </c>
      <c r="AN205" s="11">
        <f t="shared" si="10"/>
        <v>0</v>
      </c>
      <c r="AO205" s="47" t="e">
        <f t="shared" si="11"/>
        <v>#DIV/0!</v>
      </c>
    </row>
    <row r="206" spans="1:41" x14ac:dyDescent="0.25">
      <c r="A206" s="10">
        <v>205</v>
      </c>
      <c r="B206" s="11">
        <f>VLOOKUP($A206,Table2[[No]:[Date Student Last Attended Program
(mm/dd/yyyy)]],2,FALSE)</f>
        <v>0</v>
      </c>
      <c r="C206" s="12">
        <f>VLOOKUP($A206,Table2[[No]:[Date Student Last Attended Program
(mm/dd/yyyy)]],4,FALSE)</f>
        <v>0</v>
      </c>
      <c r="D206" s="51">
        <f>VLOOKUP($A206,Table2[[No]:[Date Student Last Attended Program
(mm/dd/yyyy)]],14,FALSE)</f>
        <v>0</v>
      </c>
      <c r="E206" s="138">
        <f>VLOOKUP($A206,Table2[[No]:[Date Student Last Attended Program
(mm/dd/yyyy)]],17,FALSE)</f>
        <v>0</v>
      </c>
      <c r="F206" s="207">
        <f>VLOOKUP($A206,Table2[[No]:[Date Student Last Attended Program
(mm/dd/yyyy)]],18,FALSE)</f>
        <v>0</v>
      </c>
      <c r="G206" s="209">
        <f>VLOOKUP($A206,Table2[[#All],[No]:[Which Group Does Student Participate In?
(optional)]],23,FALSE)</f>
        <v>0</v>
      </c>
      <c r="H206" s="29"/>
      <c r="I206" s="29"/>
      <c r="J206" s="29"/>
      <c r="K206" s="29"/>
      <c r="L206" s="29"/>
      <c r="M206" s="29"/>
      <c r="N206" s="29"/>
      <c r="O206" s="29"/>
      <c r="P206" s="29"/>
      <c r="Q206" s="29"/>
      <c r="R206" s="29"/>
      <c r="S206" s="9"/>
      <c r="T206" s="9"/>
      <c r="U206" s="9"/>
      <c r="V206" s="9"/>
      <c r="W206" s="9"/>
      <c r="X206" s="9"/>
      <c r="Y206" s="9"/>
      <c r="Z206" s="9"/>
      <c r="AA206" s="9"/>
      <c r="AB206" s="9"/>
      <c r="AC206" s="9"/>
      <c r="AD206" s="9"/>
      <c r="AE206" s="9"/>
      <c r="AF206" s="9"/>
      <c r="AG206" s="9"/>
      <c r="AH206" s="9"/>
      <c r="AI206" s="9"/>
      <c r="AJ206" s="9"/>
      <c r="AK206" s="9"/>
      <c r="AL206" s="9"/>
      <c r="AM206" s="11">
        <f t="shared" si="9"/>
        <v>0</v>
      </c>
      <c r="AN206" s="11">
        <f t="shared" si="10"/>
        <v>0</v>
      </c>
      <c r="AO206" s="47" t="e">
        <f t="shared" si="11"/>
        <v>#DIV/0!</v>
      </c>
    </row>
    <row r="207" spans="1:41" x14ac:dyDescent="0.25">
      <c r="A207" s="10">
        <v>206</v>
      </c>
      <c r="B207" s="11">
        <f>VLOOKUP($A207,Table2[[No]:[Date Student Last Attended Program
(mm/dd/yyyy)]],2,FALSE)</f>
        <v>0</v>
      </c>
      <c r="C207" s="12">
        <f>VLOOKUP($A207,Table2[[No]:[Date Student Last Attended Program
(mm/dd/yyyy)]],4,FALSE)</f>
        <v>0</v>
      </c>
      <c r="D207" s="51">
        <f>VLOOKUP($A207,Table2[[No]:[Date Student Last Attended Program
(mm/dd/yyyy)]],14,FALSE)</f>
        <v>0</v>
      </c>
      <c r="E207" s="138">
        <f>VLOOKUP($A207,Table2[[No]:[Date Student Last Attended Program
(mm/dd/yyyy)]],17,FALSE)</f>
        <v>0</v>
      </c>
      <c r="F207" s="207">
        <f>VLOOKUP($A207,Table2[[No]:[Date Student Last Attended Program
(mm/dd/yyyy)]],18,FALSE)</f>
        <v>0</v>
      </c>
      <c r="G207" s="209">
        <f>VLOOKUP($A207,Table2[[#All],[No]:[Which Group Does Student Participate In?
(optional)]],23,FALSE)</f>
        <v>0</v>
      </c>
      <c r="H207" s="29"/>
      <c r="I207" s="29"/>
      <c r="J207" s="29"/>
      <c r="K207" s="29"/>
      <c r="L207" s="29"/>
      <c r="M207" s="29"/>
      <c r="N207" s="29"/>
      <c r="O207" s="29"/>
      <c r="P207" s="29"/>
      <c r="Q207" s="29"/>
      <c r="R207" s="29"/>
      <c r="S207" s="9"/>
      <c r="T207" s="9"/>
      <c r="U207" s="9"/>
      <c r="V207" s="9"/>
      <c r="W207" s="9"/>
      <c r="X207" s="9"/>
      <c r="Y207" s="9"/>
      <c r="Z207" s="9"/>
      <c r="AA207" s="9"/>
      <c r="AB207" s="9"/>
      <c r="AC207" s="9"/>
      <c r="AD207" s="9"/>
      <c r="AE207" s="9"/>
      <c r="AF207" s="9"/>
      <c r="AG207" s="9"/>
      <c r="AH207" s="9"/>
      <c r="AI207" s="9"/>
      <c r="AJ207" s="9"/>
      <c r="AK207" s="9"/>
      <c r="AL207" s="9"/>
      <c r="AM207" s="11">
        <f t="shared" si="9"/>
        <v>0</v>
      </c>
      <c r="AN207" s="11">
        <f t="shared" si="10"/>
        <v>0</v>
      </c>
      <c r="AO207" s="47" t="e">
        <f t="shared" si="11"/>
        <v>#DIV/0!</v>
      </c>
    </row>
    <row r="208" spans="1:41" x14ac:dyDescent="0.25">
      <c r="A208" s="10">
        <v>207</v>
      </c>
      <c r="B208" s="11">
        <f>VLOOKUP($A208,Table2[[No]:[Date Student Last Attended Program
(mm/dd/yyyy)]],2,FALSE)</f>
        <v>0</v>
      </c>
      <c r="C208" s="12">
        <f>VLOOKUP($A208,Table2[[No]:[Date Student Last Attended Program
(mm/dd/yyyy)]],4,FALSE)</f>
        <v>0</v>
      </c>
      <c r="D208" s="51">
        <f>VLOOKUP($A208,Table2[[No]:[Date Student Last Attended Program
(mm/dd/yyyy)]],14,FALSE)</f>
        <v>0</v>
      </c>
      <c r="E208" s="138">
        <f>VLOOKUP($A208,Table2[[No]:[Date Student Last Attended Program
(mm/dd/yyyy)]],17,FALSE)</f>
        <v>0</v>
      </c>
      <c r="F208" s="207">
        <f>VLOOKUP($A208,Table2[[No]:[Date Student Last Attended Program
(mm/dd/yyyy)]],18,FALSE)</f>
        <v>0</v>
      </c>
      <c r="G208" s="209">
        <f>VLOOKUP($A208,Table2[[#All],[No]:[Which Group Does Student Participate In?
(optional)]],23,FALSE)</f>
        <v>0</v>
      </c>
      <c r="H208" s="29"/>
      <c r="I208" s="29"/>
      <c r="J208" s="29"/>
      <c r="K208" s="29"/>
      <c r="L208" s="29"/>
      <c r="M208" s="29"/>
      <c r="N208" s="29"/>
      <c r="O208" s="29"/>
      <c r="P208" s="29"/>
      <c r="Q208" s="29"/>
      <c r="R208" s="29"/>
      <c r="S208" s="9"/>
      <c r="T208" s="9"/>
      <c r="U208" s="9"/>
      <c r="V208" s="9"/>
      <c r="W208" s="9"/>
      <c r="X208" s="9"/>
      <c r="Y208" s="9"/>
      <c r="Z208" s="9"/>
      <c r="AA208" s="9"/>
      <c r="AB208" s="9"/>
      <c r="AC208" s="9"/>
      <c r="AD208" s="9"/>
      <c r="AE208" s="9"/>
      <c r="AF208" s="9"/>
      <c r="AG208" s="9"/>
      <c r="AH208" s="9"/>
      <c r="AI208" s="9"/>
      <c r="AJ208" s="9"/>
      <c r="AK208" s="9"/>
      <c r="AL208" s="9"/>
      <c r="AM208" s="11">
        <f t="shared" si="9"/>
        <v>0</v>
      </c>
      <c r="AN208" s="11">
        <f t="shared" si="10"/>
        <v>0</v>
      </c>
      <c r="AO208" s="47" t="e">
        <f t="shared" si="11"/>
        <v>#DIV/0!</v>
      </c>
    </row>
    <row r="209" spans="1:41" x14ac:dyDescent="0.25">
      <c r="A209" s="10">
        <v>208</v>
      </c>
      <c r="B209" s="11">
        <f>VLOOKUP($A209,Table2[[No]:[Date Student Last Attended Program
(mm/dd/yyyy)]],2,FALSE)</f>
        <v>0</v>
      </c>
      <c r="C209" s="12">
        <f>VLOOKUP($A209,Table2[[No]:[Date Student Last Attended Program
(mm/dd/yyyy)]],4,FALSE)</f>
        <v>0</v>
      </c>
      <c r="D209" s="51">
        <f>VLOOKUP($A209,Table2[[No]:[Date Student Last Attended Program
(mm/dd/yyyy)]],14,FALSE)</f>
        <v>0</v>
      </c>
      <c r="E209" s="138">
        <f>VLOOKUP($A209,Table2[[No]:[Date Student Last Attended Program
(mm/dd/yyyy)]],17,FALSE)</f>
        <v>0</v>
      </c>
      <c r="F209" s="207">
        <f>VLOOKUP($A209,Table2[[No]:[Date Student Last Attended Program
(mm/dd/yyyy)]],18,FALSE)</f>
        <v>0</v>
      </c>
      <c r="G209" s="209">
        <f>VLOOKUP($A209,Table2[[#All],[No]:[Which Group Does Student Participate In?
(optional)]],23,FALSE)</f>
        <v>0</v>
      </c>
      <c r="H209" s="29"/>
      <c r="I209" s="29"/>
      <c r="J209" s="29"/>
      <c r="K209" s="29"/>
      <c r="L209" s="29"/>
      <c r="M209" s="29"/>
      <c r="N209" s="29"/>
      <c r="O209" s="29"/>
      <c r="P209" s="29"/>
      <c r="Q209" s="29"/>
      <c r="R209" s="29"/>
      <c r="S209" s="9"/>
      <c r="T209" s="9"/>
      <c r="U209" s="9"/>
      <c r="V209" s="9"/>
      <c r="W209" s="9"/>
      <c r="X209" s="9"/>
      <c r="Y209" s="9"/>
      <c r="Z209" s="9"/>
      <c r="AA209" s="9"/>
      <c r="AB209" s="9"/>
      <c r="AC209" s="9"/>
      <c r="AD209" s="9"/>
      <c r="AE209" s="9"/>
      <c r="AF209" s="9"/>
      <c r="AG209" s="9"/>
      <c r="AH209" s="9"/>
      <c r="AI209" s="9"/>
      <c r="AJ209" s="9"/>
      <c r="AK209" s="9"/>
      <c r="AL209" s="9"/>
      <c r="AM209" s="11">
        <f t="shared" si="9"/>
        <v>0</v>
      </c>
      <c r="AN209" s="11">
        <f t="shared" si="10"/>
        <v>0</v>
      </c>
      <c r="AO209" s="47" t="e">
        <f t="shared" si="11"/>
        <v>#DIV/0!</v>
      </c>
    </row>
    <row r="210" spans="1:41" x14ac:dyDescent="0.25">
      <c r="A210" s="10">
        <v>209</v>
      </c>
      <c r="B210" s="11">
        <f>VLOOKUP($A210,Table2[[No]:[Date Student Last Attended Program
(mm/dd/yyyy)]],2,FALSE)</f>
        <v>0</v>
      </c>
      <c r="C210" s="12">
        <f>VLOOKUP($A210,Table2[[No]:[Date Student Last Attended Program
(mm/dd/yyyy)]],4,FALSE)</f>
        <v>0</v>
      </c>
      <c r="D210" s="51">
        <f>VLOOKUP($A210,Table2[[No]:[Date Student Last Attended Program
(mm/dd/yyyy)]],14,FALSE)</f>
        <v>0</v>
      </c>
      <c r="E210" s="138">
        <f>VLOOKUP($A210,Table2[[No]:[Date Student Last Attended Program
(mm/dd/yyyy)]],17,FALSE)</f>
        <v>0</v>
      </c>
      <c r="F210" s="207">
        <f>VLOOKUP($A210,Table2[[No]:[Date Student Last Attended Program
(mm/dd/yyyy)]],18,FALSE)</f>
        <v>0</v>
      </c>
      <c r="G210" s="209">
        <f>VLOOKUP($A210,Table2[[#All],[No]:[Which Group Does Student Participate In?
(optional)]],23,FALSE)</f>
        <v>0</v>
      </c>
      <c r="H210" s="29"/>
      <c r="I210" s="29"/>
      <c r="J210" s="29"/>
      <c r="K210" s="29"/>
      <c r="L210" s="29"/>
      <c r="M210" s="29"/>
      <c r="N210" s="29"/>
      <c r="O210" s="29"/>
      <c r="P210" s="29"/>
      <c r="Q210" s="29"/>
      <c r="R210" s="29"/>
      <c r="S210" s="9"/>
      <c r="T210" s="9"/>
      <c r="U210" s="9"/>
      <c r="V210" s="9"/>
      <c r="W210" s="9"/>
      <c r="X210" s="9"/>
      <c r="Y210" s="9"/>
      <c r="Z210" s="9"/>
      <c r="AA210" s="9"/>
      <c r="AB210" s="9"/>
      <c r="AC210" s="9"/>
      <c r="AD210" s="9"/>
      <c r="AE210" s="9"/>
      <c r="AF210" s="9"/>
      <c r="AG210" s="9"/>
      <c r="AH210" s="9"/>
      <c r="AI210" s="9"/>
      <c r="AJ210" s="9"/>
      <c r="AK210" s="9"/>
      <c r="AL210" s="9"/>
      <c r="AM210" s="11">
        <f t="shared" si="9"/>
        <v>0</v>
      </c>
      <c r="AN210" s="11">
        <f t="shared" si="10"/>
        <v>0</v>
      </c>
      <c r="AO210" s="47" t="e">
        <f t="shared" si="11"/>
        <v>#DIV/0!</v>
      </c>
    </row>
    <row r="211" spans="1:41" x14ac:dyDescent="0.25">
      <c r="A211" s="10">
        <v>210</v>
      </c>
      <c r="B211" s="11">
        <f>VLOOKUP($A211,Table2[[No]:[Date Student Last Attended Program
(mm/dd/yyyy)]],2,FALSE)</f>
        <v>0</v>
      </c>
      <c r="C211" s="12">
        <f>VLOOKUP($A211,Table2[[No]:[Date Student Last Attended Program
(mm/dd/yyyy)]],4,FALSE)</f>
        <v>0</v>
      </c>
      <c r="D211" s="51">
        <f>VLOOKUP($A211,Table2[[No]:[Date Student Last Attended Program
(mm/dd/yyyy)]],14,FALSE)</f>
        <v>0</v>
      </c>
      <c r="E211" s="138">
        <f>VLOOKUP($A211,Table2[[No]:[Date Student Last Attended Program
(mm/dd/yyyy)]],17,FALSE)</f>
        <v>0</v>
      </c>
      <c r="F211" s="207">
        <f>VLOOKUP($A211,Table2[[No]:[Date Student Last Attended Program
(mm/dd/yyyy)]],18,FALSE)</f>
        <v>0</v>
      </c>
      <c r="G211" s="209">
        <f>VLOOKUP($A211,Table2[[#All],[No]:[Which Group Does Student Participate In?
(optional)]],23,FALSE)</f>
        <v>0</v>
      </c>
      <c r="H211" s="29"/>
      <c r="I211" s="29"/>
      <c r="J211" s="29"/>
      <c r="K211" s="29"/>
      <c r="L211" s="29"/>
      <c r="M211" s="29"/>
      <c r="N211" s="29"/>
      <c r="O211" s="29"/>
      <c r="P211" s="29"/>
      <c r="Q211" s="29"/>
      <c r="R211" s="29"/>
      <c r="S211" s="9"/>
      <c r="T211" s="9"/>
      <c r="U211" s="9"/>
      <c r="V211" s="9"/>
      <c r="W211" s="9"/>
      <c r="X211" s="9"/>
      <c r="Y211" s="9"/>
      <c r="Z211" s="9"/>
      <c r="AA211" s="9"/>
      <c r="AB211" s="9"/>
      <c r="AC211" s="9"/>
      <c r="AD211" s="9"/>
      <c r="AE211" s="9"/>
      <c r="AF211" s="9"/>
      <c r="AG211" s="9"/>
      <c r="AH211" s="9"/>
      <c r="AI211" s="9"/>
      <c r="AJ211" s="9"/>
      <c r="AK211" s="9"/>
      <c r="AL211" s="9"/>
      <c r="AM211" s="11">
        <f t="shared" si="9"/>
        <v>0</v>
      </c>
      <c r="AN211" s="11">
        <f t="shared" si="10"/>
        <v>0</v>
      </c>
      <c r="AO211" s="47" t="e">
        <f t="shared" si="11"/>
        <v>#DIV/0!</v>
      </c>
    </row>
    <row r="212" spans="1:41" x14ac:dyDescent="0.25">
      <c r="A212" s="10">
        <v>211</v>
      </c>
      <c r="B212" s="11">
        <f>VLOOKUP($A212,Table2[[No]:[Date Student Last Attended Program
(mm/dd/yyyy)]],2,FALSE)</f>
        <v>0</v>
      </c>
      <c r="C212" s="12">
        <f>VLOOKUP($A212,Table2[[No]:[Date Student Last Attended Program
(mm/dd/yyyy)]],4,FALSE)</f>
        <v>0</v>
      </c>
      <c r="D212" s="51">
        <f>VLOOKUP($A212,Table2[[No]:[Date Student Last Attended Program
(mm/dd/yyyy)]],14,FALSE)</f>
        <v>0</v>
      </c>
      <c r="E212" s="138">
        <f>VLOOKUP($A212,Table2[[No]:[Date Student Last Attended Program
(mm/dd/yyyy)]],17,FALSE)</f>
        <v>0</v>
      </c>
      <c r="F212" s="207">
        <f>VLOOKUP($A212,Table2[[No]:[Date Student Last Attended Program
(mm/dd/yyyy)]],18,FALSE)</f>
        <v>0</v>
      </c>
      <c r="G212" s="209">
        <f>VLOOKUP($A212,Table2[[#All],[No]:[Which Group Does Student Participate In?
(optional)]],23,FALSE)</f>
        <v>0</v>
      </c>
      <c r="H212" s="29"/>
      <c r="I212" s="29"/>
      <c r="J212" s="29"/>
      <c r="K212" s="29"/>
      <c r="L212" s="29"/>
      <c r="M212" s="29"/>
      <c r="N212" s="29"/>
      <c r="O212" s="29"/>
      <c r="P212" s="29"/>
      <c r="Q212" s="29"/>
      <c r="R212" s="29"/>
      <c r="S212" s="9"/>
      <c r="T212" s="9"/>
      <c r="U212" s="9"/>
      <c r="V212" s="9"/>
      <c r="W212" s="9"/>
      <c r="X212" s="9"/>
      <c r="Y212" s="9"/>
      <c r="Z212" s="9"/>
      <c r="AA212" s="9"/>
      <c r="AB212" s="9"/>
      <c r="AC212" s="9"/>
      <c r="AD212" s="9"/>
      <c r="AE212" s="9"/>
      <c r="AF212" s="9"/>
      <c r="AG212" s="9"/>
      <c r="AH212" s="9"/>
      <c r="AI212" s="9"/>
      <c r="AJ212" s="9"/>
      <c r="AK212" s="9"/>
      <c r="AL212" s="9"/>
      <c r="AM212" s="11">
        <f t="shared" si="9"/>
        <v>0</v>
      </c>
      <c r="AN212" s="11">
        <f t="shared" si="10"/>
        <v>0</v>
      </c>
      <c r="AO212" s="47" t="e">
        <f t="shared" si="11"/>
        <v>#DIV/0!</v>
      </c>
    </row>
    <row r="213" spans="1:41" x14ac:dyDescent="0.25">
      <c r="A213" s="10">
        <v>212</v>
      </c>
      <c r="B213" s="11">
        <f>VLOOKUP($A213,Table2[[No]:[Date Student Last Attended Program
(mm/dd/yyyy)]],2,FALSE)</f>
        <v>0</v>
      </c>
      <c r="C213" s="12">
        <f>VLOOKUP($A213,Table2[[No]:[Date Student Last Attended Program
(mm/dd/yyyy)]],4,FALSE)</f>
        <v>0</v>
      </c>
      <c r="D213" s="51">
        <f>VLOOKUP($A213,Table2[[No]:[Date Student Last Attended Program
(mm/dd/yyyy)]],14,FALSE)</f>
        <v>0</v>
      </c>
      <c r="E213" s="138">
        <f>VLOOKUP($A213,Table2[[No]:[Date Student Last Attended Program
(mm/dd/yyyy)]],17,FALSE)</f>
        <v>0</v>
      </c>
      <c r="F213" s="207">
        <f>VLOOKUP($A213,Table2[[No]:[Date Student Last Attended Program
(mm/dd/yyyy)]],18,FALSE)</f>
        <v>0</v>
      </c>
      <c r="G213" s="209">
        <f>VLOOKUP($A213,Table2[[#All],[No]:[Which Group Does Student Participate In?
(optional)]],23,FALSE)</f>
        <v>0</v>
      </c>
      <c r="H213" s="29"/>
      <c r="I213" s="29"/>
      <c r="J213" s="29"/>
      <c r="K213" s="29"/>
      <c r="L213" s="29"/>
      <c r="M213" s="29"/>
      <c r="N213" s="29"/>
      <c r="O213" s="29"/>
      <c r="P213" s="29"/>
      <c r="Q213" s="29"/>
      <c r="R213" s="29"/>
      <c r="S213" s="9"/>
      <c r="T213" s="9"/>
      <c r="U213" s="9"/>
      <c r="V213" s="9"/>
      <c r="W213" s="9"/>
      <c r="X213" s="9"/>
      <c r="Y213" s="9"/>
      <c r="Z213" s="9"/>
      <c r="AA213" s="9"/>
      <c r="AB213" s="9"/>
      <c r="AC213" s="9"/>
      <c r="AD213" s="9"/>
      <c r="AE213" s="9"/>
      <c r="AF213" s="9"/>
      <c r="AG213" s="9"/>
      <c r="AH213" s="9"/>
      <c r="AI213" s="9"/>
      <c r="AJ213" s="9"/>
      <c r="AK213" s="9"/>
      <c r="AL213" s="9"/>
      <c r="AM213" s="11">
        <f t="shared" si="9"/>
        <v>0</v>
      </c>
      <c r="AN213" s="11">
        <f t="shared" si="10"/>
        <v>0</v>
      </c>
      <c r="AO213" s="47" t="e">
        <f t="shared" si="11"/>
        <v>#DIV/0!</v>
      </c>
    </row>
    <row r="214" spans="1:41" x14ac:dyDescent="0.25">
      <c r="A214" s="10">
        <v>213</v>
      </c>
      <c r="B214" s="11">
        <f>VLOOKUP($A214,Table2[[No]:[Date Student Last Attended Program
(mm/dd/yyyy)]],2,FALSE)</f>
        <v>0</v>
      </c>
      <c r="C214" s="12">
        <f>VLOOKUP($A214,Table2[[No]:[Date Student Last Attended Program
(mm/dd/yyyy)]],4,FALSE)</f>
        <v>0</v>
      </c>
      <c r="D214" s="51">
        <f>VLOOKUP($A214,Table2[[No]:[Date Student Last Attended Program
(mm/dd/yyyy)]],14,FALSE)</f>
        <v>0</v>
      </c>
      <c r="E214" s="138">
        <f>VLOOKUP($A214,Table2[[No]:[Date Student Last Attended Program
(mm/dd/yyyy)]],17,FALSE)</f>
        <v>0</v>
      </c>
      <c r="F214" s="207">
        <f>VLOOKUP($A214,Table2[[No]:[Date Student Last Attended Program
(mm/dd/yyyy)]],18,FALSE)</f>
        <v>0</v>
      </c>
      <c r="G214" s="209">
        <f>VLOOKUP($A214,Table2[[#All],[No]:[Which Group Does Student Participate In?
(optional)]],23,FALSE)</f>
        <v>0</v>
      </c>
      <c r="H214" s="29"/>
      <c r="I214" s="29"/>
      <c r="J214" s="29"/>
      <c r="K214" s="29"/>
      <c r="L214" s="29"/>
      <c r="M214" s="29"/>
      <c r="N214" s="29"/>
      <c r="O214" s="29"/>
      <c r="P214" s="29"/>
      <c r="Q214" s="29"/>
      <c r="R214" s="29"/>
      <c r="S214" s="9"/>
      <c r="T214" s="9"/>
      <c r="U214" s="9"/>
      <c r="V214" s="9"/>
      <c r="W214" s="9"/>
      <c r="X214" s="9"/>
      <c r="Y214" s="9"/>
      <c r="Z214" s="9"/>
      <c r="AA214" s="9"/>
      <c r="AB214" s="9"/>
      <c r="AC214" s="9"/>
      <c r="AD214" s="9"/>
      <c r="AE214" s="9"/>
      <c r="AF214" s="9"/>
      <c r="AG214" s="9"/>
      <c r="AH214" s="9"/>
      <c r="AI214" s="9"/>
      <c r="AJ214" s="9"/>
      <c r="AK214" s="9"/>
      <c r="AL214" s="9"/>
      <c r="AM214" s="11">
        <f t="shared" si="9"/>
        <v>0</v>
      </c>
      <c r="AN214" s="11">
        <f t="shared" si="10"/>
        <v>0</v>
      </c>
      <c r="AO214" s="47" t="e">
        <f t="shared" si="11"/>
        <v>#DIV/0!</v>
      </c>
    </row>
    <row r="215" spans="1:41" x14ac:dyDescent="0.25">
      <c r="A215" s="10">
        <v>214</v>
      </c>
      <c r="B215" s="11">
        <f>VLOOKUP($A215,Table2[[No]:[Date Student Last Attended Program
(mm/dd/yyyy)]],2,FALSE)</f>
        <v>0</v>
      </c>
      <c r="C215" s="12">
        <f>VLOOKUP($A215,Table2[[No]:[Date Student Last Attended Program
(mm/dd/yyyy)]],4,FALSE)</f>
        <v>0</v>
      </c>
      <c r="D215" s="51">
        <f>VLOOKUP($A215,Table2[[No]:[Date Student Last Attended Program
(mm/dd/yyyy)]],14,FALSE)</f>
        <v>0</v>
      </c>
      <c r="E215" s="138">
        <f>VLOOKUP($A215,Table2[[No]:[Date Student Last Attended Program
(mm/dd/yyyy)]],17,FALSE)</f>
        <v>0</v>
      </c>
      <c r="F215" s="207">
        <f>VLOOKUP($A215,Table2[[No]:[Date Student Last Attended Program
(mm/dd/yyyy)]],18,FALSE)</f>
        <v>0</v>
      </c>
      <c r="G215" s="209">
        <f>VLOOKUP($A215,Table2[[#All],[No]:[Which Group Does Student Participate In?
(optional)]],23,FALSE)</f>
        <v>0</v>
      </c>
      <c r="H215" s="29"/>
      <c r="I215" s="29"/>
      <c r="J215" s="29"/>
      <c r="K215" s="29"/>
      <c r="L215" s="29"/>
      <c r="M215" s="29"/>
      <c r="N215" s="29"/>
      <c r="O215" s="29"/>
      <c r="P215" s="29"/>
      <c r="Q215" s="29"/>
      <c r="R215" s="29"/>
      <c r="S215" s="9"/>
      <c r="T215" s="9"/>
      <c r="U215" s="9"/>
      <c r="V215" s="9"/>
      <c r="W215" s="9"/>
      <c r="X215" s="9"/>
      <c r="Y215" s="9"/>
      <c r="Z215" s="9"/>
      <c r="AA215" s="9"/>
      <c r="AB215" s="9"/>
      <c r="AC215" s="9"/>
      <c r="AD215" s="9"/>
      <c r="AE215" s="9"/>
      <c r="AF215" s="9"/>
      <c r="AG215" s="9"/>
      <c r="AH215" s="9"/>
      <c r="AI215" s="9"/>
      <c r="AJ215" s="9"/>
      <c r="AK215" s="9"/>
      <c r="AL215" s="9"/>
      <c r="AM215" s="11">
        <f t="shared" si="9"/>
        <v>0</v>
      </c>
      <c r="AN215" s="11">
        <f t="shared" si="10"/>
        <v>0</v>
      </c>
      <c r="AO215" s="47" t="e">
        <f t="shared" si="11"/>
        <v>#DIV/0!</v>
      </c>
    </row>
    <row r="216" spans="1:41" x14ac:dyDescent="0.25">
      <c r="A216" s="10">
        <v>215</v>
      </c>
      <c r="B216" s="11">
        <f>VLOOKUP($A216,Table2[[No]:[Date Student Last Attended Program
(mm/dd/yyyy)]],2,FALSE)</f>
        <v>0</v>
      </c>
      <c r="C216" s="12">
        <f>VLOOKUP($A216,Table2[[No]:[Date Student Last Attended Program
(mm/dd/yyyy)]],4,FALSE)</f>
        <v>0</v>
      </c>
      <c r="D216" s="51">
        <f>VLOOKUP($A216,Table2[[No]:[Date Student Last Attended Program
(mm/dd/yyyy)]],14,FALSE)</f>
        <v>0</v>
      </c>
      <c r="E216" s="138">
        <f>VLOOKUP($A216,Table2[[No]:[Date Student Last Attended Program
(mm/dd/yyyy)]],17,FALSE)</f>
        <v>0</v>
      </c>
      <c r="F216" s="207">
        <f>VLOOKUP($A216,Table2[[No]:[Date Student Last Attended Program
(mm/dd/yyyy)]],18,FALSE)</f>
        <v>0</v>
      </c>
      <c r="G216" s="209">
        <f>VLOOKUP($A216,Table2[[#All],[No]:[Which Group Does Student Participate In?
(optional)]],23,FALSE)</f>
        <v>0</v>
      </c>
      <c r="H216" s="29"/>
      <c r="I216" s="29"/>
      <c r="J216" s="29"/>
      <c r="K216" s="29"/>
      <c r="L216" s="29"/>
      <c r="M216" s="29"/>
      <c r="N216" s="29"/>
      <c r="O216" s="29"/>
      <c r="P216" s="29"/>
      <c r="Q216" s="29"/>
      <c r="R216" s="29"/>
      <c r="S216" s="9"/>
      <c r="T216" s="9"/>
      <c r="U216" s="9"/>
      <c r="V216" s="9"/>
      <c r="W216" s="9"/>
      <c r="X216" s="9"/>
      <c r="Y216" s="9"/>
      <c r="Z216" s="9"/>
      <c r="AA216" s="9"/>
      <c r="AB216" s="9"/>
      <c r="AC216" s="9"/>
      <c r="AD216" s="9"/>
      <c r="AE216" s="9"/>
      <c r="AF216" s="9"/>
      <c r="AG216" s="9"/>
      <c r="AH216" s="9"/>
      <c r="AI216" s="9"/>
      <c r="AJ216" s="9"/>
      <c r="AK216" s="9"/>
      <c r="AL216" s="9"/>
      <c r="AM216" s="11">
        <f t="shared" si="9"/>
        <v>0</v>
      </c>
      <c r="AN216" s="11">
        <f t="shared" si="10"/>
        <v>0</v>
      </c>
      <c r="AO216" s="47" t="e">
        <f t="shared" si="11"/>
        <v>#DIV/0!</v>
      </c>
    </row>
    <row r="217" spans="1:41" x14ac:dyDescent="0.25">
      <c r="A217" s="10">
        <v>216</v>
      </c>
      <c r="B217" s="11">
        <f>VLOOKUP($A217,Table2[[No]:[Date Student Last Attended Program
(mm/dd/yyyy)]],2,FALSE)</f>
        <v>0</v>
      </c>
      <c r="C217" s="12">
        <f>VLOOKUP($A217,Table2[[No]:[Date Student Last Attended Program
(mm/dd/yyyy)]],4,FALSE)</f>
        <v>0</v>
      </c>
      <c r="D217" s="51">
        <f>VLOOKUP($A217,Table2[[No]:[Date Student Last Attended Program
(mm/dd/yyyy)]],14,FALSE)</f>
        <v>0</v>
      </c>
      <c r="E217" s="138">
        <f>VLOOKUP($A217,Table2[[No]:[Date Student Last Attended Program
(mm/dd/yyyy)]],17,FALSE)</f>
        <v>0</v>
      </c>
      <c r="F217" s="207">
        <f>VLOOKUP($A217,Table2[[No]:[Date Student Last Attended Program
(mm/dd/yyyy)]],18,FALSE)</f>
        <v>0</v>
      </c>
      <c r="G217" s="209">
        <f>VLOOKUP($A217,Table2[[#All],[No]:[Which Group Does Student Participate In?
(optional)]],23,FALSE)</f>
        <v>0</v>
      </c>
      <c r="H217" s="29"/>
      <c r="I217" s="29"/>
      <c r="J217" s="29"/>
      <c r="K217" s="29"/>
      <c r="L217" s="29"/>
      <c r="M217" s="29"/>
      <c r="N217" s="29"/>
      <c r="O217" s="29"/>
      <c r="P217" s="29"/>
      <c r="Q217" s="29"/>
      <c r="R217" s="29"/>
      <c r="S217" s="9"/>
      <c r="T217" s="9"/>
      <c r="U217" s="9"/>
      <c r="V217" s="9"/>
      <c r="W217" s="9"/>
      <c r="X217" s="9"/>
      <c r="Y217" s="9"/>
      <c r="Z217" s="9"/>
      <c r="AA217" s="9"/>
      <c r="AB217" s="9"/>
      <c r="AC217" s="9"/>
      <c r="AD217" s="9"/>
      <c r="AE217" s="9"/>
      <c r="AF217" s="9"/>
      <c r="AG217" s="9"/>
      <c r="AH217" s="9"/>
      <c r="AI217" s="9"/>
      <c r="AJ217" s="9"/>
      <c r="AK217" s="9"/>
      <c r="AL217" s="9"/>
      <c r="AM217" s="11">
        <f t="shared" si="9"/>
        <v>0</v>
      </c>
      <c r="AN217" s="11">
        <f t="shared" si="10"/>
        <v>0</v>
      </c>
      <c r="AO217" s="47" t="e">
        <f t="shared" si="11"/>
        <v>#DIV/0!</v>
      </c>
    </row>
    <row r="218" spans="1:41" x14ac:dyDescent="0.25">
      <c r="A218" s="10">
        <v>217</v>
      </c>
      <c r="B218" s="11">
        <f>VLOOKUP($A218,Table2[[No]:[Date Student Last Attended Program
(mm/dd/yyyy)]],2,FALSE)</f>
        <v>0</v>
      </c>
      <c r="C218" s="12">
        <f>VLOOKUP($A218,Table2[[No]:[Date Student Last Attended Program
(mm/dd/yyyy)]],4,FALSE)</f>
        <v>0</v>
      </c>
      <c r="D218" s="51">
        <f>VLOOKUP($A218,Table2[[No]:[Date Student Last Attended Program
(mm/dd/yyyy)]],14,FALSE)</f>
        <v>0</v>
      </c>
      <c r="E218" s="138">
        <f>VLOOKUP($A218,Table2[[No]:[Date Student Last Attended Program
(mm/dd/yyyy)]],17,FALSE)</f>
        <v>0</v>
      </c>
      <c r="F218" s="207">
        <f>VLOOKUP($A218,Table2[[No]:[Date Student Last Attended Program
(mm/dd/yyyy)]],18,FALSE)</f>
        <v>0</v>
      </c>
      <c r="G218" s="209">
        <f>VLOOKUP($A218,Table2[[#All],[No]:[Which Group Does Student Participate In?
(optional)]],23,FALSE)</f>
        <v>0</v>
      </c>
      <c r="H218" s="29"/>
      <c r="I218" s="29"/>
      <c r="J218" s="29"/>
      <c r="K218" s="29"/>
      <c r="L218" s="29"/>
      <c r="M218" s="29"/>
      <c r="N218" s="29"/>
      <c r="O218" s="29"/>
      <c r="P218" s="29"/>
      <c r="Q218" s="29"/>
      <c r="R218" s="29"/>
      <c r="S218" s="9"/>
      <c r="T218" s="9"/>
      <c r="U218" s="9"/>
      <c r="V218" s="9"/>
      <c r="W218" s="9"/>
      <c r="X218" s="9"/>
      <c r="Y218" s="9"/>
      <c r="Z218" s="9"/>
      <c r="AA218" s="9"/>
      <c r="AB218" s="9"/>
      <c r="AC218" s="9"/>
      <c r="AD218" s="9"/>
      <c r="AE218" s="9"/>
      <c r="AF218" s="9"/>
      <c r="AG218" s="9"/>
      <c r="AH218" s="9"/>
      <c r="AI218" s="9"/>
      <c r="AJ218" s="9"/>
      <c r="AK218" s="9"/>
      <c r="AL218" s="9"/>
      <c r="AM218" s="11">
        <f t="shared" si="9"/>
        <v>0</v>
      </c>
      <c r="AN218" s="11">
        <f t="shared" si="10"/>
        <v>0</v>
      </c>
      <c r="AO218" s="47" t="e">
        <f t="shared" si="11"/>
        <v>#DIV/0!</v>
      </c>
    </row>
    <row r="219" spans="1:41" x14ac:dyDescent="0.25">
      <c r="A219" s="10">
        <v>218</v>
      </c>
      <c r="B219" s="11">
        <f>VLOOKUP($A219,Table2[[No]:[Date Student Last Attended Program
(mm/dd/yyyy)]],2,FALSE)</f>
        <v>0</v>
      </c>
      <c r="C219" s="12">
        <f>VLOOKUP($A219,Table2[[No]:[Date Student Last Attended Program
(mm/dd/yyyy)]],4,FALSE)</f>
        <v>0</v>
      </c>
      <c r="D219" s="51">
        <f>VLOOKUP($A219,Table2[[No]:[Date Student Last Attended Program
(mm/dd/yyyy)]],14,FALSE)</f>
        <v>0</v>
      </c>
      <c r="E219" s="138">
        <f>VLOOKUP($A219,Table2[[No]:[Date Student Last Attended Program
(mm/dd/yyyy)]],17,FALSE)</f>
        <v>0</v>
      </c>
      <c r="F219" s="207">
        <f>VLOOKUP($A219,Table2[[No]:[Date Student Last Attended Program
(mm/dd/yyyy)]],18,FALSE)</f>
        <v>0</v>
      </c>
      <c r="G219" s="209">
        <f>VLOOKUP($A219,Table2[[#All],[No]:[Which Group Does Student Participate In?
(optional)]],23,FALSE)</f>
        <v>0</v>
      </c>
      <c r="H219" s="29"/>
      <c r="I219" s="29"/>
      <c r="J219" s="29"/>
      <c r="K219" s="29"/>
      <c r="L219" s="29"/>
      <c r="M219" s="29"/>
      <c r="N219" s="29"/>
      <c r="O219" s="29"/>
      <c r="P219" s="29"/>
      <c r="Q219" s="29"/>
      <c r="R219" s="29"/>
      <c r="S219" s="9"/>
      <c r="T219" s="9"/>
      <c r="U219" s="9"/>
      <c r="V219" s="9"/>
      <c r="W219" s="9"/>
      <c r="X219" s="9"/>
      <c r="Y219" s="9"/>
      <c r="Z219" s="9"/>
      <c r="AA219" s="9"/>
      <c r="AB219" s="9"/>
      <c r="AC219" s="9"/>
      <c r="AD219" s="9"/>
      <c r="AE219" s="9"/>
      <c r="AF219" s="9"/>
      <c r="AG219" s="9"/>
      <c r="AH219" s="9"/>
      <c r="AI219" s="9"/>
      <c r="AJ219" s="9"/>
      <c r="AK219" s="9"/>
      <c r="AL219" s="9"/>
      <c r="AM219" s="11">
        <f t="shared" si="9"/>
        <v>0</v>
      </c>
      <c r="AN219" s="11">
        <f t="shared" si="10"/>
        <v>0</v>
      </c>
      <c r="AO219" s="47" t="e">
        <f t="shared" si="11"/>
        <v>#DIV/0!</v>
      </c>
    </row>
    <row r="220" spans="1:41" x14ac:dyDescent="0.25">
      <c r="A220" s="10">
        <v>219</v>
      </c>
      <c r="B220" s="11">
        <f>VLOOKUP($A220,Table2[[No]:[Date Student Last Attended Program
(mm/dd/yyyy)]],2,FALSE)</f>
        <v>0</v>
      </c>
      <c r="C220" s="12">
        <f>VLOOKUP($A220,Table2[[No]:[Date Student Last Attended Program
(mm/dd/yyyy)]],4,FALSE)</f>
        <v>0</v>
      </c>
      <c r="D220" s="51">
        <f>VLOOKUP($A220,Table2[[No]:[Date Student Last Attended Program
(mm/dd/yyyy)]],14,FALSE)</f>
        <v>0</v>
      </c>
      <c r="E220" s="138">
        <f>VLOOKUP($A220,Table2[[No]:[Date Student Last Attended Program
(mm/dd/yyyy)]],17,FALSE)</f>
        <v>0</v>
      </c>
      <c r="F220" s="207">
        <f>VLOOKUP($A220,Table2[[No]:[Date Student Last Attended Program
(mm/dd/yyyy)]],18,FALSE)</f>
        <v>0</v>
      </c>
      <c r="G220" s="209">
        <f>VLOOKUP($A220,Table2[[#All],[No]:[Which Group Does Student Participate In?
(optional)]],23,FALSE)</f>
        <v>0</v>
      </c>
      <c r="H220" s="29"/>
      <c r="I220" s="29"/>
      <c r="J220" s="29"/>
      <c r="K220" s="29"/>
      <c r="L220" s="29"/>
      <c r="M220" s="29"/>
      <c r="N220" s="29"/>
      <c r="O220" s="29"/>
      <c r="P220" s="29"/>
      <c r="Q220" s="29"/>
      <c r="R220" s="29"/>
      <c r="S220" s="9"/>
      <c r="T220" s="9"/>
      <c r="U220" s="9"/>
      <c r="V220" s="9"/>
      <c r="W220" s="9"/>
      <c r="X220" s="9"/>
      <c r="Y220" s="9"/>
      <c r="Z220" s="9"/>
      <c r="AA220" s="9"/>
      <c r="AB220" s="9"/>
      <c r="AC220" s="9"/>
      <c r="AD220" s="9"/>
      <c r="AE220" s="9"/>
      <c r="AF220" s="9"/>
      <c r="AG220" s="9"/>
      <c r="AH220" s="9"/>
      <c r="AI220" s="9"/>
      <c r="AJ220" s="9"/>
      <c r="AK220" s="9"/>
      <c r="AL220" s="9"/>
      <c r="AM220" s="11">
        <f t="shared" si="9"/>
        <v>0</v>
      </c>
      <c r="AN220" s="11">
        <f t="shared" si="10"/>
        <v>0</v>
      </c>
      <c r="AO220" s="47" t="e">
        <f t="shared" si="11"/>
        <v>#DIV/0!</v>
      </c>
    </row>
    <row r="221" spans="1:41" x14ac:dyDescent="0.25">
      <c r="A221" s="10">
        <v>220</v>
      </c>
      <c r="B221" s="11">
        <f>VLOOKUP($A221,Table2[[No]:[Date Student Last Attended Program
(mm/dd/yyyy)]],2,FALSE)</f>
        <v>0</v>
      </c>
      <c r="C221" s="12">
        <f>VLOOKUP($A221,Table2[[No]:[Date Student Last Attended Program
(mm/dd/yyyy)]],4,FALSE)</f>
        <v>0</v>
      </c>
      <c r="D221" s="51">
        <f>VLOOKUP($A221,Table2[[No]:[Date Student Last Attended Program
(mm/dd/yyyy)]],14,FALSE)</f>
        <v>0</v>
      </c>
      <c r="E221" s="138">
        <f>VLOOKUP($A221,Table2[[No]:[Date Student Last Attended Program
(mm/dd/yyyy)]],17,FALSE)</f>
        <v>0</v>
      </c>
      <c r="F221" s="207">
        <f>VLOOKUP($A221,Table2[[No]:[Date Student Last Attended Program
(mm/dd/yyyy)]],18,FALSE)</f>
        <v>0</v>
      </c>
      <c r="G221" s="209">
        <f>VLOOKUP($A221,Table2[[#All],[No]:[Which Group Does Student Participate In?
(optional)]],23,FALSE)</f>
        <v>0</v>
      </c>
      <c r="H221" s="29"/>
      <c r="I221" s="29"/>
      <c r="J221" s="29"/>
      <c r="K221" s="29"/>
      <c r="L221" s="29"/>
      <c r="M221" s="29"/>
      <c r="N221" s="29"/>
      <c r="O221" s="29"/>
      <c r="P221" s="29"/>
      <c r="Q221" s="29"/>
      <c r="R221" s="29"/>
      <c r="S221" s="9"/>
      <c r="T221" s="9"/>
      <c r="U221" s="9"/>
      <c r="V221" s="9"/>
      <c r="W221" s="9"/>
      <c r="X221" s="9"/>
      <c r="Y221" s="9"/>
      <c r="Z221" s="9"/>
      <c r="AA221" s="9"/>
      <c r="AB221" s="9"/>
      <c r="AC221" s="9"/>
      <c r="AD221" s="9"/>
      <c r="AE221" s="9"/>
      <c r="AF221" s="9"/>
      <c r="AG221" s="9"/>
      <c r="AH221" s="9"/>
      <c r="AI221" s="9"/>
      <c r="AJ221" s="9"/>
      <c r="AK221" s="9"/>
      <c r="AL221" s="9"/>
      <c r="AM221" s="11">
        <f t="shared" si="9"/>
        <v>0</v>
      </c>
      <c r="AN221" s="11">
        <f t="shared" si="10"/>
        <v>0</v>
      </c>
      <c r="AO221" s="47" t="e">
        <f t="shared" si="11"/>
        <v>#DIV/0!</v>
      </c>
    </row>
    <row r="222" spans="1:41" x14ac:dyDescent="0.25">
      <c r="A222" s="10">
        <v>221</v>
      </c>
      <c r="B222" s="11">
        <f>VLOOKUP($A222,Table2[[No]:[Date Student Last Attended Program
(mm/dd/yyyy)]],2,FALSE)</f>
        <v>0</v>
      </c>
      <c r="C222" s="12">
        <f>VLOOKUP($A222,Table2[[No]:[Date Student Last Attended Program
(mm/dd/yyyy)]],4,FALSE)</f>
        <v>0</v>
      </c>
      <c r="D222" s="51">
        <f>VLOOKUP($A222,Table2[[No]:[Date Student Last Attended Program
(mm/dd/yyyy)]],14,FALSE)</f>
        <v>0</v>
      </c>
      <c r="E222" s="138">
        <f>VLOOKUP($A222,Table2[[No]:[Date Student Last Attended Program
(mm/dd/yyyy)]],17,FALSE)</f>
        <v>0</v>
      </c>
      <c r="F222" s="207">
        <f>VLOOKUP($A222,Table2[[No]:[Date Student Last Attended Program
(mm/dd/yyyy)]],18,FALSE)</f>
        <v>0</v>
      </c>
      <c r="G222" s="209">
        <f>VLOOKUP($A222,Table2[[#All],[No]:[Which Group Does Student Participate In?
(optional)]],23,FALSE)</f>
        <v>0</v>
      </c>
      <c r="H222" s="29"/>
      <c r="I222" s="29"/>
      <c r="J222" s="29"/>
      <c r="K222" s="29"/>
      <c r="L222" s="29"/>
      <c r="M222" s="29"/>
      <c r="N222" s="29"/>
      <c r="O222" s="29"/>
      <c r="P222" s="29"/>
      <c r="Q222" s="29"/>
      <c r="R222" s="29"/>
      <c r="S222" s="9"/>
      <c r="T222" s="9"/>
      <c r="U222" s="9"/>
      <c r="V222" s="9"/>
      <c r="W222" s="9"/>
      <c r="X222" s="9"/>
      <c r="Y222" s="9"/>
      <c r="Z222" s="9"/>
      <c r="AA222" s="9"/>
      <c r="AB222" s="9"/>
      <c r="AC222" s="9"/>
      <c r="AD222" s="9"/>
      <c r="AE222" s="9"/>
      <c r="AF222" s="9"/>
      <c r="AG222" s="9"/>
      <c r="AH222" s="9"/>
      <c r="AI222" s="9"/>
      <c r="AJ222" s="9"/>
      <c r="AK222" s="9"/>
      <c r="AL222" s="9"/>
      <c r="AM222" s="11">
        <f t="shared" si="9"/>
        <v>0</v>
      </c>
      <c r="AN222" s="11">
        <f t="shared" si="10"/>
        <v>0</v>
      </c>
      <c r="AO222" s="47" t="e">
        <f t="shared" si="11"/>
        <v>#DIV/0!</v>
      </c>
    </row>
    <row r="223" spans="1:41" x14ac:dyDescent="0.25">
      <c r="A223" s="10">
        <v>222</v>
      </c>
      <c r="B223" s="11">
        <f>VLOOKUP($A223,Table2[[No]:[Date Student Last Attended Program
(mm/dd/yyyy)]],2,FALSE)</f>
        <v>0</v>
      </c>
      <c r="C223" s="12">
        <f>VLOOKUP($A223,Table2[[No]:[Date Student Last Attended Program
(mm/dd/yyyy)]],4,FALSE)</f>
        <v>0</v>
      </c>
      <c r="D223" s="51">
        <f>VLOOKUP($A223,Table2[[No]:[Date Student Last Attended Program
(mm/dd/yyyy)]],14,FALSE)</f>
        <v>0</v>
      </c>
      <c r="E223" s="138">
        <f>VLOOKUP($A223,Table2[[No]:[Date Student Last Attended Program
(mm/dd/yyyy)]],17,FALSE)</f>
        <v>0</v>
      </c>
      <c r="F223" s="207">
        <f>VLOOKUP($A223,Table2[[No]:[Date Student Last Attended Program
(mm/dd/yyyy)]],18,FALSE)</f>
        <v>0</v>
      </c>
      <c r="G223" s="209">
        <f>VLOOKUP($A223,Table2[[#All],[No]:[Which Group Does Student Participate In?
(optional)]],23,FALSE)</f>
        <v>0</v>
      </c>
      <c r="H223" s="29"/>
      <c r="I223" s="29"/>
      <c r="J223" s="29"/>
      <c r="K223" s="29"/>
      <c r="L223" s="29"/>
      <c r="M223" s="29"/>
      <c r="N223" s="29"/>
      <c r="O223" s="29"/>
      <c r="P223" s="29"/>
      <c r="Q223" s="29"/>
      <c r="R223" s="29"/>
      <c r="S223" s="9"/>
      <c r="T223" s="9"/>
      <c r="U223" s="9"/>
      <c r="V223" s="9"/>
      <c r="W223" s="9"/>
      <c r="X223" s="9"/>
      <c r="Y223" s="9"/>
      <c r="Z223" s="9"/>
      <c r="AA223" s="9"/>
      <c r="AB223" s="9"/>
      <c r="AC223" s="9"/>
      <c r="AD223" s="9"/>
      <c r="AE223" s="9"/>
      <c r="AF223" s="9"/>
      <c r="AG223" s="9"/>
      <c r="AH223" s="9"/>
      <c r="AI223" s="9"/>
      <c r="AJ223" s="9"/>
      <c r="AK223" s="9"/>
      <c r="AL223" s="9"/>
      <c r="AM223" s="11">
        <f t="shared" si="9"/>
        <v>0</v>
      </c>
      <c r="AN223" s="11">
        <f t="shared" si="10"/>
        <v>0</v>
      </c>
      <c r="AO223" s="47" t="e">
        <f t="shared" si="11"/>
        <v>#DIV/0!</v>
      </c>
    </row>
    <row r="224" spans="1:41" x14ac:dyDescent="0.25">
      <c r="A224" s="10">
        <v>223</v>
      </c>
      <c r="B224" s="11">
        <f>VLOOKUP($A224,Table2[[No]:[Date Student Last Attended Program
(mm/dd/yyyy)]],2,FALSE)</f>
        <v>0</v>
      </c>
      <c r="C224" s="12">
        <f>VLOOKUP($A224,Table2[[No]:[Date Student Last Attended Program
(mm/dd/yyyy)]],4,FALSE)</f>
        <v>0</v>
      </c>
      <c r="D224" s="51">
        <f>VLOOKUP($A224,Table2[[No]:[Date Student Last Attended Program
(mm/dd/yyyy)]],14,FALSE)</f>
        <v>0</v>
      </c>
      <c r="E224" s="138">
        <f>VLOOKUP($A224,Table2[[No]:[Date Student Last Attended Program
(mm/dd/yyyy)]],17,FALSE)</f>
        <v>0</v>
      </c>
      <c r="F224" s="207">
        <f>VLOOKUP($A224,Table2[[No]:[Date Student Last Attended Program
(mm/dd/yyyy)]],18,FALSE)</f>
        <v>0</v>
      </c>
      <c r="G224" s="209">
        <f>VLOOKUP($A224,Table2[[#All],[No]:[Which Group Does Student Participate In?
(optional)]],23,FALSE)</f>
        <v>0</v>
      </c>
      <c r="H224" s="29"/>
      <c r="I224" s="29"/>
      <c r="J224" s="29"/>
      <c r="K224" s="29"/>
      <c r="L224" s="29"/>
      <c r="M224" s="29"/>
      <c r="N224" s="29"/>
      <c r="O224" s="29"/>
      <c r="P224" s="29"/>
      <c r="Q224" s="29"/>
      <c r="R224" s="29"/>
      <c r="S224" s="9"/>
      <c r="T224" s="9"/>
      <c r="U224" s="9"/>
      <c r="V224" s="9"/>
      <c r="W224" s="9"/>
      <c r="X224" s="9"/>
      <c r="Y224" s="9"/>
      <c r="Z224" s="9"/>
      <c r="AA224" s="9"/>
      <c r="AB224" s="9"/>
      <c r="AC224" s="9"/>
      <c r="AD224" s="9"/>
      <c r="AE224" s="9"/>
      <c r="AF224" s="9"/>
      <c r="AG224" s="9"/>
      <c r="AH224" s="9"/>
      <c r="AI224" s="9"/>
      <c r="AJ224" s="9"/>
      <c r="AK224" s="9"/>
      <c r="AL224" s="9"/>
      <c r="AM224" s="11">
        <f t="shared" si="9"/>
        <v>0</v>
      </c>
      <c r="AN224" s="11">
        <f t="shared" si="10"/>
        <v>0</v>
      </c>
      <c r="AO224" s="47" t="e">
        <f t="shared" si="11"/>
        <v>#DIV/0!</v>
      </c>
    </row>
    <row r="225" spans="1:41" x14ac:dyDescent="0.25">
      <c r="A225" s="10">
        <v>224</v>
      </c>
      <c r="B225" s="11">
        <f>VLOOKUP($A225,Table2[[No]:[Date Student Last Attended Program
(mm/dd/yyyy)]],2,FALSE)</f>
        <v>0</v>
      </c>
      <c r="C225" s="12">
        <f>VLOOKUP($A225,Table2[[No]:[Date Student Last Attended Program
(mm/dd/yyyy)]],4,FALSE)</f>
        <v>0</v>
      </c>
      <c r="D225" s="51">
        <f>VLOOKUP($A225,Table2[[No]:[Date Student Last Attended Program
(mm/dd/yyyy)]],14,FALSE)</f>
        <v>0</v>
      </c>
      <c r="E225" s="138">
        <f>VLOOKUP($A225,Table2[[No]:[Date Student Last Attended Program
(mm/dd/yyyy)]],17,FALSE)</f>
        <v>0</v>
      </c>
      <c r="F225" s="207">
        <f>VLOOKUP($A225,Table2[[No]:[Date Student Last Attended Program
(mm/dd/yyyy)]],18,FALSE)</f>
        <v>0</v>
      </c>
      <c r="G225" s="209">
        <f>VLOOKUP($A225,Table2[[#All],[No]:[Which Group Does Student Participate In?
(optional)]],23,FALSE)</f>
        <v>0</v>
      </c>
      <c r="H225" s="29"/>
      <c r="I225" s="29"/>
      <c r="J225" s="29"/>
      <c r="K225" s="29"/>
      <c r="L225" s="29"/>
      <c r="M225" s="29"/>
      <c r="N225" s="29"/>
      <c r="O225" s="29"/>
      <c r="P225" s="29"/>
      <c r="Q225" s="29"/>
      <c r="R225" s="29"/>
      <c r="S225" s="9"/>
      <c r="T225" s="9"/>
      <c r="U225" s="9"/>
      <c r="V225" s="9"/>
      <c r="W225" s="9"/>
      <c r="X225" s="9"/>
      <c r="Y225" s="9"/>
      <c r="Z225" s="9"/>
      <c r="AA225" s="9"/>
      <c r="AB225" s="9"/>
      <c r="AC225" s="9"/>
      <c r="AD225" s="9"/>
      <c r="AE225" s="9"/>
      <c r="AF225" s="9"/>
      <c r="AG225" s="9"/>
      <c r="AH225" s="9"/>
      <c r="AI225" s="9"/>
      <c r="AJ225" s="9"/>
      <c r="AK225" s="9"/>
      <c r="AL225" s="9"/>
      <c r="AM225" s="11">
        <f t="shared" si="9"/>
        <v>0</v>
      </c>
      <c r="AN225" s="11">
        <f t="shared" si="10"/>
        <v>0</v>
      </c>
      <c r="AO225" s="47" t="e">
        <f t="shared" si="11"/>
        <v>#DIV/0!</v>
      </c>
    </row>
    <row r="226" spans="1:41" x14ac:dyDescent="0.25">
      <c r="A226" s="10">
        <v>225</v>
      </c>
      <c r="B226" s="11">
        <f>VLOOKUP($A226,Table2[[No]:[Date Student Last Attended Program
(mm/dd/yyyy)]],2,FALSE)</f>
        <v>0</v>
      </c>
      <c r="C226" s="12">
        <f>VLOOKUP($A226,Table2[[No]:[Date Student Last Attended Program
(mm/dd/yyyy)]],4,FALSE)</f>
        <v>0</v>
      </c>
      <c r="D226" s="51">
        <f>VLOOKUP($A226,Table2[[No]:[Date Student Last Attended Program
(mm/dd/yyyy)]],14,FALSE)</f>
        <v>0</v>
      </c>
      <c r="E226" s="138">
        <f>VLOOKUP($A226,Table2[[No]:[Date Student Last Attended Program
(mm/dd/yyyy)]],17,FALSE)</f>
        <v>0</v>
      </c>
      <c r="F226" s="207">
        <f>VLOOKUP($A226,Table2[[No]:[Date Student Last Attended Program
(mm/dd/yyyy)]],18,FALSE)</f>
        <v>0</v>
      </c>
      <c r="G226" s="209">
        <f>VLOOKUP($A226,Table2[[#All],[No]:[Which Group Does Student Participate In?
(optional)]],23,FALSE)</f>
        <v>0</v>
      </c>
      <c r="H226" s="29"/>
      <c r="I226" s="29"/>
      <c r="J226" s="29"/>
      <c r="K226" s="29"/>
      <c r="L226" s="29"/>
      <c r="M226" s="29"/>
      <c r="N226" s="29"/>
      <c r="O226" s="29"/>
      <c r="P226" s="29"/>
      <c r="Q226" s="29"/>
      <c r="R226" s="29"/>
      <c r="S226" s="9"/>
      <c r="T226" s="9"/>
      <c r="U226" s="9"/>
      <c r="V226" s="9"/>
      <c r="W226" s="9"/>
      <c r="X226" s="9"/>
      <c r="Y226" s="9"/>
      <c r="Z226" s="9"/>
      <c r="AA226" s="9"/>
      <c r="AB226" s="9"/>
      <c r="AC226" s="9"/>
      <c r="AD226" s="9"/>
      <c r="AE226" s="9"/>
      <c r="AF226" s="9"/>
      <c r="AG226" s="9"/>
      <c r="AH226" s="9"/>
      <c r="AI226" s="9"/>
      <c r="AJ226" s="9"/>
      <c r="AK226" s="9"/>
      <c r="AL226" s="9"/>
      <c r="AM226" s="11">
        <f t="shared" si="9"/>
        <v>0</v>
      </c>
      <c r="AN226" s="11">
        <f t="shared" si="10"/>
        <v>0</v>
      </c>
      <c r="AO226" s="47" t="e">
        <f t="shared" si="11"/>
        <v>#DIV/0!</v>
      </c>
    </row>
    <row r="227" spans="1:41" x14ac:dyDescent="0.25">
      <c r="A227" s="10">
        <v>226</v>
      </c>
      <c r="B227" s="11">
        <f>VLOOKUP($A227,Table2[[No]:[Date Student Last Attended Program
(mm/dd/yyyy)]],2,FALSE)</f>
        <v>0</v>
      </c>
      <c r="C227" s="12">
        <f>VLOOKUP($A227,Table2[[No]:[Date Student Last Attended Program
(mm/dd/yyyy)]],4,FALSE)</f>
        <v>0</v>
      </c>
      <c r="D227" s="51">
        <f>VLOOKUP($A227,Table2[[No]:[Date Student Last Attended Program
(mm/dd/yyyy)]],14,FALSE)</f>
        <v>0</v>
      </c>
      <c r="E227" s="138">
        <f>VLOOKUP($A227,Table2[[No]:[Date Student Last Attended Program
(mm/dd/yyyy)]],17,FALSE)</f>
        <v>0</v>
      </c>
      <c r="F227" s="207">
        <f>VLOOKUP($A227,Table2[[No]:[Date Student Last Attended Program
(mm/dd/yyyy)]],18,FALSE)</f>
        <v>0</v>
      </c>
      <c r="G227" s="209">
        <f>VLOOKUP($A227,Table2[[#All],[No]:[Which Group Does Student Participate In?
(optional)]],23,FALSE)</f>
        <v>0</v>
      </c>
      <c r="H227" s="29"/>
      <c r="I227" s="29"/>
      <c r="J227" s="29"/>
      <c r="K227" s="29"/>
      <c r="L227" s="29"/>
      <c r="M227" s="29"/>
      <c r="N227" s="29"/>
      <c r="O227" s="29"/>
      <c r="P227" s="29"/>
      <c r="Q227" s="29"/>
      <c r="R227" s="29"/>
      <c r="S227" s="9"/>
      <c r="T227" s="9"/>
      <c r="U227" s="9"/>
      <c r="V227" s="9"/>
      <c r="W227" s="9"/>
      <c r="X227" s="9"/>
      <c r="Y227" s="9"/>
      <c r="Z227" s="9"/>
      <c r="AA227" s="9"/>
      <c r="AB227" s="9"/>
      <c r="AC227" s="9"/>
      <c r="AD227" s="9"/>
      <c r="AE227" s="9"/>
      <c r="AF227" s="9"/>
      <c r="AG227" s="9"/>
      <c r="AH227" s="9"/>
      <c r="AI227" s="9"/>
      <c r="AJ227" s="9"/>
      <c r="AK227" s="9"/>
      <c r="AL227" s="9"/>
      <c r="AM227" s="11">
        <f t="shared" si="9"/>
        <v>0</v>
      </c>
      <c r="AN227" s="11">
        <f t="shared" si="10"/>
        <v>0</v>
      </c>
      <c r="AO227" s="47" t="e">
        <f t="shared" si="11"/>
        <v>#DIV/0!</v>
      </c>
    </row>
    <row r="228" spans="1:41" x14ac:dyDescent="0.25">
      <c r="A228" s="10">
        <v>227</v>
      </c>
      <c r="B228" s="11">
        <f>VLOOKUP($A228,Table2[[No]:[Date Student Last Attended Program
(mm/dd/yyyy)]],2,FALSE)</f>
        <v>0</v>
      </c>
      <c r="C228" s="12">
        <f>VLOOKUP($A228,Table2[[No]:[Date Student Last Attended Program
(mm/dd/yyyy)]],4,FALSE)</f>
        <v>0</v>
      </c>
      <c r="D228" s="51">
        <f>VLOOKUP($A228,Table2[[No]:[Date Student Last Attended Program
(mm/dd/yyyy)]],14,FALSE)</f>
        <v>0</v>
      </c>
      <c r="E228" s="138">
        <f>VLOOKUP($A228,Table2[[No]:[Date Student Last Attended Program
(mm/dd/yyyy)]],17,FALSE)</f>
        <v>0</v>
      </c>
      <c r="F228" s="207">
        <f>VLOOKUP($A228,Table2[[No]:[Date Student Last Attended Program
(mm/dd/yyyy)]],18,FALSE)</f>
        <v>0</v>
      </c>
      <c r="G228" s="209">
        <f>VLOOKUP($A228,Table2[[#All],[No]:[Which Group Does Student Participate In?
(optional)]],23,FALSE)</f>
        <v>0</v>
      </c>
      <c r="H228" s="29"/>
      <c r="I228" s="29"/>
      <c r="J228" s="29"/>
      <c r="K228" s="29"/>
      <c r="L228" s="29"/>
      <c r="M228" s="29"/>
      <c r="N228" s="29"/>
      <c r="O228" s="29"/>
      <c r="P228" s="29"/>
      <c r="Q228" s="29"/>
      <c r="R228" s="29"/>
      <c r="S228" s="9"/>
      <c r="T228" s="9"/>
      <c r="U228" s="9"/>
      <c r="V228" s="9"/>
      <c r="W228" s="9"/>
      <c r="X228" s="9"/>
      <c r="Y228" s="9"/>
      <c r="Z228" s="9"/>
      <c r="AA228" s="9"/>
      <c r="AB228" s="9"/>
      <c r="AC228" s="9"/>
      <c r="AD228" s="9"/>
      <c r="AE228" s="9"/>
      <c r="AF228" s="9"/>
      <c r="AG228" s="9"/>
      <c r="AH228" s="9"/>
      <c r="AI228" s="9"/>
      <c r="AJ228" s="9"/>
      <c r="AK228" s="9"/>
      <c r="AL228" s="9"/>
      <c r="AM228" s="11">
        <f t="shared" si="9"/>
        <v>0</v>
      </c>
      <c r="AN228" s="11">
        <f t="shared" si="10"/>
        <v>0</v>
      </c>
      <c r="AO228" s="47" t="e">
        <f t="shared" si="11"/>
        <v>#DIV/0!</v>
      </c>
    </row>
    <row r="229" spans="1:41" x14ac:dyDescent="0.25">
      <c r="A229" s="10">
        <v>228</v>
      </c>
      <c r="B229" s="11">
        <f>VLOOKUP($A229,Table2[[No]:[Date Student Last Attended Program
(mm/dd/yyyy)]],2,FALSE)</f>
        <v>0</v>
      </c>
      <c r="C229" s="12">
        <f>VLOOKUP($A229,Table2[[No]:[Date Student Last Attended Program
(mm/dd/yyyy)]],4,FALSE)</f>
        <v>0</v>
      </c>
      <c r="D229" s="51">
        <f>VLOOKUP($A229,Table2[[No]:[Date Student Last Attended Program
(mm/dd/yyyy)]],14,FALSE)</f>
        <v>0</v>
      </c>
      <c r="E229" s="138">
        <f>VLOOKUP($A229,Table2[[No]:[Date Student Last Attended Program
(mm/dd/yyyy)]],17,FALSE)</f>
        <v>0</v>
      </c>
      <c r="F229" s="207">
        <f>VLOOKUP($A229,Table2[[No]:[Date Student Last Attended Program
(mm/dd/yyyy)]],18,FALSE)</f>
        <v>0</v>
      </c>
      <c r="G229" s="209">
        <f>VLOOKUP($A229,Table2[[#All],[No]:[Which Group Does Student Participate In?
(optional)]],23,FALSE)</f>
        <v>0</v>
      </c>
      <c r="H229" s="29"/>
      <c r="I229" s="29"/>
      <c r="J229" s="29"/>
      <c r="K229" s="29"/>
      <c r="L229" s="29"/>
      <c r="M229" s="29"/>
      <c r="N229" s="29"/>
      <c r="O229" s="29"/>
      <c r="P229" s="29"/>
      <c r="Q229" s="29"/>
      <c r="R229" s="29"/>
      <c r="S229" s="9"/>
      <c r="T229" s="9"/>
      <c r="U229" s="9"/>
      <c r="V229" s="9"/>
      <c r="W229" s="9"/>
      <c r="X229" s="9"/>
      <c r="Y229" s="9"/>
      <c r="Z229" s="9"/>
      <c r="AA229" s="9"/>
      <c r="AB229" s="9"/>
      <c r="AC229" s="9"/>
      <c r="AD229" s="9"/>
      <c r="AE229" s="9"/>
      <c r="AF229" s="9"/>
      <c r="AG229" s="9"/>
      <c r="AH229" s="9"/>
      <c r="AI229" s="9"/>
      <c r="AJ229" s="9"/>
      <c r="AK229" s="9"/>
      <c r="AL229" s="9"/>
      <c r="AM229" s="11">
        <f t="shared" si="9"/>
        <v>0</v>
      </c>
      <c r="AN229" s="11">
        <f t="shared" si="10"/>
        <v>0</v>
      </c>
      <c r="AO229" s="47" t="e">
        <f t="shared" si="11"/>
        <v>#DIV/0!</v>
      </c>
    </row>
    <row r="230" spans="1:41" x14ac:dyDescent="0.25">
      <c r="A230" s="10">
        <v>229</v>
      </c>
      <c r="B230" s="11">
        <f>VLOOKUP($A230,Table2[[No]:[Date Student Last Attended Program
(mm/dd/yyyy)]],2,FALSE)</f>
        <v>0</v>
      </c>
      <c r="C230" s="12">
        <f>VLOOKUP($A230,Table2[[No]:[Date Student Last Attended Program
(mm/dd/yyyy)]],4,FALSE)</f>
        <v>0</v>
      </c>
      <c r="D230" s="51">
        <f>VLOOKUP($A230,Table2[[No]:[Date Student Last Attended Program
(mm/dd/yyyy)]],14,FALSE)</f>
        <v>0</v>
      </c>
      <c r="E230" s="138">
        <f>VLOOKUP($A230,Table2[[No]:[Date Student Last Attended Program
(mm/dd/yyyy)]],17,FALSE)</f>
        <v>0</v>
      </c>
      <c r="F230" s="207">
        <f>VLOOKUP($A230,Table2[[No]:[Date Student Last Attended Program
(mm/dd/yyyy)]],18,FALSE)</f>
        <v>0</v>
      </c>
      <c r="G230" s="209">
        <f>VLOOKUP($A230,Table2[[#All],[No]:[Which Group Does Student Participate In?
(optional)]],23,FALSE)</f>
        <v>0</v>
      </c>
      <c r="H230" s="29"/>
      <c r="I230" s="29"/>
      <c r="J230" s="29"/>
      <c r="K230" s="29"/>
      <c r="L230" s="29"/>
      <c r="M230" s="29"/>
      <c r="N230" s="29"/>
      <c r="O230" s="29"/>
      <c r="P230" s="29"/>
      <c r="Q230" s="29"/>
      <c r="R230" s="29"/>
      <c r="S230" s="9"/>
      <c r="T230" s="9"/>
      <c r="U230" s="9"/>
      <c r="V230" s="9"/>
      <c r="W230" s="9"/>
      <c r="X230" s="9"/>
      <c r="Y230" s="9"/>
      <c r="Z230" s="9"/>
      <c r="AA230" s="9"/>
      <c r="AB230" s="9"/>
      <c r="AC230" s="9"/>
      <c r="AD230" s="9"/>
      <c r="AE230" s="9"/>
      <c r="AF230" s="9"/>
      <c r="AG230" s="9"/>
      <c r="AH230" s="9"/>
      <c r="AI230" s="9"/>
      <c r="AJ230" s="9"/>
      <c r="AK230" s="9"/>
      <c r="AL230" s="9"/>
      <c r="AM230" s="11">
        <f t="shared" si="9"/>
        <v>0</v>
      </c>
      <c r="AN230" s="11">
        <f t="shared" si="10"/>
        <v>0</v>
      </c>
      <c r="AO230" s="47" t="e">
        <f t="shared" si="11"/>
        <v>#DIV/0!</v>
      </c>
    </row>
    <row r="231" spans="1:41" x14ac:dyDescent="0.25">
      <c r="A231" s="10">
        <v>230</v>
      </c>
      <c r="B231" s="11">
        <f>VLOOKUP($A231,Table2[[No]:[Date Student Last Attended Program
(mm/dd/yyyy)]],2,FALSE)</f>
        <v>0</v>
      </c>
      <c r="C231" s="12">
        <f>VLOOKUP($A231,Table2[[No]:[Date Student Last Attended Program
(mm/dd/yyyy)]],4,FALSE)</f>
        <v>0</v>
      </c>
      <c r="D231" s="51">
        <f>VLOOKUP($A231,Table2[[No]:[Date Student Last Attended Program
(mm/dd/yyyy)]],14,FALSE)</f>
        <v>0</v>
      </c>
      <c r="E231" s="138">
        <f>VLOOKUP($A231,Table2[[No]:[Date Student Last Attended Program
(mm/dd/yyyy)]],17,FALSE)</f>
        <v>0</v>
      </c>
      <c r="F231" s="207">
        <f>VLOOKUP($A231,Table2[[No]:[Date Student Last Attended Program
(mm/dd/yyyy)]],18,FALSE)</f>
        <v>0</v>
      </c>
      <c r="G231" s="209">
        <f>VLOOKUP($A231,Table2[[#All],[No]:[Which Group Does Student Participate In?
(optional)]],23,FALSE)</f>
        <v>0</v>
      </c>
      <c r="H231" s="29"/>
      <c r="I231" s="29"/>
      <c r="J231" s="29"/>
      <c r="K231" s="29"/>
      <c r="L231" s="29"/>
      <c r="M231" s="29"/>
      <c r="N231" s="29"/>
      <c r="O231" s="29"/>
      <c r="P231" s="29"/>
      <c r="Q231" s="29"/>
      <c r="R231" s="29"/>
      <c r="S231" s="9"/>
      <c r="T231" s="9"/>
      <c r="U231" s="9"/>
      <c r="V231" s="9"/>
      <c r="W231" s="9"/>
      <c r="X231" s="9"/>
      <c r="Y231" s="9"/>
      <c r="Z231" s="9"/>
      <c r="AA231" s="9"/>
      <c r="AB231" s="9"/>
      <c r="AC231" s="9"/>
      <c r="AD231" s="9"/>
      <c r="AE231" s="9"/>
      <c r="AF231" s="9"/>
      <c r="AG231" s="9"/>
      <c r="AH231" s="9"/>
      <c r="AI231" s="9"/>
      <c r="AJ231" s="9"/>
      <c r="AK231" s="9"/>
      <c r="AL231" s="9"/>
      <c r="AM231" s="11">
        <f t="shared" si="9"/>
        <v>0</v>
      </c>
      <c r="AN231" s="11">
        <f t="shared" si="10"/>
        <v>0</v>
      </c>
      <c r="AO231" s="47" t="e">
        <f t="shared" si="11"/>
        <v>#DIV/0!</v>
      </c>
    </row>
    <row r="232" spans="1:41" x14ac:dyDescent="0.25">
      <c r="A232" s="10">
        <v>231</v>
      </c>
      <c r="B232" s="11">
        <f>VLOOKUP($A232,Table2[[No]:[Date Student Last Attended Program
(mm/dd/yyyy)]],2,FALSE)</f>
        <v>0</v>
      </c>
      <c r="C232" s="12">
        <f>VLOOKUP($A232,Table2[[No]:[Date Student Last Attended Program
(mm/dd/yyyy)]],4,FALSE)</f>
        <v>0</v>
      </c>
      <c r="D232" s="51">
        <f>VLOOKUP($A232,Table2[[No]:[Date Student Last Attended Program
(mm/dd/yyyy)]],14,FALSE)</f>
        <v>0</v>
      </c>
      <c r="E232" s="138">
        <f>VLOOKUP($A232,Table2[[No]:[Date Student Last Attended Program
(mm/dd/yyyy)]],17,FALSE)</f>
        <v>0</v>
      </c>
      <c r="F232" s="207">
        <f>VLOOKUP($A232,Table2[[No]:[Date Student Last Attended Program
(mm/dd/yyyy)]],18,FALSE)</f>
        <v>0</v>
      </c>
      <c r="G232" s="209">
        <f>VLOOKUP($A232,Table2[[#All],[No]:[Which Group Does Student Participate In?
(optional)]],23,FALSE)</f>
        <v>0</v>
      </c>
      <c r="H232" s="29"/>
      <c r="I232" s="29"/>
      <c r="J232" s="29"/>
      <c r="K232" s="29"/>
      <c r="L232" s="29"/>
      <c r="M232" s="29"/>
      <c r="N232" s="29"/>
      <c r="O232" s="29"/>
      <c r="P232" s="29"/>
      <c r="Q232" s="29"/>
      <c r="R232" s="29"/>
      <c r="S232" s="9"/>
      <c r="T232" s="9"/>
      <c r="U232" s="9"/>
      <c r="V232" s="9"/>
      <c r="W232" s="9"/>
      <c r="X232" s="9"/>
      <c r="Y232" s="9"/>
      <c r="Z232" s="9"/>
      <c r="AA232" s="9"/>
      <c r="AB232" s="9"/>
      <c r="AC232" s="9"/>
      <c r="AD232" s="9"/>
      <c r="AE232" s="9"/>
      <c r="AF232" s="9"/>
      <c r="AG232" s="9"/>
      <c r="AH232" s="9"/>
      <c r="AI232" s="9"/>
      <c r="AJ232" s="9"/>
      <c r="AK232" s="9"/>
      <c r="AL232" s="9"/>
      <c r="AM232" s="11">
        <f t="shared" si="9"/>
        <v>0</v>
      </c>
      <c r="AN232" s="11">
        <f t="shared" si="10"/>
        <v>0</v>
      </c>
      <c r="AO232" s="47" t="e">
        <f t="shared" si="11"/>
        <v>#DIV/0!</v>
      </c>
    </row>
    <row r="233" spans="1:41" x14ac:dyDescent="0.25">
      <c r="A233" s="10">
        <v>232</v>
      </c>
      <c r="B233" s="11">
        <f>VLOOKUP($A233,Table2[[No]:[Date Student Last Attended Program
(mm/dd/yyyy)]],2,FALSE)</f>
        <v>0</v>
      </c>
      <c r="C233" s="12">
        <f>VLOOKUP($A233,Table2[[No]:[Date Student Last Attended Program
(mm/dd/yyyy)]],4,FALSE)</f>
        <v>0</v>
      </c>
      <c r="D233" s="51">
        <f>VLOOKUP($A233,Table2[[No]:[Date Student Last Attended Program
(mm/dd/yyyy)]],14,FALSE)</f>
        <v>0</v>
      </c>
      <c r="E233" s="138">
        <f>VLOOKUP($A233,Table2[[No]:[Date Student Last Attended Program
(mm/dd/yyyy)]],17,FALSE)</f>
        <v>0</v>
      </c>
      <c r="F233" s="207">
        <f>VLOOKUP($A233,Table2[[No]:[Date Student Last Attended Program
(mm/dd/yyyy)]],18,FALSE)</f>
        <v>0</v>
      </c>
      <c r="G233" s="209">
        <f>VLOOKUP($A233,Table2[[#All],[No]:[Which Group Does Student Participate In?
(optional)]],23,FALSE)</f>
        <v>0</v>
      </c>
      <c r="H233" s="29"/>
      <c r="I233" s="29"/>
      <c r="J233" s="29"/>
      <c r="K233" s="29"/>
      <c r="L233" s="29"/>
      <c r="M233" s="29"/>
      <c r="N233" s="29"/>
      <c r="O233" s="29"/>
      <c r="P233" s="29"/>
      <c r="Q233" s="29"/>
      <c r="R233" s="29"/>
      <c r="S233" s="9"/>
      <c r="T233" s="9"/>
      <c r="U233" s="9"/>
      <c r="V233" s="9"/>
      <c r="W233" s="9"/>
      <c r="X233" s="9"/>
      <c r="Y233" s="9"/>
      <c r="Z233" s="9"/>
      <c r="AA233" s="9"/>
      <c r="AB233" s="9"/>
      <c r="AC233" s="9"/>
      <c r="AD233" s="9"/>
      <c r="AE233" s="9"/>
      <c r="AF233" s="9"/>
      <c r="AG233" s="9"/>
      <c r="AH233" s="9"/>
      <c r="AI233" s="9"/>
      <c r="AJ233" s="9"/>
      <c r="AK233" s="9"/>
      <c r="AL233" s="9"/>
      <c r="AM233" s="11">
        <f t="shared" si="9"/>
        <v>0</v>
      </c>
      <c r="AN233" s="11">
        <f t="shared" si="10"/>
        <v>0</v>
      </c>
      <c r="AO233" s="47" t="e">
        <f t="shared" si="11"/>
        <v>#DIV/0!</v>
      </c>
    </row>
    <row r="234" spans="1:41" x14ac:dyDescent="0.25">
      <c r="A234" s="10">
        <v>233</v>
      </c>
      <c r="B234" s="11">
        <f>VLOOKUP($A234,Table2[[No]:[Date Student Last Attended Program
(mm/dd/yyyy)]],2,FALSE)</f>
        <v>0</v>
      </c>
      <c r="C234" s="12">
        <f>VLOOKUP($A234,Table2[[No]:[Date Student Last Attended Program
(mm/dd/yyyy)]],4,FALSE)</f>
        <v>0</v>
      </c>
      <c r="D234" s="51">
        <f>VLOOKUP($A234,Table2[[No]:[Date Student Last Attended Program
(mm/dd/yyyy)]],14,FALSE)</f>
        <v>0</v>
      </c>
      <c r="E234" s="138">
        <f>VLOOKUP($A234,Table2[[No]:[Date Student Last Attended Program
(mm/dd/yyyy)]],17,FALSE)</f>
        <v>0</v>
      </c>
      <c r="F234" s="207">
        <f>VLOOKUP($A234,Table2[[No]:[Date Student Last Attended Program
(mm/dd/yyyy)]],18,FALSE)</f>
        <v>0</v>
      </c>
      <c r="G234" s="209">
        <f>VLOOKUP($A234,Table2[[#All],[No]:[Which Group Does Student Participate In?
(optional)]],23,FALSE)</f>
        <v>0</v>
      </c>
      <c r="H234" s="29"/>
      <c r="I234" s="29"/>
      <c r="J234" s="29"/>
      <c r="K234" s="29"/>
      <c r="L234" s="29"/>
      <c r="M234" s="29"/>
      <c r="N234" s="29"/>
      <c r="O234" s="29"/>
      <c r="P234" s="29"/>
      <c r="Q234" s="29"/>
      <c r="R234" s="29"/>
      <c r="S234" s="9"/>
      <c r="T234" s="9"/>
      <c r="U234" s="9"/>
      <c r="V234" s="9"/>
      <c r="W234" s="9"/>
      <c r="X234" s="9"/>
      <c r="Y234" s="9"/>
      <c r="Z234" s="9"/>
      <c r="AA234" s="9"/>
      <c r="AB234" s="9"/>
      <c r="AC234" s="9"/>
      <c r="AD234" s="9"/>
      <c r="AE234" s="9"/>
      <c r="AF234" s="9"/>
      <c r="AG234" s="9"/>
      <c r="AH234" s="9"/>
      <c r="AI234" s="9"/>
      <c r="AJ234" s="9"/>
      <c r="AK234" s="9"/>
      <c r="AL234" s="9"/>
      <c r="AM234" s="11">
        <f t="shared" si="9"/>
        <v>0</v>
      </c>
      <c r="AN234" s="11">
        <f t="shared" si="10"/>
        <v>0</v>
      </c>
      <c r="AO234" s="47" t="e">
        <f t="shared" si="11"/>
        <v>#DIV/0!</v>
      </c>
    </row>
    <row r="235" spans="1:41" x14ac:dyDescent="0.25">
      <c r="A235" s="10">
        <v>234</v>
      </c>
      <c r="B235" s="11">
        <f>VLOOKUP($A235,Table2[[No]:[Date Student Last Attended Program
(mm/dd/yyyy)]],2,FALSE)</f>
        <v>0</v>
      </c>
      <c r="C235" s="12">
        <f>VLOOKUP($A235,Table2[[No]:[Date Student Last Attended Program
(mm/dd/yyyy)]],4,FALSE)</f>
        <v>0</v>
      </c>
      <c r="D235" s="51">
        <f>VLOOKUP($A235,Table2[[No]:[Date Student Last Attended Program
(mm/dd/yyyy)]],14,FALSE)</f>
        <v>0</v>
      </c>
      <c r="E235" s="138">
        <f>VLOOKUP($A235,Table2[[No]:[Date Student Last Attended Program
(mm/dd/yyyy)]],17,FALSE)</f>
        <v>0</v>
      </c>
      <c r="F235" s="207">
        <f>VLOOKUP($A235,Table2[[No]:[Date Student Last Attended Program
(mm/dd/yyyy)]],18,FALSE)</f>
        <v>0</v>
      </c>
      <c r="G235" s="209">
        <f>VLOOKUP($A235,Table2[[#All],[No]:[Which Group Does Student Participate In?
(optional)]],23,FALSE)</f>
        <v>0</v>
      </c>
      <c r="H235" s="29"/>
      <c r="I235" s="29"/>
      <c r="J235" s="29"/>
      <c r="K235" s="29"/>
      <c r="L235" s="29"/>
      <c r="M235" s="29"/>
      <c r="N235" s="29"/>
      <c r="O235" s="29"/>
      <c r="P235" s="29"/>
      <c r="Q235" s="29"/>
      <c r="R235" s="29"/>
      <c r="S235" s="9"/>
      <c r="T235" s="9"/>
      <c r="U235" s="9"/>
      <c r="V235" s="9"/>
      <c r="W235" s="9"/>
      <c r="X235" s="9"/>
      <c r="Y235" s="9"/>
      <c r="Z235" s="9"/>
      <c r="AA235" s="9"/>
      <c r="AB235" s="9"/>
      <c r="AC235" s="9"/>
      <c r="AD235" s="9"/>
      <c r="AE235" s="9"/>
      <c r="AF235" s="9"/>
      <c r="AG235" s="9"/>
      <c r="AH235" s="9"/>
      <c r="AI235" s="9"/>
      <c r="AJ235" s="9"/>
      <c r="AK235" s="9"/>
      <c r="AL235" s="9"/>
      <c r="AM235" s="11">
        <f t="shared" si="9"/>
        <v>0</v>
      </c>
      <c r="AN235" s="11">
        <f t="shared" si="10"/>
        <v>0</v>
      </c>
      <c r="AO235" s="47" t="e">
        <f t="shared" si="11"/>
        <v>#DIV/0!</v>
      </c>
    </row>
    <row r="236" spans="1:41" x14ac:dyDescent="0.25">
      <c r="A236" s="10">
        <v>235</v>
      </c>
      <c r="B236" s="11">
        <f>VLOOKUP($A236,Table2[[No]:[Date Student Last Attended Program
(mm/dd/yyyy)]],2,FALSE)</f>
        <v>0</v>
      </c>
      <c r="C236" s="12">
        <f>VLOOKUP($A236,Table2[[No]:[Date Student Last Attended Program
(mm/dd/yyyy)]],4,FALSE)</f>
        <v>0</v>
      </c>
      <c r="D236" s="51">
        <f>VLOOKUP($A236,Table2[[No]:[Date Student Last Attended Program
(mm/dd/yyyy)]],14,FALSE)</f>
        <v>0</v>
      </c>
      <c r="E236" s="138">
        <f>VLOOKUP($A236,Table2[[No]:[Date Student Last Attended Program
(mm/dd/yyyy)]],17,FALSE)</f>
        <v>0</v>
      </c>
      <c r="F236" s="207">
        <f>VLOOKUP($A236,Table2[[No]:[Date Student Last Attended Program
(mm/dd/yyyy)]],18,FALSE)</f>
        <v>0</v>
      </c>
      <c r="G236" s="209">
        <f>VLOOKUP($A236,Table2[[#All],[No]:[Which Group Does Student Participate In?
(optional)]],23,FALSE)</f>
        <v>0</v>
      </c>
      <c r="H236" s="29"/>
      <c r="I236" s="29"/>
      <c r="J236" s="29"/>
      <c r="K236" s="29"/>
      <c r="L236" s="29"/>
      <c r="M236" s="29"/>
      <c r="N236" s="29"/>
      <c r="O236" s="29"/>
      <c r="P236" s="29"/>
      <c r="Q236" s="29"/>
      <c r="R236" s="29"/>
      <c r="S236" s="9"/>
      <c r="T236" s="9"/>
      <c r="U236" s="9"/>
      <c r="V236" s="9"/>
      <c r="W236" s="9"/>
      <c r="X236" s="9"/>
      <c r="Y236" s="9"/>
      <c r="Z236" s="9"/>
      <c r="AA236" s="9"/>
      <c r="AB236" s="9"/>
      <c r="AC236" s="9"/>
      <c r="AD236" s="9"/>
      <c r="AE236" s="9"/>
      <c r="AF236" s="9"/>
      <c r="AG236" s="9"/>
      <c r="AH236" s="9"/>
      <c r="AI236" s="9"/>
      <c r="AJ236" s="9"/>
      <c r="AK236" s="9"/>
      <c r="AL236" s="9"/>
      <c r="AM236" s="11">
        <f t="shared" si="9"/>
        <v>0</v>
      </c>
      <c r="AN236" s="11">
        <f t="shared" si="10"/>
        <v>0</v>
      </c>
      <c r="AO236" s="47" t="e">
        <f t="shared" si="11"/>
        <v>#DIV/0!</v>
      </c>
    </row>
    <row r="237" spans="1:41" x14ac:dyDescent="0.25">
      <c r="A237" s="10">
        <v>236</v>
      </c>
      <c r="B237" s="11">
        <f>VLOOKUP($A237,Table2[[No]:[Date Student Last Attended Program
(mm/dd/yyyy)]],2,FALSE)</f>
        <v>0</v>
      </c>
      <c r="C237" s="12">
        <f>VLOOKUP($A237,Table2[[No]:[Date Student Last Attended Program
(mm/dd/yyyy)]],4,FALSE)</f>
        <v>0</v>
      </c>
      <c r="D237" s="51">
        <f>VLOOKUP($A237,Table2[[No]:[Date Student Last Attended Program
(mm/dd/yyyy)]],14,FALSE)</f>
        <v>0</v>
      </c>
      <c r="E237" s="138">
        <f>VLOOKUP($A237,Table2[[No]:[Date Student Last Attended Program
(mm/dd/yyyy)]],17,FALSE)</f>
        <v>0</v>
      </c>
      <c r="F237" s="207">
        <f>VLOOKUP($A237,Table2[[No]:[Date Student Last Attended Program
(mm/dd/yyyy)]],18,FALSE)</f>
        <v>0</v>
      </c>
      <c r="G237" s="209">
        <f>VLOOKUP($A237,Table2[[#All],[No]:[Which Group Does Student Participate In?
(optional)]],23,FALSE)</f>
        <v>0</v>
      </c>
      <c r="H237" s="29"/>
      <c r="I237" s="29"/>
      <c r="J237" s="29"/>
      <c r="K237" s="29"/>
      <c r="L237" s="29"/>
      <c r="M237" s="29"/>
      <c r="N237" s="29"/>
      <c r="O237" s="29"/>
      <c r="P237" s="29"/>
      <c r="Q237" s="29"/>
      <c r="R237" s="29"/>
      <c r="S237" s="9"/>
      <c r="T237" s="9"/>
      <c r="U237" s="9"/>
      <c r="V237" s="9"/>
      <c r="W237" s="9"/>
      <c r="X237" s="9"/>
      <c r="Y237" s="9"/>
      <c r="Z237" s="9"/>
      <c r="AA237" s="9"/>
      <c r="AB237" s="9"/>
      <c r="AC237" s="9"/>
      <c r="AD237" s="9"/>
      <c r="AE237" s="9"/>
      <c r="AF237" s="9"/>
      <c r="AG237" s="9"/>
      <c r="AH237" s="9"/>
      <c r="AI237" s="9"/>
      <c r="AJ237" s="9"/>
      <c r="AK237" s="9"/>
      <c r="AL237" s="9"/>
      <c r="AM237" s="11">
        <f t="shared" si="9"/>
        <v>0</v>
      </c>
      <c r="AN237" s="11">
        <f t="shared" si="10"/>
        <v>0</v>
      </c>
      <c r="AO237" s="47" t="e">
        <f t="shared" si="11"/>
        <v>#DIV/0!</v>
      </c>
    </row>
    <row r="238" spans="1:41" x14ac:dyDescent="0.25">
      <c r="A238" s="10">
        <v>237</v>
      </c>
      <c r="B238" s="11">
        <f>VLOOKUP($A238,Table2[[No]:[Date Student Last Attended Program
(mm/dd/yyyy)]],2,FALSE)</f>
        <v>0</v>
      </c>
      <c r="C238" s="12">
        <f>VLOOKUP($A238,Table2[[No]:[Date Student Last Attended Program
(mm/dd/yyyy)]],4,FALSE)</f>
        <v>0</v>
      </c>
      <c r="D238" s="51">
        <f>VLOOKUP($A238,Table2[[No]:[Date Student Last Attended Program
(mm/dd/yyyy)]],14,FALSE)</f>
        <v>0</v>
      </c>
      <c r="E238" s="138">
        <f>VLOOKUP($A238,Table2[[No]:[Date Student Last Attended Program
(mm/dd/yyyy)]],17,FALSE)</f>
        <v>0</v>
      </c>
      <c r="F238" s="207">
        <f>VLOOKUP($A238,Table2[[No]:[Date Student Last Attended Program
(mm/dd/yyyy)]],18,FALSE)</f>
        <v>0</v>
      </c>
      <c r="G238" s="209">
        <f>VLOOKUP($A238,Table2[[#All],[No]:[Which Group Does Student Participate In?
(optional)]],23,FALSE)</f>
        <v>0</v>
      </c>
      <c r="H238" s="29"/>
      <c r="I238" s="29"/>
      <c r="J238" s="29"/>
      <c r="K238" s="29"/>
      <c r="L238" s="29"/>
      <c r="M238" s="29"/>
      <c r="N238" s="29"/>
      <c r="O238" s="29"/>
      <c r="P238" s="29"/>
      <c r="Q238" s="29"/>
      <c r="R238" s="29"/>
      <c r="S238" s="9"/>
      <c r="T238" s="9"/>
      <c r="U238" s="9"/>
      <c r="V238" s="9"/>
      <c r="W238" s="9"/>
      <c r="X238" s="9"/>
      <c r="Y238" s="9"/>
      <c r="Z238" s="9"/>
      <c r="AA238" s="9"/>
      <c r="AB238" s="9"/>
      <c r="AC238" s="9"/>
      <c r="AD238" s="9"/>
      <c r="AE238" s="9"/>
      <c r="AF238" s="9"/>
      <c r="AG238" s="9"/>
      <c r="AH238" s="9"/>
      <c r="AI238" s="9"/>
      <c r="AJ238" s="9"/>
      <c r="AK238" s="9"/>
      <c r="AL238" s="9"/>
      <c r="AM238" s="11">
        <f t="shared" si="9"/>
        <v>0</v>
      </c>
      <c r="AN238" s="11">
        <f t="shared" si="10"/>
        <v>0</v>
      </c>
      <c r="AO238" s="47" t="e">
        <f t="shared" si="11"/>
        <v>#DIV/0!</v>
      </c>
    </row>
    <row r="239" spans="1:41" x14ac:dyDescent="0.25">
      <c r="A239" s="10">
        <v>238</v>
      </c>
      <c r="B239" s="11">
        <f>VLOOKUP($A239,Table2[[No]:[Date Student Last Attended Program
(mm/dd/yyyy)]],2,FALSE)</f>
        <v>0</v>
      </c>
      <c r="C239" s="12">
        <f>VLOOKUP($A239,Table2[[No]:[Date Student Last Attended Program
(mm/dd/yyyy)]],4,FALSE)</f>
        <v>0</v>
      </c>
      <c r="D239" s="51">
        <f>VLOOKUP($A239,Table2[[No]:[Date Student Last Attended Program
(mm/dd/yyyy)]],14,FALSE)</f>
        <v>0</v>
      </c>
      <c r="E239" s="138">
        <f>VLOOKUP($A239,Table2[[No]:[Date Student Last Attended Program
(mm/dd/yyyy)]],17,FALSE)</f>
        <v>0</v>
      </c>
      <c r="F239" s="207">
        <f>VLOOKUP($A239,Table2[[No]:[Date Student Last Attended Program
(mm/dd/yyyy)]],18,FALSE)</f>
        <v>0</v>
      </c>
      <c r="G239" s="209">
        <f>VLOOKUP($A239,Table2[[#All],[No]:[Which Group Does Student Participate In?
(optional)]],23,FALSE)</f>
        <v>0</v>
      </c>
      <c r="H239" s="29"/>
      <c r="I239" s="29"/>
      <c r="J239" s="29"/>
      <c r="K239" s="29"/>
      <c r="L239" s="29"/>
      <c r="M239" s="29"/>
      <c r="N239" s="29"/>
      <c r="O239" s="29"/>
      <c r="P239" s="29"/>
      <c r="Q239" s="29"/>
      <c r="R239" s="29"/>
      <c r="S239" s="9"/>
      <c r="T239" s="9"/>
      <c r="U239" s="9"/>
      <c r="V239" s="9"/>
      <c r="W239" s="9"/>
      <c r="X239" s="9"/>
      <c r="Y239" s="9"/>
      <c r="Z239" s="9"/>
      <c r="AA239" s="9"/>
      <c r="AB239" s="9"/>
      <c r="AC239" s="9"/>
      <c r="AD239" s="9"/>
      <c r="AE239" s="9"/>
      <c r="AF239" s="9"/>
      <c r="AG239" s="9"/>
      <c r="AH239" s="9"/>
      <c r="AI239" s="9"/>
      <c r="AJ239" s="9"/>
      <c r="AK239" s="9"/>
      <c r="AL239" s="9"/>
      <c r="AM239" s="11">
        <f t="shared" si="9"/>
        <v>0</v>
      </c>
      <c r="AN239" s="11">
        <f t="shared" si="10"/>
        <v>0</v>
      </c>
      <c r="AO239" s="47" t="e">
        <f t="shared" si="11"/>
        <v>#DIV/0!</v>
      </c>
    </row>
    <row r="240" spans="1:41" x14ac:dyDescent="0.25">
      <c r="A240" s="10">
        <v>239</v>
      </c>
      <c r="B240" s="11">
        <f>VLOOKUP($A240,Table2[[No]:[Date Student Last Attended Program
(mm/dd/yyyy)]],2,FALSE)</f>
        <v>0</v>
      </c>
      <c r="C240" s="12">
        <f>VLOOKUP($A240,Table2[[No]:[Date Student Last Attended Program
(mm/dd/yyyy)]],4,FALSE)</f>
        <v>0</v>
      </c>
      <c r="D240" s="51">
        <f>VLOOKUP($A240,Table2[[No]:[Date Student Last Attended Program
(mm/dd/yyyy)]],14,FALSE)</f>
        <v>0</v>
      </c>
      <c r="E240" s="138">
        <f>VLOOKUP($A240,Table2[[No]:[Date Student Last Attended Program
(mm/dd/yyyy)]],17,FALSE)</f>
        <v>0</v>
      </c>
      <c r="F240" s="207">
        <f>VLOOKUP($A240,Table2[[No]:[Date Student Last Attended Program
(mm/dd/yyyy)]],18,FALSE)</f>
        <v>0</v>
      </c>
      <c r="G240" s="209">
        <f>VLOOKUP($A240,Table2[[#All],[No]:[Which Group Does Student Participate In?
(optional)]],23,FALSE)</f>
        <v>0</v>
      </c>
      <c r="H240" s="29"/>
      <c r="I240" s="29"/>
      <c r="J240" s="29"/>
      <c r="K240" s="29"/>
      <c r="L240" s="29"/>
      <c r="M240" s="29"/>
      <c r="N240" s="29"/>
      <c r="O240" s="29"/>
      <c r="P240" s="29"/>
      <c r="Q240" s="29"/>
      <c r="R240" s="29"/>
      <c r="S240" s="9"/>
      <c r="T240" s="9"/>
      <c r="U240" s="9"/>
      <c r="V240" s="9"/>
      <c r="W240" s="9"/>
      <c r="X240" s="9"/>
      <c r="Y240" s="9"/>
      <c r="Z240" s="9"/>
      <c r="AA240" s="9"/>
      <c r="AB240" s="9"/>
      <c r="AC240" s="9"/>
      <c r="AD240" s="9"/>
      <c r="AE240" s="9"/>
      <c r="AF240" s="9"/>
      <c r="AG240" s="9"/>
      <c r="AH240" s="9"/>
      <c r="AI240" s="9"/>
      <c r="AJ240" s="9"/>
      <c r="AK240" s="9"/>
      <c r="AL240" s="9"/>
      <c r="AM240" s="11">
        <f t="shared" si="9"/>
        <v>0</v>
      </c>
      <c r="AN240" s="11">
        <f t="shared" si="10"/>
        <v>0</v>
      </c>
      <c r="AO240" s="47" t="e">
        <f t="shared" si="11"/>
        <v>#DIV/0!</v>
      </c>
    </row>
    <row r="241" spans="1:41" x14ac:dyDescent="0.25">
      <c r="A241" s="10">
        <v>240</v>
      </c>
      <c r="B241" s="11">
        <f>VLOOKUP($A241,Table2[[No]:[Date Student Last Attended Program
(mm/dd/yyyy)]],2,FALSE)</f>
        <v>0</v>
      </c>
      <c r="C241" s="12">
        <f>VLOOKUP($A241,Table2[[No]:[Date Student Last Attended Program
(mm/dd/yyyy)]],4,FALSE)</f>
        <v>0</v>
      </c>
      <c r="D241" s="51">
        <f>VLOOKUP($A241,Table2[[No]:[Date Student Last Attended Program
(mm/dd/yyyy)]],14,FALSE)</f>
        <v>0</v>
      </c>
      <c r="E241" s="138">
        <f>VLOOKUP($A241,Table2[[No]:[Date Student Last Attended Program
(mm/dd/yyyy)]],17,FALSE)</f>
        <v>0</v>
      </c>
      <c r="F241" s="207">
        <f>VLOOKUP($A241,Table2[[No]:[Date Student Last Attended Program
(mm/dd/yyyy)]],18,FALSE)</f>
        <v>0</v>
      </c>
      <c r="G241" s="209">
        <f>VLOOKUP($A241,Table2[[#All],[No]:[Which Group Does Student Participate In?
(optional)]],23,FALSE)</f>
        <v>0</v>
      </c>
      <c r="H241" s="29"/>
      <c r="I241" s="29"/>
      <c r="J241" s="29"/>
      <c r="K241" s="29"/>
      <c r="L241" s="29"/>
      <c r="M241" s="29"/>
      <c r="N241" s="29"/>
      <c r="O241" s="29"/>
      <c r="P241" s="29"/>
      <c r="Q241" s="29"/>
      <c r="R241" s="29"/>
      <c r="S241" s="9"/>
      <c r="T241" s="9"/>
      <c r="U241" s="9"/>
      <c r="V241" s="9"/>
      <c r="W241" s="9"/>
      <c r="X241" s="9"/>
      <c r="Y241" s="9"/>
      <c r="Z241" s="9"/>
      <c r="AA241" s="9"/>
      <c r="AB241" s="9"/>
      <c r="AC241" s="9"/>
      <c r="AD241" s="9"/>
      <c r="AE241" s="9"/>
      <c r="AF241" s="9"/>
      <c r="AG241" s="9"/>
      <c r="AH241" s="9"/>
      <c r="AI241" s="9"/>
      <c r="AJ241" s="9"/>
      <c r="AK241" s="9"/>
      <c r="AL241" s="9"/>
      <c r="AM241" s="11">
        <f t="shared" si="9"/>
        <v>0</v>
      </c>
      <c r="AN241" s="11">
        <f t="shared" si="10"/>
        <v>0</v>
      </c>
      <c r="AO241" s="47" t="e">
        <f t="shared" si="11"/>
        <v>#DIV/0!</v>
      </c>
    </row>
    <row r="242" spans="1:41" x14ac:dyDescent="0.25">
      <c r="A242" s="10">
        <v>241</v>
      </c>
      <c r="B242" s="11">
        <f>VLOOKUP($A242,Table2[[No]:[Date Student Last Attended Program
(mm/dd/yyyy)]],2,FALSE)</f>
        <v>0</v>
      </c>
      <c r="C242" s="12">
        <f>VLOOKUP($A242,Table2[[No]:[Date Student Last Attended Program
(mm/dd/yyyy)]],4,FALSE)</f>
        <v>0</v>
      </c>
      <c r="D242" s="51">
        <f>VLOOKUP($A242,Table2[[No]:[Date Student Last Attended Program
(mm/dd/yyyy)]],14,FALSE)</f>
        <v>0</v>
      </c>
      <c r="E242" s="138">
        <f>VLOOKUP($A242,Table2[[No]:[Date Student Last Attended Program
(mm/dd/yyyy)]],17,FALSE)</f>
        <v>0</v>
      </c>
      <c r="F242" s="207">
        <f>VLOOKUP($A242,Table2[[No]:[Date Student Last Attended Program
(mm/dd/yyyy)]],18,FALSE)</f>
        <v>0</v>
      </c>
      <c r="G242" s="209">
        <f>VLOOKUP($A242,Table2[[#All],[No]:[Which Group Does Student Participate In?
(optional)]],23,FALSE)</f>
        <v>0</v>
      </c>
      <c r="H242" s="29"/>
      <c r="I242" s="29"/>
      <c r="J242" s="29"/>
      <c r="K242" s="29"/>
      <c r="L242" s="29"/>
      <c r="M242" s="29"/>
      <c r="N242" s="29"/>
      <c r="O242" s="29"/>
      <c r="P242" s="29"/>
      <c r="Q242" s="29"/>
      <c r="R242" s="29"/>
      <c r="S242" s="9"/>
      <c r="T242" s="9"/>
      <c r="U242" s="9"/>
      <c r="V242" s="9"/>
      <c r="W242" s="9"/>
      <c r="X242" s="9"/>
      <c r="Y242" s="9"/>
      <c r="Z242" s="9"/>
      <c r="AA242" s="9"/>
      <c r="AB242" s="9"/>
      <c r="AC242" s="9"/>
      <c r="AD242" s="9"/>
      <c r="AE242" s="9"/>
      <c r="AF242" s="9"/>
      <c r="AG242" s="9"/>
      <c r="AH242" s="9"/>
      <c r="AI242" s="9"/>
      <c r="AJ242" s="9"/>
      <c r="AK242" s="9"/>
      <c r="AL242" s="9"/>
      <c r="AM242" s="11">
        <f t="shared" si="9"/>
        <v>0</v>
      </c>
      <c r="AN242" s="11">
        <f t="shared" si="10"/>
        <v>0</v>
      </c>
      <c r="AO242" s="47" t="e">
        <f t="shared" si="11"/>
        <v>#DIV/0!</v>
      </c>
    </row>
    <row r="243" spans="1:41" x14ac:dyDescent="0.25">
      <c r="A243" s="10">
        <v>242</v>
      </c>
      <c r="B243" s="11">
        <f>VLOOKUP($A243,Table2[[No]:[Date Student Last Attended Program
(mm/dd/yyyy)]],2,FALSE)</f>
        <v>0</v>
      </c>
      <c r="C243" s="12">
        <f>VLOOKUP($A243,Table2[[No]:[Date Student Last Attended Program
(mm/dd/yyyy)]],4,FALSE)</f>
        <v>0</v>
      </c>
      <c r="D243" s="51">
        <f>VLOOKUP($A243,Table2[[No]:[Date Student Last Attended Program
(mm/dd/yyyy)]],14,FALSE)</f>
        <v>0</v>
      </c>
      <c r="E243" s="138">
        <f>VLOOKUP($A243,Table2[[No]:[Date Student Last Attended Program
(mm/dd/yyyy)]],17,FALSE)</f>
        <v>0</v>
      </c>
      <c r="F243" s="207">
        <f>VLOOKUP($A243,Table2[[No]:[Date Student Last Attended Program
(mm/dd/yyyy)]],18,FALSE)</f>
        <v>0</v>
      </c>
      <c r="G243" s="209">
        <f>VLOOKUP($A243,Table2[[#All],[No]:[Which Group Does Student Participate In?
(optional)]],23,FALSE)</f>
        <v>0</v>
      </c>
      <c r="H243" s="29"/>
      <c r="I243" s="29"/>
      <c r="J243" s="29"/>
      <c r="K243" s="29"/>
      <c r="L243" s="29"/>
      <c r="M243" s="29"/>
      <c r="N243" s="29"/>
      <c r="O243" s="29"/>
      <c r="P243" s="29"/>
      <c r="Q243" s="29"/>
      <c r="R243" s="29"/>
      <c r="S243" s="9"/>
      <c r="T243" s="9"/>
      <c r="U243" s="9"/>
      <c r="V243" s="9"/>
      <c r="W243" s="9"/>
      <c r="X243" s="9"/>
      <c r="Y243" s="9"/>
      <c r="Z243" s="9"/>
      <c r="AA243" s="9"/>
      <c r="AB243" s="9"/>
      <c r="AC243" s="9"/>
      <c r="AD243" s="9"/>
      <c r="AE243" s="9"/>
      <c r="AF243" s="9"/>
      <c r="AG243" s="9"/>
      <c r="AH243" s="9"/>
      <c r="AI243" s="9"/>
      <c r="AJ243" s="9"/>
      <c r="AK243" s="9"/>
      <c r="AL243" s="9"/>
      <c r="AM243" s="11">
        <f t="shared" si="9"/>
        <v>0</v>
      </c>
      <c r="AN243" s="11">
        <f t="shared" si="10"/>
        <v>0</v>
      </c>
      <c r="AO243" s="47" t="e">
        <f t="shared" si="11"/>
        <v>#DIV/0!</v>
      </c>
    </row>
    <row r="244" spans="1:41" x14ac:dyDescent="0.25">
      <c r="A244" s="10">
        <v>243</v>
      </c>
      <c r="B244" s="11">
        <f>VLOOKUP($A244,Table2[[No]:[Date Student Last Attended Program
(mm/dd/yyyy)]],2,FALSE)</f>
        <v>0</v>
      </c>
      <c r="C244" s="12">
        <f>VLOOKUP($A244,Table2[[No]:[Date Student Last Attended Program
(mm/dd/yyyy)]],4,FALSE)</f>
        <v>0</v>
      </c>
      <c r="D244" s="51">
        <f>VLOOKUP($A244,Table2[[No]:[Date Student Last Attended Program
(mm/dd/yyyy)]],14,FALSE)</f>
        <v>0</v>
      </c>
      <c r="E244" s="138">
        <f>VLOOKUP($A244,Table2[[No]:[Date Student Last Attended Program
(mm/dd/yyyy)]],17,FALSE)</f>
        <v>0</v>
      </c>
      <c r="F244" s="207">
        <f>VLOOKUP($A244,Table2[[No]:[Date Student Last Attended Program
(mm/dd/yyyy)]],18,FALSE)</f>
        <v>0</v>
      </c>
      <c r="G244" s="209">
        <f>VLOOKUP($A244,Table2[[#All],[No]:[Which Group Does Student Participate In?
(optional)]],23,FALSE)</f>
        <v>0</v>
      </c>
      <c r="H244" s="29"/>
      <c r="I244" s="29"/>
      <c r="J244" s="29"/>
      <c r="K244" s="29"/>
      <c r="L244" s="29"/>
      <c r="M244" s="29"/>
      <c r="N244" s="29"/>
      <c r="O244" s="29"/>
      <c r="P244" s="29"/>
      <c r="Q244" s="29"/>
      <c r="R244" s="29"/>
      <c r="S244" s="9"/>
      <c r="T244" s="9"/>
      <c r="U244" s="9"/>
      <c r="V244" s="9"/>
      <c r="W244" s="9"/>
      <c r="X244" s="9"/>
      <c r="Y244" s="9"/>
      <c r="Z244" s="9"/>
      <c r="AA244" s="9"/>
      <c r="AB244" s="9"/>
      <c r="AC244" s="9"/>
      <c r="AD244" s="9"/>
      <c r="AE244" s="9"/>
      <c r="AF244" s="9"/>
      <c r="AG244" s="9"/>
      <c r="AH244" s="9"/>
      <c r="AI244" s="9"/>
      <c r="AJ244" s="9"/>
      <c r="AK244" s="9"/>
      <c r="AL244" s="9"/>
      <c r="AM244" s="11">
        <f t="shared" si="9"/>
        <v>0</v>
      </c>
      <c r="AN244" s="11">
        <f t="shared" si="10"/>
        <v>0</v>
      </c>
      <c r="AO244" s="47" t="e">
        <f t="shared" si="11"/>
        <v>#DIV/0!</v>
      </c>
    </row>
    <row r="245" spans="1:41" x14ac:dyDescent="0.25">
      <c r="A245" s="10">
        <v>244</v>
      </c>
      <c r="B245" s="11">
        <f>VLOOKUP($A245,Table2[[No]:[Date Student Last Attended Program
(mm/dd/yyyy)]],2,FALSE)</f>
        <v>0</v>
      </c>
      <c r="C245" s="12">
        <f>VLOOKUP($A245,Table2[[No]:[Date Student Last Attended Program
(mm/dd/yyyy)]],4,FALSE)</f>
        <v>0</v>
      </c>
      <c r="D245" s="51">
        <f>VLOOKUP($A245,Table2[[No]:[Date Student Last Attended Program
(mm/dd/yyyy)]],14,FALSE)</f>
        <v>0</v>
      </c>
      <c r="E245" s="138">
        <f>VLOOKUP($A245,Table2[[No]:[Date Student Last Attended Program
(mm/dd/yyyy)]],17,FALSE)</f>
        <v>0</v>
      </c>
      <c r="F245" s="207">
        <f>VLOOKUP($A245,Table2[[No]:[Date Student Last Attended Program
(mm/dd/yyyy)]],18,FALSE)</f>
        <v>0</v>
      </c>
      <c r="G245" s="209">
        <f>VLOOKUP($A245,Table2[[#All],[No]:[Which Group Does Student Participate In?
(optional)]],23,FALSE)</f>
        <v>0</v>
      </c>
      <c r="H245" s="29"/>
      <c r="I245" s="29"/>
      <c r="J245" s="29"/>
      <c r="K245" s="29"/>
      <c r="L245" s="29"/>
      <c r="M245" s="29"/>
      <c r="N245" s="29"/>
      <c r="O245" s="29"/>
      <c r="P245" s="29"/>
      <c r="Q245" s="29"/>
      <c r="R245" s="29"/>
      <c r="S245" s="9"/>
      <c r="T245" s="9"/>
      <c r="U245" s="9"/>
      <c r="V245" s="9"/>
      <c r="W245" s="9"/>
      <c r="X245" s="9"/>
      <c r="Y245" s="9"/>
      <c r="Z245" s="9"/>
      <c r="AA245" s="9"/>
      <c r="AB245" s="9"/>
      <c r="AC245" s="9"/>
      <c r="AD245" s="9"/>
      <c r="AE245" s="9"/>
      <c r="AF245" s="9"/>
      <c r="AG245" s="9"/>
      <c r="AH245" s="9"/>
      <c r="AI245" s="9"/>
      <c r="AJ245" s="9"/>
      <c r="AK245" s="9"/>
      <c r="AL245" s="9"/>
      <c r="AM245" s="11">
        <f t="shared" si="9"/>
        <v>0</v>
      </c>
      <c r="AN245" s="11">
        <f t="shared" si="10"/>
        <v>0</v>
      </c>
      <c r="AO245" s="47" t="e">
        <f t="shared" si="11"/>
        <v>#DIV/0!</v>
      </c>
    </row>
    <row r="246" spans="1:41" x14ac:dyDescent="0.25">
      <c r="A246" s="10">
        <v>245</v>
      </c>
      <c r="B246" s="11">
        <f>VLOOKUP($A246,Table2[[No]:[Date Student Last Attended Program
(mm/dd/yyyy)]],2,FALSE)</f>
        <v>0</v>
      </c>
      <c r="C246" s="12">
        <f>VLOOKUP($A246,Table2[[No]:[Date Student Last Attended Program
(mm/dd/yyyy)]],4,FALSE)</f>
        <v>0</v>
      </c>
      <c r="D246" s="51">
        <f>VLOOKUP($A246,Table2[[No]:[Date Student Last Attended Program
(mm/dd/yyyy)]],14,FALSE)</f>
        <v>0</v>
      </c>
      <c r="E246" s="138">
        <f>VLOOKUP($A246,Table2[[No]:[Date Student Last Attended Program
(mm/dd/yyyy)]],17,FALSE)</f>
        <v>0</v>
      </c>
      <c r="F246" s="207">
        <f>VLOOKUP($A246,Table2[[No]:[Date Student Last Attended Program
(mm/dd/yyyy)]],18,FALSE)</f>
        <v>0</v>
      </c>
      <c r="G246" s="209">
        <f>VLOOKUP($A246,Table2[[#All],[No]:[Which Group Does Student Participate In?
(optional)]],23,FALSE)</f>
        <v>0</v>
      </c>
      <c r="H246" s="29"/>
      <c r="I246" s="29"/>
      <c r="J246" s="29"/>
      <c r="K246" s="29"/>
      <c r="L246" s="29"/>
      <c r="M246" s="29"/>
      <c r="N246" s="29"/>
      <c r="O246" s="29"/>
      <c r="P246" s="29"/>
      <c r="Q246" s="29"/>
      <c r="R246" s="29"/>
      <c r="S246" s="9"/>
      <c r="T246" s="9"/>
      <c r="U246" s="9"/>
      <c r="V246" s="9"/>
      <c r="W246" s="9"/>
      <c r="X246" s="9"/>
      <c r="Y246" s="9"/>
      <c r="Z246" s="9"/>
      <c r="AA246" s="9"/>
      <c r="AB246" s="9"/>
      <c r="AC246" s="9"/>
      <c r="AD246" s="9"/>
      <c r="AE246" s="9"/>
      <c r="AF246" s="9"/>
      <c r="AG246" s="9"/>
      <c r="AH246" s="9"/>
      <c r="AI246" s="9"/>
      <c r="AJ246" s="9"/>
      <c r="AK246" s="9"/>
      <c r="AL246" s="9"/>
      <c r="AM246" s="11">
        <f t="shared" si="9"/>
        <v>0</v>
      </c>
      <c r="AN246" s="11">
        <f t="shared" si="10"/>
        <v>0</v>
      </c>
      <c r="AO246" s="47" t="e">
        <f t="shared" si="11"/>
        <v>#DIV/0!</v>
      </c>
    </row>
    <row r="247" spans="1:41" x14ac:dyDescent="0.25">
      <c r="A247" s="10">
        <v>246</v>
      </c>
      <c r="B247" s="11">
        <f>VLOOKUP($A247,Table2[[No]:[Date Student Last Attended Program
(mm/dd/yyyy)]],2,FALSE)</f>
        <v>0</v>
      </c>
      <c r="C247" s="12">
        <f>VLOOKUP($A247,Table2[[No]:[Date Student Last Attended Program
(mm/dd/yyyy)]],4,FALSE)</f>
        <v>0</v>
      </c>
      <c r="D247" s="51">
        <f>VLOOKUP($A247,Table2[[No]:[Date Student Last Attended Program
(mm/dd/yyyy)]],14,FALSE)</f>
        <v>0</v>
      </c>
      <c r="E247" s="138">
        <f>VLOOKUP($A247,Table2[[No]:[Date Student Last Attended Program
(mm/dd/yyyy)]],17,FALSE)</f>
        <v>0</v>
      </c>
      <c r="F247" s="207">
        <f>VLOOKUP($A247,Table2[[No]:[Date Student Last Attended Program
(mm/dd/yyyy)]],18,FALSE)</f>
        <v>0</v>
      </c>
      <c r="G247" s="209">
        <f>VLOOKUP($A247,Table2[[#All],[No]:[Which Group Does Student Participate In?
(optional)]],23,FALSE)</f>
        <v>0</v>
      </c>
      <c r="H247" s="29"/>
      <c r="I247" s="29"/>
      <c r="J247" s="29"/>
      <c r="K247" s="29"/>
      <c r="L247" s="29"/>
      <c r="M247" s="29"/>
      <c r="N247" s="29"/>
      <c r="O247" s="29"/>
      <c r="P247" s="29"/>
      <c r="Q247" s="29"/>
      <c r="R247" s="29"/>
      <c r="S247" s="9"/>
      <c r="T247" s="9"/>
      <c r="U247" s="9"/>
      <c r="V247" s="9"/>
      <c r="W247" s="9"/>
      <c r="X247" s="9"/>
      <c r="Y247" s="9"/>
      <c r="Z247" s="9"/>
      <c r="AA247" s="9"/>
      <c r="AB247" s="9"/>
      <c r="AC247" s="9"/>
      <c r="AD247" s="9"/>
      <c r="AE247" s="9"/>
      <c r="AF247" s="9"/>
      <c r="AG247" s="9"/>
      <c r="AH247" s="9"/>
      <c r="AI247" s="9"/>
      <c r="AJ247" s="9"/>
      <c r="AK247" s="9"/>
      <c r="AL247" s="9"/>
      <c r="AM247" s="11">
        <f t="shared" si="9"/>
        <v>0</v>
      </c>
      <c r="AN247" s="11">
        <f t="shared" si="10"/>
        <v>0</v>
      </c>
      <c r="AO247" s="47" t="e">
        <f t="shared" si="11"/>
        <v>#DIV/0!</v>
      </c>
    </row>
    <row r="248" spans="1:41" x14ac:dyDescent="0.25">
      <c r="A248" s="10">
        <v>247</v>
      </c>
      <c r="B248" s="11">
        <f>VLOOKUP($A248,Table2[[No]:[Date Student Last Attended Program
(mm/dd/yyyy)]],2,FALSE)</f>
        <v>0</v>
      </c>
      <c r="C248" s="12">
        <f>VLOOKUP($A248,Table2[[No]:[Date Student Last Attended Program
(mm/dd/yyyy)]],4,FALSE)</f>
        <v>0</v>
      </c>
      <c r="D248" s="51">
        <f>VLOOKUP($A248,Table2[[No]:[Date Student Last Attended Program
(mm/dd/yyyy)]],14,FALSE)</f>
        <v>0</v>
      </c>
      <c r="E248" s="138">
        <f>VLOOKUP($A248,Table2[[No]:[Date Student Last Attended Program
(mm/dd/yyyy)]],17,FALSE)</f>
        <v>0</v>
      </c>
      <c r="F248" s="207">
        <f>VLOOKUP($A248,Table2[[No]:[Date Student Last Attended Program
(mm/dd/yyyy)]],18,FALSE)</f>
        <v>0</v>
      </c>
      <c r="G248" s="209">
        <f>VLOOKUP($A248,Table2[[#All],[No]:[Which Group Does Student Participate In?
(optional)]],23,FALSE)</f>
        <v>0</v>
      </c>
      <c r="H248" s="29"/>
      <c r="I248" s="29"/>
      <c r="J248" s="29"/>
      <c r="K248" s="29"/>
      <c r="L248" s="29"/>
      <c r="M248" s="29"/>
      <c r="N248" s="29"/>
      <c r="O248" s="29"/>
      <c r="P248" s="29"/>
      <c r="Q248" s="29"/>
      <c r="R248" s="29"/>
      <c r="S248" s="9"/>
      <c r="T248" s="9"/>
      <c r="U248" s="9"/>
      <c r="V248" s="9"/>
      <c r="W248" s="9"/>
      <c r="X248" s="9"/>
      <c r="Y248" s="9"/>
      <c r="Z248" s="9"/>
      <c r="AA248" s="9"/>
      <c r="AB248" s="9"/>
      <c r="AC248" s="9"/>
      <c r="AD248" s="9"/>
      <c r="AE248" s="9"/>
      <c r="AF248" s="9"/>
      <c r="AG248" s="9"/>
      <c r="AH248" s="9"/>
      <c r="AI248" s="9"/>
      <c r="AJ248" s="9"/>
      <c r="AK248" s="9"/>
      <c r="AL248" s="9"/>
      <c r="AM248" s="11">
        <f t="shared" si="9"/>
        <v>0</v>
      </c>
      <c r="AN248" s="11">
        <f t="shared" si="10"/>
        <v>0</v>
      </c>
      <c r="AO248" s="47" t="e">
        <f t="shared" si="11"/>
        <v>#DIV/0!</v>
      </c>
    </row>
    <row r="249" spans="1:41" x14ac:dyDescent="0.25">
      <c r="A249" s="10">
        <v>248</v>
      </c>
      <c r="B249" s="11">
        <f>VLOOKUP($A249,Table2[[No]:[Date Student Last Attended Program
(mm/dd/yyyy)]],2,FALSE)</f>
        <v>0</v>
      </c>
      <c r="C249" s="12">
        <f>VLOOKUP($A249,Table2[[No]:[Date Student Last Attended Program
(mm/dd/yyyy)]],4,FALSE)</f>
        <v>0</v>
      </c>
      <c r="D249" s="51">
        <f>VLOOKUP($A249,Table2[[No]:[Date Student Last Attended Program
(mm/dd/yyyy)]],14,FALSE)</f>
        <v>0</v>
      </c>
      <c r="E249" s="138">
        <f>VLOOKUP($A249,Table2[[No]:[Date Student Last Attended Program
(mm/dd/yyyy)]],17,FALSE)</f>
        <v>0</v>
      </c>
      <c r="F249" s="207">
        <f>VLOOKUP($A249,Table2[[No]:[Date Student Last Attended Program
(mm/dd/yyyy)]],18,FALSE)</f>
        <v>0</v>
      </c>
      <c r="G249" s="209">
        <f>VLOOKUP($A249,Table2[[#All],[No]:[Which Group Does Student Participate In?
(optional)]],23,FALSE)</f>
        <v>0</v>
      </c>
      <c r="H249" s="29"/>
      <c r="I249" s="29"/>
      <c r="J249" s="29"/>
      <c r="K249" s="29"/>
      <c r="L249" s="29"/>
      <c r="M249" s="29"/>
      <c r="N249" s="29"/>
      <c r="O249" s="29"/>
      <c r="P249" s="29"/>
      <c r="Q249" s="29"/>
      <c r="R249" s="29"/>
      <c r="S249" s="9"/>
      <c r="T249" s="9"/>
      <c r="U249" s="9"/>
      <c r="V249" s="9"/>
      <c r="W249" s="9"/>
      <c r="X249" s="9"/>
      <c r="Y249" s="9"/>
      <c r="Z249" s="9"/>
      <c r="AA249" s="9"/>
      <c r="AB249" s="9"/>
      <c r="AC249" s="9"/>
      <c r="AD249" s="9"/>
      <c r="AE249" s="9"/>
      <c r="AF249" s="9"/>
      <c r="AG249" s="9"/>
      <c r="AH249" s="9"/>
      <c r="AI249" s="9"/>
      <c r="AJ249" s="9"/>
      <c r="AK249" s="9"/>
      <c r="AL249" s="9"/>
      <c r="AM249" s="11">
        <f t="shared" si="9"/>
        <v>0</v>
      </c>
      <c r="AN249" s="11">
        <f t="shared" si="10"/>
        <v>0</v>
      </c>
      <c r="AO249" s="47" t="e">
        <f t="shared" si="11"/>
        <v>#DIV/0!</v>
      </c>
    </row>
    <row r="250" spans="1:41" x14ac:dyDescent="0.25">
      <c r="A250" s="10">
        <v>249</v>
      </c>
      <c r="B250" s="11">
        <f>VLOOKUP($A250,Table2[[No]:[Date Student Last Attended Program
(mm/dd/yyyy)]],2,FALSE)</f>
        <v>0</v>
      </c>
      <c r="C250" s="12">
        <f>VLOOKUP($A250,Table2[[No]:[Date Student Last Attended Program
(mm/dd/yyyy)]],4,FALSE)</f>
        <v>0</v>
      </c>
      <c r="D250" s="51">
        <f>VLOOKUP($A250,Table2[[No]:[Date Student Last Attended Program
(mm/dd/yyyy)]],14,FALSE)</f>
        <v>0</v>
      </c>
      <c r="E250" s="138">
        <f>VLOOKUP($A250,Table2[[No]:[Date Student Last Attended Program
(mm/dd/yyyy)]],17,FALSE)</f>
        <v>0</v>
      </c>
      <c r="F250" s="207">
        <f>VLOOKUP($A250,Table2[[No]:[Date Student Last Attended Program
(mm/dd/yyyy)]],18,FALSE)</f>
        <v>0</v>
      </c>
      <c r="G250" s="209">
        <f>VLOOKUP($A250,Table2[[#All],[No]:[Which Group Does Student Participate In?
(optional)]],23,FALSE)</f>
        <v>0</v>
      </c>
      <c r="H250" s="29"/>
      <c r="I250" s="29"/>
      <c r="J250" s="29"/>
      <c r="K250" s="29"/>
      <c r="L250" s="29"/>
      <c r="M250" s="29"/>
      <c r="N250" s="29"/>
      <c r="O250" s="29"/>
      <c r="P250" s="29"/>
      <c r="Q250" s="29"/>
      <c r="R250" s="29"/>
      <c r="S250" s="9"/>
      <c r="T250" s="9"/>
      <c r="U250" s="9"/>
      <c r="V250" s="9"/>
      <c r="W250" s="9"/>
      <c r="X250" s="9"/>
      <c r="Y250" s="9"/>
      <c r="Z250" s="9"/>
      <c r="AA250" s="9"/>
      <c r="AB250" s="9"/>
      <c r="AC250" s="9"/>
      <c r="AD250" s="9"/>
      <c r="AE250" s="9"/>
      <c r="AF250" s="9"/>
      <c r="AG250" s="9"/>
      <c r="AH250" s="9"/>
      <c r="AI250" s="9"/>
      <c r="AJ250" s="9"/>
      <c r="AK250" s="9"/>
      <c r="AL250" s="9"/>
      <c r="AM250" s="11">
        <f t="shared" si="9"/>
        <v>0</v>
      </c>
      <c r="AN250" s="11">
        <f t="shared" si="10"/>
        <v>0</v>
      </c>
      <c r="AO250" s="47" t="e">
        <f t="shared" si="11"/>
        <v>#DIV/0!</v>
      </c>
    </row>
    <row r="251" spans="1:41" x14ac:dyDescent="0.25">
      <c r="A251" s="10">
        <v>250</v>
      </c>
      <c r="B251" s="11">
        <f>VLOOKUP($A251,Table2[[No]:[Date Student Last Attended Program
(mm/dd/yyyy)]],2,FALSE)</f>
        <v>0</v>
      </c>
      <c r="C251" s="12">
        <f>VLOOKUP($A251,Table2[[No]:[Date Student Last Attended Program
(mm/dd/yyyy)]],4,FALSE)</f>
        <v>0</v>
      </c>
      <c r="D251" s="51">
        <f>VLOOKUP($A251,Table2[[No]:[Date Student Last Attended Program
(mm/dd/yyyy)]],14,FALSE)</f>
        <v>0</v>
      </c>
      <c r="E251" s="138">
        <f>VLOOKUP($A251,Table2[[No]:[Date Student Last Attended Program
(mm/dd/yyyy)]],17,FALSE)</f>
        <v>0</v>
      </c>
      <c r="F251" s="207">
        <f>VLOOKUP($A251,Table2[[No]:[Date Student Last Attended Program
(mm/dd/yyyy)]],18,FALSE)</f>
        <v>0</v>
      </c>
      <c r="G251" s="209">
        <f>VLOOKUP($A251,Table2[[#All],[No]:[Which Group Does Student Participate In?
(optional)]],23,FALSE)</f>
        <v>0</v>
      </c>
      <c r="H251" s="29"/>
      <c r="I251" s="29"/>
      <c r="J251" s="29"/>
      <c r="K251" s="29"/>
      <c r="L251" s="29"/>
      <c r="M251" s="29"/>
      <c r="N251" s="29"/>
      <c r="O251" s="29"/>
      <c r="P251" s="29"/>
      <c r="Q251" s="29"/>
      <c r="R251" s="29"/>
      <c r="S251" s="9"/>
      <c r="T251" s="9"/>
      <c r="U251" s="9"/>
      <c r="V251" s="9"/>
      <c r="W251" s="9"/>
      <c r="X251" s="9"/>
      <c r="Y251" s="9"/>
      <c r="Z251" s="9"/>
      <c r="AA251" s="9"/>
      <c r="AB251" s="9"/>
      <c r="AC251" s="9"/>
      <c r="AD251" s="9"/>
      <c r="AE251" s="9"/>
      <c r="AF251" s="9"/>
      <c r="AG251" s="9"/>
      <c r="AH251" s="9"/>
      <c r="AI251" s="9"/>
      <c r="AJ251" s="9"/>
      <c r="AK251" s="9"/>
      <c r="AL251" s="9"/>
      <c r="AM251" s="11">
        <f t="shared" si="9"/>
        <v>0</v>
      </c>
      <c r="AN251" s="11">
        <f t="shared" si="10"/>
        <v>0</v>
      </c>
      <c r="AO251" s="47" t="e">
        <f t="shared" si="11"/>
        <v>#DIV/0!</v>
      </c>
    </row>
    <row r="252" spans="1:41" x14ac:dyDescent="0.25">
      <c r="A252" s="10">
        <v>251</v>
      </c>
      <c r="B252" s="11">
        <f>VLOOKUP($A252,Table2[[No]:[Date Student Last Attended Program
(mm/dd/yyyy)]],2,FALSE)</f>
        <v>0</v>
      </c>
      <c r="C252" s="12">
        <f>VLOOKUP($A252,Table2[[No]:[Date Student Last Attended Program
(mm/dd/yyyy)]],4,FALSE)</f>
        <v>0</v>
      </c>
      <c r="D252" s="51">
        <f>VLOOKUP($A252,Table2[[No]:[Date Student Last Attended Program
(mm/dd/yyyy)]],14,FALSE)</f>
        <v>0</v>
      </c>
      <c r="E252" s="138">
        <f>VLOOKUP($A252,Table2[[No]:[Date Student Last Attended Program
(mm/dd/yyyy)]],17,FALSE)</f>
        <v>0</v>
      </c>
      <c r="F252" s="207">
        <f>VLOOKUP($A252,Table2[[No]:[Date Student Last Attended Program
(mm/dd/yyyy)]],18,FALSE)</f>
        <v>0</v>
      </c>
      <c r="G252" s="209">
        <f>VLOOKUP($A252,Table2[[#All],[No]:[Which Group Does Student Participate In?
(optional)]],23,FALSE)</f>
        <v>0</v>
      </c>
      <c r="H252" s="29"/>
      <c r="I252" s="29"/>
      <c r="J252" s="29"/>
      <c r="K252" s="29"/>
      <c r="L252" s="29"/>
      <c r="M252" s="29"/>
      <c r="N252" s="29"/>
      <c r="O252" s="29"/>
      <c r="P252" s="29"/>
      <c r="Q252" s="29"/>
      <c r="R252" s="29"/>
      <c r="S252" s="9"/>
      <c r="T252" s="9"/>
      <c r="U252" s="9"/>
      <c r="V252" s="9"/>
      <c r="W252" s="9"/>
      <c r="X252" s="9"/>
      <c r="Y252" s="9"/>
      <c r="Z252" s="9"/>
      <c r="AA252" s="9"/>
      <c r="AB252" s="9"/>
      <c r="AC252" s="9"/>
      <c r="AD252" s="9"/>
      <c r="AE252" s="9"/>
      <c r="AF252" s="9"/>
      <c r="AG252" s="9"/>
      <c r="AH252" s="9"/>
      <c r="AI252" s="9"/>
      <c r="AJ252" s="9"/>
      <c r="AK252" s="9"/>
      <c r="AL252" s="9"/>
      <c r="AM252" s="11">
        <f t="shared" si="9"/>
        <v>0</v>
      </c>
      <c r="AN252" s="11">
        <f t="shared" si="10"/>
        <v>0</v>
      </c>
      <c r="AO252" s="47" t="e">
        <f t="shared" si="11"/>
        <v>#DIV/0!</v>
      </c>
    </row>
    <row r="253" spans="1:41" x14ac:dyDescent="0.25">
      <c r="A253" s="10">
        <v>252</v>
      </c>
      <c r="B253" s="11">
        <f>VLOOKUP($A253,Table2[[No]:[Date Student Last Attended Program
(mm/dd/yyyy)]],2,FALSE)</f>
        <v>0</v>
      </c>
      <c r="C253" s="12">
        <f>VLOOKUP($A253,Table2[[No]:[Date Student Last Attended Program
(mm/dd/yyyy)]],4,FALSE)</f>
        <v>0</v>
      </c>
      <c r="D253" s="51">
        <f>VLOOKUP($A253,Table2[[No]:[Date Student Last Attended Program
(mm/dd/yyyy)]],14,FALSE)</f>
        <v>0</v>
      </c>
      <c r="E253" s="138">
        <f>VLOOKUP($A253,Table2[[No]:[Date Student Last Attended Program
(mm/dd/yyyy)]],17,FALSE)</f>
        <v>0</v>
      </c>
      <c r="F253" s="207">
        <f>VLOOKUP($A253,Table2[[No]:[Date Student Last Attended Program
(mm/dd/yyyy)]],18,FALSE)</f>
        <v>0</v>
      </c>
      <c r="G253" s="209">
        <f>VLOOKUP($A253,Table2[[#All],[No]:[Which Group Does Student Participate In?
(optional)]],23,FALSE)</f>
        <v>0</v>
      </c>
      <c r="H253" s="29"/>
      <c r="I253" s="29"/>
      <c r="J253" s="29"/>
      <c r="K253" s="29"/>
      <c r="L253" s="29"/>
      <c r="M253" s="29"/>
      <c r="N253" s="29"/>
      <c r="O253" s="29"/>
      <c r="P253" s="29"/>
      <c r="Q253" s="29"/>
      <c r="R253" s="29"/>
      <c r="S253" s="9"/>
      <c r="T253" s="9"/>
      <c r="U253" s="9"/>
      <c r="V253" s="9"/>
      <c r="W253" s="9"/>
      <c r="X253" s="9"/>
      <c r="Y253" s="9"/>
      <c r="Z253" s="9"/>
      <c r="AA253" s="9"/>
      <c r="AB253" s="9"/>
      <c r="AC253" s="9"/>
      <c r="AD253" s="9"/>
      <c r="AE253" s="9"/>
      <c r="AF253" s="9"/>
      <c r="AG253" s="9"/>
      <c r="AH253" s="9"/>
      <c r="AI253" s="9"/>
      <c r="AJ253" s="9"/>
      <c r="AK253" s="9"/>
      <c r="AL253" s="9"/>
      <c r="AM253" s="11">
        <f t="shared" si="9"/>
        <v>0</v>
      </c>
      <c r="AN253" s="11">
        <f t="shared" si="10"/>
        <v>0</v>
      </c>
      <c r="AO253" s="47" t="e">
        <f t="shared" si="11"/>
        <v>#DIV/0!</v>
      </c>
    </row>
    <row r="254" spans="1:41" x14ac:dyDescent="0.25">
      <c r="A254" s="10">
        <v>253</v>
      </c>
      <c r="B254" s="11">
        <f>VLOOKUP($A254,Table2[[No]:[Date Student Last Attended Program
(mm/dd/yyyy)]],2,FALSE)</f>
        <v>0</v>
      </c>
      <c r="C254" s="12">
        <f>VLOOKUP($A254,Table2[[No]:[Date Student Last Attended Program
(mm/dd/yyyy)]],4,FALSE)</f>
        <v>0</v>
      </c>
      <c r="D254" s="51">
        <f>VLOOKUP($A254,Table2[[No]:[Date Student Last Attended Program
(mm/dd/yyyy)]],14,FALSE)</f>
        <v>0</v>
      </c>
      <c r="E254" s="138">
        <f>VLOOKUP($A254,Table2[[No]:[Date Student Last Attended Program
(mm/dd/yyyy)]],17,FALSE)</f>
        <v>0</v>
      </c>
      <c r="F254" s="207">
        <f>VLOOKUP($A254,Table2[[No]:[Date Student Last Attended Program
(mm/dd/yyyy)]],18,FALSE)</f>
        <v>0</v>
      </c>
      <c r="G254" s="209">
        <f>VLOOKUP($A254,Table2[[#All],[No]:[Which Group Does Student Participate In?
(optional)]],23,FALSE)</f>
        <v>0</v>
      </c>
      <c r="H254" s="29"/>
      <c r="I254" s="29"/>
      <c r="J254" s="29"/>
      <c r="K254" s="29"/>
      <c r="L254" s="29"/>
      <c r="M254" s="29"/>
      <c r="N254" s="29"/>
      <c r="O254" s="29"/>
      <c r="P254" s="29"/>
      <c r="Q254" s="29"/>
      <c r="R254" s="29"/>
      <c r="S254" s="9"/>
      <c r="T254" s="9"/>
      <c r="U254" s="9"/>
      <c r="V254" s="9"/>
      <c r="W254" s="9"/>
      <c r="X254" s="9"/>
      <c r="Y254" s="9"/>
      <c r="Z254" s="9"/>
      <c r="AA254" s="9"/>
      <c r="AB254" s="9"/>
      <c r="AC254" s="9"/>
      <c r="AD254" s="9"/>
      <c r="AE254" s="9"/>
      <c r="AF254" s="9"/>
      <c r="AG254" s="9"/>
      <c r="AH254" s="9"/>
      <c r="AI254" s="9"/>
      <c r="AJ254" s="9"/>
      <c r="AK254" s="9"/>
      <c r="AL254" s="9"/>
      <c r="AM254" s="11">
        <f t="shared" si="9"/>
        <v>0</v>
      </c>
      <c r="AN254" s="11">
        <f t="shared" si="10"/>
        <v>0</v>
      </c>
      <c r="AO254" s="47" t="e">
        <f t="shared" si="11"/>
        <v>#DIV/0!</v>
      </c>
    </row>
    <row r="255" spans="1:41" x14ac:dyDescent="0.25">
      <c r="A255" s="10">
        <v>254</v>
      </c>
      <c r="B255" s="11">
        <f>VLOOKUP($A255,Table2[[No]:[Date Student Last Attended Program
(mm/dd/yyyy)]],2,FALSE)</f>
        <v>0</v>
      </c>
      <c r="C255" s="12">
        <f>VLOOKUP($A255,Table2[[No]:[Date Student Last Attended Program
(mm/dd/yyyy)]],4,FALSE)</f>
        <v>0</v>
      </c>
      <c r="D255" s="51">
        <f>VLOOKUP($A255,Table2[[No]:[Date Student Last Attended Program
(mm/dd/yyyy)]],14,FALSE)</f>
        <v>0</v>
      </c>
      <c r="E255" s="138">
        <f>VLOOKUP($A255,Table2[[No]:[Date Student Last Attended Program
(mm/dd/yyyy)]],17,FALSE)</f>
        <v>0</v>
      </c>
      <c r="F255" s="207">
        <f>VLOOKUP($A255,Table2[[No]:[Date Student Last Attended Program
(mm/dd/yyyy)]],18,FALSE)</f>
        <v>0</v>
      </c>
      <c r="G255" s="209">
        <f>VLOOKUP($A255,Table2[[#All],[No]:[Which Group Does Student Participate In?
(optional)]],23,FALSE)</f>
        <v>0</v>
      </c>
      <c r="H255" s="29"/>
      <c r="I255" s="29"/>
      <c r="J255" s="29"/>
      <c r="K255" s="29"/>
      <c r="L255" s="29"/>
      <c r="M255" s="29"/>
      <c r="N255" s="29"/>
      <c r="O255" s="29"/>
      <c r="P255" s="29"/>
      <c r="Q255" s="29"/>
      <c r="R255" s="29"/>
      <c r="S255" s="9"/>
      <c r="T255" s="9"/>
      <c r="U255" s="9"/>
      <c r="V255" s="9"/>
      <c r="W255" s="9"/>
      <c r="X255" s="9"/>
      <c r="Y255" s="9"/>
      <c r="Z255" s="9"/>
      <c r="AA255" s="9"/>
      <c r="AB255" s="9"/>
      <c r="AC255" s="9"/>
      <c r="AD255" s="9"/>
      <c r="AE255" s="9"/>
      <c r="AF255" s="9"/>
      <c r="AG255" s="9"/>
      <c r="AH255" s="9"/>
      <c r="AI255" s="9"/>
      <c r="AJ255" s="9"/>
      <c r="AK255" s="9"/>
      <c r="AL255" s="9"/>
      <c r="AM255" s="11">
        <f t="shared" si="9"/>
        <v>0</v>
      </c>
      <c r="AN255" s="11">
        <f t="shared" si="10"/>
        <v>0</v>
      </c>
      <c r="AO255" s="47" t="e">
        <f t="shared" si="11"/>
        <v>#DIV/0!</v>
      </c>
    </row>
    <row r="256" spans="1:41" x14ac:dyDescent="0.25">
      <c r="A256" s="10">
        <v>255</v>
      </c>
      <c r="B256" s="11">
        <f>VLOOKUP($A256,Table2[[No]:[Date Student Last Attended Program
(mm/dd/yyyy)]],2,FALSE)</f>
        <v>0</v>
      </c>
      <c r="C256" s="12">
        <f>VLOOKUP($A256,Table2[[No]:[Date Student Last Attended Program
(mm/dd/yyyy)]],4,FALSE)</f>
        <v>0</v>
      </c>
      <c r="D256" s="51">
        <f>VLOOKUP($A256,Table2[[No]:[Date Student Last Attended Program
(mm/dd/yyyy)]],14,FALSE)</f>
        <v>0</v>
      </c>
      <c r="E256" s="138">
        <f>VLOOKUP($A256,Table2[[No]:[Date Student Last Attended Program
(mm/dd/yyyy)]],17,FALSE)</f>
        <v>0</v>
      </c>
      <c r="F256" s="207">
        <f>VLOOKUP($A256,Table2[[No]:[Date Student Last Attended Program
(mm/dd/yyyy)]],18,FALSE)</f>
        <v>0</v>
      </c>
      <c r="G256" s="209">
        <f>VLOOKUP($A256,Table2[[#All],[No]:[Which Group Does Student Participate In?
(optional)]],23,FALSE)</f>
        <v>0</v>
      </c>
      <c r="H256" s="29"/>
      <c r="I256" s="29"/>
      <c r="J256" s="29"/>
      <c r="K256" s="29"/>
      <c r="L256" s="29"/>
      <c r="M256" s="29"/>
      <c r="N256" s="29"/>
      <c r="O256" s="29"/>
      <c r="P256" s="29"/>
      <c r="Q256" s="29"/>
      <c r="R256" s="29"/>
      <c r="S256" s="9"/>
      <c r="T256" s="9"/>
      <c r="U256" s="9"/>
      <c r="V256" s="9"/>
      <c r="W256" s="9"/>
      <c r="X256" s="9"/>
      <c r="Y256" s="9"/>
      <c r="Z256" s="9"/>
      <c r="AA256" s="9"/>
      <c r="AB256" s="9"/>
      <c r="AC256" s="9"/>
      <c r="AD256" s="9"/>
      <c r="AE256" s="9"/>
      <c r="AF256" s="9"/>
      <c r="AG256" s="9"/>
      <c r="AH256" s="9"/>
      <c r="AI256" s="9"/>
      <c r="AJ256" s="9"/>
      <c r="AK256" s="9"/>
      <c r="AL256" s="9"/>
      <c r="AM256" s="11">
        <f t="shared" si="9"/>
        <v>0</v>
      </c>
      <c r="AN256" s="11">
        <f t="shared" si="10"/>
        <v>0</v>
      </c>
      <c r="AO256" s="47" t="e">
        <f t="shared" si="11"/>
        <v>#DIV/0!</v>
      </c>
    </row>
    <row r="257" spans="1:41" x14ac:dyDescent="0.25">
      <c r="A257" s="10">
        <v>256</v>
      </c>
      <c r="B257" s="11">
        <f>VLOOKUP($A257,Table2[[No]:[Date Student Last Attended Program
(mm/dd/yyyy)]],2,FALSE)</f>
        <v>0</v>
      </c>
      <c r="C257" s="12">
        <f>VLOOKUP($A257,Table2[[No]:[Date Student Last Attended Program
(mm/dd/yyyy)]],4,FALSE)</f>
        <v>0</v>
      </c>
      <c r="D257" s="51">
        <f>VLOOKUP($A257,Table2[[No]:[Date Student Last Attended Program
(mm/dd/yyyy)]],14,FALSE)</f>
        <v>0</v>
      </c>
      <c r="E257" s="138">
        <f>VLOOKUP($A257,Table2[[No]:[Date Student Last Attended Program
(mm/dd/yyyy)]],17,FALSE)</f>
        <v>0</v>
      </c>
      <c r="F257" s="207">
        <f>VLOOKUP($A257,Table2[[No]:[Date Student Last Attended Program
(mm/dd/yyyy)]],18,FALSE)</f>
        <v>0</v>
      </c>
      <c r="G257" s="209">
        <f>VLOOKUP($A257,Table2[[#All],[No]:[Which Group Does Student Participate In?
(optional)]],23,FALSE)</f>
        <v>0</v>
      </c>
      <c r="H257" s="29"/>
      <c r="I257" s="29"/>
      <c r="J257" s="29"/>
      <c r="K257" s="29"/>
      <c r="L257" s="29"/>
      <c r="M257" s="29"/>
      <c r="N257" s="29"/>
      <c r="O257" s="29"/>
      <c r="P257" s="29"/>
      <c r="Q257" s="29"/>
      <c r="R257" s="29"/>
      <c r="S257" s="9"/>
      <c r="T257" s="9"/>
      <c r="U257" s="9"/>
      <c r="V257" s="9"/>
      <c r="W257" s="9"/>
      <c r="X257" s="9"/>
      <c r="Y257" s="9"/>
      <c r="Z257" s="9"/>
      <c r="AA257" s="9"/>
      <c r="AB257" s="9"/>
      <c r="AC257" s="9"/>
      <c r="AD257" s="9"/>
      <c r="AE257" s="9"/>
      <c r="AF257" s="9"/>
      <c r="AG257" s="9"/>
      <c r="AH257" s="9"/>
      <c r="AI257" s="9"/>
      <c r="AJ257" s="9"/>
      <c r="AK257" s="9"/>
      <c r="AL257" s="9"/>
      <c r="AM257" s="11">
        <f t="shared" si="9"/>
        <v>0</v>
      </c>
      <c r="AN257" s="11">
        <f t="shared" si="10"/>
        <v>0</v>
      </c>
      <c r="AO257" s="47" t="e">
        <f t="shared" si="11"/>
        <v>#DIV/0!</v>
      </c>
    </row>
    <row r="258" spans="1:41" x14ac:dyDescent="0.25">
      <c r="A258" s="10">
        <v>257</v>
      </c>
      <c r="B258" s="11">
        <f>VLOOKUP($A258,Table2[[No]:[Date Student Last Attended Program
(mm/dd/yyyy)]],2,FALSE)</f>
        <v>0</v>
      </c>
      <c r="C258" s="12">
        <f>VLOOKUP($A258,Table2[[No]:[Date Student Last Attended Program
(mm/dd/yyyy)]],4,FALSE)</f>
        <v>0</v>
      </c>
      <c r="D258" s="51">
        <f>VLOOKUP($A258,Table2[[No]:[Date Student Last Attended Program
(mm/dd/yyyy)]],14,FALSE)</f>
        <v>0</v>
      </c>
      <c r="E258" s="138">
        <f>VLOOKUP($A258,Table2[[No]:[Date Student Last Attended Program
(mm/dd/yyyy)]],17,FALSE)</f>
        <v>0</v>
      </c>
      <c r="F258" s="207">
        <f>VLOOKUP($A258,Table2[[No]:[Date Student Last Attended Program
(mm/dd/yyyy)]],18,FALSE)</f>
        <v>0</v>
      </c>
      <c r="G258" s="209">
        <f>VLOOKUP($A258,Table2[[#All],[No]:[Which Group Does Student Participate In?
(optional)]],23,FALSE)</f>
        <v>0</v>
      </c>
      <c r="H258" s="29"/>
      <c r="I258" s="29"/>
      <c r="J258" s="29"/>
      <c r="K258" s="29"/>
      <c r="L258" s="29"/>
      <c r="M258" s="29"/>
      <c r="N258" s="29"/>
      <c r="O258" s="29"/>
      <c r="P258" s="29"/>
      <c r="Q258" s="29"/>
      <c r="R258" s="29"/>
      <c r="S258" s="9"/>
      <c r="T258" s="9"/>
      <c r="U258" s="9"/>
      <c r="V258" s="9"/>
      <c r="W258" s="9"/>
      <c r="X258" s="9"/>
      <c r="Y258" s="9"/>
      <c r="Z258" s="9"/>
      <c r="AA258" s="9"/>
      <c r="AB258" s="9"/>
      <c r="AC258" s="9"/>
      <c r="AD258" s="9"/>
      <c r="AE258" s="9"/>
      <c r="AF258" s="9"/>
      <c r="AG258" s="9"/>
      <c r="AH258" s="9"/>
      <c r="AI258" s="9"/>
      <c r="AJ258" s="9"/>
      <c r="AK258" s="9"/>
      <c r="AL258" s="9"/>
      <c r="AM258" s="11">
        <f t="shared" ref="AM258:AM301" si="12">COUNTIF(H258:AL258,"1")</f>
        <v>0</v>
      </c>
      <c r="AN258" s="11">
        <f t="shared" ref="AN258:AN301" si="13">COUNTIFS(H258:AL258,"1")+COUNTIF(H258:AL258,"0")</f>
        <v>0</v>
      </c>
      <c r="AO258" s="47" t="e">
        <f t="shared" ref="AO258:AO301" si="14">AM258/AN258</f>
        <v>#DIV/0!</v>
      </c>
    </row>
    <row r="259" spans="1:41" x14ac:dyDescent="0.25">
      <c r="A259" s="10">
        <v>258</v>
      </c>
      <c r="B259" s="11">
        <f>VLOOKUP($A259,Table2[[No]:[Date Student Last Attended Program
(mm/dd/yyyy)]],2,FALSE)</f>
        <v>0</v>
      </c>
      <c r="C259" s="12">
        <f>VLOOKUP($A259,Table2[[No]:[Date Student Last Attended Program
(mm/dd/yyyy)]],4,FALSE)</f>
        <v>0</v>
      </c>
      <c r="D259" s="51">
        <f>VLOOKUP($A259,Table2[[No]:[Date Student Last Attended Program
(mm/dd/yyyy)]],14,FALSE)</f>
        <v>0</v>
      </c>
      <c r="E259" s="138">
        <f>VLOOKUP($A259,Table2[[No]:[Date Student Last Attended Program
(mm/dd/yyyy)]],17,FALSE)</f>
        <v>0</v>
      </c>
      <c r="F259" s="207">
        <f>VLOOKUP($A259,Table2[[No]:[Date Student Last Attended Program
(mm/dd/yyyy)]],18,FALSE)</f>
        <v>0</v>
      </c>
      <c r="G259" s="209">
        <f>VLOOKUP($A259,Table2[[#All],[No]:[Which Group Does Student Participate In?
(optional)]],23,FALSE)</f>
        <v>0</v>
      </c>
      <c r="H259" s="29"/>
      <c r="I259" s="29"/>
      <c r="J259" s="29"/>
      <c r="K259" s="29"/>
      <c r="L259" s="29"/>
      <c r="M259" s="29"/>
      <c r="N259" s="29"/>
      <c r="O259" s="29"/>
      <c r="P259" s="29"/>
      <c r="Q259" s="29"/>
      <c r="R259" s="29"/>
      <c r="S259" s="9"/>
      <c r="T259" s="9"/>
      <c r="U259" s="9"/>
      <c r="V259" s="9"/>
      <c r="W259" s="9"/>
      <c r="X259" s="9"/>
      <c r="Y259" s="9"/>
      <c r="Z259" s="9"/>
      <c r="AA259" s="9"/>
      <c r="AB259" s="9"/>
      <c r="AC259" s="9"/>
      <c r="AD259" s="9"/>
      <c r="AE259" s="9"/>
      <c r="AF259" s="9"/>
      <c r="AG259" s="9"/>
      <c r="AH259" s="9"/>
      <c r="AI259" s="9"/>
      <c r="AJ259" s="9"/>
      <c r="AK259" s="9"/>
      <c r="AL259" s="9"/>
      <c r="AM259" s="11">
        <f t="shared" si="12"/>
        <v>0</v>
      </c>
      <c r="AN259" s="11">
        <f t="shared" si="13"/>
        <v>0</v>
      </c>
      <c r="AO259" s="47" t="e">
        <f t="shared" si="14"/>
        <v>#DIV/0!</v>
      </c>
    </row>
    <row r="260" spans="1:41" x14ac:dyDescent="0.25">
      <c r="A260" s="10">
        <v>259</v>
      </c>
      <c r="B260" s="11">
        <f>VLOOKUP($A260,Table2[[No]:[Date Student Last Attended Program
(mm/dd/yyyy)]],2,FALSE)</f>
        <v>0</v>
      </c>
      <c r="C260" s="12">
        <f>VLOOKUP($A260,Table2[[No]:[Date Student Last Attended Program
(mm/dd/yyyy)]],4,FALSE)</f>
        <v>0</v>
      </c>
      <c r="D260" s="51">
        <f>VLOOKUP($A260,Table2[[No]:[Date Student Last Attended Program
(mm/dd/yyyy)]],14,FALSE)</f>
        <v>0</v>
      </c>
      <c r="E260" s="138">
        <f>VLOOKUP($A260,Table2[[No]:[Date Student Last Attended Program
(mm/dd/yyyy)]],17,FALSE)</f>
        <v>0</v>
      </c>
      <c r="F260" s="207">
        <f>VLOOKUP($A260,Table2[[No]:[Date Student Last Attended Program
(mm/dd/yyyy)]],18,FALSE)</f>
        <v>0</v>
      </c>
      <c r="G260" s="209">
        <f>VLOOKUP($A260,Table2[[#All],[No]:[Which Group Does Student Participate In?
(optional)]],23,FALSE)</f>
        <v>0</v>
      </c>
      <c r="H260" s="29"/>
      <c r="I260" s="29"/>
      <c r="J260" s="29"/>
      <c r="K260" s="29"/>
      <c r="L260" s="29"/>
      <c r="M260" s="29"/>
      <c r="N260" s="29"/>
      <c r="O260" s="29"/>
      <c r="P260" s="29"/>
      <c r="Q260" s="29"/>
      <c r="R260" s="29"/>
      <c r="S260" s="9"/>
      <c r="T260" s="9"/>
      <c r="U260" s="9"/>
      <c r="V260" s="9"/>
      <c r="W260" s="9"/>
      <c r="X260" s="9"/>
      <c r="Y260" s="9"/>
      <c r="Z260" s="9"/>
      <c r="AA260" s="9"/>
      <c r="AB260" s="9"/>
      <c r="AC260" s="9"/>
      <c r="AD260" s="9"/>
      <c r="AE260" s="9"/>
      <c r="AF260" s="9"/>
      <c r="AG260" s="9"/>
      <c r="AH260" s="9"/>
      <c r="AI260" s="9"/>
      <c r="AJ260" s="9"/>
      <c r="AK260" s="9"/>
      <c r="AL260" s="9"/>
      <c r="AM260" s="11">
        <f t="shared" si="12"/>
        <v>0</v>
      </c>
      <c r="AN260" s="11">
        <f t="shared" si="13"/>
        <v>0</v>
      </c>
      <c r="AO260" s="47" t="e">
        <f t="shared" si="14"/>
        <v>#DIV/0!</v>
      </c>
    </row>
    <row r="261" spans="1:41" x14ac:dyDescent="0.25">
      <c r="A261" s="10">
        <v>260</v>
      </c>
      <c r="B261" s="11">
        <f>VLOOKUP($A261,Table2[[No]:[Date Student Last Attended Program
(mm/dd/yyyy)]],2,FALSE)</f>
        <v>0</v>
      </c>
      <c r="C261" s="12">
        <f>VLOOKUP($A261,Table2[[No]:[Date Student Last Attended Program
(mm/dd/yyyy)]],4,FALSE)</f>
        <v>0</v>
      </c>
      <c r="D261" s="51">
        <f>VLOOKUP($A261,Table2[[No]:[Date Student Last Attended Program
(mm/dd/yyyy)]],14,FALSE)</f>
        <v>0</v>
      </c>
      <c r="E261" s="138">
        <f>VLOOKUP($A261,Table2[[No]:[Date Student Last Attended Program
(mm/dd/yyyy)]],17,FALSE)</f>
        <v>0</v>
      </c>
      <c r="F261" s="207">
        <f>VLOOKUP($A261,Table2[[No]:[Date Student Last Attended Program
(mm/dd/yyyy)]],18,FALSE)</f>
        <v>0</v>
      </c>
      <c r="G261" s="209">
        <f>VLOOKUP($A261,Table2[[#All],[No]:[Which Group Does Student Participate In?
(optional)]],23,FALSE)</f>
        <v>0</v>
      </c>
      <c r="H261" s="29"/>
      <c r="I261" s="29"/>
      <c r="J261" s="29"/>
      <c r="K261" s="29"/>
      <c r="L261" s="29"/>
      <c r="M261" s="29"/>
      <c r="N261" s="29"/>
      <c r="O261" s="29"/>
      <c r="P261" s="29"/>
      <c r="Q261" s="29"/>
      <c r="R261" s="29"/>
      <c r="S261" s="9"/>
      <c r="T261" s="9"/>
      <c r="U261" s="9"/>
      <c r="V261" s="9"/>
      <c r="W261" s="9"/>
      <c r="X261" s="9"/>
      <c r="Y261" s="9"/>
      <c r="Z261" s="9"/>
      <c r="AA261" s="9"/>
      <c r="AB261" s="9"/>
      <c r="AC261" s="9"/>
      <c r="AD261" s="9"/>
      <c r="AE261" s="9"/>
      <c r="AF261" s="9"/>
      <c r="AG261" s="9"/>
      <c r="AH261" s="9"/>
      <c r="AI261" s="9"/>
      <c r="AJ261" s="9"/>
      <c r="AK261" s="9"/>
      <c r="AL261" s="9"/>
      <c r="AM261" s="11">
        <f t="shared" si="12"/>
        <v>0</v>
      </c>
      <c r="AN261" s="11">
        <f t="shared" si="13"/>
        <v>0</v>
      </c>
      <c r="AO261" s="47" t="e">
        <f t="shared" si="14"/>
        <v>#DIV/0!</v>
      </c>
    </row>
    <row r="262" spans="1:41" x14ac:dyDescent="0.25">
      <c r="A262" s="10">
        <v>261</v>
      </c>
      <c r="B262" s="11">
        <f>VLOOKUP($A262,Table2[[No]:[Date Student Last Attended Program
(mm/dd/yyyy)]],2,FALSE)</f>
        <v>0</v>
      </c>
      <c r="C262" s="12">
        <f>VLOOKUP($A262,Table2[[No]:[Date Student Last Attended Program
(mm/dd/yyyy)]],4,FALSE)</f>
        <v>0</v>
      </c>
      <c r="D262" s="51">
        <f>VLOOKUP($A262,Table2[[No]:[Date Student Last Attended Program
(mm/dd/yyyy)]],14,FALSE)</f>
        <v>0</v>
      </c>
      <c r="E262" s="138">
        <f>VLOOKUP($A262,Table2[[No]:[Date Student Last Attended Program
(mm/dd/yyyy)]],17,FALSE)</f>
        <v>0</v>
      </c>
      <c r="F262" s="207">
        <f>VLOOKUP($A262,Table2[[No]:[Date Student Last Attended Program
(mm/dd/yyyy)]],18,FALSE)</f>
        <v>0</v>
      </c>
      <c r="G262" s="209">
        <f>VLOOKUP($A262,Table2[[#All],[No]:[Which Group Does Student Participate In?
(optional)]],23,FALSE)</f>
        <v>0</v>
      </c>
      <c r="H262" s="29"/>
      <c r="I262" s="29"/>
      <c r="J262" s="29"/>
      <c r="K262" s="29"/>
      <c r="L262" s="29"/>
      <c r="M262" s="29"/>
      <c r="N262" s="29"/>
      <c r="O262" s="29"/>
      <c r="P262" s="29"/>
      <c r="Q262" s="29"/>
      <c r="R262" s="29"/>
      <c r="S262" s="9"/>
      <c r="T262" s="9"/>
      <c r="U262" s="9"/>
      <c r="V262" s="9"/>
      <c r="W262" s="9"/>
      <c r="X262" s="9"/>
      <c r="Y262" s="9"/>
      <c r="Z262" s="9"/>
      <c r="AA262" s="9"/>
      <c r="AB262" s="9"/>
      <c r="AC262" s="9"/>
      <c r="AD262" s="9"/>
      <c r="AE262" s="9"/>
      <c r="AF262" s="9"/>
      <c r="AG262" s="9"/>
      <c r="AH262" s="9"/>
      <c r="AI262" s="9"/>
      <c r="AJ262" s="9"/>
      <c r="AK262" s="9"/>
      <c r="AL262" s="9"/>
      <c r="AM262" s="11">
        <f t="shared" si="12"/>
        <v>0</v>
      </c>
      <c r="AN262" s="11">
        <f t="shared" si="13"/>
        <v>0</v>
      </c>
      <c r="AO262" s="47" t="e">
        <f t="shared" si="14"/>
        <v>#DIV/0!</v>
      </c>
    </row>
    <row r="263" spans="1:41" x14ac:dyDescent="0.25">
      <c r="A263" s="10">
        <v>262</v>
      </c>
      <c r="B263" s="11">
        <f>VLOOKUP($A263,Table2[[No]:[Date Student Last Attended Program
(mm/dd/yyyy)]],2,FALSE)</f>
        <v>0</v>
      </c>
      <c r="C263" s="12">
        <f>VLOOKUP($A263,Table2[[No]:[Date Student Last Attended Program
(mm/dd/yyyy)]],4,FALSE)</f>
        <v>0</v>
      </c>
      <c r="D263" s="51">
        <f>VLOOKUP($A263,Table2[[No]:[Date Student Last Attended Program
(mm/dd/yyyy)]],14,FALSE)</f>
        <v>0</v>
      </c>
      <c r="E263" s="138">
        <f>VLOOKUP($A263,Table2[[No]:[Date Student Last Attended Program
(mm/dd/yyyy)]],17,FALSE)</f>
        <v>0</v>
      </c>
      <c r="F263" s="207">
        <f>VLOOKUP($A263,Table2[[No]:[Date Student Last Attended Program
(mm/dd/yyyy)]],18,FALSE)</f>
        <v>0</v>
      </c>
      <c r="G263" s="209">
        <f>VLOOKUP($A263,Table2[[#All],[No]:[Which Group Does Student Participate In?
(optional)]],23,FALSE)</f>
        <v>0</v>
      </c>
      <c r="H263" s="29"/>
      <c r="I263" s="29"/>
      <c r="J263" s="29"/>
      <c r="K263" s="29"/>
      <c r="L263" s="29"/>
      <c r="M263" s="29"/>
      <c r="N263" s="29"/>
      <c r="O263" s="29"/>
      <c r="P263" s="29"/>
      <c r="Q263" s="29"/>
      <c r="R263" s="29"/>
      <c r="S263" s="9"/>
      <c r="T263" s="9"/>
      <c r="U263" s="9"/>
      <c r="V263" s="9"/>
      <c r="W263" s="9"/>
      <c r="X263" s="9"/>
      <c r="Y263" s="9"/>
      <c r="Z263" s="9"/>
      <c r="AA263" s="9"/>
      <c r="AB263" s="9"/>
      <c r="AC263" s="9"/>
      <c r="AD263" s="9"/>
      <c r="AE263" s="9"/>
      <c r="AF263" s="9"/>
      <c r="AG263" s="9"/>
      <c r="AH263" s="9"/>
      <c r="AI263" s="9"/>
      <c r="AJ263" s="9"/>
      <c r="AK263" s="9"/>
      <c r="AL263" s="9"/>
      <c r="AM263" s="11">
        <f t="shared" si="12"/>
        <v>0</v>
      </c>
      <c r="AN263" s="11">
        <f t="shared" si="13"/>
        <v>0</v>
      </c>
      <c r="AO263" s="47" t="e">
        <f t="shared" si="14"/>
        <v>#DIV/0!</v>
      </c>
    </row>
    <row r="264" spans="1:41" x14ac:dyDescent="0.25">
      <c r="A264" s="10">
        <v>263</v>
      </c>
      <c r="B264" s="11">
        <f>VLOOKUP($A264,Table2[[No]:[Date Student Last Attended Program
(mm/dd/yyyy)]],2,FALSE)</f>
        <v>0</v>
      </c>
      <c r="C264" s="12">
        <f>VLOOKUP($A264,Table2[[No]:[Date Student Last Attended Program
(mm/dd/yyyy)]],4,FALSE)</f>
        <v>0</v>
      </c>
      <c r="D264" s="51">
        <f>VLOOKUP($A264,Table2[[No]:[Date Student Last Attended Program
(mm/dd/yyyy)]],14,FALSE)</f>
        <v>0</v>
      </c>
      <c r="E264" s="138">
        <f>VLOOKUP($A264,Table2[[No]:[Date Student Last Attended Program
(mm/dd/yyyy)]],17,FALSE)</f>
        <v>0</v>
      </c>
      <c r="F264" s="207">
        <f>VLOOKUP($A264,Table2[[No]:[Date Student Last Attended Program
(mm/dd/yyyy)]],18,FALSE)</f>
        <v>0</v>
      </c>
      <c r="G264" s="209">
        <f>VLOOKUP($A264,Table2[[#All],[No]:[Which Group Does Student Participate In?
(optional)]],23,FALSE)</f>
        <v>0</v>
      </c>
      <c r="H264" s="29"/>
      <c r="I264" s="29"/>
      <c r="J264" s="29"/>
      <c r="K264" s="29"/>
      <c r="L264" s="29"/>
      <c r="M264" s="29"/>
      <c r="N264" s="29"/>
      <c r="O264" s="29"/>
      <c r="P264" s="29"/>
      <c r="Q264" s="29"/>
      <c r="R264" s="29"/>
      <c r="S264" s="9"/>
      <c r="T264" s="9"/>
      <c r="U264" s="9"/>
      <c r="V264" s="9"/>
      <c r="W264" s="9"/>
      <c r="X264" s="9"/>
      <c r="Y264" s="9"/>
      <c r="Z264" s="9"/>
      <c r="AA264" s="9"/>
      <c r="AB264" s="9"/>
      <c r="AC264" s="9"/>
      <c r="AD264" s="9"/>
      <c r="AE264" s="9"/>
      <c r="AF264" s="9"/>
      <c r="AG264" s="9"/>
      <c r="AH264" s="9"/>
      <c r="AI264" s="9"/>
      <c r="AJ264" s="9"/>
      <c r="AK264" s="9"/>
      <c r="AL264" s="9"/>
      <c r="AM264" s="11">
        <f t="shared" si="12"/>
        <v>0</v>
      </c>
      <c r="AN264" s="11">
        <f t="shared" si="13"/>
        <v>0</v>
      </c>
      <c r="AO264" s="47" t="e">
        <f t="shared" si="14"/>
        <v>#DIV/0!</v>
      </c>
    </row>
    <row r="265" spans="1:41" x14ac:dyDescent="0.25">
      <c r="A265" s="10">
        <v>264</v>
      </c>
      <c r="B265" s="11">
        <f>VLOOKUP($A265,Table2[[No]:[Date Student Last Attended Program
(mm/dd/yyyy)]],2,FALSE)</f>
        <v>0</v>
      </c>
      <c r="C265" s="12">
        <f>VLOOKUP($A265,Table2[[No]:[Date Student Last Attended Program
(mm/dd/yyyy)]],4,FALSE)</f>
        <v>0</v>
      </c>
      <c r="D265" s="51">
        <f>VLOOKUP($A265,Table2[[No]:[Date Student Last Attended Program
(mm/dd/yyyy)]],14,FALSE)</f>
        <v>0</v>
      </c>
      <c r="E265" s="138">
        <f>VLOOKUP($A265,Table2[[No]:[Date Student Last Attended Program
(mm/dd/yyyy)]],17,FALSE)</f>
        <v>0</v>
      </c>
      <c r="F265" s="207">
        <f>VLOOKUP($A265,Table2[[No]:[Date Student Last Attended Program
(mm/dd/yyyy)]],18,FALSE)</f>
        <v>0</v>
      </c>
      <c r="G265" s="209">
        <f>VLOOKUP($A265,Table2[[#All],[No]:[Which Group Does Student Participate In?
(optional)]],23,FALSE)</f>
        <v>0</v>
      </c>
      <c r="H265" s="29"/>
      <c r="I265" s="29"/>
      <c r="J265" s="29"/>
      <c r="K265" s="29"/>
      <c r="L265" s="29"/>
      <c r="M265" s="29"/>
      <c r="N265" s="29"/>
      <c r="O265" s="29"/>
      <c r="P265" s="29"/>
      <c r="Q265" s="29"/>
      <c r="R265" s="29"/>
      <c r="S265" s="9"/>
      <c r="T265" s="9"/>
      <c r="U265" s="9"/>
      <c r="V265" s="9"/>
      <c r="W265" s="9"/>
      <c r="X265" s="9"/>
      <c r="Y265" s="9"/>
      <c r="Z265" s="9"/>
      <c r="AA265" s="9"/>
      <c r="AB265" s="9"/>
      <c r="AC265" s="9"/>
      <c r="AD265" s="9"/>
      <c r="AE265" s="9"/>
      <c r="AF265" s="9"/>
      <c r="AG265" s="9"/>
      <c r="AH265" s="9"/>
      <c r="AI265" s="9"/>
      <c r="AJ265" s="9"/>
      <c r="AK265" s="9"/>
      <c r="AL265" s="9"/>
      <c r="AM265" s="11">
        <f t="shared" si="12"/>
        <v>0</v>
      </c>
      <c r="AN265" s="11">
        <f t="shared" si="13"/>
        <v>0</v>
      </c>
      <c r="AO265" s="47" t="e">
        <f t="shared" si="14"/>
        <v>#DIV/0!</v>
      </c>
    </row>
    <row r="266" spans="1:41" x14ac:dyDescent="0.25">
      <c r="A266" s="10">
        <v>265</v>
      </c>
      <c r="B266" s="11">
        <f>VLOOKUP($A266,Table2[[No]:[Date Student Last Attended Program
(mm/dd/yyyy)]],2,FALSE)</f>
        <v>0</v>
      </c>
      <c r="C266" s="12">
        <f>VLOOKUP($A266,Table2[[No]:[Date Student Last Attended Program
(mm/dd/yyyy)]],4,FALSE)</f>
        <v>0</v>
      </c>
      <c r="D266" s="51">
        <f>VLOOKUP($A266,Table2[[No]:[Date Student Last Attended Program
(mm/dd/yyyy)]],14,FALSE)</f>
        <v>0</v>
      </c>
      <c r="E266" s="138">
        <f>VLOOKUP($A266,Table2[[No]:[Date Student Last Attended Program
(mm/dd/yyyy)]],17,FALSE)</f>
        <v>0</v>
      </c>
      <c r="F266" s="207">
        <f>VLOOKUP($A266,Table2[[No]:[Date Student Last Attended Program
(mm/dd/yyyy)]],18,FALSE)</f>
        <v>0</v>
      </c>
      <c r="G266" s="209">
        <f>VLOOKUP($A266,Table2[[#All],[No]:[Which Group Does Student Participate In?
(optional)]],23,FALSE)</f>
        <v>0</v>
      </c>
      <c r="H266" s="29"/>
      <c r="I266" s="29"/>
      <c r="J266" s="29"/>
      <c r="K266" s="29"/>
      <c r="L266" s="29"/>
      <c r="M266" s="29"/>
      <c r="N266" s="29"/>
      <c r="O266" s="29"/>
      <c r="P266" s="29"/>
      <c r="Q266" s="29"/>
      <c r="R266" s="29"/>
      <c r="S266" s="9"/>
      <c r="T266" s="9"/>
      <c r="U266" s="9"/>
      <c r="V266" s="9"/>
      <c r="W266" s="9"/>
      <c r="X266" s="9"/>
      <c r="Y266" s="9"/>
      <c r="Z266" s="9"/>
      <c r="AA266" s="9"/>
      <c r="AB266" s="9"/>
      <c r="AC266" s="9"/>
      <c r="AD266" s="9"/>
      <c r="AE266" s="9"/>
      <c r="AF266" s="9"/>
      <c r="AG266" s="9"/>
      <c r="AH266" s="9"/>
      <c r="AI266" s="9"/>
      <c r="AJ266" s="9"/>
      <c r="AK266" s="9"/>
      <c r="AL266" s="9"/>
      <c r="AM266" s="11">
        <f t="shared" si="12"/>
        <v>0</v>
      </c>
      <c r="AN266" s="11">
        <f t="shared" si="13"/>
        <v>0</v>
      </c>
      <c r="AO266" s="47" t="e">
        <f t="shared" si="14"/>
        <v>#DIV/0!</v>
      </c>
    </row>
    <row r="267" spans="1:41" x14ac:dyDescent="0.25">
      <c r="A267" s="10">
        <v>266</v>
      </c>
      <c r="B267" s="11">
        <f>VLOOKUP($A267,Table2[[No]:[Date Student Last Attended Program
(mm/dd/yyyy)]],2,FALSE)</f>
        <v>0</v>
      </c>
      <c r="C267" s="12">
        <f>VLOOKUP($A267,Table2[[No]:[Date Student Last Attended Program
(mm/dd/yyyy)]],4,FALSE)</f>
        <v>0</v>
      </c>
      <c r="D267" s="51">
        <f>VLOOKUP($A267,Table2[[No]:[Date Student Last Attended Program
(mm/dd/yyyy)]],14,FALSE)</f>
        <v>0</v>
      </c>
      <c r="E267" s="138">
        <f>VLOOKUP($A267,Table2[[No]:[Date Student Last Attended Program
(mm/dd/yyyy)]],17,FALSE)</f>
        <v>0</v>
      </c>
      <c r="F267" s="207">
        <f>VLOOKUP($A267,Table2[[No]:[Date Student Last Attended Program
(mm/dd/yyyy)]],18,FALSE)</f>
        <v>0</v>
      </c>
      <c r="G267" s="209">
        <f>VLOOKUP($A267,Table2[[#All],[No]:[Which Group Does Student Participate In?
(optional)]],23,FALSE)</f>
        <v>0</v>
      </c>
      <c r="H267" s="29"/>
      <c r="I267" s="29"/>
      <c r="J267" s="29"/>
      <c r="K267" s="29"/>
      <c r="L267" s="29"/>
      <c r="M267" s="29"/>
      <c r="N267" s="29"/>
      <c r="O267" s="29"/>
      <c r="P267" s="29"/>
      <c r="Q267" s="29"/>
      <c r="R267" s="29"/>
      <c r="S267" s="9"/>
      <c r="T267" s="9"/>
      <c r="U267" s="9"/>
      <c r="V267" s="9"/>
      <c r="W267" s="9"/>
      <c r="X267" s="9"/>
      <c r="Y267" s="9"/>
      <c r="Z267" s="9"/>
      <c r="AA267" s="9"/>
      <c r="AB267" s="9"/>
      <c r="AC267" s="9"/>
      <c r="AD267" s="9"/>
      <c r="AE267" s="9"/>
      <c r="AF267" s="9"/>
      <c r="AG267" s="9"/>
      <c r="AH267" s="9"/>
      <c r="AI267" s="9"/>
      <c r="AJ267" s="9"/>
      <c r="AK267" s="9"/>
      <c r="AL267" s="9"/>
      <c r="AM267" s="11">
        <f t="shared" si="12"/>
        <v>0</v>
      </c>
      <c r="AN267" s="11">
        <f t="shared" si="13"/>
        <v>0</v>
      </c>
      <c r="AO267" s="47" t="e">
        <f t="shared" si="14"/>
        <v>#DIV/0!</v>
      </c>
    </row>
    <row r="268" spans="1:41" x14ac:dyDescent="0.25">
      <c r="A268" s="10">
        <v>267</v>
      </c>
      <c r="B268" s="11">
        <f>VLOOKUP($A268,Table2[[No]:[Date Student Last Attended Program
(mm/dd/yyyy)]],2,FALSE)</f>
        <v>0</v>
      </c>
      <c r="C268" s="12">
        <f>VLOOKUP($A268,Table2[[No]:[Date Student Last Attended Program
(mm/dd/yyyy)]],4,FALSE)</f>
        <v>0</v>
      </c>
      <c r="D268" s="51">
        <f>VLOOKUP($A268,Table2[[No]:[Date Student Last Attended Program
(mm/dd/yyyy)]],14,FALSE)</f>
        <v>0</v>
      </c>
      <c r="E268" s="138">
        <f>VLOOKUP($A268,Table2[[No]:[Date Student Last Attended Program
(mm/dd/yyyy)]],17,FALSE)</f>
        <v>0</v>
      </c>
      <c r="F268" s="207">
        <f>VLOOKUP($A268,Table2[[No]:[Date Student Last Attended Program
(mm/dd/yyyy)]],18,FALSE)</f>
        <v>0</v>
      </c>
      <c r="G268" s="209">
        <f>VLOOKUP($A268,Table2[[#All],[No]:[Which Group Does Student Participate In?
(optional)]],23,FALSE)</f>
        <v>0</v>
      </c>
      <c r="H268" s="29"/>
      <c r="I268" s="29"/>
      <c r="J268" s="29"/>
      <c r="K268" s="29"/>
      <c r="L268" s="29"/>
      <c r="M268" s="29"/>
      <c r="N268" s="29"/>
      <c r="O268" s="29"/>
      <c r="P268" s="29"/>
      <c r="Q268" s="29"/>
      <c r="R268" s="29"/>
      <c r="S268" s="9"/>
      <c r="T268" s="9"/>
      <c r="U268" s="9"/>
      <c r="V268" s="9"/>
      <c r="W268" s="9"/>
      <c r="X268" s="9"/>
      <c r="Y268" s="9"/>
      <c r="Z268" s="9"/>
      <c r="AA268" s="9"/>
      <c r="AB268" s="9"/>
      <c r="AC268" s="9"/>
      <c r="AD268" s="9"/>
      <c r="AE268" s="9"/>
      <c r="AF268" s="9"/>
      <c r="AG268" s="9"/>
      <c r="AH268" s="9"/>
      <c r="AI268" s="9"/>
      <c r="AJ268" s="9"/>
      <c r="AK268" s="9"/>
      <c r="AL268" s="9"/>
      <c r="AM268" s="11">
        <f t="shared" si="12"/>
        <v>0</v>
      </c>
      <c r="AN268" s="11">
        <f t="shared" si="13"/>
        <v>0</v>
      </c>
      <c r="AO268" s="47" t="e">
        <f t="shared" si="14"/>
        <v>#DIV/0!</v>
      </c>
    </row>
    <row r="269" spans="1:41" x14ac:dyDescent="0.25">
      <c r="A269" s="10">
        <v>268</v>
      </c>
      <c r="B269" s="11">
        <f>VLOOKUP($A269,Table2[[No]:[Date Student Last Attended Program
(mm/dd/yyyy)]],2,FALSE)</f>
        <v>0</v>
      </c>
      <c r="C269" s="12">
        <f>VLOOKUP($A269,Table2[[No]:[Date Student Last Attended Program
(mm/dd/yyyy)]],4,FALSE)</f>
        <v>0</v>
      </c>
      <c r="D269" s="51">
        <f>VLOOKUP($A269,Table2[[No]:[Date Student Last Attended Program
(mm/dd/yyyy)]],14,FALSE)</f>
        <v>0</v>
      </c>
      <c r="E269" s="138">
        <f>VLOOKUP($A269,Table2[[No]:[Date Student Last Attended Program
(mm/dd/yyyy)]],17,FALSE)</f>
        <v>0</v>
      </c>
      <c r="F269" s="207">
        <f>VLOOKUP($A269,Table2[[No]:[Date Student Last Attended Program
(mm/dd/yyyy)]],18,FALSE)</f>
        <v>0</v>
      </c>
      <c r="G269" s="209">
        <f>VLOOKUP($A269,Table2[[#All],[No]:[Which Group Does Student Participate In?
(optional)]],23,FALSE)</f>
        <v>0</v>
      </c>
      <c r="H269" s="29"/>
      <c r="I269" s="29"/>
      <c r="J269" s="29"/>
      <c r="K269" s="29"/>
      <c r="L269" s="29"/>
      <c r="M269" s="29"/>
      <c r="N269" s="29"/>
      <c r="O269" s="29"/>
      <c r="P269" s="29"/>
      <c r="Q269" s="29"/>
      <c r="R269" s="29"/>
      <c r="S269" s="9"/>
      <c r="T269" s="9"/>
      <c r="U269" s="9"/>
      <c r="V269" s="9"/>
      <c r="W269" s="9"/>
      <c r="X269" s="9"/>
      <c r="Y269" s="9"/>
      <c r="Z269" s="9"/>
      <c r="AA269" s="9"/>
      <c r="AB269" s="9"/>
      <c r="AC269" s="9"/>
      <c r="AD269" s="9"/>
      <c r="AE269" s="9"/>
      <c r="AF269" s="9"/>
      <c r="AG269" s="9"/>
      <c r="AH269" s="9"/>
      <c r="AI269" s="9"/>
      <c r="AJ269" s="9"/>
      <c r="AK269" s="9"/>
      <c r="AL269" s="9"/>
      <c r="AM269" s="11">
        <f t="shared" si="12"/>
        <v>0</v>
      </c>
      <c r="AN269" s="11">
        <f t="shared" si="13"/>
        <v>0</v>
      </c>
      <c r="AO269" s="47" t="e">
        <f t="shared" si="14"/>
        <v>#DIV/0!</v>
      </c>
    </row>
    <row r="270" spans="1:41" x14ac:dyDescent="0.25">
      <c r="A270" s="10">
        <v>269</v>
      </c>
      <c r="B270" s="11">
        <f>VLOOKUP($A270,Table2[[No]:[Date Student Last Attended Program
(mm/dd/yyyy)]],2,FALSE)</f>
        <v>0</v>
      </c>
      <c r="C270" s="12">
        <f>VLOOKUP($A270,Table2[[No]:[Date Student Last Attended Program
(mm/dd/yyyy)]],4,FALSE)</f>
        <v>0</v>
      </c>
      <c r="D270" s="51">
        <f>VLOOKUP($A270,Table2[[No]:[Date Student Last Attended Program
(mm/dd/yyyy)]],14,FALSE)</f>
        <v>0</v>
      </c>
      <c r="E270" s="138">
        <f>VLOOKUP($A270,Table2[[No]:[Date Student Last Attended Program
(mm/dd/yyyy)]],17,FALSE)</f>
        <v>0</v>
      </c>
      <c r="F270" s="207">
        <f>VLOOKUP($A270,Table2[[No]:[Date Student Last Attended Program
(mm/dd/yyyy)]],18,FALSE)</f>
        <v>0</v>
      </c>
      <c r="G270" s="209">
        <f>VLOOKUP($A270,Table2[[#All],[No]:[Which Group Does Student Participate In?
(optional)]],23,FALSE)</f>
        <v>0</v>
      </c>
      <c r="H270" s="29"/>
      <c r="I270" s="29"/>
      <c r="J270" s="29"/>
      <c r="K270" s="29"/>
      <c r="L270" s="29"/>
      <c r="M270" s="29"/>
      <c r="N270" s="29"/>
      <c r="O270" s="29"/>
      <c r="P270" s="29"/>
      <c r="Q270" s="29"/>
      <c r="R270" s="29"/>
      <c r="S270" s="9"/>
      <c r="T270" s="9"/>
      <c r="U270" s="9"/>
      <c r="V270" s="9"/>
      <c r="W270" s="9"/>
      <c r="X270" s="9"/>
      <c r="Y270" s="9"/>
      <c r="Z270" s="9"/>
      <c r="AA270" s="9"/>
      <c r="AB270" s="9"/>
      <c r="AC270" s="9"/>
      <c r="AD270" s="9"/>
      <c r="AE270" s="9"/>
      <c r="AF270" s="9"/>
      <c r="AG270" s="9"/>
      <c r="AH270" s="9"/>
      <c r="AI270" s="9"/>
      <c r="AJ270" s="9"/>
      <c r="AK270" s="9"/>
      <c r="AL270" s="9"/>
      <c r="AM270" s="11">
        <f t="shared" si="12"/>
        <v>0</v>
      </c>
      <c r="AN270" s="11">
        <f t="shared" si="13"/>
        <v>0</v>
      </c>
      <c r="AO270" s="47" t="e">
        <f t="shared" si="14"/>
        <v>#DIV/0!</v>
      </c>
    </row>
    <row r="271" spans="1:41" x14ac:dyDescent="0.25">
      <c r="A271" s="10">
        <v>270</v>
      </c>
      <c r="B271" s="11">
        <f>VLOOKUP($A271,Table2[[No]:[Date Student Last Attended Program
(mm/dd/yyyy)]],2,FALSE)</f>
        <v>0</v>
      </c>
      <c r="C271" s="12">
        <f>VLOOKUP($A271,Table2[[No]:[Date Student Last Attended Program
(mm/dd/yyyy)]],4,FALSE)</f>
        <v>0</v>
      </c>
      <c r="D271" s="51">
        <f>VLOOKUP($A271,Table2[[No]:[Date Student Last Attended Program
(mm/dd/yyyy)]],14,FALSE)</f>
        <v>0</v>
      </c>
      <c r="E271" s="138">
        <f>VLOOKUP($A271,Table2[[No]:[Date Student Last Attended Program
(mm/dd/yyyy)]],17,FALSE)</f>
        <v>0</v>
      </c>
      <c r="F271" s="207">
        <f>VLOOKUP($A271,Table2[[No]:[Date Student Last Attended Program
(mm/dd/yyyy)]],18,FALSE)</f>
        <v>0</v>
      </c>
      <c r="G271" s="209">
        <f>VLOOKUP($A271,Table2[[#All],[No]:[Which Group Does Student Participate In?
(optional)]],23,FALSE)</f>
        <v>0</v>
      </c>
      <c r="H271" s="29"/>
      <c r="I271" s="29"/>
      <c r="J271" s="29"/>
      <c r="K271" s="29"/>
      <c r="L271" s="29"/>
      <c r="M271" s="29"/>
      <c r="N271" s="29"/>
      <c r="O271" s="29"/>
      <c r="P271" s="29"/>
      <c r="Q271" s="29"/>
      <c r="R271" s="29"/>
      <c r="S271" s="9"/>
      <c r="T271" s="9"/>
      <c r="U271" s="9"/>
      <c r="V271" s="9"/>
      <c r="W271" s="9"/>
      <c r="X271" s="9"/>
      <c r="Y271" s="9"/>
      <c r="Z271" s="9"/>
      <c r="AA271" s="9"/>
      <c r="AB271" s="9"/>
      <c r="AC271" s="9"/>
      <c r="AD271" s="9"/>
      <c r="AE271" s="9"/>
      <c r="AF271" s="9"/>
      <c r="AG271" s="9"/>
      <c r="AH271" s="9"/>
      <c r="AI271" s="9"/>
      <c r="AJ271" s="9"/>
      <c r="AK271" s="9"/>
      <c r="AL271" s="9"/>
      <c r="AM271" s="11">
        <f t="shared" si="12"/>
        <v>0</v>
      </c>
      <c r="AN271" s="11">
        <f t="shared" si="13"/>
        <v>0</v>
      </c>
      <c r="AO271" s="47" t="e">
        <f t="shared" si="14"/>
        <v>#DIV/0!</v>
      </c>
    </row>
    <row r="272" spans="1:41" x14ac:dyDescent="0.25">
      <c r="A272" s="10">
        <v>271</v>
      </c>
      <c r="B272" s="11">
        <f>VLOOKUP($A272,Table2[[No]:[Date Student Last Attended Program
(mm/dd/yyyy)]],2,FALSE)</f>
        <v>0</v>
      </c>
      <c r="C272" s="12">
        <f>VLOOKUP($A272,Table2[[No]:[Date Student Last Attended Program
(mm/dd/yyyy)]],4,FALSE)</f>
        <v>0</v>
      </c>
      <c r="D272" s="51">
        <f>VLOOKUP($A272,Table2[[No]:[Date Student Last Attended Program
(mm/dd/yyyy)]],14,FALSE)</f>
        <v>0</v>
      </c>
      <c r="E272" s="138">
        <f>VLOOKUP($A272,Table2[[No]:[Date Student Last Attended Program
(mm/dd/yyyy)]],17,FALSE)</f>
        <v>0</v>
      </c>
      <c r="F272" s="207">
        <f>VLOOKUP($A272,Table2[[No]:[Date Student Last Attended Program
(mm/dd/yyyy)]],18,FALSE)</f>
        <v>0</v>
      </c>
      <c r="G272" s="209">
        <f>VLOOKUP($A272,Table2[[#All],[No]:[Which Group Does Student Participate In?
(optional)]],23,FALSE)</f>
        <v>0</v>
      </c>
      <c r="H272" s="29"/>
      <c r="I272" s="29"/>
      <c r="J272" s="29"/>
      <c r="K272" s="29"/>
      <c r="L272" s="29"/>
      <c r="M272" s="29"/>
      <c r="N272" s="29"/>
      <c r="O272" s="29"/>
      <c r="P272" s="29"/>
      <c r="Q272" s="29"/>
      <c r="R272" s="29"/>
      <c r="S272" s="9"/>
      <c r="T272" s="9"/>
      <c r="U272" s="9"/>
      <c r="V272" s="9"/>
      <c r="W272" s="9"/>
      <c r="X272" s="9"/>
      <c r="Y272" s="9"/>
      <c r="Z272" s="9"/>
      <c r="AA272" s="9"/>
      <c r="AB272" s="9"/>
      <c r="AC272" s="9"/>
      <c r="AD272" s="9"/>
      <c r="AE272" s="9"/>
      <c r="AF272" s="9"/>
      <c r="AG272" s="9"/>
      <c r="AH272" s="9"/>
      <c r="AI272" s="9"/>
      <c r="AJ272" s="9"/>
      <c r="AK272" s="9"/>
      <c r="AL272" s="9"/>
      <c r="AM272" s="11">
        <f t="shared" si="12"/>
        <v>0</v>
      </c>
      <c r="AN272" s="11">
        <f t="shared" si="13"/>
        <v>0</v>
      </c>
      <c r="AO272" s="47" t="e">
        <f t="shared" si="14"/>
        <v>#DIV/0!</v>
      </c>
    </row>
    <row r="273" spans="1:41" x14ac:dyDescent="0.25">
      <c r="A273" s="10">
        <v>272</v>
      </c>
      <c r="B273" s="11">
        <f>VLOOKUP($A273,Table2[[No]:[Date Student Last Attended Program
(mm/dd/yyyy)]],2,FALSE)</f>
        <v>0</v>
      </c>
      <c r="C273" s="12">
        <f>VLOOKUP($A273,Table2[[No]:[Date Student Last Attended Program
(mm/dd/yyyy)]],4,FALSE)</f>
        <v>0</v>
      </c>
      <c r="D273" s="51">
        <f>VLOOKUP($A273,Table2[[No]:[Date Student Last Attended Program
(mm/dd/yyyy)]],14,FALSE)</f>
        <v>0</v>
      </c>
      <c r="E273" s="138">
        <f>VLOOKUP($A273,Table2[[No]:[Date Student Last Attended Program
(mm/dd/yyyy)]],17,FALSE)</f>
        <v>0</v>
      </c>
      <c r="F273" s="207">
        <f>VLOOKUP($A273,Table2[[No]:[Date Student Last Attended Program
(mm/dd/yyyy)]],18,FALSE)</f>
        <v>0</v>
      </c>
      <c r="G273" s="209">
        <f>VLOOKUP($A273,Table2[[#All],[No]:[Which Group Does Student Participate In?
(optional)]],23,FALSE)</f>
        <v>0</v>
      </c>
      <c r="H273" s="29"/>
      <c r="I273" s="29"/>
      <c r="J273" s="29"/>
      <c r="K273" s="29"/>
      <c r="L273" s="29"/>
      <c r="M273" s="29"/>
      <c r="N273" s="29"/>
      <c r="O273" s="29"/>
      <c r="P273" s="29"/>
      <c r="Q273" s="29"/>
      <c r="R273" s="29"/>
      <c r="S273" s="9"/>
      <c r="T273" s="9"/>
      <c r="U273" s="9"/>
      <c r="V273" s="9"/>
      <c r="W273" s="9"/>
      <c r="X273" s="9"/>
      <c r="Y273" s="9"/>
      <c r="Z273" s="9"/>
      <c r="AA273" s="9"/>
      <c r="AB273" s="9"/>
      <c r="AC273" s="9"/>
      <c r="AD273" s="9"/>
      <c r="AE273" s="9"/>
      <c r="AF273" s="9"/>
      <c r="AG273" s="9"/>
      <c r="AH273" s="9"/>
      <c r="AI273" s="9"/>
      <c r="AJ273" s="9"/>
      <c r="AK273" s="9"/>
      <c r="AL273" s="9"/>
      <c r="AM273" s="11">
        <f t="shared" si="12"/>
        <v>0</v>
      </c>
      <c r="AN273" s="11">
        <f t="shared" si="13"/>
        <v>0</v>
      </c>
      <c r="AO273" s="47" t="e">
        <f t="shared" si="14"/>
        <v>#DIV/0!</v>
      </c>
    </row>
    <row r="274" spans="1:41" x14ac:dyDescent="0.25">
      <c r="A274" s="10">
        <v>273</v>
      </c>
      <c r="B274" s="11">
        <f>VLOOKUP($A274,Table2[[No]:[Date Student Last Attended Program
(mm/dd/yyyy)]],2,FALSE)</f>
        <v>0</v>
      </c>
      <c r="C274" s="12">
        <f>VLOOKUP($A274,Table2[[No]:[Date Student Last Attended Program
(mm/dd/yyyy)]],4,FALSE)</f>
        <v>0</v>
      </c>
      <c r="D274" s="51">
        <f>VLOOKUP($A274,Table2[[No]:[Date Student Last Attended Program
(mm/dd/yyyy)]],14,FALSE)</f>
        <v>0</v>
      </c>
      <c r="E274" s="138">
        <f>VLOOKUP($A274,Table2[[No]:[Date Student Last Attended Program
(mm/dd/yyyy)]],17,FALSE)</f>
        <v>0</v>
      </c>
      <c r="F274" s="207">
        <f>VLOOKUP($A274,Table2[[No]:[Date Student Last Attended Program
(mm/dd/yyyy)]],18,FALSE)</f>
        <v>0</v>
      </c>
      <c r="G274" s="209">
        <f>VLOOKUP($A274,Table2[[#All],[No]:[Which Group Does Student Participate In?
(optional)]],23,FALSE)</f>
        <v>0</v>
      </c>
      <c r="H274" s="29"/>
      <c r="I274" s="29"/>
      <c r="J274" s="29"/>
      <c r="K274" s="29"/>
      <c r="L274" s="29"/>
      <c r="M274" s="29"/>
      <c r="N274" s="29"/>
      <c r="O274" s="29"/>
      <c r="P274" s="29"/>
      <c r="Q274" s="29"/>
      <c r="R274" s="29"/>
      <c r="S274" s="9"/>
      <c r="T274" s="9"/>
      <c r="U274" s="9"/>
      <c r="V274" s="9"/>
      <c r="W274" s="9"/>
      <c r="X274" s="9"/>
      <c r="Y274" s="9"/>
      <c r="Z274" s="9"/>
      <c r="AA274" s="9"/>
      <c r="AB274" s="9"/>
      <c r="AC274" s="9"/>
      <c r="AD274" s="9"/>
      <c r="AE274" s="9"/>
      <c r="AF274" s="9"/>
      <c r="AG274" s="9"/>
      <c r="AH274" s="9"/>
      <c r="AI274" s="9"/>
      <c r="AJ274" s="9"/>
      <c r="AK274" s="9"/>
      <c r="AL274" s="9"/>
      <c r="AM274" s="11">
        <f t="shared" si="12"/>
        <v>0</v>
      </c>
      <c r="AN274" s="11">
        <f t="shared" si="13"/>
        <v>0</v>
      </c>
      <c r="AO274" s="47" t="e">
        <f t="shared" si="14"/>
        <v>#DIV/0!</v>
      </c>
    </row>
    <row r="275" spans="1:41" x14ac:dyDescent="0.25">
      <c r="A275" s="10">
        <v>274</v>
      </c>
      <c r="B275" s="11">
        <f>VLOOKUP($A275,Table2[[No]:[Date Student Last Attended Program
(mm/dd/yyyy)]],2,FALSE)</f>
        <v>0</v>
      </c>
      <c r="C275" s="12">
        <f>VLOOKUP($A275,Table2[[No]:[Date Student Last Attended Program
(mm/dd/yyyy)]],4,FALSE)</f>
        <v>0</v>
      </c>
      <c r="D275" s="51">
        <f>VLOOKUP($A275,Table2[[No]:[Date Student Last Attended Program
(mm/dd/yyyy)]],14,FALSE)</f>
        <v>0</v>
      </c>
      <c r="E275" s="138">
        <f>VLOOKUP($A275,Table2[[No]:[Date Student Last Attended Program
(mm/dd/yyyy)]],17,FALSE)</f>
        <v>0</v>
      </c>
      <c r="F275" s="207">
        <f>VLOOKUP($A275,Table2[[No]:[Date Student Last Attended Program
(mm/dd/yyyy)]],18,FALSE)</f>
        <v>0</v>
      </c>
      <c r="G275" s="209">
        <f>VLOOKUP($A275,Table2[[#All],[No]:[Which Group Does Student Participate In?
(optional)]],23,FALSE)</f>
        <v>0</v>
      </c>
      <c r="H275" s="29"/>
      <c r="I275" s="29"/>
      <c r="J275" s="29"/>
      <c r="K275" s="29"/>
      <c r="L275" s="29"/>
      <c r="M275" s="29"/>
      <c r="N275" s="29"/>
      <c r="O275" s="29"/>
      <c r="P275" s="29"/>
      <c r="Q275" s="29"/>
      <c r="R275" s="29"/>
      <c r="S275" s="9"/>
      <c r="T275" s="9"/>
      <c r="U275" s="9"/>
      <c r="V275" s="9"/>
      <c r="W275" s="9"/>
      <c r="X275" s="9"/>
      <c r="Y275" s="9"/>
      <c r="Z275" s="9"/>
      <c r="AA275" s="9"/>
      <c r="AB275" s="9"/>
      <c r="AC275" s="9"/>
      <c r="AD275" s="9"/>
      <c r="AE275" s="9"/>
      <c r="AF275" s="9"/>
      <c r="AG275" s="9"/>
      <c r="AH275" s="9"/>
      <c r="AI275" s="9"/>
      <c r="AJ275" s="9"/>
      <c r="AK275" s="9"/>
      <c r="AL275" s="9"/>
      <c r="AM275" s="11">
        <f t="shared" si="12"/>
        <v>0</v>
      </c>
      <c r="AN275" s="11">
        <f t="shared" si="13"/>
        <v>0</v>
      </c>
      <c r="AO275" s="47" t="e">
        <f t="shared" si="14"/>
        <v>#DIV/0!</v>
      </c>
    </row>
    <row r="276" spans="1:41" x14ac:dyDescent="0.25">
      <c r="A276" s="10">
        <v>275</v>
      </c>
      <c r="B276" s="11">
        <f>VLOOKUP($A276,Table2[[No]:[Date Student Last Attended Program
(mm/dd/yyyy)]],2,FALSE)</f>
        <v>0</v>
      </c>
      <c r="C276" s="12">
        <f>VLOOKUP($A276,Table2[[No]:[Date Student Last Attended Program
(mm/dd/yyyy)]],4,FALSE)</f>
        <v>0</v>
      </c>
      <c r="D276" s="51">
        <f>VLOOKUP($A276,Table2[[No]:[Date Student Last Attended Program
(mm/dd/yyyy)]],14,FALSE)</f>
        <v>0</v>
      </c>
      <c r="E276" s="138">
        <f>VLOOKUP($A276,Table2[[No]:[Date Student Last Attended Program
(mm/dd/yyyy)]],17,FALSE)</f>
        <v>0</v>
      </c>
      <c r="F276" s="207">
        <f>VLOOKUP($A276,Table2[[No]:[Date Student Last Attended Program
(mm/dd/yyyy)]],18,FALSE)</f>
        <v>0</v>
      </c>
      <c r="G276" s="209">
        <f>VLOOKUP($A276,Table2[[#All],[No]:[Which Group Does Student Participate In?
(optional)]],23,FALSE)</f>
        <v>0</v>
      </c>
      <c r="H276" s="29"/>
      <c r="I276" s="29"/>
      <c r="J276" s="29"/>
      <c r="K276" s="29"/>
      <c r="L276" s="29"/>
      <c r="M276" s="29"/>
      <c r="N276" s="29"/>
      <c r="O276" s="29"/>
      <c r="P276" s="29"/>
      <c r="Q276" s="29"/>
      <c r="R276" s="29"/>
      <c r="S276" s="9"/>
      <c r="T276" s="9"/>
      <c r="U276" s="9"/>
      <c r="V276" s="9"/>
      <c r="W276" s="9"/>
      <c r="X276" s="9"/>
      <c r="Y276" s="9"/>
      <c r="Z276" s="9"/>
      <c r="AA276" s="9"/>
      <c r="AB276" s="9"/>
      <c r="AC276" s="9"/>
      <c r="AD276" s="9"/>
      <c r="AE276" s="9"/>
      <c r="AF276" s="9"/>
      <c r="AG276" s="9"/>
      <c r="AH276" s="9"/>
      <c r="AI276" s="9"/>
      <c r="AJ276" s="9"/>
      <c r="AK276" s="9"/>
      <c r="AL276" s="9"/>
      <c r="AM276" s="11">
        <f t="shared" si="12"/>
        <v>0</v>
      </c>
      <c r="AN276" s="11">
        <f t="shared" si="13"/>
        <v>0</v>
      </c>
      <c r="AO276" s="47" t="e">
        <f t="shared" si="14"/>
        <v>#DIV/0!</v>
      </c>
    </row>
    <row r="277" spans="1:41" x14ac:dyDescent="0.25">
      <c r="A277" s="10">
        <v>276</v>
      </c>
      <c r="B277" s="11">
        <f>VLOOKUP($A277,Table2[[No]:[Date Student Last Attended Program
(mm/dd/yyyy)]],2,FALSE)</f>
        <v>0</v>
      </c>
      <c r="C277" s="12">
        <f>VLOOKUP($A277,Table2[[No]:[Date Student Last Attended Program
(mm/dd/yyyy)]],4,FALSE)</f>
        <v>0</v>
      </c>
      <c r="D277" s="51">
        <f>VLOOKUP($A277,Table2[[No]:[Date Student Last Attended Program
(mm/dd/yyyy)]],14,FALSE)</f>
        <v>0</v>
      </c>
      <c r="E277" s="138">
        <f>VLOOKUP($A277,Table2[[No]:[Date Student Last Attended Program
(mm/dd/yyyy)]],17,FALSE)</f>
        <v>0</v>
      </c>
      <c r="F277" s="207">
        <f>VLOOKUP($A277,Table2[[No]:[Date Student Last Attended Program
(mm/dd/yyyy)]],18,FALSE)</f>
        <v>0</v>
      </c>
      <c r="G277" s="209">
        <f>VLOOKUP($A277,Table2[[#All],[No]:[Which Group Does Student Participate In?
(optional)]],23,FALSE)</f>
        <v>0</v>
      </c>
      <c r="H277" s="29"/>
      <c r="I277" s="29"/>
      <c r="J277" s="29"/>
      <c r="K277" s="29"/>
      <c r="L277" s="29"/>
      <c r="M277" s="29"/>
      <c r="N277" s="29"/>
      <c r="O277" s="29"/>
      <c r="P277" s="29"/>
      <c r="Q277" s="29"/>
      <c r="R277" s="29"/>
      <c r="S277" s="9"/>
      <c r="T277" s="9"/>
      <c r="U277" s="9"/>
      <c r="V277" s="9"/>
      <c r="W277" s="9"/>
      <c r="X277" s="9"/>
      <c r="Y277" s="9"/>
      <c r="Z277" s="9"/>
      <c r="AA277" s="9"/>
      <c r="AB277" s="9"/>
      <c r="AC277" s="9"/>
      <c r="AD277" s="9"/>
      <c r="AE277" s="9"/>
      <c r="AF277" s="9"/>
      <c r="AG277" s="9"/>
      <c r="AH277" s="9"/>
      <c r="AI277" s="9"/>
      <c r="AJ277" s="9"/>
      <c r="AK277" s="9"/>
      <c r="AL277" s="9"/>
      <c r="AM277" s="11">
        <f t="shared" si="12"/>
        <v>0</v>
      </c>
      <c r="AN277" s="11">
        <f t="shared" si="13"/>
        <v>0</v>
      </c>
      <c r="AO277" s="47" t="e">
        <f t="shared" si="14"/>
        <v>#DIV/0!</v>
      </c>
    </row>
    <row r="278" spans="1:41" x14ac:dyDescent="0.25">
      <c r="A278" s="10">
        <v>277</v>
      </c>
      <c r="B278" s="11">
        <f>VLOOKUP($A278,Table2[[No]:[Date Student Last Attended Program
(mm/dd/yyyy)]],2,FALSE)</f>
        <v>0</v>
      </c>
      <c r="C278" s="12">
        <f>VLOOKUP($A278,Table2[[No]:[Date Student Last Attended Program
(mm/dd/yyyy)]],4,FALSE)</f>
        <v>0</v>
      </c>
      <c r="D278" s="51">
        <f>VLOOKUP($A278,Table2[[No]:[Date Student Last Attended Program
(mm/dd/yyyy)]],14,FALSE)</f>
        <v>0</v>
      </c>
      <c r="E278" s="138">
        <f>VLOOKUP($A278,Table2[[No]:[Date Student Last Attended Program
(mm/dd/yyyy)]],17,FALSE)</f>
        <v>0</v>
      </c>
      <c r="F278" s="207">
        <f>VLOOKUP($A278,Table2[[No]:[Date Student Last Attended Program
(mm/dd/yyyy)]],18,FALSE)</f>
        <v>0</v>
      </c>
      <c r="G278" s="209">
        <f>VLOOKUP($A278,Table2[[#All],[No]:[Which Group Does Student Participate In?
(optional)]],23,FALSE)</f>
        <v>0</v>
      </c>
      <c r="H278" s="29"/>
      <c r="I278" s="29"/>
      <c r="J278" s="29"/>
      <c r="K278" s="29"/>
      <c r="L278" s="29"/>
      <c r="M278" s="29"/>
      <c r="N278" s="29"/>
      <c r="O278" s="29"/>
      <c r="P278" s="29"/>
      <c r="Q278" s="29"/>
      <c r="R278" s="29"/>
      <c r="S278" s="9"/>
      <c r="T278" s="9"/>
      <c r="U278" s="9"/>
      <c r="V278" s="9"/>
      <c r="W278" s="9"/>
      <c r="X278" s="9"/>
      <c r="Y278" s="9"/>
      <c r="Z278" s="9"/>
      <c r="AA278" s="9"/>
      <c r="AB278" s="9"/>
      <c r="AC278" s="9"/>
      <c r="AD278" s="9"/>
      <c r="AE278" s="9"/>
      <c r="AF278" s="9"/>
      <c r="AG278" s="9"/>
      <c r="AH278" s="9"/>
      <c r="AI278" s="9"/>
      <c r="AJ278" s="9"/>
      <c r="AK278" s="9"/>
      <c r="AL278" s="9"/>
      <c r="AM278" s="11">
        <f t="shared" si="12"/>
        <v>0</v>
      </c>
      <c r="AN278" s="11">
        <f t="shared" si="13"/>
        <v>0</v>
      </c>
      <c r="AO278" s="47" t="e">
        <f t="shared" si="14"/>
        <v>#DIV/0!</v>
      </c>
    </row>
    <row r="279" spans="1:41" x14ac:dyDescent="0.25">
      <c r="A279" s="10">
        <v>278</v>
      </c>
      <c r="B279" s="11">
        <f>VLOOKUP($A279,Table2[[No]:[Date Student Last Attended Program
(mm/dd/yyyy)]],2,FALSE)</f>
        <v>0</v>
      </c>
      <c r="C279" s="12">
        <f>VLOOKUP($A279,Table2[[No]:[Date Student Last Attended Program
(mm/dd/yyyy)]],4,FALSE)</f>
        <v>0</v>
      </c>
      <c r="D279" s="51">
        <f>VLOOKUP($A279,Table2[[No]:[Date Student Last Attended Program
(mm/dd/yyyy)]],14,FALSE)</f>
        <v>0</v>
      </c>
      <c r="E279" s="138">
        <f>VLOOKUP($A279,Table2[[No]:[Date Student Last Attended Program
(mm/dd/yyyy)]],17,FALSE)</f>
        <v>0</v>
      </c>
      <c r="F279" s="207">
        <f>VLOOKUP($A279,Table2[[No]:[Date Student Last Attended Program
(mm/dd/yyyy)]],18,FALSE)</f>
        <v>0</v>
      </c>
      <c r="G279" s="209">
        <f>VLOOKUP($A279,Table2[[#All],[No]:[Which Group Does Student Participate In?
(optional)]],23,FALSE)</f>
        <v>0</v>
      </c>
      <c r="H279" s="29"/>
      <c r="I279" s="29"/>
      <c r="J279" s="29"/>
      <c r="K279" s="29"/>
      <c r="L279" s="29"/>
      <c r="M279" s="29"/>
      <c r="N279" s="29"/>
      <c r="O279" s="29"/>
      <c r="P279" s="29"/>
      <c r="Q279" s="29"/>
      <c r="R279" s="29"/>
      <c r="S279" s="9"/>
      <c r="T279" s="9"/>
      <c r="U279" s="9"/>
      <c r="V279" s="9"/>
      <c r="W279" s="9"/>
      <c r="X279" s="9"/>
      <c r="Y279" s="9"/>
      <c r="Z279" s="9"/>
      <c r="AA279" s="9"/>
      <c r="AB279" s="9"/>
      <c r="AC279" s="9"/>
      <c r="AD279" s="9"/>
      <c r="AE279" s="9"/>
      <c r="AF279" s="9"/>
      <c r="AG279" s="9"/>
      <c r="AH279" s="9"/>
      <c r="AI279" s="9"/>
      <c r="AJ279" s="9"/>
      <c r="AK279" s="9"/>
      <c r="AL279" s="9"/>
      <c r="AM279" s="11">
        <f t="shared" si="12"/>
        <v>0</v>
      </c>
      <c r="AN279" s="11">
        <f t="shared" si="13"/>
        <v>0</v>
      </c>
      <c r="AO279" s="47" t="e">
        <f t="shared" si="14"/>
        <v>#DIV/0!</v>
      </c>
    </row>
    <row r="280" spans="1:41" x14ac:dyDescent="0.25">
      <c r="A280" s="10">
        <v>279</v>
      </c>
      <c r="B280" s="11">
        <f>VLOOKUP($A280,Table2[[No]:[Date Student Last Attended Program
(mm/dd/yyyy)]],2,FALSE)</f>
        <v>0</v>
      </c>
      <c r="C280" s="12">
        <f>VLOOKUP($A280,Table2[[No]:[Date Student Last Attended Program
(mm/dd/yyyy)]],4,FALSE)</f>
        <v>0</v>
      </c>
      <c r="D280" s="51">
        <f>VLOOKUP($A280,Table2[[No]:[Date Student Last Attended Program
(mm/dd/yyyy)]],14,FALSE)</f>
        <v>0</v>
      </c>
      <c r="E280" s="138">
        <f>VLOOKUP($A280,Table2[[No]:[Date Student Last Attended Program
(mm/dd/yyyy)]],17,FALSE)</f>
        <v>0</v>
      </c>
      <c r="F280" s="207">
        <f>VLOOKUP($A280,Table2[[No]:[Date Student Last Attended Program
(mm/dd/yyyy)]],18,FALSE)</f>
        <v>0</v>
      </c>
      <c r="G280" s="209">
        <f>VLOOKUP($A280,Table2[[#All],[No]:[Which Group Does Student Participate In?
(optional)]],23,FALSE)</f>
        <v>0</v>
      </c>
      <c r="H280" s="29"/>
      <c r="I280" s="29"/>
      <c r="J280" s="29"/>
      <c r="K280" s="29"/>
      <c r="L280" s="29"/>
      <c r="M280" s="29"/>
      <c r="N280" s="29"/>
      <c r="O280" s="29"/>
      <c r="P280" s="29"/>
      <c r="Q280" s="29"/>
      <c r="R280" s="29"/>
      <c r="S280" s="9"/>
      <c r="T280" s="9"/>
      <c r="U280" s="9"/>
      <c r="V280" s="9"/>
      <c r="W280" s="9"/>
      <c r="X280" s="9"/>
      <c r="Y280" s="9"/>
      <c r="Z280" s="9"/>
      <c r="AA280" s="9"/>
      <c r="AB280" s="9"/>
      <c r="AC280" s="9"/>
      <c r="AD280" s="9"/>
      <c r="AE280" s="9"/>
      <c r="AF280" s="9"/>
      <c r="AG280" s="9"/>
      <c r="AH280" s="9"/>
      <c r="AI280" s="9"/>
      <c r="AJ280" s="9"/>
      <c r="AK280" s="9"/>
      <c r="AL280" s="9"/>
      <c r="AM280" s="11">
        <f t="shared" si="12"/>
        <v>0</v>
      </c>
      <c r="AN280" s="11">
        <f t="shared" si="13"/>
        <v>0</v>
      </c>
      <c r="AO280" s="47" t="e">
        <f t="shared" si="14"/>
        <v>#DIV/0!</v>
      </c>
    </row>
    <row r="281" spans="1:41" x14ac:dyDescent="0.25">
      <c r="A281" s="10">
        <v>280</v>
      </c>
      <c r="B281" s="11">
        <f>VLOOKUP($A281,Table2[[No]:[Date Student Last Attended Program
(mm/dd/yyyy)]],2,FALSE)</f>
        <v>0</v>
      </c>
      <c r="C281" s="12">
        <f>VLOOKUP($A281,Table2[[No]:[Date Student Last Attended Program
(mm/dd/yyyy)]],4,FALSE)</f>
        <v>0</v>
      </c>
      <c r="D281" s="51">
        <f>VLOOKUP($A281,Table2[[No]:[Date Student Last Attended Program
(mm/dd/yyyy)]],14,FALSE)</f>
        <v>0</v>
      </c>
      <c r="E281" s="138">
        <f>VLOOKUP($A281,Table2[[No]:[Date Student Last Attended Program
(mm/dd/yyyy)]],17,FALSE)</f>
        <v>0</v>
      </c>
      <c r="F281" s="207">
        <f>VLOOKUP($A281,Table2[[No]:[Date Student Last Attended Program
(mm/dd/yyyy)]],18,FALSE)</f>
        <v>0</v>
      </c>
      <c r="G281" s="209">
        <f>VLOOKUP($A281,Table2[[#All],[No]:[Which Group Does Student Participate In?
(optional)]],23,FALSE)</f>
        <v>0</v>
      </c>
      <c r="H281" s="29"/>
      <c r="I281" s="29"/>
      <c r="J281" s="29"/>
      <c r="K281" s="29"/>
      <c r="L281" s="29"/>
      <c r="M281" s="29"/>
      <c r="N281" s="29"/>
      <c r="O281" s="29"/>
      <c r="P281" s="29"/>
      <c r="Q281" s="29"/>
      <c r="R281" s="29"/>
      <c r="S281" s="9"/>
      <c r="T281" s="9"/>
      <c r="U281" s="9"/>
      <c r="V281" s="9"/>
      <c r="W281" s="9"/>
      <c r="X281" s="9"/>
      <c r="Y281" s="9"/>
      <c r="Z281" s="9"/>
      <c r="AA281" s="9"/>
      <c r="AB281" s="9"/>
      <c r="AC281" s="9"/>
      <c r="AD281" s="9"/>
      <c r="AE281" s="9"/>
      <c r="AF281" s="9"/>
      <c r="AG281" s="9"/>
      <c r="AH281" s="9"/>
      <c r="AI281" s="9"/>
      <c r="AJ281" s="9"/>
      <c r="AK281" s="9"/>
      <c r="AL281" s="9"/>
      <c r="AM281" s="11">
        <f t="shared" si="12"/>
        <v>0</v>
      </c>
      <c r="AN281" s="11">
        <f t="shared" si="13"/>
        <v>0</v>
      </c>
      <c r="AO281" s="47" t="e">
        <f t="shared" si="14"/>
        <v>#DIV/0!</v>
      </c>
    </row>
    <row r="282" spans="1:41" x14ac:dyDescent="0.25">
      <c r="A282" s="10">
        <v>281</v>
      </c>
      <c r="B282" s="11">
        <f>VLOOKUP($A282,Table2[[No]:[Date Student Last Attended Program
(mm/dd/yyyy)]],2,FALSE)</f>
        <v>0</v>
      </c>
      <c r="C282" s="12">
        <f>VLOOKUP($A282,Table2[[No]:[Date Student Last Attended Program
(mm/dd/yyyy)]],4,FALSE)</f>
        <v>0</v>
      </c>
      <c r="D282" s="51">
        <f>VLOOKUP($A282,Table2[[No]:[Date Student Last Attended Program
(mm/dd/yyyy)]],14,FALSE)</f>
        <v>0</v>
      </c>
      <c r="E282" s="138">
        <f>VLOOKUP($A282,Table2[[No]:[Date Student Last Attended Program
(mm/dd/yyyy)]],17,FALSE)</f>
        <v>0</v>
      </c>
      <c r="F282" s="207">
        <f>VLOOKUP($A282,Table2[[No]:[Date Student Last Attended Program
(mm/dd/yyyy)]],18,FALSE)</f>
        <v>0</v>
      </c>
      <c r="G282" s="209">
        <f>VLOOKUP($A282,Table2[[#All],[No]:[Which Group Does Student Participate In?
(optional)]],23,FALSE)</f>
        <v>0</v>
      </c>
      <c r="H282" s="29"/>
      <c r="I282" s="29"/>
      <c r="J282" s="29"/>
      <c r="K282" s="29"/>
      <c r="L282" s="29"/>
      <c r="M282" s="29"/>
      <c r="N282" s="29"/>
      <c r="O282" s="29"/>
      <c r="P282" s="29"/>
      <c r="Q282" s="29"/>
      <c r="R282" s="29"/>
      <c r="S282" s="9"/>
      <c r="T282" s="9"/>
      <c r="U282" s="9"/>
      <c r="V282" s="9"/>
      <c r="W282" s="9"/>
      <c r="X282" s="9"/>
      <c r="Y282" s="9"/>
      <c r="Z282" s="9"/>
      <c r="AA282" s="9"/>
      <c r="AB282" s="9"/>
      <c r="AC282" s="9"/>
      <c r="AD282" s="9"/>
      <c r="AE282" s="9"/>
      <c r="AF282" s="9"/>
      <c r="AG282" s="9"/>
      <c r="AH282" s="9"/>
      <c r="AI282" s="9"/>
      <c r="AJ282" s="9"/>
      <c r="AK282" s="9"/>
      <c r="AL282" s="9"/>
      <c r="AM282" s="11">
        <f t="shared" si="12"/>
        <v>0</v>
      </c>
      <c r="AN282" s="11">
        <f t="shared" si="13"/>
        <v>0</v>
      </c>
      <c r="AO282" s="47" t="e">
        <f t="shared" si="14"/>
        <v>#DIV/0!</v>
      </c>
    </row>
    <row r="283" spans="1:41" x14ac:dyDescent="0.25">
      <c r="A283" s="10">
        <v>282</v>
      </c>
      <c r="B283" s="11">
        <f>VLOOKUP($A283,Table2[[No]:[Date Student Last Attended Program
(mm/dd/yyyy)]],2,FALSE)</f>
        <v>0</v>
      </c>
      <c r="C283" s="12">
        <f>VLOOKUP($A283,Table2[[No]:[Date Student Last Attended Program
(mm/dd/yyyy)]],4,FALSE)</f>
        <v>0</v>
      </c>
      <c r="D283" s="51">
        <f>VLOOKUP($A283,Table2[[No]:[Date Student Last Attended Program
(mm/dd/yyyy)]],14,FALSE)</f>
        <v>0</v>
      </c>
      <c r="E283" s="138">
        <f>VLOOKUP($A283,Table2[[No]:[Date Student Last Attended Program
(mm/dd/yyyy)]],17,FALSE)</f>
        <v>0</v>
      </c>
      <c r="F283" s="207">
        <f>VLOOKUP($A283,Table2[[No]:[Date Student Last Attended Program
(mm/dd/yyyy)]],18,FALSE)</f>
        <v>0</v>
      </c>
      <c r="G283" s="209">
        <f>VLOOKUP($A283,Table2[[#All],[No]:[Which Group Does Student Participate In?
(optional)]],23,FALSE)</f>
        <v>0</v>
      </c>
      <c r="H283" s="29"/>
      <c r="I283" s="29"/>
      <c r="J283" s="29"/>
      <c r="K283" s="29"/>
      <c r="L283" s="29"/>
      <c r="M283" s="29"/>
      <c r="N283" s="29"/>
      <c r="O283" s="29"/>
      <c r="P283" s="29"/>
      <c r="Q283" s="29"/>
      <c r="R283" s="29"/>
      <c r="S283" s="9"/>
      <c r="T283" s="9"/>
      <c r="U283" s="9"/>
      <c r="V283" s="9"/>
      <c r="W283" s="9"/>
      <c r="X283" s="9"/>
      <c r="Y283" s="9"/>
      <c r="Z283" s="9"/>
      <c r="AA283" s="9"/>
      <c r="AB283" s="9"/>
      <c r="AC283" s="9"/>
      <c r="AD283" s="9"/>
      <c r="AE283" s="9"/>
      <c r="AF283" s="9"/>
      <c r="AG283" s="9"/>
      <c r="AH283" s="9"/>
      <c r="AI283" s="9"/>
      <c r="AJ283" s="9"/>
      <c r="AK283" s="9"/>
      <c r="AL283" s="9"/>
      <c r="AM283" s="11">
        <f t="shared" si="12"/>
        <v>0</v>
      </c>
      <c r="AN283" s="11">
        <f t="shared" si="13"/>
        <v>0</v>
      </c>
      <c r="AO283" s="47" t="e">
        <f t="shared" si="14"/>
        <v>#DIV/0!</v>
      </c>
    </row>
    <row r="284" spans="1:41" x14ac:dyDescent="0.25">
      <c r="A284" s="10">
        <v>283</v>
      </c>
      <c r="B284" s="11">
        <f>VLOOKUP($A284,Table2[[No]:[Date Student Last Attended Program
(mm/dd/yyyy)]],2,FALSE)</f>
        <v>0</v>
      </c>
      <c r="C284" s="12">
        <f>VLOOKUP($A284,Table2[[No]:[Date Student Last Attended Program
(mm/dd/yyyy)]],4,FALSE)</f>
        <v>0</v>
      </c>
      <c r="D284" s="51">
        <f>VLOOKUP($A284,Table2[[No]:[Date Student Last Attended Program
(mm/dd/yyyy)]],14,FALSE)</f>
        <v>0</v>
      </c>
      <c r="E284" s="138">
        <f>VLOOKUP($A284,Table2[[No]:[Date Student Last Attended Program
(mm/dd/yyyy)]],17,FALSE)</f>
        <v>0</v>
      </c>
      <c r="F284" s="207">
        <f>VLOOKUP($A284,Table2[[No]:[Date Student Last Attended Program
(mm/dd/yyyy)]],18,FALSE)</f>
        <v>0</v>
      </c>
      <c r="G284" s="209">
        <f>VLOOKUP($A284,Table2[[#All],[No]:[Which Group Does Student Participate In?
(optional)]],23,FALSE)</f>
        <v>0</v>
      </c>
      <c r="H284" s="29"/>
      <c r="I284" s="29"/>
      <c r="J284" s="29"/>
      <c r="K284" s="29"/>
      <c r="L284" s="29"/>
      <c r="M284" s="29"/>
      <c r="N284" s="29"/>
      <c r="O284" s="29"/>
      <c r="P284" s="29"/>
      <c r="Q284" s="29"/>
      <c r="R284" s="29"/>
      <c r="S284" s="9"/>
      <c r="T284" s="9"/>
      <c r="U284" s="9"/>
      <c r="V284" s="9"/>
      <c r="W284" s="9"/>
      <c r="X284" s="9"/>
      <c r="Y284" s="9"/>
      <c r="Z284" s="9"/>
      <c r="AA284" s="9"/>
      <c r="AB284" s="9"/>
      <c r="AC284" s="9"/>
      <c r="AD284" s="9"/>
      <c r="AE284" s="9"/>
      <c r="AF284" s="9"/>
      <c r="AG284" s="9"/>
      <c r="AH284" s="9"/>
      <c r="AI284" s="9"/>
      <c r="AJ284" s="9"/>
      <c r="AK284" s="9"/>
      <c r="AL284" s="9"/>
      <c r="AM284" s="11">
        <f t="shared" si="12"/>
        <v>0</v>
      </c>
      <c r="AN284" s="11">
        <f t="shared" si="13"/>
        <v>0</v>
      </c>
      <c r="AO284" s="47" t="e">
        <f t="shared" si="14"/>
        <v>#DIV/0!</v>
      </c>
    </row>
    <row r="285" spans="1:41" x14ac:dyDescent="0.25">
      <c r="A285" s="10">
        <v>284</v>
      </c>
      <c r="B285" s="11">
        <f>VLOOKUP($A285,Table2[[No]:[Date Student Last Attended Program
(mm/dd/yyyy)]],2,FALSE)</f>
        <v>0</v>
      </c>
      <c r="C285" s="12">
        <f>VLOOKUP($A285,Table2[[No]:[Date Student Last Attended Program
(mm/dd/yyyy)]],4,FALSE)</f>
        <v>0</v>
      </c>
      <c r="D285" s="51">
        <f>VLOOKUP($A285,Table2[[No]:[Date Student Last Attended Program
(mm/dd/yyyy)]],14,FALSE)</f>
        <v>0</v>
      </c>
      <c r="E285" s="138">
        <f>VLOOKUP($A285,Table2[[No]:[Date Student Last Attended Program
(mm/dd/yyyy)]],17,FALSE)</f>
        <v>0</v>
      </c>
      <c r="F285" s="207">
        <f>VLOOKUP($A285,Table2[[No]:[Date Student Last Attended Program
(mm/dd/yyyy)]],18,FALSE)</f>
        <v>0</v>
      </c>
      <c r="G285" s="209">
        <f>VLOOKUP($A285,Table2[[#All],[No]:[Which Group Does Student Participate In?
(optional)]],23,FALSE)</f>
        <v>0</v>
      </c>
      <c r="H285" s="29"/>
      <c r="I285" s="29"/>
      <c r="J285" s="29"/>
      <c r="K285" s="29"/>
      <c r="L285" s="29"/>
      <c r="M285" s="29"/>
      <c r="N285" s="29"/>
      <c r="O285" s="29"/>
      <c r="P285" s="29"/>
      <c r="Q285" s="29"/>
      <c r="R285" s="29"/>
      <c r="S285" s="9"/>
      <c r="T285" s="9"/>
      <c r="U285" s="9"/>
      <c r="V285" s="9"/>
      <c r="W285" s="9"/>
      <c r="X285" s="9"/>
      <c r="Y285" s="9"/>
      <c r="Z285" s="9"/>
      <c r="AA285" s="9"/>
      <c r="AB285" s="9"/>
      <c r="AC285" s="9"/>
      <c r="AD285" s="9"/>
      <c r="AE285" s="9"/>
      <c r="AF285" s="9"/>
      <c r="AG285" s="9"/>
      <c r="AH285" s="9"/>
      <c r="AI285" s="9"/>
      <c r="AJ285" s="9"/>
      <c r="AK285" s="9"/>
      <c r="AL285" s="9"/>
      <c r="AM285" s="11">
        <f t="shared" si="12"/>
        <v>0</v>
      </c>
      <c r="AN285" s="11">
        <f t="shared" si="13"/>
        <v>0</v>
      </c>
      <c r="AO285" s="47" t="e">
        <f t="shared" si="14"/>
        <v>#DIV/0!</v>
      </c>
    </row>
    <row r="286" spans="1:41" x14ac:dyDescent="0.25">
      <c r="A286" s="10">
        <v>285</v>
      </c>
      <c r="B286" s="11">
        <f>VLOOKUP($A286,Table2[[No]:[Date Student Last Attended Program
(mm/dd/yyyy)]],2,FALSE)</f>
        <v>0</v>
      </c>
      <c r="C286" s="12">
        <f>VLOOKUP($A286,Table2[[No]:[Date Student Last Attended Program
(mm/dd/yyyy)]],4,FALSE)</f>
        <v>0</v>
      </c>
      <c r="D286" s="51">
        <f>VLOOKUP($A286,Table2[[No]:[Date Student Last Attended Program
(mm/dd/yyyy)]],14,FALSE)</f>
        <v>0</v>
      </c>
      <c r="E286" s="138">
        <f>VLOOKUP($A286,Table2[[No]:[Date Student Last Attended Program
(mm/dd/yyyy)]],17,FALSE)</f>
        <v>0</v>
      </c>
      <c r="F286" s="207">
        <f>VLOOKUP($A286,Table2[[No]:[Date Student Last Attended Program
(mm/dd/yyyy)]],18,FALSE)</f>
        <v>0</v>
      </c>
      <c r="G286" s="209">
        <f>VLOOKUP($A286,Table2[[#All],[No]:[Which Group Does Student Participate In?
(optional)]],23,FALSE)</f>
        <v>0</v>
      </c>
      <c r="H286" s="29"/>
      <c r="I286" s="29"/>
      <c r="J286" s="29"/>
      <c r="K286" s="29"/>
      <c r="L286" s="29"/>
      <c r="M286" s="29"/>
      <c r="N286" s="29"/>
      <c r="O286" s="29"/>
      <c r="P286" s="29"/>
      <c r="Q286" s="29"/>
      <c r="R286" s="29"/>
      <c r="S286" s="9"/>
      <c r="T286" s="9"/>
      <c r="U286" s="9"/>
      <c r="V286" s="9"/>
      <c r="W286" s="9"/>
      <c r="X286" s="9"/>
      <c r="Y286" s="9"/>
      <c r="Z286" s="9"/>
      <c r="AA286" s="9"/>
      <c r="AB286" s="9"/>
      <c r="AC286" s="9"/>
      <c r="AD286" s="9"/>
      <c r="AE286" s="9"/>
      <c r="AF286" s="9"/>
      <c r="AG286" s="9"/>
      <c r="AH286" s="9"/>
      <c r="AI286" s="9"/>
      <c r="AJ286" s="9"/>
      <c r="AK286" s="9"/>
      <c r="AL286" s="9"/>
      <c r="AM286" s="11">
        <f t="shared" si="12"/>
        <v>0</v>
      </c>
      <c r="AN286" s="11">
        <f t="shared" si="13"/>
        <v>0</v>
      </c>
      <c r="AO286" s="47" t="e">
        <f t="shared" si="14"/>
        <v>#DIV/0!</v>
      </c>
    </row>
    <row r="287" spans="1:41" x14ac:dyDescent="0.25">
      <c r="A287" s="10">
        <v>286</v>
      </c>
      <c r="B287" s="11">
        <f>VLOOKUP($A287,Table2[[No]:[Date Student Last Attended Program
(mm/dd/yyyy)]],2,FALSE)</f>
        <v>0</v>
      </c>
      <c r="C287" s="12">
        <f>VLOOKUP($A287,Table2[[No]:[Date Student Last Attended Program
(mm/dd/yyyy)]],4,FALSE)</f>
        <v>0</v>
      </c>
      <c r="D287" s="51">
        <f>VLOOKUP($A287,Table2[[No]:[Date Student Last Attended Program
(mm/dd/yyyy)]],14,FALSE)</f>
        <v>0</v>
      </c>
      <c r="E287" s="138">
        <f>VLOOKUP($A287,Table2[[No]:[Date Student Last Attended Program
(mm/dd/yyyy)]],17,FALSE)</f>
        <v>0</v>
      </c>
      <c r="F287" s="207">
        <f>VLOOKUP($A287,Table2[[No]:[Date Student Last Attended Program
(mm/dd/yyyy)]],18,FALSE)</f>
        <v>0</v>
      </c>
      <c r="G287" s="209">
        <f>VLOOKUP($A287,Table2[[#All],[No]:[Which Group Does Student Participate In?
(optional)]],23,FALSE)</f>
        <v>0</v>
      </c>
      <c r="H287" s="29"/>
      <c r="I287" s="29"/>
      <c r="J287" s="29"/>
      <c r="K287" s="29"/>
      <c r="L287" s="29"/>
      <c r="M287" s="29"/>
      <c r="N287" s="29"/>
      <c r="O287" s="29"/>
      <c r="P287" s="29"/>
      <c r="Q287" s="29"/>
      <c r="R287" s="29"/>
      <c r="S287" s="9"/>
      <c r="T287" s="9"/>
      <c r="U287" s="9"/>
      <c r="V287" s="9"/>
      <c r="W287" s="9"/>
      <c r="X287" s="9"/>
      <c r="Y287" s="9"/>
      <c r="Z287" s="9"/>
      <c r="AA287" s="9"/>
      <c r="AB287" s="9"/>
      <c r="AC287" s="9"/>
      <c r="AD287" s="9"/>
      <c r="AE287" s="9"/>
      <c r="AF287" s="9"/>
      <c r="AG287" s="9"/>
      <c r="AH287" s="9"/>
      <c r="AI287" s="9"/>
      <c r="AJ287" s="9"/>
      <c r="AK287" s="9"/>
      <c r="AL287" s="9"/>
      <c r="AM287" s="11">
        <f t="shared" si="12"/>
        <v>0</v>
      </c>
      <c r="AN287" s="11">
        <f t="shared" si="13"/>
        <v>0</v>
      </c>
      <c r="AO287" s="47" t="e">
        <f t="shared" si="14"/>
        <v>#DIV/0!</v>
      </c>
    </row>
    <row r="288" spans="1:41" x14ac:dyDescent="0.25">
      <c r="A288" s="10">
        <v>287</v>
      </c>
      <c r="B288" s="11">
        <f>VLOOKUP($A288,Table2[[No]:[Date Student Last Attended Program
(mm/dd/yyyy)]],2,FALSE)</f>
        <v>0</v>
      </c>
      <c r="C288" s="12">
        <f>VLOOKUP($A288,Table2[[No]:[Date Student Last Attended Program
(mm/dd/yyyy)]],4,FALSE)</f>
        <v>0</v>
      </c>
      <c r="D288" s="51">
        <f>VLOOKUP($A288,Table2[[No]:[Date Student Last Attended Program
(mm/dd/yyyy)]],14,FALSE)</f>
        <v>0</v>
      </c>
      <c r="E288" s="138">
        <f>VLOOKUP($A288,Table2[[No]:[Date Student Last Attended Program
(mm/dd/yyyy)]],17,FALSE)</f>
        <v>0</v>
      </c>
      <c r="F288" s="207">
        <f>VLOOKUP($A288,Table2[[No]:[Date Student Last Attended Program
(mm/dd/yyyy)]],18,FALSE)</f>
        <v>0</v>
      </c>
      <c r="G288" s="209">
        <f>VLOOKUP($A288,Table2[[#All],[No]:[Which Group Does Student Participate In?
(optional)]],23,FALSE)</f>
        <v>0</v>
      </c>
      <c r="H288" s="29"/>
      <c r="I288" s="29"/>
      <c r="J288" s="29"/>
      <c r="K288" s="29"/>
      <c r="L288" s="29"/>
      <c r="M288" s="29"/>
      <c r="N288" s="29"/>
      <c r="O288" s="29"/>
      <c r="P288" s="29"/>
      <c r="Q288" s="29"/>
      <c r="R288" s="29"/>
      <c r="S288" s="9"/>
      <c r="T288" s="9"/>
      <c r="U288" s="9"/>
      <c r="V288" s="9"/>
      <c r="W288" s="9"/>
      <c r="X288" s="9"/>
      <c r="Y288" s="9"/>
      <c r="Z288" s="9"/>
      <c r="AA288" s="9"/>
      <c r="AB288" s="9"/>
      <c r="AC288" s="9"/>
      <c r="AD288" s="9"/>
      <c r="AE288" s="9"/>
      <c r="AF288" s="9"/>
      <c r="AG288" s="9"/>
      <c r="AH288" s="9"/>
      <c r="AI288" s="9"/>
      <c r="AJ288" s="9"/>
      <c r="AK288" s="9"/>
      <c r="AL288" s="9"/>
      <c r="AM288" s="11">
        <f t="shared" si="12"/>
        <v>0</v>
      </c>
      <c r="AN288" s="11">
        <f t="shared" si="13"/>
        <v>0</v>
      </c>
      <c r="AO288" s="47" t="e">
        <f t="shared" si="14"/>
        <v>#DIV/0!</v>
      </c>
    </row>
    <row r="289" spans="1:41" x14ac:dyDescent="0.25">
      <c r="A289" s="10">
        <v>288</v>
      </c>
      <c r="B289" s="11">
        <f>VLOOKUP($A289,Table2[[No]:[Date Student Last Attended Program
(mm/dd/yyyy)]],2,FALSE)</f>
        <v>0</v>
      </c>
      <c r="C289" s="12">
        <f>VLOOKUP($A289,Table2[[No]:[Date Student Last Attended Program
(mm/dd/yyyy)]],4,FALSE)</f>
        <v>0</v>
      </c>
      <c r="D289" s="51">
        <f>VLOOKUP($A289,Table2[[No]:[Date Student Last Attended Program
(mm/dd/yyyy)]],14,FALSE)</f>
        <v>0</v>
      </c>
      <c r="E289" s="138">
        <f>VLOOKUP($A289,Table2[[No]:[Date Student Last Attended Program
(mm/dd/yyyy)]],17,FALSE)</f>
        <v>0</v>
      </c>
      <c r="F289" s="207">
        <f>VLOOKUP($A289,Table2[[No]:[Date Student Last Attended Program
(mm/dd/yyyy)]],18,FALSE)</f>
        <v>0</v>
      </c>
      <c r="G289" s="209">
        <f>VLOOKUP($A289,Table2[[#All],[No]:[Which Group Does Student Participate In?
(optional)]],23,FALSE)</f>
        <v>0</v>
      </c>
      <c r="H289" s="29"/>
      <c r="I289" s="29"/>
      <c r="J289" s="29"/>
      <c r="K289" s="29"/>
      <c r="L289" s="29"/>
      <c r="M289" s="29"/>
      <c r="N289" s="29"/>
      <c r="O289" s="29"/>
      <c r="P289" s="29"/>
      <c r="Q289" s="29"/>
      <c r="R289" s="29"/>
      <c r="S289" s="9"/>
      <c r="T289" s="9"/>
      <c r="U289" s="9"/>
      <c r="V289" s="9"/>
      <c r="W289" s="9"/>
      <c r="X289" s="9"/>
      <c r="Y289" s="9"/>
      <c r="Z289" s="9"/>
      <c r="AA289" s="9"/>
      <c r="AB289" s="9"/>
      <c r="AC289" s="9"/>
      <c r="AD289" s="9"/>
      <c r="AE289" s="9"/>
      <c r="AF289" s="9"/>
      <c r="AG289" s="9"/>
      <c r="AH289" s="9"/>
      <c r="AI289" s="9"/>
      <c r="AJ289" s="9"/>
      <c r="AK289" s="9"/>
      <c r="AL289" s="9"/>
      <c r="AM289" s="11">
        <f t="shared" si="12"/>
        <v>0</v>
      </c>
      <c r="AN289" s="11">
        <f t="shared" si="13"/>
        <v>0</v>
      </c>
      <c r="AO289" s="47" t="e">
        <f t="shared" si="14"/>
        <v>#DIV/0!</v>
      </c>
    </row>
    <row r="290" spans="1:41" x14ac:dyDescent="0.25">
      <c r="A290" s="10">
        <v>289</v>
      </c>
      <c r="B290" s="11">
        <f>VLOOKUP($A290,Table2[[No]:[Date Student Last Attended Program
(mm/dd/yyyy)]],2,FALSE)</f>
        <v>0</v>
      </c>
      <c r="C290" s="12">
        <f>VLOOKUP($A290,Table2[[No]:[Date Student Last Attended Program
(mm/dd/yyyy)]],4,FALSE)</f>
        <v>0</v>
      </c>
      <c r="D290" s="51">
        <f>VLOOKUP($A290,Table2[[No]:[Date Student Last Attended Program
(mm/dd/yyyy)]],14,FALSE)</f>
        <v>0</v>
      </c>
      <c r="E290" s="138">
        <f>VLOOKUP($A290,Table2[[No]:[Date Student Last Attended Program
(mm/dd/yyyy)]],17,FALSE)</f>
        <v>0</v>
      </c>
      <c r="F290" s="207">
        <f>VLOOKUP($A290,Table2[[No]:[Date Student Last Attended Program
(mm/dd/yyyy)]],18,FALSE)</f>
        <v>0</v>
      </c>
      <c r="G290" s="209">
        <f>VLOOKUP($A290,Table2[[#All],[No]:[Which Group Does Student Participate In?
(optional)]],23,FALSE)</f>
        <v>0</v>
      </c>
      <c r="H290" s="29"/>
      <c r="I290" s="29"/>
      <c r="J290" s="29"/>
      <c r="K290" s="29"/>
      <c r="L290" s="29"/>
      <c r="M290" s="29"/>
      <c r="N290" s="29"/>
      <c r="O290" s="29"/>
      <c r="P290" s="29"/>
      <c r="Q290" s="29"/>
      <c r="R290" s="29"/>
      <c r="S290" s="9"/>
      <c r="T290" s="9"/>
      <c r="U290" s="9"/>
      <c r="V290" s="9"/>
      <c r="W290" s="9"/>
      <c r="X290" s="9"/>
      <c r="Y290" s="9"/>
      <c r="Z290" s="9"/>
      <c r="AA290" s="9"/>
      <c r="AB290" s="9"/>
      <c r="AC290" s="9"/>
      <c r="AD290" s="9"/>
      <c r="AE290" s="9"/>
      <c r="AF290" s="9"/>
      <c r="AG290" s="9"/>
      <c r="AH290" s="9"/>
      <c r="AI290" s="9"/>
      <c r="AJ290" s="9"/>
      <c r="AK290" s="9"/>
      <c r="AL290" s="9"/>
      <c r="AM290" s="11">
        <f t="shared" si="12"/>
        <v>0</v>
      </c>
      <c r="AN290" s="11">
        <f t="shared" si="13"/>
        <v>0</v>
      </c>
      <c r="AO290" s="47" t="e">
        <f t="shared" si="14"/>
        <v>#DIV/0!</v>
      </c>
    </row>
    <row r="291" spans="1:41" x14ac:dyDescent="0.25">
      <c r="A291" s="10">
        <v>290</v>
      </c>
      <c r="B291" s="11">
        <f>VLOOKUP($A291,Table2[[No]:[Date Student Last Attended Program
(mm/dd/yyyy)]],2,FALSE)</f>
        <v>0</v>
      </c>
      <c r="C291" s="12">
        <f>VLOOKUP($A291,Table2[[No]:[Date Student Last Attended Program
(mm/dd/yyyy)]],4,FALSE)</f>
        <v>0</v>
      </c>
      <c r="D291" s="51">
        <f>VLOOKUP($A291,Table2[[No]:[Date Student Last Attended Program
(mm/dd/yyyy)]],14,FALSE)</f>
        <v>0</v>
      </c>
      <c r="E291" s="138">
        <f>VLOOKUP($A291,Table2[[No]:[Date Student Last Attended Program
(mm/dd/yyyy)]],17,FALSE)</f>
        <v>0</v>
      </c>
      <c r="F291" s="207">
        <f>VLOOKUP($A291,Table2[[No]:[Date Student Last Attended Program
(mm/dd/yyyy)]],18,FALSE)</f>
        <v>0</v>
      </c>
      <c r="G291" s="209">
        <f>VLOOKUP($A291,Table2[[#All],[No]:[Which Group Does Student Participate In?
(optional)]],23,FALSE)</f>
        <v>0</v>
      </c>
      <c r="H291" s="29"/>
      <c r="I291" s="29"/>
      <c r="J291" s="29"/>
      <c r="K291" s="29"/>
      <c r="L291" s="29"/>
      <c r="M291" s="29"/>
      <c r="N291" s="29"/>
      <c r="O291" s="29"/>
      <c r="P291" s="29"/>
      <c r="Q291" s="29"/>
      <c r="R291" s="29"/>
      <c r="S291" s="9"/>
      <c r="T291" s="9"/>
      <c r="U291" s="9"/>
      <c r="V291" s="9"/>
      <c r="W291" s="9"/>
      <c r="X291" s="9"/>
      <c r="Y291" s="9"/>
      <c r="Z291" s="9"/>
      <c r="AA291" s="9"/>
      <c r="AB291" s="9"/>
      <c r="AC291" s="9"/>
      <c r="AD291" s="9"/>
      <c r="AE291" s="9"/>
      <c r="AF291" s="9"/>
      <c r="AG291" s="9"/>
      <c r="AH291" s="9"/>
      <c r="AI291" s="9"/>
      <c r="AJ291" s="9"/>
      <c r="AK291" s="9"/>
      <c r="AL291" s="9"/>
      <c r="AM291" s="11">
        <f t="shared" si="12"/>
        <v>0</v>
      </c>
      <c r="AN291" s="11">
        <f t="shared" si="13"/>
        <v>0</v>
      </c>
      <c r="AO291" s="47" t="e">
        <f t="shared" si="14"/>
        <v>#DIV/0!</v>
      </c>
    </row>
    <row r="292" spans="1:41" x14ac:dyDescent="0.25">
      <c r="A292" s="10">
        <v>291</v>
      </c>
      <c r="B292" s="11">
        <f>VLOOKUP($A292,Table2[[No]:[Date Student Last Attended Program
(mm/dd/yyyy)]],2,FALSE)</f>
        <v>0</v>
      </c>
      <c r="C292" s="12">
        <f>VLOOKUP($A292,Table2[[No]:[Date Student Last Attended Program
(mm/dd/yyyy)]],4,FALSE)</f>
        <v>0</v>
      </c>
      <c r="D292" s="51">
        <f>VLOOKUP($A292,Table2[[No]:[Date Student Last Attended Program
(mm/dd/yyyy)]],14,FALSE)</f>
        <v>0</v>
      </c>
      <c r="E292" s="138">
        <f>VLOOKUP($A292,Table2[[No]:[Date Student Last Attended Program
(mm/dd/yyyy)]],17,FALSE)</f>
        <v>0</v>
      </c>
      <c r="F292" s="207">
        <f>VLOOKUP($A292,Table2[[No]:[Date Student Last Attended Program
(mm/dd/yyyy)]],18,FALSE)</f>
        <v>0</v>
      </c>
      <c r="G292" s="209">
        <f>VLOOKUP($A292,Table2[[#All],[No]:[Which Group Does Student Participate In?
(optional)]],23,FALSE)</f>
        <v>0</v>
      </c>
      <c r="H292" s="29"/>
      <c r="I292" s="29"/>
      <c r="J292" s="29"/>
      <c r="K292" s="29"/>
      <c r="L292" s="29"/>
      <c r="M292" s="29"/>
      <c r="N292" s="29"/>
      <c r="O292" s="29"/>
      <c r="P292" s="29"/>
      <c r="Q292" s="29"/>
      <c r="R292" s="29"/>
      <c r="S292" s="9"/>
      <c r="T292" s="9"/>
      <c r="U292" s="9"/>
      <c r="V292" s="9"/>
      <c r="W292" s="9"/>
      <c r="X292" s="9"/>
      <c r="Y292" s="9"/>
      <c r="Z292" s="9"/>
      <c r="AA292" s="9"/>
      <c r="AB292" s="9"/>
      <c r="AC292" s="9"/>
      <c r="AD292" s="9"/>
      <c r="AE292" s="9"/>
      <c r="AF292" s="9"/>
      <c r="AG292" s="9"/>
      <c r="AH292" s="9"/>
      <c r="AI292" s="9"/>
      <c r="AJ292" s="9"/>
      <c r="AK292" s="9"/>
      <c r="AL292" s="9"/>
      <c r="AM292" s="11">
        <f t="shared" si="12"/>
        <v>0</v>
      </c>
      <c r="AN292" s="11">
        <f t="shared" si="13"/>
        <v>0</v>
      </c>
      <c r="AO292" s="47" t="e">
        <f t="shared" si="14"/>
        <v>#DIV/0!</v>
      </c>
    </row>
    <row r="293" spans="1:41" x14ac:dyDescent="0.25">
      <c r="A293" s="10">
        <v>292</v>
      </c>
      <c r="B293" s="11">
        <f>VLOOKUP($A293,Table2[[No]:[Date Student Last Attended Program
(mm/dd/yyyy)]],2,FALSE)</f>
        <v>0</v>
      </c>
      <c r="C293" s="12">
        <f>VLOOKUP($A293,Table2[[No]:[Date Student Last Attended Program
(mm/dd/yyyy)]],4,FALSE)</f>
        <v>0</v>
      </c>
      <c r="D293" s="51">
        <f>VLOOKUP($A293,Table2[[No]:[Date Student Last Attended Program
(mm/dd/yyyy)]],14,FALSE)</f>
        <v>0</v>
      </c>
      <c r="E293" s="138">
        <f>VLOOKUP($A293,Table2[[No]:[Date Student Last Attended Program
(mm/dd/yyyy)]],17,FALSE)</f>
        <v>0</v>
      </c>
      <c r="F293" s="207">
        <f>VLOOKUP($A293,Table2[[No]:[Date Student Last Attended Program
(mm/dd/yyyy)]],18,FALSE)</f>
        <v>0</v>
      </c>
      <c r="G293" s="209">
        <f>VLOOKUP($A293,Table2[[#All],[No]:[Which Group Does Student Participate In?
(optional)]],23,FALSE)</f>
        <v>0</v>
      </c>
      <c r="H293" s="29"/>
      <c r="I293" s="29"/>
      <c r="J293" s="29"/>
      <c r="K293" s="29"/>
      <c r="L293" s="29"/>
      <c r="M293" s="29"/>
      <c r="N293" s="29"/>
      <c r="O293" s="29"/>
      <c r="P293" s="29"/>
      <c r="Q293" s="29"/>
      <c r="R293" s="29"/>
      <c r="S293" s="9"/>
      <c r="T293" s="9"/>
      <c r="U293" s="9"/>
      <c r="V293" s="9"/>
      <c r="W293" s="9"/>
      <c r="X293" s="9"/>
      <c r="Y293" s="9"/>
      <c r="Z293" s="9"/>
      <c r="AA293" s="9"/>
      <c r="AB293" s="9"/>
      <c r="AC293" s="9"/>
      <c r="AD293" s="9"/>
      <c r="AE293" s="9"/>
      <c r="AF293" s="9"/>
      <c r="AG293" s="9"/>
      <c r="AH293" s="9"/>
      <c r="AI293" s="9"/>
      <c r="AJ293" s="9"/>
      <c r="AK293" s="9"/>
      <c r="AL293" s="9"/>
      <c r="AM293" s="11">
        <f t="shared" si="12"/>
        <v>0</v>
      </c>
      <c r="AN293" s="11">
        <f t="shared" si="13"/>
        <v>0</v>
      </c>
      <c r="AO293" s="47" t="e">
        <f t="shared" si="14"/>
        <v>#DIV/0!</v>
      </c>
    </row>
    <row r="294" spans="1:41" x14ac:dyDescent="0.25">
      <c r="A294" s="10">
        <v>293</v>
      </c>
      <c r="B294" s="11">
        <f>VLOOKUP($A294,Table2[[No]:[Date Student Last Attended Program
(mm/dd/yyyy)]],2,FALSE)</f>
        <v>0</v>
      </c>
      <c r="C294" s="12">
        <f>VLOOKUP($A294,Table2[[No]:[Date Student Last Attended Program
(mm/dd/yyyy)]],4,FALSE)</f>
        <v>0</v>
      </c>
      <c r="D294" s="51">
        <f>VLOOKUP($A294,Table2[[No]:[Date Student Last Attended Program
(mm/dd/yyyy)]],14,FALSE)</f>
        <v>0</v>
      </c>
      <c r="E294" s="138">
        <f>VLOOKUP($A294,Table2[[No]:[Date Student Last Attended Program
(mm/dd/yyyy)]],17,FALSE)</f>
        <v>0</v>
      </c>
      <c r="F294" s="207">
        <f>VLOOKUP($A294,Table2[[No]:[Date Student Last Attended Program
(mm/dd/yyyy)]],18,FALSE)</f>
        <v>0</v>
      </c>
      <c r="G294" s="209">
        <f>VLOOKUP($A294,Table2[[#All],[No]:[Which Group Does Student Participate In?
(optional)]],23,FALSE)</f>
        <v>0</v>
      </c>
      <c r="H294" s="29"/>
      <c r="I294" s="29"/>
      <c r="J294" s="29"/>
      <c r="K294" s="29"/>
      <c r="L294" s="29"/>
      <c r="M294" s="29"/>
      <c r="N294" s="29"/>
      <c r="O294" s="29"/>
      <c r="P294" s="29"/>
      <c r="Q294" s="29"/>
      <c r="R294" s="29"/>
      <c r="S294" s="9"/>
      <c r="T294" s="9"/>
      <c r="U294" s="9"/>
      <c r="V294" s="9"/>
      <c r="W294" s="9"/>
      <c r="X294" s="9"/>
      <c r="Y294" s="9"/>
      <c r="Z294" s="9"/>
      <c r="AA294" s="9"/>
      <c r="AB294" s="9"/>
      <c r="AC294" s="9"/>
      <c r="AD294" s="9"/>
      <c r="AE294" s="9"/>
      <c r="AF294" s="9"/>
      <c r="AG294" s="9"/>
      <c r="AH294" s="9"/>
      <c r="AI294" s="9"/>
      <c r="AJ294" s="9"/>
      <c r="AK294" s="9"/>
      <c r="AL294" s="9"/>
      <c r="AM294" s="11">
        <f t="shared" si="12"/>
        <v>0</v>
      </c>
      <c r="AN294" s="11">
        <f t="shared" si="13"/>
        <v>0</v>
      </c>
      <c r="AO294" s="47" t="e">
        <f t="shared" si="14"/>
        <v>#DIV/0!</v>
      </c>
    </row>
    <row r="295" spans="1:41" x14ac:dyDescent="0.25">
      <c r="A295" s="10">
        <v>294</v>
      </c>
      <c r="B295" s="11">
        <f>VLOOKUP($A295,Table2[[No]:[Date Student Last Attended Program
(mm/dd/yyyy)]],2,FALSE)</f>
        <v>0</v>
      </c>
      <c r="C295" s="12">
        <f>VLOOKUP($A295,Table2[[No]:[Date Student Last Attended Program
(mm/dd/yyyy)]],4,FALSE)</f>
        <v>0</v>
      </c>
      <c r="D295" s="51">
        <f>VLOOKUP($A295,Table2[[No]:[Date Student Last Attended Program
(mm/dd/yyyy)]],14,FALSE)</f>
        <v>0</v>
      </c>
      <c r="E295" s="138">
        <f>VLOOKUP($A295,Table2[[No]:[Date Student Last Attended Program
(mm/dd/yyyy)]],17,FALSE)</f>
        <v>0</v>
      </c>
      <c r="F295" s="207">
        <f>VLOOKUP($A295,Table2[[No]:[Date Student Last Attended Program
(mm/dd/yyyy)]],18,FALSE)</f>
        <v>0</v>
      </c>
      <c r="G295" s="209">
        <f>VLOOKUP($A295,Table2[[#All],[No]:[Which Group Does Student Participate In?
(optional)]],23,FALSE)</f>
        <v>0</v>
      </c>
      <c r="H295" s="29"/>
      <c r="I295" s="29"/>
      <c r="J295" s="29"/>
      <c r="K295" s="29"/>
      <c r="L295" s="29"/>
      <c r="M295" s="29"/>
      <c r="N295" s="29"/>
      <c r="O295" s="29"/>
      <c r="P295" s="29"/>
      <c r="Q295" s="29"/>
      <c r="R295" s="29"/>
      <c r="S295" s="9"/>
      <c r="T295" s="9"/>
      <c r="U295" s="9"/>
      <c r="V295" s="9"/>
      <c r="W295" s="9"/>
      <c r="X295" s="9"/>
      <c r="Y295" s="9"/>
      <c r="Z295" s="9"/>
      <c r="AA295" s="9"/>
      <c r="AB295" s="9"/>
      <c r="AC295" s="9"/>
      <c r="AD295" s="9"/>
      <c r="AE295" s="9"/>
      <c r="AF295" s="9"/>
      <c r="AG295" s="9"/>
      <c r="AH295" s="9"/>
      <c r="AI295" s="9"/>
      <c r="AJ295" s="9"/>
      <c r="AK295" s="9"/>
      <c r="AL295" s="9"/>
      <c r="AM295" s="11">
        <f t="shared" si="12"/>
        <v>0</v>
      </c>
      <c r="AN295" s="11">
        <f t="shared" si="13"/>
        <v>0</v>
      </c>
      <c r="AO295" s="47" t="e">
        <f t="shared" si="14"/>
        <v>#DIV/0!</v>
      </c>
    </row>
    <row r="296" spans="1:41" x14ac:dyDescent="0.25">
      <c r="A296" s="10">
        <v>295</v>
      </c>
      <c r="B296" s="11">
        <f>VLOOKUP($A296,Table2[[No]:[Date Student Last Attended Program
(mm/dd/yyyy)]],2,FALSE)</f>
        <v>0</v>
      </c>
      <c r="C296" s="12">
        <f>VLOOKUP($A296,Table2[[No]:[Date Student Last Attended Program
(mm/dd/yyyy)]],4,FALSE)</f>
        <v>0</v>
      </c>
      <c r="D296" s="51">
        <f>VLOOKUP($A296,Table2[[No]:[Date Student Last Attended Program
(mm/dd/yyyy)]],14,FALSE)</f>
        <v>0</v>
      </c>
      <c r="E296" s="138">
        <f>VLOOKUP($A296,Table2[[No]:[Date Student Last Attended Program
(mm/dd/yyyy)]],17,FALSE)</f>
        <v>0</v>
      </c>
      <c r="F296" s="207">
        <f>VLOOKUP($A296,Table2[[No]:[Date Student Last Attended Program
(mm/dd/yyyy)]],18,FALSE)</f>
        <v>0</v>
      </c>
      <c r="G296" s="209">
        <f>VLOOKUP($A296,Table2[[#All],[No]:[Which Group Does Student Participate In?
(optional)]],23,FALSE)</f>
        <v>0</v>
      </c>
      <c r="H296" s="29"/>
      <c r="I296" s="29"/>
      <c r="J296" s="29"/>
      <c r="K296" s="29"/>
      <c r="L296" s="29"/>
      <c r="M296" s="29"/>
      <c r="N296" s="29"/>
      <c r="O296" s="29"/>
      <c r="P296" s="29"/>
      <c r="Q296" s="29"/>
      <c r="R296" s="29"/>
      <c r="S296" s="9"/>
      <c r="T296" s="9"/>
      <c r="U296" s="9"/>
      <c r="V296" s="9"/>
      <c r="W296" s="9"/>
      <c r="X296" s="9"/>
      <c r="Y296" s="9"/>
      <c r="Z296" s="9"/>
      <c r="AA296" s="9"/>
      <c r="AB296" s="9"/>
      <c r="AC296" s="9"/>
      <c r="AD296" s="9"/>
      <c r="AE296" s="9"/>
      <c r="AF296" s="9"/>
      <c r="AG296" s="9"/>
      <c r="AH296" s="9"/>
      <c r="AI296" s="9"/>
      <c r="AJ296" s="9"/>
      <c r="AK296" s="9"/>
      <c r="AL296" s="9"/>
      <c r="AM296" s="11">
        <f t="shared" si="12"/>
        <v>0</v>
      </c>
      <c r="AN296" s="11">
        <f t="shared" si="13"/>
        <v>0</v>
      </c>
      <c r="AO296" s="47" t="e">
        <f t="shared" si="14"/>
        <v>#DIV/0!</v>
      </c>
    </row>
    <row r="297" spans="1:41" x14ac:dyDescent="0.25">
      <c r="A297" s="10">
        <v>296</v>
      </c>
      <c r="B297" s="11">
        <f>VLOOKUP($A297,Table2[[No]:[Date Student Last Attended Program
(mm/dd/yyyy)]],2,FALSE)</f>
        <v>0</v>
      </c>
      <c r="C297" s="12">
        <f>VLOOKUP($A297,Table2[[No]:[Date Student Last Attended Program
(mm/dd/yyyy)]],4,FALSE)</f>
        <v>0</v>
      </c>
      <c r="D297" s="51">
        <f>VLOOKUP($A297,Table2[[No]:[Date Student Last Attended Program
(mm/dd/yyyy)]],14,FALSE)</f>
        <v>0</v>
      </c>
      <c r="E297" s="138">
        <f>VLOOKUP($A297,Table2[[No]:[Date Student Last Attended Program
(mm/dd/yyyy)]],17,FALSE)</f>
        <v>0</v>
      </c>
      <c r="F297" s="207">
        <f>VLOOKUP($A297,Table2[[No]:[Date Student Last Attended Program
(mm/dd/yyyy)]],18,FALSE)</f>
        <v>0</v>
      </c>
      <c r="G297" s="209">
        <f>VLOOKUP($A297,Table2[[#All],[No]:[Which Group Does Student Participate In?
(optional)]],23,FALSE)</f>
        <v>0</v>
      </c>
      <c r="H297" s="29"/>
      <c r="I297" s="29"/>
      <c r="J297" s="29"/>
      <c r="K297" s="29"/>
      <c r="L297" s="29"/>
      <c r="M297" s="29"/>
      <c r="N297" s="29"/>
      <c r="O297" s="29"/>
      <c r="P297" s="29"/>
      <c r="Q297" s="29"/>
      <c r="R297" s="29"/>
      <c r="S297" s="9"/>
      <c r="T297" s="9"/>
      <c r="U297" s="9"/>
      <c r="V297" s="9"/>
      <c r="W297" s="9"/>
      <c r="X297" s="9"/>
      <c r="Y297" s="9"/>
      <c r="Z297" s="9"/>
      <c r="AA297" s="9"/>
      <c r="AB297" s="9"/>
      <c r="AC297" s="9"/>
      <c r="AD297" s="9"/>
      <c r="AE297" s="9"/>
      <c r="AF297" s="9"/>
      <c r="AG297" s="9"/>
      <c r="AH297" s="9"/>
      <c r="AI297" s="9"/>
      <c r="AJ297" s="9"/>
      <c r="AK297" s="9"/>
      <c r="AL297" s="9"/>
      <c r="AM297" s="11">
        <f t="shared" si="12"/>
        <v>0</v>
      </c>
      <c r="AN297" s="11">
        <f t="shared" si="13"/>
        <v>0</v>
      </c>
      <c r="AO297" s="47" t="e">
        <f t="shared" si="14"/>
        <v>#DIV/0!</v>
      </c>
    </row>
    <row r="298" spans="1:41" x14ac:dyDescent="0.25">
      <c r="A298" s="10">
        <v>297</v>
      </c>
      <c r="B298" s="11">
        <f>VLOOKUP($A298,Table2[[No]:[Date Student Last Attended Program
(mm/dd/yyyy)]],2,FALSE)</f>
        <v>0</v>
      </c>
      <c r="C298" s="12">
        <f>VLOOKUP($A298,Table2[[No]:[Date Student Last Attended Program
(mm/dd/yyyy)]],4,FALSE)</f>
        <v>0</v>
      </c>
      <c r="D298" s="51">
        <f>VLOOKUP($A298,Table2[[No]:[Date Student Last Attended Program
(mm/dd/yyyy)]],14,FALSE)</f>
        <v>0</v>
      </c>
      <c r="E298" s="138">
        <f>VLOOKUP($A298,Table2[[No]:[Date Student Last Attended Program
(mm/dd/yyyy)]],17,FALSE)</f>
        <v>0</v>
      </c>
      <c r="F298" s="207">
        <f>VLOOKUP($A298,Table2[[No]:[Date Student Last Attended Program
(mm/dd/yyyy)]],18,FALSE)</f>
        <v>0</v>
      </c>
      <c r="G298" s="209">
        <f>VLOOKUP($A298,Table2[[#All],[No]:[Which Group Does Student Participate In?
(optional)]],23,FALSE)</f>
        <v>0</v>
      </c>
      <c r="H298" s="29"/>
      <c r="I298" s="29"/>
      <c r="J298" s="29"/>
      <c r="K298" s="29"/>
      <c r="L298" s="29"/>
      <c r="M298" s="29"/>
      <c r="N298" s="29"/>
      <c r="O298" s="29"/>
      <c r="P298" s="29"/>
      <c r="Q298" s="29"/>
      <c r="R298" s="29"/>
      <c r="S298" s="9"/>
      <c r="T298" s="9"/>
      <c r="U298" s="9"/>
      <c r="V298" s="9"/>
      <c r="W298" s="9"/>
      <c r="X298" s="9"/>
      <c r="Y298" s="9"/>
      <c r="Z298" s="9"/>
      <c r="AA298" s="9"/>
      <c r="AB298" s="9"/>
      <c r="AC298" s="9"/>
      <c r="AD298" s="9"/>
      <c r="AE298" s="9"/>
      <c r="AF298" s="9"/>
      <c r="AG298" s="9"/>
      <c r="AH298" s="9"/>
      <c r="AI298" s="9"/>
      <c r="AJ298" s="9"/>
      <c r="AK298" s="9"/>
      <c r="AL298" s="9"/>
      <c r="AM298" s="11">
        <f t="shared" si="12"/>
        <v>0</v>
      </c>
      <c r="AN298" s="11">
        <f t="shared" si="13"/>
        <v>0</v>
      </c>
      <c r="AO298" s="47" t="e">
        <f t="shared" si="14"/>
        <v>#DIV/0!</v>
      </c>
    </row>
    <row r="299" spans="1:41" x14ac:dyDescent="0.25">
      <c r="A299" s="10">
        <v>298</v>
      </c>
      <c r="B299" s="11">
        <f>VLOOKUP($A299,Table2[[No]:[Date Student Last Attended Program
(mm/dd/yyyy)]],2,FALSE)</f>
        <v>0</v>
      </c>
      <c r="C299" s="12">
        <f>VLOOKUP($A299,Table2[[No]:[Date Student Last Attended Program
(mm/dd/yyyy)]],4,FALSE)</f>
        <v>0</v>
      </c>
      <c r="D299" s="51">
        <f>VLOOKUP($A299,Table2[[No]:[Date Student Last Attended Program
(mm/dd/yyyy)]],14,FALSE)</f>
        <v>0</v>
      </c>
      <c r="E299" s="138">
        <f>VLOOKUP($A299,Table2[[No]:[Date Student Last Attended Program
(mm/dd/yyyy)]],17,FALSE)</f>
        <v>0</v>
      </c>
      <c r="F299" s="207">
        <f>VLOOKUP($A299,Table2[[No]:[Date Student Last Attended Program
(mm/dd/yyyy)]],18,FALSE)</f>
        <v>0</v>
      </c>
      <c r="G299" s="209">
        <f>VLOOKUP($A299,Table2[[#All],[No]:[Which Group Does Student Participate In?
(optional)]],23,FALSE)</f>
        <v>0</v>
      </c>
      <c r="H299" s="29"/>
      <c r="I299" s="29"/>
      <c r="J299" s="29"/>
      <c r="K299" s="29"/>
      <c r="L299" s="29"/>
      <c r="M299" s="29"/>
      <c r="N299" s="29"/>
      <c r="O299" s="29"/>
      <c r="P299" s="29"/>
      <c r="Q299" s="29"/>
      <c r="R299" s="29"/>
      <c r="S299" s="9"/>
      <c r="T299" s="9"/>
      <c r="U299" s="9"/>
      <c r="V299" s="9"/>
      <c r="W299" s="9"/>
      <c r="X299" s="9"/>
      <c r="Y299" s="9"/>
      <c r="Z299" s="9"/>
      <c r="AA299" s="9"/>
      <c r="AB299" s="9"/>
      <c r="AC299" s="9"/>
      <c r="AD299" s="9"/>
      <c r="AE299" s="9"/>
      <c r="AF299" s="9"/>
      <c r="AG299" s="9"/>
      <c r="AH299" s="9"/>
      <c r="AI299" s="9"/>
      <c r="AJ299" s="9"/>
      <c r="AK299" s="9"/>
      <c r="AL299" s="9"/>
      <c r="AM299" s="11">
        <f t="shared" si="12"/>
        <v>0</v>
      </c>
      <c r="AN299" s="11">
        <f t="shared" si="13"/>
        <v>0</v>
      </c>
      <c r="AO299" s="47" t="e">
        <f t="shared" si="14"/>
        <v>#DIV/0!</v>
      </c>
    </row>
    <row r="300" spans="1:41" x14ac:dyDescent="0.25">
      <c r="A300" s="10">
        <v>299</v>
      </c>
      <c r="B300" s="11">
        <f>VLOOKUP($A300,Table2[[No]:[Date Student Last Attended Program
(mm/dd/yyyy)]],2,FALSE)</f>
        <v>0</v>
      </c>
      <c r="C300" s="12">
        <f>VLOOKUP($A300,Table2[[No]:[Date Student Last Attended Program
(mm/dd/yyyy)]],4,FALSE)</f>
        <v>0</v>
      </c>
      <c r="D300" s="51">
        <f>VLOOKUP($A300,Table2[[No]:[Date Student Last Attended Program
(mm/dd/yyyy)]],14,FALSE)</f>
        <v>0</v>
      </c>
      <c r="E300" s="138">
        <f>VLOOKUP($A300,Table2[[No]:[Date Student Last Attended Program
(mm/dd/yyyy)]],17,FALSE)</f>
        <v>0</v>
      </c>
      <c r="F300" s="207">
        <f>VLOOKUP($A300,Table2[[No]:[Date Student Last Attended Program
(mm/dd/yyyy)]],18,FALSE)</f>
        <v>0</v>
      </c>
      <c r="G300" s="209">
        <f>VLOOKUP($A300,Table2[[#All],[No]:[Which Group Does Student Participate In?
(optional)]],23,FALSE)</f>
        <v>0</v>
      </c>
      <c r="H300" s="29"/>
      <c r="I300" s="29"/>
      <c r="J300" s="29"/>
      <c r="K300" s="29"/>
      <c r="L300" s="29"/>
      <c r="M300" s="29"/>
      <c r="N300" s="29"/>
      <c r="O300" s="29"/>
      <c r="P300" s="29"/>
      <c r="Q300" s="29"/>
      <c r="R300" s="29"/>
      <c r="S300" s="9"/>
      <c r="T300" s="9"/>
      <c r="U300" s="9"/>
      <c r="V300" s="9"/>
      <c r="W300" s="9"/>
      <c r="X300" s="9"/>
      <c r="Y300" s="9"/>
      <c r="Z300" s="9"/>
      <c r="AA300" s="9"/>
      <c r="AB300" s="9"/>
      <c r="AC300" s="9"/>
      <c r="AD300" s="9"/>
      <c r="AE300" s="9"/>
      <c r="AF300" s="9"/>
      <c r="AG300" s="9"/>
      <c r="AH300" s="9"/>
      <c r="AI300" s="9"/>
      <c r="AJ300" s="9"/>
      <c r="AK300" s="9"/>
      <c r="AL300" s="9"/>
      <c r="AM300" s="11">
        <f t="shared" si="12"/>
        <v>0</v>
      </c>
      <c r="AN300" s="11">
        <f t="shared" si="13"/>
        <v>0</v>
      </c>
      <c r="AO300" s="47" t="e">
        <f t="shared" si="14"/>
        <v>#DIV/0!</v>
      </c>
    </row>
    <row r="301" spans="1:41" x14ac:dyDescent="0.25">
      <c r="A301" s="10">
        <v>300</v>
      </c>
      <c r="B301" s="11">
        <f>VLOOKUP($A301,Table2[[No]:[Date Student Last Attended Program
(mm/dd/yyyy)]],2,FALSE)</f>
        <v>0</v>
      </c>
      <c r="C301" s="12">
        <f>VLOOKUP($A301,Table2[[No]:[Date Student Last Attended Program
(mm/dd/yyyy)]],4,FALSE)</f>
        <v>0</v>
      </c>
      <c r="D301" s="51">
        <f>VLOOKUP($A301,Table2[[No]:[Date Student Last Attended Program
(mm/dd/yyyy)]],14,FALSE)</f>
        <v>0</v>
      </c>
      <c r="E301" s="138">
        <f>VLOOKUP($A301,Table2[[No]:[Date Student Last Attended Program
(mm/dd/yyyy)]],17,FALSE)</f>
        <v>0</v>
      </c>
      <c r="F301" s="207">
        <f>VLOOKUP($A301,Table2[[No]:[Date Student Last Attended Program
(mm/dd/yyyy)]],18,FALSE)</f>
        <v>0</v>
      </c>
      <c r="G301" s="209">
        <f>VLOOKUP($A301,Table2[[#All],[No]:[Which Group Does Student Participate In?
(optional)]],23,FALSE)</f>
        <v>0</v>
      </c>
      <c r="H301" s="29"/>
      <c r="I301" s="29"/>
      <c r="J301" s="29"/>
      <c r="K301" s="29"/>
      <c r="L301" s="29"/>
      <c r="M301" s="29"/>
      <c r="N301" s="29"/>
      <c r="O301" s="29"/>
      <c r="P301" s="29"/>
      <c r="Q301" s="29"/>
      <c r="R301" s="29"/>
      <c r="S301" s="9"/>
      <c r="T301" s="9"/>
      <c r="U301" s="9"/>
      <c r="V301" s="9"/>
      <c r="W301" s="9"/>
      <c r="X301" s="9"/>
      <c r="Y301" s="9"/>
      <c r="Z301" s="9"/>
      <c r="AA301" s="9"/>
      <c r="AB301" s="9"/>
      <c r="AC301" s="9"/>
      <c r="AD301" s="9"/>
      <c r="AE301" s="9"/>
      <c r="AF301" s="9"/>
      <c r="AG301" s="9"/>
      <c r="AH301" s="9"/>
      <c r="AI301" s="9"/>
      <c r="AJ301" s="9"/>
      <c r="AK301" s="9"/>
      <c r="AL301" s="9"/>
      <c r="AM301" s="11">
        <f t="shared" si="12"/>
        <v>0</v>
      </c>
      <c r="AN301" s="11">
        <f t="shared" si="13"/>
        <v>0</v>
      </c>
      <c r="AO301" s="47" t="e">
        <f t="shared" si="14"/>
        <v>#DIV/0!</v>
      </c>
    </row>
    <row r="302" spans="1:41" x14ac:dyDescent="0.25">
      <c r="E302" s="206"/>
      <c r="F302" s="4"/>
      <c r="G302" s="203"/>
      <c r="H302" s="129">
        <f t="shared" ref="H302:AL302" si="15">COUNTIF(H2:H301,"1")</f>
        <v>0</v>
      </c>
      <c r="I302" s="129">
        <f t="shared" si="15"/>
        <v>0</v>
      </c>
      <c r="J302" s="129">
        <f t="shared" si="15"/>
        <v>0</v>
      </c>
      <c r="K302" s="129">
        <f t="shared" si="15"/>
        <v>0</v>
      </c>
      <c r="L302" s="129">
        <f t="shared" si="15"/>
        <v>0</v>
      </c>
      <c r="M302" s="129">
        <f t="shared" si="15"/>
        <v>0</v>
      </c>
      <c r="N302" s="129">
        <f t="shared" si="15"/>
        <v>0</v>
      </c>
      <c r="O302" s="129">
        <f t="shared" si="15"/>
        <v>0</v>
      </c>
      <c r="P302" s="129">
        <f t="shared" si="15"/>
        <v>0</v>
      </c>
      <c r="Q302" s="129">
        <f t="shared" si="15"/>
        <v>0</v>
      </c>
      <c r="R302" s="129">
        <f t="shared" si="15"/>
        <v>0</v>
      </c>
      <c r="S302" s="129">
        <f t="shared" si="15"/>
        <v>0</v>
      </c>
      <c r="T302" s="129">
        <f t="shared" si="15"/>
        <v>0</v>
      </c>
      <c r="U302" s="129">
        <f t="shared" si="15"/>
        <v>0</v>
      </c>
      <c r="V302" s="129">
        <f t="shared" si="15"/>
        <v>0</v>
      </c>
      <c r="W302" s="129">
        <f t="shared" si="15"/>
        <v>0</v>
      </c>
      <c r="X302" s="129">
        <f t="shared" si="15"/>
        <v>0</v>
      </c>
      <c r="Y302" s="129">
        <f t="shared" si="15"/>
        <v>0</v>
      </c>
      <c r="Z302" s="129">
        <f t="shared" si="15"/>
        <v>0</v>
      </c>
      <c r="AA302" s="129">
        <f t="shared" si="15"/>
        <v>0</v>
      </c>
      <c r="AB302" s="129">
        <f t="shared" si="15"/>
        <v>0</v>
      </c>
      <c r="AC302" s="129">
        <f t="shared" si="15"/>
        <v>0</v>
      </c>
      <c r="AD302" s="129">
        <f t="shared" si="15"/>
        <v>0</v>
      </c>
      <c r="AE302" s="129">
        <f t="shared" si="15"/>
        <v>0</v>
      </c>
      <c r="AF302" s="129">
        <f t="shared" si="15"/>
        <v>0</v>
      </c>
      <c r="AG302" s="129">
        <f t="shared" si="15"/>
        <v>0</v>
      </c>
      <c r="AH302" s="129">
        <f t="shared" si="15"/>
        <v>0</v>
      </c>
      <c r="AI302" s="129">
        <f t="shared" si="15"/>
        <v>0</v>
      </c>
      <c r="AJ302" s="129">
        <f t="shared" si="15"/>
        <v>0</v>
      </c>
      <c r="AK302" s="129">
        <f t="shared" si="15"/>
        <v>0</v>
      </c>
      <c r="AL302" s="129">
        <f t="shared" si="15"/>
        <v>0</v>
      </c>
    </row>
    <row r="303" spans="1:41" x14ac:dyDescent="0.25">
      <c r="E303" s="206"/>
      <c r="F303" s="4"/>
      <c r="G303" s="203"/>
      <c r="H303" s="129">
        <f t="shared" ref="H303:AL303" si="16">COUNTIF(H2:H301,"1")+COUNTIF(H2:H301,"0")</f>
        <v>0</v>
      </c>
      <c r="I303" s="129">
        <f t="shared" si="16"/>
        <v>0</v>
      </c>
      <c r="J303" s="129">
        <f t="shared" si="16"/>
        <v>0</v>
      </c>
      <c r="K303" s="129">
        <f t="shared" si="16"/>
        <v>0</v>
      </c>
      <c r="L303" s="129">
        <f t="shared" si="16"/>
        <v>0</v>
      </c>
      <c r="M303" s="129">
        <f t="shared" si="16"/>
        <v>0</v>
      </c>
      <c r="N303" s="129">
        <f t="shared" si="16"/>
        <v>0</v>
      </c>
      <c r="O303" s="129">
        <f t="shared" si="16"/>
        <v>0</v>
      </c>
      <c r="P303" s="129">
        <f t="shared" si="16"/>
        <v>0</v>
      </c>
      <c r="Q303" s="129">
        <f t="shared" si="16"/>
        <v>0</v>
      </c>
      <c r="R303" s="129">
        <f t="shared" si="16"/>
        <v>0</v>
      </c>
      <c r="S303" s="129">
        <f t="shared" si="16"/>
        <v>0</v>
      </c>
      <c r="T303" s="129">
        <f t="shared" si="16"/>
        <v>0</v>
      </c>
      <c r="U303" s="129">
        <f t="shared" si="16"/>
        <v>0</v>
      </c>
      <c r="V303" s="129">
        <f t="shared" si="16"/>
        <v>0</v>
      </c>
      <c r="W303" s="129">
        <f t="shared" si="16"/>
        <v>0</v>
      </c>
      <c r="X303" s="129">
        <f t="shared" si="16"/>
        <v>0</v>
      </c>
      <c r="Y303" s="129">
        <f t="shared" si="16"/>
        <v>0</v>
      </c>
      <c r="Z303" s="129">
        <f t="shared" si="16"/>
        <v>0</v>
      </c>
      <c r="AA303" s="129">
        <f t="shared" si="16"/>
        <v>0</v>
      </c>
      <c r="AB303" s="129">
        <f t="shared" si="16"/>
        <v>0</v>
      </c>
      <c r="AC303" s="129">
        <f t="shared" si="16"/>
        <v>0</v>
      </c>
      <c r="AD303" s="129">
        <f t="shared" si="16"/>
        <v>0</v>
      </c>
      <c r="AE303" s="129">
        <f t="shared" si="16"/>
        <v>0</v>
      </c>
      <c r="AF303" s="129">
        <f t="shared" si="16"/>
        <v>0</v>
      </c>
      <c r="AG303" s="129">
        <f t="shared" si="16"/>
        <v>0</v>
      </c>
      <c r="AH303" s="129">
        <f t="shared" si="16"/>
        <v>0</v>
      </c>
      <c r="AI303" s="129">
        <f t="shared" si="16"/>
        <v>0</v>
      </c>
      <c r="AJ303" s="129">
        <f t="shared" si="16"/>
        <v>0</v>
      </c>
      <c r="AK303" s="129">
        <f t="shared" si="16"/>
        <v>0</v>
      </c>
      <c r="AL303" s="129">
        <f t="shared" si="16"/>
        <v>0</v>
      </c>
    </row>
  </sheetData>
  <sheetProtection algorithmName="SHA-512" hashValue="p1pS+clir/Dq3Rs7EKIEG8FF8bJGSqm/PDQEuGlfgF2ZEa1FW11IohgS1dRyqkFTiXC3azt8OAYDWRxP04ku9A==" saltValue="YrRDrBidcQfKSarKqj3G0w==" spinCount="100000" sheet="1" objects="1" scenarios="1" selectLockedCells="1" sort="0" autoFilter="0"/>
  <protectedRanges>
    <protectedRange sqref="A1:AO301" name="JanEditRange"/>
  </protectedRanges>
  <autoFilter ref="A1:AO303" xr:uid="{A948978B-41D7-45E3-AA2B-3516706B9348}">
    <sortState xmlns:xlrd2="http://schemas.microsoft.com/office/spreadsheetml/2017/richdata2" ref="A2:AO303">
      <sortCondition ref="A1:A303"/>
    </sortState>
  </autoFilter>
  <conditionalFormatting sqref="H2:AO301 B2:D301">
    <cfRule type="expression" dxfId="27" priority="3">
      <formula>MOD(ROW(),2)</formula>
    </cfRule>
  </conditionalFormatting>
  <conditionalFormatting sqref="E2:E303">
    <cfRule type="expression" dxfId="26" priority="2">
      <formula>MOD(ROW(),2)</formula>
    </cfRule>
  </conditionalFormatting>
  <conditionalFormatting sqref="G2:G301">
    <cfRule type="expression" dxfId="25" priority="1">
      <formula>MOD(ROW(),2)</formula>
    </cfRule>
  </conditionalFormatting>
  <dataValidations count="2">
    <dataValidation type="date" operator="greaterThanOrEqual" allowBlank="1" showInputMessage="1" showErrorMessage="1" error="Please enter a date from this fiscal year" sqref="F2:F303 G302:G303" xr:uid="{8BB11266-99BB-43D3-B799-B59AF11E6FF1}">
      <formula1>E2</formula1>
    </dataValidation>
    <dataValidation type="date" allowBlank="1" showInputMessage="1" showErrorMessage="1" error="Please enter a date between 1/1/1990 and 1/1/2015." sqref="F304:G1048576" xr:uid="{77E6F7AB-A7D4-4CA0-A757-AB8FF060EBD0}">
      <formula1>32874</formula1>
      <formula2>42005</formula2>
    </dataValidation>
  </dataValidations>
  <pageMargins left="0.25" right="0.25" top="0.75" bottom="0.75" header="0.3" footer="0.3"/>
  <pageSetup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9144DBBD-419E-4E65-8D15-144398B9B834}">
          <x14:formula1>
            <xm:f>dropdown!$A$1:$A$2</xm:f>
          </x14:formula1>
          <xm:sqref>H2:AL301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EE674-7A5F-4272-9452-1CBD00B8210B}">
  <sheetPr codeName="Sheet11">
    <tabColor rgb="FF00B0F0"/>
  </sheetPr>
  <dimension ref="A1:AL303"/>
  <sheetViews>
    <sheetView workbookViewId="0">
      <pane xSplit="7" ySplit="1" topLeftCell="H2" activePane="bottomRight" state="frozen"/>
      <selection pane="topRight" activeCell="H1" sqref="H1"/>
      <selection pane="bottomLeft" activeCell="A2" sqref="A2"/>
      <selection pane="bottomRight" activeCell="H1" sqref="H1"/>
    </sheetView>
  </sheetViews>
  <sheetFormatPr defaultColWidth="9.140625" defaultRowHeight="15" x14ac:dyDescent="0.25"/>
  <cols>
    <col min="1" max="1" width="4.7109375" style="6" customWidth="1"/>
    <col min="2" max="2" width="24" style="5" customWidth="1"/>
    <col min="3" max="3" width="25.42578125" style="5" customWidth="1"/>
    <col min="4" max="4" width="7.28515625" style="5" customWidth="1"/>
    <col min="5" max="5" width="10.85546875" style="7" customWidth="1"/>
    <col min="6" max="6" width="15.5703125" style="7" customWidth="1"/>
    <col min="7" max="7" width="15.5703125" style="204" customWidth="1"/>
    <col min="8" max="35" width="6.85546875" style="8" customWidth="1"/>
    <col min="36" max="36" width="13.140625" style="5" bestFit="1" customWidth="1"/>
    <col min="37" max="37" width="12.140625" style="5" bestFit="1" customWidth="1"/>
    <col min="38" max="38" width="15.7109375" style="45" customWidth="1"/>
    <col min="39" max="43" width="6.85546875" style="5" customWidth="1"/>
    <col min="44" max="16384" width="9.140625" style="5"/>
  </cols>
  <sheetData>
    <row r="1" spans="1:38" ht="28.5" customHeight="1" x14ac:dyDescent="0.25">
      <c r="A1" s="22" t="s">
        <v>69</v>
      </c>
      <c r="B1" s="22" t="s">
        <v>70</v>
      </c>
      <c r="C1" s="22" t="s">
        <v>71</v>
      </c>
      <c r="D1" s="22" t="s">
        <v>72</v>
      </c>
      <c r="E1" s="137" t="s">
        <v>94</v>
      </c>
      <c r="F1" s="136" t="s">
        <v>95</v>
      </c>
      <c r="G1" s="219" t="s">
        <v>96</v>
      </c>
      <c r="H1" s="195">
        <v>44228</v>
      </c>
      <c r="I1" s="195">
        <v>44229</v>
      </c>
      <c r="J1" s="195">
        <v>44230</v>
      </c>
      <c r="K1" s="195">
        <v>44231</v>
      </c>
      <c r="L1" s="195">
        <v>44232</v>
      </c>
      <c r="M1" s="195">
        <v>44233</v>
      </c>
      <c r="N1" s="195">
        <v>44234</v>
      </c>
      <c r="O1" s="195">
        <v>44235</v>
      </c>
      <c r="P1" s="195">
        <v>44236</v>
      </c>
      <c r="Q1" s="195">
        <v>44237</v>
      </c>
      <c r="R1" s="195">
        <v>44238</v>
      </c>
      <c r="S1" s="195">
        <v>44239</v>
      </c>
      <c r="T1" s="195">
        <v>44240</v>
      </c>
      <c r="U1" s="195">
        <v>44241</v>
      </c>
      <c r="V1" s="195">
        <v>44242</v>
      </c>
      <c r="W1" s="195">
        <v>44243</v>
      </c>
      <c r="X1" s="195">
        <v>44244</v>
      </c>
      <c r="Y1" s="195">
        <v>44245</v>
      </c>
      <c r="Z1" s="195">
        <v>44246</v>
      </c>
      <c r="AA1" s="195">
        <v>44247</v>
      </c>
      <c r="AB1" s="195">
        <v>44248</v>
      </c>
      <c r="AC1" s="195">
        <v>44249</v>
      </c>
      <c r="AD1" s="195">
        <v>44250</v>
      </c>
      <c r="AE1" s="195">
        <v>44251</v>
      </c>
      <c r="AF1" s="195">
        <v>44252</v>
      </c>
      <c r="AG1" s="195">
        <v>44253</v>
      </c>
      <c r="AH1" s="195">
        <v>44254</v>
      </c>
      <c r="AI1" s="195">
        <v>44255</v>
      </c>
      <c r="AJ1" s="10" t="s">
        <v>73</v>
      </c>
      <c r="AK1" s="10" t="s">
        <v>74</v>
      </c>
      <c r="AL1" s="213" t="s">
        <v>75</v>
      </c>
    </row>
    <row r="2" spans="1:38" x14ac:dyDescent="0.25">
      <c r="A2" s="10">
        <v>1</v>
      </c>
      <c r="B2" s="11">
        <f>VLOOKUP($A2,Table2[[No]:[Date Student Last Attended Program
(mm/dd/yyyy)]],2,FALSE)</f>
        <v>0</v>
      </c>
      <c r="C2" s="12">
        <f>VLOOKUP($A2,Table2[[No]:[Date Student Last Attended Program
(mm/dd/yyyy)]],4,FALSE)</f>
        <v>0</v>
      </c>
      <c r="D2" s="51">
        <f>VLOOKUP($A2,Table2[[No]:[Date Student Last Attended Program
(mm/dd/yyyy)]],14,FALSE)</f>
        <v>0</v>
      </c>
      <c r="E2" s="138">
        <f>VLOOKUP($A2,Table2[[No]:[Date Student Last Attended Program
(mm/dd/yyyy)]],17,FALSE)</f>
        <v>0</v>
      </c>
      <c r="F2" s="207">
        <f>VLOOKUP($A2,Table2[[No]:[Date Student Last Attended Program
(mm/dd/yyyy)]],18,FALSE)</f>
        <v>0</v>
      </c>
      <c r="G2" s="209">
        <f>VLOOKUP($A2,Table2[[#All],[No]:[Which Group Does Student Participate In?
(optional)]],23,FALSE)</f>
        <v>0</v>
      </c>
      <c r="H2" s="29"/>
      <c r="I2" s="29"/>
      <c r="J2" s="29"/>
      <c r="K2" s="29"/>
      <c r="L2" s="29"/>
      <c r="M2" s="29"/>
      <c r="N2" s="29"/>
      <c r="O2" s="29"/>
      <c r="P2" s="29"/>
      <c r="Q2" s="29"/>
      <c r="R2" s="29"/>
      <c r="S2" s="9"/>
      <c r="T2" s="9"/>
      <c r="U2" s="9"/>
      <c r="V2" s="9"/>
      <c r="W2" s="9"/>
      <c r="X2" s="9"/>
      <c r="Y2" s="9"/>
      <c r="Z2" s="9"/>
      <c r="AA2" s="9"/>
      <c r="AB2" s="9"/>
      <c r="AC2" s="9"/>
      <c r="AD2" s="9"/>
      <c r="AE2" s="9"/>
      <c r="AF2" s="9"/>
      <c r="AG2" s="9"/>
      <c r="AH2" s="9"/>
      <c r="AI2" s="9"/>
      <c r="AJ2" s="11">
        <f t="shared" ref="AJ2:AJ65" si="0">COUNTIF(H2:AI2,"1")</f>
        <v>0</v>
      </c>
      <c r="AK2" s="11">
        <f t="shared" ref="AK2:AK65" si="1">COUNTIFS(H2:AI2,"1")+COUNTIF(H2:AI2,"0")</f>
        <v>0</v>
      </c>
      <c r="AL2" s="47" t="e">
        <f t="shared" ref="AL2:AL65" si="2">AJ2/AK2</f>
        <v>#DIV/0!</v>
      </c>
    </row>
    <row r="3" spans="1:38" x14ac:dyDescent="0.25">
      <c r="A3" s="10">
        <v>2</v>
      </c>
      <c r="B3" s="11">
        <f>VLOOKUP($A3,Table2[[No]:[Date Student Last Attended Program
(mm/dd/yyyy)]],2,FALSE)</f>
        <v>0</v>
      </c>
      <c r="C3" s="12">
        <f>VLOOKUP($A3,Table2[[No]:[Date Student Last Attended Program
(mm/dd/yyyy)]],4,FALSE)</f>
        <v>0</v>
      </c>
      <c r="D3" s="51">
        <f>VLOOKUP($A3,Table2[[No]:[Date Student Last Attended Program
(mm/dd/yyyy)]],14,FALSE)</f>
        <v>0</v>
      </c>
      <c r="E3" s="138">
        <f>VLOOKUP($A3,Table2[[No]:[Date Student Last Attended Program
(mm/dd/yyyy)]],17,FALSE)</f>
        <v>0</v>
      </c>
      <c r="F3" s="207">
        <f>VLOOKUP($A3,Table2[[No]:[Date Student Last Attended Program
(mm/dd/yyyy)]],18,FALSE)</f>
        <v>0</v>
      </c>
      <c r="G3" s="209">
        <f>VLOOKUP($A3,Table2[[#All],[No]:[Which Group Does Student Participate In?
(optional)]],23,FALSE)</f>
        <v>0</v>
      </c>
      <c r="H3" s="29"/>
      <c r="I3" s="29"/>
      <c r="J3" s="29"/>
      <c r="K3" s="29"/>
      <c r="L3" s="29"/>
      <c r="M3" s="29"/>
      <c r="N3" s="29"/>
      <c r="O3" s="29"/>
      <c r="P3" s="29"/>
      <c r="Q3" s="29"/>
      <c r="R3" s="29"/>
      <c r="S3" s="9"/>
      <c r="T3" s="9"/>
      <c r="U3" s="9"/>
      <c r="V3" s="9"/>
      <c r="W3" s="9"/>
      <c r="X3" s="9"/>
      <c r="Y3" s="9"/>
      <c r="Z3" s="9"/>
      <c r="AA3" s="9"/>
      <c r="AB3" s="9"/>
      <c r="AC3" s="9"/>
      <c r="AD3" s="9"/>
      <c r="AE3" s="9"/>
      <c r="AF3" s="9"/>
      <c r="AG3" s="9"/>
      <c r="AH3" s="9"/>
      <c r="AI3" s="9"/>
      <c r="AJ3" s="11">
        <f t="shared" si="0"/>
        <v>0</v>
      </c>
      <c r="AK3" s="11">
        <f t="shared" si="1"/>
        <v>0</v>
      </c>
      <c r="AL3" s="47" t="e">
        <f t="shared" si="2"/>
        <v>#DIV/0!</v>
      </c>
    </row>
    <row r="4" spans="1:38" x14ac:dyDescent="0.25">
      <c r="A4" s="10">
        <v>3</v>
      </c>
      <c r="B4" s="11">
        <f>VLOOKUP($A4,Table2[[No]:[Date Student Last Attended Program
(mm/dd/yyyy)]],2,FALSE)</f>
        <v>0</v>
      </c>
      <c r="C4" s="12">
        <f>VLOOKUP($A4,Table2[[No]:[Date Student Last Attended Program
(mm/dd/yyyy)]],4,FALSE)</f>
        <v>0</v>
      </c>
      <c r="D4" s="51">
        <f>VLOOKUP($A4,Table2[[No]:[Date Student Last Attended Program
(mm/dd/yyyy)]],14,FALSE)</f>
        <v>0</v>
      </c>
      <c r="E4" s="138">
        <f>VLOOKUP($A4,Table2[[No]:[Date Student Last Attended Program
(mm/dd/yyyy)]],17,FALSE)</f>
        <v>0</v>
      </c>
      <c r="F4" s="207">
        <f>VLOOKUP($A4,Table2[[No]:[Date Student Last Attended Program
(mm/dd/yyyy)]],18,FALSE)</f>
        <v>0</v>
      </c>
      <c r="G4" s="209">
        <f>VLOOKUP($A4,Table2[[#All],[No]:[Which Group Does Student Participate In?
(optional)]],23,FALSE)</f>
        <v>0</v>
      </c>
      <c r="H4" s="29"/>
      <c r="I4" s="29"/>
      <c r="J4" s="29"/>
      <c r="K4" s="29"/>
      <c r="L4" s="29"/>
      <c r="M4" s="29"/>
      <c r="N4" s="29"/>
      <c r="O4" s="29"/>
      <c r="P4" s="29"/>
      <c r="Q4" s="29"/>
      <c r="R4" s="29"/>
      <c r="S4" s="9"/>
      <c r="T4" s="9"/>
      <c r="U4" s="9"/>
      <c r="V4" s="9"/>
      <c r="W4" s="9"/>
      <c r="X4" s="9"/>
      <c r="Y4" s="9"/>
      <c r="Z4" s="9"/>
      <c r="AA4" s="9"/>
      <c r="AB4" s="9"/>
      <c r="AC4" s="9"/>
      <c r="AD4" s="9"/>
      <c r="AE4" s="9"/>
      <c r="AF4" s="9"/>
      <c r="AG4" s="9"/>
      <c r="AH4" s="9"/>
      <c r="AI4" s="9"/>
      <c r="AJ4" s="11">
        <f t="shared" si="0"/>
        <v>0</v>
      </c>
      <c r="AK4" s="11">
        <f t="shared" si="1"/>
        <v>0</v>
      </c>
      <c r="AL4" s="47" t="e">
        <f t="shared" si="2"/>
        <v>#DIV/0!</v>
      </c>
    </row>
    <row r="5" spans="1:38" x14ac:dyDescent="0.25">
      <c r="A5" s="10">
        <v>4</v>
      </c>
      <c r="B5" s="11">
        <f>VLOOKUP($A5,Table2[[No]:[Date Student Last Attended Program
(mm/dd/yyyy)]],2,FALSE)</f>
        <v>0</v>
      </c>
      <c r="C5" s="12">
        <f>VLOOKUP($A5,Table2[[No]:[Date Student Last Attended Program
(mm/dd/yyyy)]],4,FALSE)</f>
        <v>0</v>
      </c>
      <c r="D5" s="51">
        <f>VLOOKUP($A5,Table2[[No]:[Date Student Last Attended Program
(mm/dd/yyyy)]],14,FALSE)</f>
        <v>0</v>
      </c>
      <c r="E5" s="138">
        <f>VLOOKUP($A5,Table2[[No]:[Date Student Last Attended Program
(mm/dd/yyyy)]],17,FALSE)</f>
        <v>0</v>
      </c>
      <c r="F5" s="207">
        <f>VLOOKUP($A5,Table2[[No]:[Date Student Last Attended Program
(mm/dd/yyyy)]],18,FALSE)</f>
        <v>0</v>
      </c>
      <c r="G5" s="209">
        <f>VLOOKUP($A5,Table2[[#All],[No]:[Which Group Does Student Participate In?
(optional)]],23,FALSE)</f>
        <v>0</v>
      </c>
      <c r="H5" s="29"/>
      <c r="I5" s="29"/>
      <c r="J5" s="29"/>
      <c r="K5" s="29"/>
      <c r="L5" s="29"/>
      <c r="M5" s="29"/>
      <c r="N5" s="29"/>
      <c r="O5" s="29"/>
      <c r="P5" s="29"/>
      <c r="Q5" s="29"/>
      <c r="R5" s="29"/>
      <c r="S5" s="9"/>
      <c r="T5" s="9"/>
      <c r="U5" s="9"/>
      <c r="V5" s="9"/>
      <c r="W5" s="9"/>
      <c r="X5" s="9"/>
      <c r="Y5" s="9"/>
      <c r="Z5" s="9"/>
      <c r="AA5" s="9"/>
      <c r="AB5" s="9"/>
      <c r="AC5" s="9"/>
      <c r="AD5" s="9"/>
      <c r="AE5" s="9"/>
      <c r="AF5" s="9"/>
      <c r="AG5" s="9"/>
      <c r="AH5" s="9"/>
      <c r="AI5" s="9"/>
      <c r="AJ5" s="11">
        <f t="shared" si="0"/>
        <v>0</v>
      </c>
      <c r="AK5" s="11">
        <f t="shared" si="1"/>
        <v>0</v>
      </c>
      <c r="AL5" s="47" t="e">
        <f t="shared" si="2"/>
        <v>#DIV/0!</v>
      </c>
    </row>
    <row r="6" spans="1:38" x14ac:dyDescent="0.25">
      <c r="A6" s="10">
        <v>5</v>
      </c>
      <c r="B6" s="11">
        <f>VLOOKUP($A6,Table2[[No]:[Date Student Last Attended Program
(mm/dd/yyyy)]],2,FALSE)</f>
        <v>0</v>
      </c>
      <c r="C6" s="12">
        <f>VLOOKUP($A6,Table2[[No]:[Date Student Last Attended Program
(mm/dd/yyyy)]],4,FALSE)</f>
        <v>0</v>
      </c>
      <c r="D6" s="51">
        <f>VLOOKUP($A6,Table2[[No]:[Date Student Last Attended Program
(mm/dd/yyyy)]],14,FALSE)</f>
        <v>0</v>
      </c>
      <c r="E6" s="138">
        <f>VLOOKUP($A6,Table2[[No]:[Date Student Last Attended Program
(mm/dd/yyyy)]],17,FALSE)</f>
        <v>0</v>
      </c>
      <c r="F6" s="207">
        <f>VLOOKUP($A6,Table2[[No]:[Date Student Last Attended Program
(mm/dd/yyyy)]],18,FALSE)</f>
        <v>0</v>
      </c>
      <c r="G6" s="209">
        <f>VLOOKUP($A6,Table2[[#All],[No]:[Which Group Does Student Participate In?
(optional)]],23,FALSE)</f>
        <v>0</v>
      </c>
      <c r="H6" s="29"/>
      <c r="I6" s="29"/>
      <c r="J6" s="29"/>
      <c r="K6" s="29"/>
      <c r="L6" s="29"/>
      <c r="M6" s="29"/>
      <c r="N6" s="29"/>
      <c r="O6" s="29"/>
      <c r="P6" s="29"/>
      <c r="Q6" s="29"/>
      <c r="R6" s="29"/>
      <c r="S6" s="9"/>
      <c r="T6" s="9"/>
      <c r="U6" s="9"/>
      <c r="V6" s="9"/>
      <c r="W6" s="9"/>
      <c r="X6" s="9"/>
      <c r="Y6" s="9"/>
      <c r="Z6" s="9"/>
      <c r="AA6" s="9"/>
      <c r="AB6" s="9"/>
      <c r="AC6" s="9"/>
      <c r="AD6" s="9"/>
      <c r="AE6" s="9"/>
      <c r="AF6" s="9"/>
      <c r="AG6" s="9"/>
      <c r="AH6" s="9"/>
      <c r="AI6" s="9"/>
      <c r="AJ6" s="11">
        <f t="shared" si="0"/>
        <v>0</v>
      </c>
      <c r="AK6" s="11">
        <f t="shared" si="1"/>
        <v>0</v>
      </c>
      <c r="AL6" s="47" t="e">
        <f t="shared" si="2"/>
        <v>#DIV/0!</v>
      </c>
    </row>
    <row r="7" spans="1:38" x14ac:dyDescent="0.25">
      <c r="A7" s="10">
        <v>6</v>
      </c>
      <c r="B7" s="11">
        <f>VLOOKUP($A7,Table2[[No]:[Date Student Last Attended Program
(mm/dd/yyyy)]],2,FALSE)</f>
        <v>0</v>
      </c>
      <c r="C7" s="12">
        <f>VLOOKUP($A7,Table2[[No]:[Date Student Last Attended Program
(mm/dd/yyyy)]],4,FALSE)</f>
        <v>0</v>
      </c>
      <c r="D7" s="51">
        <f>VLOOKUP($A7,Table2[[No]:[Date Student Last Attended Program
(mm/dd/yyyy)]],14,FALSE)</f>
        <v>0</v>
      </c>
      <c r="E7" s="138">
        <f>VLOOKUP($A7,Table2[[No]:[Date Student Last Attended Program
(mm/dd/yyyy)]],17,FALSE)</f>
        <v>0</v>
      </c>
      <c r="F7" s="207">
        <f>VLOOKUP($A7,Table2[[No]:[Date Student Last Attended Program
(mm/dd/yyyy)]],18,FALSE)</f>
        <v>0</v>
      </c>
      <c r="G7" s="209">
        <f>VLOOKUP($A7,Table2[[#All],[No]:[Which Group Does Student Participate In?
(optional)]],23,FALSE)</f>
        <v>0</v>
      </c>
      <c r="H7" s="29"/>
      <c r="I7" s="29"/>
      <c r="J7" s="29"/>
      <c r="K7" s="29"/>
      <c r="L7" s="29"/>
      <c r="M7" s="29"/>
      <c r="N7" s="29"/>
      <c r="O7" s="29"/>
      <c r="P7" s="29"/>
      <c r="Q7" s="29"/>
      <c r="R7" s="29"/>
      <c r="S7" s="9"/>
      <c r="T7" s="9"/>
      <c r="U7" s="9"/>
      <c r="V7" s="9"/>
      <c r="W7" s="9"/>
      <c r="X7" s="9"/>
      <c r="Y7" s="9"/>
      <c r="Z7" s="9"/>
      <c r="AA7" s="9"/>
      <c r="AB7" s="9"/>
      <c r="AC7" s="9"/>
      <c r="AD7" s="9"/>
      <c r="AE7" s="9"/>
      <c r="AF7" s="9"/>
      <c r="AG7" s="9"/>
      <c r="AH7" s="9"/>
      <c r="AI7" s="9"/>
      <c r="AJ7" s="11">
        <f t="shared" si="0"/>
        <v>0</v>
      </c>
      <c r="AK7" s="11">
        <f t="shared" si="1"/>
        <v>0</v>
      </c>
      <c r="AL7" s="47" t="e">
        <f t="shared" si="2"/>
        <v>#DIV/0!</v>
      </c>
    </row>
    <row r="8" spans="1:38" x14ac:dyDescent="0.25">
      <c r="A8" s="10">
        <v>7</v>
      </c>
      <c r="B8" s="11">
        <f>VLOOKUP($A8,Table2[[No]:[Date Student Last Attended Program
(mm/dd/yyyy)]],2,FALSE)</f>
        <v>0</v>
      </c>
      <c r="C8" s="12">
        <f>VLOOKUP($A8,Table2[[No]:[Date Student Last Attended Program
(mm/dd/yyyy)]],4,FALSE)</f>
        <v>0</v>
      </c>
      <c r="D8" s="51">
        <f>VLOOKUP($A8,Table2[[No]:[Date Student Last Attended Program
(mm/dd/yyyy)]],14,FALSE)</f>
        <v>0</v>
      </c>
      <c r="E8" s="138">
        <f>VLOOKUP($A8,Table2[[No]:[Date Student Last Attended Program
(mm/dd/yyyy)]],17,FALSE)</f>
        <v>0</v>
      </c>
      <c r="F8" s="207">
        <f>VLOOKUP($A8,Table2[[No]:[Date Student Last Attended Program
(mm/dd/yyyy)]],18,FALSE)</f>
        <v>0</v>
      </c>
      <c r="G8" s="209">
        <f>VLOOKUP($A8,Table2[[#All],[No]:[Which Group Does Student Participate In?
(optional)]],23,FALSE)</f>
        <v>0</v>
      </c>
      <c r="H8" s="29"/>
      <c r="I8" s="29"/>
      <c r="J8" s="29"/>
      <c r="K8" s="29"/>
      <c r="L8" s="29"/>
      <c r="M8" s="29"/>
      <c r="N8" s="29"/>
      <c r="O8" s="29"/>
      <c r="P8" s="29"/>
      <c r="Q8" s="29"/>
      <c r="R8" s="29"/>
      <c r="S8" s="9"/>
      <c r="T8" s="9"/>
      <c r="U8" s="9"/>
      <c r="V8" s="9"/>
      <c r="W8" s="9"/>
      <c r="X8" s="9"/>
      <c r="Y8" s="9"/>
      <c r="Z8" s="9"/>
      <c r="AA8" s="9"/>
      <c r="AB8" s="9"/>
      <c r="AC8" s="9"/>
      <c r="AD8" s="9"/>
      <c r="AE8" s="9"/>
      <c r="AF8" s="9"/>
      <c r="AG8" s="9"/>
      <c r="AH8" s="9"/>
      <c r="AI8" s="9"/>
      <c r="AJ8" s="11">
        <f t="shared" si="0"/>
        <v>0</v>
      </c>
      <c r="AK8" s="11">
        <f t="shared" si="1"/>
        <v>0</v>
      </c>
      <c r="AL8" s="47" t="e">
        <f t="shared" si="2"/>
        <v>#DIV/0!</v>
      </c>
    </row>
    <row r="9" spans="1:38" x14ac:dyDescent="0.25">
      <c r="A9" s="10">
        <v>8</v>
      </c>
      <c r="B9" s="11">
        <f>VLOOKUP($A9,Table2[[No]:[Date Student Last Attended Program
(mm/dd/yyyy)]],2,FALSE)</f>
        <v>0</v>
      </c>
      <c r="C9" s="12">
        <f>VLOOKUP($A9,Table2[[No]:[Date Student Last Attended Program
(mm/dd/yyyy)]],4,FALSE)</f>
        <v>0</v>
      </c>
      <c r="D9" s="51">
        <f>VLOOKUP($A9,Table2[[No]:[Date Student Last Attended Program
(mm/dd/yyyy)]],14,FALSE)</f>
        <v>0</v>
      </c>
      <c r="E9" s="138">
        <f>VLOOKUP($A9,Table2[[No]:[Date Student Last Attended Program
(mm/dd/yyyy)]],17,FALSE)</f>
        <v>0</v>
      </c>
      <c r="F9" s="207">
        <f>VLOOKUP($A9,Table2[[No]:[Date Student Last Attended Program
(mm/dd/yyyy)]],18,FALSE)</f>
        <v>0</v>
      </c>
      <c r="G9" s="209">
        <f>VLOOKUP($A9,Table2[[#All],[No]:[Which Group Does Student Participate In?
(optional)]],23,FALSE)</f>
        <v>0</v>
      </c>
      <c r="H9" s="29"/>
      <c r="I9" s="29"/>
      <c r="J9" s="29"/>
      <c r="K9" s="29"/>
      <c r="L9" s="29"/>
      <c r="M9" s="29"/>
      <c r="N9" s="29"/>
      <c r="O9" s="29"/>
      <c r="P9" s="29"/>
      <c r="Q9" s="29"/>
      <c r="R9" s="29"/>
      <c r="S9" s="9"/>
      <c r="T9" s="9"/>
      <c r="U9" s="9"/>
      <c r="V9" s="9"/>
      <c r="W9" s="9"/>
      <c r="X9" s="9"/>
      <c r="Y9" s="9"/>
      <c r="Z9" s="9"/>
      <c r="AA9" s="9"/>
      <c r="AB9" s="9"/>
      <c r="AC9" s="9"/>
      <c r="AD9" s="9"/>
      <c r="AE9" s="9"/>
      <c r="AF9" s="9"/>
      <c r="AG9" s="9"/>
      <c r="AH9" s="9"/>
      <c r="AI9" s="9"/>
      <c r="AJ9" s="11">
        <f t="shared" si="0"/>
        <v>0</v>
      </c>
      <c r="AK9" s="11">
        <f t="shared" si="1"/>
        <v>0</v>
      </c>
      <c r="AL9" s="47" t="e">
        <f t="shared" si="2"/>
        <v>#DIV/0!</v>
      </c>
    </row>
    <row r="10" spans="1:38" x14ac:dyDescent="0.25">
      <c r="A10" s="10">
        <v>9</v>
      </c>
      <c r="B10" s="11">
        <f>VLOOKUP($A10,Table2[[No]:[Date Student Last Attended Program
(mm/dd/yyyy)]],2,FALSE)</f>
        <v>0</v>
      </c>
      <c r="C10" s="12">
        <f>VLOOKUP($A10,Table2[[No]:[Date Student Last Attended Program
(mm/dd/yyyy)]],4,FALSE)</f>
        <v>0</v>
      </c>
      <c r="D10" s="51">
        <f>VLOOKUP($A10,Table2[[No]:[Date Student Last Attended Program
(mm/dd/yyyy)]],14,FALSE)</f>
        <v>0</v>
      </c>
      <c r="E10" s="138">
        <f>VLOOKUP($A10,Table2[[No]:[Date Student Last Attended Program
(mm/dd/yyyy)]],17,FALSE)</f>
        <v>0</v>
      </c>
      <c r="F10" s="207">
        <f>VLOOKUP($A10,Table2[[No]:[Date Student Last Attended Program
(mm/dd/yyyy)]],18,FALSE)</f>
        <v>0</v>
      </c>
      <c r="G10" s="209">
        <f>VLOOKUP($A10,Table2[[#All],[No]:[Which Group Does Student Participate In?
(optional)]],23,FALSE)</f>
        <v>0</v>
      </c>
      <c r="H10" s="29"/>
      <c r="I10" s="29"/>
      <c r="J10" s="29"/>
      <c r="K10" s="29"/>
      <c r="L10" s="29"/>
      <c r="M10" s="29"/>
      <c r="N10" s="29"/>
      <c r="O10" s="29"/>
      <c r="P10" s="29"/>
      <c r="Q10" s="29"/>
      <c r="R10" s="29"/>
      <c r="S10" s="9"/>
      <c r="T10" s="9"/>
      <c r="U10" s="9"/>
      <c r="V10" s="9"/>
      <c r="W10" s="9"/>
      <c r="X10" s="9"/>
      <c r="Y10" s="9"/>
      <c r="Z10" s="9"/>
      <c r="AA10" s="9"/>
      <c r="AB10" s="9"/>
      <c r="AC10" s="9"/>
      <c r="AD10" s="9"/>
      <c r="AE10" s="9"/>
      <c r="AF10" s="9"/>
      <c r="AG10" s="9"/>
      <c r="AH10" s="9"/>
      <c r="AI10" s="9"/>
      <c r="AJ10" s="11">
        <f t="shared" si="0"/>
        <v>0</v>
      </c>
      <c r="AK10" s="11">
        <f t="shared" si="1"/>
        <v>0</v>
      </c>
      <c r="AL10" s="47" t="e">
        <f t="shared" si="2"/>
        <v>#DIV/0!</v>
      </c>
    </row>
    <row r="11" spans="1:38" x14ac:dyDescent="0.25">
      <c r="A11" s="10">
        <v>10</v>
      </c>
      <c r="B11" s="11">
        <f>VLOOKUP($A11,Table2[[No]:[Date Student Last Attended Program
(mm/dd/yyyy)]],2,FALSE)</f>
        <v>0</v>
      </c>
      <c r="C11" s="12">
        <f>VLOOKUP($A11,Table2[[No]:[Date Student Last Attended Program
(mm/dd/yyyy)]],4,FALSE)</f>
        <v>0</v>
      </c>
      <c r="D11" s="51">
        <f>VLOOKUP($A11,Table2[[No]:[Date Student Last Attended Program
(mm/dd/yyyy)]],14,FALSE)</f>
        <v>0</v>
      </c>
      <c r="E11" s="138">
        <f>VLOOKUP($A11,Table2[[No]:[Date Student Last Attended Program
(mm/dd/yyyy)]],17,FALSE)</f>
        <v>0</v>
      </c>
      <c r="F11" s="207">
        <f>VLOOKUP($A11,Table2[[No]:[Date Student Last Attended Program
(mm/dd/yyyy)]],18,FALSE)</f>
        <v>0</v>
      </c>
      <c r="G11" s="209">
        <f>VLOOKUP($A11,Table2[[#All],[No]:[Which Group Does Student Participate In?
(optional)]],23,FALSE)</f>
        <v>0</v>
      </c>
      <c r="H11" s="29"/>
      <c r="I11" s="29"/>
      <c r="J11" s="29"/>
      <c r="K11" s="29"/>
      <c r="L11" s="29"/>
      <c r="M11" s="29"/>
      <c r="N11" s="29"/>
      <c r="O11" s="29"/>
      <c r="P11" s="29"/>
      <c r="Q11" s="29"/>
      <c r="R11" s="29"/>
      <c r="S11" s="9"/>
      <c r="T11" s="9"/>
      <c r="U11" s="9"/>
      <c r="V11" s="9"/>
      <c r="W11" s="9"/>
      <c r="X11" s="9"/>
      <c r="Y11" s="9"/>
      <c r="Z11" s="9"/>
      <c r="AA11" s="9"/>
      <c r="AB11" s="9"/>
      <c r="AC11" s="9"/>
      <c r="AD11" s="9"/>
      <c r="AE11" s="9"/>
      <c r="AF11" s="9"/>
      <c r="AG11" s="9"/>
      <c r="AH11" s="9"/>
      <c r="AI11" s="9"/>
      <c r="AJ11" s="11">
        <f t="shared" si="0"/>
        <v>0</v>
      </c>
      <c r="AK11" s="11">
        <f t="shared" si="1"/>
        <v>0</v>
      </c>
      <c r="AL11" s="47" t="e">
        <f t="shared" si="2"/>
        <v>#DIV/0!</v>
      </c>
    </row>
    <row r="12" spans="1:38" x14ac:dyDescent="0.25">
      <c r="A12" s="10">
        <v>11</v>
      </c>
      <c r="B12" s="11">
        <f>VLOOKUP($A12,Table2[[No]:[Date Student Last Attended Program
(mm/dd/yyyy)]],2,FALSE)</f>
        <v>0</v>
      </c>
      <c r="C12" s="12">
        <f>VLOOKUP($A12,Table2[[No]:[Date Student Last Attended Program
(mm/dd/yyyy)]],4,FALSE)</f>
        <v>0</v>
      </c>
      <c r="D12" s="51">
        <f>VLOOKUP($A12,Table2[[No]:[Date Student Last Attended Program
(mm/dd/yyyy)]],14,FALSE)</f>
        <v>0</v>
      </c>
      <c r="E12" s="138">
        <f>VLOOKUP($A12,Table2[[No]:[Date Student Last Attended Program
(mm/dd/yyyy)]],17,FALSE)</f>
        <v>0</v>
      </c>
      <c r="F12" s="207">
        <f>VLOOKUP($A12,Table2[[No]:[Date Student Last Attended Program
(mm/dd/yyyy)]],18,FALSE)</f>
        <v>0</v>
      </c>
      <c r="G12" s="209">
        <f>VLOOKUP($A12,Table2[[#All],[No]:[Which Group Does Student Participate In?
(optional)]],23,FALSE)</f>
        <v>0</v>
      </c>
      <c r="H12" s="29"/>
      <c r="I12" s="29"/>
      <c r="J12" s="29"/>
      <c r="K12" s="29"/>
      <c r="L12" s="29"/>
      <c r="M12" s="29"/>
      <c r="N12" s="29"/>
      <c r="O12" s="29"/>
      <c r="P12" s="29"/>
      <c r="Q12" s="29"/>
      <c r="R12" s="29"/>
      <c r="S12" s="9"/>
      <c r="T12" s="9"/>
      <c r="U12" s="9"/>
      <c r="V12" s="9"/>
      <c r="W12" s="9"/>
      <c r="X12" s="9"/>
      <c r="Y12" s="9"/>
      <c r="Z12" s="9"/>
      <c r="AA12" s="9"/>
      <c r="AB12" s="9"/>
      <c r="AC12" s="9"/>
      <c r="AD12" s="9"/>
      <c r="AE12" s="9"/>
      <c r="AF12" s="9"/>
      <c r="AG12" s="9"/>
      <c r="AH12" s="9"/>
      <c r="AI12" s="9"/>
      <c r="AJ12" s="11">
        <f t="shared" si="0"/>
        <v>0</v>
      </c>
      <c r="AK12" s="11">
        <f t="shared" si="1"/>
        <v>0</v>
      </c>
      <c r="AL12" s="47" t="e">
        <f t="shared" si="2"/>
        <v>#DIV/0!</v>
      </c>
    </row>
    <row r="13" spans="1:38" x14ac:dyDescent="0.25">
      <c r="A13" s="10">
        <v>12</v>
      </c>
      <c r="B13" s="11">
        <f>VLOOKUP($A13,Table2[[No]:[Date Student Last Attended Program
(mm/dd/yyyy)]],2,FALSE)</f>
        <v>0</v>
      </c>
      <c r="C13" s="12">
        <f>VLOOKUP($A13,Table2[[No]:[Date Student Last Attended Program
(mm/dd/yyyy)]],4,FALSE)</f>
        <v>0</v>
      </c>
      <c r="D13" s="51">
        <f>VLOOKUP($A13,Table2[[No]:[Date Student Last Attended Program
(mm/dd/yyyy)]],14,FALSE)</f>
        <v>0</v>
      </c>
      <c r="E13" s="138">
        <f>VLOOKUP($A13,Table2[[No]:[Date Student Last Attended Program
(mm/dd/yyyy)]],17,FALSE)</f>
        <v>0</v>
      </c>
      <c r="F13" s="207">
        <f>VLOOKUP($A13,Table2[[No]:[Date Student Last Attended Program
(mm/dd/yyyy)]],18,FALSE)</f>
        <v>0</v>
      </c>
      <c r="G13" s="209">
        <f>VLOOKUP($A13,Table2[[#All],[No]:[Which Group Does Student Participate In?
(optional)]],23,FALSE)</f>
        <v>0</v>
      </c>
      <c r="H13" s="29"/>
      <c r="I13" s="29"/>
      <c r="J13" s="29"/>
      <c r="K13" s="29"/>
      <c r="L13" s="29"/>
      <c r="M13" s="29"/>
      <c r="N13" s="29"/>
      <c r="O13" s="29"/>
      <c r="P13" s="29"/>
      <c r="Q13" s="29"/>
      <c r="R13" s="29"/>
      <c r="S13" s="9"/>
      <c r="T13" s="9"/>
      <c r="U13" s="9"/>
      <c r="V13" s="9"/>
      <c r="W13" s="9"/>
      <c r="X13" s="9"/>
      <c r="Y13" s="9"/>
      <c r="Z13" s="9"/>
      <c r="AA13" s="9"/>
      <c r="AB13" s="9"/>
      <c r="AC13" s="9"/>
      <c r="AD13" s="9"/>
      <c r="AE13" s="9"/>
      <c r="AF13" s="9"/>
      <c r="AG13" s="9"/>
      <c r="AH13" s="9"/>
      <c r="AI13" s="9"/>
      <c r="AJ13" s="11">
        <f t="shared" si="0"/>
        <v>0</v>
      </c>
      <c r="AK13" s="11">
        <f t="shared" si="1"/>
        <v>0</v>
      </c>
      <c r="AL13" s="47" t="e">
        <f t="shared" si="2"/>
        <v>#DIV/0!</v>
      </c>
    </row>
    <row r="14" spans="1:38" x14ac:dyDescent="0.25">
      <c r="A14" s="10">
        <v>13</v>
      </c>
      <c r="B14" s="11">
        <f>VLOOKUP($A14,Table2[[No]:[Date Student Last Attended Program
(mm/dd/yyyy)]],2,FALSE)</f>
        <v>0</v>
      </c>
      <c r="C14" s="12">
        <f>VLOOKUP($A14,Table2[[No]:[Date Student Last Attended Program
(mm/dd/yyyy)]],4,FALSE)</f>
        <v>0</v>
      </c>
      <c r="D14" s="51">
        <f>VLOOKUP($A14,Table2[[No]:[Date Student Last Attended Program
(mm/dd/yyyy)]],14,FALSE)</f>
        <v>0</v>
      </c>
      <c r="E14" s="138">
        <f>VLOOKUP($A14,Table2[[No]:[Date Student Last Attended Program
(mm/dd/yyyy)]],17,FALSE)</f>
        <v>0</v>
      </c>
      <c r="F14" s="207">
        <f>VLOOKUP($A14,Table2[[No]:[Date Student Last Attended Program
(mm/dd/yyyy)]],18,FALSE)</f>
        <v>0</v>
      </c>
      <c r="G14" s="209">
        <f>VLOOKUP($A14,Table2[[#All],[No]:[Which Group Does Student Participate In?
(optional)]],23,FALSE)</f>
        <v>0</v>
      </c>
      <c r="H14" s="29"/>
      <c r="I14" s="29"/>
      <c r="J14" s="29"/>
      <c r="K14" s="29"/>
      <c r="L14" s="29"/>
      <c r="M14" s="29"/>
      <c r="N14" s="29"/>
      <c r="O14" s="29"/>
      <c r="P14" s="29"/>
      <c r="Q14" s="29"/>
      <c r="R14" s="29"/>
      <c r="S14" s="9"/>
      <c r="T14" s="9"/>
      <c r="U14" s="9"/>
      <c r="V14" s="9"/>
      <c r="W14" s="9"/>
      <c r="X14" s="9"/>
      <c r="Y14" s="9"/>
      <c r="Z14" s="9"/>
      <c r="AA14" s="9"/>
      <c r="AB14" s="9"/>
      <c r="AC14" s="9"/>
      <c r="AD14" s="9"/>
      <c r="AE14" s="9"/>
      <c r="AF14" s="9"/>
      <c r="AG14" s="9"/>
      <c r="AH14" s="9"/>
      <c r="AI14" s="9"/>
      <c r="AJ14" s="11">
        <f t="shared" si="0"/>
        <v>0</v>
      </c>
      <c r="AK14" s="11">
        <f t="shared" si="1"/>
        <v>0</v>
      </c>
      <c r="AL14" s="47" t="e">
        <f t="shared" si="2"/>
        <v>#DIV/0!</v>
      </c>
    </row>
    <row r="15" spans="1:38" x14ac:dyDescent="0.25">
      <c r="A15" s="10">
        <v>14</v>
      </c>
      <c r="B15" s="11">
        <f>VLOOKUP($A15,Table2[[No]:[Date Student Last Attended Program
(mm/dd/yyyy)]],2,FALSE)</f>
        <v>0</v>
      </c>
      <c r="C15" s="12">
        <f>VLOOKUP($A15,Table2[[No]:[Date Student Last Attended Program
(mm/dd/yyyy)]],4,FALSE)</f>
        <v>0</v>
      </c>
      <c r="D15" s="51">
        <f>VLOOKUP($A15,Table2[[No]:[Date Student Last Attended Program
(mm/dd/yyyy)]],14,FALSE)</f>
        <v>0</v>
      </c>
      <c r="E15" s="138">
        <f>VLOOKUP($A15,Table2[[No]:[Date Student Last Attended Program
(mm/dd/yyyy)]],17,FALSE)</f>
        <v>0</v>
      </c>
      <c r="F15" s="207">
        <f>VLOOKUP($A15,Table2[[No]:[Date Student Last Attended Program
(mm/dd/yyyy)]],18,FALSE)</f>
        <v>0</v>
      </c>
      <c r="G15" s="209">
        <f>VLOOKUP($A15,Table2[[#All],[No]:[Which Group Does Student Participate In?
(optional)]],23,FALSE)</f>
        <v>0</v>
      </c>
      <c r="H15" s="29"/>
      <c r="I15" s="29"/>
      <c r="J15" s="29"/>
      <c r="K15" s="29"/>
      <c r="L15" s="29"/>
      <c r="M15" s="29"/>
      <c r="N15" s="29"/>
      <c r="O15" s="29"/>
      <c r="P15" s="29"/>
      <c r="Q15" s="29"/>
      <c r="R15" s="29"/>
      <c r="S15" s="9"/>
      <c r="T15" s="9"/>
      <c r="U15" s="9"/>
      <c r="V15" s="9"/>
      <c r="W15" s="9"/>
      <c r="X15" s="9"/>
      <c r="Y15" s="9"/>
      <c r="Z15" s="9"/>
      <c r="AA15" s="9"/>
      <c r="AB15" s="9"/>
      <c r="AC15" s="9"/>
      <c r="AD15" s="9"/>
      <c r="AE15" s="9"/>
      <c r="AF15" s="9"/>
      <c r="AG15" s="9"/>
      <c r="AH15" s="9"/>
      <c r="AI15" s="9"/>
      <c r="AJ15" s="11">
        <f t="shared" si="0"/>
        <v>0</v>
      </c>
      <c r="AK15" s="11">
        <f t="shared" si="1"/>
        <v>0</v>
      </c>
      <c r="AL15" s="47" t="e">
        <f t="shared" si="2"/>
        <v>#DIV/0!</v>
      </c>
    </row>
    <row r="16" spans="1:38" x14ac:dyDescent="0.25">
      <c r="A16" s="10">
        <v>15</v>
      </c>
      <c r="B16" s="11">
        <f>VLOOKUP($A16,Table2[[No]:[Date Student Last Attended Program
(mm/dd/yyyy)]],2,FALSE)</f>
        <v>0</v>
      </c>
      <c r="C16" s="12">
        <f>VLOOKUP($A16,Table2[[No]:[Date Student Last Attended Program
(mm/dd/yyyy)]],4,FALSE)</f>
        <v>0</v>
      </c>
      <c r="D16" s="51">
        <f>VLOOKUP($A16,Table2[[No]:[Date Student Last Attended Program
(mm/dd/yyyy)]],14,FALSE)</f>
        <v>0</v>
      </c>
      <c r="E16" s="138">
        <f>VLOOKUP($A16,Table2[[No]:[Date Student Last Attended Program
(mm/dd/yyyy)]],17,FALSE)</f>
        <v>0</v>
      </c>
      <c r="F16" s="207">
        <f>VLOOKUP($A16,Table2[[No]:[Date Student Last Attended Program
(mm/dd/yyyy)]],18,FALSE)</f>
        <v>0</v>
      </c>
      <c r="G16" s="209">
        <f>VLOOKUP($A16,Table2[[#All],[No]:[Which Group Does Student Participate In?
(optional)]],23,FALSE)</f>
        <v>0</v>
      </c>
      <c r="H16" s="29"/>
      <c r="I16" s="29"/>
      <c r="J16" s="29"/>
      <c r="K16" s="29"/>
      <c r="L16" s="29"/>
      <c r="M16" s="29"/>
      <c r="N16" s="29"/>
      <c r="O16" s="29"/>
      <c r="P16" s="29"/>
      <c r="Q16" s="29"/>
      <c r="R16" s="29"/>
      <c r="S16" s="9"/>
      <c r="T16" s="9"/>
      <c r="U16" s="9"/>
      <c r="V16" s="9"/>
      <c r="W16" s="9"/>
      <c r="X16" s="9"/>
      <c r="Y16" s="9"/>
      <c r="Z16" s="9"/>
      <c r="AA16" s="9"/>
      <c r="AB16" s="9"/>
      <c r="AC16" s="9"/>
      <c r="AD16" s="9"/>
      <c r="AE16" s="9"/>
      <c r="AF16" s="9"/>
      <c r="AG16" s="9"/>
      <c r="AH16" s="9"/>
      <c r="AI16" s="9"/>
      <c r="AJ16" s="11">
        <f t="shared" si="0"/>
        <v>0</v>
      </c>
      <c r="AK16" s="11">
        <f t="shared" si="1"/>
        <v>0</v>
      </c>
      <c r="AL16" s="47" t="e">
        <f t="shared" si="2"/>
        <v>#DIV/0!</v>
      </c>
    </row>
    <row r="17" spans="1:38" x14ac:dyDescent="0.25">
      <c r="A17" s="10">
        <v>16</v>
      </c>
      <c r="B17" s="11">
        <f>VLOOKUP($A17,Table2[[No]:[Date Student Last Attended Program
(mm/dd/yyyy)]],2,FALSE)</f>
        <v>0</v>
      </c>
      <c r="C17" s="12">
        <f>VLOOKUP($A17,Table2[[No]:[Date Student Last Attended Program
(mm/dd/yyyy)]],4,FALSE)</f>
        <v>0</v>
      </c>
      <c r="D17" s="51">
        <f>VLOOKUP($A17,Table2[[No]:[Date Student Last Attended Program
(mm/dd/yyyy)]],14,FALSE)</f>
        <v>0</v>
      </c>
      <c r="E17" s="138">
        <f>VLOOKUP($A17,Table2[[No]:[Date Student Last Attended Program
(mm/dd/yyyy)]],17,FALSE)</f>
        <v>0</v>
      </c>
      <c r="F17" s="207">
        <f>VLOOKUP($A17,Table2[[No]:[Date Student Last Attended Program
(mm/dd/yyyy)]],18,FALSE)</f>
        <v>0</v>
      </c>
      <c r="G17" s="209">
        <f>VLOOKUP($A17,Table2[[#All],[No]:[Which Group Does Student Participate In?
(optional)]],23,FALSE)</f>
        <v>0</v>
      </c>
      <c r="H17" s="29"/>
      <c r="I17" s="29"/>
      <c r="J17" s="29"/>
      <c r="K17" s="29"/>
      <c r="L17" s="29"/>
      <c r="M17" s="29"/>
      <c r="N17" s="29"/>
      <c r="O17" s="29"/>
      <c r="P17" s="29"/>
      <c r="Q17" s="29"/>
      <c r="R17" s="29"/>
      <c r="S17" s="9"/>
      <c r="T17" s="9"/>
      <c r="U17" s="9"/>
      <c r="V17" s="9"/>
      <c r="W17" s="9"/>
      <c r="X17" s="9"/>
      <c r="Y17" s="9"/>
      <c r="Z17" s="9"/>
      <c r="AA17" s="9"/>
      <c r="AB17" s="9"/>
      <c r="AC17" s="9"/>
      <c r="AD17" s="9"/>
      <c r="AE17" s="9"/>
      <c r="AF17" s="9"/>
      <c r="AG17" s="9"/>
      <c r="AH17" s="9"/>
      <c r="AI17" s="9"/>
      <c r="AJ17" s="11">
        <f t="shared" si="0"/>
        <v>0</v>
      </c>
      <c r="AK17" s="11">
        <f t="shared" si="1"/>
        <v>0</v>
      </c>
      <c r="AL17" s="47" t="e">
        <f t="shared" si="2"/>
        <v>#DIV/0!</v>
      </c>
    </row>
    <row r="18" spans="1:38" x14ac:dyDescent="0.25">
      <c r="A18" s="10">
        <v>17</v>
      </c>
      <c r="B18" s="11">
        <f>VLOOKUP($A18,Table2[[No]:[Date Student Last Attended Program
(mm/dd/yyyy)]],2,FALSE)</f>
        <v>0</v>
      </c>
      <c r="C18" s="12">
        <f>VLOOKUP($A18,Table2[[No]:[Date Student Last Attended Program
(mm/dd/yyyy)]],4,FALSE)</f>
        <v>0</v>
      </c>
      <c r="D18" s="51">
        <f>VLOOKUP($A18,Table2[[No]:[Date Student Last Attended Program
(mm/dd/yyyy)]],14,FALSE)</f>
        <v>0</v>
      </c>
      <c r="E18" s="138">
        <f>VLOOKUP($A18,Table2[[No]:[Date Student Last Attended Program
(mm/dd/yyyy)]],17,FALSE)</f>
        <v>0</v>
      </c>
      <c r="F18" s="207">
        <f>VLOOKUP($A18,Table2[[No]:[Date Student Last Attended Program
(mm/dd/yyyy)]],18,FALSE)</f>
        <v>0</v>
      </c>
      <c r="G18" s="209">
        <f>VLOOKUP($A18,Table2[[#All],[No]:[Which Group Does Student Participate In?
(optional)]],23,FALSE)</f>
        <v>0</v>
      </c>
      <c r="H18" s="29"/>
      <c r="I18" s="29"/>
      <c r="J18" s="29"/>
      <c r="K18" s="29"/>
      <c r="L18" s="29"/>
      <c r="M18" s="29"/>
      <c r="N18" s="29"/>
      <c r="O18" s="29"/>
      <c r="P18" s="29"/>
      <c r="Q18" s="29"/>
      <c r="R18" s="29"/>
      <c r="S18" s="9"/>
      <c r="T18" s="9"/>
      <c r="U18" s="9"/>
      <c r="V18" s="9"/>
      <c r="W18" s="9"/>
      <c r="X18" s="9"/>
      <c r="Y18" s="9"/>
      <c r="Z18" s="9"/>
      <c r="AA18" s="9"/>
      <c r="AB18" s="9"/>
      <c r="AC18" s="9"/>
      <c r="AD18" s="9"/>
      <c r="AE18" s="9"/>
      <c r="AF18" s="9"/>
      <c r="AG18" s="9"/>
      <c r="AH18" s="9"/>
      <c r="AI18" s="9"/>
      <c r="AJ18" s="11">
        <f t="shared" si="0"/>
        <v>0</v>
      </c>
      <c r="AK18" s="11">
        <f t="shared" si="1"/>
        <v>0</v>
      </c>
      <c r="AL18" s="47" t="e">
        <f t="shared" si="2"/>
        <v>#DIV/0!</v>
      </c>
    </row>
    <row r="19" spans="1:38" x14ac:dyDescent="0.25">
      <c r="A19" s="10">
        <v>18</v>
      </c>
      <c r="B19" s="11">
        <f>VLOOKUP($A19,Table2[[No]:[Date Student Last Attended Program
(mm/dd/yyyy)]],2,FALSE)</f>
        <v>0</v>
      </c>
      <c r="C19" s="12">
        <f>VLOOKUP($A19,Table2[[No]:[Date Student Last Attended Program
(mm/dd/yyyy)]],4,FALSE)</f>
        <v>0</v>
      </c>
      <c r="D19" s="51">
        <f>VLOOKUP($A19,Table2[[No]:[Date Student Last Attended Program
(mm/dd/yyyy)]],14,FALSE)</f>
        <v>0</v>
      </c>
      <c r="E19" s="138">
        <f>VLOOKUP($A19,Table2[[No]:[Date Student Last Attended Program
(mm/dd/yyyy)]],17,FALSE)</f>
        <v>0</v>
      </c>
      <c r="F19" s="207">
        <f>VLOOKUP($A19,Table2[[No]:[Date Student Last Attended Program
(mm/dd/yyyy)]],18,FALSE)</f>
        <v>0</v>
      </c>
      <c r="G19" s="209">
        <f>VLOOKUP($A19,Table2[[#All],[No]:[Which Group Does Student Participate In?
(optional)]],23,FALSE)</f>
        <v>0</v>
      </c>
      <c r="H19" s="29"/>
      <c r="I19" s="29"/>
      <c r="J19" s="29"/>
      <c r="K19" s="29"/>
      <c r="L19" s="29"/>
      <c r="M19" s="29"/>
      <c r="N19" s="29"/>
      <c r="O19" s="29"/>
      <c r="P19" s="29"/>
      <c r="Q19" s="29"/>
      <c r="R19" s="29"/>
      <c r="S19" s="9"/>
      <c r="T19" s="9"/>
      <c r="U19" s="9"/>
      <c r="V19" s="9"/>
      <c r="W19" s="9"/>
      <c r="X19" s="9"/>
      <c r="Y19" s="9"/>
      <c r="Z19" s="9"/>
      <c r="AA19" s="9"/>
      <c r="AB19" s="9"/>
      <c r="AC19" s="9"/>
      <c r="AD19" s="9"/>
      <c r="AE19" s="9"/>
      <c r="AF19" s="9"/>
      <c r="AG19" s="9"/>
      <c r="AH19" s="9"/>
      <c r="AI19" s="9"/>
      <c r="AJ19" s="11">
        <f t="shared" si="0"/>
        <v>0</v>
      </c>
      <c r="AK19" s="11">
        <f t="shared" si="1"/>
        <v>0</v>
      </c>
      <c r="AL19" s="47" t="e">
        <f t="shared" si="2"/>
        <v>#DIV/0!</v>
      </c>
    </row>
    <row r="20" spans="1:38" x14ac:dyDescent="0.25">
      <c r="A20" s="10">
        <v>19</v>
      </c>
      <c r="B20" s="11">
        <f>VLOOKUP($A20,Table2[[No]:[Date Student Last Attended Program
(mm/dd/yyyy)]],2,FALSE)</f>
        <v>0</v>
      </c>
      <c r="C20" s="12">
        <f>VLOOKUP($A20,Table2[[No]:[Date Student Last Attended Program
(mm/dd/yyyy)]],4,FALSE)</f>
        <v>0</v>
      </c>
      <c r="D20" s="51">
        <f>VLOOKUP($A20,Table2[[No]:[Date Student Last Attended Program
(mm/dd/yyyy)]],14,FALSE)</f>
        <v>0</v>
      </c>
      <c r="E20" s="138">
        <f>VLOOKUP($A20,Table2[[No]:[Date Student Last Attended Program
(mm/dd/yyyy)]],17,FALSE)</f>
        <v>0</v>
      </c>
      <c r="F20" s="207">
        <f>VLOOKUP($A20,Table2[[No]:[Date Student Last Attended Program
(mm/dd/yyyy)]],18,FALSE)</f>
        <v>0</v>
      </c>
      <c r="G20" s="209">
        <f>VLOOKUP($A20,Table2[[#All],[No]:[Which Group Does Student Participate In?
(optional)]],23,FALSE)</f>
        <v>0</v>
      </c>
      <c r="H20" s="29"/>
      <c r="I20" s="29"/>
      <c r="J20" s="29"/>
      <c r="K20" s="29"/>
      <c r="L20" s="29"/>
      <c r="M20" s="29"/>
      <c r="N20" s="29"/>
      <c r="O20" s="29"/>
      <c r="P20" s="29"/>
      <c r="Q20" s="29"/>
      <c r="R20" s="29"/>
      <c r="S20" s="9"/>
      <c r="T20" s="9"/>
      <c r="U20" s="9"/>
      <c r="V20" s="9"/>
      <c r="W20" s="9"/>
      <c r="X20" s="9"/>
      <c r="Y20" s="9"/>
      <c r="Z20" s="9"/>
      <c r="AA20" s="9"/>
      <c r="AB20" s="9"/>
      <c r="AC20" s="9"/>
      <c r="AD20" s="9"/>
      <c r="AE20" s="9"/>
      <c r="AF20" s="9"/>
      <c r="AG20" s="9"/>
      <c r="AH20" s="9"/>
      <c r="AI20" s="9"/>
      <c r="AJ20" s="11">
        <f t="shared" si="0"/>
        <v>0</v>
      </c>
      <c r="AK20" s="11">
        <f t="shared" si="1"/>
        <v>0</v>
      </c>
      <c r="AL20" s="47" t="e">
        <f t="shared" si="2"/>
        <v>#DIV/0!</v>
      </c>
    </row>
    <row r="21" spans="1:38" x14ac:dyDescent="0.25">
      <c r="A21" s="10">
        <v>20</v>
      </c>
      <c r="B21" s="11">
        <f>VLOOKUP($A21,Table2[[No]:[Date Student Last Attended Program
(mm/dd/yyyy)]],2,FALSE)</f>
        <v>0</v>
      </c>
      <c r="C21" s="12">
        <f>VLOOKUP($A21,Table2[[No]:[Date Student Last Attended Program
(mm/dd/yyyy)]],4,FALSE)</f>
        <v>0</v>
      </c>
      <c r="D21" s="51">
        <f>VLOOKUP($A21,Table2[[No]:[Date Student Last Attended Program
(mm/dd/yyyy)]],14,FALSE)</f>
        <v>0</v>
      </c>
      <c r="E21" s="138">
        <f>VLOOKUP($A21,Table2[[No]:[Date Student Last Attended Program
(mm/dd/yyyy)]],17,FALSE)</f>
        <v>0</v>
      </c>
      <c r="F21" s="207">
        <f>VLOOKUP($A21,Table2[[No]:[Date Student Last Attended Program
(mm/dd/yyyy)]],18,FALSE)</f>
        <v>0</v>
      </c>
      <c r="G21" s="209">
        <f>VLOOKUP($A21,Table2[[#All],[No]:[Which Group Does Student Participate In?
(optional)]],23,FALSE)</f>
        <v>0</v>
      </c>
      <c r="H21" s="29"/>
      <c r="I21" s="29"/>
      <c r="J21" s="29"/>
      <c r="K21" s="29"/>
      <c r="L21" s="29"/>
      <c r="M21" s="29"/>
      <c r="N21" s="29"/>
      <c r="O21" s="29"/>
      <c r="P21" s="29"/>
      <c r="Q21" s="29"/>
      <c r="R21" s="29"/>
      <c r="S21" s="9"/>
      <c r="T21" s="9"/>
      <c r="U21" s="9"/>
      <c r="V21" s="9"/>
      <c r="W21" s="9"/>
      <c r="X21" s="9"/>
      <c r="Y21" s="9"/>
      <c r="Z21" s="9"/>
      <c r="AA21" s="9"/>
      <c r="AB21" s="9"/>
      <c r="AC21" s="9"/>
      <c r="AD21" s="9"/>
      <c r="AE21" s="9"/>
      <c r="AF21" s="9"/>
      <c r="AG21" s="9"/>
      <c r="AH21" s="9"/>
      <c r="AI21" s="9"/>
      <c r="AJ21" s="11">
        <f t="shared" si="0"/>
        <v>0</v>
      </c>
      <c r="AK21" s="11">
        <f t="shared" si="1"/>
        <v>0</v>
      </c>
      <c r="AL21" s="47" t="e">
        <f t="shared" si="2"/>
        <v>#DIV/0!</v>
      </c>
    </row>
    <row r="22" spans="1:38" x14ac:dyDescent="0.25">
      <c r="A22" s="10">
        <v>21</v>
      </c>
      <c r="B22" s="11">
        <f>VLOOKUP($A22,Table2[[No]:[Date Student Last Attended Program
(mm/dd/yyyy)]],2,FALSE)</f>
        <v>0</v>
      </c>
      <c r="C22" s="12">
        <f>VLOOKUP($A22,Table2[[No]:[Date Student Last Attended Program
(mm/dd/yyyy)]],4,FALSE)</f>
        <v>0</v>
      </c>
      <c r="D22" s="51">
        <f>VLOOKUP($A22,Table2[[No]:[Date Student Last Attended Program
(mm/dd/yyyy)]],14,FALSE)</f>
        <v>0</v>
      </c>
      <c r="E22" s="138">
        <f>VLOOKUP($A22,Table2[[No]:[Date Student Last Attended Program
(mm/dd/yyyy)]],17,FALSE)</f>
        <v>0</v>
      </c>
      <c r="F22" s="207">
        <f>VLOOKUP($A22,Table2[[No]:[Date Student Last Attended Program
(mm/dd/yyyy)]],18,FALSE)</f>
        <v>0</v>
      </c>
      <c r="G22" s="209">
        <f>VLOOKUP($A22,Table2[[#All],[No]:[Which Group Does Student Participate In?
(optional)]],23,FALSE)</f>
        <v>0</v>
      </c>
      <c r="H22" s="29"/>
      <c r="I22" s="29"/>
      <c r="J22" s="29"/>
      <c r="K22" s="29"/>
      <c r="L22" s="29"/>
      <c r="M22" s="29"/>
      <c r="N22" s="29"/>
      <c r="O22" s="29"/>
      <c r="P22" s="29"/>
      <c r="Q22" s="29"/>
      <c r="R22" s="29"/>
      <c r="S22" s="9"/>
      <c r="T22" s="9"/>
      <c r="U22" s="9"/>
      <c r="V22" s="9"/>
      <c r="W22" s="9"/>
      <c r="X22" s="9"/>
      <c r="Y22" s="9"/>
      <c r="Z22" s="9"/>
      <c r="AA22" s="9"/>
      <c r="AB22" s="9"/>
      <c r="AC22" s="9"/>
      <c r="AD22" s="9"/>
      <c r="AE22" s="9"/>
      <c r="AF22" s="9"/>
      <c r="AG22" s="9"/>
      <c r="AH22" s="9"/>
      <c r="AI22" s="9"/>
      <c r="AJ22" s="11">
        <f t="shared" si="0"/>
        <v>0</v>
      </c>
      <c r="AK22" s="11">
        <f t="shared" si="1"/>
        <v>0</v>
      </c>
      <c r="AL22" s="47" t="e">
        <f t="shared" si="2"/>
        <v>#DIV/0!</v>
      </c>
    </row>
    <row r="23" spans="1:38" x14ac:dyDescent="0.25">
      <c r="A23" s="10">
        <v>22</v>
      </c>
      <c r="B23" s="11">
        <f>VLOOKUP($A23,Table2[[No]:[Date Student Last Attended Program
(mm/dd/yyyy)]],2,FALSE)</f>
        <v>0</v>
      </c>
      <c r="C23" s="12">
        <f>VLOOKUP($A23,Table2[[No]:[Date Student Last Attended Program
(mm/dd/yyyy)]],4,FALSE)</f>
        <v>0</v>
      </c>
      <c r="D23" s="51">
        <f>VLOOKUP($A23,Table2[[No]:[Date Student Last Attended Program
(mm/dd/yyyy)]],14,FALSE)</f>
        <v>0</v>
      </c>
      <c r="E23" s="138">
        <f>VLOOKUP($A23,Table2[[No]:[Date Student Last Attended Program
(mm/dd/yyyy)]],17,FALSE)</f>
        <v>0</v>
      </c>
      <c r="F23" s="207">
        <f>VLOOKUP($A23,Table2[[No]:[Date Student Last Attended Program
(mm/dd/yyyy)]],18,FALSE)</f>
        <v>0</v>
      </c>
      <c r="G23" s="209">
        <f>VLOOKUP($A23,Table2[[#All],[No]:[Which Group Does Student Participate In?
(optional)]],23,FALSE)</f>
        <v>0</v>
      </c>
      <c r="H23" s="29"/>
      <c r="I23" s="29"/>
      <c r="J23" s="29"/>
      <c r="K23" s="29"/>
      <c r="L23" s="29"/>
      <c r="M23" s="29"/>
      <c r="N23" s="29"/>
      <c r="O23" s="29"/>
      <c r="P23" s="29"/>
      <c r="Q23" s="29"/>
      <c r="R23" s="29"/>
      <c r="S23" s="9"/>
      <c r="T23" s="9"/>
      <c r="U23" s="9"/>
      <c r="V23" s="9"/>
      <c r="W23" s="9"/>
      <c r="X23" s="9"/>
      <c r="Y23" s="9"/>
      <c r="Z23" s="9"/>
      <c r="AA23" s="9"/>
      <c r="AB23" s="9"/>
      <c r="AC23" s="9"/>
      <c r="AD23" s="9"/>
      <c r="AE23" s="9"/>
      <c r="AF23" s="9"/>
      <c r="AG23" s="9"/>
      <c r="AH23" s="9"/>
      <c r="AI23" s="9"/>
      <c r="AJ23" s="11">
        <f t="shared" si="0"/>
        <v>0</v>
      </c>
      <c r="AK23" s="11">
        <f t="shared" si="1"/>
        <v>0</v>
      </c>
      <c r="AL23" s="47" t="e">
        <f t="shared" si="2"/>
        <v>#DIV/0!</v>
      </c>
    </row>
    <row r="24" spans="1:38" x14ac:dyDescent="0.25">
      <c r="A24" s="10">
        <v>23</v>
      </c>
      <c r="B24" s="11">
        <f>VLOOKUP($A24,Table2[[No]:[Date Student Last Attended Program
(mm/dd/yyyy)]],2,FALSE)</f>
        <v>0</v>
      </c>
      <c r="C24" s="12">
        <f>VLOOKUP($A24,Table2[[No]:[Date Student Last Attended Program
(mm/dd/yyyy)]],4,FALSE)</f>
        <v>0</v>
      </c>
      <c r="D24" s="51">
        <f>VLOOKUP($A24,Table2[[No]:[Date Student Last Attended Program
(mm/dd/yyyy)]],14,FALSE)</f>
        <v>0</v>
      </c>
      <c r="E24" s="138">
        <f>VLOOKUP($A24,Table2[[No]:[Date Student Last Attended Program
(mm/dd/yyyy)]],17,FALSE)</f>
        <v>0</v>
      </c>
      <c r="F24" s="207">
        <f>VLOOKUP($A24,Table2[[No]:[Date Student Last Attended Program
(mm/dd/yyyy)]],18,FALSE)</f>
        <v>0</v>
      </c>
      <c r="G24" s="209">
        <f>VLOOKUP($A24,Table2[[#All],[No]:[Which Group Does Student Participate In?
(optional)]],23,FALSE)</f>
        <v>0</v>
      </c>
      <c r="H24" s="29"/>
      <c r="I24" s="29"/>
      <c r="J24" s="29"/>
      <c r="K24" s="29"/>
      <c r="L24" s="29"/>
      <c r="M24" s="29"/>
      <c r="N24" s="29"/>
      <c r="O24" s="29"/>
      <c r="P24" s="29"/>
      <c r="Q24" s="29"/>
      <c r="R24" s="29"/>
      <c r="S24" s="9"/>
      <c r="T24" s="9"/>
      <c r="U24" s="9"/>
      <c r="V24" s="9"/>
      <c r="W24" s="9"/>
      <c r="X24" s="9"/>
      <c r="Y24" s="9"/>
      <c r="Z24" s="9"/>
      <c r="AA24" s="9"/>
      <c r="AB24" s="9"/>
      <c r="AC24" s="9"/>
      <c r="AD24" s="9"/>
      <c r="AE24" s="9"/>
      <c r="AF24" s="9"/>
      <c r="AG24" s="9"/>
      <c r="AH24" s="9"/>
      <c r="AI24" s="9"/>
      <c r="AJ24" s="11">
        <f t="shared" si="0"/>
        <v>0</v>
      </c>
      <c r="AK24" s="11">
        <f t="shared" si="1"/>
        <v>0</v>
      </c>
      <c r="AL24" s="47" t="e">
        <f t="shared" si="2"/>
        <v>#DIV/0!</v>
      </c>
    </row>
    <row r="25" spans="1:38" x14ac:dyDescent="0.25">
      <c r="A25" s="10">
        <v>24</v>
      </c>
      <c r="B25" s="11">
        <f>VLOOKUP($A25,Table2[[No]:[Date Student Last Attended Program
(mm/dd/yyyy)]],2,FALSE)</f>
        <v>0</v>
      </c>
      <c r="C25" s="12">
        <f>VLOOKUP($A25,Table2[[No]:[Date Student Last Attended Program
(mm/dd/yyyy)]],4,FALSE)</f>
        <v>0</v>
      </c>
      <c r="D25" s="51">
        <f>VLOOKUP($A25,Table2[[No]:[Date Student Last Attended Program
(mm/dd/yyyy)]],14,FALSE)</f>
        <v>0</v>
      </c>
      <c r="E25" s="138">
        <f>VLOOKUP($A25,Table2[[No]:[Date Student Last Attended Program
(mm/dd/yyyy)]],17,FALSE)</f>
        <v>0</v>
      </c>
      <c r="F25" s="207">
        <f>VLOOKUP($A25,Table2[[No]:[Date Student Last Attended Program
(mm/dd/yyyy)]],18,FALSE)</f>
        <v>0</v>
      </c>
      <c r="G25" s="209">
        <f>VLOOKUP($A25,Table2[[#All],[No]:[Which Group Does Student Participate In?
(optional)]],23,FALSE)</f>
        <v>0</v>
      </c>
      <c r="H25" s="29"/>
      <c r="I25" s="29"/>
      <c r="J25" s="29"/>
      <c r="K25" s="29"/>
      <c r="L25" s="29"/>
      <c r="M25" s="29"/>
      <c r="N25" s="29"/>
      <c r="O25" s="29"/>
      <c r="P25" s="29"/>
      <c r="Q25" s="29"/>
      <c r="R25" s="29"/>
      <c r="S25" s="9"/>
      <c r="T25" s="9"/>
      <c r="U25" s="9"/>
      <c r="V25" s="9"/>
      <c r="W25" s="9"/>
      <c r="X25" s="9"/>
      <c r="Y25" s="9"/>
      <c r="Z25" s="9"/>
      <c r="AA25" s="9"/>
      <c r="AB25" s="9"/>
      <c r="AC25" s="9"/>
      <c r="AD25" s="9"/>
      <c r="AE25" s="9"/>
      <c r="AF25" s="9"/>
      <c r="AG25" s="9"/>
      <c r="AH25" s="9"/>
      <c r="AI25" s="9"/>
      <c r="AJ25" s="11">
        <f t="shared" si="0"/>
        <v>0</v>
      </c>
      <c r="AK25" s="11">
        <f t="shared" si="1"/>
        <v>0</v>
      </c>
      <c r="AL25" s="47" t="e">
        <f t="shared" si="2"/>
        <v>#DIV/0!</v>
      </c>
    </row>
    <row r="26" spans="1:38" x14ac:dyDescent="0.25">
      <c r="A26" s="10">
        <v>25</v>
      </c>
      <c r="B26" s="11">
        <f>VLOOKUP($A26,Table2[[No]:[Date Student Last Attended Program
(mm/dd/yyyy)]],2,FALSE)</f>
        <v>0</v>
      </c>
      <c r="C26" s="12">
        <f>VLOOKUP($A26,Table2[[No]:[Date Student Last Attended Program
(mm/dd/yyyy)]],4,FALSE)</f>
        <v>0</v>
      </c>
      <c r="D26" s="51">
        <f>VLOOKUP($A26,Table2[[No]:[Date Student Last Attended Program
(mm/dd/yyyy)]],14,FALSE)</f>
        <v>0</v>
      </c>
      <c r="E26" s="138">
        <f>VLOOKUP($A26,Table2[[No]:[Date Student Last Attended Program
(mm/dd/yyyy)]],17,FALSE)</f>
        <v>0</v>
      </c>
      <c r="F26" s="207">
        <f>VLOOKUP($A26,Table2[[No]:[Date Student Last Attended Program
(mm/dd/yyyy)]],18,FALSE)</f>
        <v>0</v>
      </c>
      <c r="G26" s="209">
        <f>VLOOKUP($A26,Table2[[#All],[No]:[Which Group Does Student Participate In?
(optional)]],23,FALSE)</f>
        <v>0</v>
      </c>
      <c r="H26" s="29"/>
      <c r="I26" s="29"/>
      <c r="J26" s="29"/>
      <c r="K26" s="29"/>
      <c r="L26" s="29"/>
      <c r="M26" s="29"/>
      <c r="N26" s="29"/>
      <c r="O26" s="29"/>
      <c r="P26" s="29"/>
      <c r="Q26" s="29"/>
      <c r="R26" s="29"/>
      <c r="S26" s="9"/>
      <c r="T26" s="9"/>
      <c r="U26" s="9"/>
      <c r="V26" s="9"/>
      <c r="W26" s="9"/>
      <c r="X26" s="9"/>
      <c r="Y26" s="9"/>
      <c r="Z26" s="9"/>
      <c r="AA26" s="9"/>
      <c r="AB26" s="9"/>
      <c r="AC26" s="9"/>
      <c r="AD26" s="9"/>
      <c r="AE26" s="9"/>
      <c r="AF26" s="9"/>
      <c r="AG26" s="9"/>
      <c r="AH26" s="9"/>
      <c r="AI26" s="9"/>
      <c r="AJ26" s="11">
        <f t="shared" si="0"/>
        <v>0</v>
      </c>
      <c r="AK26" s="11">
        <f t="shared" si="1"/>
        <v>0</v>
      </c>
      <c r="AL26" s="47" t="e">
        <f t="shared" si="2"/>
        <v>#DIV/0!</v>
      </c>
    </row>
    <row r="27" spans="1:38" x14ac:dyDescent="0.25">
      <c r="A27" s="10">
        <v>26</v>
      </c>
      <c r="B27" s="11">
        <f>VLOOKUP($A27,Table2[[No]:[Date Student Last Attended Program
(mm/dd/yyyy)]],2,FALSE)</f>
        <v>0</v>
      </c>
      <c r="C27" s="12">
        <f>VLOOKUP($A27,Table2[[No]:[Date Student Last Attended Program
(mm/dd/yyyy)]],4,FALSE)</f>
        <v>0</v>
      </c>
      <c r="D27" s="51">
        <f>VLOOKUP($A27,Table2[[No]:[Date Student Last Attended Program
(mm/dd/yyyy)]],14,FALSE)</f>
        <v>0</v>
      </c>
      <c r="E27" s="138">
        <f>VLOOKUP($A27,Table2[[No]:[Date Student Last Attended Program
(mm/dd/yyyy)]],17,FALSE)</f>
        <v>0</v>
      </c>
      <c r="F27" s="207">
        <f>VLOOKUP($A27,Table2[[No]:[Date Student Last Attended Program
(mm/dd/yyyy)]],18,FALSE)</f>
        <v>0</v>
      </c>
      <c r="G27" s="209">
        <f>VLOOKUP($A27,Table2[[#All],[No]:[Which Group Does Student Participate In?
(optional)]],23,FALSE)</f>
        <v>0</v>
      </c>
      <c r="H27" s="29"/>
      <c r="I27" s="29"/>
      <c r="J27" s="29"/>
      <c r="K27" s="29"/>
      <c r="L27" s="29"/>
      <c r="M27" s="29"/>
      <c r="N27" s="29"/>
      <c r="O27" s="29"/>
      <c r="P27" s="29"/>
      <c r="Q27" s="29"/>
      <c r="R27" s="29"/>
      <c r="S27" s="9"/>
      <c r="T27" s="9"/>
      <c r="U27" s="9"/>
      <c r="V27" s="9"/>
      <c r="W27" s="9"/>
      <c r="X27" s="9"/>
      <c r="Y27" s="9"/>
      <c r="Z27" s="9"/>
      <c r="AA27" s="9"/>
      <c r="AB27" s="9"/>
      <c r="AC27" s="9"/>
      <c r="AD27" s="9"/>
      <c r="AE27" s="9"/>
      <c r="AF27" s="9"/>
      <c r="AG27" s="9"/>
      <c r="AH27" s="9"/>
      <c r="AI27" s="9"/>
      <c r="AJ27" s="11">
        <f t="shared" si="0"/>
        <v>0</v>
      </c>
      <c r="AK27" s="11">
        <f t="shared" si="1"/>
        <v>0</v>
      </c>
      <c r="AL27" s="47" t="e">
        <f t="shared" si="2"/>
        <v>#DIV/0!</v>
      </c>
    </row>
    <row r="28" spans="1:38" x14ac:dyDescent="0.25">
      <c r="A28" s="10">
        <v>27</v>
      </c>
      <c r="B28" s="11">
        <f>VLOOKUP($A28,Table2[[No]:[Date Student Last Attended Program
(mm/dd/yyyy)]],2,FALSE)</f>
        <v>0</v>
      </c>
      <c r="C28" s="12">
        <f>VLOOKUP($A28,Table2[[No]:[Date Student Last Attended Program
(mm/dd/yyyy)]],4,FALSE)</f>
        <v>0</v>
      </c>
      <c r="D28" s="51">
        <f>VLOOKUP($A28,Table2[[No]:[Date Student Last Attended Program
(mm/dd/yyyy)]],14,FALSE)</f>
        <v>0</v>
      </c>
      <c r="E28" s="138">
        <f>VLOOKUP($A28,Table2[[No]:[Date Student Last Attended Program
(mm/dd/yyyy)]],17,FALSE)</f>
        <v>0</v>
      </c>
      <c r="F28" s="207">
        <f>VLOOKUP($A28,Table2[[No]:[Date Student Last Attended Program
(mm/dd/yyyy)]],18,FALSE)</f>
        <v>0</v>
      </c>
      <c r="G28" s="209">
        <f>VLOOKUP($A28,Table2[[#All],[No]:[Which Group Does Student Participate In?
(optional)]],23,FALSE)</f>
        <v>0</v>
      </c>
      <c r="H28" s="29"/>
      <c r="I28" s="29"/>
      <c r="J28" s="29"/>
      <c r="K28" s="29"/>
      <c r="L28" s="29"/>
      <c r="M28" s="29"/>
      <c r="N28" s="29"/>
      <c r="O28" s="29"/>
      <c r="P28" s="29"/>
      <c r="Q28" s="29"/>
      <c r="R28" s="29"/>
      <c r="S28" s="9"/>
      <c r="T28" s="9"/>
      <c r="U28" s="9"/>
      <c r="V28" s="9"/>
      <c r="W28" s="9"/>
      <c r="X28" s="9"/>
      <c r="Y28" s="9"/>
      <c r="Z28" s="9"/>
      <c r="AA28" s="9"/>
      <c r="AB28" s="9"/>
      <c r="AC28" s="9"/>
      <c r="AD28" s="9"/>
      <c r="AE28" s="9"/>
      <c r="AF28" s="9"/>
      <c r="AG28" s="9"/>
      <c r="AH28" s="9"/>
      <c r="AI28" s="9"/>
      <c r="AJ28" s="11">
        <f t="shared" si="0"/>
        <v>0</v>
      </c>
      <c r="AK28" s="11">
        <f t="shared" si="1"/>
        <v>0</v>
      </c>
      <c r="AL28" s="47" t="e">
        <f t="shared" si="2"/>
        <v>#DIV/0!</v>
      </c>
    </row>
    <row r="29" spans="1:38" x14ac:dyDescent="0.25">
      <c r="A29" s="10">
        <v>28</v>
      </c>
      <c r="B29" s="11">
        <f>VLOOKUP($A29,Table2[[No]:[Date Student Last Attended Program
(mm/dd/yyyy)]],2,FALSE)</f>
        <v>0</v>
      </c>
      <c r="C29" s="12">
        <f>VLOOKUP($A29,Table2[[No]:[Date Student Last Attended Program
(mm/dd/yyyy)]],4,FALSE)</f>
        <v>0</v>
      </c>
      <c r="D29" s="51">
        <f>VLOOKUP($A29,Table2[[No]:[Date Student Last Attended Program
(mm/dd/yyyy)]],14,FALSE)</f>
        <v>0</v>
      </c>
      <c r="E29" s="138">
        <f>VLOOKUP($A29,Table2[[No]:[Date Student Last Attended Program
(mm/dd/yyyy)]],17,FALSE)</f>
        <v>0</v>
      </c>
      <c r="F29" s="207">
        <f>VLOOKUP($A29,Table2[[No]:[Date Student Last Attended Program
(mm/dd/yyyy)]],18,FALSE)</f>
        <v>0</v>
      </c>
      <c r="G29" s="209">
        <f>VLOOKUP($A29,Table2[[#All],[No]:[Which Group Does Student Participate In?
(optional)]],23,FALSE)</f>
        <v>0</v>
      </c>
      <c r="H29" s="29"/>
      <c r="I29" s="29"/>
      <c r="J29" s="29"/>
      <c r="K29" s="29"/>
      <c r="L29" s="29"/>
      <c r="M29" s="29"/>
      <c r="N29" s="29"/>
      <c r="O29" s="29"/>
      <c r="P29" s="29"/>
      <c r="Q29" s="29"/>
      <c r="R29" s="29"/>
      <c r="S29" s="9"/>
      <c r="T29" s="9"/>
      <c r="U29" s="9"/>
      <c r="V29" s="9"/>
      <c r="W29" s="9"/>
      <c r="X29" s="9"/>
      <c r="Y29" s="9"/>
      <c r="Z29" s="9"/>
      <c r="AA29" s="9"/>
      <c r="AB29" s="9"/>
      <c r="AC29" s="9"/>
      <c r="AD29" s="9"/>
      <c r="AE29" s="9"/>
      <c r="AF29" s="9"/>
      <c r="AG29" s="9"/>
      <c r="AH29" s="9"/>
      <c r="AI29" s="9"/>
      <c r="AJ29" s="11">
        <f t="shared" si="0"/>
        <v>0</v>
      </c>
      <c r="AK29" s="11">
        <f t="shared" si="1"/>
        <v>0</v>
      </c>
      <c r="AL29" s="47" t="e">
        <f t="shared" si="2"/>
        <v>#DIV/0!</v>
      </c>
    </row>
    <row r="30" spans="1:38" x14ac:dyDescent="0.25">
      <c r="A30" s="10">
        <v>29</v>
      </c>
      <c r="B30" s="11">
        <f>VLOOKUP($A30,Table2[[No]:[Date Student Last Attended Program
(mm/dd/yyyy)]],2,FALSE)</f>
        <v>0</v>
      </c>
      <c r="C30" s="12">
        <f>VLOOKUP($A30,Table2[[No]:[Date Student Last Attended Program
(mm/dd/yyyy)]],4,FALSE)</f>
        <v>0</v>
      </c>
      <c r="D30" s="51">
        <f>VLOOKUP($A30,Table2[[No]:[Date Student Last Attended Program
(mm/dd/yyyy)]],14,FALSE)</f>
        <v>0</v>
      </c>
      <c r="E30" s="138">
        <f>VLOOKUP($A30,Table2[[No]:[Date Student Last Attended Program
(mm/dd/yyyy)]],17,FALSE)</f>
        <v>0</v>
      </c>
      <c r="F30" s="207">
        <f>VLOOKUP($A30,Table2[[No]:[Date Student Last Attended Program
(mm/dd/yyyy)]],18,FALSE)</f>
        <v>0</v>
      </c>
      <c r="G30" s="209">
        <f>VLOOKUP($A30,Table2[[#All],[No]:[Which Group Does Student Participate In?
(optional)]],23,FALSE)</f>
        <v>0</v>
      </c>
      <c r="H30" s="29"/>
      <c r="I30" s="29"/>
      <c r="J30" s="29"/>
      <c r="K30" s="29"/>
      <c r="L30" s="29"/>
      <c r="M30" s="29"/>
      <c r="N30" s="29"/>
      <c r="O30" s="29"/>
      <c r="P30" s="29"/>
      <c r="Q30" s="29"/>
      <c r="R30" s="29"/>
      <c r="S30" s="9"/>
      <c r="T30" s="9"/>
      <c r="U30" s="9"/>
      <c r="V30" s="9"/>
      <c r="W30" s="9"/>
      <c r="X30" s="9"/>
      <c r="Y30" s="9"/>
      <c r="Z30" s="9"/>
      <c r="AA30" s="9"/>
      <c r="AB30" s="9"/>
      <c r="AC30" s="9"/>
      <c r="AD30" s="9"/>
      <c r="AE30" s="9"/>
      <c r="AF30" s="9"/>
      <c r="AG30" s="9"/>
      <c r="AH30" s="9"/>
      <c r="AI30" s="9"/>
      <c r="AJ30" s="11">
        <f t="shared" si="0"/>
        <v>0</v>
      </c>
      <c r="AK30" s="11">
        <f t="shared" si="1"/>
        <v>0</v>
      </c>
      <c r="AL30" s="47" t="e">
        <f t="shared" si="2"/>
        <v>#DIV/0!</v>
      </c>
    </row>
    <row r="31" spans="1:38" x14ac:dyDescent="0.25">
      <c r="A31" s="10">
        <v>30</v>
      </c>
      <c r="B31" s="11">
        <f>VLOOKUP($A31,Table2[[No]:[Date Student Last Attended Program
(mm/dd/yyyy)]],2,FALSE)</f>
        <v>0</v>
      </c>
      <c r="C31" s="12">
        <f>VLOOKUP($A31,Table2[[No]:[Date Student Last Attended Program
(mm/dd/yyyy)]],4,FALSE)</f>
        <v>0</v>
      </c>
      <c r="D31" s="51">
        <f>VLOOKUP($A31,Table2[[No]:[Date Student Last Attended Program
(mm/dd/yyyy)]],14,FALSE)</f>
        <v>0</v>
      </c>
      <c r="E31" s="138">
        <f>VLOOKUP($A31,Table2[[No]:[Date Student Last Attended Program
(mm/dd/yyyy)]],17,FALSE)</f>
        <v>0</v>
      </c>
      <c r="F31" s="207">
        <f>VLOOKUP($A31,Table2[[No]:[Date Student Last Attended Program
(mm/dd/yyyy)]],18,FALSE)</f>
        <v>0</v>
      </c>
      <c r="G31" s="209">
        <f>VLOOKUP($A31,Table2[[#All],[No]:[Which Group Does Student Participate In?
(optional)]],23,FALSE)</f>
        <v>0</v>
      </c>
      <c r="H31" s="29"/>
      <c r="I31" s="29"/>
      <c r="J31" s="29"/>
      <c r="K31" s="29"/>
      <c r="L31" s="29"/>
      <c r="M31" s="29"/>
      <c r="N31" s="29"/>
      <c r="O31" s="29"/>
      <c r="P31" s="29"/>
      <c r="Q31" s="29"/>
      <c r="R31" s="29"/>
      <c r="S31" s="9"/>
      <c r="T31" s="9"/>
      <c r="U31" s="9"/>
      <c r="V31" s="9"/>
      <c r="W31" s="9"/>
      <c r="X31" s="9"/>
      <c r="Y31" s="9"/>
      <c r="Z31" s="9"/>
      <c r="AA31" s="9"/>
      <c r="AB31" s="9"/>
      <c r="AC31" s="9"/>
      <c r="AD31" s="9"/>
      <c r="AE31" s="9"/>
      <c r="AF31" s="9"/>
      <c r="AG31" s="9"/>
      <c r="AH31" s="9"/>
      <c r="AI31" s="9"/>
      <c r="AJ31" s="11">
        <f t="shared" si="0"/>
        <v>0</v>
      </c>
      <c r="AK31" s="11">
        <f t="shared" si="1"/>
        <v>0</v>
      </c>
      <c r="AL31" s="47" t="e">
        <f t="shared" si="2"/>
        <v>#DIV/0!</v>
      </c>
    </row>
    <row r="32" spans="1:38" x14ac:dyDescent="0.25">
      <c r="A32" s="10">
        <v>31</v>
      </c>
      <c r="B32" s="11">
        <f>VLOOKUP($A32,Table2[[No]:[Date Student Last Attended Program
(mm/dd/yyyy)]],2,FALSE)</f>
        <v>0</v>
      </c>
      <c r="C32" s="12">
        <f>VLOOKUP($A32,Table2[[No]:[Date Student Last Attended Program
(mm/dd/yyyy)]],4,FALSE)</f>
        <v>0</v>
      </c>
      <c r="D32" s="51">
        <f>VLOOKUP($A32,Table2[[No]:[Date Student Last Attended Program
(mm/dd/yyyy)]],14,FALSE)</f>
        <v>0</v>
      </c>
      <c r="E32" s="138">
        <f>VLOOKUP($A32,Table2[[No]:[Date Student Last Attended Program
(mm/dd/yyyy)]],17,FALSE)</f>
        <v>0</v>
      </c>
      <c r="F32" s="207">
        <f>VLOOKUP($A32,Table2[[No]:[Date Student Last Attended Program
(mm/dd/yyyy)]],18,FALSE)</f>
        <v>0</v>
      </c>
      <c r="G32" s="209">
        <f>VLOOKUP($A32,Table2[[#All],[No]:[Which Group Does Student Participate In?
(optional)]],23,FALSE)</f>
        <v>0</v>
      </c>
      <c r="H32" s="29"/>
      <c r="I32" s="29"/>
      <c r="J32" s="29"/>
      <c r="K32" s="29"/>
      <c r="L32" s="29"/>
      <c r="M32" s="29"/>
      <c r="N32" s="29"/>
      <c r="O32" s="29"/>
      <c r="P32" s="29"/>
      <c r="Q32" s="29"/>
      <c r="R32" s="29"/>
      <c r="S32" s="9"/>
      <c r="T32" s="9"/>
      <c r="U32" s="9"/>
      <c r="V32" s="9"/>
      <c r="W32" s="9"/>
      <c r="X32" s="9"/>
      <c r="Y32" s="9"/>
      <c r="Z32" s="9"/>
      <c r="AA32" s="9"/>
      <c r="AB32" s="9"/>
      <c r="AC32" s="9"/>
      <c r="AD32" s="9"/>
      <c r="AE32" s="9"/>
      <c r="AF32" s="9"/>
      <c r="AG32" s="9"/>
      <c r="AH32" s="9"/>
      <c r="AI32" s="9"/>
      <c r="AJ32" s="11">
        <f t="shared" si="0"/>
        <v>0</v>
      </c>
      <c r="AK32" s="11">
        <f t="shared" si="1"/>
        <v>0</v>
      </c>
      <c r="AL32" s="47" t="e">
        <f t="shared" si="2"/>
        <v>#DIV/0!</v>
      </c>
    </row>
    <row r="33" spans="1:38" x14ac:dyDescent="0.25">
      <c r="A33" s="10">
        <v>32</v>
      </c>
      <c r="B33" s="11">
        <f>VLOOKUP($A33,Table2[[No]:[Date Student Last Attended Program
(mm/dd/yyyy)]],2,FALSE)</f>
        <v>0</v>
      </c>
      <c r="C33" s="12">
        <f>VLOOKUP($A33,Table2[[No]:[Date Student Last Attended Program
(mm/dd/yyyy)]],4,FALSE)</f>
        <v>0</v>
      </c>
      <c r="D33" s="51">
        <f>VLOOKUP($A33,Table2[[No]:[Date Student Last Attended Program
(mm/dd/yyyy)]],14,FALSE)</f>
        <v>0</v>
      </c>
      <c r="E33" s="138">
        <f>VLOOKUP($A33,Table2[[No]:[Date Student Last Attended Program
(mm/dd/yyyy)]],17,FALSE)</f>
        <v>0</v>
      </c>
      <c r="F33" s="207">
        <f>VLOOKUP($A33,Table2[[No]:[Date Student Last Attended Program
(mm/dd/yyyy)]],18,FALSE)</f>
        <v>0</v>
      </c>
      <c r="G33" s="209">
        <f>VLOOKUP($A33,Table2[[#All],[No]:[Which Group Does Student Participate In?
(optional)]],23,FALSE)</f>
        <v>0</v>
      </c>
      <c r="H33" s="29"/>
      <c r="I33" s="29"/>
      <c r="J33" s="29"/>
      <c r="K33" s="29"/>
      <c r="L33" s="29"/>
      <c r="M33" s="29"/>
      <c r="N33" s="29"/>
      <c r="O33" s="29"/>
      <c r="P33" s="29"/>
      <c r="Q33" s="29"/>
      <c r="R33" s="29"/>
      <c r="S33" s="9"/>
      <c r="T33" s="9"/>
      <c r="U33" s="9"/>
      <c r="V33" s="9"/>
      <c r="W33" s="9"/>
      <c r="X33" s="9"/>
      <c r="Y33" s="9"/>
      <c r="Z33" s="9"/>
      <c r="AA33" s="9"/>
      <c r="AB33" s="9"/>
      <c r="AC33" s="9"/>
      <c r="AD33" s="9"/>
      <c r="AE33" s="9"/>
      <c r="AF33" s="9"/>
      <c r="AG33" s="9"/>
      <c r="AH33" s="9"/>
      <c r="AI33" s="9"/>
      <c r="AJ33" s="11">
        <f t="shared" si="0"/>
        <v>0</v>
      </c>
      <c r="AK33" s="11">
        <f t="shared" si="1"/>
        <v>0</v>
      </c>
      <c r="AL33" s="47" t="e">
        <f t="shared" si="2"/>
        <v>#DIV/0!</v>
      </c>
    </row>
    <row r="34" spans="1:38" x14ac:dyDescent="0.25">
      <c r="A34" s="10">
        <v>33</v>
      </c>
      <c r="B34" s="11">
        <f>VLOOKUP($A34,Table2[[No]:[Date Student Last Attended Program
(mm/dd/yyyy)]],2,FALSE)</f>
        <v>0</v>
      </c>
      <c r="C34" s="12">
        <f>VLOOKUP($A34,Table2[[No]:[Date Student Last Attended Program
(mm/dd/yyyy)]],4,FALSE)</f>
        <v>0</v>
      </c>
      <c r="D34" s="51">
        <f>VLOOKUP($A34,Table2[[No]:[Date Student Last Attended Program
(mm/dd/yyyy)]],14,FALSE)</f>
        <v>0</v>
      </c>
      <c r="E34" s="138">
        <f>VLOOKUP($A34,Table2[[No]:[Date Student Last Attended Program
(mm/dd/yyyy)]],17,FALSE)</f>
        <v>0</v>
      </c>
      <c r="F34" s="207">
        <f>VLOOKUP($A34,Table2[[No]:[Date Student Last Attended Program
(mm/dd/yyyy)]],18,FALSE)</f>
        <v>0</v>
      </c>
      <c r="G34" s="209">
        <f>VLOOKUP($A34,Table2[[#All],[No]:[Which Group Does Student Participate In?
(optional)]],23,FALSE)</f>
        <v>0</v>
      </c>
      <c r="H34" s="29"/>
      <c r="I34" s="29"/>
      <c r="J34" s="29"/>
      <c r="K34" s="29"/>
      <c r="L34" s="29"/>
      <c r="M34" s="29"/>
      <c r="N34" s="29"/>
      <c r="O34" s="29"/>
      <c r="P34" s="29"/>
      <c r="Q34" s="29"/>
      <c r="R34" s="29"/>
      <c r="S34" s="9"/>
      <c r="T34" s="9"/>
      <c r="U34" s="9"/>
      <c r="V34" s="9"/>
      <c r="W34" s="9"/>
      <c r="X34" s="9"/>
      <c r="Y34" s="9"/>
      <c r="Z34" s="9"/>
      <c r="AA34" s="9"/>
      <c r="AB34" s="9"/>
      <c r="AC34" s="9"/>
      <c r="AD34" s="9"/>
      <c r="AE34" s="9"/>
      <c r="AF34" s="9"/>
      <c r="AG34" s="9"/>
      <c r="AH34" s="9"/>
      <c r="AI34" s="9"/>
      <c r="AJ34" s="11">
        <f t="shared" si="0"/>
        <v>0</v>
      </c>
      <c r="AK34" s="11">
        <f t="shared" si="1"/>
        <v>0</v>
      </c>
      <c r="AL34" s="47" t="e">
        <f t="shared" si="2"/>
        <v>#DIV/0!</v>
      </c>
    </row>
    <row r="35" spans="1:38" x14ac:dyDescent="0.25">
      <c r="A35" s="10">
        <v>34</v>
      </c>
      <c r="B35" s="11">
        <f>VLOOKUP($A35,Table2[[No]:[Date Student Last Attended Program
(mm/dd/yyyy)]],2,FALSE)</f>
        <v>0</v>
      </c>
      <c r="C35" s="12">
        <f>VLOOKUP($A35,Table2[[No]:[Date Student Last Attended Program
(mm/dd/yyyy)]],4,FALSE)</f>
        <v>0</v>
      </c>
      <c r="D35" s="51">
        <f>VLOOKUP($A35,Table2[[No]:[Date Student Last Attended Program
(mm/dd/yyyy)]],14,FALSE)</f>
        <v>0</v>
      </c>
      <c r="E35" s="138">
        <f>VLOOKUP($A35,Table2[[No]:[Date Student Last Attended Program
(mm/dd/yyyy)]],17,FALSE)</f>
        <v>0</v>
      </c>
      <c r="F35" s="207">
        <f>VLOOKUP($A35,Table2[[No]:[Date Student Last Attended Program
(mm/dd/yyyy)]],18,FALSE)</f>
        <v>0</v>
      </c>
      <c r="G35" s="209">
        <f>VLOOKUP($A35,Table2[[#All],[No]:[Which Group Does Student Participate In?
(optional)]],23,FALSE)</f>
        <v>0</v>
      </c>
      <c r="H35" s="29"/>
      <c r="I35" s="29"/>
      <c r="J35" s="29"/>
      <c r="K35" s="29"/>
      <c r="L35" s="29"/>
      <c r="M35" s="29"/>
      <c r="N35" s="29"/>
      <c r="O35" s="29"/>
      <c r="P35" s="29"/>
      <c r="Q35" s="29"/>
      <c r="R35" s="29"/>
      <c r="S35" s="9"/>
      <c r="T35" s="9"/>
      <c r="U35" s="9"/>
      <c r="V35" s="9"/>
      <c r="W35" s="9"/>
      <c r="X35" s="9"/>
      <c r="Y35" s="9"/>
      <c r="Z35" s="9"/>
      <c r="AA35" s="9"/>
      <c r="AB35" s="9"/>
      <c r="AC35" s="9"/>
      <c r="AD35" s="9"/>
      <c r="AE35" s="9"/>
      <c r="AF35" s="9"/>
      <c r="AG35" s="9"/>
      <c r="AH35" s="9"/>
      <c r="AI35" s="9"/>
      <c r="AJ35" s="11">
        <f t="shared" si="0"/>
        <v>0</v>
      </c>
      <c r="AK35" s="11">
        <f t="shared" si="1"/>
        <v>0</v>
      </c>
      <c r="AL35" s="47" t="e">
        <f t="shared" si="2"/>
        <v>#DIV/0!</v>
      </c>
    </row>
    <row r="36" spans="1:38" x14ac:dyDescent="0.25">
      <c r="A36" s="10">
        <v>35</v>
      </c>
      <c r="B36" s="11">
        <f>VLOOKUP($A36,Table2[[No]:[Date Student Last Attended Program
(mm/dd/yyyy)]],2,FALSE)</f>
        <v>0</v>
      </c>
      <c r="C36" s="12">
        <f>VLOOKUP($A36,Table2[[No]:[Date Student Last Attended Program
(mm/dd/yyyy)]],4,FALSE)</f>
        <v>0</v>
      </c>
      <c r="D36" s="51">
        <f>VLOOKUP($A36,Table2[[No]:[Date Student Last Attended Program
(mm/dd/yyyy)]],14,FALSE)</f>
        <v>0</v>
      </c>
      <c r="E36" s="138">
        <f>VLOOKUP($A36,Table2[[No]:[Date Student Last Attended Program
(mm/dd/yyyy)]],17,FALSE)</f>
        <v>0</v>
      </c>
      <c r="F36" s="207">
        <f>VLOOKUP($A36,Table2[[No]:[Date Student Last Attended Program
(mm/dd/yyyy)]],18,FALSE)</f>
        <v>0</v>
      </c>
      <c r="G36" s="209">
        <f>VLOOKUP($A36,Table2[[#All],[No]:[Which Group Does Student Participate In?
(optional)]],23,FALSE)</f>
        <v>0</v>
      </c>
      <c r="H36" s="29"/>
      <c r="I36" s="29"/>
      <c r="J36" s="29"/>
      <c r="K36" s="29"/>
      <c r="L36" s="29"/>
      <c r="M36" s="29"/>
      <c r="N36" s="29"/>
      <c r="O36" s="29"/>
      <c r="P36" s="29"/>
      <c r="Q36" s="29"/>
      <c r="R36" s="29"/>
      <c r="S36" s="9"/>
      <c r="T36" s="9"/>
      <c r="U36" s="9"/>
      <c r="V36" s="9"/>
      <c r="W36" s="9"/>
      <c r="X36" s="9"/>
      <c r="Y36" s="9"/>
      <c r="Z36" s="9"/>
      <c r="AA36" s="9"/>
      <c r="AB36" s="9"/>
      <c r="AC36" s="9"/>
      <c r="AD36" s="9"/>
      <c r="AE36" s="9"/>
      <c r="AF36" s="9"/>
      <c r="AG36" s="9"/>
      <c r="AH36" s="9"/>
      <c r="AI36" s="9"/>
      <c r="AJ36" s="11">
        <f t="shared" si="0"/>
        <v>0</v>
      </c>
      <c r="AK36" s="11">
        <f t="shared" si="1"/>
        <v>0</v>
      </c>
      <c r="AL36" s="47" t="e">
        <f t="shared" si="2"/>
        <v>#DIV/0!</v>
      </c>
    </row>
    <row r="37" spans="1:38" x14ac:dyDescent="0.25">
      <c r="A37" s="10">
        <v>36</v>
      </c>
      <c r="B37" s="11">
        <f>VLOOKUP($A37,Table2[[No]:[Date Student Last Attended Program
(mm/dd/yyyy)]],2,FALSE)</f>
        <v>0</v>
      </c>
      <c r="C37" s="12">
        <f>VLOOKUP($A37,Table2[[No]:[Date Student Last Attended Program
(mm/dd/yyyy)]],4,FALSE)</f>
        <v>0</v>
      </c>
      <c r="D37" s="51">
        <f>VLOOKUP($A37,Table2[[No]:[Date Student Last Attended Program
(mm/dd/yyyy)]],14,FALSE)</f>
        <v>0</v>
      </c>
      <c r="E37" s="138">
        <f>VLOOKUP($A37,Table2[[No]:[Date Student Last Attended Program
(mm/dd/yyyy)]],17,FALSE)</f>
        <v>0</v>
      </c>
      <c r="F37" s="207">
        <f>VLOOKUP($A37,Table2[[No]:[Date Student Last Attended Program
(mm/dd/yyyy)]],18,FALSE)</f>
        <v>0</v>
      </c>
      <c r="G37" s="209">
        <f>VLOOKUP($A37,Table2[[#All],[No]:[Which Group Does Student Participate In?
(optional)]],23,FALSE)</f>
        <v>0</v>
      </c>
      <c r="H37" s="29"/>
      <c r="I37" s="29"/>
      <c r="J37" s="29"/>
      <c r="K37" s="29"/>
      <c r="L37" s="29"/>
      <c r="M37" s="29"/>
      <c r="N37" s="29"/>
      <c r="O37" s="29"/>
      <c r="P37" s="29"/>
      <c r="Q37" s="29"/>
      <c r="R37" s="29"/>
      <c r="S37" s="9"/>
      <c r="T37" s="9"/>
      <c r="U37" s="9"/>
      <c r="V37" s="9"/>
      <c r="W37" s="9"/>
      <c r="X37" s="9"/>
      <c r="Y37" s="9"/>
      <c r="Z37" s="9"/>
      <c r="AA37" s="9"/>
      <c r="AB37" s="9"/>
      <c r="AC37" s="9"/>
      <c r="AD37" s="9"/>
      <c r="AE37" s="9"/>
      <c r="AF37" s="9"/>
      <c r="AG37" s="9"/>
      <c r="AH37" s="9"/>
      <c r="AI37" s="9"/>
      <c r="AJ37" s="11">
        <f t="shared" si="0"/>
        <v>0</v>
      </c>
      <c r="AK37" s="11">
        <f t="shared" si="1"/>
        <v>0</v>
      </c>
      <c r="AL37" s="47" t="e">
        <f t="shared" si="2"/>
        <v>#DIV/0!</v>
      </c>
    </row>
    <row r="38" spans="1:38" x14ac:dyDescent="0.25">
      <c r="A38" s="10">
        <v>37</v>
      </c>
      <c r="B38" s="11">
        <f>VLOOKUP($A38,Table2[[No]:[Date Student Last Attended Program
(mm/dd/yyyy)]],2,FALSE)</f>
        <v>0</v>
      </c>
      <c r="C38" s="12">
        <f>VLOOKUP($A38,Table2[[No]:[Date Student Last Attended Program
(mm/dd/yyyy)]],4,FALSE)</f>
        <v>0</v>
      </c>
      <c r="D38" s="51">
        <f>VLOOKUP($A38,Table2[[No]:[Date Student Last Attended Program
(mm/dd/yyyy)]],14,FALSE)</f>
        <v>0</v>
      </c>
      <c r="E38" s="138">
        <f>VLOOKUP($A38,Table2[[No]:[Date Student Last Attended Program
(mm/dd/yyyy)]],17,FALSE)</f>
        <v>0</v>
      </c>
      <c r="F38" s="207">
        <f>VLOOKUP($A38,Table2[[No]:[Date Student Last Attended Program
(mm/dd/yyyy)]],18,FALSE)</f>
        <v>0</v>
      </c>
      <c r="G38" s="209">
        <f>VLOOKUP($A38,Table2[[#All],[No]:[Which Group Does Student Participate In?
(optional)]],23,FALSE)</f>
        <v>0</v>
      </c>
      <c r="H38" s="29"/>
      <c r="I38" s="29"/>
      <c r="J38" s="29"/>
      <c r="K38" s="29"/>
      <c r="L38" s="29"/>
      <c r="M38" s="29"/>
      <c r="N38" s="29"/>
      <c r="O38" s="29"/>
      <c r="P38" s="29"/>
      <c r="Q38" s="29"/>
      <c r="R38" s="29"/>
      <c r="S38" s="9"/>
      <c r="T38" s="9"/>
      <c r="U38" s="9"/>
      <c r="V38" s="9"/>
      <c r="W38" s="9"/>
      <c r="X38" s="9"/>
      <c r="Y38" s="9"/>
      <c r="Z38" s="9"/>
      <c r="AA38" s="9"/>
      <c r="AB38" s="9"/>
      <c r="AC38" s="9"/>
      <c r="AD38" s="9"/>
      <c r="AE38" s="9"/>
      <c r="AF38" s="9"/>
      <c r="AG38" s="9"/>
      <c r="AH38" s="9"/>
      <c r="AI38" s="9"/>
      <c r="AJ38" s="11">
        <f t="shared" si="0"/>
        <v>0</v>
      </c>
      <c r="AK38" s="11">
        <f t="shared" si="1"/>
        <v>0</v>
      </c>
      <c r="AL38" s="47" t="e">
        <f t="shared" si="2"/>
        <v>#DIV/0!</v>
      </c>
    </row>
    <row r="39" spans="1:38" x14ac:dyDescent="0.25">
      <c r="A39" s="10">
        <v>38</v>
      </c>
      <c r="B39" s="11">
        <f>VLOOKUP($A39,Table2[[No]:[Date Student Last Attended Program
(mm/dd/yyyy)]],2,FALSE)</f>
        <v>0</v>
      </c>
      <c r="C39" s="12">
        <f>VLOOKUP($A39,Table2[[No]:[Date Student Last Attended Program
(mm/dd/yyyy)]],4,FALSE)</f>
        <v>0</v>
      </c>
      <c r="D39" s="51">
        <f>VLOOKUP($A39,Table2[[No]:[Date Student Last Attended Program
(mm/dd/yyyy)]],14,FALSE)</f>
        <v>0</v>
      </c>
      <c r="E39" s="138">
        <f>VLOOKUP($A39,Table2[[No]:[Date Student Last Attended Program
(mm/dd/yyyy)]],17,FALSE)</f>
        <v>0</v>
      </c>
      <c r="F39" s="207">
        <f>VLOOKUP($A39,Table2[[No]:[Date Student Last Attended Program
(mm/dd/yyyy)]],18,FALSE)</f>
        <v>0</v>
      </c>
      <c r="G39" s="209">
        <f>VLOOKUP($A39,Table2[[#All],[No]:[Which Group Does Student Participate In?
(optional)]],23,FALSE)</f>
        <v>0</v>
      </c>
      <c r="H39" s="29"/>
      <c r="I39" s="29"/>
      <c r="J39" s="29"/>
      <c r="K39" s="29"/>
      <c r="L39" s="29"/>
      <c r="M39" s="29"/>
      <c r="N39" s="29"/>
      <c r="O39" s="29"/>
      <c r="P39" s="29"/>
      <c r="Q39" s="29"/>
      <c r="R39" s="29"/>
      <c r="S39" s="9"/>
      <c r="T39" s="9"/>
      <c r="U39" s="9"/>
      <c r="V39" s="9"/>
      <c r="W39" s="9"/>
      <c r="X39" s="9"/>
      <c r="Y39" s="9"/>
      <c r="Z39" s="9"/>
      <c r="AA39" s="9"/>
      <c r="AB39" s="9"/>
      <c r="AC39" s="9"/>
      <c r="AD39" s="9"/>
      <c r="AE39" s="9"/>
      <c r="AF39" s="9"/>
      <c r="AG39" s="9"/>
      <c r="AH39" s="9"/>
      <c r="AI39" s="9"/>
      <c r="AJ39" s="11">
        <f t="shared" si="0"/>
        <v>0</v>
      </c>
      <c r="AK39" s="11">
        <f t="shared" si="1"/>
        <v>0</v>
      </c>
      <c r="AL39" s="47" t="e">
        <f t="shared" si="2"/>
        <v>#DIV/0!</v>
      </c>
    </row>
    <row r="40" spans="1:38" x14ac:dyDescent="0.25">
      <c r="A40" s="10">
        <v>39</v>
      </c>
      <c r="B40" s="11">
        <f>VLOOKUP($A40,Table2[[No]:[Date Student Last Attended Program
(mm/dd/yyyy)]],2,FALSE)</f>
        <v>0</v>
      </c>
      <c r="C40" s="12">
        <f>VLOOKUP($A40,Table2[[No]:[Date Student Last Attended Program
(mm/dd/yyyy)]],4,FALSE)</f>
        <v>0</v>
      </c>
      <c r="D40" s="51">
        <f>VLOOKUP($A40,Table2[[No]:[Date Student Last Attended Program
(mm/dd/yyyy)]],14,FALSE)</f>
        <v>0</v>
      </c>
      <c r="E40" s="138">
        <f>VLOOKUP($A40,Table2[[No]:[Date Student Last Attended Program
(mm/dd/yyyy)]],17,FALSE)</f>
        <v>0</v>
      </c>
      <c r="F40" s="207">
        <f>VLOOKUP($A40,Table2[[No]:[Date Student Last Attended Program
(mm/dd/yyyy)]],18,FALSE)</f>
        <v>0</v>
      </c>
      <c r="G40" s="209">
        <f>VLOOKUP($A40,Table2[[#All],[No]:[Which Group Does Student Participate In?
(optional)]],23,FALSE)</f>
        <v>0</v>
      </c>
      <c r="H40" s="29"/>
      <c r="I40" s="29"/>
      <c r="J40" s="29"/>
      <c r="K40" s="29"/>
      <c r="L40" s="29"/>
      <c r="M40" s="29"/>
      <c r="N40" s="29"/>
      <c r="O40" s="29"/>
      <c r="P40" s="29"/>
      <c r="Q40" s="29"/>
      <c r="R40" s="29"/>
      <c r="S40" s="9"/>
      <c r="T40" s="9"/>
      <c r="U40" s="9"/>
      <c r="V40" s="9"/>
      <c r="W40" s="9"/>
      <c r="X40" s="9"/>
      <c r="Y40" s="9"/>
      <c r="Z40" s="9"/>
      <c r="AA40" s="9"/>
      <c r="AB40" s="9"/>
      <c r="AC40" s="9"/>
      <c r="AD40" s="9"/>
      <c r="AE40" s="9"/>
      <c r="AF40" s="9"/>
      <c r="AG40" s="9"/>
      <c r="AH40" s="9"/>
      <c r="AI40" s="9"/>
      <c r="AJ40" s="11">
        <f t="shared" si="0"/>
        <v>0</v>
      </c>
      <c r="AK40" s="11">
        <f t="shared" si="1"/>
        <v>0</v>
      </c>
      <c r="AL40" s="47" t="e">
        <f t="shared" si="2"/>
        <v>#DIV/0!</v>
      </c>
    </row>
    <row r="41" spans="1:38" x14ac:dyDescent="0.25">
      <c r="A41" s="10">
        <v>40</v>
      </c>
      <c r="B41" s="11">
        <f>VLOOKUP($A41,Table2[[No]:[Date Student Last Attended Program
(mm/dd/yyyy)]],2,FALSE)</f>
        <v>0</v>
      </c>
      <c r="C41" s="12">
        <f>VLOOKUP($A41,Table2[[No]:[Date Student Last Attended Program
(mm/dd/yyyy)]],4,FALSE)</f>
        <v>0</v>
      </c>
      <c r="D41" s="51">
        <f>VLOOKUP($A41,Table2[[No]:[Date Student Last Attended Program
(mm/dd/yyyy)]],14,FALSE)</f>
        <v>0</v>
      </c>
      <c r="E41" s="138">
        <f>VLOOKUP($A41,Table2[[No]:[Date Student Last Attended Program
(mm/dd/yyyy)]],17,FALSE)</f>
        <v>0</v>
      </c>
      <c r="F41" s="207">
        <f>VLOOKUP($A41,Table2[[No]:[Date Student Last Attended Program
(mm/dd/yyyy)]],18,FALSE)</f>
        <v>0</v>
      </c>
      <c r="G41" s="209">
        <f>VLOOKUP($A41,Table2[[#All],[No]:[Which Group Does Student Participate In?
(optional)]],23,FALSE)</f>
        <v>0</v>
      </c>
      <c r="H41" s="29"/>
      <c r="I41" s="29"/>
      <c r="J41" s="29"/>
      <c r="K41" s="29"/>
      <c r="L41" s="29"/>
      <c r="M41" s="29"/>
      <c r="N41" s="29"/>
      <c r="O41" s="29"/>
      <c r="P41" s="29"/>
      <c r="Q41" s="29"/>
      <c r="R41" s="29"/>
      <c r="S41" s="9"/>
      <c r="T41" s="9"/>
      <c r="U41" s="9"/>
      <c r="V41" s="9"/>
      <c r="W41" s="9"/>
      <c r="X41" s="9"/>
      <c r="Y41" s="9"/>
      <c r="Z41" s="9"/>
      <c r="AA41" s="9"/>
      <c r="AB41" s="9"/>
      <c r="AC41" s="9"/>
      <c r="AD41" s="9"/>
      <c r="AE41" s="9"/>
      <c r="AF41" s="9"/>
      <c r="AG41" s="9"/>
      <c r="AH41" s="9"/>
      <c r="AI41" s="9"/>
      <c r="AJ41" s="11">
        <f t="shared" si="0"/>
        <v>0</v>
      </c>
      <c r="AK41" s="11">
        <f t="shared" si="1"/>
        <v>0</v>
      </c>
      <c r="AL41" s="47" t="e">
        <f t="shared" si="2"/>
        <v>#DIV/0!</v>
      </c>
    </row>
    <row r="42" spans="1:38" x14ac:dyDescent="0.25">
      <c r="A42" s="10">
        <v>41</v>
      </c>
      <c r="B42" s="11">
        <f>VLOOKUP($A42,Table2[[No]:[Date Student Last Attended Program
(mm/dd/yyyy)]],2,FALSE)</f>
        <v>0</v>
      </c>
      <c r="C42" s="12">
        <f>VLOOKUP($A42,Table2[[No]:[Date Student Last Attended Program
(mm/dd/yyyy)]],4,FALSE)</f>
        <v>0</v>
      </c>
      <c r="D42" s="51">
        <f>VLOOKUP($A42,Table2[[No]:[Date Student Last Attended Program
(mm/dd/yyyy)]],14,FALSE)</f>
        <v>0</v>
      </c>
      <c r="E42" s="138">
        <f>VLOOKUP($A42,Table2[[No]:[Date Student Last Attended Program
(mm/dd/yyyy)]],17,FALSE)</f>
        <v>0</v>
      </c>
      <c r="F42" s="207">
        <f>VLOOKUP($A42,Table2[[No]:[Date Student Last Attended Program
(mm/dd/yyyy)]],18,FALSE)</f>
        <v>0</v>
      </c>
      <c r="G42" s="209">
        <f>VLOOKUP($A42,Table2[[#All],[No]:[Which Group Does Student Participate In?
(optional)]],23,FALSE)</f>
        <v>0</v>
      </c>
      <c r="H42" s="29"/>
      <c r="I42" s="29"/>
      <c r="J42" s="29"/>
      <c r="K42" s="29"/>
      <c r="L42" s="29"/>
      <c r="M42" s="29"/>
      <c r="N42" s="29"/>
      <c r="O42" s="29"/>
      <c r="P42" s="29"/>
      <c r="Q42" s="29"/>
      <c r="R42" s="29"/>
      <c r="S42" s="9"/>
      <c r="T42" s="9"/>
      <c r="U42" s="9"/>
      <c r="V42" s="9"/>
      <c r="W42" s="9"/>
      <c r="X42" s="9"/>
      <c r="Y42" s="9"/>
      <c r="Z42" s="9"/>
      <c r="AA42" s="9"/>
      <c r="AB42" s="9"/>
      <c r="AC42" s="9"/>
      <c r="AD42" s="9"/>
      <c r="AE42" s="9"/>
      <c r="AF42" s="9"/>
      <c r="AG42" s="9"/>
      <c r="AH42" s="9"/>
      <c r="AI42" s="9"/>
      <c r="AJ42" s="11">
        <f t="shared" si="0"/>
        <v>0</v>
      </c>
      <c r="AK42" s="11">
        <f t="shared" si="1"/>
        <v>0</v>
      </c>
      <c r="AL42" s="47" t="e">
        <f t="shared" si="2"/>
        <v>#DIV/0!</v>
      </c>
    </row>
    <row r="43" spans="1:38" x14ac:dyDescent="0.25">
      <c r="A43" s="10">
        <v>42</v>
      </c>
      <c r="B43" s="11">
        <f>VLOOKUP($A43,Table2[[No]:[Date Student Last Attended Program
(mm/dd/yyyy)]],2,FALSE)</f>
        <v>0</v>
      </c>
      <c r="C43" s="12">
        <f>VLOOKUP($A43,Table2[[No]:[Date Student Last Attended Program
(mm/dd/yyyy)]],4,FALSE)</f>
        <v>0</v>
      </c>
      <c r="D43" s="51">
        <f>VLOOKUP($A43,Table2[[No]:[Date Student Last Attended Program
(mm/dd/yyyy)]],14,FALSE)</f>
        <v>0</v>
      </c>
      <c r="E43" s="138">
        <f>VLOOKUP($A43,Table2[[No]:[Date Student Last Attended Program
(mm/dd/yyyy)]],17,FALSE)</f>
        <v>0</v>
      </c>
      <c r="F43" s="207">
        <f>VLOOKUP($A43,Table2[[No]:[Date Student Last Attended Program
(mm/dd/yyyy)]],18,FALSE)</f>
        <v>0</v>
      </c>
      <c r="G43" s="209">
        <f>VLOOKUP($A43,Table2[[#All],[No]:[Which Group Does Student Participate In?
(optional)]],23,FALSE)</f>
        <v>0</v>
      </c>
      <c r="H43" s="29"/>
      <c r="I43" s="29"/>
      <c r="J43" s="29"/>
      <c r="K43" s="29"/>
      <c r="L43" s="29"/>
      <c r="M43" s="29"/>
      <c r="N43" s="29"/>
      <c r="O43" s="29"/>
      <c r="P43" s="29"/>
      <c r="Q43" s="29"/>
      <c r="R43" s="29"/>
      <c r="S43" s="9"/>
      <c r="T43" s="9"/>
      <c r="U43" s="9"/>
      <c r="V43" s="9"/>
      <c r="W43" s="9"/>
      <c r="X43" s="9"/>
      <c r="Y43" s="9"/>
      <c r="Z43" s="9"/>
      <c r="AA43" s="9"/>
      <c r="AB43" s="9"/>
      <c r="AC43" s="9"/>
      <c r="AD43" s="9"/>
      <c r="AE43" s="9"/>
      <c r="AF43" s="9"/>
      <c r="AG43" s="9"/>
      <c r="AH43" s="9"/>
      <c r="AI43" s="9"/>
      <c r="AJ43" s="11">
        <f t="shared" si="0"/>
        <v>0</v>
      </c>
      <c r="AK43" s="11">
        <f t="shared" si="1"/>
        <v>0</v>
      </c>
      <c r="AL43" s="47" t="e">
        <f t="shared" si="2"/>
        <v>#DIV/0!</v>
      </c>
    </row>
    <row r="44" spans="1:38" x14ac:dyDescent="0.25">
      <c r="A44" s="10">
        <v>43</v>
      </c>
      <c r="B44" s="11">
        <f>VLOOKUP($A44,Table2[[No]:[Date Student Last Attended Program
(mm/dd/yyyy)]],2,FALSE)</f>
        <v>0</v>
      </c>
      <c r="C44" s="12">
        <f>VLOOKUP($A44,Table2[[No]:[Date Student Last Attended Program
(mm/dd/yyyy)]],4,FALSE)</f>
        <v>0</v>
      </c>
      <c r="D44" s="51">
        <f>VLOOKUP($A44,Table2[[No]:[Date Student Last Attended Program
(mm/dd/yyyy)]],14,FALSE)</f>
        <v>0</v>
      </c>
      <c r="E44" s="138">
        <f>VLOOKUP($A44,Table2[[No]:[Date Student Last Attended Program
(mm/dd/yyyy)]],17,FALSE)</f>
        <v>0</v>
      </c>
      <c r="F44" s="207">
        <f>VLOOKUP($A44,Table2[[No]:[Date Student Last Attended Program
(mm/dd/yyyy)]],18,FALSE)</f>
        <v>0</v>
      </c>
      <c r="G44" s="209">
        <f>VLOOKUP($A44,Table2[[#All],[No]:[Which Group Does Student Participate In?
(optional)]],23,FALSE)</f>
        <v>0</v>
      </c>
      <c r="H44" s="29"/>
      <c r="I44" s="29"/>
      <c r="J44" s="29"/>
      <c r="K44" s="29"/>
      <c r="L44" s="29"/>
      <c r="M44" s="29"/>
      <c r="N44" s="29"/>
      <c r="O44" s="29"/>
      <c r="P44" s="29"/>
      <c r="Q44" s="29"/>
      <c r="R44" s="29"/>
      <c r="S44" s="9"/>
      <c r="T44" s="9"/>
      <c r="U44" s="9"/>
      <c r="V44" s="9"/>
      <c r="W44" s="9"/>
      <c r="X44" s="9"/>
      <c r="Y44" s="9"/>
      <c r="Z44" s="9"/>
      <c r="AA44" s="9"/>
      <c r="AB44" s="9"/>
      <c r="AC44" s="9"/>
      <c r="AD44" s="9"/>
      <c r="AE44" s="9"/>
      <c r="AF44" s="9"/>
      <c r="AG44" s="9"/>
      <c r="AH44" s="9"/>
      <c r="AI44" s="9"/>
      <c r="AJ44" s="11">
        <f t="shared" si="0"/>
        <v>0</v>
      </c>
      <c r="AK44" s="11">
        <f t="shared" si="1"/>
        <v>0</v>
      </c>
      <c r="AL44" s="47" t="e">
        <f t="shared" si="2"/>
        <v>#DIV/0!</v>
      </c>
    </row>
    <row r="45" spans="1:38" x14ac:dyDescent="0.25">
      <c r="A45" s="10">
        <v>44</v>
      </c>
      <c r="B45" s="11">
        <f>VLOOKUP($A45,Table2[[No]:[Date Student Last Attended Program
(mm/dd/yyyy)]],2,FALSE)</f>
        <v>0</v>
      </c>
      <c r="C45" s="12">
        <f>VLOOKUP($A45,Table2[[No]:[Date Student Last Attended Program
(mm/dd/yyyy)]],4,FALSE)</f>
        <v>0</v>
      </c>
      <c r="D45" s="51">
        <f>VLOOKUP($A45,Table2[[No]:[Date Student Last Attended Program
(mm/dd/yyyy)]],14,FALSE)</f>
        <v>0</v>
      </c>
      <c r="E45" s="138">
        <f>VLOOKUP($A45,Table2[[No]:[Date Student Last Attended Program
(mm/dd/yyyy)]],17,FALSE)</f>
        <v>0</v>
      </c>
      <c r="F45" s="207">
        <f>VLOOKUP($A45,Table2[[No]:[Date Student Last Attended Program
(mm/dd/yyyy)]],18,FALSE)</f>
        <v>0</v>
      </c>
      <c r="G45" s="209">
        <f>VLOOKUP($A45,Table2[[#All],[No]:[Which Group Does Student Participate In?
(optional)]],23,FALSE)</f>
        <v>0</v>
      </c>
      <c r="H45" s="29"/>
      <c r="I45" s="29"/>
      <c r="J45" s="29"/>
      <c r="K45" s="29"/>
      <c r="L45" s="29"/>
      <c r="M45" s="29"/>
      <c r="N45" s="29"/>
      <c r="O45" s="29"/>
      <c r="P45" s="29"/>
      <c r="Q45" s="29"/>
      <c r="R45" s="29"/>
      <c r="S45" s="9"/>
      <c r="T45" s="9"/>
      <c r="U45" s="9"/>
      <c r="V45" s="9"/>
      <c r="W45" s="9"/>
      <c r="X45" s="9"/>
      <c r="Y45" s="9"/>
      <c r="Z45" s="9"/>
      <c r="AA45" s="9"/>
      <c r="AB45" s="9"/>
      <c r="AC45" s="9"/>
      <c r="AD45" s="9"/>
      <c r="AE45" s="9"/>
      <c r="AF45" s="9"/>
      <c r="AG45" s="9"/>
      <c r="AH45" s="9"/>
      <c r="AI45" s="9"/>
      <c r="AJ45" s="11">
        <f t="shared" si="0"/>
        <v>0</v>
      </c>
      <c r="AK45" s="11">
        <f t="shared" si="1"/>
        <v>0</v>
      </c>
      <c r="AL45" s="47" t="e">
        <f t="shared" si="2"/>
        <v>#DIV/0!</v>
      </c>
    </row>
    <row r="46" spans="1:38" x14ac:dyDescent="0.25">
      <c r="A46" s="10">
        <v>45</v>
      </c>
      <c r="B46" s="11">
        <f>VLOOKUP($A46,Table2[[No]:[Date Student Last Attended Program
(mm/dd/yyyy)]],2,FALSE)</f>
        <v>0</v>
      </c>
      <c r="C46" s="12">
        <f>VLOOKUP($A46,Table2[[No]:[Date Student Last Attended Program
(mm/dd/yyyy)]],4,FALSE)</f>
        <v>0</v>
      </c>
      <c r="D46" s="51">
        <f>VLOOKUP($A46,Table2[[No]:[Date Student Last Attended Program
(mm/dd/yyyy)]],14,FALSE)</f>
        <v>0</v>
      </c>
      <c r="E46" s="138">
        <f>VLOOKUP($A46,Table2[[No]:[Date Student Last Attended Program
(mm/dd/yyyy)]],17,FALSE)</f>
        <v>0</v>
      </c>
      <c r="F46" s="207">
        <f>VLOOKUP($A46,Table2[[No]:[Date Student Last Attended Program
(mm/dd/yyyy)]],18,FALSE)</f>
        <v>0</v>
      </c>
      <c r="G46" s="209">
        <f>VLOOKUP($A46,Table2[[#All],[No]:[Which Group Does Student Participate In?
(optional)]],23,FALSE)</f>
        <v>0</v>
      </c>
      <c r="H46" s="29"/>
      <c r="I46" s="29"/>
      <c r="J46" s="29"/>
      <c r="K46" s="29"/>
      <c r="L46" s="29"/>
      <c r="M46" s="29"/>
      <c r="N46" s="29"/>
      <c r="O46" s="29"/>
      <c r="P46" s="29"/>
      <c r="Q46" s="29"/>
      <c r="R46" s="29"/>
      <c r="S46" s="9"/>
      <c r="T46" s="9"/>
      <c r="U46" s="9"/>
      <c r="V46" s="9"/>
      <c r="W46" s="9"/>
      <c r="X46" s="9"/>
      <c r="Y46" s="9"/>
      <c r="Z46" s="9"/>
      <c r="AA46" s="9"/>
      <c r="AB46" s="9"/>
      <c r="AC46" s="9"/>
      <c r="AD46" s="9"/>
      <c r="AE46" s="9"/>
      <c r="AF46" s="9"/>
      <c r="AG46" s="9"/>
      <c r="AH46" s="9"/>
      <c r="AI46" s="9"/>
      <c r="AJ46" s="11">
        <f t="shared" si="0"/>
        <v>0</v>
      </c>
      <c r="AK46" s="11">
        <f t="shared" si="1"/>
        <v>0</v>
      </c>
      <c r="AL46" s="47" t="e">
        <f t="shared" si="2"/>
        <v>#DIV/0!</v>
      </c>
    </row>
    <row r="47" spans="1:38" x14ac:dyDescent="0.25">
      <c r="A47" s="10">
        <v>46</v>
      </c>
      <c r="B47" s="11">
        <f>VLOOKUP($A47,Table2[[No]:[Date Student Last Attended Program
(mm/dd/yyyy)]],2,FALSE)</f>
        <v>0</v>
      </c>
      <c r="C47" s="12">
        <f>VLOOKUP($A47,Table2[[No]:[Date Student Last Attended Program
(mm/dd/yyyy)]],4,FALSE)</f>
        <v>0</v>
      </c>
      <c r="D47" s="51">
        <f>VLOOKUP($A47,Table2[[No]:[Date Student Last Attended Program
(mm/dd/yyyy)]],14,FALSE)</f>
        <v>0</v>
      </c>
      <c r="E47" s="138">
        <f>VLOOKUP($A47,Table2[[No]:[Date Student Last Attended Program
(mm/dd/yyyy)]],17,FALSE)</f>
        <v>0</v>
      </c>
      <c r="F47" s="207">
        <f>VLOOKUP($A47,Table2[[No]:[Date Student Last Attended Program
(mm/dd/yyyy)]],18,FALSE)</f>
        <v>0</v>
      </c>
      <c r="G47" s="209">
        <f>VLOOKUP($A47,Table2[[#All],[No]:[Which Group Does Student Participate In?
(optional)]],23,FALSE)</f>
        <v>0</v>
      </c>
      <c r="H47" s="29"/>
      <c r="I47" s="29"/>
      <c r="J47" s="29"/>
      <c r="K47" s="29"/>
      <c r="L47" s="29"/>
      <c r="M47" s="29"/>
      <c r="N47" s="29"/>
      <c r="O47" s="29"/>
      <c r="P47" s="29"/>
      <c r="Q47" s="29"/>
      <c r="R47" s="29"/>
      <c r="S47" s="9"/>
      <c r="T47" s="9"/>
      <c r="U47" s="9"/>
      <c r="V47" s="9"/>
      <c r="W47" s="9"/>
      <c r="X47" s="9"/>
      <c r="Y47" s="9"/>
      <c r="Z47" s="9"/>
      <c r="AA47" s="9"/>
      <c r="AB47" s="9"/>
      <c r="AC47" s="9"/>
      <c r="AD47" s="9"/>
      <c r="AE47" s="9"/>
      <c r="AF47" s="9"/>
      <c r="AG47" s="9"/>
      <c r="AH47" s="9"/>
      <c r="AI47" s="9"/>
      <c r="AJ47" s="11">
        <f t="shared" si="0"/>
        <v>0</v>
      </c>
      <c r="AK47" s="11">
        <f t="shared" si="1"/>
        <v>0</v>
      </c>
      <c r="AL47" s="47" t="e">
        <f t="shared" si="2"/>
        <v>#DIV/0!</v>
      </c>
    </row>
    <row r="48" spans="1:38" x14ac:dyDescent="0.25">
      <c r="A48" s="10">
        <v>47</v>
      </c>
      <c r="B48" s="11">
        <f>VLOOKUP($A48,Table2[[No]:[Date Student Last Attended Program
(mm/dd/yyyy)]],2,FALSE)</f>
        <v>0</v>
      </c>
      <c r="C48" s="12">
        <f>VLOOKUP($A48,Table2[[No]:[Date Student Last Attended Program
(mm/dd/yyyy)]],4,FALSE)</f>
        <v>0</v>
      </c>
      <c r="D48" s="51">
        <f>VLOOKUP($A48,Table2[[No]:[Date Student Last Attended Program
(mm/dd/yyyy)]],14,FALSE)</f>
        <v>0</v>
      </c>
      <c r="E48" s="138">
        <f>VLOOKUP($A48,Table2[[No]:[Date Student Last Attended Program
(mm/dd/yyyy)]],17,FALSE)</f>
        <v>0</v>
      </c>
      <c r="F48" s="207">
        <f>VLOOKUP($A48,Table2[[No]:[Date Student Last Attended Program
(mm/dd/yyyy)]],18,FALSE)</f>
        <v>0</v>
      </c>
      <c r="G48" s="209">
        <f>VLOOKUP($A48,Table2[[#All],[No]:[Which Group Does Student Participate In?
(optional)]],23,FALSE)</f>
        <v>0</v>
      </c>
      <c r="H48" s="29"/>
      <c r="I48" s="29"/>
      <c r="J48" s="29"/>
      <c r="K48" s="29"/>
      <c r="L48" s="29"/>
      <c r="M48" s="29"/>
      <c r="N48" s="29"/>
      <c r="O48" s="29"/>
      <c r="P48" s="29"/>
      <c r="Q48" s="29"/>
      <c r="R48" s="29"/>
      <c r="S48" s="9"/>
      <c r="T48" s="9"/>
      <c r="U48" s="9"/>
      <c r="V48" s="9"/>
      <c r="W48" s="9"/>
      <c r="X48" s="9"/>
      <c r="Y48" s="9"/>
      <c r="Z48" s="9"/>
      <c r="AA48" s="9"/>
      <c r="AB48" s="9"/>
      <c r="AC48" s="9"/>
      <c r="AD48" s="9"/>
      <c r="AE48" s="9"/>
      <c r="AF48" s="9"/>
      <c r="AG48" s="9"/>
      <c r="AH48" s="9"/>
      <c r="AI48" s="9"/>
      <c r="AJ48" s="11">
        <f t="shared" si="0"/>
        <v>0</v>
      </c>
      <c r="AK48" s="11">
        <f t="shared" si="1"/>
        <v>0</v>
      </c>
      <c r="AL48" s="47" t="e">
        <f t="shared" si="2"/>
        <v>#DIV/0!</v>
      </c>
    </row>
    <row r="49" spans="1:38" x14ac:dyDescent="0.25">
      <c r="A49" s="10">
        <v>48</v>
      </c>
      <c r="B49" s="11">
        <f>VLOOKUP($A49,Table2[[No]:[Date Student Last Attended Program
(mm/dd/yyyy)]],2,FALSE)</f>
        <v>0</v>
      </c>
      <c r="C49" s="12">
        <f>VLOOKUP($A49,Table2[[No]:[Date Student Last Attended Program
(mm/dd/yyyy)]],4,FALSE)</f>
        <v>0</v>
      </c>
      <c r="D49" s="51">
        <f>VLOOKUP($A49,Table2[[No]:[Date Student Last Attended Program
(mm/dd/yyyy)]],14,FALSE)</f>
        <v>0</v>
      </c>
      <c r="E49" s="138">
        <f>VLOOKUP($A49,Table2[[No]:[Date Student Last Attended Program
(mm/dd/yyyy)]],17,FALSE)</f>
        <v>0</v>
      </c>
      <c r="F49" s="207">
        <f>VLOOKUP($A49,Table2[[No]:[Date Student Last Attended Program
(mm/dd/yyyy)]],18,FALSE)</f>
        <v>0</v>
      </c>
      <c r="G49" s="209">
        <f>VLOOKUP($A49,Table2[[#All],[No]:[Which Group Does Student Participate In?
(optional)]],23,FALSE)</f>
        <v>0</v>
      </c>
      <c r="H49" s="29"/>
      <c r="I49" s="29"/>
      <c r="J49" s="29"/>
      <c r="K49" s="29"/>
      <c r="L49" s="29"/>
      <c r="M49" s="29"/>
      <c r="N49" s="29"/>
      <c r="O49" s="29"/>
      <c r="P49" s="29"/>
      <c r="Q49" s="29"/>
      <c r="R49" s="29"/>
      <c r="S49" s="9"/>
      <c r="T49" s="9"/>
      <c r="U49" s="9"/>
      <c r="V49" s="9"/>
      <c r="W49" s="9"/>
      <c r="X49" s="9"/>
      <c r="Y49" s="9"/>
      <c r="Z49" s="9"/>
      <c r="AA49" s="9"/>
      <c r="AB49" s="9"/>
      <c r="AC49" s="9"/>
      <c r="AD49" s="9"/>
      <c r="AE49" s="9"/>
      <c r="AF49" s="9"/>
      <c r="AG49" s="9"/>
      <c r="AH49" s="9"/>
      <c r="AI49" s="9"/>
      <c r="AJ49" s="11">
        <f t="shared" si="0"/>
        <v>0</v>
      </c>
      <c r="AK49" s="11">
        <f t="shared" si="1"/>
        <v>0</v>
      </c>
      <c r="AL49" s="47" t="e">
        <f t="shared" si="2"/>
        <v>#DIV/0!</v>
      </c>
    </row>
    <row r="50" spans="1:38" x14ac:dyDescent="0.25">
      <c r="A50" s="10">
        <v>49</v>
      </c>
      <c r="B50" s="11">
        <f>VLOOKUP($A50,Table2[[No]:[Date Student Last Attended Program
(mm/dd/yyyy)]],2,FALSE)</f>
        <v>0</v>
      </c>
      <c r="C50" s="12">
        <f>VLOOKUP($A50,Table2[[No]:[Date Student Last Attended Program
(mm/dd/yyyy)]],4,FALSE)</f>
        <v>0</v>
      </c>
      <c r="D50" s="51">
        <f>VLOOKUP($A50,Table2[[No]:[Date Student Last Attended Program
(mm/dd/yyyy)]],14,FALSE)</f>
        <v>0</v>
      </c>
      <c r="E50" s="138">
        <f>VLOOKUP($A50,Table2[[No]:[Date Student Last Attended Program
(mm/dd/yyyy)]],17,FALSE)</f>
        <v>0</v>
      </c>
      <c r="F50" s="207">
        <f>VLOOKUP($A50,Table2[[No]:[Date Student Last Attended Program
(mm/dd/yyyy)]],18,FALSE)</f>
        <v>0</v>
      </c>
      <c r="G50" s="209">
        <f>VLOOKUP($A50,Table2[[#All],[No]:[Which Group Does Student Participate In?
(optional)]],23,FALSE)</f>
        <v>0</v>
      </c>
      <c r="H50" s="29"/>
      <c r="I50" s="29"/>
      <c r="J50" s="29"/>
      <c r="K50" s="29"/>
      <c r="L50" s="29"/>
      <c r="M50" s="29"/>
      <c r="N50" s="29"/>
      <c r="O50" s="29"/>
      <c r="P50" s="29"/>
      <c r="Q50" s="29"/>
      <c r="R50" s="29"/>
      <c r="S50" s="9"/>
      <c r="T50" s="9"/>
      <c r="U50" s="9"/>
      <c r="V50" s="9"/>
      <c r="W50" s="9"/>
      <c r="X50" s="9"/>
      <c r="Y50" s="9"/>
      <c r="Z50" s="9"/>
      <c r="AA50" s="9"/>
      <c r="AB50" s="9"/>
      <c r="AC50" s="9"/>
      <c r="AD50" s="9"/>
      <c r="AE50" s="9"/>
      <c r="AF50" s="9"/>
      <c r="AG50" s="9"/>
      <c r="AH50" s="9"/>
      <c r="AI50" s="9"/>
      <c r="AJ50" s="11">
        <f t="shared" si="0"/>
        <v>0</v>
      </c>
      <c r="AK50" s="11">
        <f t="shared" si="1"/>
        <v>0</v>
      </c>
      <c r="AL50" s="47" t="e">
        <f t="shared" si="2"/>
        <v>#DIV/0!</v>
      </c>
    </row>
    <row r="51" spans="1:38" x14ac:dyDescent="0.25">
      <c r="A51" s="10">
        <v>50</v>
      </c>
      <c r="B51" s="11">
        <f>VLOOKUP($A51,Table2[[No]:[Date Student Last Attended Program
(mm/dd/yyyy)]],2,FALSE)</f>
        <v>0</v>
      </c>
      <c r="C51" s="12">
        <f>VLOOKUP($A51,Table2[[No]:[Date Student Last Attended Program
(mm/dd/yyyy)]],4,FALSE)</f>
        <v>0</v>
      </c>
      <c r="D51" s="51">
        <f>VLOOKUP($A51,Table2[[No]:[Date Student Last Attended Program
(mm/dd/yyyy)]],14,FALSE)</f>
        <v>0</v>
      </c>
      <c r="E51" s="138">
        <f>VLOOKUP($A51,Table2[[No]:[Date Student Last Attended Program
(mm/dd/yyyy)]],17,FALSE)</f>
        <v>0</v>
      </c>
      <c r="F51" s="207">
        <f>VLOOKUP($A51,Table2[[No]:[Date Student Last Attended Program
(mm/dd/yyyy)]],18,FALSE)</f>
        <v>0</v>
      </c>
      <c r="G51" s="209">
        <f>VLOOKUP($A51,Table2[[#All],[No]:[Which Group Does Student Participate In?
(optional)]],23,FALSE)</f>
        <v>0</v>
      </c>
      <c r="H51" s="29"/>
      <c r="I51" s="29"/>
      <c r="J51" s="29"/>
      <c r="K51" s="29"/>
      <c r="L51" s="29"/>
      <c r="M51" s="29"/>
      <c r="N51" s="29"/>
      <c r="O51" s="29"/>
      <c r="P51" s="29"/>
      <c r="Q51" s="29"/>
      <c r="R51" s="29"/>
      <c r="S51" s="9"/>
      <c r="T51" s="9"/>
      <c r="U51" s="9"/>
      <c r="V51" s="9"/>
      <c r="W51" s="9"/>
      <c r="X51" s="9"/>
      <c r="Y51" s="9"/>
      <c r="Z51" s="9"/>
      <c r="AA51" s="9"/>
      <c r="AB51" s="9"/>
      <c r="AC51" s="9"/>
      <c r="AD51" s="9"/>
      <c r="AE51" s="9"/>
      <c r="AF51" s="9"/>
      <c r="AG51" s="9"/>
      <c r="AH51" s="9"/>
      <c r="AI51" s="9"/>
      <c r="AJ51" s="11">
        <f t="shared" si="0"/>
        <v>0</v>
      </c>
      <c r="AK51" s="11">
        <f t="shared" si="1"/>
        <v>0</v>
      </c>
      <c r="AL51" s="47" t="e">
        <f t="shared" si="2"/>
        <v>#DIV/0!</v>
      </c>
    </row>
    <row r="52" spans="1:38" x14ac:dyDescent="0.25">
      <c r="A52" s="10">
        <v>51</v>
      </c>
      <c r="B52" s="11">
        <f>VLOOKUP($A52,Table2[[No]:[Date Student Last Attended Program
(mm/dd/yyyy)]],2,FALSE)</f>
        <v>0</v>
      </c>
      <c r="C52" s="12">
        <f>VLOOKUP($A52,Table2[[No]:[Date Student Last Attended Program
(mm/dd/yyyy)]],4,FALSE)</f>
        <v>0</v>
      </c>
      <c r="D52" s="51">
        <f>VLOOKUP($A52,Table2[[No]:[Date Student Last Attended Program
(mm/dd/yyyy)]],14,FALSE)</f>
        <v>0</v>
      </c>
      <c r="E52" s="138">
        <f>VLOOKUP($A52,Table2[[No]:[Date Student Last Attended Program
(mm/dd/yyyy)]],17,FALSE)</f>
        <v>0</v>
      </c>
      <c r="F52" s="207">
        <f>VLOOKUP($A52,Table2[[No]:[Date Student Last Attended Program
(mm/dd/yyyy)]],18,FALSE)</f>
        <v>0</v>
      </c>
      <c r="G52" s="209">
        <f>VLOOKUP($A52,Table2[[#All],[No]:[Which Group Does Student Participate In?
(optional)]],23,FALSE)</f>
        <v>0</v>
      </c>
      <c r="H52" s="29"/>
      <c r="I52" s="29"/>
      <c r="J52" s="29"/>
      <c r="K52" s="29"/>
      <c r="L52" s="29"/>
      <c r="M52" s="29"/>
      <c r="N52" s="29"/>
      <c r="O52" s="29"/>
      <c r="P52" s="29"/>
      <c r="Q52" s="29"/>
      <c r="R52" s="29"/>
      <c r="S52" s="9"/>
      <c r="T52" s="9"/>
      <c r="U52" s="9"/>
      <c r="V52" s="9"/>
      <c r="W52" s="9"/>
      <c r="X52" s="9"/>
      <c r="Y52" s="9"/>
      <c r="Z52" s="9"/>
      <c r="AA52" s="9"/>
      <c r="AB52" s="9"/>
      <c r="AC52" s="9"/>
      <c r="AD52" s="9"/>
      <c r="AE52" s="9"/>
      <c r="AF52" s="9"/>
      <c r="AG52" s="9"/>
      <c r="AH52" s="9"/>
      <c r="AI52" s="9"/>
      <c r="AJ52" s="11">
        <f t="shared" si="0"/>
        <v>0</v>
      </c>
      <c r="AK52" s="11">
        <f t="shared" si="1"/>
        <v>0</v>
      </c>
      <c r="AL52" s="47" t="e">
        <f t="shared" si="2"/>
        <v>#DIV/0!</v>
      </c>
    </row>
    <row r="53" spans="1:38" x14ac:dyDescent="0.25">
      <c r="A53" s="10">
        <v>52</v>
      </c>
      <c r="B53" s="11">
        <f>VLOOKUP($A53,Table2[[No]:[Date Student Last Attended Program
(mm/dd/yyyy)]],2,FALSE)</f>
        <v>0</v>
      </c>
      <c r="C53" s="12">
        <f>VLOOKUP($A53,Table2[[No]:[Date Student Last Attended Program
(mm/dd/yyyy)]],4,FALSE)</f>
        <v>0</v>
      </c>
      <c r="D53" s="51">
        <f>VLOOKUP($A53,Table2[[No]:[Date Student Last Attended Program
(mm/dd/yyyy)]],14,FALSE)</f>
        <v>0</v>
      </c>
      <c r="E53" s="138">
        <f>VLOOKUP($A53,Table2[[No]:[Date Student Last Attended Program
(mm/dd/yyyy)]],17,FALSE)</f>
        <v>0</v>
      </c>
      <c r="F53" s="207">
        <f>VLOOKUP($A53,Table2[[No]:[Date Student Last Attended Program
(mm/dd/yyyy)]],18,FALSE)</f>
        <v>0</v>
      </c>
      <c r="G53" s="209">
        <f>VLOOKUP($A53,Table2[[#All],[No]:[Which Group Does Student Participate In?
(optional)]],23,FALSE)</f>
        <v>0</v>
      </c>
      <c r="H53" s="29"/>
      <c r="I53" s="29"/>
      <c r="J53" s="29"/>
      <c r="K53" s="29"/>
      <c r="L53" s="29"/>
      <c r="M53" s="29"/>
      <c r="N53" s="29"/>
      <c r="O53" s="29"/>
      <c r="P53" s="29"/>
      <c r="Q53" s="29"/>
      <c r="R53" s="29"/>
      <c r="S53" s="9"/>
      <c r="T53" s="9"/>
      <c r="U53" s="9"/>
      <c r="V53" s="9"/>
      <c r="W53" s="9"/>
      <c r="X53" s="9"/>
      <c r="Y53" s="9"/>
      <c r="Z53" s="9"/>
      <c r="AA53" s="9"/>
      <c r="AB53" s="9"/>
      <c r="AC53" s="9"/>
      <c r="AD53" s="9"/>
      <c r="AE53" s="9"/>
      <c r="AF53" s="9"/>
      <c r="AG53" s="9"/>
      <c r="AH53" s="9"/>
      <c r="AI53" s="9"/>
      <c r="AJ53" s="11">
        <f t="shared" si="0"/>
        <v>0</v>
      </c>
      <c r="AK53" s="11">
        <f t="shared" si="1"/>
        <v>0</v>
      </c>
      <c r="AL53" s="47" t="e">
        <f t="shared" si="2"/>
        <v>#DIV/0!</v>
      </c>
    </row>
    <row r="54" spans="1:38" x14ac:dyDescent="0.25">
      <c r="A54" s="10">
        <v>53</v>
      </c>
      <c r="B54" s="11">
        <f>VLOOKUP($A54,Table2[[No]:[Date Student Last Attended Program
(mm/dd/yyyy)]],2,FALSE)</f>
        <v>0</v>
      </c>
      <c r="C54" s="12">
        <f>VLOOKUP($A54,Table2[[No]:[Date Student Last Attended Program
(mm/dd/yyyy)]],4,FALSE)</f>
        <v>0</v>
      </c>
      <c r="D54" s="51">
        <f>VLOOKUP($A54,Table2[[No]:[Date Student Last Attended Program
(mm/dd/yyyy)]],14,FALSE)</f>
        <v>0</v>
      </c>
      <c r="E54" s="138">
        <f>VLOOKUP($A54,Table2[[No]:[Date Student Last Attended Program
(mm/dd/yyyy)]],17,FALSE)</f>
        <v>0</v>
      </c>
      <c r="F54" s="207">
        <f>VLOOKUP($A54,Table2[[No]:[Date Student Last Attended Program
(mm/dd/yyyy)]],18,FALSE)</f>
        <v>0</v>
      </c>
      <c r="G54" s="209">
        <f>VLOOKUP($A54,Table2[[#All],[No]:[Which Group Does Student Participate In?
(optional)]],23,FALSE)</f>
        <v>0</v>
      </c>
      <c r="H54" s="29"/>
      <c r="I54" s="29"/>
      <c r="J54" s="29"/>
      <c r="K54" s="29"/>
      <c r="L54" s="29"/>
      <c r="M54" s="29"/>
      <c r="N54" s="29"/>
      <c r="O54" s="29"/>
      <c r="P54" s="29"/>
      <c r="Q54" s="29"/>
      <c r="R54" s="29"/>
      <c r="S54" s="9"/>
      <c r="T54" s="9"/>
      <c r="U54" s="9"/>
      <c r="V54" s="9"/>
      <c r="W54" s="9"/>
      <c r="X54" s="9"/>
      <c r="Y54" s="9"/>
      <c r="Z54" s="9"/>
      <c r="AA54" s="9"/>
      <c r="AB54" s="9"/>
      <c r="AC54" s="9"/>
      <c r="AD54" s="9"/>
      <c r="AE54" s="9"/>
      <c r="AF54" s="9"/>
      <c r="AG54" s="9"/>
      <c r="AH54" s="9"/>
      <c r="AI54" s="9"/>
      <c r="AJ54" s="11">
        <f t="shared" si="0"/>
        <v>0</v>
      </c>
      <c r="AK54" s="11">
        <f t="shared" si="1"/>
        <v>0</v>
      </c>
      <c r="AL54" s="47" t="e">
        <f t="shared" si="2"/>
        <v>#DIV/0!</v>
      </c>
    </row>
    <row r="55" spans="1:38" x14ac:dyDescent="0.25">
      <c r="A55" s="10">
        <v>54</v>
      </c>
      <c r="B55" s="11">
        <f>VLOOKUP($A55,Table2[[No]:[Date Student Last Attended Program
(mm/dd/yyyy)]],2,FALSE)</f>
        <v>0</v>
      </c>
      <c r="C55" s="12">
        <f>VLOOKUP($A55,Table2[[No]:[Date Student Last Attended Program
(mm/dd/yyyy)]],4,FALSE)</f>
        <v>0</v>
      </c>
      <c r="D55" s="51">
        <f>VLOOKUP($A55,Table2[[No]:[Date Student Last Attended Program
(mm/dd/yyyy)]],14,FALSE)</f>
        <v>0</v>
      </c>
      <c r="E55" s="138">
        <f>VLOOKUP($A55,Table2[[No]:[Date Student Last Attended Program
(mm/dd/yyyy)]],17,FALSE)</f>
        <v>0</v>
      </c>
      <c r="F55" s="207">
        <f>VLOOKUP($A55,Table2[[No]:[Date Student Last Attended Program
(mm/dd/yyyy)]],18,FALSE)</f>
        <v>0</v>
      </c>
      <c r="G55" s="209">
        <f>VLOOKUP($A55,Table2[[#All],[No]:[Which Group Does Student Participate In?
(optional)]],23,FALSE)</f>
        <v>0</v>
      </c>
      <c r="H55" s="29"/>
      <c r="I55" s="29"/>
      <c r="J55" s="29"/>
      <c r="K55" s="29"/>
      <c r="L55" s="29"/>
      <c r="M55" s="29"/>
      <c r="N55" s="29"/>
      <c r="O55" s="29"/>
      <c r="P55" s="29"/>
      <c r="Q55" s="29"/>
      <c r="R55" s="29"/>
      <c r="S55" s="9"/>
      <c r="T55" s="9"/>
      <c r="U55" s="9"/>
      <c r="V55" s="9"/>
      <c r="W55" s="9"/>
      <c r="X55" s="9"/>
      <c r="Y55" s="9"/>
      <c r="Z55" s="9"/>
      <c r="AA55" s="9"/>
      <c r="AB55" s="9"/>
      <c r="AC55" s="9"/>
      <c r="AD55" s="9"/>
      <c r="AE55" s="9"/>
      <c r="AF55" s="9"/>
      <c r="AG55" s="9"/>
      <c r="AH55" s="9"/>
      <c r="AI55" s="9"/>
      <c r="AJ55" s="11">
        <f t="shared" si="0"/>
        <v>0</v>
      </c>
      <c r="AK55" s="11">
        <f t="shared" si="1"/>
        <v>0</v>
      </c>
      <c r="AL55" s="47" t="e">
        <f t="shared" si="2"/>
        <v>#DIV/0!</v>
      </c>
    </row>
    <row r="56" spans="1:38" x14ac:dyDescent="0.25">
      <c r="A56" s="10">
        <v>55</v>
      </c>
      <c r="B56" s="11">
        <f>VLOOKUP($A56,Table2[[No]:[Date Student Last Attended Program
(mm/dd/yyyy)]],2,FALSE)</f>
        <v>0</v>
      </c>
      <c r="C56" s="12">
        <f>VLOOKUP($A56,Table2[[No]:[Date Student Last Attended Program
(mm/dd/yyyy)]],4,FALSE)</f>
        <v>0</v>
      </c>
      <c r="D56" s="51">
        <f>VLOOKUP($A56,Table2[[No]:[Date Student Last Attended Program
(mm/dd/yyyy)]],14,FALSE)</f>
        <v>0</v>
      </c>
      <c r="E56" s="138">
        <f>VLOOKUP($A56,Table2[[No]:[Date Student Last Attended Program
(mm/dd/yyyy)]],17,FALSE)</f>
        <v>0</v>
      </c>
      <c r="F56" s="207">
        <f>VLOOKUP($A56,Table2[[No]:[Date Student Last Attended Program
(mm/dd/yyyy)]],18,FALSE)</f>
        <v>0</v>
      </c>
      <c r="G56" s="209">
        <f>VLOOKUP($A56,Table2[[#All],[No]:[Which Group Does Student Participate In?
(optional)]],23,FALSE)</f>
        <v>0</v>
      </c>
      <c r="H56" s="29"/>
      <c r="I56" s="29"/>
      <c r="J56" s="29"/>
      <c r="K56" s="29"/>
      <c r="L56" s="29"/>
      <c r="M56" s="29"/>
      <c r="N56" s="29"/>
      <c r="O56" s="29"/>
      <c r="P56" s="29"/>
      <c r="Q56" s="29"/>
      <c r="R56" s="29"/>
      <c r="S56" s="9"/>
      <c r="T56" s="9"/>
      <c r="U56" s="9"/>
      <c r="V56" s="9"/>
      <c r="W56" s="9"/>
      <c r="X56" s="9"/>
      <c r="Y56" s="9"/>
      <c r="Z56" s="9"/>
      <c r="AA56" s="9"/>
      <c r="AB56" s="9"/>
      <c r="AC56" s="9"/>
      <c r="AD56" s="9"/>
      <c r="AE56" s="9"/>
      <c r="AF56" s="9"/>
      <c r="AG56" s="9"/>
      <c r="AH56" s="9"/>
      <c r="AI56" s="9"/>
      <c r="AJ56" s="11">
        <f t="shared" si="0"/>
        <v>0</v>
      </c>
      <c r="AK56" s="11">
        <f t="shared" si="1"/>
        <v>0</v>
      </c>
      <c r="AL56" s="47" t="e">
        <f t="shared" si="2"/>
        <v>#DIV/0!</v>
      </c>
    </row>
    <row r="57" spans="1:38" x14ac:dyDescent="0.25">
      <c r="A57" s="10">
        <v>56</v>
      </c>
      <c r="B57" s="11">
        <f>VLOOKUP($A57,Table2[[No]:[Date Student Last Attended Program
(mm/dd/yyyy)]],2,FALSE)</f>
        <v>0</v>
      </c>
      <c r="C57" s="12">
        <f>VLOOKUP($A57,Table2[[No]:[Date Student Last Attended Program
(mm/dd/yyyy)]],4,FALSE)</f>
        <v>0</v>
      </c>
      <c r="D57" s="51">
        <f>VLOOKUP($A57,Table2[[No]:[Date Student Last Attended Program
(mm/dd/yyyy)]],14,FALSE)</f>
        <v>0</v>
      </c>
      <c r="E57" s="138">
        <f>VLOOKUP($A57,Table2[[No]:[Date Student Last Attended Program
(mm/dd/yyyy)]],17,FALSE)</f>
        <v>0</v>
      </c>
      <c r="F57" s="207">
        <f>VLOOKUP($A57,Table2[[No]:[Date Student Last Attended Program
(mm/dd/yyyy)]],18,FALSE)</f>
        <v>0</v>
      </c>
      <c r="G57" s="209">
        <f>VLOOKUP($A57,Table2[[#All],[No]:[Which Group Does Student Participate In?
(optional)]],23,FALSE)</f>
        <v>0</v>
      </c>
      <c r="H57" s="29"/>
      <c r="I57" s="29"/>
      <c r="J57" s="29"/>
      <c r="K57" s="29"/>
      <c r="L57" s="29"/>
      <c r="M57" s="29"/>
      <c r="N57" s="29"/>
      <c r="O57" s="29"/>
      <c r="P57" s="29"/>
      <c r="Q57" s="29"/>
      <c r="R57" s="29"/>
      <c r="S57" s="9"/>
      <c r="T57" s="9"/>
      <c r="U57" s="9"/>
      <c r="V57" s="9"/>
      <c r="W57" s="9"/>
      <c r="X57" s="9"/>
      <c r="Y57" s="9"/>
      <c r="Z57" s="9"/>
      <c r="AA57" s="9"/>
      <c r="AB57" s="9"/>
      <c r="AC57" s="9"/>
      <c r="AD57" s="9"/>
      <c r="AE57" s="9"/>
      <c r="AF57" s="9"/>
      <c r="AG57" s="9"/>
      <c r="AH57" s="9"/>
      <c r="AI57" s="9"/>
      <c r="AJ57" s="11">
        <f t="shared" si="0"/>
        <v>0</v>
      </c>
      <c r="AK57" s="11">
        <f t="shared" si="1"/>
        <v>0</v>
      </c>
      <c r="AL57" s="47" t="e">
        <f t="shared" si="2"/>
        <v>#DIV/0!</v>
      </c>
    </row>
    <row r="58" spans="1:38" x14ac:dyDescent="0.25">
      <c r="A58" s="10">
        <v>57</v>
      </c>
      <c r="B58" s="11">
        <f>VLOOKUP($A58,Table2[[No]:[Date Student Last Attended Program
(mm/dd/yyyy)]],2,FALSE)</f>
        <v>0</v>
      </c>
      <c r="C58" s="12">
        <f>VLOOKUP($A58,Table2[[No]:[Date Student Last Attended Program
(mm/dd/yyyy)]],4,FALSE)</f>
        <v>0</v>
      </c>
      <c r="D58" s="51">
        <f>VLOOKUP($A58,Table2[[No]:[Date Student Last Attended Program
(mm/dd/yyyy)]],14,FALSE)</f>
        <v>0</v>
      </c>
      <c r="E58" s="138">
        <f>VLOOKUP($A58,Table2[[No]:[Date Student Last Attended Program
(mm/dd/yyyy)]],17,FALSE)</f>
        <v>0</v>
      </c>
      <c r="F58" s="207">
        <f>VLOOKUP($A58,Table2[[No]:[Date Student Last Attended Program
(mm/dd/yyyy)]],18,FALSE)</f>
        <v>0</v>
      </c>
      <c r="G58" s="209">
        <f>VLOOKUP($A58,Table2[[#All],[No]:[Which Group Does Student Participate In?
(optional)]],23,FALSE)</f>
        <v>0</v>
      </c>
      <c r="H58" s="29"/>
      <c r="I58" s="29"/>
      <c r="J58" s="29"/>
      <c r="K58" s="29"/>
      <c r="L58" s="29"/>
      <c r="M58" s="29"/>
      <c r="N58" s="29"/>
      <c r="O58" s="29"/>
      <c r="P58" s="29"/>
      <c r="Q58" s="29"/>
      <c r="R58" s="29"/>
      <c r="S58" s="9"/>
      <c r="T58" s="9"/>
      <c r="U58" s="9"/>
      <c r="V58" s="9"/>
      <c r="W58" s="9"/>
      <c r="X58" s="9"/>
      <c r="Y58" s="9"/>
      <c r="Z58" s="9"/>
      <c r="AA58" s="9"/>
      <c r="AB58" s="9"/>
      <c r="AC58" s="9"/>
      <c r="AD58" s="9"/>
      <c r="AE58" s="9"/>
      <c r="AF58" s="9"/>
      <c r="AG58" s="9"/>
      <c r="AH58" s="9"/>
      <c r="AI58" s="9"/>
      <c r="AJ58" s="11">
        <f t="shared" si="0"/>
        <v>0</v>
      </c>
      <c r="AK58" s="11">
        <f t="shared" si="1"/>
        <v>0</v>
      </c>
      <c r="AL58" s="47" t="e">
        <f t="shared" si="2"/>
        <v>#DIV/0!</v>
      </c>
    </row>
    <row r="59" spans="1:38" x14ac:dyDescent="0.25">
      <c r="A59" s="10">
        <v>58</v>
      </c>
      <c r="B59" s="11">
        <f>VLOOKUP($A59,Table2[[No]:[Date Student Last Attended Program
(mm/dd/yyyy)]],2,FALSE)</f>
        <v>0</v>
      </c>
      <c r="C59" s="12">
        <f>VLOOKUP($A59,Table2[[No]:[Date Student Last Attended Program
(mm/dd/yyyy)]],4,FALSE)</f>
        <v>0</v>
      </c>
      <c r="D59" s="51">
        <f>VLOOKUP($A59,Table2[[No]:[Date Student Last Attended Program
(mm/dd/yyyy)]],14,FALSE)</f>
        <v>0</v>
      </c>
      <c r="E59" s="138">
        <f>VLOOKUP($A59,Table2[[No]:[Date Student Last Attended Program
(mm/dd/yyyy)]],17,FALSE)</f>
        <v>0</v>
      </c>
      <c r="F59" s="207">
        <f>VLOOKUP($A59,Table2[[No]:[Date Student Last Attended Program
(mm/dd/yyyy)]],18,FALSE)</f>
        <v>0</v>
      </c>
      <c r="G59" s="209">
        <f>VLOOKUP($A59,Table2[[#All],[No]:[Which Group Does Student Participate In?
(optional)]],23,FALSE)</f>
        <v>0</v>
      </c>
      <c r="H59" s="29"/>
      <c r="I59" s="29"/>
      <c r="J59" s="29"/>
      <c r="K59" s="29"/>
      <c r="L59" s="29"/>
      <c r="M59" s="29"/>
      <c r="N59" s="29"/>
      <c r="O59" s="29"/>
      <c r="P59" s="29"/>
      <c r="Q59" s="29"/>
      <c r="R59" s="29"/>
      <c r="S59" s="9"/>
      <c r="T59" s="9"/>
      <c r="U59" s="9"/>
      <c r="V59" s="9"/>
      <c r="W59" s="9"/>
      <c r="X59" s="9"/>
      <c r="Y59" s="9"/>
      <c r="Z59" s="9"/>
      <c r="AA59" s="9"/>
      <c r="AB59" s="9"/>
      <c r="AC59" s="9"/>
      <c r="AD59" s="9"/>
      <c r="AE59" s="9"/>
      <c r="AF59" s="9"/>
      <c r="AG59" s="9"/>
      <c r="AH59" s="9"/>
      <c r="AI59" s="9"/>
      <c r="AJ59" s="11">
        <f t="shared" si="0"/>
        <v>0</v>
      </c>
      <c r="AK59" s="11">
        <f t="shared" si="1"/>
        <v>0</v>
      </c>
      <c r="AL59" s="47" t="e">
        <f t="shared" si="2"/>
        <v>#DIV/0!</v>
      </c>
    </row>
    <row r="60" spans="1:38" x14ac:dyDescent="0.25">
      <c r="A60" s="10">
        <v>59</v>
      </c>
      <c r="B60" s="11">
        <f>VLOOKUP($A60,Table2[[No]:[Date Student Last Attended Program
(mm/dd/yyyy)]],2,FALSE)</f>
        <v>0</v>
      </c>
      <c r="C60" s="12">
        <f>VLOOKUP($A60,Table2[[No]:[Date Student Last Attended Program
(mm/dd/yyyy)]],4,FALSE)</f>
        <v>0</v>
      </c>
      <c r="D60" s="51">
        <f>VLOOKUP($A60,Table2[[No]:[Date Student Last Attended Program
(mm/dd/yyyy)]],14,FALSE)</f>
        <v>0</v>
      </c>
      <c r="E60" s="138">
        <f>VLOOKUP($A60,Table2[[No]:[Date Student Last Attended Program
(mm/dd/yyyy)]],17,FALSE)</f>
        <v>0</v>
      </c>
      <c r="F60" s="207">
        <f>VLOOKUP($A60,Table2[[No]:[Date Student Last Attended Program
(mm/dd/yyyy)]],18,FALSE)</f>
        <v>0</v>
      </c>
      <c r="G60" s="209">
        <f>VLOOKUP($A60,Table2[[#All],[No]:[Which Group Does Student Participate In?
(optional)]],23,FALSE)</f>
        <v>0</v>
      </c>
      <c r="H60" s="29"/>
      <c r="I60" s="29"/>
      <c r="J60" s="29"/>
      <c r="K60" s="29"/>
      <c r="L60" s="29"/>
      <c r="M60" s="29"/>
      <c r="N60" s="29"/>
      <c r="O60" s="29"/>
      <c r="P60" s="29"/>
      <c r="Q60" s="29"/>
      <c r="R60" s="29"/>
      <c r="S60" s="9"/>
      <c r="T60" s="9"/>
      <c r="U60" s="9"/>
      <c r="V60" s="9"/>
      <c r="W60" s="9"/>
      <c r="X60" s="9"/>
      <c r="Y60" s="9"/>
      <c r="Z60" s="9"/>
      <c r="AA60" s="9"/>
      <c r="AB60" s="9"/>
      <c r="AC60" s="9"/>
      <c r="AD60" s="9"/>
      <c r="AE60" s="9"/>
      <c r="AF60" s="9"/>
      <c r="AG60" s="9"/>
      <c r="AH60" s="9"/>
      <c r="AI60" s="9"/>
      <c r="AJ60" s="11">
        <f t="shared" si="0"/>
        <v>0</v>
      </c>
      <c r="AK60" s="11">
        <f t="shared" si="1"/>
        <v>0</v>
      </c>
      <c r="AL60" s="47" t="e">
        <f t="shared" si="2"/>
        <v>#DIV/0!</v>
      </c>
    </row>
    <row r="61" spans="1:38" x14ac:dyDescent="0.25">
      <c r="A61" s="10">
        <v>60</v>
      </c>
      <c r="B61" s="11">
        <f>VLOOKUP($A61,Table2[[No]:[Date Student Last Attended Program
(mm/dd/yyyy)]],2,FALSE)</f>
        <v>0</v>
      </c>
      <c r="C61" s="12">
        <f>VLOOKUP($A61,Table2[[No]:[Date Student Last Attended Program
(mm/dd/yyyy)]],4,FALSE)</f>
        <v>0</v>
      </c>
      <c r="D61" s="51">
        <f>VLOOKUP($A61,Table2[[No]:[Date Student Last Attended Program
(mm/dd/yyyy)]],14,FALSE)</f>
        <v>0</v>
      </c>
      <c r="E61" s="138">
        <f>VLOOKUP($A61,Table2[[No]:[Date Student Last Attended Program
(mm/dd/yyyy)]],17,FALSE)</f>
        <v>0</v>
      </c>
      <c r="F61" s="207">
        <f>VLOOKUP($A61,Table2[[No]:[Date Student Last Attended Program
(mm/dd/yyyy)]],18,FALSE)</f>
        <v>0</v>
      </c>
      <c r="G61" s="209">
        <f>VLOOKUP($A61,Table2[[#All],[No]:[Which Group Does Student Participate In?
(optional)]],23,FALSE)</f>
        <v>0</v>
      </c>
      <c r="H61" s="29"/>
      <c r="I61" s="29"/>
      <c r="J61" s="29"/>
      <c r="K61" s="29"/>
      <c r="L61" s="29"/>
      <c r="M61" s="29"/>
      <c r="N61" s="29"/>
      <c r="O61" s="29"/>
      <c r="P61" s="29"/>
      <c r="Q61" s="29"/>
      <c r="R61" s="29"/>
      <c r="S61" s="9"/>
      <c r="T61" s="9"/>
      <c r="U61" s="9"/>
      <c r="V61" s="9"/>
      <c r="W61" s="9"/>
      <c r="X61" s="9"/>
      <c r="Y61" s="9"/>
      <c r="Z61" s="9"/>
      <c r="AA61" s="9"/>
      <c r="AB61" s="9"/>
      <c r="AC61" s="9"/>
      <c r="AD61" s="9"/>
      <c r="AE61" s="9"/>
      <c r="AF61" s="9"/>
      <c r="AG61" s="9"/>
      <c r="AH61" s="9"/>
      <c r="AI61" s="9"/>
      <c r="AJ61" s="11">
        <f t="shared" si="0"/>
        <v>0</v>
      </c>
      <c r="AK61" s="11">
        <f t="shared" si="1"/>
        <v>0</v>
      </c>
      <c r="AL61" s="47" t="e">
        <f t="shared" si="2"/>
        <v>#DIV/0!</v>
      </c>
    </row>
    <row r="62" spans="1:38" x14ac:dyDescent="0.25">
      <c r="A62" s="10">
        <v>61</v>
      </c>
      <c r="B62" s="11">
        <f>VLOOKUP($A62,Table2[[No]:[Date Student Last Attended Program
(mm/dd/yyyy)]],2,FALSE)</f>
        <v>0</v>
      </c>
      <c r="C62" s="12">
        <f>VLOOKUP($A62,Table2[[No]:[Date Student Last Attended Program
(mm/dd/yyyy)]],4,FALSE)</f>
        <v>0</v>
      </c>
      <c r="D62" s="51">
        <f>VLOOKUP($A62,Table2[[No]:[Date Student Last Attended Program
(mm/dd/yyyy)]],14,FALSE)</f>
        <v>0</v>
      </c>
      <c r="E62" s="138">
        <f>VLOOKUP($A62,Table2[[No]:[Date Student Last Attended Program
(mm/dd/yyyy)]],17,FALSE)</f>
        <v>0</v>
      </c>
      <c r="F62" s="207">
        <f>VLOOKUP($A62,Table2[[No]:[Date Student Last Attended Program
(mm/dd/yyyy)]],18,FALSE)</f>
        <v>0</v>
      </c>
      <c r="G62" s="209">
        <f>VLOOKUP($A62,Table2[[#All],[No]:[Which Group Does Student Participate In?
(optional)]],23,FALSE)</f>
        <v>0</v>
      </c>
      <c r="H62" s="29"/>
      <c r="I62" s="29"/>
      <c r="J62" s="29"/>
      <c r="K62" s="29"/>
      <c r="L62" s="29"/>
      <c r="M62" s="29"/>
      <c r="N62" s="29"/>
      <c r="O62" s="29"/>
      <c r="P62" s="29"/>
      <c r="Q62" s="29"/>
      <c r="R62" s="29"/>
      <c r="S62" s="9"/>
      <c r="T62" s="9"/>
      <c r="U62" s="9"/>
      <c r="V62" s="9"/>
      <c r="W62" s="9"/>
      <c r="X62" s="9"/>
      <c r="Y62" s="9"/>
      <c r="Z62" s="9"/>
      <c r="AA62" s="9"/>
      <c r="AB62" s="9"/>
      <c r="AC62" s="9"/>
      <c r="AD62" s="9"/>
      <c r="AE62" s="9"/>
      <c r="AF62" s="9"/>
      <c r="AG62" s="9"/>
      <c r="AH62" s="9"/>
      <c r="AI62" s="9"/>
      <c r="AJ62" s="11">
        <f t="shared" si="0"/>
        <v>0</v>
      </c>
      <c r="AK62" s="11">
        <f t="shared" si="1"/>
        <v>0</v>
      </c>
      <c r="AL62" s="47" t="e">
        <f t="shared" si="2"/>
        <v>#DIV/0!</v>
      </c>
    </row>
    <row r="63" spans="1:38" x14ac:dyDescent="0.25">
      <c r="A63" s="10">
        <v>62</v>
      </c>
      <c r="B63" s="11">
        <f>VLOOKUP($A63,Table2[[No]:[Date Student Last Attended Program
(mm/dd/yyyy)]],2,FALSE)</f>
        <v>0</v>
      </c>
      <c r="C63" s="12">
        <f>VLOOKUP($A63,Table2[[No]:[Date Student Last Attended Program
(mm/dd/yyyy)]],4,FALSE)</f>
        <v>0</v>
      </c>
      <c r="D63" s="51">
        <f>VLOOKUP($A63,Table2[[No]:[Date Student Last Attended Program
(mm/dd/yyyy)]],14,FALSE)</f>
        <v>0</v>
      </c>
      <c r="E63" s="138">
        <f>VLOOKUP($A63,Table2[[No]:[Date Student Last Attended Program
(mm/dd/yyyy)]],17,FALSE)</f>
        <v>0</v>
      </c>
      <c r="F63" s="207">
        <f>VLOOKUP($A63,Table2[[No]:[Date Student Last Attended Program
(mm/dd/yyyy)]],18,FALSE)</f>
        <v>0</v>
      </c>
      <c r="G63" s="209">
        <f>VLOOKUP($A63,Table2[[#All],[No]:[Which Group Does Student Participate In?
(optional)]],23,FALSE)</f>
        <v>0</v>
      </c>
      <c r="H63" s="29"/>
      <c r="I63" s="29"/>
      <c r="J63" s="29"/>
      <c r="K63" s="29"/>
      <c r="L63" s="29"/>
      <c r="M63" s="29"/>
      <c r="N63" s="29"/>
      <c r="O63" s="29"/>
      <c r="P63" s="29"/>
      <c r="Q63" s="29"/>
      <c r="R63" s="29"/>
      <c r="S63" s="9"/>
      <c r="T63" s="9"/>
      <c r="U63" s="9"/>
      <c r="V63" s="9"/>
      <c r="W63" s="9"/>
      <c r="X63" s="9"/>
      <c r="Y63" s="9"/>
      <c r="Z63" s="9"/>
      <c r="AA63" s="9"/>
      <c r="AB63" s="9"/>
      <c r="AC63" s="9"/>
      <c r="AD63" s="9"/>
      <c r="AE63" s="9"/>
      <c r="AF63" s="9"/>
      <c r="AG63" s="9"/>
      <c r="AH63" s="9"/>
      <c r="AI63" s="9"/>
      <c r="AJ63" s="11">
        <f t="shared" si="0"/>
        <v>0</v>
      </c>
      <c r="AK63" s="11">
        <f t="shared" si="1"/>
        <v>0</v>
      </c>
      <c r="AL63" s="47" t="e">
        <f t="shared" si="2"/>
        <v>#DIV/0!</v>
      </c>
    </row>
    <row r="64" spans="1:38" x14ac:dyDescent="0.25">
      <c r="A64" s="10">
        <v>63</v>
      </c>
      <c r="B64" s="11">
        <f>VLOOKUP($A64,Table2[[No]:[Date Student Last Attended Program
(mm/dd/yyyy)]],2,FALSE)</f>
        <v>0</v>
      </c>
      <c r="C64" s="12">
        <f>VLOOKUP($A64,Table2[[No]:[Date Student Last Attended Program
(mm/dd/yyyy)]],4,FALSE)</f>
        <v>0</v>
      </c>
      <c r="D64" s="51">
        <f>VLOOKUP($A64,Table2[[No]:[Date Student Last Attended Program
(mm/dd/yyyy)]],14,FALSE)</f>
        <v>0</v>
      </c>
      <c r="E64" s="138">
        <f>VLOOKUP($A64,Table2[[No]:[Date Student Last Attended Program
(mm/dd/yyyy)]],17,FALSE)</f>
        <v>0</v>
      </c>
      <c r="F64" s="207">
        <f>VLOOKUP($A64,Table2[[No]:[Date Student Last Attended Program
(mm/dd/yyyy)]],18,FALSE)</f>
        <v>0</v>
      </c>
      <c r="G64" s="209">
        <f>VLOOKUP($A64,Table2[[#All],[No]:[Which Group Does Student Participate In?
(optional)]],23,FALSE)</f>
        <v>0</v>
      </c>
      <c r="H64" s="29"/>
      <c r="I64" s="29"/>
      <c r="J64" s="29"/>
      <c r="K64" s="29"/>
      <c r="L64" s="29"/>
      <c r="M64" s="29"/>
      <c r="N64" s="29"/>
      <c r="O64" s="29"/>
      <c r="P64" s="29"/>
      <c r="Q64" s="29"/>
      <c r="R64" s="29"/>
      <c r="S64" s="9"/>
      <c r="T64" s="9"/>
      <c r="U64" s="9"/>
      <c r="V64" s="9"/>
      <c r="W64" s="9"/>
      <c r="X64" s="9"/>
      <c r="Y64" s="9"/>
      <c r="Z64" s="9"/>
      <c r="AA64" s="9"/>
      <c r="AB64" s="9"/>
      <c r="AC64" s="9"/>
      <c r="AD64" s="9"/>
      <c r="AE64" s="9"/>
      <c r="AF64" s="9"/>
      <c r="AG64" s="9"/>
      <c r="AH64" s="9"/>
      <c r="AI64" s="9"/>
      <c r="AJ64" s="11">
        <f t="shared" si="0"/>
        <v>0</v>
      </c>
      <c r="AK64" s="11">
        <f t="shared" si="1"/>
        <v>0</v>
      </c>
      <c r="AL64" s="47" t="e">
        <f t="shared" si="2"/>
        <v>#DIV/0!</v>
      </c>
    </row>
    <row r="65" spans="1:38" x14ac:dyDescent="0.25">
      <c r="A65" s="10">
        <v>64</v>
      </c>
      <c r="B65" s="11">
        <f>VLOOKUP($A65,Table2[[No]:[Date Student Last Attended Program
(mm/dd/yyyy)]],2,FALSE)</f>
        <v>0</v>
      </c>
      <c r="C65" s="12">
        <f>VLOOKUP($A65,Table2[[No]:[Date Student Last Attended Program
(mm/dd/yyyy)]],4,FALSE)</f>
        <v>0</v>
      </c>
      <c r="D65" s="51">
        <f>VLOOKUP($A65,Table2[[No]:[Date Student Last Attended Program
(mm/dd/yyyy)]],14,FALSE)</f>
        <v>0</v>
      </c>
      <c r="E65" s="138">
        <f>VLOOKUP($A65,Table2[[No]:[Date Student Last Attended Program
(mm/dd/yyyy)]],17,FALSE)</f>
        <v>0</v>
      </c>
      <c r="F65" s="207">
        <f>VLOOKUP($A65,Table2[[No]:[Date Student Last Attended Program
(mm/dd/yyyy)]],18,FALSE)</f>
        <v>0</v>
      </c>
      <c r="G65" s="209">
        <f>VLOOKUP($A65,Table2[[#All],[No]:[Which Group Does Student Participate In?
(optional)]],23,FALSE)</f>
        <v>0</v>
      </c>
      <c r="H65" s="29"/>
      <c r="I65" s="29"/>
      <c r="J65" s="29"/>
      <c r="K65" s="29"/>
      <c r="L65" s="29"/>
      <c r="M65" s="29"/>
      <c r="N65" s="29"/>
      <c r="O65" s="29"/>
      <c r="P65" s="29"/>
      <c r="Q65" s="29"/>
      <c r="R65" s="29"/>
      <c r="S65" s="9"/>
      <c r="T65" s="9"/>
      <c r="U65" s="9"/>
      <c r="V65" s="9"/>
      <c r="W65" s="9"/>
      <c r="X65" s="9"/>
      <c r="Y65" s="9"/>
      <c r="Z65" s="9"/>
      <c r="AA65" s="9"/>
      <c r="AB65" s="9"/>
      <c r="AC65" s="9"/>
      <c r="AD65" s="9"/>
      <c r="AE65" s="9"/>
      <c r="AF65" s="9"/>
      <c r="AG65" s="9"/>
      <c r="AH65" s="9"/>
      <c r="AI65" s="9"/>
      <c r="AJ65" s="11">
        <f t="shared" si="0"/>
        <v>0</v>
      </c>
      <c r="AK65" s="11">
        <f t="shared" si="1"/>
        <v>0</v>
      </c>
      <c r="AL65" s="47" t="e">
        <f t="shared" si="2"/>
        <v>#DIV/0!</v>
      </c>
    </row>
    <row r="66" spans="1:38" x14ac:dyDescent="0.25">
      <c r="A66" s="10">
        <v>65</v>
      </c>
      <c r="B66" s="11">
        <f>VLOOKUP($A66,Table2[[No]:[Date Student Last Attended Program
(mm/dd/yyyy)]],2,FALSE)</f>
        <v>0</v>
      </c>
      <c r="C66" s="12">
        <f>VLOOKUP($A66,Table2[[No]:[Date Student Last Attended Program
(mm/dd/yyyy)]],4,FALSE)</f>
        <v>0</v>
      </c>
      <c r="D66" s="51">
        <f>VLOOKUP($A66,Table2[[No]:[Date Student Last Attended Program
(mm/dd/yyyy)]],14,FALSE)</f>
        <v>0</v>
      </c>
      <c r="E66" s="138">
        <f>VLOOKUP($A66,Table2[[No]:[Date Student Last Attended Program
(mm/dd/yyyy)]],17,FALSE)</f>
        <v>0</v>
      </c>
      <c r="F66" s="207">
        <f>VLOOKUP($A66,Table2[[No]:[Date Student Last Attended Program
(mm/dd/yyyy)]],18,FALSE)</f>
        <v>0</v>
      </c>
      <c r="G66" s="209">
        <f>VLOOKUP($A66,Table2[[#All],[No]:[Which Group Does Student Participate In?
(optional)]],23,FALSE)</f>
        <v>0</v>
      </c>
      <c r="H66" s="29"/>
      <c r="I66" s="29"/>
      <c r="J66" s="29"/>
      <c r="K66" s="29"/>
      <c r="L66" s="29"/>
      <c r="M66" s="29"/>
      <c r="N66" s="29"/>
      <c r="O66" s="29"/>
      <c r="P66" s="29"/>
      <c r="Q66" s="29"/>
      <c r="R66" s="29"/>
      <c r="S66" s="9"/>
      <c r="T66" s="9"/>
      <c r="U66" s="9"/>
      <c r="V66" s="9"/>
      <c r="W66" s="9"/>
      <c r="X66" s="9"/>
      <c r="Y66" s="9"/>
      <c r="Z66" s="9"/>
      <c r="AA66" s="9"/>
      <c r="AB66" s="9"/>
      <c r="AC66" s="9"/>
      <c r="AD66" s="9"/>
      <c r="AE66" s="9"/>
      <c r="AF66" s="9"/>
      <c r="AG66" s="9"/>
      <c r="AH66" s="9"/>
      <c r="AI66" s="9"/>
      <c r="AJ66" s="11">
        <f t="shared" ref="AJ66:AJ129" si="3">COUNTIF(H66:AI66,"1")</f>
        <v>0</v>
      </c>
      <c r="AK66" s="11">
        <f t="shared" ref="AK66:AK129" si="4">COUNTIFS(H66:AI66,"1")+COUNTIF(H66:AI66,"0")</f>
        <v>0</v>
      </c>
      <c r="AL66" s="47" t="e">
        <f t="shared" ref="AL66:AL129" si="5">AJ66/AK66</f>
        <v>#DIV/0!</v>
      </c>
    </row>
    <row r="67" spans="1:38" x14ac:dyDescent="0.25">
      <c r="A67" s="10">
        <v>66</v>
      </c>
      <c r="B67" s="11">
        <f>VLOOKUP($A67,Table2[[No]:[Date Student Last Attended Program
(mm/dd/yyyy)]],2,FALSE)</f>
        <v>0</v>
      </c>
      <c r="C67" s="12">
        <f>VLOOKUP($A67,Table2[[No]:[Date Student Last Attended Program
(mm/dd/yyyy)]],4,FALSE)</f>
        <v>0</v>
      </c>
      <c r="D67" s="51">
        <f>VLOOKUP($A67,Table2[[No]:[Date Student Last Attended Program
(mm/dd/yyyy)]],14,FALSE)</f>
        <v>0</v>
      </c>
      <c r="E67" s="138">
        <f>VLOOKUP($A67,Table2[[No]:[Date Student Last Attended Program
(mm/dd/yyyy)]],17,FALSE)</f>
        <v>0</v>
      </c>
      <c r="F67" s="207">
        <f>VLOOKUP($A67,Table2[[No]:[Date Student Last Attended Program
(mm/dd/yyyy)]],18,FALSE)</f>
        <v>0</v>
      </c>
      <c r="G67" s="209">
        <f>VLOOKUP($A67,Table2[[#All],[No]:[Which Group Does Student Participate In?
(optional)]],23,FALSE)</f>
        <v>0</v>
      </c>
      <c r="H67" s="29"/>
      <c r="I67" s="29"/>
      <c r="J67" s="29"/>
      <c r="K67" s="29"/>
      <c r="L67" s="29"/>
      <c r="M67" s="29"/>
      <c r="N67" s="29"/>
      <c r="O67" s="29"/>
      <c r="P67" s="29"/>
      <c r="Q67" s="29"/>
      <c r="R67" s="29"/>
      <c r="S67" s="9"/>
      <c r="T67" s="9"/>
      <c r="U67" s="9"/>
      <c r="V67" s="9"/>
      <c r="W67" s="9"/>
      <c r="X67" s="9"/>
      <c r="Y67" s="9"/>
      <c r="Z67" s="9"/>
      <c r="AA67" s="9"/>
      <c r="AB67" s="9"/>
      <c r="AC67" s="9"/>
      <c r="AD67" s="9"/>
      <c r="AE67" s="9"/>
      <c r="AF67" s="9"/>
      <c r="AG67" s="9"/>
      <c r="AH67" s="9"/>
      <c r="AI67" s="9"/>
      <c r="AJ67" s="11">
        <f t="shared" si="3"/>
        <v>0</v>
      </c>
      <c r="AK67" s="11">
        <f t="shared" si="4"/>
        <v>0</v>
      </c>
      <c r="AL67" s="47" t="e">
        <f t="shared" si="5"/>
        <v>#DIV/0!</v>
      </c>
    </row>
    <row r="68" spans="1:38" x14ac:dyDescent="0.25">
      <c r="A68" s="10">
        <v>67</v>
      </c>
      <c r="B68" s="11">
        <f>VLOOKUP($A68,Table2[[No]:[Date Student Last Attended Program
(mm/dd/yyyy)]],2,FALSE)</f>
        <v>0</v>
      </c>
      <c r="C68" s="12">
        <f>VLOOKUP($A68,Table2[[No]:[Date Student Last Attended Program
(mm/dd/yyyy)]],4,FALSE)</f>
        <v>0</v>
      </c>
      <c r="D68" s="51">
        <f>VLOOKUP($A68,Table2[[No]:[Date Student Last Attended Program
(mm/dd/yyyy)]],14,FALSE)</f>
        <v>0</v>
      </c>
      <c r="E68" s="138">
        <f>VLOOKUP($A68,Table2[[No]:[Date Student Last Attended Program
(mm/dd/yyyy)]],17,FALSE)</f>
        <v>0</v>
      </c>
      <c r="F68" s="207">
        <f>VLOOKUP($A68,Table2[[No]:[Date Student Last Attended Program
(mm/dd/yyyy)]],18,FALSE)</f>
        <v>0</v>
      </c>
      <c r="G68" s="209">
        <f>VLOOKUP($A68,Table2[[#All],[No]:[Which Group Does Student Participate In?
(optional)]],23,FALSE)</f>
        <v>0</v>
      </c>
      <c r="H68" s="29"/>
      <c r="I68" s="29"/>
      <c r="J68" s="29"/>
      <c r="K68" s="29"/>
      <c r="L68" s="29"/>
      <c r="M68" s="29"/>
      <c r="N68" s="29"/>
      <c r="O68" s="29"/>
      <c r="P68" s="29"/>
      <c r="Q68" s="29"/>
      <c r="R68" s="29"/>
      <c r="S68" s="9"/>
      <c r="T68" s="9"/>
      <c r="U68" s="9"/>
      <c r="V68" s="9"/>
      <c r="W68" s="9"/>
      <c r="X68" s="9"/>
      <c r="Y68" s="9"/>
      <c r="Z68" s="9"/>
      <c r="AA68" s="9"/>
      <c r="AB68" s="9"/>
      <c r="AC68" s="9"/>
      <c r="AD68" s="9"/>
      <c r="AE68" s="9"/>
      <c r="AF68" s="9"/>
      <c r="AG68" s="9"/>
      <c r="AH68" s="9"/>
      <c r="AI68" s="9"/>
      <c r="AJ68" s="11">
        <f t="shared" si="3"/>
        <v>0</v>
      </c>
      <c r="AK68" s="11">
        <f t="shared" si="4"/>
        <v>0</v>
      </c>
      <c r="AL68" s="47" t="e">
        <f t="shared" si="5"/>
        <v>#DIV/0!</v>
      </c>
    </row>
    <row r="69" spans="1:38" x14ac:dyDescent="0.25">
      <c r="A69" s="10">
        <v>68</v>
      </c>
      <c r="B69" s="11">
        <f>VLOOKUP($A69,Table2[[No]:[Date Student Last Attended Program
(mm/dd/yyyy)]],2,FALSE)</f>
        <v>0</v>
      </c>
      <c r="C69" s="12">
        <f>VLOOKUP($A69,Table2[[No]:[Date Student Last Attended Program
(mm/dd/yyyy)]],4,FALSE)</f>
        <v>0</v>
      </c>
      <c r="D69" s="51">
        <f>VLOOKUP($A69,Table2[[No]:[Date Student Last Attended Program
(mm/dd/yyyy)]],14,FALSE)</f>
        <v>0</v>
      </c>
      <c r="E69" s="138">
        <f>VLOOKUP($A69,Table2[[No]:[Date Student Last Attended Program
(mm/dd/yyyy)]],17,FALSE)</f>
        <v>0</v>
      </c>
      <c r="F69" s="207">
        <f>VLOOKUP($A69,Table2[[No]:[Date Student Last Attended Program
(mm/dd/yyyy)]],18,FALSE)</f>
        <v>0</v>
      </c>
      <c r="G69" s="209">
        <f>VLOOKUP($A69,Table2[[#All],[No]:[Which Group Does Student Participate In?
(optional)]],23,FALSE)</f>
        <v>0</v>
      </c>
      <c r="H69" s="29"/>
      <c r="I69" s="29"/>
      <c r="J69" s="29"/>
      <c r="K69" s="29"/>
      <c r="L69" s="29"/>
      <c r="M69" s="29"/>
      <c r="N69" s="29"/>
      <c r="O69" s="29"/>
      <c r="P69" s="29"/>
      <c r="Q69" s="29"/>
      <c r="R69" s="29"/>
      <c r="S69" s="9"/>
      <c r="T69" s="9"/>
      <c r="U69" s="9"/>
      <c r="V69" s="9"/>
      <c r="W69" s="9"/>
      <c r="X69" s="9"/>
      <c r="Y69" s="9"/>
      <c r="Z69" s="9"/>
      <c r="AA69" s="9"/>
      <c r="AB69" s="9"/>
      <c r="AC69" s="9"/>
      <c r="AD69" s="9"/>
      <c r="AE69" s="9"/>
      <c r="AF69" s="9"/>
      <c r="AG69" s="9"/>
      <c r="AH69" s="9"/>
      <c r="AI69" s="9"/>
      <c r="AJ69" s="11">
        <f t="shared" si="3"/>
        <v>0</v>
      </c>
      <c r="AK69" s="11">
        <f t="shared" si="4"/>
        <v>0</v>
      </c>
      <c r="AL69" s="47" t="e">
        <f t="shared" si="5"/>
        <v>#DIV/0!</v>
      </c>
    </row>
    <row r="70" spans="1:38" x14ac:dyDescent="0.25">
      <c r="A70" s="10">
        <v>69</v>
      </c>
      <c r="B70" s="11">
        <f>VLOOKUP($A70,Table2[[No]:[Date Student Last Attended Program
(mm/dd/yyyy)]],2,FALSE)</f>
        <v>0</v>
      </c>
      <c r="C70" s="12">
        <f>VLOOKUP($A70,Table2[[No]:[Date Student Last Attended Program
(mm/dd/yyyy)]],4,FALSE)</f>
        <v>0</v>
      </c>
      <c r="D70" s="51">
        <f>VLOOKUP($A70,Table2[[No]:[Date Student Last Attended Program
(mm/dd/yyyy)]],14,FALSE)</f>
        <v>0</v>
      </c>
      <c r="E70" s="138">
        <f>VLOOKUP($A70,Table2[[No]:[Date Student Last Attended Program
(mm/dd/yyyy)]],17,FALSE)</f>
        <v>0</v>
      </c>
      <c r="F70" s="207">
        <f>VLOOKUP($A70,Table2[[No]:[Date Student Last Attended Program
(mm/dd/yyyy)]],18,FALSE)</f>
        <v>0</v>
      </c>
      <c r="G70" s="209">
        <f>VLOOKUP($A70,Table2[[#All],[No]:[Which Group Does Student Participate In?
(optional)]],23,FALSE)</f>
        <v>0</v>
      </c>
      <c r="H70" s="29"/>
      <c r="I70" s="29"/>
      <c r="J70" s="29"/>
      <c r="K70" s="29"/>
      <c r="L70" s="29"/>
      <c r="M70" s="29"/>
      <c r="N70" s="29"/>
      <c r="O70" s="29"/>
      <c r="P70" s="29"/>
      <c r="Q70" s="29"/>
      <c r="R70" s="29"/>
      <c r="S70" s="9"/>
      <c r="T70" s="9"/>
      <c r="U70" s="9"/>
      <c r="V70" s="9"/>
      <c r="W70" s="9"/>
      <c r="X70" s="9"/>
      <c r="Y70" s="9"/>
      <c r="Z70" s="9"/>
      <c r="AA70" s="9"/>
      <c r="AB70" s="9"/>
      <c r="AC70" s="9"/>
      <c r="AD70" s="9"/>
      <c r="AE70" s="9"/>
      <c r="AF70" s="9"/>
      <c r="AG70" s="9"/>
      <c r="AH70" s="9"/>
      <c r="AI70" s="9"/>
      <c r="AJ70" s="11">
        <f t="shared" si="3"/>
        <v>0</v>
      </c>
      <c r="AK70" s="11">
        <f t="shared" si="4"/>
        <v>0</v>
      </c>
      <c r="AL70" s="47" t="e">
        <f t="shared" si="5"/>
        <v>#DIV/0!</v>
      </c>
    </row>
    <row r="71" spans="1:38" x14ac:dyDescent="0.25">
      <c r="A71" s="10">
        <v>70</v>
      </c>
      <c r="B71" s="11">
        <f>VLOOKUP($A71,Table2[[No]:[Date Student Last Attended Program
(mm/dd/yyyy)]],2,FALSE)</f>
        <v>0</v>
      </c>
      <c r="C71" s="12">
        <f>VLOOKUP($A71,Table2[[No]:[Date Student Last Attended Program
(mm/dd/yyyy)]],4,FALSE)</f>
        <v>0</v>
      </c>
      <c r="D71" s="51">
        <f>VLOOKUP($A71,Table2[[No]:[Date Student Last Attended Program
(mm/dd/yyyy)]],14,FALSE)</f>
        <v>0</v>
      </c>
      <c r="E71" s="138">
        <f>VLOOKUP($A71,Table2[[No]:[Date Student Last Attended Program
(mm/dd/yyyy)]],17,FALSE)</f>
        <v>0</v>
      </c>
      <c r="F71" s="207">
        <f>VLOOKUP($A71,Table2[[No]:[Date Student Last Attended Program
(mm/dd/yyyy)]],18,FALSE)</f>
        <v>0</v>
      </c>
      <c r="G71" s="209">
        <f>VLOOKUP($A71,Table2[[#All],[No]:[Which Group Does Student Participate In?
(optional)]],23,FALSE)</f>
        <v>0</v>
      </c>
      <c r="H71" s="29"/>
      <c r="I71" s="29"/>
      <c r="J71" s="29"/>
      <c r="K71" s="29"/>
      <c r="L71" s="29"/>
      <c r="M71" s="29"/>
      <c r="N71" s="29"/>
      <c r="O71" s="29"/>
      <c r="P71" s="29"/>
      <c r="Q71" s="29"/>
      <c r="R71" s="29"/>
      <c r="S71" s="9"/>
      <c r="T71" s="9"/>
      <c r="U71" s="9"/>
      <c r="V71" s="9"/>
      <c r="W71" s="9"/>
      <c r="X71" s="9"/>
      <c r="Y71" s="9"/>
      <c r="Z71" s="9"/>
      <c r="AA71" s="9"/>
      <c r="AB71" s="9"/>
      <c r="AC71" s="9"/>
      <c r="AD71" s="9"/>
      <c r="AE71" s="9"/>
      <c r="AF71" s="9"/>
      <c r="AG71" s="9"/>
      <c r="AH71" s="9"/>
      <c r="AI71" s="9"/>
      <c r="AJ71" s="11">
        <f t="shared" si="3"/>
        <v>0</v>
      </c>
      <c r="AK71" s="11">
        <f t="shared" si="4"/>
        <v>0</v>
      </c>
      <c r="AL71" s="47" t="e">
        <f t="shared" si="5"/>
        <v>#DIV/0!</v>
      </c>
    </row>
    <row r="72" spans="1:38" x14ac:dyDescent="0.25">
      <c r="A72" s="10">
        <v>71</v>
      </c>
      <c r="B72" s="11">
        <f>VLOOKUP($A72,Table2[[No]:[Date Student Last Attended Program
(mm/dd/yyyy)]],2,FALSE)</f>
        <v>0</v>
      </c>
      <c r="C72" s="12">
        <f>VLOOKUP($A72,Table2[[No]:[Date Student Last Attended Program
(mm/dd/yyyy)]],4,FALSE)</f>
        <v>0</v>
      </c>
      <c r="D72" s="51">
        <f>VLOOKUP($A72,Table2[[No]:[Date Student Last Attended Program
(mm/dd/yyyy)]],14,FALSE)</f>
        <v>0</v>
      </c>
      <c r="E72" s="138">
        <f>VLOOKUP($A72,Table2[[No]:[Date Student Last Attended Program
(mm/dd/yyyy)]],17,FALSE)</f>
        <v>0</v>
      </c>
      <c r="F72" s="207">
        <f>VLOOKUP($A72,Table2[[No]:[Date Student Last Attended Program
(mm/dd/yyyy)]],18,FALSE)</f>
        <v>0</v>
      </c>
      <c r="G72" s="209">
        <f>VLOOKUP($A72,Table2[[#All],[No]:[Which Group Does Student Participate In?
(optional)]],23,FALSE)</f>
        <v>0</v>
      </c>
      <c r="H72" s="29"/>
      <c r="I72" s="29"/>
      <c r="J72" s="29"/>
      <c r="K72" s="29"/>
      <c r="L72" s="29"/>
      <c r="M72" s="29"/>
      <c r="N72" s="29"/>
      <c r="O72" s="29"/>
      <c r="P72" s="29"/>
      <c r="Q72" s="29"/>
      <c r="R72" s="29"/>
      <c r="S72" s="9"/>
      <c r="T72" s="9"/>
      <c r="U72" s="9"/>
      <c r="V72" s="9"/>
      <c r="W72" s="9"/>
      <c r="X72" s="9"/>
      <c r="Y72" s="9"/>
      <c r="Z72" s="9"/>
      <c r="AA72" s="9"/>
      <c r="AB72" s="9"/>
      <c r="AC72" s="9"/>
      <c r="AD72" s="9"/>
      <c r="AE72" s="9"/>
      <c r="AF72" s="9"/>
      <c r="AG72" s="9"/>
      <c r="AH72" s="9"/>
      <c r="AI72" s="9"/>
      <c r="AJ72" s="11">
        <f t="shared" si="3"/>
        <v>0</v>
      </c>
      <c r="AK72" s="11">
        <f t="shared" si="4"/>
        <v>0</v>
      </c>
      <c r="AL72" s="47" t="e">
        <f t="shared" si="5"/>
        <v>#DIV/0!</v>
      </c>
    </row>
    <row r="73" spans="1:38" x14ac:dyDescent="0.25">
      <c r="A73" s="10">
        <v>72</v>
      </c>
      <c r="B73" s="11">
        <f>VLOOKUP($A73,Table2[[No]:[Date Student Last Attended Program
(mm/dd/yyyy)]],2,FALSE)</f>
        <v>0</v>
      </c>
      <c r="C73" s="12">
        <f>VLOOKUP($A73,Table2[[No]:[Date Student Last Attended Program
(mm/dd/yyyy)]],4,FALSE)</f>
        <v>0</v>
      </c>
      <c r="D73" s="51">
        <f>VLOOKUP($A73,Table2[[No]:[Date Student Last Attended Program
(mm/dd/yyyy)]],14,FALSE)</f>
        <v>0</v>
      </c>
      <c r="E73" s="138">
        <f>VLOOKUP($A73,Table2[[No]:[Date Student Last Attended Program
(mm/dd/yyyy)]],17,FALSE)</f>
        <v>0</v>
      </c>
      <c r="F73" s="207">
        <f>VLOOKUP($A73,Table2[[No]:[Date Student Last Attended Program
(mm/dd/yyyy)]],18,FALSE)</f>
        <v>0</v>
      </c>
      <c r="G73" s="209">
        <f>VLOOKUP($A73,Table2[[#All],[No]:[Which Group Does Student Participate In?
(optional)]],23,FALSE)</f>
        <v>0</v>
      </c>
      <c r="H73" s="29"/>
      <c r="I73" s="29"/>
      <c r="J73" s="29"/>
      <c r="K73" s="29"/>
      <c r="L73" s="29"/>
      <c r="M73" s="29"/>
      <c r="N73" s="29"/>
      <c r="O73" s="29"/>
      <c r="P73" s="29"/>
      <c r="Q73" s="29"/>
      <c r="R73" s="29"/>
      <c r="S73" s="9"/>
      <c r="T73" s="9"/>
      <c r="U73" s="9"/>
      <c r="V73" s="9"/>
      <c r="W73" s="9"/>
      <c r="X73" s="9"/>
      <c r="Y73" s="9"/>
      <c r="Z73" s="9"/>
      <c r="AA73" s="9"/>
      <c r="AB73" s="9"/>
      <c r="AC73" s="9"/>
      <c r="AD73" s="9"/>
      <c r="AE73" s="9"/>
      <c r="AF73" s="9"/>
      <c r="AG73" s="9"/>
      <c r="AH73" s="9"/>
      <c r="AI73" s="9"/>
      <c r="AJ73" s="11">
        <f t="shared" si="3"/>
        <v>0</v>
      </c>
      <c r="AK73" s="11">
        <f t="shared" si="4"/>
        <v>0</v>
      </c>
      <c r="AL73" s="47" t="e">
        <f t="shared" si="5"/>
        <v>#DIV/0!</v>
      </c>
    </row>
    <row r="74" spans="1:38" x14ac:dyDescent="0.25">
      <c r="A74" s="10">
        <v>73</v>
      </c>
      <c r="B74" s="11">
        <f>VLOOKUP($A74,Table2[[No]:[Date Student Last Attended Program
(mm/dd/yyyy)]],2,FALSE)</f>
        <v>0</v>
      </c>
      <c r="C74" s="12">
        <f>VLOOKUP($A74,Table2[[No]:[Date Student Last Attended Program
(mm/dd/yyyy)]],4,FALSE)</f>
        <v>0</v>
      </c>
      <c r="D74" s="51">
        <f>VLOOKUP($A74,Table2[[No]:[Date Student Last Attended Program
(mm/dd/yyyy)]],14,FALSE)</f>
        <v>0</v>
      </c>
      <c r="E74" s="138">
        <f>VLOOKUP($A74,Table2[[No]:[Date Student Last Attended Program
(mm/dd/yyyy)]],17,FALSE)</f>
        <v>0</v>
      </c>
      <c r="F74" s="207">
        <f>VLOOKUP($A74,Table2[[No]:[Date Student Last Attended Program
(mm/dd/yyyy)]],18,FALSE)</f>
        <v>0</v>
      </c>
      <c r="G74" s="209">
        <f>VLOOKUP($A74,Table2[[#All],[No]:[Which Group Does Student Participate In?
(optional)]],23,FALSE)</f>
        <v>0</v>
      </c>
      <c r="H74" s="29"/>
      <c r="I74" s="29"/>
      <c r="J74" s="29"/>
      <c r="K74" s="29"/>
      <c r="L74" s="29"/>
      <c r="M74" s="29"/>
      <c r="N74" s="29"/>
      <c r="O74" s="29"/>
      <c r="P74" s="29"/>
      <c r="Q74" s="29"/>
      <c r="R74" s="29"/>
      <c r="S74" s="9"/>
      <c r="T74" s="9"/>
      <c r="U74" s="9"/>
      <c r="V74" s="9"/>
      <c r="W74" s="9"/>
      <c r="X74" s="9"/>
      <c r="Y74" s="9"/>
      <c r="Z74" s="9"/>
      <c r="AA74" s="9"/>
      <c r="AB74" s="9"/>
      <c r="AC74" s="9"/>
      <c r="AD74" s="9"/>
      <c r="AE74" s="9"/>
      <c r="AF74" s="9"/>
      <c r="AG74" s="9"/>
      <c r="AH74" s="9"/>
      <c r="AI74" s="9"/>
      <c r="AJ74" s="11">
        <f t="shared" si="3"/>
        <v>0</v>
      </c>
      <c r="AK74" s="11">
        <f t="shared" si="4"/>
        <v>0</v>
      </c>
      <c r="AL74" s="47" t="e">
        <f t="shared" si="5"/>
        <v>#DIV/0!</v>
      </c>
    </row>
    <row r="75" spans="1:38" x14ac:dyDescent="0.25">
      <c r="A75" s="10">
        <v>74</v>
      </c>
      <c r="B75" s="11">
        <f>VLOOKUP($A75,Table2[[No]:[Date Student Last Attended Program
(mm/dd/yyyy)]],2,FALSE)</f>
        <v>0</v>
      </c>
      <c r="C75" s="12">
        <f>VLOOKUP($A75,Table2[[No]:[Date Student Last Attended Program
(mm/dd/yyyy)]],4,FALSE)</f>
        <v>0</v>
      </c>
      <c r="D75" s="51">
        <f>VLOOKUP($A75,Table2[[No]:[Date Student Last Attended Program
(mm/dd/yyyy)]],14,FALSE)</f>
        <v>0</v>
      </c>
      <c r="E75" s="138">
        <f>VLOOKUP($A75,Table2[[No]:[Date Student Last Attended Program
(mm/dd/yyyy)]],17,FALSE)</f>
        <v>0</v>
      </c>
      <c r="F75" s="207">
        <f>VLOOKUP($A75,Table2[[No]:[Date Student Last Attended Program
(mm/dd/yyyy)]],18,FALSE)</f>
        <v>0</v>
      </c>
      <c r="G75" s="209">
        <f>VLOOKUP($A75,Table2[[#All],[No]:[Which Group Does Student Participate In?
(optional)]],23,FALSE)</f>
        <v>0</v>
      </c>
      <c r="H75" s="29"/>
      <c r="I75" s="29"/>
      <c r="J75" s="29"/>
      <c r="K75" s="29"/>
      <c r="L75" s="29"/>
      <c r="M75" s="29"/>
      <c r="N75" s="29"/>
      <c r="O75" s="29"/>
      <c r="P75" s="29"/>
      <c r="Q75" s="29"/>
      <c r="R75" s="29"/>
      <c r="S75" s="9"/>
      <c r="T75" s="9"/>
      <c r="U75" s="9"/>
      <c r="V75" s="9"/>
      <c r="W75" s="9"/>
      <c r="X75" s="9"/>
      <c r="Y75" s="9"/>
      <c r="Z75" s="9"/>
      <c r="AA75" s="9"/>
      <c r="AB75" s="9"/>
      <c r="AC75" s="9"/>
      <c r="AD75" s="9"/>
      <c r="AE75" s="9"/>
      <c r="AF75" s="9"/>
      <c r="AG75" s="9"/>
      <c r="AH75" s="9"/>
      <c r="AI75" s="9"/>
      <c r="AJ75" s="11">
        <f t="shared" si="3"/>
        <v>0</v>
      </c>
      <c r="AK75" s="11">
        <f t="shared" si="4"/>
        <v>0</v>
      </c>
      <c r="AL75" s="47" t="e">
        <f t="shared" si="5"/>
        <v>#DIV/0!</v>
      </c>
    </row>
    <row r="76" spans="1:38" x14ac:dyDescent="0.25">
      <c r="A76" s="10">
        <v>75</v>
      </c>
      <c r="B76" s="11">
        <f>VLOOKUP($A76,Table2[[No]:[Date Student Last Attended Program
(mm/dd/yyyy)]],2,FALSE)</f>
        <v>0</v>
      </c>
      <c r="C76" s="12">
        <f>VLOOKUP($A76,Table2[[No]:[Date Student Last Attended Program
(mm/dd/yyyy)]],4,FALSE)</f>
        <v>0</v>
      </c>
      <c r="D76" s="51">
        <f>VLOOKUP($A76,Table2[[No]:[Date Student Last Attended Program
(mm/dd/yyyy)]],14,FALSE)</f>
        <v>0</v>
      </c>
      <c r="E76" s="138">
        <f>VLOOKUP($A76,Table2[[No]:[Date Student Last Attended Program
(mm/dd/yyyy)]],17,FALSE)</f>
        <v>0</v>
      </c>
      <c r="F76" s="207">
        <f>VLOOKUP($A76,Table2[[No]:[Date Student Last Attended Program
(mm/dd/yyyy)]],18,FALSE)</f>
        <v>0</v>
      </c>
      <c r="G76" s="209">
        <f>VLOOKUP($A76,Table2[[#All],[No]:[Which Group Does Student Participate In?
(optional)]],23,FALSE)</f>
        <v>0</v>
      </c>
      <c r="H76" s="29"/>
      <c r="I76" s="29"/>
      <c r="J76" s="29"/>
      <c r="K76" s="29"/>
      <c r="L76" s="29"/>
      <c r="M76" s="29"/>
      <c r="N76" s="29"/>
      <c r="O76" s="29"/>
      <c r="P76" s="29"/>
      <c r="Q76" s="29"/>
      <c r="R76" s="29"/>
      <c r="S76" s="9"/>
      <c r="T76" s="9"/>
      <c r="U76" s="9"/>
      <c r="V76" s="9"/>
      <c r="W76" s="9"/>
      <c r="X76" s="9"/>
      <c r="Y76" s="9"/>
      <c r="Z76" s="9"/>
      <c r="AA76" s="9"/>
      <c r="AB76" s="9"/>
      <c r="AC76" s="9"/>
      <c r="AD76" s="9"/>
      <c r="AE76" s="9"/>
      <c r="AF76" s="9"/>
      <c r="AG76" s="9"/>
      <c r="AH76" s="9"/>
      <c r="AI76" s="9"/>
      <c r="AJ76" s="11">
        <f t="shared" si="3"/>
        <v>0</v>
      </c>
      <c r="AK76" s="11">
        <f t="shared" si="4"/>
        <v>0</v>
      </c>
      <c r="AL76" s="47" t="e">
        <f t="shared" si="5"/>
        <v>#DIV/0!</v>
      </c>
    </row>
    <row r="77" spans="1:38" x14ac:dyDescent="0.25">
      <c r="A77" s="10">
        <v>76</v>
      </c>
      <c r="B77" s="11">
        <f>VLOOKUP($A77,Table2[[No]:[Date Student Last Attended Program
(mm/dd/yyyy)]],2,FALSE)</f>
        <v>0</v>
      </c>
      <c r="C77" s="12">
        <f>VLOOKUP($A77,Table2[[No]:[Date Student Last Attended Program
(mm/dd/yyyy)]],4,FALSE)</f>
        <v>0</v>
      </c>
      <c r="D77" s="51">
        <f>VLOOKUP($A77,Table2[[No]:[Date Student Last Attended Program
(mm/dd/yyyy)]],14,FALSE)</f>
        <v>0</v>
      </c>
      <c r="E77" s="138">
        <f>VLOOKUP($A77,Table2[[No]:[Date Student Last Attended Program
(mm/dd/yyyy)]],17,FALSE)</f>
        <v>0</v>
      </c>
      <c r="F77" s="207">
        <f>VLOOKUP($A77,Table2[[No]:[Date Student Last Attended Program
(mm/dd/yyyy)]],18,FALSE)</f>
        <v>0</v>
      </c>
      <c r="G77" s="209">
        <f>VLOOKUP($A77,Table2[[#All],[No]:[Which Group Does Student Participate In?
(optional)]],23,FALSE)</f>
        <v>0</v>
      </c>
      <c r="H77" s="29"/>
      <c r="I77" s="29"/>
      <c r="J77" s="29"/>
      <c r="K77" s="29"/>
      <c r="L77" s="29"/>
      <c r="M77" s="29"/>
      <c r="N77" s="29"/>
      <c r="O77" s="29"/>
      <c r="P77" s="29"/>
      <c r="Q77" s="29"/>
      <c r="R77" s="29"/>
      <c r="S77" s="9"/>
      <c r="T77" s="9"/>
      <c r="U77" s="9"/>
      <c r="V77" s="9"/>
      <c r="W77" s="9"/>
      <c r="X77" s="9"/>
      <c r="Y77" s="9"/>
      <c r="Z77" s="9"/>
      <c r="AA77" s="9"/>
      <c r="AB77" s="9"/>
      <c r="AC77" s="9"/>
      <c r="AD77" s="9"/>
      <c r="AE77" s="9"/>
      <c r="AF77" s="9"/>
      <c r="AG77" s="9"/>
      <c r="AH77" s="9"/>
      <c r="AI77" s="9"/>
      <c r="AJ77" s="11">
        <f t="shared" si="3"/>
        <v>0</v>
      </c>
      <c r="AK77" s="11">
        <f t="shared" si="4"/>
        <v>0</v>
      </c>
      <c r="AL77" s="47" t="e">
        <f t="shared" si="5"/>
        <v>#DIV/0!</v>
      </c>
    </row>
    <row r="78" spans="1:38" x14ac:dyDescent="0.25">
      <c r="A78" s="10">
        <v>77</v>
      </c>
      <c r="B78" s="11">
        <f>VLOOKUP($A78,Table2[[No]:[Date Student Last Attended Program
(mm/dd/yyyy)]],2,FALSE)</f>
        <v>0</v>
      </c>
      <c r="C78" s="12">
        <f>VLOOKUP($A78,Table2[[No]:[Date Student Last Attended Program
(mm/dd/yyyy)]],4,FALSE)</f>
        <v>0</v>
      </c>
      <c r="D78" s="51">
        <f>VLOOKUP($A78,Table2[[No]:[Date Student Last Attended Program
(mm/dd/yyyy)]],14,FALSE)</f>
        <v>0</v>
      </c>
      <c r="E78" s="138">
        <f>VLOOKUP($A78,Table2[[No]:[Date Student Last Attended Program
(mm/dd/yyyy)]],17,FALSE)</f>
        <v>0</v>
      </c>
      <c r="F78" s="207">
        <f>VLOOKUP($A78,Table2[[No]:[Date Student Last Attended Program
(mm/dd/yyyy)]],18,FALSE)</f>
        <v>0</v>
      </c>
      <c r="G78" s="209">
        <f>VLOOKUP($A78,Table2[[#All],[No]:[Which Group Does Student Participate In?
(optional)]],23,FALSE)</f>
        <v>0</v>
      </c>
      <c r="H78" s="29"/>
      <c r="I78" s="29"/>
      <c r="J78" s="29"/>
      <c r="K78" s="29"/>
      <c r="L78" s="29"/>
      <c r="M78" s="29"/>
      <c r="N78" s="29"/>
      <c r="O78" s="29"/>
      <c r="P78" s="29"/>
      <c r="Q78" s="29"/>
      <c r="R78" s="29"/>
      <c r="S78" s="9"/>
      <c r="T78" s="9"/>
      <c r="U78" s="9"/>
      <c r="V78" s="9"/>
      <c r="W78" s="9"/>
      <c r="X78" s="9"/>
      <c r="Y78" s="9"/>
      <c r="Z78" s="9"/>
      <c r="AA78" s="9"/>
      <c r="AB78" s="9"/>
      <c r="AC78" s="9"/>
      <c r="AD78" s="9"/>
      <c r="AE78" s="9"/>
      <c r="AF78" s="9"/>
      <c r="AG78" s="9"/>
      <c r="AH78" s="9"/>
      <c r="AI78" s="9"/>
      <c r="AJ78" s="11">
        <f t="shared" si="3"/>
        <v>0</v>
      </c>
      <c r="AK78" s="11">
        <f t="shared" si="4"/>
        <v>0</v>
      </c>
      <c r="AL78" s="47" t="e">
        <f t="shared" si="5"/>
        <v>#DIV/0!</v>
      </c>
    </row>
    <row r="79" spans="1:38" x14ac:dyDescent="0.25">
      <c r="A79" s="10">
        <v>78</v>
      </c>
      <c r="B79" s="11">
        <f>VLOOKUP($A79,Table2[[No]:[Date Student Last Attended Program
(mm/dd/yyyy)]],2,FALSE)</f>
        <v>0</v>
      </c>
      <c r="C79" s="12">
        <f>VLOOKUP($A79,Table2[[No]:[Date Student Last Attended Program
(mm/dd/yyyy)]],4,FALSE)</f>
        <v>0</v>
      </c>
      <c r="D79" s="51">
        <f>VLOOKUP($A79,Table2[[No]:[Date Student Last Attended Program
(mm/dd/yyyy)]],14,FALSE)</f>
        <v>0</v>
      </c>
      <c r="E79" s="138">
        <f>VLOOKUP($A79,Table2[[No]:[Date Student Last Attended Program
(mm/dd/yyyy)]],17,FALSE)</f>
        <v>0</v>
      </c>
      <c r="F79" s="207">
        <f>VLOOKUP($A79,Table2[[No]:[Date Student Last Attended Program
(mm/dd/yyyy)]],18,FALSE)</f>
        <v>0</v>
      </c>
      <c r="G79" s="209">
        <f>VLOOKUP($A79,Table2[[#All],[No]:[Which Group Does Student Participate In?
(optional)]],23,FALSE)</f>
        <v>0</v>
      </c>
      <c r="H79" s="29"/>
      <c r="I79" s="29"/>
      <c r="J79" s="29"/>
      <c r="K79" s="29"/>
      <c r="L79" s="29"/>
      <c r="M79" s="29"/>
      <c r="N79" s="29"/>
      <c r="O79" s="29"/>
      <c r="P79" s="29"/>
      <c r="Q79" s="29"/>
      <c r="R79" s="29"/>
      <c r="S79" s="9"/>
      <c r="T79" s="9"/>
      <c r="U79" s="9"/>
      <c r="V79" s="9"/>
      <c r="W79" s="9"/>
      <c r="X79" s="9"/>
      <c r="Y79" s="9"/>
      <c r="Z79" s="9"/>
      <c r="AA79" s="9"/>
      <c r="AB79" s="9"/>
      <c r="AC79" s="9"/>
      <c r="AD79" s="9"/>
      <c r="AE79" s="9"/>
      <c r="AF79" s="9"/>
      <c r="AG79" s="9"/>
      <c r="AH79" s="9"/>
      <c r="AI79" s="9"/>
      <c r="AJ79" s="11">
        <f t="shared" si="3"/>
        <v>0</v>
      </c>
      <c r="AK79" s="11">
        <f t="shared" si="4"/>
        <v>0</v>
      </c>
      <c r="AL79" s="47" t="e">
        <f t="shared" si="5"/>
        <v>#DIV/0!</v>
      </c>
    </row>
    <row r="80" spans="1:38" x14ac:dyDescent="0.25">
      <c r="A80" s="10">
        <v>79</v>
      </c>
      <c r="B80" s="11">
        <f>VLOOKUP($A80,Table2[[No]:[Date Student Last Attended Program
(mm/dd/yyyy)]],2,FALSE)</f>
        <v>0</v>
      </c>
      <c r="C80" s="12">
        <f>VLOOKUP($A80,Table2[[No]:[Date Student Last Attended Program
(mm/dd/yyyy)]],4,FALSE)</f>
        <v>0</v>
      </c>
      <c r="D80" s="51">
        <f>VLOOKUP($A80,Table2[[No]:[Date Student Last Attended Program
(mm/dd/yyyy)]],14,FALSE)</f>
        <v>0</v>
      </c>
      <c r="E80" s="138">
        <f>VLOOKUP($A80,Table2[[No]:[Date Student Last Attended Program
(mm/dd/yyyy)]],17,FALSE)</f>
        <v>0</v>
      </c>
      <c r="F80" s="207">
        <f>VLOOKUP($A80,Table2[[No]:[Date Student Last Attended Program
(mm/dd/yyyy)]],18,FALSE)</f>
        <v>0</v>
      </c>
      <c r="G80" s="209">
        <f>VLOOKUP($A80,Table2[[#All],[No]:[Which Group Does Student Participate In?
(optional)]],23,FALSE)</f>
        <v>0</v>
      </c>
      <c r="H80" s="29"/>
      <c r="I80" s="29"/>
      <c r="J80" s="29"/>
      <c r="K80" s="29"/>
      <c r="L80" s="29"/>
      <c r="M80" s="29"/>
      <c r="N80" s="29"/>
      <c r="O80" s="29"/>
      <c r="P80" s="29"/>
      <c r="Q80" s="29"/>
      <c r="R80" s="29"/>
      <c r="S80" s="9"/>
      <c r="T80" s="9"/>
      <c r="U80" s="9"/>
      <c r="V80" s="9"/>
      <c r="W80" s="9"/>
      <c r="X80" s="9"/>
      <c r="Y80" s="9"/>
      <c r="Z80" s="9"/>
      <c r="AA80" s="9"/>
      <c r="AB80" s="9"/>
      <c r="AC80" s="9"/>
      <c r="AD80" s="9"/>
      <c r="AE80" s="9"/>
      <c r="AF80" s="9"/>
      <c r="AG80" s="9"/>
      <c r="AH80" s="9"/>
      <c r="AI80" s="9"/>
      <c r="AJ80" s="11">
        <f t="shared" si="3"/>
        <v>0</v>
      </c>
      <c r="AK80" s="11">
        <f t="shared" si="4"/>
        <v>0</v>
      </c>
      <c r="AL80" s="47" t="e">
        <f t="shared" si="5"/>
        <v>#DIV/0!</v>
      </c>
    </row>
    <row r="81" spans="1:38" x14ac:dyDescent="0.25">
      <c r="A81" s="10">
        <v>80</v>
      </c>
      <c r="B81" s="11">
        <f>VLOOKUP($A81,Table2[[No]:[Date Student Last Attended Program
(mm/dd/yyyy)]],2,FALSE)</f>
        <v>0</v>
      </c>
      <c r="C81" s="12">
        <f>VLOOKUP($A81,Table2[[No]:[Date Student Last Attended Program
(mm/dd/yyyy)]],4,FALSE)</f>
        <v>0</v>
      </c>
      <c r="D81" s="51">
        <f>VLOOKUP($A81,Table2[[No]:[Date Student Last Attended Program
(mm/dd/yyyy)]],14,FALSE)</f>
        <v>0</v>
      </c>
      <c r="E81" s="138">
        <f>VLOOKUP($A81,Table2[[No]:[Date Student Last Attended Program
(mm/dd/yyyy)]],17,FALSE)</f>
        <v>0</v>
      </c>
      <c r="F81" s="207">
        <f>VLOOKUP($A81,Table2[[No]:[Date Student Last Attended Program
(mm/dd/yyyy)]],18,FALSE)</f>
        <v>0</v>
      </c>
      <c r="G81" s="209">
        <f>VLOOKUP($A81,Table2[[#All],[No]:[Which Group Does Student Participate In?
(optional)]],23,FALSE)</f>
        <v>0</v>
      </c>
      <c r="H81" s="29"/>
      <c r="I81" s="29"/>
      <c r="J81" s="29"/>
      <c r="K81" s="29"/>
      <c r="L81" s="29"/>
      <c r="M81" s="29"/>
      <c r="N81" s="29"/>
      <c r="O81" s="29"/>
      <c r="P81" s="29"/>
      <c r="Q81" s="29"/>
      <c r="R81" s="29"/>
      <c r="S81" s="9"/>
      <c r="T81" s="9"/>
      <c r="U81" s="9"/>
      <c r="V81" s="9"/>
      <c r="W81" s="9"/>
      <c r="X81" s="9"/>
      <c r="Y81" s="9"/>
      <c r="Z81" s="9"/>
      <c r="AA81" s="9"/>
      <c r="AB81" s="9"/>
      <c r="AC81" s="9"/>
      <c r="AD81" s="9"/>
      <c r="AE81" s="9"/>
      <c r="AF81" s="9"/>
      <c r="AG81" s="9"/>
      <c r="AH81" s="9"/>
      <c r="AI81" s="9"/>
      <c r="AJ81" s="11">
        <f t="shared" si="3"/>
        <v>0</v>
      </c>
      <c r="AK81" s="11">
        <f t="shared" si="4"/>
        <v>0</v>
      </c>
      <c r="AL81" s="47" t="e">
        <f t="shared" si="5"/>
        <v>#DIV/0!</v>
      </c>
    </row>
    <row r="82" spans="1:38" x14ac:dyDescent="0.25">
      <c r="A82" s="10">
        <v>81</v>
      </c>
      <c r="B82" s="11">
        <f>VLOOKUP($A82,Table2[[No]:[Date Student Last Attended Program
(mm/dd/yyyy)]],2,FALSE)</f>
        <v>0</v>
      </c>
      <c r="C82" s="12">
        <f>VLOOKUP($A82,Table2[[No]:[Date Student Last Attended Program
(mm/dd/yyyy)]],4,FALSE)</f>
        <v>0</v>
      </c>
      <c r="D82" s="51">
        <f>VLOOKUP($A82,Table2[[No]:[Date Student Last Attended Program
(mm/dd/yyyy)]],14,FALSE)</f>
        <v>0</v>
      </c>
      <c r="E82" s="138">
        <f>VLOOKUP($A82,Table2[[No]:[Date Student Last Attended Program
(mm/dd/yyyy)]],17,FALSE)</f>
        <v>0</v>
      </c>
      <c r="F82" s="207">
        <f>VLOOKUP($A82,Table2[[No]:[Date Student Last Attended Program
(mm/dd/yyyy)]],18,FALSE)</f>
        <v>0</v>
      </c>
      <c r="G82" s="209">
        <f>VLOOKUP($A82,Table2[[#All],[No]:[Which Group Does Student Participate In?
(optional)]],23,FALSE)</f>
        <v>0</v>
      </c>
      <c r="H82" s="29"/>
      <c r="I82" s="29"/>
      <c r="J82" s="29"/>
      <c r="K82" s="29"/>
      <c r="L82" s="29"/>
      <c r="M82" s="29"/>
      <c r="N82" s="29"/>
      <c r="O82" s="29"/>
      <c r="P82" s="29"/>
      <c r="Q82" s="29"/>
      <c r="R82" s="29"/>
      <c r="S82" s="9"/>
      <c r="T82" s="9"/>
      <c r="U82" s="9"/>
      <c r="V82" s="9"/>
      <c r="W82" s="9"/>
      <c r="X82" s="9"/>
      <c r="Y82" s="9"/>
      <c r="Z82" s="9"/>
      <c r="AA82" s="9"/>
      <c r="AB82" s="9"/>
      <c r="AC82" s="9"/>
      <c r="AD82" s="9"/>
      <c r="AE82" s="9"/>
      <c r="AF82" s="9"/>
      <c r="AG82" s="9"/>
      <c r="AH82" s="9"/>
      <c r="AI82" s="9"/>
      <c r="AJ82" s="11">
        <f t="shared" si="3"/>
        <v>0</v>
      </c>
      <c r="AK82" s="11">
        <f t="shared" si="4"/>
        <v>0</v>
      </c>
      <c r="AL82" s="47" t="e">
        <f t="shared" si="5"/>
        <v>#DIV/0!</v>
      </c>
    </row>
    <row r="83" spans="1:38" x14ac:dyDescent="0.25">
      <c r="A83" s="10">
        <v>82</v>
      </c>
      <c r="B83" s="11">
        <f>VLOOKUP($A83,Table2[[No]:[Date Student Last Attended Program
(mm/dd/yyyy)]],2,FALSE)</f>
        <v>0</v>
      </c>
      <c r="C83" s="12">
        <f>VLOOKUP($A83,Table2[[No]:[Date Student Last Attended Program
(mm/dd/yyyy)]],4,FALSE)</f>
        <v>0</v>
      </c>
      <c r="D83" s="51">
        <f>VLOOKUP($A83,Table2[[No]:[Date Student Last Attended Program
(mm/dd/yyyy)]],14,FALSE)</f>
        <v>0</v>
      </c>
      <c r="E83" s="138">
        <f>VLOOKUP($A83,Table2[[No]:[Date Student Last Attended Program
(mm/dd/yyyy)]],17,FALSE)</f>
        <v>0</v>
      </c>
      <c r="F83" s="207">
        <f>VLOOKUP($A83,Table2[[No]:[Date Student Last Attended Program
(mm/dd/yyyy)]],18,FALSE)</f>
        <v>0</v>
      </c>
      <c r="G83" s="209">
        <f>VLOOKUP($A83,Table2[[#All],[No]:[Which Group Does Student Participate In?
(optional)]],23,FALSE)</f>
        <v>0</v>
      </c>
      <c r="H83" s="29"/>
      <c r="I83" s="29"/>
      <c r="J83" s="29"/>
      <c r="K83" s="29"/>
      <c r="L83" s="29"/>
      <c r="M83" s="29"/>
      <c r="N83" s="29"/>
      <c r="O83" s="29"/>
      <c r="P83" s="29"/>
      <c r="Q83" s="29"/>
      <c r="R83" s="29"/>
      <c r="S83" s="9"/>
      <c r="T83" s="9"/>
      <c r="U83" s="9"/>
      <c r="V83" s="9"/>
      <c r="W83" s="9"/>
      <c r="X83" s="9"/>
      <c r="Y83" s="9"/>
      <c r="Z83" s="9"/>
      <c r="AA83" s="9"/>
      <c r="AB83" s="9"/>
      <c r="AC83" s="9"/>
      <c r="AD83" s="9"/>
      <c r="AE83" s="9"/>
      <c r="AF83" s="9"/>
      <c r="AG83" s="9"/>
      <c r="AH83" s="9"/>
      <c r="AI83" s="9"/>
      <c r="AJ83" s="11">
        <f t="shared" si="3"/>
        <v>0</v>
      </c>
      <c r="AK83" s="11">
        <f t="shared" si="4"/>
        <v>0</v>
      </c>
      <c r="AL83" s="47" t="e">
        <f t="shared" si="5"/>
        <v>#DIV/0!</v>
      </c>
    </row>
    <row r="84" spans="1:38" x14ac:dyDescent="0.25">
      <c r="A84" s="10">
        <v>83</v>
      </c>
      <c r="B84" s="11">
        <f>VLOOKUP($A84,Table2[[No]:[Date Student Last Attended Program
(mm/dd/yyyy)]],2,FALSE)</f>
        <v>0</v>
      </c>
      <c r="C84" s="12">
        <f>VLOOKUP($A84,Table2[[No]:[Date Student Last Attended Program
(mm/dd/yyyy)]],4,FALSE)</f>
        <v>0</v>
      </c>
      <c r="D84" s="51">
        <f>VLOOKUP($A84,Table2[[No]:[Date Student Last Attended Program
(mm/dd/yyyy)]],14,FALSE)</f>
        <v>0</v>
      </c>
      <c r="E84" s="138">
        <f>VLOOKUP($A84,Table2[[No]:[Date Student Last Attended Program
(mm/dd/yyyy)]],17,FALSE)</f>
        <v>0</v>
      </c>
      <c r="F84" s="207">
        <f>VLOOKUP($A84,Table2[[No]:[Date Student Last Attended Program
(mm/dd/yyyy)]],18,FALSE)</f>
        <v>0</v>
      </c>
      <c r="G84" s="209">
        <f>VLOOKUP($A84,Table2[[#All],[No]:[Which Group Does Student Participate In?
(optional)]],23,FALSE)</f>
        <v>0</v>
      </c>
      <c r="H84" s="29"/>
      <c r="I84" s="29"/>
      <c r="J84" s="29"/>
      <c r="K84" s="29"/>
      <c r="L84" s="29"/>
      <c r="M84" s="29"/>
      <c r="N84" s="29"/>
      <c r="O84" s="29"/>
      <c r="P84" s="29"/>
      <c r="Q84" s="29"/>
      <c r="R84" s="29"/>
      <c r="S84" s="9"/>
      <c r="T84" s="9"/>
      <c r="U84" s="9"/>
      <c r="V84" s="9"/>
      <c r="W84" s="9"/>
      <c r="X84" s="9"/>
      <c r="Y84" s="9"/>
      <c r="Z84" s="9"/>
      <c r="AA84" s="9"/>
      <c r="AB84" s="9"/>
      <c r="AC84" s="9"/>
      <c r="AD84" s="9"/>
      <c r="AE84" s="9"/>
      <c r="AF84" s="9"/>
      <c r="AG84" s="9"/>
      <c r="AH84" s="9"/>
      <c r="AI84" s="9"/>
      <c r="AJ84" s="11">
        <f t="shared" si="3"/>
        <v>0</v>
      </c>
      <c r="AK84" s="11">
        <f t="shared" si="4"/>
        <v>0</v>
      </c>
      <c r="AL84" s="47" t="e">
        <f t="shared" si="5"/>
        <v>#DIV/0!</v>
      </c>
    </row>
    <row r="85" spans="1:38" x14ac:dyDescent="0.25">
      <c r="A85" s="10">
        <v>84</v>
      </c>
      <c r="B85" s="11">
        <f>VLOOKUP($A85,Table2[[No]:[Date Student Last Attended Program
(mm/dd/yyyy)]],2,FALSE)</f>
        <v>0</v>
      </c>
      <c r="C85" s="12">
        <f>VLOOKUP($A85,Table2[[No]:[Date Student Last Attended Program
(mm/dd/yyyy)]],4,FALSE)</f>
        <v>0</v>
      </c>
      <c r="D85" s="51">
        <f>VLOOKUP($A85,Table2[[No]:[Date Student Last Attended Program
(mm/dd/yyyy)]],14,FALSE)</f>
        <v>0</v>
      </c>
      <c r="E85" s="138">
        <f>VLOOKUP($A85,Table2[[No]:[Date Student Last Attended Program
(mm/dd/yyyy)]],17,FALSE)</f>
        <v>0</v>
      </c>
      <c r="F85" s="207">
        <f>VLOOKUP($A85,Table2[[No]:[Date Student Last Attended Program
(mm/dd/yyyy)]],18,FALSE)</f>
        <v>0</v>
      </c>
      <c r="G85" s="209">
        <f>VLOOKUP($A85,Table2[[#All],[No]:[Which Group Does Student Participate In?
(optional)]],23,FALSE)</f>
        <v>0</v>
      </c>
      <c r="H85" s="29"/>
      <c r="I85" s="29"/>
      <c r="J85" s="29"/>
      <c r="K85" s="29"/>
      <c r="L85" s="29"/>
      <c r="M85" s="29"/>
      <c r="N85" s="29"/>
      <c r="O85" s="29"/>
      <c r="P85" s="29"/>
      <c r="Q85" s="29"/>
      <c r="R85" s="29"/>
      <c r="S85" s="9"/>
      <c r="T85" s="9"/>
      <c r="U85" s="9"/>
      <c r="V85" s="9"/>
      <c r="W85" s="9"/>
      <c r="X85" s="9"/>
      <c r="Y85" s="9"/>
      <c r="Z85" s="9"/>
      <c r="AA85" s="9"/>
      <c r="AB85" s="9"/>
      <c r="AC85" s="9"/>
      <c r="AD85" s="9"/>
      <c r="AE85" s="9"/>
      <c r="AF85" s="9"/>
      <c r="AG85" s="9"/>
      <c r="AH85" s="9"/>
      <c r="AI85" s="9"/>
      <c r="AJ85" s="11">
        <f t="shared" si="3"/>
        <v>0</v>
      </c>
      <c r="AK85" s="11">
        <f t="shared" si="4"/>
        <v>0</v>
      </c>
      <c r="AL85" s="47" t="e">
        <f t="shared" si="5"/>
        <v>#DIV/0!</v>
      </c>
    </row>
    <row r="86" spans="1:38" x14ac:dyDescent="0.25">
      <c r="A86" s="10">
        <v>85</v>
      </c>
      <c r="B86" s="11">
        <f>VLOOKUP($A86,Table2[[No]:[Date Student Last Attended Program
(mm/dd/yyyy)]],2,FALSE)</f>
        <v>0</v>
      </c>
      <c r="C86" s="12">
        <f>VLOOKUP($A86,Table2[[No]:[Date Student Last Attended Program
(mm/dd/yyyy)]],4,FALSE)</f>
        <v>0</v>
      </c>
      <c r="D86" s="51">
        <f>VLOOKUP($A86,Table2[[No]:[Date Student Last Attended Program
(mm/dd/yyyy)]],14,FALSE)</f>
        <v>0</v>
      </c>
      <c r="E86" s="138">
        <f>VLOOKUP($A86,Table2[[No]:[Date Student Last Attended Program
(mm/dd/yyyy)]],17,FALSE)</f>
        <v>0</v>
      </c>
      <c r="F86" s="207">
        <f>VLOOKUP($A86,Table2[[No]:[Date Student Last Attended Program
(mm/dd/yyyy)]],18,FALSE)</f>
        <v>0</v>
      </c>
      <c r="G86" s="209">
        <f>VLOOKUP($A86,Table2[[#All],[No]:[Which Group Does Student Participate In?
(optional)]],23,FALSE)</f>
        <v>0</v>
      </c>
      <c r="H86" s="29"/>
      <c r="I86" s="29"/>
      <c r="J86" s="29"/>
      <c r="K86" s="29"/>
      <c r="L86" s="29"/>
      <c r="M86" s="29"/>
      <c r="N86" s="29"/>
      <c r="O86" s="29"/>
      <c r="P86" s="29"/>
      <c r="Q86" s="29"/>
      <c r="R86" s="29"/>
      <c r="S86" s="9"/>
      <c r="T86" s="9"/>
      <c r="U86" s="9"/>
      <c r="V86" s="9"/>
      <c r="W86" s="9"/>
      <c r="X86" s="9"/>
      <c r="Y86" s="9"/>
      <c r="Z86" s="9"/>
      <c r="AA86" s="9"/>
      <c r="AB86" s="9"/>
      <c r="AC86" s="9"/>
      <c r="AD86" s="9"/>
      <c r="AE86" s="9"/>
      <c r="AF86" s="9"/>
      <c r="AG86" s="9"/>
      <c r="AH86" s="9"/>
      <c r="AI86" s="9"/>
      <c r="AJ86" s="11">
        <f t="shared" si="3"/>
        <v>0</v>
      </c>
      <c r="AK86" s="11">
        <f t="shared" si="4"/>
        <v>0</v>
      </c>
      <c r="AL86" s="47" t="e">
        <f t="shared" si="5"/>
        <v>#DIV/0!</v>
      </c>
    </row>
    <row r="87" spans="1:38" x14ac:dyDescent="0.25">
      <c r="A87" s="10">
        <v>86</v>
      </c>
      <c r="B87" s="11">
        <f>VLOOKUP($A87,Table2[[No]:[Date Student Last Attended Program
(mm/dd/yyyy)]],2,FALSE)</f>
        <v>0</v>
      </c>
      <c r="C87" s="12">
        <f>VLOOKUP($A87,Table2[[No]:[Date Student Last Attended Program
(mm/dd/yyyy)]],4,FALSE)</f>
        <v>0</v>
      </c>
      <c r="D87" s="51">
        <f>VLOOKUP($A87,Table2[[No]:[Date Student Last Attended Program
(mm/dd/yyyy)]],14,FALSE)</f>
        <v>0</v>
      </c>
      <c r="E87" s="138">
        <f>VLOOKUP($A87,Table2[[No]:[Date Student Last Attended Program
(mm/dd/yyyy)]],17,FALSE)</f>
        <v>0</v>
      </c>
      <c r="F87" s="207">
        <f>VLOOKUP($A87,Table2[[No]:[Date Student Last Attended Program
(mm/dd/yyyy)]],18,FALSE)</f>
        <v>0</v>
      </c>
      <c r="G87" s="209">
        <f>VLOOKUP($A87,Table2[[#All],[No]:[Which Group Does Student Participate In?
(optional)]],23,FALSE)</f>
        <v>0</v>
      </c>
      <c r="H87" s="29"/>
      <c r="I87" s="29"/>
      <c r="J87" s="29"/>
      <c r="K87" s="29"/>
      <c r="L87" s="29"/>
      <c r="M87" s="29"/>
      <c r="N87" s="29"/>
      <c r="O87" s="29"/>
      <c r="P87" s="29"/>
      <c r="Q87" s="29"/>
      <c r="R87" s="29"/>
      <c r="S87" s="9"/>
      <c r="T87" s="9"/>
      <c r="U87" s="9"/>
      <c r="V87" s="9"/>
      <c r="W87" s="9"/>
      <c r="X87" s="9"/>
      <c r="Y87" s="9"/>
      <c r="Z87" s="9"/>
      <c r="AA87" s="9"/>
      <c r="AB87" s="9"/>
      <c r="AC87" s="9"/>
      <c r="AD87" s="9"/>
      <c r="AE87" s="9"/>
      <c r="AF87" s="9"/>
      <c r="AG87" s="9"/>
      <c r="AH87" s="9"/>
      <c r="AI87" s="9"/>
      <c r="AJ87" s="11">
        <f t="shared" si="3"/>
        <v>0</v>
      </c>
      <c r="AK87" s="11">
        <f t="shared" si="4"/>
        <v>0</v>
      </c>
      <c r="AL87" s="47" t="e">
        <f t="shared" si="5"/>
        <v>#DIV/0!</v>
      </c>
    </row>
    <row r="88" spans="1:38" x14ac:dyDescent="0.25">
      <c r="A88" s="10">
        <v>87</v>
      </c>
      <c r="B88" s="11">
        <f>VLOOKUP($A88,Table2[[No]:[Date Student Last Attended Program
(mm/dd/yyyy)]],2,FALSE)</f>
        <v>0</v>
      </c>
      <c r="C88" s="12">
        <f>VLOOKUP($A88,Table2[[No]:[Date Student Last Attended Program
(mm/dd/yyyy)]],4,FALSE)</f>
        <v>0</v>
      </c>
      <c r="D88" s="51">
        <f>VLOOKUP($A88,Table2[[No]:[Date Student Last Attended Program
(mm/dd/yyyy)]],14,FALSE)</f>
        <v>0</v>
      </c>
      <c r="E88" s="138">
        <f>VLOOKUP($A88,Table2[[No]:[Date Student Last Attended Program
(mm/dd/yyyy)]],17,FALSE)</f>
        <v>0</v>
      </c>
      <c r="F88" s="207">
        <f>VLOOKUP($A88,Table2[[No]:[Date Student Last Attended Program
(mm/dd/yyyy)]],18,FALSE)</f>
        <v>0</v>
      </c>
      <c r="G88" s="209">
        <f>VLOOKUP($A88,Table2[[#All],[No]:[Which Group Does Student Participate In?
(optional)]],23,FALSE)</f>
        <v>0</v>
      </c>
      <c r="H88" s="29"/>
      <c r="I88" s="29"/>
      <c r="J88" s="29"/>
      <c r="K88" s="29"/>
      <c r="L88" s="29"/>
      <c r="M88" s="29"/>
      <c r="N88" s="29"/>
      <c r="O88" s="29"/>
      <c r="P88" s="29"/>
      <c r="Q88" s="29"/>
      <c r="R88" s="29"/>
      <c r="S88" s="9"/>
      <c r="T88" s="9"/>
      <c r="U88" s="9"/>
      <c r="V88" s="9"/>
      <c r="W88" s="9"/>
      <c r="X88" s="9"/>
      <c r="Y88" s="9"/>
      <c r="Z88" s="9"/>
      <c r="AA88" s="9"/>
      <c r="AB88" s="9"/>
      <c r="AC88" s="9"/>
      <c r="AD88" s="9"/>
      <c r="AE88" s="9"/>
      <c r="AF88" s="9"/>
      <c r="AG88" s="9"/>
      <c r="AH88" s="9"/>
      <c r="AI88" s="9"/>
      <c r="AJ88" s="11">
        <f t="shared" si="3"/>
        <v>0</v>
      </c>
      <c r="AK88" s="11">
        <f t="shared" si="4"/>
        <v>0</v>
      </c>
      <c r="AL88" s="47" t="e">
        <f t="shared" si="5"/>
        <v>#DIV/0!</v>
      </c>
    </row>
    <row r="89" spans="1:38" x14ac:dyDescent="0.25">
      <c r="A89" s="10">
        <v>88</v>
      </c>
      <c r="B89" s="11">
        <f>VLOOKUP($A89,Table2[[No]:[Date Student Last Attended Program
(mm/dd/yyyy)]],2,FALSE)</f>
        <v>0</v>
      </c>
      <c r="C89" s="12">
        <f>VLOOKUP($A89,Table2[[No]:[Date Student Last Attended Program
(mm/dd/yyyy)]],4,FALSE)</f>
        <v>0</v>
      </c>
      <c r="D89" s="51">
        <f>VLOOKUP($A89,Table2[[No]:[Date Student Last Attended Program
(mm/dd/yyyy)]],14,FALSE)</f>
        <v>0</v>
      </c>
      <c r="E89" s="138">
        <f>VLOOKUP($A89,Table2[[No]:[Date Student Last Attended Program
(mm/dd/yyyy)]],17,FALSE)</f>
        <v>0</v>
      </c>
      <c r="F89" s="207">
        <f>VLOOKUP($A89,Table2[[No]:[Date Student Last Attended Program
(mm/dd/yyyy)]],18,FALSE)</f>
        <v>0</v>
      </c>
      <c r="G89" s="209">
        <f>VLOOKUP($A89,Table2[[#All],[No]:[Which Group Does Student Participate In?
(optional)]],23,FALSE)</f>
        <v>0</v>
      </c>
      <c r="H89" s="29"/>
      <c r="I89" s="29"/>
      <c r="J89" s="29"/>
      <c r="K89" s="29"/>
      <c r="L89" s="29"/>
      <c r="M89" s="29"/>
      <c r="N89" s="29"/>
      <c r="O89" s="29"/>
      <c r="P89" s="29"/>
      <c r="Q89" s="29"/>
      <c r="R89" s="29"/>
      <c r="S89" s="9"/>
      <c r="T89" s="9"/>
      <c r="U89" s="9"/>
      <c r="V89" s="9"/>
      <c r="W89" s="9"/>
      <c r="X89" s="9"/>
      <c r="Y89" s="9"/>
      <c r="Z89" s="9"/>
      <c r="AA89" s="9"/>
      <c r="AB89" s="9"/>
      <c r="AC89" s="9"/>
      <c r="AD89" s="9"/>
      <c r="AE89" s="9"/>
      <c r="AF89" s="9"/>
      <c r="AG89" s="9"/>
      <c r="AH89" s="9"/>
      <c r="AI89" s="9"/>
      <c r="AJ89" s="11">
        <f t="shared" si="3"/>
        <v>0</v>
      </c>
      <c r="AK89" s="11">
        <f t="shared" si="4"/>
        <v>0</v>
      </c>
      <c r="AL89" s="47" t="e">
        <f t="shared" si="5"/>
        <v>#DIV/0!</v>
      </c>
    </row>
    <row r="90" spans="1:38" x14ac:dyDescent="0.25">
      <c r="A90" s="10">
        <v>89</v>
      </c>
      <c r="B90" s="11">
        <f>VLOOKUP($A90,Table2[[No]:[Date Student Last Attended Program
(mm/dd/yyyy)]],2,FALSE)</f>
        <v>0</v>
      </c>
      <c r="C90" s="12">
        <f>VLOOKUP($A90,Table2[[No]:[Date Student Last Attended Program
(mm/dd/yyyy)]],4,FALSE)</f>
        <v>0</v>
      </c>
      <c r="D90" s="51">
        <f>VLOOKUP($A90,Table2[[No]:[Date Student Last Attended Program
(mm/dd/yyyy)]],14,FALSE)</f>
        <v>0</v>
      </c>
      <c r="E90" s="138">
        <f>VLOOKUP($A90,Table2[[No]:[Date Student Last Attended Program
(mm/dd/yyyy)]],17,FALSE)</f>
        <v>0</v>
      </c>
      <c r="F90" s="207">
        <f>VLOOKUP($A90,Table2[[No]:[Date Student Last Attended Program
(mm/dd/yyyy)]],18,FALSE)</f>
        <v>0</v>
      </c>
      <c r="G90" s="209">
        <f>VLOOKUP($A90,Table2[[#All],[No]:[Which Group Does Student Participate In?
(optional)]],23,FALSE)</f>
        <v>0</v>
      </c>
      <c r="H90" s="29"/>
      <c r="I90" s="29"/>
      <c r="J90" s="29"/>
      <c r="K90" s="29"/>
      <c r="L90" s="29"/>
      <c r="M90" s="29"/>
      <c r="N90" s="29"/>
      <c r="O90" s="29"/>
      <c r="P90" s="29"/>
      <c r="Q90" s="29"/>
      <c r="R90" s="29"/>
      <c r="S90" s="9"/>
      <c r="T90" s="9"/>
      <c r="U90" s="9"/>
      <c r="V90" s="9"/>
      <c r="W90" s="9"/>
      <c r="X90" s="9"/>
      <c r="Y90" s="9"/>
      <c r="Z90" s="9"/>
      <c r="AA90" s="9"/>
      <c r="AB90" s="9"/>
      <c r="AC90" s="9"/>
      <c r="AD90" s="9"/>
      <c r="AE90" s="9"/>
      <c r="AF90" s="9"/>
      <c r="AG90" s="9"/>
      <c r="AH90" s="9"/>
      <c r="AI90" s="9"/>
      <c r="AJ90" s="11">
        <f t="shared" si="3"/>
        <v>0</v>
      </c>
      <c r="AK90" s="11">
        <f t="shared" si="4"/>
        <v>0</v>
      </c>
      <c r="AL90" s="47" t="e">
        <f t="shared" si="5"/>
        <v>#DIV/0!</v>
      </c>
    </row>
    <row r="91" spans="1:38" x14ac:dyDescent="0.25">
      <c r="A91" s="10">
        <v>90</v>
      </c>
      <c r="B91" s="11">
        <f>VLOOKUP($A91,Table2[[No]:[Date Student Last Attended Program
(mm/dd/yyyy)]],2,FALSE)</f>
        <v>0</v>
      </c>
      <c r="C91" s="12">
        <f>VLOOKUP($A91,Table2[[No]:[Date Student Last Attended Program
(mm/dd/yyyy)]],4,FALSE)</f>
        <v>0</v>
      </c>
      <c r="D91" s="51">
        <f>VLOOKUP($A91,Table2[[No]:[Date Student Last Attended Program
(mm/dd/yyyy)]],14,FALSE)</f>
        <v>0</v>
      </c>
      <c r="E91" s="138">
        <f>VLOOKUP($A91,Table2[[No]:[Date Student Last Attended Program
(mm/dd/yyyy)]],17,FALSE)</f>
        <v>0</v>
      </c>
      <c r="F91" s="207">
        <f>VLOOKUP($A91,Table2[[No]:[Date Student Last Attended Program
(mm/dd/yyyy)]],18,FALSE)</f>
        <v>0</v>
      </c>
      <c r="G91" s="209">
        <f>VLOOKUP($A91,Table2[[#All],[No]:[Which Group Does Student Participate In?
(optional)]],23,FALSE)</f>
        <v>0</v>
      </c>
      <c r="H91" s="29"/>
      <c r="I91" s="29"/>
      <c r="J91" s="29"/>
      <c r="K91" s="29"/>
      <c r="L91" s="29"/>
      <c r="M91" s="29"/>
      <c r="N91" s="29"/>
      <c r="O91" s="29"/>
      <c r="P91" s="29"/>
      <c r="Q91" s="29"/>
      <c r="R91" s="29"/>
      <c r="S91" s="9"/>
      <c r="T91" s="9"/>
      <c r="U91" s="9"/>
      <c r="V91" s="9"/>
      <c r="W91" s="9"/>
      <c r="X91" s="9"/>
      <c r="Y91" s="9"/>
      <c r="Z91" s="9"/>
      <c r="AA91" s="9"/>
      <c r="AB91" s="9"/>
      <c r="AC91" s="9"/>
      <c r="AD91" s="9"/>
      <c r="AE91" s="9"/>
      <c r="AF91" s="9"/>
      <c r="AG91" s="9"/>
      <c r="AH91" s="9"/>
      <c r="AI91" s="9"/>
      <c r="AJ91" s="11">
        <f t="shared" si="3"/>
        <v>0</v>
      </c>
      <c r="AK91" s="11">
        <f t="shared" si="4"/>
        <v>0</v>
      </c>
      <c r="AL91" s="47" t="e">
        <f t="shared" si="5"/>
        <v>#DIV/0!</v>
      </c>
    </row>
    <row r="92" spans="1:38" x14ac:dyDescent="0.25">
      <c r="A92" s="10">
        <v>91</v>
      </c>
      <c r="B92" s="11">
        <f>VLOOKUP($A92,Table2[[No]:[Date Student Last Attended Program
(mm/dd/yyyy)]],2,FALSE)</f>
        <v>0</v>
      </c>
      <c r="C92" s="12">
        <f>VLOOKUP($A92,Table2[[No]:[Date Student Last Attended Program
(mm/dd/yyyy)]],4,FALSE)</f>
        <v>0</v>
      </c>
      <c r="D92" s="51">
        <f>VLOOKUP($A92,Table2[[No]:[Date Student Last Attended Program
(mm/dd/yyyy)]],14,FALSE)</f>
        <v>0</v>
      </c>
      <c r="E92" s="138">
        <f>VLOOKUP($A92,Table2[[No]:[Date Student Last Attended Program
(mm/dd/yyyy)]],17,FALSE)</f>
        <v>0</v>
      </c>
      <c r="F92" s="207">
        <f>VLOOKUP($A92,Table2[[No]:[Date Student Last Attended Program
(mm/dd/yyyy)]],18,FALSE)</f>
        <v>0</v>
      </c>
      <c r="G92" s="209">
        <f>VLOOKUP($A92,Table2[[#All],[No]:[Which Group Does Student Participate In?
(optional)]],23,FALSE)</f>
        <v>0</v>
      </c>
      <c r="H92" s="29"/>
      <c r="I92" s="29"/>
      <c r="J92" s="29"/>
      <c r="K92" s="29"/>
      <c r="L92" s="29"/>
      <c r="M92" s="29"/>
      <c r="N92" s="29"/>
      <c r="O92" s="29"/>
      <c r="P92" s="29"/>
      <c r="Q92" s="29"/>
      <c r="R92" s="29"/>
      <c r="S92" s="9"/>
      <c r="T92" s="9"/>
      <c r="U92" s="9"/>
      <c r="V92" s="9"/>
      <c r="W92" s="9"/>
      <c r="X92" s="9"/>
      <c r="Y92" s="9"/>
      <c r="Z92" s="9"/>
      <c r="AA92" s="9"/>
      <c r="AB92" s="9"/>
      <c r="AC92" s="9"/>
      <c r="AD92" s="9"/>
      <c r="AE92" s="9"/>
      <c r="AF92" s="9"/>
      <c r="AG92" s="9"/>
      <c r="AH92" s="9"/>
      <c r="AI92" s="9"/>
      <c r="AJ92" s="11">
        <f t="shared" si="3"/>
        <v>0</v>
      </c>
      <c r="AK92" s="11">
        <f t="shared" si="4"/>
        <v>0</v>
      </c>
      <c r="AL92" s="47" t="e">
        <f t="shared" si="5"/>
        <v>#DIV/0!</v>
      </c>
    </row>
    <row r="93" spans="1:38" x14ac:dyDescent="0.25">
      <c r="A93" s="10">
        <v>92</v>
      </c>
      <c r="B93" s="11">
        <f>VLOOKUP($A93,Table2[[No]:[Date Student Last Attended Program
(mm/dd/yyyy)]],2,FALSE)</f>
        <v>0</v>
      </c>
      <c r="C93" s="12">
        <f>VLOOKUP($A93,Table2[[No]:[Date Student Last Attended Program
(mm/dd/yyyy)]],4,FALSE)</f>
        <v>0</v>
      </c>
      <c r="D93" s="51">
        <f>VLOOKUP($A93,Table2[[No]:[Date Student Last Attended Program
(mm/dd/yyyy)]],14,FALSE)</f>
        <v>0</v>
      </c>
      <c r="E93" s="138">
        <f>VLOOKUP($A93,Table2[[No]:[Date Student Last Attended Program
(mm/dd/yyyy)]],17,FALSE)</f>
        <v>0</v>
      </c>
      <c r="F93" s="207">
        <f>VLOOKUP($A93,Table2[[No]:[Date Student Last Attended Program
(mm/dd/yyyy)]],18,FALSE)</f>
        <v>0</v>
      </c>
      <c r="G93" s="209">
        <f>VLOOKUP($A93,Table2[[#All],[No]:[Which Group Does Student Participate In?
(optional)]],23,FALSE)</f>
        <v>0</v>
      </c>
      <c r="H93" s="29"/>
      <c r="I93" s="29"/>
      <c r="J93" s="29"/>
      <c r="K93" s="29"/>
      <c r="L93" s="29"/>
      <c r="M93" s="29"/>
      <c r="N93" s="29"/>
      <c r="O93" s="29"/>
      <c r="P93" s="29"/>
      <c r="Q93" s="29"/>
      <c r="R93" s="29"/>
      <c r="S93" s="9"/>
      <c r="T93" s="9"/>
      <c r="U93" s="9"/>
      <c r="V93" s="9"/>
      <c r="W93" s="9"/>
      <c r="X93" s="9"/>
      <c r="Y93" s="9"/>
      <c r="Z93" s="9"/>
      <c r="AA93" s="9"/>
      <c r="AB93" s="9"/>
      <c r="AC93" s="9"/>
      <c r="AD93" s="9"/>
      <c r="AE93" s="9"/>
      <c r="AF93" s="9"/>
      <c r="AG93" s="9"/>
      <c r="AH93" s="9"/>
      <c r="AI93" s="9"/>
      <c r="AJ93" s="11">
        <f t="shared" si="3"/>
        <v>0</v>
      </c>
      <c r="AK93" s="11">
        <f t="shared" si="4"/>
        <v>0</v>
      </c>
      <c r="AL93" s="47" t="e">
        <f t="shared" si="5"/>
        <v>#DIV/0!</v>
      </c>
    </row>
    <row r="94" spans="1:38" x14ac:dyDescent="0.25">
      <c r="A94" s="10">
        <v>93</v>
      </c>
      <c r="B94" s="11">
        <f>VLOOKUP($A94,Table2[[No]:[Date Student Last Attended Program
(mm/dd/yyyy)]],2,FALSE)</f>
        <v>0</v>
      </c>
      <c r="C94" s="12">
        <f>VLOOKUP($A94,Table2[[No]:[Date Student Last Attended Program
(mm/dd/yyyy)]],4,FALSE)</f>
        <v>0</v>
      </c>
      <c r="D94" s="51">
        <f>VLOOKUP($A94,Table2[[No]:[Date Student Last Attended Program
(mm/dd/yyyy)]],14,FALSE)</f>
        <v>0</v>
      </c>
      <c r="E94" s="138">
        <f>VLOOKUP($A94,Table2[[No]:[Date Student Last Attended Program
(mm/dd/yyyy)]],17,FALSE)</f>
        <v>0</v>
      </c>
      <c r="F94" s="207">
        <f>VLOOKUP($A94,Table2[[No]:[Date Student Last Attended Program
(mm/dd/yyyy)]],18,FALSE)</f>
        <v>0</v>
      </c>
      <c r="G94" s="209">
        <f>VLOOKUP($A94,Table2[[#All],[No]:[Which Group Does Student Participate In?
(optional)]],23,FALSE)</f>
        <v>0</v>
      </c>
      <c r="H94" s="29"/>
      <c r="I94" s="29"/>
      <c r="J94" s="29"/>
      <c r="K94" s="29"/>
      <c r="L94" s="29"/>
      <c r="M94" s="29"/>
      <c r="N94" s="29"/>
      <c r="O94" s="29"/>
      <c r="P94" s="29"/>
      <c r="Q94" s="29"/>
      <c r="R94" s="29"/>
      <c r="S94" s="9"/>
      <c r="T94" s="9"/>
      <c r="U94" s="9"/>
      <c r="V94" s="9"/>
      <c r="W94" s="9"/>
      <c r="X94" s="9"/>
      <c r="Y94" s="9"/>
      <c r="Z94" s="9"/>
      <c r="AA94" s="9"/>
      <c r="AB94" s="9"/>
      <c r="AC94" s="9"/>
      <c r="AD94" s="9"/>
      <c r="AE94" s="9"/>
      <c r="AF94" s="9"/>
      <c r="AG94" s="9"/>
      <c r="AH94" s="9"/>
      <c r="AI94" s="9"/>
      <c r="AJ94" s="11">
        <f t="shared" si="3"/>
        <v>0</v>
      </c>
      <c r="AK94" s="11">
        <f t="shared" si="4"/>
        <v>0</v>
      </c>
      <c r="AL94" s="47" t="e">
        <f t="shared" si="5"/>
        <v>#DIV/0!</v>
      </c>
    </row>
    <row r="95" spans="1:38" x14ac:dyDescent="0.25">
      <c r="A95" s="10">
        <v>94</v>
      </c>
      <c r="B95" s="11">
        <f>VLOOKUP($A95,Table2[[No]:[Date Student Last Attended Program
(mm/dd/yyyy)]],2,FALSE)</f>
        <v>0</v>
      </c>
      <c r="C95" s="12">
        <f>VLOOKUP($A95,Table2[[No]:[Date Student Last Attended Program
(mm/dd/yyyy)]],4,FALSE)</f>
        <v>0</v>
      </c>
      <c r="D95" s="51">
        <f>VLOOKUP($A95,Table2[[No]:[Date Student Last Attended Program
(mm/dd/yyyy)]],14,FALSE)</f>
        <v>0</v>
      </c>
      <c r="E95" s="138">
        <f>VLOOKUP($A95,Table2[[No]:[Date Student Last Attended Program
(mm/dd/yyyy)]],17,FALSE)</f>
        <v>0</v>
      </c>
      <c r="F95" s="207">
        <f>VLOOKUP($A95,Table2[[No]:[Date Student Last Attended Program
(mm/dd/yyyy)]],18,FALSE)</f>
        <v>0</v>
      </c>
      <c r="G95" s="209">
        <f>VLOOKUP($A95,Table2[[#All],[No]:[Which Group Does Student Participate In?
(optional)]],23,FALSE)</f>
        <v>0</v>
      </c>
      <c r="H95" s="29"/>
      <c r="I95" s="29"/>
      <c r="J95" s="29"/>
      <c r="K95" s="29"/>
      <c r="L95" s="29"/>
      <c r="M95" s="29"/>
      <c r="N95" s="29"/>
      <c r="O95" s="29"/>
      <c r="P95" s="29"/>
      <c r="Q95" s="29"/>
      <c r="R95" s="29"/>
      <c r="S95" s="9"/>
      <c r="T95" s="9"/>
      <c r="U95" s="9"/>
      <c r="V95" s="9"/>
      <c r="W95" s="9"/>
      <c r="X95" s="9"/>
      <c r="Y95" s="9"/>
      <c r="Z95" s="9"/>
      <c r="AA95" s="9"/>
      <c r="AB95" s="9"/>
      <c r="AC95" s="9"/>
      <c r="AD95" s="9"/>
      <c r="AE95" s="9"/>
      <c r="AF95" s="9"/>
      <c r="AG95" s="9"/>
      <c r="AH95" s="9"/>
      <c r="AI95" s="9"/>
      <c r="AJ95" s="11">
        <f t="shared" si="3"/>
        <v>0</v>
      </c>
      <c r="AK95" s="11">
        <f t="shared" si="4"/>
        <v>0</v>
      </c>
      <c r="AL95" s="47" t="e">
        <f t="shared" si="5"/>
        <v>#DIV/0!</v>
      </c>
    </row>
    <row r="96" spans="1:38" x14ac:dyDescent="0.25">
      <c r="A96" s="10">
        <v>95</v>
      </c>
      <c r="B96" s="11">
        <f>VLOOKUP($A96,Table2[[No]:[Date Student Last Attended Program
(mm/dd/yyyy)]],2,FALSE)</f>
        <v>0</v>
      </c>
      <c r="C96" s="12">
        <f>VLOOKUP($A96,Table2[[No]:[Date Student Last Attended Program
(mm/dd/yyyy)]],4,FALSE)</f>
        <v>0</v>
      </c>
      <c r="D96" s="51">
        <f>VLOOKUP($A96,Table2[[No]:[Date Student Last Attended Program
(mm/dd/yyyy)]],14,FALSE)</f>
        <v>0</v>
      </c>
      <c r="E96" s="138">
        <f>VLOOKUP($A96,Table2[[No]:[Date Student Last Attended Program
(mm/dd/yyyy)]],17,FALSE)</f>
        <v>0</v>
      </c>
      <c r="F96" s="207">
        <f>VLOOKUP($A96,Table2[[No]:[Date Student Last Attended Program
(mm/dd/yyyy)]],18,FALSE)</f>
        <v>0</v>
      </c>
      <c r="G96" s="209">
        <f>VLOOKUP($A96,Table2[[#All],[No]:[Which Group Does Student Participate In?
(optional)]],23,FALSE)</f>
        <v>0</v>
      </c>
      <c r="H96" s="29"/>
      <c r="I96" s="29"/>
      <c r="J96" s="29"/>
      <c r="K96" s="29"/>
      <c r="L96" s="29"/>
      <c r="M96" s="29"/>
      <c r="N96" s="29"/>
      <c r="O96" s="29"/>
      <c r="P96" s="29"/>
      <c r="Q96" s="29"/>
      <c r="R96" s="29"/>
      <c r="S96" s="9"/>
      <c r="T96" s="9"/>
      <c r="U96" s="9"/>
      <c r="V96" s="9"/>
      <c r="W96" s="9"/>
      <c r="X96" s="9"/>
      <c r="Y96" s="9"/>
      <c r="Z96" s="9"/>
      <c r="AA96" s="9"/>
      <c r="AB96" s="9"/>
      <c r="AC96" s="9"/>
      <c r="AD96" s="9"/>
      <c r="AE96" s="9"/>
      <c r="AF96" s="9"/>
      <c r="AG96" s="9"/>
      <c r="AH96" s="9"/>
      <c r="AI96" s="9"/>
      <c r="AJ96" s="11">
        <f t="shared" si="3"/>
        <v>0</v>
      </c>
      <c r="AK96" s="11">
        <f t="shared" si="4"/>
        <v>0</v>
      </c>
      <c r="AL96" s="47" t="e">
        <f t="shared" si="5"/>
        <v>#DIV/0!</v>
      </c>
    </row>
    <row r="97" spans="1:38" x14ac:dyDescent="0.25">
      <c r="A97" s="10">
        <v>96</v>
      </c>
      <c r="B97" s="11">
        <f>VLOOKUP($A97,Table2[[No]:[Date Student Last Attended Program
(mm/dd/yyyy)]],2,FALSE)</f>
        <v>0</v>
      </c>
      <c r="C97" s="12">
        <f>VLOOKUP($A97,Table2[[No]:[Date Student Last Attended Program
(mm/dd/yyyy)]],4,FALSE)</f>
        <v>0</v>
      </c>
      <c r="D97" s="51">
        <f>VLOOKUP($A97,Table2[[No]:[Date Student Last Attended Program
(mm/dd/yyyy)]],14,FALSE)</f>
        <v>0</v>
      </c>
      <c r="E97" s="138">
        <f>VLOOKUP($A97,Table2[[No]:[Date Student Last Attended Program
(mm/dd/yyyy)]],17,FALSE)</f>
        <v>0</v>
      </c>
      <c r="F97" s="207">
        <f>VLOOKUP($A97,Table2[[No]:[Date Student Last Attended Program
(mm/dd/yyyy)]],18,FALSE)</f>
        <v>0</v>
      </c>
      <c r="G97" s="209">
        <f>VLOOKUP($A97,Table2[[#All],[No]:[Which Group Does Student Participate In?
(optional)]],23,FALSE)</f>
        <v>0</v>
      </c>
      <c r="H97" s="29"/>
      <c r="I97" s="29"/>
      <c r="J97" s="29"/>
      <c r="K97" s="29"/>
      <c r="L97" s="29"/>
      <c r="M97" s="29"/>
      <c r="N97" s="29"/>
      <c r="O97" s="29"/>
      <c r="P97" s="29"/>
      <c r="Q97" s="29"/>
      <c r="R97" s="29"/>
      <c r="S97" s="9"/>
      <c r="T97" s="9"/>
      <c r="U97" s="9"/>
      <c r="V97" s="9"/>
      <c r="W97" s="9"/>
      <c r="X97" s="9"/>
      <c r="Y97" s="9"/>
      <c r="Z97" s="9"/>
      <c r="AA97" s="9"/>
      <c r="AB97" s="9"/>
      <c r="AC97" s="9"/>
      <c r="AD97" s="9"/>
      <c r="AE97" s="9"/>
      <c r="AF97" s="9"/>
      <c r="AG97" s="9"/>
      <c r="AH97" s="9"/>
      <c r="AI97" s="9"/>
      <c r="AJ97" s="11">
        <f t="shared" si="3"/>
        <v>0</v>
      </c>
      <c r="AK97" s="11">
        <f t="shared" si="4"/>
        <v>0</v>
      </c>
      <c r="AL97" s="47" t="e">
        <f t="shared" si="5"/>
        <v>#DIV/0!</v>
      </c>
    </row>
    <row r="98" spans="1:38" x14ac:dyDescent="0.25">
      <c r="A98" s="10">
        <v>97</v>
      </c>
      <c r="B98" s="11">
        <f>VLOOKUP($A98,Table2[[No]:[Date Student Last Attended Program
(mm/dd/yyyy)]],2,FALSE)</f>
        <v>0</v>
      </c>
      <c r="C98" s="12">
        <f>VLOOKUP($A98,Table2[[No]:[Date Student Last Attended Program
(mm/dd/yyyy)]],4,FALSE)</f>
        <v>0</v>
      </c>
      <c r="D98" s="51">
        <f>VLOOKUP($A98,Table2[[No]:[Date Student Last Attended Program
(mm/dd/yyyy)]],14,FALSE)</f>
        <v>0</v>
      </c>
      <c r="E98" s="138">
        <f>VLOOKUP($A98,Table2[[No]:[Date Student Last Attended Program
(mm/dd/yyyy)]],17,FALSE)</f>
        <v>0</v>
      </c>
      <c r="F98" s="207">
        <f>VLOOKUP($A98,Table2[[No]:[Date Student Last Attended Program
(mm/dd/yyyy)]],18,FALSE)</f>
        <v>0</v>
      </c>
      <c r="G98" s="209">
        <f>VLOOKUP($A98,Table2[[#All],[No]:[Which Group Does Student Participate In?
(optional)]],23,FALSE)</f>
        <v>0</v>
      </c>
      <c r="H98" s="29"/>
      <c r="I98" s="29"/>
      <c r="J98" s="29"/>
      <c r="K98" s="29"/>
      <c r="L98" s="29"/>
      <c r="M98" s="29"/>
      <c r="N98" s="29"/>
      <c r="O98" s="29"/>
      <c r="P98" s="29"/>
      <c r="Q98" s="29"/>
      <c r="R98" s="29"/>
      <c r="S98" s="9"/>
      <c r="T98" s="9"/>
      <c r="U98" s="9"/>
      <c r="V98" s="9"/>
      <c r="W98" s="9"/>
      <c r="X98" s="9"/>
      <c r="Y98" s="9"/>
      <c r="Z98" s="9"/>
      <c r="AA98" s="9"/>
      <c r="AB98" s="9"/>
      <c r="AC98" s="9"/>
      <c r="AD98" s="9"/>
      <c r="AE98" s="9"/>
      <c r="AF98" s="9"/>
      <c r="AG98" s="9"/>
      <c r="AH98" s="9"/>
      <c r="AI98" s="9"/>
      <c r="AJ98" s="11">
        <f t="shared" si="3"/>
        <v>0</v>
      </c>
      <c r="AK98" s="11">
        <f t="shared" si="4"/>
        <v>0</v>
      </c>
      <c r="AL98" s="47" t="e">
        <f t="shared" si="5"/>
        <v>#DIV/0!</v>
      </c>
    </row>
    <row r="99" spans="1:38" x14ac:dyDescent="0.25">
      <c r="A99" s="10">
        <v>98</v>
      </c>
      <c r="B99" s="11">
        <f>VLOOKUP($A99,Table2[[No]:[Date Student Last Attended Program
(mm/dd/yyyy)]],2,FALSE)</f>
        <v>0</v>
      </c>
      <c r="C99" s="12">
        <f>VLOOKUP($A99,Table2[[No]:[Date Student Last Attended Program
(mm/dd/yyyy)]],4,FALSE)</f>
        <v>0</v>
      </c>
      <c r="D99" s="51">
        <f>VLOOKUP($A99,Table2[[No]:[Date Student Last Attended Program
(mm/dd/yyyy)]],14,FALSE)</f>
        <v>0</v>
      </c>
      <c r="E99" s="138">
        <f>VLOOKUP($A99,Table2[[No]:[Date Student Last Attended Program
(mm/dd/yyyy)]],17,FALSE)</f>
        <v>0</v>
      </c>
      <c r="F99" s="207">
        <f>VLOOKUP($A99,Table2[[No]:[Date Student Last Attended Program
(mm/dd/yyyy)]],18,FALSE)</f>
        <v>0</v>
      </c>
      <c r="G99" s="209">
        <f>VLOOKUP($A99,Table2[[#All],[No]:[Which Group Does Student Participate In?
(optional)]],23,FALSE)</f>
        <v>0</v>
      </c>
      <c r="H99" s="29"/>
      <c r="I99" s="29"/>
      <c r="J99" s="29"/>
      <c r="K99" s="29"/>
      <c r="L99" s="29"/>
      <c r="M99" s="29"/>
      <c r="N99" s="29"/>
      <c r="O99" s="29"/>
      <c r="P99" s="29"/>
      <c r="Q99" s="29"/>
      <c r="R99" s="29"/>
      <c r="S99" s="9"/>
      <c r="T99" s="9"/>
      <c r="U99" s="9"/>
      <c r="V99" s="9"/>
      <c r="W99" s="9"/>
      <c r="X99" s="9"/>
      <c r="Y99" s="9"/>
      <c r="Z99" s="9"/>
      <c r="AA99" s="9"/>
      <c r="AB99" s="9"/>
      <c r="AC99" s="9"/>
      <c r="AD99" s="9"/>
      <c r="AE99" s="9"/>
      <c r="AF99" s="9"/>
      <c r="AG99" s="9"/>
      <c r="AH99" s="9"/>
      <c r="AI99" s="9"/>
      <c r="AJ99" s="11">
        <f t="shared" si="3"/>
        <v>0</v>
      </c>
      <c r="AK99" s="11">
        <f t="shared" si="4"/>
        <v>0</v>
      </c>
      <c r="AL99" s="47" t="e">
        <f t="shared" si="5"/>
        <v>#DIV/0!</v>
      </c>
    </row>
    <row r="100" spans="1:38" x14ac:dyDescent="0.25">
      <c r="A100" s="10">
        <v>99</v>
      </c>
      <c r="B100" s="11">
        <f>VLOOKUP($A100,Table2[[No]:[Date Student Last Attended Program
(mm/dd/yyyy)]],2,FALSE)</f>
        <v>0</v>
      </c>
      <c r="C100" s="12">
        <f>VLOOKUP($A100,Table2[[No]:[Date Student Last Attended Program
(mm/dd/yyyy)]],4,FALSE)</f>
        <v>0</v>
      </c>
      <c r="D100" s="51">
        <f>VLOOKUP($A100,Table2[[No]:[Date Student Last Attended Program
(mm/dd/yyyy)]],14,FALSE)</f>
        <v>0</v>
      </c>
      <c r="E100" s="138">
        <f>VLOOKUP($A100,Table2[[No]:[Date Student Last Attended Program
(mm/dd/yyyy)]],17,FALSE)</f>
        <v>0</v>
      </c>
      <c r="F100" s="207">
        <f>VLOOKUP($A100,Table2[[No]:[Date Student Last Attended Program
(mm/dd/yyyy)]],18,FALSE)</f>
        <v>0</v>
      </c>
      <c r="G100" s="209">
        <f>VLOOKUP($A100,Table2[[#All],[No]:[Which Group Does Student Participate In?
(optional)]],23,FALSE)</f>
        <v>0</v>
      </c>
      <c r="H100" s="29"/>
      <c r="I100" s="29"/>
      <c r="J100" s="29"/>
      <c r="K100" s="29"/>
      <c r="L100" s="29"/>
      <c r="M100" s="29"/>
      <c r="N100" s="29"/>
      <c r="O100" s="29"/>
      <c r="P100" s="29"/>
      <c r="Q100" s="29"/>
      <c r="R100" s="29"/>
      <c r="S100" s="9"/>
      <c r="T100" s="9"/>
      <c r="U100" s="9"/>
      <c r="V100" s="9"/>
      <c r="W100" s="9"/>
      <c r="X100" s="9"/>
      <c r="Y100" s="9"/>
      <c r="Z100" s="9"/>
      <c r="AA100" s="9"/>
      <c r="AB100" s="9"/>
      <c r="AC100" s="9"/>
      <c r="AD100" s="9"/>
      <c r="AE100" s="9"/>
      <c r="AF100" s="9"/>
      <c r="AG100" s="9"/>
      <c r="AH100" s="9"/>
      <c r="AI100" s="9"/>
      <c r="AJ100" s="11">
        <f t="shared" si="3"/>
        <v>0</v>
      </c>
      <c r="AK100" s="11">
        <f t="shared" si="4"/>
        <v>0</v>
      </c>
      <c r="AL100" s="47" t="e">
        <f t="shared" si="5"/>
        <v>#DIV/0!</v>
      </c>
    </row>
    <row r="101" spans="1:38" x14ac:dyDescent="0.25">
      <c r="A101" s="10">
        <v>100</v>
      </c>
      <c r="B101" s="11">
        <f>VLOOKUP($A101,Table2[[No]:[Date Student Last Attended Program
(mm/dd/yyyy)]],2,FALSE)</f>
        <v>0</v>
      </c>
      <c r="C101" s="12">
        <f>VLOOKUP($A101,Table2[[No]:[Date Student Last Attended Program
(mm/dd/yyyy)]],4,FALSE)</f>
        <v>0</v>
      </c>
      <c r="D101" s="51">
        <f>VLOOKUP($A101,Table2[[No]:[Date Student Last Attended Program
(mm/dd/yyyy)]],14,FALSE)</f>
        <v>0</v>
      </c>
      <c r="E101" s="138">
        <f>VLOOKUP($A101,Table2[[No]:[Date Student Last Attended Program
(mm/dd/yyyy)]],17,FALSE)</f>
        <v>0</v>
      </c>
      <c r="F101" s="207">
        <f>VLOOKUP($A101,Table2[[No]:[Date Student Last Attended Program
(mm/dd/yyyy)]],18,FALSE)</f>
        <v>0</v>
      </c>
      <c r="G101" s="209">
        <f>VLOOKUP($A101,Table2[[#All],[No]:[Which Group Does Student Participate In?
(optional)]],23,FALSE)</f>
        <v>0</v>
      </c>
      <c r="H101" s="29"/>
      <c r="I101" s="29"/>
      <c r="J101" s="29"/>
      <c r="K101" s="29"/>
      <c r="L101" s="29"/>
      <c r="M101" s="29"/>
      <c r="N101" s="29"/>
      <c r="O101" s="29"/>
      <c r="P101" s="29"/>
      <c r="Q101" s="29"/>
      <c r="R101" s="29"/>
      <c r="S101" s="9"/>
      <c r="T101" s="9"/>
      <c r="U101" s="9"/>
      <c r="V101" s="9"/>
      <c r="W101" s="9"/>
      <c r="X101" s="9"/>
      <c r="Y101" s="9"/>
      <c r="Z101" s="9"/>
      <c r="AA101" s="9"/>
      <c r="AB101" s="9"/>
      <c r="AC101" s="9"/>
      <c r="AD101" s="9"/>
      <c r="AE101" s="9"/>
      <c r="AF101" s="9"/>
      <c r="AG101" s="9"/>
      <c r="AH101" s="9"/>
      <c r="AI101" s="9"/>
      <c r="AJ101" s="11">
        <f t="shared" si="3"/>
        <v>0</v>
      </c>
      <c r="AK101" s="11">
        <f t="shared" si="4"/>
        <v>0</v>
      </c>
      <c r="AL101" s="47" t="e">
        <f t="shared" si="5"/>
        <v>#DIV/0!</v>
      </c>
    </row>
    <row r="102" spans="1:38" x14ac:dyDescent="0.25">
      <c r="A102" s="10">
        <v>101</v>
      </c>
      <c r="B102" s="11">
        <f>VLOOKUP($A102,Table2[[No]:[Date Student Last Attended Program
(mm/dd/yyyy)]],2,FALSE)</f>
        <v>0</v>
      </c>
      <c r="C102" s="12">
        <f>VLOOKUP($A102,Table2[[No]:[Date Student Last Attended Program
(mm/dd/yyyy)]],4,FALSE)</f>
        <v>0</v>
      </c>
      <c r="D102" s="51">
        <f>VLOOKUP($A102,Table2[[No]:[Date Student Last Attended Program
(mm/dd/yyyy)]],14,FALSE)</f>
        <v>0</v>
      </c>
      <c r="E102" s="138">
        <f>VLOOKUP($A102,Table2[[No]:[Date Student Last Attended Program
(mm/dd/yyyy)]],17,FALSE)</f>
        <v>0</v>
      </c>
      <c r="F102" s="207">
        <f>VLOOKUP($A102,Table2[[No]:[Date Student Last Attended Program
(mm/dd/yyyy)]],18,FALSE)</f>
        <v>0</v>
      </c>
      <c r="G102" s="209">
        <f>VLOOKUP($A102,Table2[[#All],[No]:[Which Group Does Student Participate In?
(optional)]],23,FALSE)</f>
        <v>0</v>
      </c>
      <c r="H102" s="29"/>
      <c r="I102" s="29"/>
      <c r="J102" s="29"/>
      <c r="K102" s="29"/>
      <c r="L102" s="29"/>
      <c r="M102" s="29"/>
      <c r="N102" s="29"/>
      <c r="O102" s="29"/>
      <c r="P102" s="29"/>
      <c r="Q102" s="29"/>
      <c r="R102" s="29"/>
      <c r="S102" s="9"/>
      <c r="T102" s="9"/>
      <c r="U102" s="9"/>
      <c r="V102" s="9"/>
      <c r="W102" s="9"/>
      <c r="X102" s="9"/>
      <c r="Y102" s="9"/>
      <c r="Z102" s="9"/>
      <c r="AA102" s="9"/>
      <c r="AB102" s="9"/>
      <c r="AC102" s="9"/>
      <c r="AD102" s="9"/>
      <c r="AE102" s="9"/>
      <c r="AF102" s="9"/>
      <c r="AG102" s="9"/>
      <c r="AH102" s="9"/>
      <c r="AI102" s="9"/>
      <c r="AJ102" s="11">
        <f t="shared" si="3"/>
        <v>0</v>
      </c>
      <c r="AK102" s="11">
        <f t="shared" si="4"/>
        <v>0</v>
      </c>
      <c r="AL102" s="47" t="e">
        <f t="shared" si="5"/>
        <v>#DIV/0!</v>
      </c>
    </row>
    <row r="103" spans="1:38" x14ac:dyDescent="0.25">
      <c r="A103" s="10">
        <v>102</v>
      </c>
      <c r="B103" s="11">
        <f>VLOOKUP($A103,Table2[[No]:[Date Student Last Attended Program
(mm/dd/yyyy)]],2,FALSE)</f>
        <v>0</v>
      </c>
      <c r="C103" s="12">
        <f>VLOOKUP($A103,Table2[[No]:[Date Student Last Attended Program
(mm/dd/yyyy)]],4,FALSE)</f>
        <v>0</v>
      </c>
      <c r="D103" s="51">
        <f>VLOOKUP($A103,Table2[[No]:[Date Student Last Attended Program
(mm/dd/yyyy)]],14,FALSE)</f>
        <v>0</v>
      </c>
      <c r="E103" s="138">
        <f>VLOOKUP($A103,Table2[[No]:[Date Student Last Attended Program
(mm/dd/yyyy)]],17,FALSE)</f>
        <v>0</v>
      </c>
      <c r="F103" s="207">
        <f>VLOOKUP($A103,Table2[[No]:[Date Student Last Attended Program
(mm/dd/yyyy)]],18,FALSE)</f>
        <v>0</v>
      </c>
      <c r="G103" s="209">
        <f>VLOOKUP($A103,Table2[[#All],[No]:[Which Group Does Student Participate In?
(optional)]],23,FALSE)</f>
        <v>0</v>
      </c>
      <c r="H103" s="29"/>
      <c r="I103" s="29"/>
      <c r="J103" s="29"/>
      <c r="K103" s="29"/>
      <c r="L103" s="29"/>
      <c r="M103" s="29"/>
      <c r="N103" s="29"/>
      <c r="O103" s="29"/>
      <c r="P103" s="29"/>
      <c r="Q103" s="29"/>
      <c r="R103" s="29"/>
      <c r="S103" s="9"/>
      <c r="T103" s="9"/>
      <c r="U103" s="9"/>
      <c r="V103" s="9"/>
      <c r="W103" s="9"/>
      <c r="X103" s="9"/>
      <c r="Y103" s="9"/>
      <c r="Z103" s="9"/>
      <c r="AA103" s="9"/>
      <c r="AB103" s="9"/>
      <c r="AC103" s="9"/>
      <c r="AD103" s="9"/>
      <c r="AE103" s="9"/>
      <c r="AF103" s="9"/>
      <c r="AG103" s="9"/>
      <c r="AH103" s="9"/>
      <c r="AI103" s="9"/>
      <c r="AJ103" s="11">
        <f t="shared" si="3"/>
        <v>0</v>
      </c>
      <c r="AK103" s="11">
        <f t="shared" si="4"/>
        <v>0</v>
      </c>
      <c r="AL103" s="47" t="e">
        <f t="shared" si="5"/>
        <v>#DIV/0!</v>
      </c>
    </row>
    <row r="104" spans="1:38" x14ac:dyDescent="0.25">
      <c r="A104" s="10">
        <v>103</v>
      </c>
      <c r="B104" s="11">
        <f>VLOOKUP($A104,Table2[[No]:[Date Student Last Attended Program
(mm/dd/yyyy)]],2,FALSE)</f>
        <v>0</v>
      </c>
      <c r="C104" s="12">
        <f>VLOOKUP($A104,Table2[[No]:[Date Student Last Attended Program
(mm/dd/yyyy)]],4,FALSE)</f>
        <v>0</v>
      </c>
      <c r="D104" s="51">
        <f>VLOOKUP($A104,Table2[[No]:[Date Student Last Attended Program
(mm/dd/yyyy)]],14,FALSE)</f>
        <v>0</v>
      </c>
      <c r="E104" s="138">
        <f>VLOOKUP($A104,Table2[[No]:[Date Student Last Attended Program
(mm/dd/yyyy)]],17,FALSE)</f>
        <v>0</v>
      </c>
      <c r="F104" s="207">
        <f>VLOOKUP($A104,Table2[[No]:[Date Student Last Attended Program
(mm/dd/yyyy)]],18,FALSE)</f>
        <v>0</v>
      </c>
      <c r="G104" s="209">
        <f>VLOOKUP($A104,Table2[[#All],[No]:[Which Group Does Student Participate In?
(optional)]],23,FALSE)</f>
        <v>0</v>
      </c>
      <c r="H104" s="29"/>
      <c r="I104" s="29"/>
      <c r="J104" s="29"/>
      <c r="K104" s="29"/>
      <c r="L104" s="29"/>
      <c r="M104" s="29"/>
      <c r="N104" s="29"/>
      <c r="O104" s="29"/>
      <c r="P104" s="29"/>
      <c r="Q104" s="29"/>
      <c r="R104" s="29"/>
      <c r="S104" s="9"/>
      <c r="T104" s="9"/>
      <c r="U104" s="9"/>
      <c r="V104" s="9"/>
      <c r="W104" s="9"/>
      <c r="X104" s="9"/>
      <c r="Y104" s="9"/>
      <c r="Z104" s="9"/>
      <c r="AA104" s="9"/>
      <c r="AB104" s="9"/>
      <c r="AC104" s="9"/>
      <c r="AD104" s="9"/>
      <c r="AE104" s="9"/>
      <c r="AF104" s="9"/>
      <c r="AG104" s="9"/>
      <c r="AH104" s="9"/>
      <c r="AI104" s="9"/>
      <c r="AJ104" s="11">
        <f t="shared" si="3"/>
        <v>0</v>
      </c>
      <c r="AK104" s="11">
        <f t="shared" si="4"/>
        <v>0</v>
      </c>
      <c r="AL104" s="47" t="e">
        <f t="shared" si="5"/>
        <v>#DIV/0!</v>
      </c>
    </row>
    <row r="105" spans="1:38" x14ac:dyDescent="0.25">
      <c r="A105" s="10">
        <v>104</v>
      </c>
      <c r="B105" s="11">
        <f>VLOOKUP($A105,Table2[[No]:[Date Student Last Attended Program
(mm/dd/yyyy)]],2,FALSE)</f>
        <v>0</v>
      </c>
      <c r="C105" s="12">
        <f>VLOOKUP($A105,Table2[[No]:[Date Student Last Attended Program
(mm/dd/yyyy)]],4,FALSE)</f>
        <v>0</v>
      </c>
      <c r="D105" s="51">
        <f>VLOOKUP($A105,Table2[[No]:[Date Student Last Attended Program
(mm/dd/yyyy)]],14,FALSE)</f>
        <v>0</v>
      </c>
      <c r="E105" s="138">
        <f>VLOOKUP($A105,Table2[[No]:[Date Student Last Attended Program
(mm/dd/yyyy)]],17,FALSE)</f>
        <v>0</v>
      </c>
      <c r="F105" s="207">
        <f>VLOOKUP($A105,Table2[[No]:[Date Student Last Attended Program
(mm/dd/yyyy)]],18,FALSE)</f>
        <v>0</v>
      </c>
      <c r="G105" s="209">
        <f>VLOOKUP($A105,Table2[[#All],[No]:[Which Group Does Student Participate In?
(optional)]],23,FALSE)</f>
        <v>0</v>
      </c>
      <c r="H105" s="29"/>
      <c r="I105" s="29"/>
      <c r="J105" s="29"/>
      <c r="K105" s="29"/>
      <c r="L105" s="29"/>
      <c r="M105" s="29"/>
      <c r="N105" s="29"/>
      <c r="O105" s="29"/>
      <c r="P105" s="29"/>
      <c r="Q105" s="29"/>
      <c r="R105" s="29"/>
      <c r="S105" s="9"/>
      <c r="T105" s="9"/>
      <c r="U105" s="9"/>
      <c r="V105" s="9"/>
      <c r="W105" s="9"/>
      <c r="X105" s="9"/>
      <c r="Y105" s="9"/>
      <c r="Z105" s="9"/>
      <c r="AA105" s="9"/>
      <c r="AB105" s="9"/>
      <c r="AC105" s="9"/>
      <c r="AD105" s="9"/>
      <c r="AE105" s="9"/>
      <c r="AF105" s="9"/>
      <c r="AG105" s="9"/>
      <c r="AH105" s="9"/>
      <c r="AI105" s="9"/>
      <c r="AJ105" s="11">
        <f t="shared" si="3"/>
        <v>0</v>
      </c>
      <c r="AK105" s="11">
        <f t="shared" si="4"/>
        <v>0</v>
      </c>
      <c r="AL105" s="47" t="e">
        <f t="shared" si="5"/>
        <v>#DIV/0!</v>
      </c>
    </row>
    <row r="106" spans="1:38" x14ac:dyDescent="0.25">
      <c r="A106" s="10">
        <v>105</v>
      </c>
      <c r="B106" s="11">
        <f>VLOOKUP($A106,Table2[[No]:[Date Student Last Attended Program
(mm/dd/yyyy)]],2,FALSE)</f>
        <v>0</v>
      </c>
      <c r="C106" s="12">
        <f>VLOOKUP($A106,Table2[[No]:[Date Student Last Attended Program
(mm/dd/yyyy)]],4,FALSE)</f>
        <v>0</v>
      </c>
      <c r="D106" s="51">
        <f>VLOOKUP($A106,Table2[[No]:[Date Student Last Attended Program
(mm/dd/yyyy)]],14,FALSE)</f>
        <v>0</v>
      </c>
      <c r="E106" s="138">
        <f>VLOOKUP($A106,Table2[[No]:[Date Student Last Attended Program
(mm/dd/yyyy)]],17,FALSE)</f>
        <v>0</v>
      </c>
      <c r="F106" s="207">
        <f>VLOOKUP($A106,Table2[[No]:[Date Student Last Attended Program
(mm/dd/yyyy)]],18,FALSE)</f>
        <v>0</v>
      </c>
      <c r="G106" s="209">
        <f>VLOOKUP($A106,Table2[[#All],[No]:[Which Group Does Student Participate In?
(optional)]],23,FALSE)</f>
        <v>0</v>
      </c>
      <c r="H106" s="29"/>
      <c r="I106" s="29"/>
      <c r="J106" s="29"/>
      <c r="K106" s="29"/>
      <c r="L106" s="29"/>
      <c r="M106" s="29"/>
      <c r="N106" s="29"/>
      <c r="O106" s="29"/>
      <c r="P106" s="29"/>
      <c r="Q106" s="29"/>
      <c r="R106" s="29"/>
      <c r="S106" s="9"/>
      <c r="T106" s="9"/>
      <c r="U106" s="9"/>
      <c r="V106" s="9"/>
      <c r="W106" s="9"/>
      <c r="X106" s="9"/>
      <c r="Y106" s="9"/>
      <c r="Z106" s="9"/>
      <c r="AA106" s="9"/>
      <c r="AB106" s="9"/>
      <c r="AC106" s="9"/>
      <c r="AD106" s="9"/>
      <c r="AE106" s="9"/>
      <c r="AF106" s="9"/>
      <c r="AG106" s="9"/>
      <c r="AH106" s="9"/>
      <c r="AI106" s="9"/>
      <c r="AJ106" s="11">
        <f t="shared" si="3"/>
        <v>0</v>
      </c>
      <c r="AK106" s="11">
        <f t="shared" si="4"/>
        <v>0</v>
      </c>
      <c r="AL106" s="47" t="e">
        <f t="shared" si="5"/>
        <v>#DIV/0!</v>
      </c>
    </row>
    <row r="107" spans="1:38" x14ac:dyDescent="0.25">
      <c r="A107" s="10">
        <v>106</v>
      </c>
      <c r="B107" s="11">
        <f>VLOOKUP($A107,Table2[[No]:[Date Student Last Attended Program
(mm/dd/yyyy)]],2,FALSE)</f>
        <v>0</v>
      </c>
      <c r="C107" s="12">
        <f>VLOOKUP($A107,Table2[[No]:[Date Student Last Attended Program
(mm/dd/yyyy)]],4,FALSE)</f>
        <v>0</v>
      </c>
      <c r="D107" s="51">
        <f>VLOOKUP($A107,Table2[[No]:[Date Student Last Attended Program
(mm/dd/yyyy)]],14,FALSE)</f>
        <v>0</v>
      </c>
      <c r="E107" s="138">
        <f>VLOOKUP($A107,Table2[[No]:[Date Student Last Attended Program
(mm/dd/yyyy)]],17,FALSE)</f>
        <v>0</v>
      </c>
      <c r="F107" s="207">
        <f>VLOOKUP($A107,Table2[[No]:[Date Student Last Attended Program
(mm/dd/yyyy)]],18,FALSE)</f>
        <v>0</v>
      </c>
      <c r="G107" s="209">
        <f>VLOOKUP($A107,Table2[[#All],[No]:[Which Group Does Student Participate In?
(optional)]],23,FALSE)</f>
        <v>0</v>
      </c>
      <c r="H107" s="29"/>
      <c r="I107" s="29"/>
      <c r="J107" s="29"/>
      <c r="K107" s="29"/>
      <c r="L107" s="29"/>
      <c r="M107" s="29"/>
      <c r="N107" s="29"/>
      <c r="O107" s="29"/>
      <c r="P107" s="29"/>
      <c r="Q107" s="29"/>
      <c r="R107" s="29"/>
      <c r="S107" s="9"/>
      <c r="T107" s="9"/>
      <c r="U107" s="9"/>
      <c r="V107" s="9"/>
      <c r="W107" s="9"/>
      <c r="X107" s="9"/>
      <c r="Y107" s="9"/>
      <c r="Z107" s="9"/>
      <c r="AA107" s="9"/>
      <c r="AB107" s="9"/>
      <c r="AC107" s="9"/>
      <c r="AD107" s="9"/>
      <c r="AE107" s="9"/>
      <c r="AF107" s="9"/>
      <c r="AG107" s="9"/>
      <c r="AH107" s="9"/>
      <c r="AI107" s="9"/>
      <c r="AJ107" s="11">
        <f t="shared" si="3"/>
        <v>0</v>
      </c>
      <c r="AK107" s="11">
        <f t="shared" si="4"/>
        <v>0</v>
      </c>
      <c r="AL107" s="47" t="e">
        <f t="shared" si="5"/>
        <v>#DIV/0!</v>
      </c>
    </row>
    <row r="108" spans="1:38" x14ac:dyDescent="0.25">
      <c r="A108" s="10">
        <v>107</v>
      </c>
      <c r="B108" s="11">
        <f>VLOOKUP($A108,Table2[[No]:[Date Student Last Attended Program
(mm/dd/yyyy)]],2,FALSE)</f>
        <v>0</v>
      </c>
      <c r="C108" s="12">
        <f>VLOOKUP($A108,Table2[[No]:[Date Student Last Attended Program
(mm/dd/yyyy)]],4,FALSE)</f>
        <v>0</v>
      </c>
      <c r="D108" s="51">
        <f>VLOOKUP($A108,Table2[[No]:[Date Student Last Attended Program
(mm/dd/yyyy)]],14,FALSE)</f>
        <v>0</v>
      </c>
      <c r="E108" s="138">
        <f>VLOOKUP($A108,Table2[[No]:[Date Student Last Attended Program
(mm/dd/yyyy)]],17,FALSE)</f>
        <v>0</v>
      </c>
      <c r="F108" s="207">
        <f>VLOOKUP($A108,Table2[[No]:[Date Student Last Attended Program
(mm/dd/yyyy)]],18,FALSE)</f>
        <v>0</v>
      </c>
      <c r="G108" s="209">
        <f>VLOOKUP($A108,Table2[[#All],[No]:[Which Group Does Student Participate In?
(optional)]],23,FALSE)</f>
        <v>0</v>
      </c>
      <c r="H108" s="29"/>
      <c r="I108" s="29"/>
      <c r="J108" s="29"/>
      <c r="K108" s="29"/>
      <c r="L108" s="29"/>
      <c r="M108" s="29"/>
      <c r="N108" s="29"/>
      <c r="O108" s="29"/>
      <c r="P108" s="29"/>
      <c r="Q108" s="29"/>
      <c r="R108" s="29"/>
      <c r="S108" s="9"/>
      <c r="T108" s="9"/>
      <c r="U108" s="9"/>
      <c r="V108" s="9"/>
      <c r="W108" s="9"/>
      <c r="X108" s="9"/>
      <c r="Y108" s="9"/>
      <c r="Z108" s="9"/>
      <c r="AA108" s="9"/>
      <c r="AB108" s="9"/>
      <c r="AC108" s="9"/>
      <c r="AD108" s="9"/>
      <c r="AE108" s="9"/>
      <c r="AF108" s="9"/>
      <c r="AG108" s="9"/>
      <c r="AH108" s="9"/>
      <c r="AI108" s="9"/>
      <c r="AJ108" s="11">
        <f t="shared" si="3"/>
        <v>0</v>
      </c>
      <c r="AK108" s="11">
        <f t="shared" si="4"/>
        <v>0</v>
      </c>
      <c r="AL108" s="47" t="e">
        <f t="shared" si="5"/>
        <v>#DIV/0!</v>
      </c>
    </row>
    <row r="109" spans="1:38" x14ac:dyDescent="0.25">
      <c r="A109" s="10">
        <v>108</v>
      </c>
      <c r="B109" s="11">
        <f>VLOOKUP($A109,Table2[[No]:[Date Student Last Attended Program
(mm/dd/yyyy)]],2,FALSE)</f>
        <v>0</v>
      </c>
      <c r="C109" s="12">
        <f>VLOOKUP($A109,Table2[[No]:[Date Student Last Attended Program
(mm/dd/yyyy)]],4,FALSE)</f>
        <v>0</v>
      </c>
      <c r="D109" s="51">
        <f>VLOOKUP($A109,Table2[[No]:[Date Student Last Attended Program
(mm/dd/yyyy)]],14,FALSE)</f>
        <v>0</v>
      </c>
      <c r="E109" s="138">
        <f>VLOOKUP($A109,Table2[[No]:[Date Student Last Attended Program
(mm/dd/yyyy)]],17,FALSE)</f>
        <v>0</v>
      </c>
      <c r="F109" s="207">
        <f>VLOOKUP($A109,Table2[[No]:[Date Student Last Attended Program
(mm/dd/yyyy)]],18,FALSE)</f>
        <v>0</v>
      </c>
      <c r="G109" s="209">
        <f>VLOOKUP($A109,Table2[[#All],[No]:[Which Group Does Student Participate In?
(optional)]],23,FALSE)</f>
        <v>0</v>
      </c>
      <c r="H109" s="29"/>
      <c r="I109" s="29"/>
      <c r="J109" s="29"/>
      <c r="K109" s="29"/>
      <c r="L109" s="29"/>
      <c r="M109" s="29"/>
      <c r="N109" s="29"/>
      <c r="O109" s="29"/>
      <c r="P109" s="29"/>
      <c r="Q109" s="29"/>
      <c r="R109" s="29"/>
      <c r="S109" s="9"/>
      <c r="T109" s="9"/>
      <c r="U109" s="9"/>
      <c r="V109" s="9"/>
      <c r="W109" s="9"/>
      <c r="X109" s="9"/>
      <c r="Y109" s="9"/>
      <c r="Z109" s="9"/>
      <c r="AA109" s="9"/>
      <c r="AB109" s="9"/>
      <c r="AC109" s="9"/>
      <c r="AD109" s="9"/>
      <c r="AE109" s="9"/>
      <c r="AF109" s="9"/>
      <c r="AG109" s="9"/>
      <c r="AH109" s="9"/>
      <c r="AI109" s="9"/>
      <c r="AJ109" s="11">
        <f t="shared" si="3"/>
        <v>0</v>
      </c>
      <c r="AK109" s="11">
        <f t="shared" si="4"/>
        <v>0</v>
      </c>
      <c r="AL109" s="47" t="e">
        <f t="shared" si="5"/>
        <v>#DIV/0!</v>
      </c>
    </row>
    <row r="110" spans="1:38" x14ac:dyDescent="0.25">
      <c r="A110" s="10">
        <v>109</v>
      </c>
      <c r="B110" s="11">
        <f>VLOOKUP($A110,Table2[[No]:[Date Student Last Attended Program
(mm/dd/yyyy)]],2,FALSE)</f>
        <v>0</v>
      </c>
      <c r="C110" s="12">
        <f>VLOOKUP($A110,Table2[[No]:[Date Student Last Attended Program
(mm/dd/yyyy)]],4,FALSE)</f>
        <v>0</v>
      </c>
      <c r="D110" s="51">
        <f>VLOOKUP($A110,Table2[[No]:[Date Student Last Attended Program
(mm/dd/yyyy)]],14,FALSE)</f>
        <v>0</v>
      </c>
      <c r="E110" s="138">
        <f>VLOOKUP($A110,Table2[[No]:[Date Student Last Attended Program
(mm/dd/yyyy)]],17,FALSE)</f>
        <v>0</v>
      </c>
      <c r="F110" s="207">
        <f>VLOOKUP($A110,Table2[[No]:[Date Student Last Attended Program
(mm/dd/yyyy)]],18,FALSE)</f>
        <v>0</v>
      </c>
      <c r="G110" s="209">
        <f>VLOOKUP($A110,Table2[[#All],[No]:[Which Group Does Student Participate In?
(optional)]],23,FALSE)</f>
        <v>0</v>
      </c>
      <c r="H110" s="29"/>
      <c r="I110" s="29"/>
      <c r="J110" s="29"/>
      <c r="K110" s="29"/>
      <c r="L110" s="29"/>
      <c r="M110" s="29"/>
      <c r="N110" s="29"/>
      <c r="O110" s="29"/>
      <c r="P110" s="29"/>
      <c r="Q110" s="29"/>
      <c r="R110" s="29"/>
      <c r="S110" s="9"/>
      <c r="T110" s="9"/>
      <c r="U110" s="9"/>
      <c r="V110" s="9"/>
      <c r="W110" s="9"/>
      <c r="X110" s="9"/>
      <c r="Y110" s="9"/>
      <c r="Z110" s="9"/>
      <c r="AA110" s="9"/>
      <c r="AB110" s="9"/>
      <c r="AC110" s="9"/>
      <c r="AD110" s="9"/>
      <c r="AE110" s="9"/>
      <c r="AF110" s="9"/>
      <c r="AG110" s="9"/>
      <c r="AH110" s="9"/>
      <c r="AI110" s="9"/>
      <c r="AJ110" s="11">
        <f t="shared" si="3"/>
        <v>0</v>
      </c>
      <c r="AK110" s="11">
        <f t="shared" si="4"/>
        <v>0</v>
      </c>
      <c r="AL110" s="47" t="e">
        <f t="shared" si="5"/>
        <v>#DIV/0!</v>
      </c>
    </row>
    <row r="111" spans="1:38" x14ac:dyDescent="0.25">
      <c r="A111" s="10">
        <v>110</v>
      </c>
      <c r="B111" s="11">
        <f>VLOOKUP($A111,Table2[[No]:[Date Student Last Attended Program
(mm/dd/yyyy)]],2,FALSE)</f>
        <v>0</v>
      </c>
      <c r="C111" s="12">
        <f>VLOOKUP($A111,Table2[[No]:[Date Student Last Attended Program
(mm/dd/yyyy)]],4,FALSE)</f>
        <v>0</v>
      </c>
      <c r="D111" s="51">
        <f>VLOOKUP($A111,Table2[[No]:[Date Student Last Attended Program
(mm/dd/yyyy)]],14,FALSE)</f>
        <v>0</v>
      </c>
      <c r="E111" s="138">
        <f>VLOOKUP($A111,Table2[[No]:[Date Student Last Attended Program
(mm/dd/yyyy)]],17,FALSE)</f>
        <v>0</v>
      </c>
      <c r="F111" s="207">
        <f>VLOOKUP($A111,Table2[[No]:[Date Student Last Attended Program
(mm/dd/yyyy)]],18,FALSE)</f>
        <v>0</v>
      </c>
      <c r="G111" s="209">
        <f>VLOOKUP($A111,Table2[[#All],[No]:[Which Group Does Student Participate In?
(optional)]],23,FALSE)</f>
        <v>0</v>
      </c>
      <c r="H111" s="29"/>
      <c r="I111" s="29"/>
      <c r="J111" s="29"/>
      <c r="K111" s="29"/>
      <c r="L111" s="29"/>
      <c r="M111" s="29"/>
      <c r="N111" s="29"/>
      <c r="O111" s="29"/>
      <c r="P111" s="29"/>
      <c r="Q111" s="29"/>
      <c r="R111" s="29"/>
      <c r="S111" s="9"/>
      <c r="T111" s="9"/>
      <c r="U111" s="9"/>
      <c r="V111" s="9"/>
      <c r="W111" s="9"/>
      <c r="X111" s="9"/>
      <c r="Y111" s="9"/>
      <c r="Z111" s="9"/>
      <c r="AA111" s="9"/>
      <c r="AB111" s="9"/>
      <c r="AC111" s="9"/>
      <c r="AD111" s="9"/>
      <c r="AE111" s="9"/>
      <c r="AF111" s="9"/>
      <c r="AG111" s="9"/>
      <c r="AH111" s="9"/>
      <c r="AI111" s="9"/>
      <c r="AJ111" s="11">
        <f t="shared" si="3"/>
        <v>0</v>
      </c>
      <c r="AK111" s="11">
        <f t="shared" si="4"/>
        <v>0</v>
      </c>
      <c r="AL111" s="47" t="e">
        <f t="shared" si="5"/>
        <v>#DIV/0!</v>
      </c>
    </row>
    <row r="112" spans="1:38" x14ac:dyDescent="0.25">
      <c r="A112" s="10">
        <v>111</v>
      </c>
      <c r="B112" s="11">
        <f>VLOOKUP($A112,Table2[[No]:[Date Student Last Attended Program
(mm/dd/yyyy)]],2,FALSE)</f>
        <v>0</v>
      </c>
      <c r="C112" s="12">
        <f>VLOOKUP($A112,Table2[[No]:[Date Student Last Attended Program
(mm/dd/yyyy)]],4,FALSE)</f>
        <v>0</v>
      </c>
      <c r="D112" s="51">
        <f>VLOOKUP($A112,Table2[[No]:[Date Student Last Attended Program
(mm/dd/yyyy)]],14,FALSE)</f>
        <v>0</v>
      </c>
      <c r="E112" s="138">
        <f>VLOOKUP($A112,Table2[[No]:[Date Student Last Attended Program
(mm/dd/yyyy)]],17,FALSE)</f>
        <v>0</v>
      </c>
      <c r="F112" s="207">
        <f>VLOOKUP($A112,Table2[[No]:[Date Student Last Attended Program
(mm/dd/yyyy)]],18,FALSE)</f>
        <v>0</v>
      </c>
      <c r="G112" s="209">
        <f>VLOOKUP($A112,Table2[[#All],[No]:[Which Group Does Student Participate In?
(optional)]],23,FALSE)</f>
        <v>0</v>
      </c>
      <c r="H112" s="29"/>
      <c r="I112" s="29"/>
      <c r="J112" s="29"/>
      <c r="K112" s="29"/>
      <c r="L112" s="29"/>
      <c r="M112" s="29"/>
      <c r="N112" s="29"/>
      <c r="O112" s="29"/>
      <c r="P112" s="29"/>
      <c r="Q112" s="29"/>
      <c r="R112" s="29"/>
      <c r="S112" s="9"/>
      <c r="T112" s="9"/>
      <c r="U112" s="9"/>
      <c r="V112" s="9"/>
      <c r="W112" s="9"/>
      <c r="X112" s="9"/>
      <c r="Y112" s="9"/>
      <c r="Z112" s="9"/>
      <c r="AA112" s="9"/>
      <c r="AB112" s="9"/>
      <c r="AC112" s="9"/>
      <c r="AD112" s="9"/>
      <c r="AE112" s="9"/>
      <c r="AF112" s="9"/>
      <c r="AG112" s="9"/>
      <c r="AH112" s="9"/>
      <c r="AI112" s="9"/>
      <c r="AJ112" s="11">
        <f t="shared" si="3"/>
        <v>0</v>
      </c>
      <c r="AK112" s="11">
        <f t="shared" si="4"/>
        <v>0</v>
      </c>
      <c r="AL112" s="47" t="e">
        <f t="shared" si="5"/>
        <v>#DIV/0!</v>
      </c>
    </row>
    <row r="113" spans="1:38" x14ac:dyDescent="0.25">
      <c r="A113" s="10">
        <v>112</v>
      </c>
      <c r="B113" s="11">
        <f>VLOOKUP($A113,Table2[[No]:[Date Student Last Attended Program
(mm/dd/yyyy)]],2,FALSE)</f>
        <v>0</v>
      </c>
      <c r="C113" s="12">
        <f>VLOOKUP($A113,Table2[[No]:[Date Student Last Attended Program
(mm/dd/yyyy)]],4,FALSE)</f>
        <v>0</v>
      </c>
      <c r="D113" s="51">
        <f>VLOOKUP($A113,Table2[[No]:[Date Student Last Attended Program
(mm/dd/yyyy)]],14,FALSE)</f>
        <v>0</v>
      </c>
      <c r="E113" s="138">
        <f>VLOOKUP($A113,Table2[[No]:[Date Student Last Attended Program
(mm/dd/yyyy)]],17,FALSE)</f>
        <v>0</v>
      </c>
      <c r="F113" s="207">
        <f>VLOOKUP($A113,Table2[[No]:[Date Student Last Attended Program
(mm/dd/yyyy)]],18,FALSE)</f>
        <v>0</v>
      </c>
      <c r="G113" s="209">
        <f>VLOOKUP($A113,Table2[[#All],[No]:[Which Group Does Student Participate In?
(optional)]],23,FALSE)</f>
        <v>0</v>
      </c>
      <c r="H113" s="29"/>
      <c r="I113" s="29"/>
      <c r="J113" s="29"/>
      <c r="K113" s="29"/>
      <c r="L113" s="29"/>
      <c r="M113" s="29"/>
      <c r="N113" s="29"/>
      <c r="O113" s="29"/>
      <c r="P113" s="29"/>
      <c r="Q113" s="29"/>
      <c r="R113" s="29"/>
      <c r="S113" s="9"/>
      <c r="T113" s="9"/>
      <c r="U113" s="9"/>
      <c r="V113" s="9"/>
      <c r="W113" s="9"/>
      <c r="X113" s="9"/>
      <c r="Y113" s="9"/>
      <c r="Z113" s="9"/>
      <c r="AA113" s="9"/>
      <c r="AB113" s="9"/>
      <c r="AC113" s="9"/>
      <c r="AD113" s="9"/>
      <c r="AE113" s="9"/>
      <c r="AF113" s="9"/>
      <c r="AG113" s="9"/>
      <c r="AH113" s="9"/>
      <c r="AI113" s="9"/>
      <c r="AJ113" s="11">
        <f t="shared" si="3"/>
        <v>0</v>
      </c>
      <c r="AK113" s="11">
        <f t="shared" si="4"/>
        <v>0</v>
      </c>
      <c r="AL113" s="47" t="e">
        <f t="shared" si="5"/>
        <v>#DIV/0!</v>
      </c>
    </row>
    <row r="114" spans="1:38" x14ac:dyDescent="0.25">
      <c r="A114" s="10">
        <v>113</v>
      </c>
      <c r="B114" s="11">
        <f>VLOOKUP($A114,Table2[[No]:[Date Student Last Attended Program
(mm/dd/yyyy)]],2,FALSE)</f>
        <v>0</v>
      </c>
      <c r="C114" s="12">
        <f>VLOOKUP($A114,Table2[[No]:[Date Student Last Attended Program
(mm/dd/yyyy)]],4,FALSE)</f>
        <v>0</v>
      </c>
      <c r="D114" s="51">
        <f>VLOOKUP($A114,Table2[[No]:[Date Student Last Attended Program
(mm/dd/yyyy)]],14,FALSE)</f>
        <v>0</v>
      </c>
      <c r="E114" s="138">
        <f>VLOOKUP($A114,Table2[[No]:[Date Student Last Attended Program
(mm/dd/yyyy)]],17,FALSE)</f>
        <v>0</v>
      </c>
      <c r="F114" s="207">
        <f>VLOOKUP($A114,Table2[[No]:[Date Student Last Attended Program
(mm/dd/yyyy)]],18,FALSE)</f>
        <v>0</v>
      </c>
      <c r="G114" s="209">
        <f>VLOOKUP($A114,Table2[[#All],[No]:[Which Group Does Student Participate In?
(optional)]],23,FALSE)</f>
        <v>0</v>
      </c>
      <c r="H114" s="29"/>
      <c r="I114" s="29"/>
      <c r="J114" s="29"/>
      <c r="K114" s="29"/>
      <c r="L114" s="29"/>
      <c r="M114" s="29"/>
      <c r="N114" s="29"/>
      <c r="O114" s="29"/>
      <c r="P114" s="29"/>
      <c r="Q114" s="29"/>
      <c r="R114" s="29"/>
      <c r="S114" s="9"/>
      <c r="T114" s="9"/>
      <c r="U114" s="9"/>
      <c r="V114" s="9"/>
      <c r="W114" s="9"/>
      <c r="X114" s="9"/>
      <c r="Y114" s="9"/>
      <c r="Z114" s="9"/>
      <c r="AA114" s="9"/>
      <c r="AB114" s="9"/>
      <c r="AC114" s="9"/>
      <c r="AD114" s="9"/>
      <c r="AE114" s="9"/>
      <c r="AF114" s="9"/>
      <c r="AG114" s="9"/>
      <c r="AH114" s="9"/>
      <c r="AI114" s="9"/>
      <c r="AJ114" s="11">
        <f t="shared" si="3"/>
        <v>0</v>
      </c>
      <c r="AK114" s="11">
        <f t="shared" si="4"/>
        <v>0</v>
      </c>
      <c r="AL114" s="47" t="e">
        <f t="shared" si="5"/>
        <v>#DIV/0!</v>
      </c>
    </row>
    <row r="115" spans="1:38" x14ac:dyDescent="0.25">
      <c r="A115" s="10">
        <v>114</v>
      </c>
      <c r="B115" s="11">
        <f>VLOOKUP($A115,Table2[[No]:[Date Student Last Attended Program
(mm/dd/yyyy)]],2,FALSE)</f>
        <v>0</v>
      </c>
      <c r="C115" s="12">
        <f>VLOOKUP($A115,Table2[[No]:[Date Student Last Attended Program
(mm/dd/yyyy)]],4,FALSE)</f>
        <v>0</v>
      </c>
      <c r="D115" s="51">
        <f>VLOOKUP($A115,Table2[[No]:[Date Student Last Attended Program
(mm/dd/yyyy)]],14,FALSE)</f>
        <v>0</v>
      </c>
      <c r="E115" s="138">
        <f>VLOOKUP($A115,Table2[[No]:[Date Student Last Attended Program
(mm/dd/yyyy)]],17,FALSE)</f>
        <v>0</v>
      </c>
      <c r="F115" s="207">
        <f>VLOOKUP($A115,Table2[[No]:[Date Student Last Attended Program
(mm/dd/yyyy)]],18,FALSE)</f>
        <v>0</v>
      </c>
      <c r="G115" s="209">
        <f>VLOOKUP($A115,Table2[[#All],[No]:[Which Group Does Student Participate In?
(optional)]],23,FALSE)</f>
        <v>0</v>
      </c>
      <c r="H115" s="29"/>
      <c r="I115" s="29"/>
      <c r="J115" s="29"/>
      <c r="K115" s="29"/>
      <c r="L115" s="29"/>
      <c r="M115" s="29"/>
      <c r="N115" s="29"/>
      <c r="O115" s="29"/>
      <c r="P115" s="29"/>
      <c r="Q115" s="29"/>
      <c r="R115" s="29"/>
      <c r="S115" s="9"/>
      <c r="T115" s="9"/>
      <c r="U115" s="9"/>
      <c r="V115" s="9"/>
      <c r="W115" s="9"/>
      <c r="X115" s="9"/>
      <c r="Y115" s="9"/>
      <c r="Z115" s="9"/>
      <c r="AA115" s="9"/>
      <c r="AB115" s="9"/>
      <c r="AC115" s="9"/>
      <c r="AD115" s="9"/>
      <c r="AE115" s="9"/>
      <c r="AF115" s="9"/>
      <c r="AG115" s="9"/>
      <c r="AH115" s="9"/>
      <c r="AI115" s="9"/>
      <c r="AJ115" s="11">
        <f t="shared" si="3"/>
        <v>0</v>
      </c>
      <c r="AK115" s="11">
        <f t="shared" si="4"/>
        <v>0</v>
      </c>
      <c r="AL115" s="47" t="e">
        <f t="shared" si="5"/>
        <v>#DIV/0!</v>
      </c>
    </row>
    <row r="116" spans="1:38" x14ac:dyDescent="0.25">
      <c r="A116" s="10">
        <v>115</v>
      </c>
      <c r="B116" s="11">
        <f>VLOOKUP($A116,Table2[[No]:[Date Student Last Attended Program
(mm/dd/yyyy)]],2,FALSE)</f>
        <v>0</v>
      </c>
      <c r="C116" s="12">
        <f>VLOOKUP($A116,Table2[[No]:[Date Student Last Attended Program
(mm/dd/yyyy)]],4,FALSE)</f>
        <v>0</v>
      </c>
      <c r="D116" s="51">
        <f>VLOOKUP($A116,Table2[[No]:[Date Student Last Attended Program
(mm/dd/yyyy)]],14,FALSE)</f>
        <v>0</v>
      </c>
      <c r="E116" s="138">
        <f>VLOOKUP($A116,Table2[[No]:[Date Student Last Attended Program
(mm/dd/yyyy)]],17,FALSE)</f>
        <v>0</v>
      </c>
      <c r="F116" s="207">
        <f>VLOOKUP($A116,Table2[[No]:[Date Student Last Attended Program
(mm/dd/yyyy)]],18,FALSE)</f>
        <v>0</v>
      </c>
      <c r="G116" s="209">
        <f>VLOOKUP($A116,Table2[[#All],[No]:[Which Group Does Student Participate In?
(optional)]],23,FALSE)</f>
        <v>0</v>
      </c>
      <c r="H116" s="29"/>
      <c r="I116" s="29"/>
      <c r="J116" s="29"/>
      <c r="K116" s="29"/>
      <c r="L116" s="29"/>
      <c r="M116" s="29"/>
      <c r="N116" s="29"/>
      <c r="O116" s="29"/>
      <c r="P116" s="29"/>
      <c r="Q116" s="29"/>
      <c r="R116" s="29"/>
      <c r="S116" s="9"/>
      <c r="T116" s="9"/>
      <c r="U116" s="9"/>
      <c r="V116" s="9"/>
      <c r="W116" s="9"/>
      <c r="X116" s="9"/>
      <c r="Y116" s="9"/>
      <c r="Z116" s="9"/>
      <c r="AA116" s="9"/>
      <c r="AB116" s="9"/>
      <c r="AC116" s="9"/>
      <c r="AD116" s="9"/>
      <c r="AE116" s="9"/>
      <c r="AF116" s="9"/>
      <c r="AG116" s="9"/>
      <c r="AH116" s="9"/>
      <c r="AI116" s="9"/>
      <c r="AJ116" s="11">
        <f t="shared" si="3"/>
        <v>0</v>
      </c>
      <c r="AK116" s="11">
        <f t="shared" si="4"/>
        <v>0</v>
      </c>
      <c r="AL116" s="47" t="e">
        <f t="shared" si="5"/>
        <v>#DIV/0!</v>
      </c>
    </row>
    <row r="117" spans="1:38" x14ac:dyDescent="0.25">
      <c r="A117" s="10">
        <v>116</v>
      </c>
      <c r="B117" s="11">
        <f>VLOOKUP($A117,Table2[[No]:[Date Student Last Attended Program
(mm/dd/yyyy)]],2,FALSE)</f>
        <v>0</v>
      </c>
      <c r="C117" s="12">
        <f>VLOOKUP($A117,Table2[[No]:[Date Student Last Attended Program
(mm/dd/yyyy)]],4,FALSE)</f>
        <v>0</v>
      </c>
      <c r="D117" s="51">
        <f>VLOOKUP($A117,Table2[[No]:[Date Student Last Attended Program
(mm/dd/yyyy)]],14,FALSE)</f>
        <v>0</v>
      </c>
      <c r="E117" s="138">
        <f>VLOOKUP($A117,Table2[[No]:[Date Student Last Attended Program
(mm/dd/yyyy)]],17,FALSE)</f>
        <v>0</v>
      </c>
      <c r="F117" s="207">
        <f>VLOOKUP($A117,Table2[[No]:[Date Student Last Attended Program
(mm/dd/yyyy)]],18,FALSE)</f>
        <v>0</v>
      </c>
      <c r="G117" s="209">
        <f>VLOOKUP($A117,Table2[[#All],[No]:[Which Group Does Student Participate In?
(optional)]],23,FALSE)</f>
        <v>0</v>
      </c>
      <c r="H117" s="29"/>
      <c r="I117" s="29"/>
      <c r="J117" s="29"/>
      <c r="K117" s="29"/>
      <c r="L117" s="29"/>
      <c r="M117" s="29"/>
      <c r="N117" s="29"/>
      <c r="O117" s="29"/>
      <c r="P117" s="29"/>
      <c r="Q117" s="29"/>
      <c r="R117" s="29"/>
      <c r="S117" s="9"/>
      <c r="T117" s="9"/>
      <c r="U117" s="9"/>
      <c r="V117" s="9"/>
      <c r="W117" s="9"/>
      <c r="X117" s="9"/>
      <c r="Y117" s="9"/>
      <c r="Z117" s="9"/>
      <c r="AA117" s="9"/>
      <c r="AB117" s="9"/>
      <c r="AC117" s="9"/>
      <c r="AD117" s="9"/>
      <c r="AE117" s="9"/>
      <c r="AF117" s="9"/>
      <c r="AG117" s="9"/>
      <c r="AH117" s="9"/>
      <c r="AI117" s="9"/>
      <c r="AJ117" s="11">
        <f t="shared" si="3"/>
        <v>0</v>
      </c>
      <c r="AK117" s="11">
        <f t="shared" si="4"/>
        <v>0</v>
      </c>
      <c r="AL117" s="47" t="e">
        <f t="shared" si="5"/>
        <v>#DIV/0!</v>
      </c>
    </row>
    <row r="118" spans="1:38" x14ac:dyDescent="0.25">
      <c r="A118" s="10">
        <v>117</v>
      </c>
      <c r="B118" s="11">
        <f>VLOOKUP($A118,Table2[[No]:[Date Student Last Attended Program
(mm/dd/yyyy)]],2,FALSE)</f>
        <v>0</v>
      </c>
      <c r="C118" s="12">
        <f>VLOOKUP($A118,Table2[[No]:[Date Student Last Attended Program
(mm/dd/yyyy)]],4,FALSE)</f>
        <v>0</v>
      </c>
      <c r="D118" s="51">
        <f>VLOOKUP($A118,Table2[[No]:[Date Student Last Attended Program
(mm/dd/yyyy)]],14,FALSE)</f>
        <v>0</v>
      </c>
      <c r="E118" s="138">
        <f>VLOOKUP($A118,Table2[[No]:[Date Student Last Attended Program
(mm/dd/yyyy)]],17,FALSE)</f>
        <v>0</v>
      </c>
      <c r="F118" s="207">
        <f>VLOOKUP($A118,Table2[[No]:[Date Student Last Attended Program
(mm/dd/yyyy)]],18,FALSE)</f>
        <v>0</v>
      </c>
      <c r="G118" s="209">
        <f>VLOOKUP($A118,Table2[[#All],[No]:[Which Group Does Student Participate In?
(optional)]],23,FALSE)</f>
        <v>0</v>
      </c>
      <c r="H118" s="29"/>
      <c r="I118" s="29"/>
      <c r="J118" s="29"/>
      <c r="K118" s="29"/>
      <c r="L118" s="29"/>
      <c r="M118" s="29"/>
      <c r="N118" s="29"/>
      <c r="O118" s="29"/>
      <c r="P118" s="29"/>
      <c r="Q118" s="29"/>
      <c r="R118" s="29"/>
      <c r="S118" s="9"/>
      <c r="T118" s="9"/>
      <c r="U118" s="9"/>
      <c r="V118" s="9"/>
      <c r="W118" s="9"/>
      <c r="X118" s="9"/>
      <c r="Y118" s="9"/>
      <c r="Z118" s="9"/>
      <c r="AA118" s="9"/>
      <c r="AB118" s="9"/>
      <c r="AC118" s="9"/>
      <c r="AD118" s="9"/>
      <c r="AE118" s="9"/>
      <c r="AF118" s="9"/>
      <c r="AG118" s="9"/>
      <c r="AH118" s="9"/>
      <c r="AI118" s="9"/>
      <c r="AJ118" s="11">
        <f t="shared" si="3"/>
        <v>0</v>
      </c>
      <c r="AK118" s="11">
        <f t="shared" si="4"/>
        <v>0</v>
      </c>
      <c r="AL118" s="47" t="e">
        <f t="shared" si="5"/>
        <v>#DIV/0!</v>
      </c>
    </row>
    <row r="119" spans="1:38" x14ac:dyDescent="0.25">
      <c r="A119" s="10">
        <v>118</v>
      </c>
      <c r="B119" s="11">
        <f>VLOOKUP($A119,Table2[[No]:[Date Student Last Attended Program
(mm/dd/yyyy)]],2,FALSE)</f>
        <v>0</v>
      </c>
      <c r="C119" s="12">
        <f>VLOOKUP($A119,Table2[[No]:[Date Student Last Attended Program
(mm/dd/yyyy)]],4,FALSE)</f>
        <v>0</v>
      </c>
      <c r="D119" s="51">
        <f>VLOOKUP($A119,Table2[[No]:[Date Student Last Attended Program
(mm/dd/yyyy)]],14,FALSE)</f>
        <v>0</v>
      </c>
      <c r="E119" s="138">
        <f>VLOOKUP($A119,Table2[[No]:[Date Student Last Attended Program
(mm/dd/yyyy)]],17,FALSE)</f>
        <v>0</v>
      </c>
      <c r="F119" s="207">
        <f>VLOOKUP($A119,Table2[[No]:[Date Student Last Attended Program
(mm/dd/yyyy)]],18,FALSE)</f>
        <v>0</v>
      </c>
      <c r="G119" s="209">
        <f>VLOOKUP($A119,Table2[[#All],[No]:[Which Group Does Student Participate In?
(optional)]],23,FALSE)</f>
        <v>0</v>
      </c>
      <c r="H119" s="29"/>
      <c r="I119" s="29"/>
      <c r="J119" s="29"/>
      <c r="K119" s="29"/>
      <c r="L119" s="29"/>
      <c r="M119" s="29"/>
      <c r="N119" s="29"/>
      <c r="O119" s="29"/>
      <c r="P119" s="29"/>
      <c r="Q119" s="29"/>
      <c r="R119" s="29"/>
      <c r="S119" s="9"/>
      <c r="T119" s="9"/>
      <c r="U119" s="9"/>
      <c r="V119" s="9"/>
      <c r="W119" s="9"/>
      <c r="X119" s="9"/>
      <c r="Y119" s="9"/>
      <c r="Z119" s="9"/>
      <c r="AA119" s="9"/>
      <c r="AB119" s="9"/>
      <c r="AC119" s="9"/>
      <c r="AD119" s="9"/>
      <c r="AE119" s="9"/>
      <c r="AF119" s="9"/>
      <c r="AG119" s="9"/>
      <c r="AH119" s="9"/>
      <c r="AI119" s="9"/>
      <c r="AJ119" s="11">
        <f t="shared" si="3"/>
        <v>0</v>
      </c>
      <c r="AK119" s="11">
        <f t="shared" si="4"/>
        <v>0</v>
      </c>
      <c r="AL119" s="47" t="e">
        <f t="shared" si="5"/>
        <v>#DIV/0!</v>
      </c>
    </row>
    <row r="120" spans="1:38" x14ac:dyDescent="0.25">
      <c r="A120" s="10">
        <v>119</v>
      </c>
      <c r="B120" s="11">
        <f>VLOOKUP($A120,Table2[[No]:[Date Student Last Attended Program
(mm/dd/yyyy)]],2,FALSE)</f>
        <v>0</v>
      </c>
      <c r="C120" s="12">
        <f>VLOOKUP($A120,Table2[[No]:[Date Student Last Attended Program
(mm/dd/yyyy)]],4,FALSE)</f>
        <v>0</v>
      </c>
      <c r="D120" s="51">
        <f>VLOOKUP($A120,Table2[[No]:[Date Student Last Attended Program
(mm/dd/yyyy)]],14,FALSE)</f>
        <v>0</v>
      </c>
      <c r="E120" s="138">
        <f>VLOOKUP($A120,Table2[[No]:[Date Student Last Attended Program
(mm/dd/yyyy)]],17,FALSE)</f>
        <v>0</v>
      </c>
      <c r="F120" s="207">
        <f>VLOOKUP($A120,Table2[[No]:[Date Student Last Attended Program
(mm/dd/yyyy)]],18,FALSE)</f>
        <v>0</v>
      </c>
      <c r="G120" s="209">
        <f>VLOOKUP($A120,Table2[[#All],[No]:[Which Group Does Student Participate In?
(optional)]],23,FALSE)</f>
        <v>0</v>
      </c>
      <c r="H120" s="29"/>
      <c r="I120" s="29"/>
      <c r="J120" s="29"/>
      <c r="K120" s="29"/>
      <c r="L120" s="29"/>
      <c r="M120" s="29"/>
      <c r="N120" s="29"/>
      <c r="O120" s="29"/>
      <c r="P120" s="29"/>
      <c r="Q120" s="29"/>
      <c r="R120" s="29"/>
      <c r="S120" s="9"/>
      <c r="T120" s="9"/>
      <c r="U120" s="9"/>
      <c r="V120" s="9"/>
      <c r="W120" s="9"/>
      <c r="X120" s="9"/>
      <c r="Y120" s="9"/>
      <c r="Z120" s="9"/>
      <c r="AA120" s="9"/>
      <c r="AB120" s="9"/>
      <c r="AC120" s="9"/>
      <c r="AD120" s="9"/>
      <c r="AE120" s="9"/>
      <c r="AF120" s="9"/>
      <c r="AG120" s="9"/>
      <c r="AH120" s="9"/>
      <c r="AI120" s="9"/>
      <c r="AJ120" s="11">
        <f t="shared" si="3"/>
        <v>0</v>
      </c>
      <c r="AK120" s="11">
        <f t="shared" si="4"/>
        <v>0</v>
      </c>
      <c r="AL120" s="47" t="e">
        <f t="shared" si="5"/>
        <v>#DIV/0!</v>
      </c>
    </row>
    <row r="121" spans="1:38" x14ac:dyDescent="0.25">
      <c r="A121" s="10">
        <v>120</v>
      </c>
      <c r="B121" s="11">
        <f>VLOOKUP($A121,Table2[[No]:[Date Student Last Attended Program
(mm/dd/yyyy)]],2,FALSE)</f>
        <v>0</v>
      </c>
      <c r="C121" s="12">
        <f>VLOOKUP($A121,Table2[[No]:[Date Student Last Attended Program
(mm/dd/yyyy)]],4,FALSE)</f>
        <v>0</v>
      </c>
      <c r="D121" s="51">
        <f>VLOOKUP($A121,Table2[[No]:[Date Student Last Attended Program
(mm/dd/yyyy)]],14,FALSE)</f>
        <v>0</v>
      </c>
      <c r="E121" s="138">
        <f>VLOOKUP($A121,Table2[[No]:[Date Student Last Attended Program
(mm/dd/yyyy)]],17,FALSE)</f>
        <v>0</v>
      </c>
      <c r="F121" s="207">
        <f>VLOOKUP($A121,Table2[[No]:[Date Student Last Attended Program
(mm/dd/yyyy)]],18,FALSE)</f>
        <v>0</v>
      </c>
      <c r="G121" s="209">
        <f>VLOOKUP($A121,Table2[[#All],[No]:[Which Group Does Student Participate In?
(optional)]],23,FALSE)</f>
        <v>0</v>
      </c>
      <c r="H121" s="29"/>
      <c r="I121" s="29"/>
      <c r="J121" s="29"/>
      <c r="K121" s="29"/>
      <c r="L121" s="29"/>
      <c r="M121" s="29"/>
      <c r="N121" s="29"/>
      <c r="O121" s="29"/>
      <c r="P121" s="29"/>
      <c r="Q121" s="29"/>
      <c r="R121" s="29"/>
      <c r="S121" s="9"/>
      <c r="T121" s="9"/>
      <c r="U121" s="9"/>
      <c r="V121" s="9"/>
      <c r="W121" s="9"/>
      <c r="X121" s="9"/>
      <c r="Y121" s="9"/>
      <c r="Z121" s="9"/>
      <c r="AA121" s="9"/>
      <c r="AB121" s="9"/>
      <c r="AC121" s="9"/>
      <c r="AD121" s="9"/>
      <c r="AE121" s="9"/>
      <c r="AF121" s="9"/>
      <c r="AG121" s="9"/>
      <c r="AH121" s="9"/>
      <c r="AI121" s="9"/>
      <c r="AJ121" s="11">
        <f t="shared" si="3"/>
        <v>0</v>
      </c>
      <c r="AK121" s="11">
        <f t="shared" si="4"/>
        <v>0</v>
      </c>
      <c r="AL121" s="47" t="e">
        <f t="shared" si="5"/>
        <v>#DIV/0!</v>
      </c>
    </row>
    <row r="122" spans="1:38" x14ac:dyDescent="0.25">
      <c r="A122" s="10">
        <v>121</v>
      </c>
      <c r="B122" s="11">
        <f>VLOOKUP($A122,Table2[[No]:[Date Student Last Attended Program
(mm/dd/yyyy)]],2,FALSE)</f>
        <v>0</v>
      </c>
      <c r="C122" s="12">
        <f>VLOOKUP($A122,Table2[[No]:[Date Student Last Attended Program
(mm/dd/yyyy)]],4,FALSE)</f>
        <v>0</v>
      </c>
      <c r="D122" s="51">
        <f>VLOOKUP($A122,Table2[[No]:[Date Student Last Attended Program
(mm/dd/yyyy)]],14,FALSE)</f>
        <v>0</v>
      </c>
      <c r="E122" s="138">
        <f>VLOOKUP($A122,Table2[[No]:[Date Student Last Attended Program
(mm/dd/yyyy)]],17,FALSE)</f>
        <v>0</v>
      </c>
      <c r="F122" s="207">
        <f>VLOOKUP($A122,Table2[[No]:[Date Student Last Attended Program
(mm/dd/yyyy)]],18,FALSE)</f>
        <v>0</v>
      </c>
      <c r="G122" s="209">
        <f>VLOOKUP($A122,Table2[[#All],[No]:[Which Group Does Student Participate In?
(optional)]],23,FALSE)</f>
        <v>0</v>
      </c>
      <c r="H122" s="29"/>
      <c r="I122" s="29"/>
      <c r="J122" s="29"/>
      <c r="K122" s="29"/>
      <c r="L122" s="29"/>
      <c r="M122" s="29"/>
      <c r="N122" s="29"/>
      <c r="O122" s="29"/>
      <c r="P122" s="29"/>
      <c r="Q122" s="29"/>
      <c r="R122" s="29"/>
      <c r="S122" s="9"/>
      <c r="T122" s="9"/>
      <c r="U122" s="9"/>
      <c r="V122" s="9"/>
      <c r="W122" s="9"/>
      <c r="X122" s="9"/>
      <c r="Y122" s="9"/>
      <c r="Z122" s="9"/>
      <c r="AA122" s="9"/>
      <c r="AB122" s="9"/>
      <c r="AC122" s="9"/>
      <c r="AD122" s="9"/>
      <c r="AE122" s="9"/>
      <c r="AF122" s="9"/>
      <c r="AG122" s="9"/>
      <c r="AH122" s="9"/>
      <c r="AI122" s="9"/>
      <c r="AJ122" s="11">
        <f t="shared" si="3"/>
        <v>0</v>
      </c>
      <c r="AK122" s="11">
        <f t="shared" si="4"/>
        <v>0</v>
      </c>
      <c r="AL122" s="47" t="e">
        <f t="shared" si="5"/>
        <v>#DIV/0!</v>
      </c>
    </row>
    <row r="123" spans="1:38" x14ac:dyDescent="0.25">
      <c r="A123" s="10">
        <v>122</v>
      </c>
      <c r="B123" s="11">
        <f>VLOOKUP($A123,Table2[[No]:[Date Student Last Attended Program
(mm/dd/yyyy)]],2,FALSE)</f>
        <v>0</v>
      </c>
      <c r="C123" s="12">
        <f>VLOOKUP($A123,Table2[[No]:[Date Student Last Attended Program
(mm/dd/yyyy)]],4,FALSE)</f>
        <v>0</v>
      </c>
      <c r="D123" s="51">
        <f>VLOOKUP($A123,Table2[[No]:[Date Student Last Attended Program
(mm/dd/yyyy)]],14,FALSE)</f>
        <v>0</v>
      </c>
      <c r="E123" s="138">
        <f>VLOOKUP($A123,Table2[[No]:[Date Student Last Attended Program
(mm/dd/yyyy)]],17,FALSE)</f>
        <v>0</v>
      </c>
      <c r="F123" s="207">
        <f>VLOOKUP($A123,Table2[[No]:[Date Student Last Attended Program
(mm/dd/yyyy)]],18,FALSE)</f>
        <v>0</v>
      </c>
      <c r="G123" s="209">
        <f>VLOOKUP($A123,Table2[[#All],[No]:[Which Group Does Student Participate In?
(optional)]],23,FALSE)</f>
        <v>0</v>
      </c>
      <c r="H123" s="29"/>
      <c r="I123" s="29"/>
      <c r="J123" s="29"/>
      <c r="K123" s="29"/>
      <c r="L123" s="29"/>
      <c r="M123" s="29"/>
      <c r="N123" s="29"/>
      <c r="O123" s="29"/>
      <c r="P123" s="29"/>
      <c r="Q123" s="29"/>
      <c r="R123" s="29"/>
      <c r="S123" s="9"/>
      <c r="T123" s="9"/>
      <c r="U123" s="9"/>
      <c r="V123" s="9"/>
      <c r="W123" s="9"/>
      <c r="X123" s="9"/>
      <c r="Y123" s="9"/>
      <c r="Z123" s="9"/>
      <c r="AA123" s="9"/>
      <c r="AB123" s="9"/>
      <c r="AC123" s="9"/>
      <c r="AD123" s="9"/>
      <c r="AE123" s="9"/>
      <c r="AF123" s="9"/>
      <c r="AG123" s="9"/>
      <c r="AH123" s="9"/>
      <c r="AI123" s="9"/>
      <c r="AJ123" s="11">
        <f t="shared" si="3"/>
        <v>0</v>
      </c>
      <c r="AK123" s="11">
        <f t="shared" si="4"/>
        <v>0</v>
      </c>
      <c r="AL123" s="47" t="e">
        <f t="shared" si="5"/>
        <v>#DIV/0!</v>
      </c>
    </row>
    <row r="124" spans="1:38" x14ac:dyDescent="0.25">
      <c r="A124" s="10">
        <v>123</v>
      </c>
      <c r="B124" s="11">
        <f>VLOOKUP($A124,Table2[[No]:[Date Student Last Attended Program
(mm/dd/yyyy)]],2,FALSE)</f>
        <v>0</v>
      </c>
      <c r="C124" s="12">
        <f>VLOOKUP($A124,Table2[[No]:[Date Student Last Attended Program
(mm/dd/yyyy)]],4,FALSE)</f>
        <v>0</v>
      </c>
      <c r="D124" s="51">
        <f>VLOOKUP($A124,Table2[[No]:[Date Student Last Attended Program
(mm/dd/yyyy)]],14,FALSE)</f>
        <v>0</v>
      </c>
      <c r="E124" s="138">
        <f>VLOOKUP($A124,Table2[[No]:[Date Student Last Attended Program
(mm/dd/yyyy)]],17,FALSE)</f>
        <v>0</v>
      </c>
      <c r="F124" s="207">
        <f>VLOOKUP($A124,Table2[[No]:[Date Student Last Attended Program
(mm/dd/yyyy)]],18,FALSE)</f>
        <v>0</v>
      </c>
      <c r="G124" s="209">
        <f>VLOOKUP($A124,Table2[[#All],[No]:[Which Group Does Student Participate In?
(optional)]],23,FALSE)</f>
        <v>0</v>
      </c>
      <c r="H124" s="29"/>
      <c r="I124" s="29"/>
      <c r="J124" s="29"/>
      <c r="K124" s="29"/>
      <c r="L124" s="29"/>
      <c r="M124" s="29"/>
      <c r="N124" s="29"/>
      <c r="O124" s="29"/>
      <c r="P124" s="29"/>
      <c r="Q124" s="29"/>
      <c r="R124" s="29"/>
      <c r="S124" s="9"/>
      <c r="T124" s="9"/>
      <c r="U124" s="9"/>
      <c r="V124" s="9"/>
      <c r="W124" s="9"/>
      <c r="X124" s="9"/>
      <c r="Y124" s="9"/>
      <c r="Z124" s="9"/>
      <c r="AA124" s="9"/>
      <c r="AB124" s="9"/>
      <c r="AC124" s="9"/>
      <c r="AD124" s="9"/>
      <c r="AE124" s="9"/>
      <c r="AF124" s="9"/>
      <c r="AG124" s="9"/>
      <c r="AH124" s="9"/>
      <c r="AI124" s="9"/>
      <c r="AJ124" s="11">
        <f t="shared" si="3"/>
        <v>0</v>
      </c>
      <c r="AK124" s="11">
        <f t="shared" si="4"/>
        <v>0</v>
      </c>
      <c r="AL124" s="47" t="e">
        <f t="shared" si="5"/>
        <v>#DIV/0!</v>
      </c>
    </row>
    <row r="125" spans="1:38" x14ac:dyDescent="0.25">
      <c r="A125" s="10">
        <v>124</v>
      </c>
      <c r="B125" s="11">
        <f>VLOOKUP($A125,Table2[[No]:[Date Student Last Attended Program
(mm/dd/yyyy)]],2,FALSE)</f>
        <v>0</v>
      </c>
      <c r="C125" s="12">
        <f>VLOOKUP($A125,Table2[[No]:[Date Student Last Attended Program
(mm/dd/yyyy)]],4,FALSE)</f>
        <v>0</v>
      </c>
      <c r="D125" s="51">
        <f>VLOOKUP($A125,Table2[[No]:[Date Student Last Attended Program
(mm/dd/yyyy)]],14,FALSE)</f>
        <v>0</v>
      </c>
      <c r="E125" s="138">
        <f>VLOOKUP($A125,Table2[[No]:[Date Student Last Attended Program
(mm/dd/yyyy)]],17,FALSE)</f>
        <v>0</v>
      </c>
      <c r="F125" s="207">
        <f>VLOOKUP($A125,Table2[[No]:[Date Student Last Attended Program
(mm/dd/yyyy)]],18,FALSE)</f>
        <v>0</v>
      </c>
      <c r="G125" s="209">
        <f>VLOOKUP($A125,Table2[[#All],[No]:[Which Group Does Student Participate In?
(optional)]],23,FALSE)</f>
        <v>0</v>
      </c>
      <c r="H125" s="29"/>
      <c r="I125" s="29"/>
      <c r="J125" s="29"/>
      <c r="K125" s="29"/>
      <c r="L125" s="29"/>
      <c r="M125" s="29"/>
      <c r="N125" s="29"/>
      <c r="O125" s="29"/>
      <c r="P125" s="29"/>
      <c r="Q125" s="29"/>
      <c r="R125" s="29"/>
      <c r="S125" s="9"/>
      <c r="T125" s="9"/>
      <c r="U125" s="9"/>
      <c r="V125" s="9"/>
      <c r="W125" s="9"/>
      <c r="X125" s="9"/>
      <c r="Y125" s="9"/>
      <c r="Z125" s="9"/>
      <c r="AA125" s="9"/>
      <c r="AB125" s="9"/>
      <c r="AC125" s="9"/>
      <c r="AD125" s="9"/>
      <c r="AE125" s="9"/>
      <c r="AF125" s="9"/>
      <c r="AG125" s="9"/>
      <c r="AH125" s="9"/>
      <c r="AI125" s="9"/>
      <c r="AJ125" s="11">
        <f t="shared" si="3"/>
        <v>0</v>
      </c>
      <c r="AK125" s="11">
        <f t="shared" si="4"/>
        <v>0</v>
      </c>
      <c r="AL125" s="47" t="e">
        <f t="shared" si="5"/>
        <v>#DIV/0!</v>
      </c>
    </row>
    <row r="126" spans="1:38" x14ac:dyDescent="0.25">
      <c r="A126" s="10">
        <v>125</v>
      </c>
      <c r="B126" s="11">
        <f>VLOOKUP($A126,Table2[[No]:[Date Student Last Attended Program
(mm/dd/yyyy)]],2,FALSE)</f>
        <v>0</v>
      </c>
      <c r="C126" s="12">
        <f>VLOOKUP($A126,Table2[[No]:[Date Student Last Attended Program
(mm/dd/yyyy)]],4,FALSE)</f>
        <v>0</v>
      </c>
      <c r="D126" s="51">
        <f>VLOOKUP($A126,Table2[[No]:[Date Student Last Attended Program
(mm/dd/yyyy)]],14,FALSE)</f>
        <v>0</v>
      </c>
      <c r="E126" s="138">
        <f>VLOOKUP($A126,Table2[[No]:[Date Student Last Attended Program
(mm/dd/yyyy)]],17,FALSE)</f>
        <v>0</v>
      </c>
      <c r="F126" s="207">
        <f>VLOOKUP($A126,Table2[[No]:[Date Student Last Attended Program
(mm/dd/yyyy)]],18,FALSE)</f>
        <v>0</v>
      </c>
      <c r="G126" s="209">
        <f>VLOOKUP($A126,Table2[[#All],[No]:[Which Group Does Student Participate In?
(optional)]],23,FALSE)</f>
        <v>0</v>
      </c>
      <c r="H126" s="29"/>
      <c r="I126" s="29"/>
      <c r="J126" s="29"/>
      <c r="K126" s="29"/>
      <c r="L126" s="29"/>
      <c r="M126" s="29"/>
      <c r="N126" s="29"/>
      <c r="O126" s="29"/>
      <c r="P126" s="29"/>
      <c r="Q126" s="29"/>
      <c r="R126" s="29"/>
      <c r="S126" s="9"/>
      <c r="T126" s="9"/>
      <c r="U126" s="9"/>
      <c r="V126" s="9"/>
      <c r="W126" s="9"/>
      <c r="X126" s="9"/>
      <c r="Y126" s="9"/>
      <c r="Z126" s="9"/>
      <c r="AA126" s="9"/>
      <c r="AB126" s="9"/>
      <c r="AC126" s="9"/>
      <c r="AD126" s="9"/>
      <c r="AE126" s="9"/>
      <c r="AF126" s="9"/>
      <c r="AG126" s="9"/>
      <c r="AH126" s="9"/>
      <c r="AI126" s="9"/>
      <c r="AJ126" s="11">
        <f t="shared" si="3"/>
        <v>0</v>
      </c>
      <c r="AK126" s="11">
        <f t="shared" si="4"/>
        <v>0</v>
      </c>
      <c r="AL126" s="47" t="e">
        <f t="shared" si="5"/>
        <v>#DIV/0!</v>
      </c>
    </row>
    <row r="127" spans="1:38" x14ac:dyDescent="0.25">
      <c r="A127" s="10">
        <v>126</v>
      </c>
      <c r="B127" s="11">
        <f>VLOOKUP($A127,Table2[[No]:[Date Student Last Attended Program
(mm/dd/yyyy)]],2,FALSE)</f>
        <v>0</v>
      </c>
      <c r="C127" s="12">
        <f>VLOOKUP($A127,Table2[[No]:[Date Student Last Attended Program
(mm/dd/yyyy)]],4,FALSE)</f>
        <v>0</v>
      </c>
      <c r="D127" s="51">
        <f>VLOOKUP($A127,Table2[[No]:[Date Student Last Attended Program
(mm/dd/yyyy)]],14,FALSE)</f>
        <v>0</v>
      </c>
      <c r="E127" s="138">
        <f>VLOOKUP($A127,Table2[[No]:[Date Student Last Attended Program
(mm/dd/yyyy)]],17,FALSE)</f>
        <v>0</v>
      </c>
      <c r="F127" s="207">
        <f>VLOOKUP($A127,Table2[[No]:[Date Student Last Attended Program
(mm/dd/yyyy)]],18,FALSE)</f>
        <v>0</v>
      </c>
      <c r="G127" s="209">
        <f>VLOOKUP($A127,Table2[[#All],[No]:[Which Group Does Student Participate In?
(optional)]],23,FALSE)</f>
        <v>0</v>
      </c>
      <c r="H127" s="29"/>
      <c r="I127" s="29"/>
      <c r="J127" s="29"/>
      <c r="K127" s="29"/>
      <c r="L127" s="29"/>
      <c r="M127" s="29"/>
      <c r="N127" s="29"/>
      <c r="O127" s="29"/>
      <c r="P127" s="29"/>
      <c r="Q127" s="29"/>
      <c r="R127" s="29"/>
      <c r="S127" s="9"/>
      <c r="T127" s="9"/>
      <c r="U127" s="9"/>
      <c r="V127" s="9"/>
      <c r="W127" s="9"/>
      <c r="X127" s="9"/>
      <c r="Y127" s="9"/>
      <c r="Z127" s="9"/>
      <c r="AA127" s="9"/>
      <c r="AB127" s="9"/>
      <c r="AC127" s="9"/>
      <c r="AD127" s="9"/>
      <c r="AE127" s="9"/>
      <c r="AF127" s="9"/>
      <c r="AG127" s="9"/>
      <c r="AH127" s="9"/>
      <c r="AI127" s="9"/>
      <c r="AJ127" s="11">
        <f t="shared" si="3"/>
        <v>0</v>
      </c>
      <c r="AK127" s="11">
        <f t="shared" si="4"/>
        <v>0</v>
      </c>
      <c r="AL127" s="47" t="e">
        <f t="shared" si="5"/>
        <v>#DIV/0!</v>
      </c>
    </row>
    <row r="128" spans="1:38" x14ac:dyDescent="0.25">
      <c r="A128" s="10">
        <v>127</v>
      </c>
      <c r="B128" s="11">
        <f>VLOOKUP($A128,Table2[[No]:[Date Student Last Attended Program
(mm/dd/yyyy)]],2,FALSE)</f>
        <v>0</v>
      </c>
      <c r="C128" s="12">
        <f>VLOOKUP($A128,Table2[[No]:[Date Student Last Attended Program
(mm/dd/yyyy)]],4,FALSE)</f>
        <v>0</v>
      </c>
      <c r="D128" s="51">
        <f>VLOOKUP($A128,Table2[[No]:[Date Student Last Attended Program
(mm/dd/yyyy)]],14,FALSE)</f>
        <v>0</v>
      </c>
      <c r="E128" s="138">
        <f>VLOOKUP($A128,Table2[[No]:[Date Student Last Attended Program
(mm/dd/yyyy)]],17,FALSE)</f>
        <v>0</v>
      </c>
      <c r="F128" s="207">
        <f>VLOOKUP($A128,Table2[[No]:[Date Student Last Attended Program
(mm/dd/yyyy)]],18,FALSE)</f>
        <v>0</v>
      </c>
      <c r="G128" s="209">
        <f>VLOOKUP($A128,Table2[[#All],[No]:[Which Group Does Student Participate In?
(optional)]],23,FALSE)</f>
        <v>0</v>
      </c>
      <c r="H128" s="29"/>
      <c r="I128" s="29"/>
      <c r="J128" s="29"/>
      <c r="K128" s="29"/>
      <c r="L128" s="29"/>
      <c r="M128" s="29"/>
      <c r="N128" s="29"/>
      <c r="O128" s="29"/>
      <c r="P128" s="29"/>
      <c r="Q128" s="29"/>
      <c r="R128" s="29"/>
      <c r="S128" s="9"/>
      <c r="T128" s="9"/>
      <c r="U128" s="9"/>
      <c r="V128" s="9"/>
      <c r="W128" s="9"/>
      <c r="X128" s="9"/>
      <c r="Y128" s="9"/>
      <c r="Z128" s="9"/>
      <c r="AA128" s="9"/>
      <c r="AB128" s="9"/>
      <c r="AC128" s="9"/>
      <c r="AD128" s="9"/>
      <c r="AE128" s="9"/>
      <c r="AF128" s="9"/>
      <c r="AG128" s="9"/>
      <c r="AH128" s="9"/>
      <c r="AI128" s="9"/>
      <c r="AJ128" s="11">
        <f t="shared" si="3"/>
        <v>0</v>
      </c>
      <c r="AK128" s="11">
        <f t="shared" si="4"/>
        <v>0</v>
      </c>
      <c r="AL128" s="47" t="e">
        <f t="shared" si="5"/>
        <v>#DIV/0!</v>
      </c>
    </row>
    <row r="129" spans="1:38" x14ac:dyDescent="0.25">
      <c r="A129" s="10">
        <v>128</v>
      </c>
      <c r="B129" s="11">
        <f>VLOOKUP($A129,Table2[[No]:[Date Student Last Attended Program
(mm/dd/yyyy)]],2,FALSE)</f>
        <v>0</v>
      </c>
      <c r="C129" s="12">
        <f>VLOOKUP($A129,Table2[[No]:[Date Student Last Attended Program
(mm/dd/yyyy)]],4,FALSE)</f>
        <v>0</v>
      </c>
      <c r="D129" s="51">
        <f>VLOOKUP($A129,Table2[[No]:[Date Student Last Attended Program
(mm/dd/yyyy)]],14,FALSE)</f>
        <v>0</v>
      </c>
      <c r="E129" s="138">
        <f>VLOOKUP($A129,Table2[[No]:[Date Student Last Attended Program
(mm/dd/yyyy)]],17,FALSE)</f>
        <v>0</v>
      </c>
      <c r="F129" s="207">
        <f>VLOOKUP($A129,Table2[[No]:[Date Student Last Attended Program
(mm/dd/yyyy)]],18,FALSE)</f>
        <v>0</v>
      </c>
      <c r="G129" s="209">
        <f>VLOOKUP($A129,Table2[[#All],[No]:[Which Group Does Student Participate In?
(optional)]],23,FALSE)</f>
        <v>0</v>
      </c>
      <c r="H129" s="29"/>
      <c r="I129" s="29"/>
      <c r="J129" s="29"/>
      <c r="K129" s="29"/>
      <c r="L129" s="29"/>
      <c r="M129" s="29"/>
      <c r="N129" s="29"/>
      <c r="O129" s="29"/>
      <c r="P129" s="29"/>
      <c r="Q129" s="29"/>
      <c r="R129" s="29"/>
      <c r="S129" s="9"/>
      <c r="T129" s="9"/>
      <c r="U129" s="9"/>
      <c r="V129" s="9"/>
      <c r="W129" s="9"/>
      <c r="X129" s="9"/>
      <c r="Y129" s="9"/>
      <c r="Z129" s="9"/>
      <c r="AA129" s="9"/>
      <c r="AB129" s="9"/>
      <c r="AC129" s="9"/>
      <c r="AD129" s="9"/>
      <c r="AE129" s="9"/>
      <c r="AF129" s="9"/>
      <c r="AG129" s="9"/>
      <c r="AH129" s="9"/>
      <c r="AI129" s="9"/>
      <c r="AJ129" s="11">
        <f t="shared" si="3"/>
        <v>0</v>
      </c>
      <c r="AK129" s="11">
        <f t="shared" si="4"/>
        <v>0</v>
      </c>
      <c r="AL129" s="47" t="e">
        <f t="shared" si="5"/>
        <v>#DIV/0!</v>
      </c>
    </row>
    <row r="130" spans="1:38" x14ac:dyDescent="0.25">
      <c r="A130" s="10">
        <v>129</v>
      </c>
      <c r="B130" s="11">
        <f>VLOOKUP($A130,Table2[[No]:[Date Student Last Attended Program
(mm/dd/yyyy)]],2,FALSE)</f>
        <v>0</v>
      </c>
      <c r="C130" s="12">
        <f>VLOOKUP($A130,Table2[[No]:[Date Student Last Attended Program
(mm/dd/yyyy)]],4,FALSE)</f>
        <v>0</v>
      </c>
      <c r="D130" s="51">
        <f>VLOOKUP($A130,Table2[[No]:[Date Student Last Attended Program
(mm/dd/yyyy)]],14,FALSE)</f>
        <v>0</v>
      </c>
      <c r="E130" s="138">
        <f>VLOOKUP($A130,Table2[[No]:[Date Student Last Attended Program
(mm/dd/yyyy)]],17,FALSE)</f>
        <v>0</v>
      </c>
      <c r="F130" s="207">
        <f>VLOOKUP($A130,Table2[[No]:[Date Student Last Attended Program
(mm/dd/yyyy)]],18,FALSE)</f>
        <v>0</v>
      </c>
      <c r="G130" s="209">
        <f>VLOOKUP($A130,Table2[[#All],[No]:[Which Group Does Student Participate In?
(optional)]],23,FALSE)</f>
        <v>0</v>
      </c>
      <c r="H130" s="29"/>
      <c r="I130" s="29"/>
      <c r="J130" s="29"/>
      <c r="K130" s="29"/>
      <c r="L130" s="29"/>
      <c r="M130" s="29"/>
      <c r="N130" s="29"/>
      <c r="O130" s="29"/>
      <c r="P130" s="29"/>
      <c r="Q130" s="29"/>
      <c r="R130" s="29"/>
      <c r="S130" s="9"/>
      <c r="T130" s="9"/>
      <c r="U130" s="9"/>
      <c r="V130" s="9"/>
      <c r="W130" s="9"/>
      <c r="X130" s="9"/>
      <c r="Y130" s="9"/>
      <c r="Z130" s="9"/>
      <c r="AA130" s="9"/>
      <c r="AB130" s="9"/>
      <c r="AC130" s="9"/>
      <c r="AD130" s="9"/>
      <c r="AE130" s="9"/>
      <c r="AF130" s="9"/>
      <c r="AG130" s="9"/>
      <c r="AH130" s="9"/>
      <c r="AI130" s="9"/>
      <c r="AJ130" s="11">
        <f t="shared" ref="AJ130:AJ193" si="6">COUNTIF(H130:AI130,"1")</f>
        <v>0</v>
      </c>
      <c r="AK130" s="11">
        <f t="shared" ref="AK130:AK193" si="7">COUNTIFS(H130:AI130,"1")+COUNTIF(H130:AI130,"0")</f>
        <v>0</v>
      </c>
      <c r="AL130" s="47" t="e">
        <f t="shared" ref="AL130:AL193" si="8">AJ130/AK130</f>
        <v>#DIV/0!</v>
      </c>
    </row>
    <row r="131" spans="1:38" x14ac:dyDescent="0.25">
      <c r="A131" s="10">
        <v>130</v>
      </c>
      <c r="B131" s="11">
        <f>VLOOKUP($A131,Table2[[No]:[Date Student Last Attended Program
(mm/dd/yyyy)]],2,FALSE)</f>
        <v>0</v>
      </c>
      <c r="C131" s="12">
        <f>VLOOKUP($A131,Table2[[No]:[Date Student Last Attended Program
(mm/dd/yyyy)]],4,FALSE)</f>
        <v>0</v>
      </c>
      <c r="D131" s="51">
        <f>VLOOKUP($A131,Table2[[No]:[Date Student Last Attended Program
(mm/dd/yyyy)]],14,FALSE)</f>
        <v>0</v>
      </c>
      <c r="E131" s="138">
        <f>VLOOKUP($A131,Table2[[No]:[Date Student Last Attended Program
(mm/dd/yyyy)]],17,FALSE)</f>
        <v>0</v>
      </c>
      <c r="F131" s="207">
        <f>VLOOKUP($A131,Table2[[No]:[Date Student Last Attended Program
(mm/dd/yyyy)]],18,FALSE)</f>
        <v>0</v>
      </c>
      <c r="G131" s="209">
        <f>VLOOKUP($A131,Table2[[#All],[No]:[Which Group Does Student Participate In?
(optional)]],23,FALSE)</f>
        <v>0</v>
      </c>
      <c r="H131" s="29"/>
      <c r="I131" s="29"/>
      <c r="J131" s="29"/>
      <c r="K131" s="29"/>
      <c r="L131" s="29"/>
      <c r="M131" s="29"/>
      <c r="N131" s="29"/>
      <c r="O131" s="29"/>
      <c r="P131" s="29"/>
      <c r="Q131" s="29"/>
      <c r="R131" s="29"/>
      <c r="S131" s="9"/>
      <c r="T131" s="9"/>
      <c r="U131" s="9"/>
      <c r="V131" s="9"/>
      <c r="W131" s="9"/>
      <c r="X131" s="9"/>
      <c r="Y131" s="9"/>
      <c r="Z131" s="9"/>
      <c r="AA131" s="9"/>
      <c r="AB131" s="9"/>
      <c r="AC131" s="9"/>
      <c r="AD131" s="9"/>
      <c r="AE131" s="9"/>
      <c r="AF131" s="9"/>
      <c r="AG131" s="9"/>
      <c r="AH131" s="9"/>
      <c r="AI131" s="9"/>
      <c r="AJ131" s="11">
        <f t="shared" si="6"/>
        <v>0</v>
      </c>
      <c r="AK131" s="11">
        <f t="shared" si="7"/>
        <v>0</v>
      </c>
      <c r="AL131" s="47" t="e">
        <f t="shared" si="8"/>
        <v>#DIV/0!</v>
      </c>
    </row>
    <row r="132" spans="1:38" x14ac:dyDescent="0.25">
      <c r="A132" s="10">
        <v>131</v>
      </c>
      <c r="B132" s="11">
        <f>VLOOKUP($A132,Table2[[No]:[Date Student Last Attended Program
(mm/dd/yyyy)]],2,FALSE)</f>
        <v>0</v>
      </c>
      <c r="C132" s="12">
        <f>VLOOKUP($A132,Table2[[No]:[Date Student Last Attended Program
(mm/dd/yyyy)]],4,FALSE)</f>
        <v>0</v>
      </c>
      <c r="D132" s="51">
        <f>VLOOKUP($A132,Table2[[No]:[Date Student Last Attended Program
(mm/dd/yyyy)]],14,FALSE)</f>
        <v>0</v>
      </c>
      <c r="E132" s="138">
        <f>VLOOKUP($A132,Table2[[No]:[Date Student Last Attended Program
(mm/dd/yyyy)]],17,FALSE)</f>
        <v>0</v>
      </c>
      <c r="F132" s="207">
        <f>VLOOKUP($A132,Table2[[No]:[Date Student Last Attended Program
(mm/dd/yyyy)]],18,FALSE)</f>
        <v>0</v>
      </c>
      <c r="G132" s="209">
        <f>VLOOKUP($A132,Table2[[#All],[No]:[Which Group Does Student Participate In?
(optional)]],23,FALSE)</f>
        <v>0</v>
      </c>
      <c r="H132" s="29"/>
      <c r="I132" s="29"/>
      <c r="J132" s="29"/>
      <c r="K132" s="29"/>
      <c r="L132" s="29"/>
      <c r="M132" s="29"/>
      <c r="N132" s="29"/>
      <c r="O132" s="29"/>
      <c r="P132" s="29"/>
      <c r="Q132" s="29"/>
      <c r="R132" s="29"/>
      <c r="S132" s="9"/>
      <c r="T132" s="9"/>
      <c r="U132" s="9"/>
      <c r="V132" s="9"/>
      <c r="W132" s="9"/>
      <c r="X132" s="9"/>
      <c r="Y132" s="9"/>
      <c r="Z132" s="9"/>
      <c r="AA132" s="9"/>
      <c r="AB132" s="9"/>
      <c r="AC132" s="9"/>
      <c r="AD132" s="9"/>
      <c r="AE132" s="9"/>
      <c r="AF132" s="9"/>
      <c r="AG132" s="9"/>
      <c r="AH132" s="9"/>
      <c r="AI132" s="9"/>
      <c r="AJ132" s="11">
        <f t="shared" si="6"/>
        <v>0</v>
      </c>
      <c r="AK132" s="11">
        <f t="shared" si="7"/>
        <v>0</v>
      </c>
      <c r="AL132" s="47" t="e">
        <f t="shared" si="8"/>
        <v>#DIV/0!</v>
      </c>
    </row>
    <row r="133" spans="1:38" x14ac:dyDescent="0.25">
      <c r="A133" s="10">
        <v>132</v>
      </c>
      <c r="B133" s="11">
        <f>VLOOKUP($A133,Table2[[No]:[Date Student Last Attended Program
(mm/dd/yyyy)]],2,FALSE)</f>
        <v>0</v>
      </c>
      <c r="C133" s="12">
        <f>VLOOKUP($A133,Table2[[No]:[Date Student Last Attended Program
(mm/dd/yyyy)]],4,FALSE)</f>
        <v>0</v>
      </c>
      <c r="D133" s="51">
        <f>VLOOKUP($A133,Table2[[No]:[Date Student Last Attended Program
(mm/dd/yyyy)]],14,FALSE)</f>
        <v>0</v>
      </c>
      <c r="E133" s="138">
        <f>VLOOKUP($A133,Table2[[No]:[Date Student Last Attended Program
(mm/dd/yyyy)]],17,FALSE)</f>
        <v>0</v>
      </c>
      <c r="F133" s="207">
        <f>VLOOKUP($A133,Table2[[No]:[Date Student Last Attended Program
(mm/dd/yyyy)]],18,FALSE)</f>
        <v>0</v>
      </c>
      <c r="G133" s="209">
        <f>VLOOKUP($A133,Table2[[#All],[No]:[Which Group Does Student Participate In?
(optional)]],23,FALSE)</f>
        <v>0</v>
      </c>
      <c r="H133" s="29"/>
      <c r="I133" s="29"/>
      <c r="J133" s="29"/>
      <c r="K133" s="29"/>
      <c r="L133" s="29"/>
      <c r="M133" s="29"/>
      <c r="N133" s="29"/>
      <c r="O133" s="29"/>
      <c r="P133" s="29"/>
      <c r="Q133" s="29"/>
      <c r="R133" s="29"/>
      <c r="S133" s="9"/>
      <c r="T133" s="9"/>
      <c r="U133" s="9"/>
      <c r="V133" s="9"/>
      <c r="W133" s="9"/>
      <c r="X133" s="9"/>
      <c r="Y133" s="9"/>
      <c r="Z133" s="9"/>
      <c r="AA133" s="9"/>
      <c r="AB133" s="9"/>
      <c r="AC133" s="9"/>
      <c r="AD133" s="9"/>
      <c r="AE133" s="9"/>
      <c r="AF133" s="9"/>
      <c r="AG133" s="9"/>
      <c r="AH133" s="9"/>
      <c r="AI133" s="9"/>
      <c r="AJ133" s="11">
        <f t="shared" si="6"/>
        <v>0</v>
      </c>
      <c r="AK133" s="11">
        <f t="shared" si="7"/>
        <v>0</v>
      </c>
      <c r="AL133" s="47" t="e">
        <f t="shared" si="8"/>
        <v>#DIV/0!</v>
      </c>
    </row>
    <row r="134" spans="1:38" x14ac:dyDescent="0.25">
      <c r="A134" s="10">
        <v>133</v>
      </c>
      <c r="B134" s="11">
        <f>VLOOKUP($A134,Table2[[No]:[Date Student Last Attended Program
(mm/dd/yyyy)]],2,FALSE)</f>
        <v>0</v>
      </c>
      <c r="C134" s="12">
        <f>VLOOKUP($A134,Table2[[No]:[Date Student Last Attended Program
(mm/dd/yyyy)]],4,FALSE)</f>
        <v>0</v>
      </c>
      <c r="D134" s="51">
        <f>VLOOKUP($A134,Table2[[No]:[Date Student Last Attended Program
(mm/dd/yyyy)]],14,FALSE)</f>
        <v>0</v>
      </c>
      <c r="E134" s="138">
        <f>VLOOKUP($A134,Table2[[No]:[Date Student Last Attended Program
(mm/dd/yyyy)]],17,FALSE)</f>
        <v>0</v>
      </c>
      <c r="F134" s="207">
        <f>VLOOKUP($A134,Table2[[No]:[Date Student Last Attended Program
(mm/dd/yyyy)]],18,FALSE)</f>
        <v>0</v>
      </c>
      <c r="G134" s="209">
        <f>VLOOKUP($A134,Table2[[#All],[No]:[Which Group Does Student Participate In?
(optional)]],23,FALSE)</f>
        <v>0</v>
      </c>
      <c r="H134" s="29"/>
      <c r="I134" s="29"/>
      <c r="J134" s="29"/>
      <c r="K134" s="29"/>
      <c r="L134" s="29"/>
      <c r="M134" s="29"/>
      <c r="N134" s="29"/>
      <c r="O134" s="29"/>
      <c r="P134" s="29"/>
      <c r="Q134" s="29"/>
      <c r="R134" s="29"/>
      <c r="S134" s="9"/>
      <c r="T134" s="9"/>
      <c r="U134" s="9"/>
      <c r="V134" s="9"/>
      <c r="W134" s="9"/>
      <c r="X134" s="9"/>
      <c r="Y134" s="9"/>
      <c r="Z134" s="9"/>
      <c r="AA134" s="9"/>
      <c r="AB134" s="9"/>
      <c r="AC134" s="9"/>
      <c r="AD134" s="9"/>
      <c r="AE134" s="9"/>
      <c r="AF134" s="9"/>
      <c r="AG134" s="9"/>
      <c r="AH134" s="9"/>
      <c r="AI134" s="9"/>
      <c r="AJ134" s="11">
        <f t="shared" si="6"/>
        <v>0</v>
      </c>
      <c r="AK134" s="11">
        <f t="shared" si="7"/>
        <v>0</v>
      </c>
      <c r="AL134" s="47" t="e">
        <f t="shared" si="8"/>
        <v>#DIV/0!</v>
      </c>
    </row>
    <row r="135" spans="1:38" x14ac:dyDescent="0.25">
      <c r="A135" s="10">
        <v>134</v>
      </c>
      <c r="B135" s="11">
        <f>VLOOKUP($A135,Table2[[No]:[Date Student Last Attended Program
(mm/dd/yyyy)]],2,FALSE)</f>
        <v>0</v>
      </c>
      <c r="C135" s="12">
        <f>VLOOKUP($A135,Table2[[No]:[Date Student Last Attended Program
(mm/dd/yyyy)]],4,FALSE)</f>
        <v>0</v>
      </c>
      <c r="D135" s="51">
        <f>VLOOKUP($A135,Table2[[No]:[Date Student Last Attended Program
(mm/dd/yyyy)]],14,FALSE)</f>
        <v>0</v>
      </c>
      <c r="E135" s="138">
        <f>VLOOKUP($A135,Table2[[No]:[Date Student Last Attended Program
(mm/dd/yyyy)]],17,FALSE)</f>
        <v>0</v>
      </c>
      <c r="F135" s="207">
        <f>VLOOKUP($A135,Table2[[No]:[Date Student Last Attended Program
(mm/dd/yyyy)]],18,FALSE)</f>
        <v>0</v>
      </c>
      <c r="G135" s="209">
        <f>VLOOKUP($A135,Table2[[#All],[No]:[Which Group Does Student Participate In?
(optional)]],23,FALSE)</f>
        <v>0</v>
      </c>
      <c r="H135" s="29"/>
      <c r="I135" s="29"/>
      <c r="J135" s="29"/>
      <c r="K135" s="29"/>
      <c r="L135" s="29"/>
      <c r="M135" s="29"/>
      <c r="N135" s="29"/>
      <c r="O135" s="29"/>
      <c r="P135" s="29"/>
      <c r="Q135" s="29"/>
      <c r="R135" s="29"/>
      <c r="S135" s="9"/>
      <c r="T135" s="9"/>
      <c r="U135" s="9"/>
      <c r="V135" s="9"/>
      <c r="W135" s="9"/>
      <c r="X135" s="9"/>
      <c r="Y135" s="9"/>
      <c r="Z135" s="9"/>
      <c r="AA135" s="9"/>
      <c r="AB135" s="9"/>
      <c r="AC135" s="9"/>
      <c r="AD135" s="9"/>
      <c r="AE135" s="9"/>
      <c r="AF135" s="9"/>
      <c r="AG135" s="9"/>
      <c r="AH135" s="9"/>
      <c r="AI135" s="9"/>
      <c r="AJ135" s="11">
        <f t="shared" si="6"/>
        <v>0</v>
      </c>
      <c r="AK135" s="11">
        <f t="shared" si="7"/>
        <v>0</v>
      </c>
      <c r="AL135" s="47" t="e">
        <f t="shared" si="8"/>
        <v>#DIV/0!</v>
      </c>
    </row>
    <row r="136" spans="1:38" x14ac:dyDescent="0.25">
      <c r="A136" s="10">
        <v>135</v>
      </c>
      <c r="B136" s="11">
        <f>VLOOKUP($A136,Table2[[No]:[Date Student Last Attended Program
(mm/dd/yyyy)]],2,FALSE)</f>
        <v>0</v>
      </c>
      <c r="C136" s="12">
        <f>VLOOKUP($A136,Table2[[No]:[Date Student Last Attended Program
(mm/dd/yyyy)]],4,FALSE)</f>
        <v>0</v>
      </c>
      <c r="D136" s="51">
        <f>VLOOKUP($A136,Table2[[No]:[Date Student Last Attended Program
(mm/dd/yyyy)]],14,FALSE)</f>
        <v>0</v>
      </c>
      <c r="E136" s="138">
        <f>VLOOKUP($A136,Table2[[No]:[Date Student Last Attended Program
(mm/dd/yyyy)]],17,FALSE)</f>
        <v>0</v>
      </c>
      <c r="F136" s="207">
        <f>VLOOKUP($A136,Table2[[No]:[Date Student Last Attended Program
(mm/dd/yyyy)]],18,FALSE)</f>
        <v>0</v>
      </c>
      <c r="G136" s="209">
        <f>VLOOKUP($A136,Table2[[#All],[No]:[Which Group Does Student Participate In?
(optional)]],23,FALSE)</f>
        <v>0</v>
      </c>
      <c r="H136" s="29"/>
      <c r="I136" s="29"/>
      <c r="J136" s="29"/>
      <c r="K136" s="29"/>
      <c r="L136" s="29"/>
      <c r="M136" s="29"/>
      <c r="N136" s="29"/>
      <c r="O136" s="29"/>
      <c r="P136" s="29"/>
      <c r="Q136" s="29"/>
      <c r="R136" s="29"/>
      <c r="S136" s="9"/>
      <c r="T136" s="9"/>
      <c r="U136" s="9"/>
      <c r="V136" s="9"/>
      <c r="W136" s="9"/>
      <c r="X136" s="9"/>
      <c r="Y136" s="9"/>
      <c r="Z136" s="9"/>
      <c r="AA136" s="9"/>
      <c r="AB136" s="9"/>
      <c r="AC136" s="9"/>
      <c r="AD136" s="9"/>
      <c r="AE136" s="9"/>
      <c r="AF136" s="9"/>
      <c r="AG136" s="9"/>
      <c r="AH136" s="9"/>
      <c r="AI136" s="9"/>
      <c r="AJ136" s="11">
        <f t="shared" si="6"/>
        <v>0</v>
      </c>
      <c r="AK136" s="11">
        <f t="shared" si="7"/>
        <v>0</v>
      </c>
      <c r="AL136" s="47" t="e">
        <f t="shared" si="8"/>
        <v>#DIV/0!</v>
      </c>
    </row>
    <row r="137" spans="1:38" x14ac:dyDescent="0.25">
      <c r="A137" s="10">
        <v>136</v>
      </c>
      <c r="B137" s="11">
        <f>VLOOKUP($A137,Table2[[No]:[Date Student Last Attended Program
(mm/dd/yyyy)]],2,FALSE)</f>
        <v>0</v>
      </c>
      <c r="C137" s="12">
        <f>VLOOKUP($A137,Table2[[No]:[Date Student Last Attended Program
(mm/dd/yyyy)]],4,FALSE)</f>
        <v>0</v>
      </c>
      <c r="D137" s="51">
        <f>VLOOKUP($A137,Table2[[No]:[Date Student Last Attended Program
(mm/dd/yyyy)]],14,FALSE)</f>
        <v>0</v>
      </c>
      <c r="E137" s="138">
        <f>VLOOKUP($A137,Table2[[No]:[Date Student Last Attended Program
(mm/dd/yyyy)]],17,FALSE)</f>
        <v>0</v>
      </c>
      <c r="F137" s="207">
        <f>VLOOKUP($A137,Table2[[No]:[Date Student Last Attended Program
(mm/dd/yyyy)]],18,FALSE)</f>
        <v>0</v>
      </c>
      <c r="G137" s="209">
        <f>VLOOKUP($A137,Table2[[#All],[No]:[Which Group Does Student Participate In?
(optional)]],23,FALSE)</f>
        <v>0</v>
      </c>
      <c r="H137" s="29"/>
      <c r="I137" s="29"/>
      <c r="J137" s="29"/>
      <c r="K137" s="29"/>
      <c r="L137" s="29"/>
      <c r="M137" s="29"/>
      <c r="N137" s="29"/>
      <c r="O137" s="29"/>
      <c r="P137" s="29"/>
      <c r="Q137" s="29"/>
      <c r="R137" s="29"/>
      <c r="S137" s="9"/>
      <c r="T137" s="9"/>
      <c r="U137" s="9"/>
      <c r="V137" s="9"/>
      <c r="W137" s="9"/>
      <c r="X137" s="9"/>
      <c r="Y137" s="9"/>
      <c r="Z137" s="9"/>
      <c r="AA137" s="9"/>
      <c r="AB137" s="9"/>
      <c r="AC137" s="9"/>
      <c r="AD137" s="9"/>
      <c r="AE137" s="9"/>
      <c r="AF137" s="9"/>
      <c r="AG137" s="9"/>
      <c r="AH137" s="9"/>
      <c r="AI137" s="9"/>
      <c r="AJ137" s="11">
        <f t="shared" si="6"/>
        <v>0</v>
      </c>
      <c r="AK137" s="11">
        <f t="shared" si="7"/>
        <v>0</v>
      </c>
      <c r="AL137" s="47" t="e">
        <f t="shared" si="8"/>
        <v>#DIV/0!</v>
      </c>
    </row>
    <row r="138" spans="1:38" x14ac:dyDescent="0.25">
      <c r="A138" s="10">
        <v>137</v>
      </c>
      <c r="B138" s="11">
        <f>VLOOKUP($A138,Table2[[No]:[Date Student Last Attended Program
(mm/dd/yyyy)]],2,FALSE)</f>
        <v>0</v>
      </c>
      <c r="C138" s="12">
        <f>VLOOKUP($A138,Table2[[No]:[Date Student Last Attended Program
(mm/dd/yyyy)]],4,FALSE)</f>
        <v>0</v>
      </c>
      <c r="D138" s="51">
        <f>VLOOKUP($A138,Table2[[No]:[Date Student Last Attended Program
(mm/dd/yyyy)]],14,FALSE)</f>
        <v>0</v>
      </c>
      <c r="E138" s="138">
        <f>VLOOKUP($A138,Table2[[No]:[Date Student Last Attended Program
(mm/dd/yyyy)]],17,FALSE)</f>
        <v>0</v>
      </c>
      <c r="F138" s="207">
        <f>VLOOKUP($A138,Table2[[No]:[Date Student Last Attended Program
(mm/dd/yyyy)]],18,FALSE)</f>
        <v>0</v>
      </c>
      <c r="G138" s="209">
        <f>VLOOKUP($A138,Table2[[#All],[No]:[Which Group Does Student Participate In?
(optional)]],23,FALSE)</f>
        <v>0</v>
      </c>
      <c r="H138" s="29"/>
      <c r="I138" s="29"/>
      <c r="J138" s="29"/>
      <c r="K138" s="29"/>
      <c r="L138" s="29"/>
      <c r="M138" s="29"/>
      <c r="N138" s="29"/>
      <c r="O138" s="29"/>
      <c r="P138" s="29"/>
      <c r="Q138" s="29"/>
      <c r="R138" s="29"/>
      <c r="S138" s="9"/>
      <c r="T138" s="9"/>
      <c r="U138" s="9"/>
      <c r="V138" s="9"/>
      <c r="W138" s="9"/>
      <c r="X138" s="9"/>
      <c r="Y138" s="9"/>
      <c r="Z138" s="9"/>
      <c r="AA138" s="9"/>
      <c r="AB138" s="9"/>
      <c r="AC138" s="9"/>
      <c r="AD138" s="9"/>
      <c r="AE138" s="9"/>
      <c r="AF138" s="9"/>
      <c r="AG138" s="9"/>
      <c r="AH138" s="9"/>
      <c r="AI138" s="9"/>
      <c r="AJ138" s="11">
        <f t="shared" si="6"/>
        <v>0</v>
      </c>
      <c r="AK138" s="11">
        <f t="shared" si="7"/>
        <v>0</v>
      </c>
      <c r="AL138" s="47" t="e">
        <f t="shared" si="8"/>
        <v>#DIV/0!</v>
      </c>
    </row>
    <row r="139" spans="1:38" x14ac:dyDescent="0.25">
      <c r="A139" s="10">
        <v>138</v>
      </c>
      <c r="B139" s="11">
        <f>VLOOKUP($A139,Table2[[No]:[Date Student Last Attended Program
(mm/dd/yyyy)]],2,FALSE)</f>
        <v>0</v>
      </c>
      <c r="C139" s="12">
        <f>VLOOKUP($A139,Table2[[No]:[Date Student Last Attended Program
(mm/dd/yyyy)]],4,FALSE)</f>
        <v>0</v>
      </c>
      <c r="D139" s="51">
        <f>VLOOKUP($A139,Table2[[No]:[Date Student Last Attended Program
(mm/dd/yyyy)]],14,FALSE)</f>
        <v>0</v>
      </c>
      <c r="E139" s="138">
        <f>VLOOKUP($A139,Table2[[No]:[Date Student Last Attended Program
(mm/dd/yyyy)]],17,FALSE)</f>
        <v>0</v>
      </c>
      <c r="F139" s="207">
        <f>VLOOKUP($A139,Table2[[No]:[Date Student Last Attended Program
(mm/dd/yyyy)]],18,FALSE)</f>
        <v>0</v>
      </c>
      <c r="G139" s="209">
        <f>VLOOKUP($A139,Table2[[#All],[No]:[Which Group Does Student Participate In?
(optional)]],23,FALSE)</f>
        <v>0</v>
      </c>
      <c r="H139" s="29"/>
      <c r="I139" s="29"/>
      <c r="J139" s="29"/>
      <c r="K139" s="29"/>
      <c r="L139" s="29"/>
      <c r="M139" s="29"/>
      <c r="N139" s="29"/>
      <c r="O139" s="29"/>
      <c r="P139" s="29"/>
      <c r="Q139" s="29"/>
      <c r="R139" s="29"/>
      <c r="S139" s="9"/>
      <c r="T139" s="9"/>
      <c r="U139" s="9"/>
      <c r="V139" s="9"/>
      <c r="W139" s="9"/>
      <c r="X139" s="9"/>
      <c r="Y139" s="9"/>
      <c r="Z139" s="9"/>
      <c r="AA139" s="9"/>
      <c r="AB139" s="9"/>
      <c r="AC139" s="9"/>
      <c r="AD139" s="9"/>
      <c r="AE139" s="9"/>
      <c r="AF139" s="9"/>
      <c r="AG139" s="9"/>
      <c r="AH139" s="9"/>
      <c r="AI139" s="9"/>
      <c r="AJ139" s="11">
        <f t="shared" si="6"/>
        <v>0</v>
      </c>
      <c r="AK139" s="11">
        <f t="shared" si="7"/>
        <v>0</v>
      </c>
      <c r="AL139" s="47" t="e">
        <f t="shared" si="8"/>
        <v>#DIV/0!</v>
      </c>
    </row>
    <row r="140" spans="1:38" x14ac:dyDescent="0.25">
      <c r="A140" s="10">
        <v>139</v>
      </c>
      <c r="B140" s="11">
        <f>VLOOKUP($A140,Table2[[No]:[Date Student Last Attended Program
(mm/dd/yyyy)]],2,FALSE)</f>
        <v>0</v>
      </c>
      <c r="C140" s="12">
        <f>VLOOKUP($A140,Table2[[No]:[Date Student Last Attended Program
(mm/dd/yyyy)]],4,FALSE)</f>
        <v>0</v>
      </c>
      <c r="D140" s="51">
        <f>VLOOKUP($A140,Table2[[No]:[Date Student Last Attended Program
(mm/dd/yyyy)]],14,FALSE)</f>
        <v>0</v>
      </c>
      <c r="E140" s="138">
        <f>VLOOKUP($A140,Table2[[No]:[Date Student Last Attended Program
(mm/dd/yyyy)]],17,FALSE)</f>
        <v>0</v>
      </c>
      <c r="F140" s="207">
        <f>VLOOKUP($A140,Table2[[No]:[Date Student Last Attended Program
(mm/dd/yyyy)]],18,FALSE)</f>
        <v>0</v>
      </c>
      <c r="G140" s="209">
        <f>VLOOKUP($A140,Table2[[#All],[No]:[Which Group Does Student Participate In?
(optional)]],23,FALSE)</f>
        <v>0</v>
      </c>
      <c r="H140" s="29"/>
      <c r="I140" s="29"/>
      <c r="J140" s="29"/>
      <c r="K140" s="29"/>
      <c r="L140" s="29"/>
      <c r="M140" s="29"/>
      <c r="N140" s="29"/>
      <c r="O140" s="29"/>
      <c r="P140" s="29"/>
      <c r="Q140" s="29"/>
      <c r="R140" s="29"/>
      <c r="S140" s="9"/>
      <c r="T140" s="9"/>
      <c r="U140" s="9"/>
      <c r="V140" s="9"/>
      <c r="W140" s="9"/>
      <c r="X140" s="9"/>
      <c r="Y140" s="9"/>
      <c r="Z140" s="9"/>
      <c r="AA140" s="9"/>
      <c r="AB140" s="9"/>
      <c r="AC140" s="9"/>
      <c r="AD140" s="9"/>
      <c r="AE140" s="9"/>
      <c r="AF140" s="9"/>
      <c r="AG140" s="9"/>
      <c r="AH140" s="9"/>
      <c r="AI140" s="9"/>
      <c r="AJ140" s="11">
        <f t="shared" si="6"/>
        <v>0</v>
      </c>
      <c r="AK140" s="11">
        <f t="shared" si="7"/>
        <v>0</v>
      </c>
      <c r="AL140" s="47" t="e">
        <f t="shared" si="8"/>
        <v>#DIV/0!</v>
      </c>
    </row>
    <row r="141" spans="1:38" x14ac:dyDescent="0.25">
      <c r="A141" s="10">
        <v>140</v>
      </c>
      <c r="B141" s="11">
        <f>VLOOKUP($A141,Table2[[No]:[Date Student Last Attended Program
(mm/dd/yyyy)]],2,FALSE)</f>
        <v>0</v>
      </c>
      <c r="C141" s="12">
        <f>VLOOKUP($A141,Table2[[No]:[Date Student Last Attended Program
(mm/dd/yyyy)]],4,FALSE)</f>
        <v>0</v>
      </c>
      <c r="D141" s="51">
        <f>VLOOKUP($A141,Table2[[No]:[Date Student Last Attended Program
(mm/dd/yyyy)]],14,FALSE)</f>
        <v>0</v>
      </c>
      <c r="E141" s="138">
        <f>VLOOKUP($A141,Table2[[No]:[Date Student Last Attended Program
(mm/dd/yyyy)]],17,FALSE)</f>
        <v>0</v>
      </c>
      <c r="F141" s="207">
        <f>VLOOKUP($A141,Table2[[No]:[Date Student Last Attended Program
(mm/dd/yyyy)]],18,FALSE)</f>
        <v>0</v>
      </c>
      <c r="G141" s="209">
        <f>VLOOKUP($A141,Table2[[#All],[No]:[Which Group Does Student Participate In?
(optional)]],23,FALSE)</f>
        <v>0</v>
      </c>
      <c r="H141" s="29"/>
      <c r="I141" s="29"/>
      <c r="J141" s="29"/>
      <c r="K141" s="29"/>
      <c r="L141" s="29"/>
      <c r="M141" s="29"/>
      <c r="N141" s="29"/>
      <c r="O141" s="29"/>
      <c r="P141" s="29"/>
      <c r="Q141" s="29"/>
      <c r="R141" s="29"/>
      <c r="S141" s="9"/>
      <c r="T141" s="9"/>
      <c r="U141" s="9"/>
      <c r="V141" s="9"/>
      <c r="W141" s="9"/>
      <c r="X141" s="9"/>
      <c r="Y141" s="9"/>
      <c r="Z141" s="9"/>
      <c r="AA141" s="9"/>
      <c r="AB141" s="9"/>
      <c r="AC141" s="9"/>
      <c r="AD141" s="9"/>
      <c r="AE141" s="9"/>
      <c r="AF141" s="9"/>
      <c r="AG141" s="9"/>
      <c r="AH141" s="9"/>
      <c r="AI141" s="9"/>
      <c r="AJ141" s="11">
        <f t="shared" si="6"/>
        <v>0</v>
      </c>
      <c r="AK141" s="11">
        <f t="shared" si="7"/>
        <v>0</v>
      </c>
      <c r="AL141" s="47" t="e">
        <f t="shared" si="8"/>
        <v>#DIV/0!</v>
      </c>
    </row>
    <row r="142" spans="1:38" x14ac:dyDescent="0.25">
      <c r="A142" s="10">
        <v>141</v>
      </c>
      <c r="B142" s="11">
        <f>VLOOKUP($A142,Table2[[No]:[Date Student Last Attended Program
(mm/dd/yyyy)]],2,FALSE)</f>
        <v>0</v>
      </c>
      <c r="C142" s="12">
        <f>VLOOKUP($A142,Table2[[No]:[Date Student Last Attended Program
(mm/dd/yyyy)]],4,FALSE)</f>
        <v>0</v>
      </c>
      <c r="D142" s="51">
        <f>VLOOKUP($A142,Table2[[No]:[Date Student Last Attended Program
(mm/dd/yyyy)]],14,FALSE)</f>
        <v>0</v>
      </c>
      <c r="E142" s="138">
        <f>VLOOKUP($A142,Table2[[No]:[Date Student Last Attended Program
(mm/dd/yyyy)]],17,FALSE)</f>
        <v>0</v>
      </c>
      <c r="F142" s="207">
        <f>VLOOKUP($A142,Table2[[No]:[Date Student Last Attended Program
(mm/dd/yyyy)]],18,FALSE)</f>
        <v>0</v>
      </c>
      <c r="G142" s="209">
        <f>VLOOKUP($A142,Table2[[#All],[No]:[Which Group Does Student Participate In?
(optional)]],23,FALSE)</f>
        <v>0</v>
      </c>
      <c r="H142" s="29"/>
      <c r="I142" s="29"/>
      <c r="J142" s="29"/>
      <c r="K142" s="29"/>
      <c r="L142" s="29"/>
      <c r="M142" s="29"/>
      <c r="N142" s="29"/>
      <c r="O142" s="29"/>
      <c r="P142" s="29"/>
      <c r="Q142" s="29"/>
      <c r="R142" s="29"/>
      <c r="S142" s="9"/>
      <c r="T142" s="9"/>
      <c r="U142" s="9"/>
      <c r="V142" s="9"/>
      <c r="W142" s="9"/>
      <c r="X142" s="9"/>
      <c r="Y142" s="9"/>
      <c r="Z142" s="9"/>
      <c r="AA142" s="9"/>
      <c r="AB142" s="9"/>
      <c r="AC142" s="9"/>
      <c r="AD142" s="9"/>
      <c r="AE142" s="9"/>
      <c r="AF142" s="9"/>
      <c r="AG142" s="9"/>
      <c r="AH142" s="9"/>
      <c r="AI142" s="9"/>
      <c r="AJ142" s="11">
        <f t="shared" si="6"/>
        <v>0</v>
      </c>
      <c r="AK142" s="11">
        <f t="shared" si="7"/>
        <v>0</v>
      </c>
      <c r="AL142" s="47" t="e">
        <f t="shared" si="8"/>
        <v>#DIV/0!</v>
      </c>
    </row>
    <row r="143" spans="1:38" x14ac:dyDescent="0.25">
      <c r="A143" s="10">
        <v>142</v>
      </c>
      <c r="B143" s="11">
        <f>VLOOKUP($A143,Table2[[No]:[Date Student Last Attended Program
(mm/dd/yyyy)]],2,FALSE)</f>
        <v>0</v>
      </c>
      <c r="C143" s="12">
        <f>VLOOKUP($A143,Table2[[No]:[Date Student Last Attended Program
(mm/dd/yyyy)]],4,FALSE)</f>
        <v>0</v>
      </c>
      <c r="D143" s="51">
        <f>VLOOKUP($A143,Table2[[No]:[Date Student Last Attended Program
(mm/dd/yyyy)]],14,FALSE)</f>
        <v>0</v>
      </c>
      <c r="E143" s="138">
        <f>VLOOKUP($A143,Table2[[No]:[Date Student Last Attended Program
(mm/dd/yyyy)]],17,FALSE)</f>
        <v>0</v>
      </c>
      <c r="F143" s="207">
        <f>VLOOKUP($A143,Table2[[No]:[Date Student Last Attended Program
(mm/dd/yyyy)]],18,FALSE)</f>
        <v>0</v>
      </c>
      <c r="G143" s="209">
        <f>VLOOKUP($A143,Table2[[#All],[No]:[Which Group Does Student Participate In?
(optional)]],23,FALSE)</f>
        <v>0</v>
      </c>
      <c r="H143" s="29"/>
      <c r="I143" s="29"/>
      <c r="J143" s="29"/>
      <c r="K143" s="29"/>
      <c r="L143" s="29"/>
      <c r="M143" s="29"/>
      <c r="N143" s="29"/>
      <c r="O143" s="29"/>
      <c r="P143" s="29"/>
      <c r="Q143" s="29"/>
      <c r="R143" s="29"/>
      <c r="S143" s="9"/>
      <c r="T143" s="9"/>
      <c r="U143" s="9"/>
      <c r="V143" s="9"/>
      <c r="W143" s="9"/>
      <c r="X143" s="9"/>
      <c r="Y143" s="9"/>
      <c r="Z143" s="9"/>
      <c r="AA143" s="9"/>
      <c r="AB143" s="9"/>
      <c r="AC143" s="9"/>
      <c r="AD143" s="9"/>
      <c r="AE143" s="9"/>
      <c r="AF143" s="9"/>
      <c r="AG143" s="9"/>
      <c r="AH143" s="9"/>
      <c r="AI143" s="9"/>
      <c r="AJ143" s="11">
        <f t="shared" si="6"/>
        <v>0</v>
      </c>
      <c r="AK143" s="11">
        <f t="shared" si="7"/>
        <v>0</v>
      </c>
      <c r="AL143" s="47" t="e">
        <f t="shared" si="8"/>
        <v>#DIV/0!</v>
      </c>
    </row>
    <row r="144" spans="1:38" x14ac:dyDescent="0.25">
      <c r="A144" s="10">
        <v>143</v>
      </c>
      <c r="B144" s="11">
        <f>VLOOKUP($A144,Table2[[No]:[Date Student Last Attended Program
(mm/dd/yyyy)]],2,FALSE)</f>
        <v>0</v>
      </c>
      <c r="C144" s="12">
        <f>VLOOKUP($A144,Table2[[No]:[Date Student Last Attended Program
(mm/dd/yyyy)]],4,FALSE)</f>
        <v>0</v>
      </c>
      <c r="D144" s="51">
        <f>VLOOKUP($A144,Table2[[No]:[Date Student Last Attended Program
(mm/dd/yyyy)]],14,FALSE)</f>
        <v>0</v>
      </c>
      <c r="E144" s="138">
        <f>VLOOKUP($A144,Table2[[No]:[Date Student Last Attended Program
(mm/dd/yyyy)]],17,FALSE)</f>
        <v>0</v>
      </c>
      <c r="F144" s="207">
        <f>VLOOKUP($A144,Table2[[No]:[Date Student Last Attended Program
(mm/dd/yyyy)]],18,FALSE)</f>
        <v>0</v>
      </c>
      <c r="G144" s="209">
        <f>VLOOKUP($A144,Table2[[#All],[No]:[Which Group Does Student Participate In?
(optional)]],23,FALSE)</f>
        <v>0</v>
      </c>
      <c r="H144" s="29"/>
      <c r="I144" s="29"/>
      <c r="J144" s="29"/>
      <c r="K144" s="29"/>
      <c r="L144" s="29"/>
      <c r="M144" s="29"/>
      <c r="N144" s="29"/>
      <c r="O144" s="29"/>
      <c r="P144" s="29"/>
      <c r="Q144" s="29"/>
      <c r="R144" s="29"/>
      <c r="S144" s="9"/>
      <c r="T144" s="9"/>
      <c r="U144" s="9"/>
      <c r="V144" s="9"/>
      <c r="W144" s="9"/>
      <c r="X144" s="9"/>
      <c r="Y144" s="9"/>
      <c r="Z144" s="9"/>
      <c r="AA144" s="9"/>
      <c r="AB144" s="9"/>
      <c r="AC144" s="9"/>
      <c r="AD144" s="9"/>
      <c r="AE144" s="9"/>
      <c r="AF144" s="9"/>
      <c r="AG144" s="9"/>
      <c r="AH144" s="9"/>
      <c r="AI144" s="9"/>
      <c r="AJ144" s="11">
        <f t="shared" si="6"/>
        <v>0</v>
      </c>
      <c r="AK144" s="11">
        <f t="shared" si="7"/>
        <v>0</v>
      </c>
      <c r="AL144" s="47" t="e">
        <f t="shared" si="8"/>
        <v>#DIV/0!</v>
      </c>
    </row>
    <row r="145" spans="1:38" x14ac:dyDescent="0.25">
      <c r="A145" s="10">
        <v>144</v>
      </c>
      <c r="B145" s="11">
        <f>VLOOKUP($A145,Table2[[No]:[Date Student Last Attended Program
(mm/dd/yyyy)]],2,FALSE)</f>
        <v>0</v>
      </c>
      <c r="C145" s="12">
        <f>VLOOKUP($A145,Table2[[No]:[Date Student Last Attended Program
(mm/dd/yyyy)]],4,FALSE)</f>
        <v>0</v>
      </c>
      <c r="D145" s="51">
        <f>VLOOKUP($A145,Table2[[No]:[Date Student Last Attended Program
(mm/dd/yyyy)]],14,FALSE)</f>
        <v>0</v>
      </c>
      <c r="E145" s="138">
        <f>VLOOKUP($A145,Table2[[No]:[Date Student Last Attended Program
(mm/dd/yyyy)]],17,FALSE)</f>
        <v>0</v>
      </c>
      <c r="F145" s="207">
        <f>VLOOKUP($A145,Table2[[No]:[Date Student Last Attended Program
(mm/dd/yyyy)]],18,FALSE)</f>
        <v>0</v>
      </c>
      <c r="G145" s="209">
        <f>VLOOKUP($A145,Table2[[#All],[No]:[Which Group Does Student Participate In?
(optional)]],23,FALSE)</f>
        <v>0</v>
      </c>
      <c r="H145" s="29"/>
      <c r="I145" s="29"/>
      <c r="J145" s="29"/>
      <c r="K145" s="29"/>
      <c r="L145" s="29"/>
      <c r="M145" s="29"/>
      <c r="N145" s="29"/>
      <c r="O145" s="29"/>
      <c r="P145" s="29"/>
      <c r="Q145" s="29"/>
      <c r="R145" s="29"/>
      <c r="S145" s="9"/>
      <c r="T145" s="9"/>
      <c r="U145" s="9"/>
      <c r="V145" s="9"/>
      <c r="W145" s="9"/>
      <c r="X145" s="9"/>
      <c r="Y145" s="9"/>
      <c r="Z145" s="9"/>
      <c r="AA145" s="9"/>
      <c r="AB145" s="9"/>
      <c r="AC145" s="9"/>
      <c r="AD145" s="9"/>
      <c r="AE145" s="9"/>
      <c r="AF145" s="9"/>
      <c r="AG145" s="9"/>
      <c r="AH145" s="9"/>
      <c r="AI145" s="9"/>
      <c r="AJ145" s="11">
        <f t="shared" si="6"/>
        <v>0</v>
      </c>
      <c r="AK145" s="11">
        <f t="shared" si="7"/>
        <v>0</v>
      </c>
      <c r="AL145" s="47" t="e">
        <f t="shared" si="8"/>
        <v>#DIV/0!</v>
      </c>
    </row>
    <row r="146" spans="1:38" x14ac:dyDescent="0.25">
      <c r="A146" s="10">
        <v>145</v>
      </c>
      <c r="B146" s="11">
        <f>VLOOKUP($A146,Table2[[No]:[Date Student Last Attended Program
(mm/dd/yyyy)]],2,FALSE)</f>
        <v>0</v>
      </c>
      <c r="C146" s="12">
        <f>VLOOKUP($A146,Table2[[No]:[Date Student Last Attended Program
(mm/dd/yyyy)]],4,FALSE)</f>
        <v>0</v>
      </c>
      <c r="D146" s="51">
        <f>VLOOKUP($A146,Table2[[No]:[Date Student Last Attended Program
(mm/dd/yyyy)]],14,FALSE)</f>
        <v>0</v>
      </c>
      <c r="E146" s="138">
        <f>VLOOKUP($A146,Table2[[No]:[Date Student Last Attended Program
(mm/dd/yyyy)]],17,FALSE)</f>
        <v>0</v>
      </c>
      <c r="F146" s="207">
        <f>VLOOKUP($A146,Table2[[No]:[Date Student Last Attended Program
(mm/dd/yyyy)]],18,FALSE)</f>
        <v>0</v>
      </c>
      <c r="G146" s="209">
        <f>VLOOKUP($A146,Table2[[#All],[No]:[Which Group Does Student Participate In?
(optional)]],23,FALSE)</f>
        <v>0</v>
      </c>
      <c r="H146" s="29"/>
      <c r="I146" s="29"/>
      <c r="J146" s="29"/>
      <c r="K146" s="29"/>
      <c r="L146" s="29"/>
      <c r="M146" s="29"/>
      <c r="N146" s="29"/>
      <c r="O146" s="29"/>
      <c r="P146" s="29"/>
      <c r="Q146" s="29"/>
      <c r="R146" s="29"/>
      <c r="S146" s="9"/>
      <c r="T146" s="9"/>
      <c r="U146" s="9"/>
      <c r="V146" s="9"/>
      <c r="W146" s="9"/>
      <c r="X146" s="9"/>
      <c r="Y146" s="9"/>
      <c r="Z146" s="9"/>
      <c r="AA146" s="9"/>
      <c r="AB146" s="9"/>
      <c r="AC146" s="9"/>
      <c r="AD146" s="9"/>
      <c r="AE146" s="9"/>
      <c r="AF146" s="9"/>
      <c r="AG146" s="9"/>
      <c r="AH146" s="9"/>
      <c r="AI146" s="9"/>
      <c r="AJ146" s="11">
        <f t="shared" si="6"/>
        <v>0</v>
      </c>
      <c r="AK146" s="11">
        <f t="shared" si="7"/>
        <v>0</v>
      </c>
      <c r="AL146" s="47" t="e">
        <f t="shared" si="8"/>
        <v>#DIV/0!</v>
      </c>
    </row>
    <row r="147" spans="1:38" x14ac:dyDescent="0.25">
      <c r="A147" s="10">
        <v>146</v>
      </c>
      <c r="B147" s="11">
        <f>VLOOKUP($A147,Table2[[No]:[Date Student Last Attended Program
(mm/dd/yyyy)]],2,FALSE)</f>
        <v>0</v>
      </c>
      <c r="C147" s="12">
        <f>VLOOKUP($A147,Table2[[No]:[Date Student Last Attended Program
(mm/dd/yyyy)]],4,FALSE)</f>
        <v>0</v>
      </c>
      <c r="D147" s="51">
        <f>VLOOKUP($A147,Table2[[No]:[Date Student Last Attended Program
(mm/dd/yyyy)]],14,FALSE)</f>
        <v>0</v>
      </c>
      <c r="E147" s="138">
        <f>VLOOKUP($A147,Table2[[No]:[Date Student Last Attended Program
(mm/dd/yyyy)]],17,FALSE)</f>
        <v>0</v>
      </c>
      <c r="F147" s="207">
        <f>VLOOKUP($A147,Table2[[No]:[Date Student Last Attended Program
(mm/dd/yyyy)]],18,FALSE)</f>
        <v>0</v>
      </c>
      <c r="G147" s="209">
        <f>VLOOKUP($A147,Table2[[#All],[No]:[Which Group Does Student Participate In?
(optional)]],23,FALSE)</f>
        <v>0</v>
      </c>
      <c r="H147" s="29"/>
      <c r="I147" s="29"/>
      <c r="J147" s="29"/>
      <c r="K147" s="29"/>
      <c r="L147" s="29"/>
      <c r="M147" s="29"/>
      <c r="N147" s="29"/>
      <c r="O147" s="29"/>
      <c r="P147" s="29"/>
      <c r="Q147" s="29"/>
      <c r="R147" s="29"/>
      <c r="S147" s="9"/>
      <c r="T147" s="9"/>
      <c r="U147" s="9"/>
      <c r="V147" s="9"/>
      <c r="W147" s="9"/>
      <c r="X147" s="9"/>
      <c r="Y147" s="9"/>
      <c r="Z147" s="9"/>
      <c r="AA147" s="9"/>
      <c r="AB147" s="9"/>
      <c r="AC147" s="9"/>
      <c r="AD147" s="9"/>
      <c r="AE147" s="9"/>
      <c r="AF147" s="9"/>
      <c r="AG147" s="9"/>
      <c r="AH147" s="9"/>
      <c r="AI147" s="9"/>
      <c r="AJ147" s="11">
        <f t="shared" si="6"/>
        <v>0</v>
      </c>
      <c r="AK147" s="11">
        <f t="shared" si="7"/>
        <v>0</v>
      </c>
      <c r="AL147" s="47" t="e">
        <f t="shared" si="8"/>
        <v>#DIV/0!</v>
      </c>
    </row>
    <row r="148" spans="1:38" x14ac:dyDescent="0.25">
      <c r="A148" s="10">
        <v>147</v>
      </c>
      <c r="B148" s="11">
        <f>VLOOKUP($A148,Table2[[No]:[Date Student Last Attended Program
(mm/dd/yyyy)]],2,FALSE)</f>
        <v>0</v>
      </c>
      <c r="C148" s="12">
        <f>VLOOKUP($A148,Table2[[No]:[Date Student Last Attended Program
(mm/dd/yyyy)]],4,FALSE)</f>
        <v>0</v>
      </c>
      <c r="D148" s="51">
        <f>VLOOKUP($A148,Table2[[No]:[Date Student Last Attended Program
(mm/dd/yyyy)]],14,FALSE)</f>
        <v>0</v>
      </c>
      <c r="E148" s="138">
        <f>VLOOKUP($A148,Table2[[No]:[Date Student Last Attended Program
(mm/dd/yyyy)]],17,FALSE)</f>
        <v>0</v>
      </c>
      <c r="F148" s="207">
        <f>VLOOKUP($A148,Table2[[No]:[Date Student Last Attended Program
(mm/dd/yyyy)]],18,FALSE)</f>
        <v>0</v>
      </c>
      <c r="G148" s="209">
        <f>VLOOKUP($A148,Table2[[#All],[No]:[Which Group Does Student Participate In?
(optional)]],23,FALSE)</f>
        <v>0</v>
      </c>
      <c r="H148" s="29"/>
      <c r="I148" s="29"/>
      <c r="J148" s="29"/>
      <c r="K148" s="29"/>
      <c r="L148" s="29"/>
      <c r="M148" s="29"/>
      <c r="N148" s="29"/>
      <c r="O148" s="29"/>
      <c r="P148" s="29"/>
      <c r="Q148" s="29"/>
      <c r="R148" s="29"/>
      <c r="S148" s="9"/>
      <c r="T148" s="9"/>
      <c r="U148" s="9"/>
      <c r="V148" s="9"/>
      <c r="W148" s="9"/>
      <c r="X148" s="9"/>
      <c r="Y148" s="9"/>
      <c r="Z148" s="9"/>
      <c r="AA148" s="9"/>
      <c r="AB148" s="9"/>
      <c r="AC148" s="9"/>
      <c r="AD148" s="9"/>
      <c r="AE148" s="9"/>
      <c r="AF148" s="9"/>
      <c r="AG148" s="9"/>
      <c r="AH148" s="9"/>
      <c r="AI148" s="9"/>
      <c r="AJ148" s="11">
        <f t="shared" si="6"/>
        <v>0</v>
      </c>
      <c r="AK148" s="11">
        <f t="shared" si="7"/>
        <v>0</v>
      </c>
      <c r="AL148" s="47" t="e">
        <f t="shared" si="8"/>
        <v>#DIV/0!</v>
      </c>
    </row>
    <row r="149" spans="1:38" x14ac:dyDescent="0.25">
      <c r="A149" s="10">
        <v>148</v>
      </c>
      <c r="B149" s="11">
        <f>VLOOKUP($A149,Table2[[No]:[Date Student Last Attended Program
(mm/dd/yyyy)]],2,FALSE)</f>
        <v>0</v>
      </c>
      <c r="C149" s="12">
        <f>VLOOKUP($A149,Table2[[No]:[Date Student Last Attended Program
(mm/dd/yyyy)]],4,FALSE)</f>
        <v>0</v>
      </c>
      <c r="D149" s="51">
        <f>VLOOKUP($A149,Table2[[No]:[Date Student Last Attended Program
(mm/dd/yyyy)]],14,FALSE)</f>
        <v>0</v>
      </c>
      <c r="E149" s="138">
        <f>VLOOKUP($A149,Table2[[No]:[Date Student Last Attended Program
(mm/dd/yyyy)]],17,FALSE)</f>
        <v>0</v>
      </c>
      <c r="F149" s="207">
        <f>VLOOKUP($A149,Table2[[No]:[Date Student Last Attended Program
(mm/dd/yyyy)]],18,FALSE)</f>
        <v>0</v>
      </c>
      <c r="G149" s="209">
        <f>VLOOKUP($A149,Table2[[#All],[No]:[Which Group Does Student Participate In?
(optional)]],23,FALSE)</f>
        <v>0</v>
      </c>
      <c r="H149" s="29"/>
      <c r="I149" s="29"/>
      <c r="J149" s="29"/>
      <c r="K149" s="29"/>
      <c r="L149" s="29"/>
      <c r="M149" s="29"/>
      <c r="N149" s="29"/>
      <c r="O149" s="29"/>
      <c r="P149" s="29"/>
      <c r="Q149" s="29"/>
      <c r="R149" s="29"/>
      <c r="S149" s="9"/>
      <c r="T149" s="9"/>
      <c r="U149" s="9"/>
      <c r="V149" s="9"/>
      <c r="W149" s="9"/>
      <c r="X149" s="9"/>
      <c r="Y149" s="9"/>
      <c r="Z149" s="9"/>
      <c r="AA149" s="9"/>
      <c r="AB149" s="9"/>
      <c r="AC149" s="9"/>
      <c r="AD149" s="9"/>
      <c r="AE149" s="9"/>
      <c r="AF149" s="9"/>
      <c r="AG149" s="9"/>
      <c r="AH149" s="9"/>
      <c r="AI149" s="9"/>
      <c r="AJ149" s="11">
        <f t="shared" si="6"/>
        <v>0</v>
      </c>
      <c r="AK149" s="11">
        <f t="shared" si="7"/>
        <v>0</v>
      </c>
      <c r="AL149" s="47" t="e">
        <f t="shared" si="8"/>
        <v>#DIV/0!</v>
      </c>
    </row>
    <row r="150" spans="1:38" x14ac:dyDescent="0.25">
      <c r="A150" s="10">
        <v>149</v>
      </c>
      <c r="B150" s="11">
        <f>VLOOKUP($A150,Table2[[No]:[Date Student Last Attended Program
(mm/dd/yyyy)]],2,FALSE)</f>
        <v>0</v>
      </c>
      <c r="C150" s="12">
        <f>VLOOKUP($A150,Table2[[No]:[Date Student Last Attended Program
(mm/dd/yyyy)]],4,FALSE)</f>
        <v>0</v>
      </c>
      <c r="D150" s="51">
        <f>VLOOKUP($A150,Table2[[No]:[Date Student Last Attended Program
(mm/dd/yyyy)]],14,FALSE)</f>
        <v>0</v>
      </c>
      <c r="E150" s="138">
        <f>VLOOKUP($A150,Table2[[No]:[Date Student Last Attended Program
(mm/dd/yyyy)]],17,FALSE)</f>
        <v>0</v>
      </c>
      <c r="F150" s="207">
        <f>VLOOKUP($A150,Table2[[No]:[Date Student Last Attended Program
(mm/dd/yyyy)]],18,FALSE)</f>
        <v>0</v>
      </c>
      <c r="G150" s="209">
        <f>VLOOKUP($A150,Table2[[#All],[No]:[Which Group Does Student Participate In?
(optional)]],23,FALSE)</f>
        <v>0</v>
      </c>
      <c r="H150" s="29"/>
      <c r="I150" s="29"/>
      <c r="J150" s="29"/>
      <c r="K150" s="29"/>
      <c r="L150" s="29"/>
      <c r="M150" s="29"/>
      <c r="N150" s="29"/>
      <c r="O150" s="29"/>
      <c r="P150" s="29"/>
      <c r="Q150" s="29"/>
      <c r="R150" s="29"/>
      <c r="S150" s="9"/>
      <c r="T150" s="9"/>
      <c r="U150" s="9"/>
      <c r="V150" s="9"/>
      <c r="W150" s="9"/>
      <c r="X150" s="9"/>
      <c r="Y150" s="9"/>
      <c r="Z150" s="9"/>
      <c r="AA150" s="9"/>
      <c r="AB150" s="9"/>
      <c r="AC150" s="9"/>
      <c r="AD150" s="9"/>
      <c r="AE150" s="9"/>
      <c r="AF150" s="9"/>
      <c r="AG150" s="9"/>
      <c r="AH150" s="9"/>
      <c r="AI150" s="9"/>
      <c r="AJ150" s="11">
        <f t="shared" si="6"/>
        <v>0</v>
      </c>
      <c r="AK150" s="11">
        <f t="shared" si="7"/>
        <v>0</v>
      </c>
      <c r="AL150" s="47" t="e">
        <f t="shared" si="8"/>
        <v>#DIV/0!</v>
      </c>
    </row>
    <row r="151" spans="1:38" x14ac:dyDescent="0.25">
      <c r="A151" s="10">
        <v>150</v>
      </c>
      <c r="B151" s="11">
        <f>VLOOKUP($A151,Table2[[No]:[Date Student Last Attended Program
(mm/dd/yyyy)]],2,FALSE)</f>
        <v>0</v>
      </c>
      <c r="C151" s="12">
        <f>VLOOKUP($A151,Table2[[No]:[Date Student Last Attended Program
(mm/dd/yyyy)]],4,FALSE)</f>
        <v>0</v>
      </c>
      <c r="D151" s="51">
        <f>VLOOKUP($A151,Table2[[No]:[Date Student Last Attended Program
(mm/dd/yyyy)]],14,FALSE)</f>
        <v>0</v>
      </c>
      <c r="E151" s="138">
        <f>VLOOKUP($A151,Table2[[No]:[Date Student Last Attended Program
(mm/dd/yyyy)]],17,FALSE)</f>
        <v>0</v>
      </c>
      <c r="F151" s="207">
        <f>VLOOKUP($A151,Table2[[No]:[Date Student Last Attended Program
(mm/dd/yyyy)]],18,FALSE)</f>
        <v>0</v>
      </c>
      <c r="G151" s="209">
        <f>VLOOKUP($A151,Table2[[#All],[No]:[Which Group Does Student Participate In?
(optional)]],23,FALSE)</f>
        <v>0</v>
      </c>
      <c r="H151" s="29"/>
      <c r="I151" s="29"/>
      <c r="J151" s="29"/>
      <c r="K151" s="29"/>
      <c r="L151" s="29"/>
      <c r="M151" s="29"/>
      <c r="N151" s="29"/>
      <c r="O151" s="29"/>
      <c r="P151" s="29"/>
      <c r="Q151" s="29"/>
      <c r="R151" s="29"/>
      <c r="S151" s="9"/>
      <c r="T151" s="9"/>
      <c r="U151" s="9"/>
      <c r="V151" s="9"/>
      <c r="W151" s="9"/>
      <c r="X151" s="9"/>
      <c r="Y151" s="9"/>
      <c r="Z151" s="9"/>
      <c r="AA151" s="9"/>
      <c r="AB151" s="9"/>
      <c r="AC151" s="9"/>
      <c r="AD151" s="9"/>
      <c r="AE151" s="9"/>
      <c r="AF151" s="9"/>
      <c r="AG151" s="9"/>
      <c r="AH151" s="9"/>
      <c r="AI151" s="9"/>
      <c r="AJ151" s="11">
        <f t="shared" si="6"/>
        <v>0</v>
      </c>
      <c r="AK151" s="11">
        <f t="shared" si="7"/>
        <v>0</v>
      </c>
      <c r="AL151" s="47" t="e">
        <f t="shared" si="8"/>
        <v>#DIV/0!</v>
      </c>
    </row>
    <row r="152" spans="1:38" x14ac:dyDescent="0.25">
      <c r="A152" s="10">
        <v>151</v>
      </c>
      <c r="B152" s="11">
        <f>VLOOKUP($A152,Table2[[No]:[Date Student Last Attended Program
(mm/dd/yyyy)]],2,FALSE)</f>
        <v>0</v>
      </c>
      <c r="C152" s="12">
        <f>VLOOKUP($A152,Table2[[No]:[Date Student Last Attended Program
(mm/dd/yyyy)]],4,FALSE)</f>
        <v>0</v>
      </c>
      <c r="D152" s="51">
        <f>VLOOKUP($A152,Table2[[No]:[Date Student Last Attended Program
(mm/dd/yyyy)]],14,FALSE)</f>
        <v>0</v>
      </c>
      <c r="E152" s="138">
        <f>VLOOKUP($A152,Table2[[No]:[Date Student Last Attended Program
(mm/dd/yyyy)]],17,FALSE)</f>
        <v>0</v>
      </c>
      <c r="F152" s="207">
        <f>VLOOKUP($A152,Table2[[No]:[Date Student Last Attended Program
(mm/dd/yyyy)]],18,FALSE)</f>
        <v>0</v>
      </c>
      <c r="G152" s="209">
        <f>VLOOKUP($A152,Table2[[#All],[No]:[Which Group Does Student Participate In?
(optional)]],23,FALSE)</f>
        <v>0</v>
      </c>
      <c r="H152" s="29"/>
      <c r="I152" s="29"/>
      <c r="J152" s="29"/>
      <c r="K152" s="29"/>
      <c r="L152" s="29"/>
      <c r="M152" s="29"/>
      <c r="N152" s="29"/>
      <c r="O152" s="29"/>
      <c r="P152" s="29"/>
      <c r="Q152" s="29"/>
      <c r="R152" s="29"/>
      <c r="S152" s="9"/>
      <c r="T152" s="9"/>
      <c r="U152" s="9"/>
      <c r="V152" s="9"/>
      <c r="W152" s="9"/>
      <c r="X152" s="9"/>
      <c r="Y152" s="9"/>
      <c r="Z152" s="9"/>
      <c r="AA152" s="9"/>
      <c r="AB152" s="9"/>
      <c r="AC152" s="9"/>
      <c r="AD152" s="9"/>
      <c r="AE152" s="9"/>
      <c r="AF152" s="9"/>
      <c r="AG152" s="9"/>
      <c r="AH152" s="9"/>
      <c r="AI152" s="9"/>
      <c r="AJ152" s="11">
        <f t="shared" si="6"/>
        <v>0</v>
      </c>
      <c r="AK152" s="11">
        <f t="shared" si="7"/>
        <v>0</v>
      </c>
      <c r="AL152" s="47" t="e">
        <f t="shared" si="8"/>
        <v>#DIV/0!</v>
      </c>
    </row>
    <row r="153" spans="1:38" x14ac:dyDescent="0.25">
      <c r="A153" s="10">
        <v>152</v>
      </c>
      <c r="B153" s="11">
        <f>VLOOKUP($A153,Table2[[No]:[Date Student Last Attended Program
(mm/dd/yyyy)]],2,FALSE)</f>
        <v>0</v>
      </c>
      <c r="C153" s="12">
        <f>VLOOKUP($A153,Table2[[No]:[Date Student Last Attended Program
(mm/dd/yyyy)]],4,FALSE)</f>
        <v>0</v>
      </c>
      <c r="D153" s="51">
        <f>VLOOKUP($A153,Table2[[No]:[Date Student Last Attended Program
(mm/dd/yyyy)]],14,FALSE)</f>
        <v>0</v>
      </c>
      <c r="E153" s="138">
        <f>VLOOKUP($A153,Table2[[No]:[Date Student Last Attended Program
(mm/dd/yyyy)]],17,FALSE)</f>
        <v>0</v>
      </c>
      <c r="F153" s="207">
        <f>VLOOKUP($A153,Table2[[No]:[Date Student Last Attended Program
(mm/dd/yyyy)]],18,FALSE)</f>
        <v>0</v>
      </c>
      <c r="G153" s="209">
        <f>VLOOKUP($A153,Table2[[#All],[No]:[Which Group Does Student Participate In?
(optional)]],23,FALSE)</f>
        <v>0</v>
      </c>
      <c r="H153" s="29"/>
      <c r="I153" s="29"/>
      <c r="J153" s="29"/>
      <c r="K153" s="29"/>
      <c r="L153" s="29"/>
      <c r="M153" s="29"/>
      <c r="N153" s="29"/>
      <c r="O153" s="29"/>
      <c r="P153" s="29"/>
      <c r="Q153" s="29"/>
      <c r="R153" s="29"/>
      <c r="S153" s="9"/>
      <c r="T153" s="9"/>
      <c r="U153" s="9"/>
      <c r="V153" s="9"/>
      <c r="W153" s="9"/>
      <c r="X153" s="9"/>
      <c r="Y153" s="9"/>
      <c r="Z153" s="9"/>
      <c r="AA153" s="9"/>
      <c r="AB153" s="9"/>
      <c r="AC153" s="9"/>
      <c r="AD153" s="9"/>
      <c r="AE153" s="9"/>
      <c r="AF153" s="9"/>
      <c r="AG153" s="9"/>
      <c r="AH153" s="9"/>
      <c r="AI153" s="9"/>
      <c r="AJ153" s="11">
        <f t="shared" si="6"/>
        <v>0</v>
      </c>
      <c r="AK153" s="11">
        <f t="shared" si="7"/>
        <v>0</v>
      </c>
      <c r="AL153" s="47" t="e">
        <f t="shared" si="8"/>
        <v>#DIV/0!</v>
      </c>
    </row>
    <row r="154" spans="1:38" x14ac:dyDescent="0.25">
      <c r="A154" s="10">
        <v>153</v>
      </c>
      <c r="B154" s="11">
        <f>VLOOKUP($A154,Table2[[No]:[Date Student Last Attended Program
(mm/dd/yyyy)]],2,FALSE)</f>
        <v>0</v>
      </c>
      <c r="C154" s="12">
        <f>VLOOKUP($A154,Table2[[No]:[Date Student Last Attended Program
(mm/dd/yyyy)]],4,FALSE)</f>
        <v>0</v>
      </c>
      <c r="D154" s="51">
        <f>VLOOKUP($A154,Table2[[No]:[Date Student Last Attended Program
(mm/dd/yyyy)]],14,FALSE)</f>
        <v>0</v>
      </c>
      <c r="E154" s="138">
        <f>VLOOKUP($A154,Table2[[No]:[Date Student Last Attended Program
(mm/dd/yyyy)]],17,FALSE)</f>
        <v>0</v>
      </c>
      <c r="F154" s="207">
        <f>VLOOKUP($A154,Table2[[No]:[Date Student Last Attended Program
(mm/dd/yyyy)]],18,FALSE)</f>
        <v>0</v>
      </c>
      <c r="G154" s="209">
        <f>VLOOKUP($A154,Table2[[#All],[No]:[Which Group Does Student Participate In?
(optional)]],23,FALSE)</f>
        <v>0</v>
      </c>
      <c r="H154" s="29"/>
      <c r="I154" s="29"/>
      <c r="J154" s="29"/>
      <c r="K154" s="29"/>
      <c r="L154" s="29"/>
      <c r="M154" s="29"/>
      <c r="N154" s="29"/>
      <c r="O154" s="29"/>
      <c r="P154" s="29"/>
      <c r="Q154" s="29"/>
      <c r="R154" s="29"/>
      <c r="S154" s="9"/>
      <c r="T154" s="9"/>
      <c r="U154" s="9"/>
      <c r="V154" s="9"/>
      <c r="W154" s="9"/>
      <c r="X154" s="9"/>
      <c r="Y154" s="9"/>
      <c r="Z154" s="9"/>
      <c r="AA154" s="9"/>
      <c r="AB154" s="9"/>
      <c r="AC154" s="9"/>
      <c r="AD154" s="9"/>
      <c r="AE154" s="9"/>
      <c r="AF154" s="9"/>
      <c r="AG154" s="9"/>
      <c r="AH154" s="9"/>
      <c r="AI154" s="9"/>
      <c r="AJ154" s="11">
        <f t="shared" si="6"/>
        <v>0</v>
      </c>
      <c r="AK154" s="11">
        <f t="shared" si="7"/>
        <v>0</v>
      </c>
      <c r="AL154" s="47" t="e">
        <f t="shared" si="8"/>
        <v>#DIV/0!</v>
      </c>
    </row>
    <row r="155" spans="1:38" x14ac:dyDescent="0.25">
      <c r="A155" s="10">
        <v>154</v>
      </c>
      <c r="B155" s="11">
        <f>VLOOKUP($A155,Table2[[No]:[Date Student Last Attended Program
(mm/dd/yyyy)]],2,FALSE)</f>
        <v>0</v>
      </c>
      <c r="C155" s="12">
        <f>VLOOKUP($A155,Table2[[No]:[Date Student Last Attended Program
(mm/dd/yyyy)]],4,FALSE)</f>
        <v>0</v>
      </c>
      <c r="D155" s="51">
        <f>VLOOKUP($A155,Table2[[No]:[Date Student Last Attended Program
(mm/dd/yyyy)]],14,FALSE)</f>
        <v>0</v>
      </c>
      <c r="E155" s="138">
        <f>VLOOKUP($A155,Table2[[No]:[Date Student Last Attended Program
(mm/dd/yyyy)]],17,FALSE)</f>
        <v>0</v>
      </c>
      <c r="F155" s="207">
        <f>VLOOKUP($A155,Table2[[No]:[Date Student Last Attended Program
(mm/dd/yyyy)]],18,FALSE)</f>
        <v>0</v>
      </c>
      <c r="G155" s="209">
        <f>VLOOKUP($A155,Table2[[#All],[No]:[Which Group Does Student Participate In?
(optional)]],23,FALSE)</f>
        <v>0</v>
      </c>
      <c r="H155" s="29"/>
      <c r="I155" s="29"/>
      <c r="J155" s="29"/>
      <c r="K155" s="29"/>
      <c r="L155" s="29"/>
      <c r="M155" s="29"/>
      <c r="N155" s="29"/>
      <c r="O155" s="29"/>
      <c r="P155" s="29"/>
      <c r="Q155" s="29"/>
      <c r="R155" s="29"/>
      <c r="S155" s="9"/>
      <c r="T155" s="9"/>
      <c r="U155" s="9"/>
      <c r="V155" s="9"/>
      <c r="W155" s="9"/>
      <c r="X155" s="9"/>
      <c r="Y155" s="9"/>
      <c r="Z155" s="9"/>
      <c r="AA155" s="9"/>
      <c r="AB155" s="9"/>
      <c r="AC155" s="9"/>
      <c r="AD155" s="9"/>
      <c r="AE155" s="9"/>
      <c r="AF155" s="9"/>
      <c r="AG155" s="9"/>
      <c r="AH155" s="9"/>
      <c r="AI155" s="9"/>
      <c r="AJ155" s="11">
        <f t="shared" si="6"/>
        <v>0</v>
      </c>
      <c r="AK155" s="11">
        <f t="shared" si="7"/>
        <v>0</v>
      </c>
      <c r="AL155" s="47" t="e">
        <f t="shared" si="8"/>
        <v>#DIV/0!</v>
      </c>
    </row>
    <row r="156" spans="1:38" x14ac:dyDescent="0.25">
      <c r="A156" s="10">
        <v>155</v>
      </c>
      <c r="B156" s="11">
        <f>VLOOKUP($A156,Table2[[No]:[Date Student Last Attended Program
(mm/dd/yyyy)]],2,FALSE)</f>
        <v>0</v>
      </c>
      <c r="C156" s="12">
        <f>VLOOKUP($A156,Table2[[No]:[Date Student Last Attended Program
(mm/dd/yyyy)]],4,FALSE)</f>
        <v>0</v>
      </c>
      <c r="D156" s="51">
        <f>VLOOKUP($A156,Table2[[No]:[Date Student Last Attended Program
(mm/dd/yyyy)]],14,FALSE)</f>
        <v>0</v>
      </c>
      <c r="E156" s="138">
        <f>VLOOKUP($A156,Table2[[No]:[Date Student Last Attended Program
(mm/dd/yyyy)]],17,FALSE)</f>
        <v>0</v>
      </c>
      <c r="F156" s="207">
        <f>VLOOKUP($A156,Table2[[No]:[Date Student Last Attended Program
(mm/dd/yyyy)]],18,FALSE)</f>
        <v>0</v>
      </c>
      <c r="G156" s="209">
        <f>VLOOKUP($A156,Table2[[#All],[No]:[Which Group Does Student Participate In?
(optional)]],23,FALSE)</f>
        <v>0</v>
      </c>
      <c r="H156" s="29"/>
      <c r="I156" s="29"/>
      <c r="J156" s="29"/>
      <c r="K156" s="29"/>
      <c r="L156" s="29"/>
      <c r="M156" s="29"/>
      <c r="N156" s="29"/>
      <c r="O156" s="29"/>
      <c r="P156" s="29"/>
      <c r="Q156" s="29"/>
      <c r="R156" s="29"/>
      <c r="S156" s="9"/>
      <c r="T156" s="9"/>
      <c r="U156" s="9"/>
      <c r="V156" s="9"/>
      <c r="W156" s="9"/>
      <c r="X156" s="9"/>
      <c r="Y156" s="9"/>
      <c r="Z156" s="9"/>
      <c r="AA156" s="9"/>
      <c r="AB156" s="9"/>
      <c r="AC156" s="9"/>
      <c r="AD156" s="9"/>
      <c r="AE156" s="9"/>
      <c r="AF156" s="9"/>
      <c r="AG156" s="9"/>
      <c r="AH156" s="9"/>
      <c r="AI156" s="9"/>
      <c r="AJ156" s="11">
        <f t="shared" si="6"/>
        <v>0</v>
      </c>
      <c r="AK156" s="11">
        <f t="shared" si="7"/>
        <v>0</v>
      </c>
      <c r="AL156" s="47" t="e">
        <f t="shared" si="8"/>
        <v>#DIV/0!</v>
      </c>
    </row>
    <row r="157" spans="1:38" x14ac:dyDescent="0.25">
      <c r="A157" s="10">
        <v>156</v>
      </c>
      <c r="B157" s="11">
        <f>VLOOKUP($A157,Table2[[No]:[Date Student Last Attended Program
(mm/dd/yyyy)]],2,FALSE)</f>
        <v>0</v>
      </c>
      <c r="C157" s="12">
        <f>VLOOKUP($A157,Table2[[No]:[Date Student Last Attended Program
(mm/dd/yyyy)]],4,FALSE)</f>
        <v>0</v>
      </c>
      <c r="D157" s="51">
        <f>VLOOKUP($A157,Table2[[No]:[Date Student Last Attended Program
(mm/dd/yyyy)]],14,FALSE)</f>
        <v>0</v>
      </c>
      <c r="E157" s="138">
        <f>VLOOKUP($A157,Table2[[No]:[Date Student Last Attended Program
(mm/dd/yyyy)]],17,FALSE)</f>
        <v>0</v>
      </c>
      <c r="F157" s="207">
        <f>VLOOKUP($A157,Table2[[No]:[Date Student Last Attended Program
(mm/dd/yyyy)]],18,FALSE)</f>
        <v>0</v>
      </c>
      <c r="G157" s="209">
        <f>VLOOKUP($A157,Table2[[#All],[No]:[Which Group Does Student Participate In?
(optional)]],23,FALSE)</f>
        <v>0</v>
      </c>
      <c r="H157" s="29"/>
      <c r="I157" s="29"/>
      <c r="J157" s="29"/>
      <c r="K157" s="29"/>
      <c r="L157" s="29"/>
      <c r="M157" s="29"/>
      <c r="N157" s="29"/>
      <c r="O157" s="29"/>
      <c r="P157" s="29"/>
      <c r="Q157" s="29"/>
      <c r="R157" s="29"/>
      <c r="S157" s="9"/>
      <c r="T157" s="9"/>
      <c r="U157" s="9"/>
      <c r="V157" s="9"/>
      <c r="W157" s="9"/>
      <c r="X157" s="9"/>
      <c r="Y157" s="9"/>
      <c r="Z157" s="9"/>
      <c r="AA157" s="9"/>
      <c r="AB157" s="9"/>
      <c r="AC157" s="9"/>
      <c r="AD157" s="9"/>
      <c r="AE157" s="9"/>
      <c r="AF157" s="9"/>
      <c r="AG157" s="9"/>
      <c r="AH157" s="9"/>
      <c r="AI157" s="9"/>
      <c r="AJ157" s="11">
        <f t="shared" si="6"/>
        <v>0</v>
      </c>
      <c r="AK157" s="11">
        <f t="shared" si="7"/>
        <v>0</v>
      </c>
      <c r="AL157" s="47" t="e">
        <f t="shared" si="8"/>
        <v>#DIV/0!</v>
      </c>
    </row>
    <row r="158" spans="1:38" x14ac:dyDescent="0.25">
      <c r="A158" s="10">
        <v>157</v>
      </c>
      <c r="B158" s="11">
        <f>VLOOKUP($A158,Table2[[No]:[Date Student Last Attended Program
(mm/dd/yyyy)]],2,FALSE)</f>
        <v>0</v>
      </c>
      <c r="C158" s="12">
        <f>VLOOKUP($A158,Table2[[No]:[Date Student Last Attended Program
(mm/dd/yyyy)]],4,FALSE)</f>
        <v>0</v>
      </c>
      <c r="D158" s="51">
        <f>VLOOKUP($A158,Table2[[No]:[Date Student Last Attended Program
(mm/dd/yyyy)]],14,FALSE)</f>
        <v>0</v>
      </c>
      <c r="E158" s="138">
        <f>VLOOKUP($A158,Table2[[No]:[Date Student Last Attended Program
(mm/dd/yyyy)]],17,FALSE)</f>
        <v>0</v>
      </c>
      <c r="F158" s="207">
        <f>VLOOKUP($A158,Table2[[No]:[Date Student Last Attended Program
(mm/dd/yyyy)]],18,FALSE)</f>
        <v>0</v>
      </c>
      <c r="G158" s="209">
        <f>VLOOKUP($A158,Table2[[#All],[No]:[Which Group Does Student Participate In?
(optional)]],23,FALSE)</f>
        <v>0</v>
      </c>
      <c r="H158" s="29"/>
      <c r="I158" s="29"/>
      <c r="J158" s="29"/>
      <c r="K158" s="29"/>
      <c r="L158" s="29"/>
      <c r="M158" s="29"/>
      <c r="N158" s="29"/>
      <c r="O158" s="29"/>
      <c r="P158" s="29"/>
      <c r="Q158" s="29"/>
      <c r="R158" s="29"/>
      <c r="S158" s="9"/>
      <c r="T158" s="9"/>
      <c r="U158" s="9"/>
      <c r="V158" s="9"/>
      <c r="W158" s="9"/>
      <c r="X158" s="9"/>
      <c r="Y158" s="9"/>
      <c r="Z158" s="9"/>
      <c r="AA158" s="9"/>
      <c r="AB158" s="9"/>
      <c r="AC158" s="9"/>
      <c r="AD158" s="9"/>
      <c r="AE158" s="9"/>
      <c r="AF158" s="9"/>
      <c r="AG158" s="9"/>
      <c r="AH158" s="9"/>
      <c r="AI158" s="9"/>
      <c r="AJ158" s="11">
        <f t="shared" si="6"/>
        <v>0</v>
      </c>
      <c r="AK158" s="11">
        <f t="shared" si="7"/>
        <v>0</v>
      </c>
      <c r="AL158" s="47" t="e">
        <f t="shared" si="8"/>
        <v>#DIV/0!</v>
      </c>
    </row>
    <row r="159" spans="1:38" x14ac:dyDescent="0.25">
      <c r="A159" s="10">
        <v>158</v>
      </c>
      <c r="B159" s="11">
        <f>VLOOKUP($A159,Table2[[No]:[Date Student Last Attended Program
(mm/dd/yyyy)]],2,FALSE)</f>
        <v>0</v>
      </c>
      <c r="C159" s="12">
        <f>VLOOKUP($A159,Table2[[No]:[Date Student Last Attended Program
(mm/dd/yyyy)]],4,FALSE)</f>
        <v>0</v>
      </c>
      <c r="D159" s="51">
        <f>VLOOKUP($A159,Table2[[No]:[Date Student Last Attended Program
(mm/dd/yyyy)]],14,FALSE)</f>
        <v>0</v>
      </c>
      <c r="E159" s="138">
        <f>VLOOKUP($A159,Table2[[No]:[Date Student Last Attended Program
(mm/dd/yyyy)]],17,FALSE)</f>
        <v>0</v>
      </c>
      <c r="F159" s="207">
        <f>VLOOKUP($A159,Table2[[No]:[Date Student Last Attended Program
(mm/dd/yyyy)]],18,FALSE)</f>
        <v>0</v>
      </c>
      <c r="G159" s="209">
        <f>VLOOKUP($A159,Table2[[#All],[No]:[Which Group Does Student Participate In?
(optional)]],23,FALSE)</f>
        <v>0</v>
      </c>
      <c r="H159" s="29"/>
      <c r="I159" s="29"/>
      <c r="J159" s="29"/>
      <c r="K159" s="29"/>
      <c r="L159" s="29"/>
      <c r="M159" s="29"/>
      <c r="N159" s="29"/>
      <c r="O159" s="29"/>
      <c r="P159" s="29"/>
      <c r="Q159" s="29"/>
      <c r="R159" s="29"/>
      <c r="S159" s="9"/>
      <c r="T159" s="9"/>
      <c r="U159" s="9"/>
      <c r="V159" s="9"/>
      <c r="W159" s="9"/>
      <c r="X159" s="9"/>
      <c r="Y159" s="9"/>
      <c r="Z159" s="9"/>
      <c r="AA159" s="9"/>
      <c r="AB159" s="9"/>
      <c r="AC159" s="9"/>
      <c r="AD159" s="9"/>
      <c r="AE159" s="9"/>
      <c r="AF159" s="9"/>
      <c r="AG159" s="9"/>
      <c r="AH159" s="9"/>
      <c r="AI159" s="9"/>
      <c r="AJ159" s="11">
        <f t="shared" si="6"/>
        <v>0</v>
      </c>
      <c r="AK159" s="11">
        <f t="shared" si="7"/>
        <v>0</v>
      </c>
      <c r="AL159" s="47" t="e">
        <f t="shared" si="8"/>
        <v>#DIV/0!</v>
      </c>
    </row>
    <row r="160" spans="1:38" x14ac:dyDescent="0.25">
      <c r="A160" s="10">
        <v>159</v>
      </c>
      <c r="B160" s="11">
        <f>VLOOKUP($A160,Table2[[No]:[Date Student Last Attended Program
(mm/dd/yyyy)]],2,FALSE)</f>
        <v>0</v>
      </c>
      <c r="C160" s="12">
        <f>VLOOKUP($A160,Table2[[No]:[Date Student Last Attended Program
(mm/dd/yyyy)]],4,FALSE)</f>
        <v>0</v>
      </c>
      <c r="D160" s="51">
        <f>VLOOKUP($A160,Table2[[No]:[Date Student Last Attended Program
(mm/dd/yyyy)]],14,FALSE)</f>
        <v>0</v>
      </c>
      <c r="E160" s="138">
        <f>VLOOKUP($A160,Table2[[No]:[Date Student Last Attended Program
(mm/dd/yyyy)]],17,FALSE)</f>
        <v>0</v>
      </c>
      <c r="F160" s="207">
        <f>VLOOKUP($A160,Table2[[No]:[Date Student Last Attended Program
(mm/dd/yyyy)]],18,FALSE)</f>
        <v>0</v>
      </c>
      <c r="G160" s="209">
        <f>VLOOKUP($A160,Table2[[#All],[No]:[Which Group Does Student Participate In?
(optional)]],23,FALSE)</f>
        <v>0</v>
      </c>
      <c r="H160" s="29"/>
      <c r="I160" s="29"/>
      <c r="J160" s="29"/>
      <c r="K160" s="29"/>
      <c r="L160" s="29"/>
      <c r="M160" s="29"/>
      <c r="N160" s="29"/>
      <c r="O160" s="29"/>
      <c r="P160" s="29"/>
      <c r="Q160" s="29"/>
      <c r="R160" s="29"/>
      <c r="S160" s="9"/>
      <c r="T160" s="9"/>
      <c r="U160" s="9"/>
      <c r="V160" s="9"/>
      <c r="W160" s="9"/>
      <c r="X160" s="9"/>
      <c r="Y160" s="9"/>
      <c r="Z160" s="9"/>
      <c r="AA160" s="9"/>
      <c r="AB160" s="9"/>
      <c r="AC160" s="9"/>
      <c r="AD160" s="9"/>
      <c r="AE160" s="9"/>
      <c r="AF160" s="9"/>
      <c r="AG160" s="9"/>
      <c r="AH160" s="9"/>
      <c r="AI160" s="9"/>
      <c r="AJ160" s="11">
        <f t="shared" si="6"/>
        <v>0</v>
      </c>
      <c r="AK160" s="11">
        <f t="shared" si="7"/>
        <v>0</v>
      </c>
      <c r="AL160" s="47" t="e">
        <f t="shared" si="8"/>
        <v>#DIV/0!</v>
      </c>
    </row>
    <row r="161" spans="1:38" x14ac:dyDescent="0.25">
      <c r="A161" s="10">
        <v>160</v>
      </c>
      <c r="B161" s="11">
        <f>VLOOKUP($A161,Table2[[No]:[Date Student Last Attended Program
(mm/dd/yyyy)]],2,FALSE)</f>
        <v>0</v>
      </c>
      <c r="C161" s="12">
        <f>VLOOKUP($A161,Table2[[No]:[Date Student Last Attended Program
(mm/dd/yyyy)]],4,FALSE)</f>
        <v>0</v>
      </c>
      <c r="D161" s="51">
        <f>VLOOKUP($A161,Table2[[No]:[Date Student Last Attended Program
(mm/dd/yyyy)]],14,FALSE)</f>
        <v>0</v>
      </c>
      <c r="E161" s="138">
        <f>VLOOKUP($A161,Table2[[No]:[Date Student Last Attended Program
(mm/dd/yyyy)]],17,FALSE)</f>
        <v>0</v>
      </c>
      <c r="F161" s="207">
        <f>VLOOKUP($A161,Table2[[No]:[Date Student Last Attended Program
(mm/dd/yyyy)]],18,FALSE)</f>
        <v>0</v>
      </c>
      <c r="G161" s="209">
        <f>VLOOKUP($A161,Table2[[#All],[No]:[Which Group Does Student Participate In?
(optional)]],23,FALSE)</f>
        <v>0</v>
      </c>
      <c r="H161" s="29"/>
      <c r="I161" s="29"/>
      <c r="J161" s="29"/>
      <c r="K161" s="29"/>
      <c r="L161" s="29"/>
      <c r="M161" s="29"/>
      <c r="N161" s="29"/>
      <c r="O161" s="29"/>
      <c r="P161" s="29"/>
      <c r="Q161" s="29"/>
      <c r="R161" s="29"/>
      <c r="S161" s="9"/>
      <c r="T161" s="9"/>
      <c r="U161" s="9"/>
      <c r="V161" s="9"/>
      <c r="W161" s="9"/>
      <c r="X161" s="9"/>
      <c r="Y161" s="9"/>
      <c r="Z161" s="9"/>
      <c r="AA161" s="9"/>
      <c r="AB161" s="9"/>
      <c r="AC161" s="9"/>
      <c r="AD161" s="9"/>
      <c r="AE161" s="9"/>
      <c r="AF161" s="9"/>
      <c r="AG161" s="9"/>
      <c r="AH161" s="9"/>
      <c r="AI161" s="9"/>
      <c r="AJ161" s="11">
        <f t="shared" si="6"/>
        <v>0</v>
      </c>
      <c r="AK161" s="11">
        <f t="shared" si="7"/>
        <v>0</v>
      </c>
      <c r="AL161" s="47" t="e">
        <f t="shared" si="8"/>
        <v>#DIV/0!</v>
      </c>
    </row>
    <row r="162" spans="1:38" x14ac:dyDescent="0.25">
      <c r="A162" s="10">
        <v>161</v>
      </c>
      <c r="B162" s="11">
        <f>VLOOKUP($A162,Table2[[No]:[Date Student Last Attended Program
(mm/dd/yyyy)]],2,FALSE)</f>
        <v>0</v>
      </c>
      <c r="C162" s="12">
        <f>VLOOKUP($A162,Table2[[No]:[Date Student Last Attended Program
(mm/dd/yyyy)]],4,FALSE)</f>
        <v>0</v>
      </c>
      <c r="D162" s="51">
        <f>VLOOKUP($A162,Table2[[No]:[Date Student Last Attended Program
(mm/dd/yyyy)]],14,FALSE)</f>
        <v>0</v>
      </c>
      <c r="E162" s="138">
        <f>VLOOKUP($A162,Table2[[No]:[Date Student Last Attended Program
(mm/dd/yyyy)]],17,FALSE)</f>
        <v>0</v>
      </c>
      <c r="F162" s="207">
        <f>VLOOKUP($A162,Table2[[No]:[Date Student Last Attended Program
(mm/dd/yyyy)]],18,FALSE)</f>
        <v>0</v>
      </c>
      <c r="G162" s="209">
        <f>VLOOKUP($A162,Table2[[#All],[No]:[Which Group Does Student Participate In?
(optional)]],23,FALSE)</f>
        <v>0</v>
      </c>
      <c r="H162" s="29"/>
      <c r="I162" s="29"/>
      <c r="J162" s="29"/>
      <c r="K162" s="29"/>
      <c r="L162" s="29"/>
      <c r="M162" s="29"/>
      <c r="N162" s="29"/>
      <c r="O162" s="29"/>
      <c r="P162" s="29"/>
      <c r="Q162" s="29"/>
      <c r="R162" s="29"/>
      <c r="S162" s="9"/>
      <c r="T162" s="9"/>
      <c r="U162" s="9"/>
      <c r="V162" s="9"/>
      <c r="W162" s="9"/>
      <c r="X162" s="9"/>
      <c r="Y162" s="9"/>
      <c r="Z162" s="9"/>
      <c r="AA162" s="9"/>
      <c r="AB162" s="9"/>
      <c r="AC162" s="9"/>
      <c r="AD162" s="9"/>
      <c r="AE162" s="9"/>
      <c r="AF162" s="9"/>
      <c r="AG162" s="9"/>
      <c r="AH162" s="9"/>
      <c r="AI162" s="9"/>
      <c r="AJ162" s="11">
        <f t="shared" si="6"/>
        <v>0</v>
      </c>
      <c r="AK162" s="11">
        <f t="shared" si="7"/>
        <v>0</v>
      </c>
      <c r="AL162" s="47" t="e">
        <f t="shared" si="8"/>
        <v>#DIV/0!</v>
      </c>
    </row>
    <row r="163" spans="1:38" x14ac:dyDescent="0.25">
      <c r="A163" s="10">
        <v>162</v>
      </c>
      <c r="B163" s="11">
        <f>VLOOKUP($A163,Table2[[No]:[Date Student Last Attended Program
(mm/dd/yyyy)]],2,FALSE)</f>
        <v>0</v>
      </c>
      <c r="C163" s="12">
        <f>VLOOKUP($A163,Table2[[No]:[Date Student Last Attended Program
(mm/dd/yyyy)]],4,FALSE)</f>
        <v>0</v>
      </c>
      <c r="D163" s="51">
        <f>VLOOKUP($A163,Table2[[No]:[Date Student Last Attended Program
(mm/dd/yyyy)]],14,FALSE)</f>
        <v>0</v>
      </c>
      <c r="E163" s="138">
        <f>VLOOKUP($A163,Table2[[No]:[Date Student Last Attended Program
(mm/dd/yyyy)]],17,FALSE)</f>
        <v>0</v>
      </c>
      <c r="F163" s="207">
        <f>VLOOKUP($A163,Table2[[No]:[Date Student Last Attended Program
(mm/dd/yyyy)]],18,FALSE)</f>
        <v>0</v>
      </c>
      <c r="G163" s="209">
        <f>VLOOKUP($A163,Table2[[#All],[No]:[Which Group Does Student Participate In?
(optional)]],23,FALSE)</f>
        <v>0</v>
      </c>
      <c r="H163" s="29"/>
      <c r="I163" s="29"/>
      <c r="J163" s="29"/>
      <c r="K163" s="29"/>
      <c r="L163" s="29"/>
      <c r="M163" s="29"/>
      <c r="N163" s="29"/>
      <c r="O163" s="29"/>
      <c r="P163" s="29"/>
      <c r="Q163" s="29"/>
      <c r="R163" s="29"/>
      <c r="S163" s="9"/>
      <c r="T163" s="9"/>
      <c r="U163" s="9"/>
      <c r="V163" s="9"/>
      <c r="W163" s="9"/>
      <c r="X163" s="9"/>
      <c r="Y163" s="9"/>
      <c r="Z163" s="9"/>
      <c r="AA163" s="9"/>
      <c r="AB163" s="9"/>
      <c r="AC163" s="9"/>
      <c r="AD163" s="9"/>
      <c r="AE163" s="9"/>
      <c r="AF163" s="9"/>
      <c r="AG163" s="9"/>
      <c r="AH163" s="9"/>
      <c r="AI163" s="9"/>
      <c r="AJ163" s="11">
        <f t="shared" si="6"/>
        <v>0</v>
      </c>
      <c r="AK163" s="11">
        <f t="shared" si="7"/>
        <v>0</v>
      </c>
      <c r="AL163" s="47" t="e">
        <f t="shared" si="8"/>
        <v>#DIV/0!</v>
      </c>
    </row>
    <row r="164" spans="1:38" x14ac:dyDescent="0.25">
      <c r="A164" s="10">
        <v>163</v>
      </c>
      <c r="B164" s="11">
        <f>VLOOKUP($A164,Table2[[No]:[Date Student Last Attended Program
(mm/dd/yyyy)]],2,FALSE)</f>
        <v>0</v>
      </c>
      <c r="C164" s="12">
        <f>VLOOKUP($A164,Table2[[No]:[Date Student Last Attended Program
(mm/dd/yyyy)]],4,FALSE)</f>
        <v>0</v>
      </c>
      <c r="D164" s="51">
        <f>VLOOKUP($A164,Table2[[No]:[Date Student Last Attended Program
(mm/dd/yyyy)]],14,FALSE)</f>
        <v>0</v>
      </c>
      <c r="E164" s="138">
        <f>VLOOKUP($A164,Table2[[No]:[Date Student Last Attended Program
(mm/dd/yyyy)]],17,FALSE)</f>
        <v>0</v>
      </c>
      <c r="F164" s="207">
        <f>VLOOKUP($A164,Table2[[No]:[Date Student Last Attended Program
(mm/dd/yyyy)]],18,FALSE)</f>
        <v>0</v>
      </c>
      <c r="G164" s="209">
        <f>VLOOKUP($A164,Table2[[#All],[No]:[Which Group Does Student Participate In?
(optional)]],23,FALSE)</f>
        <v>0</v>
      </c>
      <c r="H164" s="29"/>
      <c r="I164" s="29"/>
      <c r="J164" s="29"/>
      <c r="K164" s="29"/>
      <c r="L164" s="29"/>
      <c r="M164" s="29"/>
      <c r="N164" s="29"/>
      <c r="O164" s="29"/>
      <c r="P164" s="29"/>
      <c r="Q164" s="29"/>
      <c r="R164" s="29"/>
      <c r="S164" s="9"/>
      <c r="T164" s="9"/>
      <c r="U164" s="9"/>
      <c r="V164" s="9"/>
      <c r="W164" s="9"/>
      <c r="X164" s="9"/>
      <c r="Y164" s="9"/>
      <c r="Z164" s="9"/>
      <c r="AA164" s="9"/>
      <c r="AB164" s="9"/>
      <c r="AC164" s="9"/>
      <c r="AD164" s="9"/>
      <c r="AE164" s="9"/>
      <c r="AF164" s="9"/>
      <c r="AG164" s="9"/>
      <c r="AH164" s="9"/>
      <c r="AI164" s="9"/>
      <c r="AJ164" s="11">
        <f t="shared" si="6"/>
        <v>0</v>
      </c>
      <c r="AK164" s="11">
        <f t="shared" si="7"/>
        <v>0</v>
      </c>
      <c r="AL164" s="47" t="e">
        <f t="shared" si="8"/>
        <v>#DIV/0!</v>
      </c>
    </row>
    <row r="165" spans="1:38" x14ac:dyDescent="0.25">
      <c r="A165" s="10">
        <v>164</v>
      </c>
      <c r="B165" s="11">
        <f>VLOOKUP($A165,Table2[[No]:[Date Student Last Attended Program
(mm/dd/yyyy)]],2,FALSE)</f>
        <v>0</v>
      </c>
      <c r="C165" s="12">
        <f>VLOOKUP($A165,Table2[[No]:[Date Student Last Attended Program
(mm/dd/yyyy)]],4,FALSE)</f>
        <v>0</v>
      </c>
      <c r="D165" s="51">
        <f>VLOOKUP($A165,Table2[[No]:[Date Student Last Attended Program
(mm/dd/yyyy)]],14,FALSE)</f>
        <v>0</v>
      </c>
      <c r="E165" s="138">
        <f>VLOOKUP($A165,Table2[[No]:[Date Student Last Attended Program
(mm/dd/yyyy)]],17,FALSE)</f>
        <v>0</v>
      </c>
      <c r="F165" s="207">
        <f>VLOOKUP($A165,Table2[[No]:[Date Student Last Attended Program
(mm/dd/yyyy)]],18,FALSE)</f>
        <v>0</v>
      </c>
      <c r="G165" s="209">
        <f>VLOOKUP($A165,Table2[[#All],[No]:[Which Group Does Student Participate In?
(optional)]],23,FALSE)</f>
        <v>0</v>
      </c>
      <c r="H165" s="29"/>
      <c r="I165" s="29"/>
      <c r="J165" s="29"/>
      <c r="K165" s="29"/>
      <c r="L165" s="29"/>
      <c r="M165" s="29"/>
      <c r="N165" s="29"/>
      <c r="O165" s="29"/>
      <c r="P165" s="29"/>
      <c r="Q165" s="29"/>
      <c r="R165" s="29"/>
      <c r="S165" s="9"/>
      <c r="T165" s="9"/>
      <c r="U165" s="9"/>
      <c r="V165" s="9"/>
      <c r="W165" s="9"/>
      <c r="X165" s="9"/>
      <c r="Y165" s="9"/>
      <c r="Z165" s="9"/>
      <c r="AA165" s="9"/>
      <c r="AB165" s="9"/>
      <c r="AC165" s="9"/>
      <c r="AD165" s="9"/>
      <c r="AE165" s="9"/>
      <c r="AF165" s="9"/>
      <c r="AG165" s="9"/>
      <c r="AH165" s="9"/>
      <c r="AI165" s="9"/>
      <c r="AJ165" s="11">
        <f t="shared" si="6"/>
        <v>0</v>
      </c>
      <c r="AK165" s="11">
        <f t="shared" si="7"/>
        <v>0</v>
      </c>
      <c r="AL165" s="47" t="e">
        <f t="shared" si="8"/>
        <v>#DIV/0!</v>
      </c>
    </row>
    <row r="166" spans="1:38" x14ac:dyDescent="0.25">
      <c r="A166" s="10">
        <v>165</v>
      </c>
      <c r="B166" s="11">
        <f>VLOOKUP($A166,Table2[[No]:[Date Student Last Attended Program
(mm/dd/yyyy)]],2,FALSE)</f>
        <v>0</v>
      </c>
      <c r="C166" s="12">
        <f>VLOOKUP($A166,Table2[[No]:[Date Student Last Attended Program
(mm/dd/yyyy)]],4,FALSE)</f>
        <v>0</v>
      </c>
      <c r="D166" s="51">
        <f>VLOOKUP($A166,Table2[[No]:[Date Student Last Attended Program
(mm/dd/yyyy)]],14,FALSE)</f>
        <v>0</v>
      </c>
      <c r="E166" s="138">
        <f>VLOOKUP($A166,Table2[[No]:[Date Student Last Attended Program
(mm/dd/yyyy)]],17,FALSE)</f>
        <v>0</v>
      </c>
      <c r="F166" s="207">
        <f>VLOOKUP($A166,Table2[[No]:[Date Student Last Attended Program
(mm/dd/yyyy)]],18,FALSE)</f>
        <v>0</v>
      </c>
      <c r="G166" s="209">
        <f>VLOOKUP($A166,Table2[[#All],[No]:[Which Group Does Student Participate In?
(optional)]],23,FALSE)</f>
        <v>0</v>
      </c>
      <c r="H166" s="29"/>
      <c r="I166" s="29"/>
      <c r="J166" s="29"/>
      <c r="K166" s="29"/>
      <c r="L166" s="29"/>
      <c r="M166" s="29"/>
      <c r="N166" s="29"/>
      <c r="O166" s="29"/>
      <c r="P166" s="29"/>
      <c r="Q166" s="29"/>
      <c r="R166" s="29"/>
      <c r="S166" s="9"/>
      <c r="T166" s="9"/>
      <c r="U166" s="9"/>
      <c r="V166" s="9"/>
      <c r="W166" s="9"/>
      <c r="X166" s="9"/>
      <c r="Y166" s="9"/>
      <c r="Z166" s="9"/>
      <c r="AA166" s="9"/>
      <c r="AB166" s="9"/>
      <c r="AC166" s="9"/>
      <c r="AD166" s="9"/>
      <c r="AE166" s="9"/>
      <c r="AF166" s="9"/>
      <c r="AG166" s="9"/>
      <c r="AH166" s="9"/>
      <c r="AI166" s="9"/>
      <c r="AJ166" s="11">
        <f t="shared" si="6"/>
        <v>0</v>
      </c>
      <c r="AK166" s="11">
        <f t="shared" si="7"/>
        <v>0</v>
      </c>
      <c r="AL166" s="47" t="e">
        <f t="shared" si="8"/>
        <v>#DIV/0!</v>
      </c>
    </row>
    <row r="167" spans="1:38" x14ac:dyDescent="0.25">
      <c r="A167" s="10">
        <v>166</v>
      </c>
      <c r="B167" s="11">
        <f>VLOOKUP($A167,Table2[[No]:[Date Student Last Attended Program
(mm/dd/yyyy)]],2,FALSE)</f>
        <v>0</v>
      </c>
      <c r="C167" s="12">
        <f>VLOOKUP($A167,Table2[[No]:[Date Student Last Attended Program
(mm/dd/yyyy)]],4,FALSE)</f>
        <v>0</v>
      </c>
      <c r="D167" s="51">
        <f>VLOOKUP($A167,Table2[[No]:[Date Student Last Attended Program
(mm/dd/yyyy)]],14,FALSE)</f>
        <v>0</v>
      </c>
      <c r="E167" s="138">
        <f>VLOOKUP($A167,Table2[[No]:[Date Student Last Attended Program
(mm/dd/yyyy)]],17,FALSE)</f>
        <v>0</v>
      </c>
      <c r="F167" s="207">
        <f>VLOOKUP($A167,Table2[[No]:[Date Student Last Attended Program
(mm/dd/yyyy)]],18,FALSE)</f>
        <v>0</v>
      </c>
      <c r="G167" s="209">
        <f>VLOOKUP($A167,Table2[[#All],[No]:[Which Group Does Student Participate In?
(optional)]],23,FALSE)</f>
        <v>0</v>
      </c>
      <c r="H167" s="29"/>
      <c r="I167" s="29"/>
      <c r="J167" s="29"/>
      <c r="K167" s="29"/>
      <c r="L167" s="29"/>
      <c r="M167" s="29"/>
      <c r="N167" s="29"/>
      <c r="O167" s="29"/>
      <c r="P167" s="29"/>
      <c r="Q167" s="29"/>
      <c r="R167" s="29"/>
      <c r="S167" s="9"/>
      <c r="T167" s="9"/>
      <c r="U167" s="9"/>
      <c r="V167" s="9"/>
      <c r="W167" s="9"/>
      <c r="X167" s="9"/>
      <c r="Y167" s="9"/>
      <c r="Z167" s="9"/>
      <c r="AA167" s="9"/>
      <c r="AB167" s="9"/>
      <c r="AC167" s="9"/>
      <c r="AD167" s="9"/>
      <c r="AE167" s="9"/>
      <c r="AF167" s="9"/>
      <c r="AG167" s="9"/>
      <c r="AH167" s="9"/>
      <c r="AI167" s="9"/>
      <c r="AJ167" s="11">
        <f t="shared" si="6"/>
        <v>0</v>
      </c>
      <c r="AK167" s="11">
        <f t="shared" si="7"/>
        <v>0</v>
      </c>
      <c r="AL167" s="47" t="e">
        <f t="shared" si="8"/>
        <v>#DIV/0!</v>
      </c>
    </row>
    <row r="168" spans="1:38" x14ac:dyDescent="0.25">
      <c r="A168" s="10">
        <v>167</v>
      </c>
      <c r="B168" s="11">
        <f>VLOOKUP($A168,Table2[[No]:[Date Student Last Attended Program
(mm/dd/yyyy)]],2,FALSE)</f>
        <v>0</v>
      </c>
      <c r="C168" s="12">
        <f>VLOOKUP($A168,Table2[[No]:[Date Student Last Attended Program
(mm/dd/yyyy)]],4,FALSE)</f>
        <v>0</v>
      </c>
      <c r="D168" s="51">
        <f>VLOOKUP($A168,Table2[[No]:[Date Student Last Attended Program
(mm/dd/yyyy)]],14,FALSE)</f>
        <v>0</v>
      </c>
      <c r="E168" s="138">
        <f>VLOOKUP($A168,Table2[[No]:[Date Student Last Attended Program
(mm/dd/yyyy)]],17,FALSE)</f>
        <v>0</v>
      </c>
      <c r="F168" s="207">
        <f>VLOOKUP($A168,Table2[[No]:[Date Student Last Attended Program
(mm/dd/yyyy)]],18,FALSE)</f>
        <v>0</v>
      </c>
      <c r="G168" s="209">
        <f>VLOOKUP($A168,Table2[[#All],[No]:[Which Group Does Student Participate In?
(optional)]],23,FALSE)</f>
        <v>0</v>
      </c>
      <c r="H168" s="29"/>
      <c r="I168" s="29"/>
      <c r="J168" s="29"/>
      <c r="K168" s="29"/>
      <c r="L168" s="29"/>
      <c r="M168" s="29"/>
      <c r="N168" s="29"/>
      <c r="O168" s="29"/>
      <c r="P168" s="29"/>
      <c r="Q168" s="29"/>
      <c r="R168" s="29"/>
      <c r="S168" s="9"/>
      <c r="T168" s="9"/>
      <c r="U168" s="9"/>
      <c r="V168" s="9"/>
      <c r="W168" s="9"/>
      <c r="X168" s="9"/>
      <c r="Y168" s="9"/>
      <c r="Z168" s="9"/>
      <c r="AA168" s="9"/>
      <c r="AB168" s="9"/>
      <c r="AC168" s="9"/>
      <c r="AD168" s="9"/>
      <c r="AE168" s="9"/>
      <c r="AF168" s="9"/>
      <c r="AG168" s="9"/>
      <c r="AH168" s="9"/>
      <c r="AI168" s="9"/>
      <c r="AJ168" s="11">
        <f t="shared" si="6"/>
        <v>0</v>
      </c>
      <c r="AK168" s="11">
        <f t="shared" si="7"/>
        <v>0</v>
      </c>
      <c r="AL168" s="47" t="e">
        <f t="shared" si="8"/>
        <v>#DIV/0!</v>
      </c>
    </row>
    <row r="169" spans="1:38" x14ac:dyDescent="0.25">
      <c r="A169" s="10">
        <v>168</v>
      </c>
      <c r="B169" s="11">
        <f>VLOOKUP($A169,Table2[[No]:[Date Student Last Attended Program
(mm/dd/yyyy)]],2,FALSE)</f>
        <v>0</v>
      </c>
      <c r="C169" s="12">
        <f>VLOOKUP($A169,Table2[[No]:[Date Student Last Attended Program
(mm/dd/yyyy)]],4,FALSE)</f>
        <v>0</v>
      </c>
      <c r="D169" s="51">
        <f>VLOOKUP($A169,Table2[[No]:[Date Student Last Attended Program
(mm/dd/yyyy)]],14,FALSE)</f>
        <v>0</v>
      </c>
      <c r="E169" s="138">
        <f>VLOOKUP($A169,Table2[[No]:[Date Student Last Attended Program
(mm/dd/yyyy)]],17,FALSE)</f>
        <v>0</v>
      </c>
      <c r="F169" s="207">
        <f>VLOOKUP($A169,Table2[[No]:[Date Student Last Attended Program
(mm/dd/yyyy)]],18,FALSE)</f>
        <v>0</v>
      </c>
      <c r="G169" s="209">
        <f>VLOOKUP($A169,Table2[[#All],[No]:[Which Group Does Student Participate In?
(optional)]],23,FALSE)</f>
        <v>0</v>
      </c>
      <c r="H169" s="29"/>
      <c r="I169" s="29"/>
      <c r="J169" s="29"/>
      <c r="K169" s="29"/>
      <c r="L169" s="29"/>
      <c r="M169" s="29"/>
      <c r="N169" s="29"/>
      <c r="O169" s="29"/>
      <c r="P169" s="29"/>
      <c r="Q169" s="29"/>
      <c r="R169" s="29"/>
      <c r="S169" s="9"/>
      <c r="T169" s="9"/>
      <c r="U169" s="9"/>
      <c r="V169" s="9"/>
      <c r="W169" s="9"/>
      <c r="X169" s="9"/>
      <c r="Y169" s="9"/>
      <c r="Z169" s="9"/>
      <c r="AA169" s="9"/>
      <c r="AB169" s="9"/>
      <c r="AC169" s="9"/>
      <c r="AD169" s="9"/>
      <c r="AE169" s="9"/>
      <c r="AF169" s="9"/>
      <c r="AG169" s="9"/>
      <c r="AH169" s="9"/>
      <c r="AI169" s="9"/>
      <c r="AJ169" s="11">
        <f t="shared" si="6"/>
        <v>0</v>
      </c>
      <c r="AK169" s="11">
        <f t="shared" si="7"/>
        <v>0</v>
      </c>
      <c r="AL169" s="47" t="e">
        <f t="shared" si="8"/>
        <v>#DIV/0!</v>
      </c>
    </row>
    <row r="170" spans="1:38" x14ac:dyDescent="0.25">
      <c r="A170" s="10">
        <v>169</v>
      </c>
      <c r="B170" s="11">
        <f>VLOOKUP($A170,Table2[[No]:[Date Student Last Attended Program
(mm/dd/yyyy)]],2,FALSE)</f>
        <v>0</v>
      </c>
      <c r="C170" s="12">
        <f>VLOOKUP($A170,Table2[[No]:[Date Student Last Attended Program
(mm/dd/yyyy)]],4,FALSE)</f>
        <v>0</v>
      </c>
      <c r="D170" s="51">
        <f>VLOOKUP($A170,Table2[[No]:[Date Student Last Attended Program
(mm/dd/yyyy)]],14,FALSE)</f>
        <v>0</v>
      </c>
      <c r="E170" s="138">
        <f>VLOOKUP($A170,Table2[[No]:[Date Student Last Attended Program
(mm/dd/yyyy)]],17,FALSE)</f>
        <v>0</v>
      </c>
      <c r="F170" s="207">
        <f>VLOOKUP($A170,Table2[[No]:[Date Student Last Attended Program
(mm/dd/yyyy)]],18,FALSE)</f>
        <v>0</v>
      </c>
      <c r="G170" s="209">
        <f>VLOOKUP($A170,Table2[[#All],[No]:[Which Group Does Student Participate In?
(optional)]],23,FALSE)</f>
        <v>0</v>
      </c>
      <c r="H170" s="29"/>
      <c r="I170" s="29"/>
      <c r="J170" s="29"/>
      <c r="K170" s="29"/>
      <c r="L170" s="29"/>
      <c r="M170" s="29"/>
      <c r="N170" s="29"/>
      <c r="O170" s="29"/>
      <c r="P170" s="29"/>
      <c r="Q170" s="29"/>
      <c r="R170" s="29"/>
      <c r="S170" s="9"/>
      <c r="T170" s="9"/>
      <c r="U170" s="9"/>
      <c r="V170" s="9"/>
      <c r="W170" s="9"/>
      <c r="X170" s="9"/>
      <c r="Y170" s="9"/>
      <c r="Z170" s="9"/>
      <c r="AA170" s="9"/>
      <c r="AB170" s="9"/>
      <c r="AC170" s="9"/>
      <c r="AD170" s="9"/>
      <c r="AE170" s="9"/>
      <c r="AF170" s="9"/>
      <c r="AG170" s="9"/>
      <c r="AH170" s="9"/>
      <c r="AI170" s="9"/>
      <c r="AJ170" s="11">
        <f t="shared" si="6"/>
        <v>0</v>
      </c>
      <c r="AK170" s="11">
        <f t="shared" si="7"/>
        <v>0</v>
      </c>
      <c r="AL170" s="47" t="e">
        <f t="shared" si="8"/>
        <v>#DIV/0!</v>
      </c>
    </row>
    <row r="171" spans="1:38" x14ac:dyDescent="0.25">
      <c r="A171" s="10">
        <v>170</v>
      </c>
      <c r="B171" s="11">
        <f>VLOOKUP($A171,Table2[[No]:[Date Student Last Attended Program
(mm/dd/yyyy)]],2,FALSE)</f>
        <v>0</v>
      </c>
      <c r="C171" s="12">
        <f>VLOOKUP($A171,Table2[[No]:[Date Student Last Attended Program
(mm/dd/yyyy)]],4,FALSE)</f>
        <v>0</v>
      </c>
      <c r="D171" s="51">
        <f>VLOOKUP($A171,Table2[[No]:[Date Student Last Attended Program
(mm/dd/yyyy)]],14,FALSE)</f>
        <v>0</v>
      </c>
      <c r="E171" s="138">
        <f>VLOOKUP($A171,Table2[[No]:[Date Student Last Attended Program
(mm/dd/yyyy)]],17,FALSE)</f>
        <v>0</v>
      </c>
      <c r="F171" s="207">
        <f>VLOOKUP($A171,Table2[[No]:[Date Student Last Attended Program
(mm/dd/yyyy)]],18,FALSE)</f>
        <v>0</v>
      </c>
      <c r="G171" s="209">
        <f>VLOOKUP($A171,Table2[[#All],[No]:[Which Group Does Student Participate In?
(optional)]],23,FALSE)</f>
        <v>0</v>
      </c>
      <c r="H171" s="29"/>
      <c r="I171" s="29"/>
      <c r="J171" s="29"/>
      <c r="K171" s="29"/>
      <c r="L171" s="29"/>
      <c r="M171" s="29"/>
      <c r="N171" s="29"/>
      <c r="O171" s="29"/>
      <c r="P171" s="29"/>
      <c r="Q171" s="29"/>
      <c r="R171" s="29"/>
      <c r="S171" s="9"/>
      <c r="T171" s="9"/>
      <c r="U171" s="9"/>
      <c r="V171" s="9"/>
      <c r="W171" s="9"/>
      <c r="X171" s="9"/>
      <c r="Y171" s="9"/>
      <c r="Z171" s="9"/>
      <c r="AA171" s="9"/>
      <c r="AB171" s="9"/>
      <c r="AC171" s="9"/>
      <c r="AD171" s="9"/>
      <c r="AE171" s="9"/>
      <c r="AF171" s="9"/>
      <c r="AG171" s="9"/>
      <c r="AH171" s="9"/>
      <c r="AI171" s="9"/>
      <c r="AJ171" s="11">
        <f t="shared" si="6"/>
        <v>0</v>
      </c>
      <c r="AK171" s="11">
        <f t="shared" si="7"/>
        <v>0</v>
      </c>
      <c r="AL171" s="47" t="e">
        <f t="shared" si="8"/>
        <v>#DIV/0!</v>
      </c>
    </row>
    <row r="172" spans="1:38" x14ac:dyDescent="0.25">
      <c r="A172" s="10">
        <v>171</v>
      </c>
      <c r="B172" s="11">
        <f>VLOOKUP($A172,Table2[[No]:[Date Student Last Attended Program
(mm/dd/yyyy)]],2,FALSE)</f>
        <v>0</v>
      </c>
      <c r="C172" s="12">
        <f>VLOOKUP($A172,Table2[[No]:[Date Student Last Attended Program
(mm/dd/yyyy)]],4,FALSE)</f>
        <v>0</v>
      </c>
      <c r="D172" s="51">
        <f>VLOOKUP($A172,Table2[[No]:[Date Student Last Attended Program
(mm/dd/yyyy)]],14,FALSE)</f>
        <v>0</v>
      </c>
      <c r="E172" s="138">
        <f>VLOOKUP($A172,Table2[[No]:[Date Student Last Attended Program
(mm/dd/yyyy)]],17,FALSE)</f>
        <v>0</v>
      </c>
      <c r="F172" s="207">
        <f>VLOOKUP($A172,Table2[[No]:[Date Student Last Attended Program
(mm/dd/yyyy)]],18,FALSE)</f>
        <v>0</v>
      </c>
      <c r="G172" s="209">
        <f>VLOOKUP($A172,Table2[[#All],[No]:[Which Group Does Student Participate In?
(optional)]],23,FALSE)</f>
        <v>0</v>
      </c>
      <c r="H172" s="29"/>
      <c r="I172" s="29"/>
      <c r="J172" s="29"/>
      <c r="K172" s="29"/>
      <c r="L172" s="29"/>
      <c r="M172" s="29"/>
      <c r="N172" s="29"/>
      <c r="O172" s="29"/>
      <c r="P172" s="29"/>
      <c r="Q172" s="29"/>
      <c r="R172" s="29"/>
      <c r="S172" s="9"/>
      <c r="T172" s="9"/>
      <c r="U172" s="9"/>
      <c r="V172" s="9"/>
      <c r="W172" s="9"/>
      <c r="X172" s="9"/>
      <c r="Y172" s="9"/>
      <c r="Z172" s="9"/>
      <c r="AA172" s="9"/>
      <c r="AB172" s="9"/>
      <c r="AC172" s="9"/>
      <c r="AD172" s="9"/>
      <c r="AE172" s="9"/>
      <c r="AF172" s="9"/>
      <c r="AG172" s="9"/>
      <c r="AH172" s="9"/>
      <c r="AI172" s="9"/>
      <c r="AJ172" s="11">
        <f t="shared" si="6"/>
        <v>0</v>
      </c>
      <c r="AK172" s="11">
        <f t="shared" si="7"/>
        <v>0</v>
      </c>
      <c r="AL172" s="47" t="e">
        <f t="shared" si="8"/>
        <v>#DIV/0!</v>
      </c>
    </row>
    <row r="173" spans="1:38" x14ac:dyDescent="0.25">
      <c r="A173" s="10">
        <v>172</v>
      </c>
      <c r="B173" s="11">
        <f>VLOOKUP($A173,Table2[[No]:[Date Student Last Attended Program
(mm/dd/yyyy)]],2,FALSE)</f>
        <v>0</v>
      </c>
      <c r="C173" s="12">
        <f>VLOOKUP($A173,Table2[[No]:[Date Student Last Attended Program
(mm/dd/yyyy)]],4,FALSE)</f>
        <v>0</v>
      </c>
      <c r="D173" s="51">
        <f>VLOOKUP($A173,Table2[[No]:[Date Student Last Attended Program
(mm/dd/yyyy)]],14,FALSE)</f>
        <v>0</v>
      </c>
      <c r="E173" s="138">
        <f>VLOOKUP($A173,Table2[[No]:[Date Student Last Attended Program
(mm/dd/yyyy)]],17,FALSE)</f>
        <v>0</v>
      </c>
      <c r="F173" s="207">
        <f>VLOOKUP($A173,Table2[[No]:[Date Student Last Attended Program
(mm/dd/yyyy)]],18,FALSE)</f>
        <v>0</v>
      </c>
      <c r="G173" s="209">
        <f>VLOOKUP($A173,Table2[[#All],[No]:[Which Group Does Student Participate In?
(optional)]],23,FALSE)</f>
        <v>0</v>
      </c>
      <c r="H173" s="29"/>
      <c r="I173" s="29"/>
      <c r="J173" s="29"/>
      <c r="K173" s="29"/>
      <c r="L173" s="29"/>
      <c r="M173" s="29"/>
      <c r="N173" s="29"/>
      <c r="O173" s="29"/>
      <c r="P173" s="29"/>
      <c r="Q173" s="29"/>
      <c r="R173" s="29"/>
      <c r="S173" s="9"/>
      <c r="T173" s="9"/>
      <c r="U173" s="9"/>
      <c r="V173" s="9"/>
      <c r="W173" s="9"/>
      <c r="X173" s="9"/>
      <c r="Y173" s="9"/>
      <c r="Z173" s="9"/>
      <c r="AA173" s="9"/>
      <c r="AB173" s="9"/>
      <c r="AC173" s="9"/>
      <c r="AD173" s="9"/>
      <c r="AE173" s="9"/>
      <c r="AF173" s="9"/>
      <c r="AG173" s="9"/>
      <c r="AH173" s="9"/>
      <c r="AI173" s="9"/>
      <c r="AJ173" s="11">
        <f t="shared" si="6"/>
        <v>0</v>
      </c>
      <c r="AK173" s="11">
        <f t="shared" si="7"/>
        <v>0</v>
      </c>
      <c r="AL173" s="47" t="e">
        <f t="shared" si="8"/>
        <v>#DIV/0!</v>
      </c>
    </row>
    <row r="174" spans="1:38" x14ac:dyDescent="0.25">
      <c r="A174" s="10">
        <v>173</v>
      </c>
      <c r="B174" s="11">
        <f>VLOOKUP($A174,Table2[[No]:[Date Student Last Attended Program
(mm/dd/yyyy)]],2,FALSE)</f>
        <v>0</v>
      </c>
      <c r="C174" s="12">
        <f>VLOOKUP($A174,Table2[[No]:[Date Student Last Attended Program
(mm/dd/yyyy)]],4,FALSE)</f>
        <v>0</v>
      </c>
      <c r="D174" s="51">
        <f>VLOOKUP($A174,Table2[[No]:[Date Student Last Attended Program
(mm/dd/yyyy)]],14,FALSE)</f>
        <v>0</v>
      </c>
      <c r="E174" s="138">
        <f>VLOOKUP($A174,Table2[[No]:[Date Student Last Attended Program
(mm/dd/yyyy)]],17,FALSE)</f>
        <v>0</v>
      </c>
      <c r="F174" s="207">
        <f>VLOOKUP($A174,Table2[[No]:[Date Student Last Attended Program
(mm/dd/yyyy)]],18,FALSE)</f>
        <v>0</v>
      </c>
      <c r="G174" s="209">
        <f>VLOOKUP($A174,Table2[[#All],[No]:[Which Group Does Student Participate In?
(optional)]],23,FALSE)</f>
        <v>0</v>
      </c>
      <c r="H174" s="29"/>
      <c r="I174" s="29"/>
      <c r="J174" s="29"/>
      <c r="K174" s="29"/>
      <c r="L174" s="29"/>
      <c r="M174" s="29"/>
      <c r="N174" s="29"/>
      <c r="O174" s="29"/>
      <c r="P174" s="29"/>
      <c r="Q174" s="29"/>
      <c r="R174" s="29"/>
      <c r="S174" s="9"/>
      <c r="T174" s="9"/>
      <c r="U174" s="9"/>
      <c r="V174" s="9"/>
      <c r="W174" s="9"/>
      <c r="X174" s="9"/>
      <c r="Y174" s="9"/>
      <c r="Z174" s="9"/>
      <c r="AA174" s="9"/>
      <c r="AB174" s="9"/>
      <c r="AC174" s="9"/>
      <c r="AD174" s="9"/>
      <c r="AE174" s="9"/>
      <c r="AF174" s="9"/>
      <c r="AG174" s="9"/>
      <c r="AH174" s="9"/>
      <c r="AI174" s="9"/>
      <c r="AJ174" s="11">
        <f t="shared" si="6"/>
        <v>0</v>
      </c>
      <c r="AK174" s="11">
        <f t="shared" si="7"/>
        <v>0</v>
      </c>
      <c r="AL174" s="47" t="e">
        <f t="shared" si="8"/>
        <v>#DIV/0!</v>
      </c>
    </row>
    <row r="175" spans="1:38" x14ac:dyDescent="0.25">
      <c r="A175" s="10">
        <v>174</v>
      </c>
      <c r="B175" s="11">
        <f>VLOOKUP($A175,Table2[[No]:[Date Student Last Attended Program
(mm/dd/yyyy)]],2,FALSE)</f>
        <v>0</v>
      </c>
      <c r="C175" s="12">
        <f>VLOOKUP($A175,Table2[[No]:[Date Student Last Attended Program
(mm/dd/yyyy)]],4,FALSE)</f>
        <v>0</v>
      </c>
      <c r="D175" s="51">
        <f>VLOOKUP($A175,Table2[[No]:[Date Student Last Attended Program
(mm/dd/yyyy)]],14,FALSE)</f>
        <v>0</v>
      </c>
      <c r="E175" s="138">
        <f>VLOOKUP($A175,Table2[[No]:[Date Student Last Attended Program
(mm/dd/yyyy)]],17,FALSE)</f>
        <v>0</v>
      </c>
      <c r="F175" s="207">
        <f>VLOOKUP($A175,Table2[[No]:[Date Student Last Attended Program
(mm/dd/yyyy)]],18,FALSE)</f>
        <v>0</v>
      </c>
      <c r="G175" s="209">
        <f>VLOOKUP($A175,Table2[[#All],[No]:[Which Group Does Student Participate In?
(optional)]],23,FALSE)</f>
        <v>0</v>
      </c>
      <c r="H175" s="29"/>
      <c r="I175" s="29"/>
      <c r="J175" s="29"/>
      <c r="K175" s="29"/>
      <c r="L175" s="29"/>
      <c r="M175" s="29"/>
      <c r="N175" s="29"/>
      <c r="O175" s="29"/>
      <c r="P175" s="29"/>
      <c r="Q175" s="29"/>
      <c r="R175" s="29"/>
      <c r="S175" s="9"/>
      <c r="T175" s="9"/>
      <c r="U175" s="9"/>
      <c r="V175" s="9"/>
      <c r="W175" s="9"/>
      <c r="X175" s="9"/>
      <c r="Y175" s="9"/>
      <c r="Z175" s="9"/>
      <c r="AA175" s="9"/>
      <c r="AB175" s="9"/>
      <c r="AC175" s="9"/>
      <c r="AD175" s="9"/>
      <c r="AE175" s="9"/>
      <c r="AF175" s="9"/>
      <c r="AG175" s="9"/>
      <c r="AH175" s="9"/>
      <c r="AI175" s="9"/>
      <c r="AJ175" s="11">
        <f t="shared" si="6"/>
        <v>0</v>
      </c>
      <c r="AK175" s="11">
        <f t="shared" si="7"/>
        <v>0</v>
      </c>
      <c r="AL175" s="47" t="e">
        <f t="shared" si="8"/>
        <v>#DIV/0!</v>
      </c>
    </row>
    <row r="176" spans="1:38" x14ac:dyDescent="0.25">
      <c r="A176" s="10">
        <v>175</v>
      </c>
      <c r="B176" s="11">
        <f>VLOOKUP($A176,Table2[[No]:[Date Student Last Attended Program
(mm/dd/yyyy)]],2,FALSE)</f>
        <v>0</v>
      </c>
      <c r="C176" s="12">
        <f>VLOOKUP($A176,Table2[[No]:[Date Student Last Attended Program
(mm/dd/yyyy)]],4,FALSE)</f>
        <v>0</v>
      </c>
      <c r="D176" s="51">
        <f>VLOOKUP($A176,Table2[[No]:[Date Student Last Attended Program
(mm/dd/yyyy)]],14,FALSE)</f>
        <v>0</v>
      </c>
      <c r="E176" s="138">
        <f>VLOOKUP($A176,Table2[[No]:[Date Student Last Attended Program
(mm/dd/yyyy)]],17,FALSE)</f>
        <v>0</v>
      </c>
      <c r="F176" s="207">
        <f>VLOOKUP($A176,Table2[[No]:[Date Student Last Attended Program
(mm/dd/yyyy)]],18,FALSE)</f>
        <v>0</v>
      </c>
      <c r="G176" s="209">
        <f>VLOOKUP($A176,Table2[[#All],[No]:[Which Group Does Student Participate In?
(optional)]],23,FALSE)</f>
        <v>0</v>
      </c>
      <c r="H176" s="29"/>
      <c r="I176" s="29"/>
      <c r="J176" s="29"/>
      <c r="K176" s="29"/>
      <c r="L176" s="29"/>
      <c r="M176" s="29"/>
      <c r="N176" s="29"/>
      <c r="O176" s="29"/>
      <c r="P176" s="29"/>
      <c r="Q176" s="29"/>
      <c r="R176" s="29"/>
      <c r="S176" s="9"/>
      <c r="T176" s="9"/>
      <c r="U176" s="9"/>
      <c r="V176" s="9"/>
      <c r="W176" s="9"/>
      <c r="X176" s="9"/>
      <c r="Y176" s="9"/>
      <c r="Z176" s="9"/>
      <c r="AA176" s="9"/>
      <c r="AB176" s="9"/>
      <c r="AC176" s="9"/>
      <c r="AD176" s="9"/>
      <c r="AE176" s="9"/>
      <c r="AF176" s="9"/>
      <c r="AG176" s="9"/>
      <c r="AH176" s="9"/>
      <c r="AI176" s="9"/>
      <c r="AJ176" s="11">
        <f t="shared" si="6"/>
        <v>0</v>
      </c>
      <c r="AK176" s="11">
        <f t="shared" si="7"/>
        <v>0</v>
      </c>
      <c r="AL176" s="47" t="e">
        <f t="shared" si="8"/>
        <v>#DIV/0!</v>
      </c>
    </row>
    <row r="177" spans="1:38" x14ac:dyDescent="0.25">
      <c r="A177" s="10">
        <v>176</v>
      </c>
      <c r="B177" s="11">
        <f>VLOOKUP($A177,Table2[[No]:[Date Student Last Attended Program
(mm/dd/yyyy)]],2,FALSE)</f>
        <v>0</v>
      </c>
      <c r="C177" s="12">
        <f>VLOOKUP($A177,Table2[[No]:[Date Student Last Attended Program
(mm/dd/yyyy)]],4,FALSE)</f>
        <v>0</v>
      </c>
      <c r="D177" s="51">
        <f>VLOOKUP($A177,Table2[[No]:[Date Student Last Attended Program
(mm/dd/yyyy)]],14,FALSE)</f>
        <v>0</v>
      </c>
      <c r="E177" s="138">
        <f>VLOOKUP($A177,Table2[[No]:[Date Student Last Attended Program
(mm/dd/yyyy)]],17,FALSE)</f>
        <v>0</v>
      </c>
      <c r="F177" s="207">
        <f>VLOOKUP($A177,Table2[[No]:[Date Student Last Attended Program
(mm/dd/yyyy)]],18,FALSE)</f>
        <v>0</v>
      </c>
      <c r="G177" s="209">
        <f>VLOOKUP($A177,Table2[[#All],[No]:[Which Group Does Student Participate In?
(optional)]],23,FALSE)</f>
        <v>0</v>
      </c>
      <c r="H177" s="29"/>
      <c r="I177" s="29"/>
      <c r="J177" s="29"/>
      <c r="K177" s="29"/>
      <c r="L177" s="29"/>
      <c r="M177" s="29"/>
      <c r="N177" s="29"/>
      <c r="O177" s="29"/>
      <c r="P177" s="29"/>
      <c r="Q177" s="29"/>
      <c r="R177" s="29"/>
      <c r="S177" s="9"/>
      <c r="T177" s="9"/>
      <c r="U177" s="9"/>
      <c r="V177" s="9"/>
      <c r="W177" s="9"/>
      <c r="X177" s="9"/>
      <c r="Y177" s="9"/>
      <c r="Z177" s="9"/>
      <c r="AA177" s="9"/>
      <c r="AB177" s="9"/>
      <c r="AC177" s="9"/>
      <c r="AD177" s="9"/>
      <c r="AE177" s="9"/>
      <c r="AF177" s="9"/>
      <c r="AG177" s="9"/>
      <c r="AH177" s="9"/>
      <c r="AI177" s="9"/>
      <c r="AJ177" s="11">
        <f t="shared" si="6"/>
        <v>0</v>
      </c>
      <c r="AK177" s="11">
        <f t="shared" si="7"/>
        <v>0</v>
      </c>
      <c r="AL177" s="47" t="e">
        <f t="shared" si="8"/>
        <v>#DIV/0!</v>
      </c>
    </row>
    <row r="178" spans="1:38" x14ac:dyDescent="0.25">
      <c r="A178" s="10">
        <v>177</v>
      </c>
      <c r="B178" s="11">
        <f>VLOOKUP($A178,Table2[[No]:[Date Student Last Attended Program
(mm/dd/yyyy)]],2,FALSE)</f>
        <v>0</v>
      </c>
      <c r="C178" s="12">
        <f>VLOOKUP($A178,Table2[[No]:[Date Student Last Attended Program
(mm/dd/yyyy)]],4,FALSE)</f>
        <v>0</v>
      </c>
      <c r="D178" s="51">
        <f>VLOOKUP($A178,Table2[[No]:[Date Student Last Attended Program
(mm/dd/yyyy)]],14,FALSE)</f>
        <v>0</v>
      </c>
      <c r="E178" s="138">
        <f>VLOOKUP($A178,Table2[[No]:[Date Student Last Attended Program
(mm/dd/yyyy)]],17,FALSE)</f>
        <v>0</v>
      </c>
      <c r="F178" s="207">
        <f>VLOOKUP($A178,Table2[[No]:[Date Student Last Attended Program
(mm/dd/yyyy)]],18,FALSE)</f>
        <v>0</v>
      </c>
      <c r="G178" s="209">
        <f>VLOOKUP($A178,Table2[[#All],[No]:[Which Group Does Student Participate In?
(optional)]],23,FALSE)</f>
        <v>0</v>
      </c>
      <c r="H178" s="29"/>
      <c r="I178" s="29"/>
      <c r="J178" s="29"/>
      <c r="K178" s="29"/>
      <c r="L178" s="29"/>
      <c r="M178" s="29"/>
      <c r="N178" s="29"/>
      <c r="O178" s="29"/>
      <c r="P178" s="29"/>
      <c r="Q178" s="29"/>
      <c r="R178" s="29"/>
      <c r="S178" s="9"/>
      <c r="T178" s="9"/>
      <c r="U178" s="9"/>
      <c r="V178" s="9"/>
      <c r="W178" s="9"/>
      <c r="X178" s="9"/>
      <c r="Y178" s="9"/>
      <c r="Z178" s="9"/>
      <c r="AA178" s="9"/>
      <c r="AB178" s="9"/>
      <c r="AC178" s="9"/>
      <c r="AD178" s="9"/>
      <c r="AE178" s="9"/>
      <c r="AF178" s="9"/>
      <c r="AG178" s="9"/>
      <c r="AH178" s="9"/>
      <c r="AI178" s="9"/>
      <c r="AJ178" s="11">
        <f t="shared" si="6"/>
        <v>0</v>
      </c>
      <c r="AK178" s="11">
        <f t="shared" si="7"/>
        <v>0</v>
      </c>
      <c r="AL178" s="47" t="e">
        <f t="shared" si="8"/>
        <v>#DIV/0!</v>
      </c>
    </row>
    <row r="179" spans="1:38" x14ac:dyDescent="0.25">
      <c r="A179" s="10">
        <v>178</v>
      </c>
      <c r="B179" s="11">
        <f>VLOOKUP($A179,Table2[[No]:[Date Student Last Attended Program
(mm/dd/yyyy)]],2,FALSE)</f>
        <v>0</v>
      </c>
      <c r="C179" s="12">
        <f>VLOOKUP($A179,Table2[[No]:[Date Student Last Attended Program
(mm/dd/yyyy)]],4,FALSE)</f>
        <v>0</v>
      </c>
      <c r="D179" s="51">
        <f>VLOOKUP($A179,Table2[[No]:[Date Student Last Attended Program
(mm/dd/yyyy)]],14,FALSE)</f>
        <v>0</v>
      </c>
      <c r="E179" s="138">
        <f>VLOOKUP($A179,Table2[[No]:[Date Student Last Attended Program
(mm/dd/yyyy)]],17,FALSE)</f>
        <v>0</v>
      </c>
      <c r="F179" s="207">
        <f>VLOOKUP($A179,Table2[[No]:[Date Student Last Attended Program
(mm/dd/yyyy)]],18,FALSE)</f>
        <v>0</v>
      </c>
      <c r="G179" s="209">
        <f>VLOOKUP($A179,Table2[[#All],[No]:[Which Group Does Student Participate In?
(optional)]],23,FALSE)</f>
        <v>0</v>
      </c>
      <c r="H179" s="29"/>
      <c r="I179" s="29"/>
      <c r="J179" s="29"/>
      <c r="K179" s="29"/>
      <c r="L179" s="29"/>
      <c r="M179" s="29"/>
      <c r="N179" s="29"/>
      <c r="O179" s="29"/>
      <c r="P179" s="29"/>
      <c r="Q179" s="29"/>
      <c r="R179" s="29"/>
      <c r="S179" s="9"/>
      <c r="T179" s="9"/>
      <c r="U179" s="9"/>
      <c r="V179" s="9"/>
      <c r="W179" s="9"/>
      <c r="X179" s="9"/>
      <c r="Y179" s="9"/>
      <c r="Z179" s="9"/>
      <c r="AA179" s="9"/>
      <c r="AB179" s="9"/>
      <c r="AC179" s="9"/>
      <c r="AD179" s="9"/>
      <c r="AE179" s="9"/>
      <c r="AF179" s="9"/>
      <c r="AG179" s="9"/>
      <c r="AH179" s="9"/>
      <c r="AI179" s="9"/>
      <c r="AJ179" s="11">
        <f t="shared" si="6"/>
        <v>0</v>
      </c>
      <c r="AK179" s="11">
        <f t="shared" si="7"/>
        <v>0</v>
      </c>
      <c r="AL179" s="47" t="e">
        <f t="shared" si="8"/>
        <v>#DIV/0!</v>
      </c>
    </row>
    <row r="180" spans="1:38" x14ac:dyDescent="0.25">
      <c r="A180" s="10">
        <v>179</v>
      </c>
      <c r="B180" s="11">
        <f>VLOOKUP($A180,Table2[[No]:[Date Student Last Attended Program
(mm/dd/yyyy)]],2,FALSE)</f>
        <v>0</v>
      </c>
      <c r="C180" s="12">
        <f>VLOOKUP($A180,Table2[[No]:[Date Student Last Attended Program
(mm/dd/yyyy)]],4,FALSE)</f>
        <v>0</v>
      </c>
      <c r="D180" s="51">
        <f>VLOOKUP($A180,Table2[[No]:[Date Student Last Attended Program
(mm/dd/yyyy)]],14,FALSE)</f>
        <v>0</v>
      </c>
      <c r="E180" s="138">
        <f>VLOOKUP($A180,Table2[[No]:[Date Student Last Attended Program
(mm/dd/yyyy)]],17,FALSE)</f>
        <v>0</v>
      </c>
      <c r="F180" s="207">
        <f>VLOOKUP($A180,Table2[[No]:[Date Student Last Attended Program
(mm/dd/yyyy)]],18,FALSE)</f>
        <v>0</v>
      </c>
      <c r="G180" s="209">
        <f>VLOOKUP($A180,Table2[[#All],[No]:[Which Group Does Student Participate In?
(optional)]],23,FALSE)</f>
        <v>0</v>
      </c>
      <c r="H180" s="29"/>
      <c r="I180" s="29"/>
      <c r="J180" s="29"/>
      <c r="K180" s="29"/>
      <c r="L180" s="29"/>
      <c r="M180" s="29"/>
      <c r="N180" s="29"/>
      <c r="O180" s="29"/>
      <c r="P180" s="29"/>
      <c r="Q180" s="29"/>
      <c r="R180" s="29"/>
      <c r="S180" s="9"/>
      <c r="T180" s="9"/>
      <c r="U180" s="9"/>
      <c r="V180" s="9"/>
      <c r="W180" s="9"/>
      <c r="X180" s="9"/>
      <c r="Y180" s="9"/>
      <c r="Z180" s="9"/>
      <c r="AA180" s="9"/>
      <c r="AB180" s="9"/>
      <c r="AC180" s="9"/>
      <c r="AD180" s="9"/>
      <c r="AE180" s="9"/>
      <c r="AF180" s="9"/>
      <c r="AG180" s="9"/>
      <c r="AH180" s="9"/>
      <c r="AI180" s="9"/>
      <c r="AJ180" s="11">
        <f t="shared" si="6"/>
        <v>0</v>
      </c>
      <c r="AK180" s="11">
        <f t="shared" si="7"/>
        <v>0</v>
      </c>
      <c r="AL180" s="47" t="e">
        <f t="shared" si="8"/>
        <v>#DIV/0!</v>
      </c>
    </row>
    <row r="181" spans="1:38" x14ac:dyDescent="0.25">
      <c r="A181" s="10">
        <v>180</v>
      </c>
      <c r="B181" s="11">
        <f>VLOOKUP($A181,Table2[[No]:[Date Student Last Attended Program
(mm/dd/yyyy)]],2,FALSE)</f>
        <v>0</v>
      </c>
      <c r="C181" s="12">
        <f>VLOOKUP($A181,Table2[[No]:[Date Student Last Attended Program
(mm/dd/yyyy)]],4,FALSE)</f>
        <v>0</v>
      </c>
      <c r="D181" s="51">
        <f>VLOOKUP($A181,Table2[[No]:[Date Student Last Attended Program
(mm/dd/yyyy)]],14,FALSE)</f>
        <v>0</v>
      </c>
      <c r="E181" s="138">
        <f>VLOOKUP($A181,Table2[[No]:[Date Student Last Attended Program
(mm/dd/yyyy)]],17,FALSE)</f>
        <v>0</v>
      </c>
      <c r="F181" s="207">
        <f>VLOOKUP($A181,Table2[[No]:[Date Student Last Attended Program
(mm/dd/yyyy)]],18,FALSE)</f>
        <v>0</v>
      </c>
      <c r="G181" s="209">
        <f>VLOOKUP($A181,Table2[[#All],[No]:[Which Group Does Student Participate In?
(optional)]],23,FALSE)</f>
        <v>0</v>
      </c>
      <c r="H181" s="29"/>
      <c r="I181" s="29"/>
      <c r="J181" s="29"/>
      <c r="K181" s="29"/>
      <c r="L181" s="29"/>
      <c r="M181" s="29"/>
      <c r="N181" s="29"/>
      <c r="O181" s="29"/>
      <c r="P181" s="29"/>
      <c r="Q181" s="29"/>
      <c r="R181" s="29"/>
      <c r="S181" s="9"/>
      <c r="T181" s="9"/>
      <c r="U181" s="9"/>
      <c r="V181" s="9"/>
      <c r="W181" s="9"/>
      <c r="X181" s="9"/>
      <c r="Y181" s="9"/>
      <c r="Z181" s="9"/>
      <c r="AA181" s="9"/>
      <c r="AB181" s="9"/>
      <c r="AC181" s="9"/>
      <c r="AD181" s="9"/>
      <c r="AE181" s="9"/>
      <c r="AF181" s="9"/>
      <c r="AG181" s="9"/>
      <c r="AH181" s="9"/>
      <c r="AI181" s="9"/>
      <c r="AJ181" s="11">
        <f t="shared" si="6"/>
        <v>0</v>
      </c>
      <c r="AK181" s="11">
        <f t="shared" si="7"/>
        <v>0</v>
      </c>
      <c r="AL181" s="47" t="e">
        <f t="shared" si="8"/>
        <v>#DIV/0!</v>
      </c>
    </row>
    <row r="182" spans="1:38" x14ac:dyDescent="0.25">
      <c r="A182" s="10">
        <v>181</v>
      </c>
      <c r="B182" s="11">
        <f>VLOOKUP($A182,Table2[[No]:[Date Student Last Attended Program
(mm/dd/yyyy)]],2,FALSE)</f>
        <v>0</v>
      </c>
      <c r="C182" s="12">
        <f>VLOOKUP($A182,Table2[[No]:[Date Student Last Attended Program
(mm/dd/yyyy)]],4,FALSE)</f>
        <v>0</v>
      </c>
      <c r="D182" s="51">
        <f>VLOOKUP($A182,Table2[[No]:[Date Student Last Attended Program
(mm/dd/yyyy)]],14,FALSE)</f>
        <v>0</v>
      </c>
      <c r="E182" s="138">
        <f>VLOOKUP($A182,Table2[[No]:[Date Student Last Attended Program
(mm/dd/yyyy)]],17,FALSE)</f>
        <v>0</v>
      </c>
      <c r="F182" s="207">
        <f>VLOOKUP($A182,Table2[[No]:[Date Student Last Attended Program
(mm/dd/yyyy)]],18,FALSE)</f>
        <v>0</v>
      </c>
      <c r="G182" s="209">
        <f>VLOOKUP($A182,Table2[[#All],[No]:[Which Group Does Student Participate In?
(optional)]],23,FALSE)</f>
        <v>0</v>
      </c>
      <c r="H182" s="29"/>
      <c r="I182" s="29"/>
      <c r="J182" s="29"/>
      <c r="K182" s="29"/>
      <c r="L182" s="29"/>
      <c r="M182" s="29"/>
      <c r="N182" s="29"/>
      <c r="O182" s="29"/>
      <c r="P182" s="29"/>
      <c r="Q182" s="29"/>
      <c r="R182" s="29"/>
      <c r="S182" s="9"/>
      <c r="T182" s="9"/>
      <c r="U182" s="9"/>
      <c r="V182" s="9"/>
      <c r="W182" s="9"/>
      <c r="X182" s="9"/>
      <c r="Y182" s="9"/>
      <c r="Z182" s="9"/>
      <c r="AA182" s="9"/>
      <c r="AB182" s="9"/>
      <c r="AC182" s="9"/>
      <c r="AD182" s="9"/>
      <c r="AE182" s="9"/>
      <c r="AF182" s="9"/>
      <c r="AG182" s="9"/>
      <c r="AH182" s="9"/>
      <c r="AI182" s="9"/>
      <c r="AJ182" s="11">
        <f t="shared" si="6"/>
        <v>0</v>
      </c>
      <c r="AK182" s="11">
        <f t="shared" si="7"/>
        <v>0</v>
      </c>
      <c r="AL182" s="47" t="e">
        <f t="shared" si="8"/>
        <v>#DIV/0!</v>
      </c>
    </row>
    <row r="183" spans="1:38" x14ac:dyDescent="0.25">
      <c r="A183" s="10">
        <v>182</v>
      </c>
      <c r="B183" s="11">
        <f>VLOOKUP($A183,Table2[[No]:[Date Student Last Attended Program
(mm/dd/yyyy)]],2,FALSE)</f>
        <v>0</v>
      </c>
      <c r="C183" s="12">
        <f>VLOOKUP($A183,Table2[[No]:[Date Student Last Attended Program
(mm/dd/yyyy)]],4,FALSE)</f>
        <v>0</v>
      </c>
      <c r="D183" s="51">
        <f>VLOOKUP($A183,Table2[[No]:[Date Student Last Attended Program
(mm/dd/yyyy)]],14,FALSE)</f>
        <v>0</v>
      </c>
      <c r="E183" s="138">
        <f>VLOOKUP($A183,Table2[[No]:[Date Student Last Attended Program
(mm/dd/yyyy)]],17,FALSE)</f>
        <v>0</v>
      </c>
      <c r="F183" s="207">
        <f>VLOOKUP($A183,Table2[[No]:[Date Student Last Attended Program
(mm/dd/yyyy)]],18,FALSE)</f>
        <v>0</v>
      </c>
      <c r="G183" s="209">
        <f>VLOOKUP($A183,Table2[[#All],[No]:[Which Group Does Student Participate In?
(optional)]],23,FALSE)</f>
        <v>0</v>
      </c>
      <c r="H183" s="29"/>
      <c r="I183" s="29"/>
      <c r="J183" s="29"/>
      <c r="K183" s="29"/>
      <c r="L183" s="29"/>
      <c r="M183" s="29"/>
      <c r="N183" s="29"/>
      <c r="O183" s="29"/>
      <c r="P183" s="29"/>
      <c r="Q183" s="29"/>
      <c r="R183" s="29"/>
      <c r="S183" s="9"/>
      <c r="T183" s="9"/>
      <c r="U183" s="9"/>
      <c r="V183" s="9"/>
      <c r="W183" s="9"/>
      <c r="X183" s="9"/>
      <c r="Y183" s="9"/>
      <c r="Z183" s="9"/>
      <c r="AA183" s="9"/>
      <c r="AB183" s="9"/>
      <c r="AC183" s="9"/>
      <c r="AD183" s="9"/>
      <c r="AE183" s="9"/>
      <c r="AF183" s="9"/>
      <c r="AG183" s="9"/>
      <c r="AH183" s="9"/>
      <c r="AI183" s="9"/>
      <c r="AJ183" s="11">
        <f t="shared" si="6"/>
        <v>0</v>
      </c>
      <c r="AK183" s="11">
        <f t="shared" si="7"/>
        <v>0</v>
      </c>
      <c r="AL183" s="47" t="e">
        <f t="shared" si="8"/>
        <v>#DIV/0!</v>
      </c>
    </row>
    <row r="184" spans="1:38" x14ac:dyDescent="0.25">
      <c r="A184" s="10">
        <v>183</v>
      </c>
      <c r="B184" s="11">
        <f>VLOOKUP($A184,Table2[[No]:[Date Student Last Attended Program
(mm/dd/yyyy)]],2,FALSE)</f>
        <v>0</v>
      </c>
      <c r="C184" s="12">
        <f>VLOOKUP($A184,Table2[[No]:[Date Student Last Attended Program
(mm/dd/yyyy)]],4,FALSE)</f>
        <v>0</v>
      </c>
      <c r="D184" s="51">
        <f>VLOOKUP($A184,Table2[[No]:[Date Student Last Attended Program
(mm/dd/yyyy)]],14,FALSE)</f>
        <v>0</v>
      </c>
      <c r="E184" s="138">
        <f>VLOOKUP($A184,Table2[[No]:[Date Student Last Attended Program
(mm/dd/yyyy)]],17,FALSE)</f>
        <v>0</v>
      </c>
      <c r="F184" s="207">
        <f>VLOOKUP($A184,Table2[[No]:[Date Student Last Attended Program
(mm/dd/yyyy)]],18,FALSE)</f>
        <v>0</v>
      </c>
      <c r="G184" s="209">
        <f>VLOOKUP($A184,Table2[[#All],[No]:[Which Group Does Student Participate In?
(optional)]],23,FALSE)</f>
        <v>0</v>
      </c>
      <c r="H184" s="29"/>
      <c r="I184" s="29"/>
      <c r="J184" s="29"/>
      <c r="K184" s="29"/>
      <c r="L184" s="29"/>
      <c r="M184" s="29"/>
      <c r="N184" s="29"/>
      <c r="O184" s="29"/>
      <c r="P184" s="29"/>
      <c r="Q184" s="29"/>
      <c r="R184" s="29"/>
      <c r="S184" s="9"/>
      <c r="T184" s="9"/>
      <c r="U184" s="9"/>
      <c r="V184" s="9"/>
      <c r="W184" s="9"/>
      <c r="X184" s="9"/>
      <c r="Y184" s="9"/>
      <c r="Z184" s="9"/>
      <c r="AA184" s="9"/>
      <c r="AB184" s="9"/>
      <c r="AC184" s="9"/>
      <c r="AD184" s="9"/>
      <c r="AE184" s="9"/>
      <c r="AF184" s="9"/>
      <c r="AG184" s="9"/>
      <c r="AH184" s="9"/>
      <c r="AI184" s="9"/>
      <c r="AJ184" s="11">
        <f t="shared" si="6"/>
        <v>0</v>
      </c>
      <c r="AK184" s="11">
        <f t="shared" si="7"/>
        <v>0</v>
      </c>
      <c r="AL184" s="47" t="e">
        <f t="shared" si="8"/>
        <v>#DIV/0!</v>
      </c>
    </row>
    <row r="185" spans="1:38" x14ac:dyDescent="0.25">
      <c r="A185" s="10">
        <v>184</v>
      </c>
      <c r="B185" s="11">
        <f>VLOOKUP($A185,Table2[[No]:[Date Student Last Attended Program
(mm/dd/yyyy)]],2,FALSE)</f>
        <v>0</v>
      </c>
      <c r="C185" s="12">
        <f>VLOOKUP($A185,Table2[[No]:[Date Student Last Attended Program
(mm/dd/yyyy)]],4,FALSE)</f>
        <v>0</v>
      </c>
      <c r="D185" s="51">
        <f>VLOOKUP($A185,Table2[[No]:[Date Student Last Attended Program
(mm/dd/yyyy)]],14,FALSE)</f>
        <v>0</v>
      </c>
      <c r="E185" s="138">
        <f>VLOOKUP($A185,Table2[[No]:[Date Student Last Attended Program
(mm/dd/yyyy)]],17,FALSE)</f>
        <v>0</v>
      </c>
      <c r="F185" s="207">
        <f>VLOOKUP($A185,Table2[[No]:[Date Student Last Attended Program
(mm/dd/yyyy)]],18,FALSE)</f>
        <v>0</v>
      </c>
      <c r="G185" s="209">
        <f>VLOOKUP($A185,Table2[[#All],[No]:[Which Group Does Student Participate In?
(optional)]],23,FALSE)</f>
        <v>0</v>
      </c>
      <c r="H185" s="29"/>
      <c r="I185" s="29"/>
      <c r="J185" s="29"/>
      <c r="K185" s="29"/>
      <c r="L185" s="29"/>
      <c r="M185" s="29"/>
      <c r="N185" s="29"/>
      <c r="O185" s="29"/>
      <c r="P185" s="29"/>
      <c r="Q185" s="29"/>
      <c r="R185" s="29"/>
      <c r="S185" s="9"/>
      <c r="T185" s="9"/>
      <c r="U185" s="9"/>
      <c r="V185" s="9"/>
      <c r="W185" s="9"/>
      <c r="X185" s="9"/>
      <c r="Y185" s="9"/>
      <c r="Z185" s="9"/>
      <c r="AA185" s="9"/>
      <c r="AB185" s="9"/>
      <c r="AC185" s="9"/>
      <c r="AD185" s="9"/>
      <c r="AE185" s="9"/>
      <c r="AF185" s="9"/>
      <c r="AG185" s="9"/>
      <c r="AH185" s="9"/>
      <c r="AI185" s="9"/>
      <c r="AJ185" s="11">
        <f t="shared" si="6"/>
        <v>0</v>
      </c>
      <c r="AK185" s="11">
        <f t="shared" si="7"/>
        <v>0</v>
      </c>
      <c r="AL185" s="47" t="e">
        <f t="shared" si="8"/>
        <v>#DIV/0!</v>
      </c>
    </row>
    <row r="186" spans="1:38" x14ac:dyDescent="0.25">
      <c r="A186" s="10">
        <v>185</v>
      </c>
      <c r="B186" s="11">
        <f>VLOOKUP($A186,Table2[[No]:[Date Student Last Attended Program
(mm/dd/yyyy)]],2,FALSE)</f>
        <v>0</v>
      </c>
      <c r="C186" s="12">
        <f>VLOOKUP($A186,Table2[[No]:[Date Student Last Attended Program
(mm/dd/yyyy)]],4,FALSE)</f>
        <v>0</v>
      </c>
      <c r="D186" s="51">
        <f>VLOOKUP($A186,Table2[[No]:[Date Student Last Attended Program
(mm/dd/yyyy)]],14,FALSE)</f>
        <v>0</v>
      </c>
      <c r="E186" s="138">
        <f>VLOOKUP($A186,Table2[[No]:[Date Student Last Attended Program
(mm/dd/yyyy)]],17,FALSE)</f>
        <v>0</v>
      </c>
      <c r="F186" s="207">
        <f>VLOOKUP($A186,Table2[[No]:[Date Student Last Attended Program
(mm/dd/yyyy)]],18,FALSE)</f>
        <v>0</v>
      </c>
      <c r="G186" s="209">
        <f>VLOOKUP($A186,Table2[[#All],[No]:[Which Group Does Student Participate In?
(optional)]],23,FALSE)</f>
        <v>0</v>
      </c>
      <c r="H186" s="29"/>
      <c r="I186" s="29"/>
      <c r="J186" s="29"/>
      <c r="K186" s="29"/>
      <c r="L186" s="29"/>
      <c r="M186" s="29"/>
      <c r="N186" s="29"/>
      <c r="O186" s="29"/>
      <c r="P186" s="29"/>
      <c r="Q186" s="29"/>
      <c r="R186" s="29"/>
      <c r="S186" s="9"/>
      <c r="T186" s="9"/>
      <c r="U186" s="9"/>
      <c r="V186" s="9"/>
      <c r="W186" s="9"/>
      <c r="X186" s="9"/>
      <c r="Y186" s="9"/>
      <c r="Z186" s="9"/>
      <c r="AA186" s="9"/>
      <c r="AB186" s="9"/>
      <c r="AC186" s="9"/>
      <c r="AD186" s="9"/>
      <c r="AE186" s="9"/>
      <c r="AF186" s="9"/>
      <c r="AG186" s="9"/>
      <c r="AH186" s="9"/>
      <c r="AI186" s="9"/>
      <c r="AJ186" s="11">
        <f t="shared" si="6"/>
        <v>0</v>
      </c>
      <c r="AK186" s="11">
        <f t="shared" si="7"/>
        <v>0</v>
      </c>
      <c r="AL186" s="47" t="e">
        <f t="shared" si="8"/>
        <v>#DIV/0!</v>
      </c>
    </row>
    <row r="187" spans="1:38" x14ac:dyDescent="0.25">
      <c r="A187" s="10">
        <v>186</v>
      </c>
      <c r="B187" s="11">
        <f>VLOOKUP($A187,Table2[[No]:[Date Student Last Attended Program
(mm/dd/yyyy)]],2,FALSE)</f>
        <v>0</v>
      </c>
      <c r="C187" s="12">
        <f>VLOOKUP($A187,Table2[[No]:[Date Student Last Attended Program
(mm/dd/yyyy)]],4,FALSE)</f>
        <v>0</v>
      </c>
      <c r="D187" s="51">
        <f>VLOOKUP($A187,Table2[[No]:[Date Student Last Attended Program
(mm/dd/yyyy)]],14,FALSE)</f>
        <v>0</v>
      </c>
      <c r="E187" s="138">
        <f>VLOOKUP($A187,Table2[[No]:[Date Student Last Attended Program
(mm/dd/yyyy)]],17,FALSE)</f>
        <v>0</v>
      </c>
      <c r="F187" s="207">
        <f>VLOOKUP($A187,Table2[[No]:[Date Student Last Attended Program
(mm/dd/yyyy)]],18,FALSE)</f>
        <v>0</v>
      </c>
      <c r="G187" s="209">
        <f>VLOOKUP($A187,Table2[[#All],[No]:[Which Group Does Student Participate In?
(optional)]],23,FALSE)</f>
        <v>0</v>
      </c>
      <c r="H187" s="29"/>
      <c r="I187" s="29"/>
      <c r="J187" s="29"/>
      <c r="K187" s="29"/>
      <c r="L187" s="29"/>
      <c r="M187" s="29"/>
      <c r="N187" s="29"/>
      <c r="O187" s="29"/>
      <c r="P187" s="29"/>
      <c r="Q187" s="29"/>
      <c r="R187" s="29"/>
      <c r="S187" s="9"/>
      <c r="T187" s="9"/>
      <c r="U187" s="9"/>
      <c r="V187" s="9"/>
      <c r="W187" s="9"/>
      <c r="X187" s="9"/>
      <c r="Y187" s="9"/>
      <c r="Z187" s="9"/>
      <c r="AA187" s="9"/>
      <c r="AB187" s="9"/>
      <c r="AC187" s="9"/>
      <c r="AD187" s="9"/>
      <c r="AE187" s="9"/>
      <c r="AF187" s="9"/>
      <c r="AG187" s="9"/>
      <c r="AH187" s="9"/>
      <c r="AI187" s="9"/>
      <c r="AJ187" s="11">
        <f t="shared" si="6"/>
        <v>0</v>
      </c>
      <c r="AK187" s="11">
        <f t="shared" si="7"/>
        <v>0</v>
      </c>
      <c r="AL187" s="47" t="e">
        <f t="shared" si="8"/>
        <v>#DIV/0!</v>
      </c>
    </row>
    <row r="188" spans="1:38" x14ac:dyDescent="0.25">
      <c r="A188" s="10">
        <v>187</v>
      </c>
      <c r="B188" s="11">
        <f>VLOOKUP($A188,Table2[[No]:[Date Student Last Attended Program
(mm/dd/yyyy)]],2,FALSE)</f>
        <v>0</v>
      </c>
      <c r="C188" s="12">
        <f>VLOOKUP($A188,Table2[[No]:[Date Student Last Attended Program
(mm/dd/yyyy)]],4,FALSE)</f>
        <v>0</v>
      </c>
      <c r="D188" s="51">
        <f>VLOOKUP($A188,Table2[[No]:[Date Student Last Attended Program
(mm/dd/yyyy)]],14,FALSE)</f>
        <v>0</v>
      </c>
      <c r="E188" s="138">
        <f>VLOOKUP($A188,Table2[[No]:[Date Student Last Attended Program
(mm/dd/yyyy)]],17,FALSE)</f>
        <v>0</v>
      </c>
      <c r="F188" s="207">
        <f>VLOOKUP($A188,Table2[[No]:[Date Student Last Attended Program
(mm/dd/yyyy)]],18,FALSE)</f>
        <v>0</v>
      </c>
      <c r="G188" s="209">
        <f>VLOOKUP($A188,Table2[[#All],[No]:[Which Group Does Student Participate In?
(optional)]],23,FALSE)</f>
        <v>0</v>
      </c>
      <c r="H188" s="29"/>
      <c r="I188" s="29"/>
      <c r="J188" s="29"/>
      <c r="K188" s="29"/>
      <c r="L188" s="29"/>
      <c r="M188" s="29"/>
      <c r="N188" s="29"/>
      <c r="O188" s="29"/>
      <c r="P188" s="29"/>
      <c r="Q188" s="29"/>
      <c r="R188" s="29"/>
      <c r="S188" s="9"/>
      <c r="T188" s="9"/>
      <c r="U188" s="9"/>
      <c r="V188" s="9"/>
      <c r="W188" s="9"/>
      <c r="X188" s="9"/>
      <c r="Y188" s="9"/>
      <c r="Z188" s="9"/>
      <c r="AA188" s="9"/>
      <c r="AB188" s="9"/>
      <c r="AC188" s="9"/>
      <c r="AD188" s="9"/>
      <c r="AE188" s="9"/>
      <c r="AF188" s="9"/>
      <c r="AG188" s="9"/>
      <c r="AH188" s="9"/>
      <c r="AI188" s="9"/>
      <c r="AJ188" s="11">
        <f t="shared" si="6"/>
        <v>0</v>
      </c>
      <c r="AK188" s="11">
        <f t="shared" si="7"/>
        <v>0</v>
      </c>
      <c r="AL188" s="47" t="e">
        <f t="shared" si="8"/>
        <v>#DIV/0!</v>
      </c>
    </row>
    <row r="189" spans="1:38" x14ac:dyDescent="0.25">
      <c r="A189" s="10">
        <v>188</v>
      </c>
      <c r="B189" s="11">
        <f>VLOOKUP($A189,Table2[[No]:[Date Student Last Attended Program
(mm/dd/yyyy)]],2,FALSE)</f>
        <v>0</v>
      </c>
      <c r="C189" s="12">
        <f>VLOOKUP($A189,Table2[[No]:[Date Student Last Attended Program
(mm/dd/yyyy)]],4,FALSE)</f>
        <v>0</v>
      </c>
      <c r="D189" s="51">
        <f>VLOOKUP($A189,Table2[[No]:[Date Student Last Attended Program
(mm/dd/yyyy)]],14,FALSE)</f>
        <v>0</v>
      </c>
      <c r="E189" s="138">
        <f>VLOOKUP($A189,Table2[[No]:[Date Student Last Attended Program
(mm/dd/yyyy)]],17,FALSE)</f>
        <v>0</v>
      </c>
      <c r="F189" s="207">
        <f>VLOOKUP($A189,Table2[[No]:[Date Student Last Attended Program
(mm/dd/yyyy)]],18,FALSE)</f>
        <v>0</v>
      </c>
      <c r="G189" s="209">
        <f>VLOOKUP($A189,Table2[[#All],[No]:[Which Group Does Student Participate In?
(optional)]],23,FALSE)</f>
        <v>0</v>
      </c>
      <c r="H189" s="29"/>
      <c r="I189" s="29"/>
      <c r="J189" s="29"/>
      <c r="K189" s="29"/>
      <c r="L189" s="29"/>
      <c r="M189" s="29"/>
      <c r="N189" s="29"/>
      <c r="O189" s="29"/>
      <c r="P189" s="29"/>
      <c r="Q189" s="29"/>
      <c r="R189" s="29"/>
      <c r="S189" s="9"/>
      <c r="T189" s="9"/>
      <c r="U189" s="9"/>
      <c r="V189" s="9"/>
      <c r="W189" s="9"/>
      <c r="X189" s="9"/>
      <c r="Y189" s="9"/>
      <c r="Z189" s="9"/>
      <c r="AA189" s="9"/>
      <c r="AB189" s="9"/>
      <c r="AC189" s="9"/>
      <c r="AD189" s="9"/>
      <c r="AE189" s="9"/>
      <c r="AF189" s="9"/>
      <c r="AG189" s="9"/>
      <c r="AH189" s="9"/>
      <c r="AI189" s="9"/>
      <c r="AJ189" s="11">
        <f t="shared" si="6"/>
        <v>0</v>
      </c>
      <c r="AK189" s="11">
        <f t="shared" si="7"/>
        <v>0</v>
      </c>
      <c r="AL189" s="47" t="e">
        <f t="shared" si="8"/>
        <v>#DIV/0!</v>
      </c>
    </row>
    <row r="190" spans="1:38" x14ac:dyDescent="0.25">
      <c r="A190" s="10">
        <v>189</v>
      </c>
      <c r="B190" s="11">
        <f>VLOOKUP($A190,Table2[[No]:[Date Student Last Attended Program
(mm/dd/yyyy)]],2,FALSE)</f>
        <v>0</v>
      </c>
      <c r="C190" s="12">
        <f>VLOOKUP($A190,Table2[[No]:[Date Student Last Attended Program
(mm/dd/yyyy)]],4,FALSE)</f>
        <v>0</v>
      </c>
      <c r="D190" s="51">
        <f>VLOOKUP($A190,Table2[[No]:[Date Student Last Attended Program
(mm/dd/yyyy)]],14,FALSE)</f>
        <v>0</v>
      </c>
      <c r="E190" s="138">
        <f>VLOOKUP($A190,Table2[[No]:[Date Student Last Attended Program
(mm/dd/yyyy)]],17,FALSE)</f>
        <v>0</v>
      </c>
      <c r="F190" s="207">
        <f>VLOOKUP($A190,Table2[[No]:[Date Student Last Attended Program
(mm/dd/yyyy)]],18,FALSE)</f>
        <v>0</v>
      </c>
      <c r="G190" s="209">
        <f>VLOOKUP($A190,Table2[[#All],[No]:[Which Group Does Student Participate In?
(optional)]],23,FALSE)</f>
        <v>0</v>
      </c>
      <c r="H190" s="29"/>
      <c r="I190" s="29"/>
      <c r="J190" s="29"/>
      <c r="K190" s="29"/>
      <c r="L190" s="29"/>
      <c r="M190" s="29"/>
      <c r="N190" s="29"/>
      <c r="O190" s="29"/>
      <c r="P190" s="29"/>
      <c r="Q190" s="29"/>
      <c r="R190" s="29"/>
      <c r="S190" s="9"/>
      <c r="T190" s="9"/>
      <c r="U190" s="9"/>
      <c r="V190" s="9"/>
      <c r="W190" s="9"/>
      <c r="X190" s="9"/>
      <c r="Y190" s="9"/>
      <c r="Z190" s="9"/>
      <c r="AA190" s="9"/>
      <c r="AB190" s="9"/>
      <c r="AC190" s="9"/>
      <c r="AD190" s="9"/>
      <c r="AE190" s="9"/>
      <c r="AF190" s="9"/>
      <c r="AG190" s="9"/>
      <c r="AH190" s="9"/>
      <c r="AI190" s="9"/>
      <c r="AJ190" s="11">
        <f t="shared" si="6"/>
        <v>0</v>
      </c>
      <c r="AK190" s="11">
        <f t="shared" si="7"/>
        <v>0</v>
      </c>
      <c r="AL190" s="47" t="e">
        <f t="shared" si="8"/>
        <v>#DIV/0!</v>
      </c>
    </row>
    <row r="191" spans="1:38" x14ac:dyDescent="0.25">
      <c r="A191" s="10">
        <v>190</v>
      </c>
      <c r="B191" s="11">
        <f>VLOOKUP($A191,Table2[[No]:[Date Student Last Attended Program
(mm/dd/yyyy)]],2,FALSE)</f>
        <v>0</v>
      </c>
      <c r="C191" s="12">
        <f>VLOOKUP($A191,Table2[[No]:[Date Student Last Attended Program
(mm/dd/yyyy)]],4,FALSE)</f>
        <v>0</v>
      </c>
      <c r="D191" s="51">
        <f>VLOOKUP($A191,Table2[[No]:[Date Student Last Attended Program
(mm/dd/yyyy)]],14,FALSE)</f>
        <v>0</v>
      </c>
      <c r="E191" s="138">
        <f>VLOOKUP($A191,Table2[[No]:[Date Student Last Attended Program
(mm/dd/yyyy)]],17,FALSE)</f>
        <v>0</v>
      </c>
      <c r="F191" s="207">
        <f>VLOOKUP($A191,Table2[[No]:[Date Student Last Attended Program
(mm/dd/yyyy)]],18,FALSE)</f>
        <v>0</v>
      </c>
      <c r="G191" s="209">
        <f>VLOOKUP($A191,Table2[[#All],[No]:[Which Group Does Student Participate In?
(optional)]],23,FALSE)</f>
        <v>0</v>
      </c>
      <c r="H191" s="29"/>
      <c r="I191" s="29"/>
      <c r="J191" s="29"/>
      <c r="K191" s="29"/>
      <c r="L191" s="29"/>
      <c r="M191" s="29"/>
      <c r="N191" s="29"/>
      <c r="O191" s="29"/>
      <c r="P191" s="29"/>
      <c r="Q191" s="29"/>
      <c r="R191" s="29"/>
      <c r="S191" s="9"/>
      <c r="T191" s="9"/>
      <c r="U191" s="9"/>
      <c r="V191" s="9"/>
      <c r="W191" s="9"/>
      <c r="X191" s="9"/>
      <c r="Y191" s="9"/>
      <c r="Z191" s="9"/>
      <c r="AA191" s="9"/>
      <c r="AB191" s="9"/>
      <c r="AC191" s="9"/>
      <c r="AD191" s="9"/>
      <c r="AE191" s="9"/>
      <c r="AF191" s="9"/>
      <c r="AG191" s="9"/>
      <c r="AH191" s="9"/>
      <c r="AI191" s="9"/>
      <c r="AJ191" s="11">
        <f t="shared" si="6"/>
        <v>0</v>
      </c>
      <c r="AK191" s="11">
        <f t="shared" si="7"/>
        <v>0</v>
      </c>
      <c r="AL191" s="47" t="e">
        <f t="shared" si="8"/>
        <v>#DIV/0!</v>
      </c>
    </row>
    <row r="192" spans="1:38" x14ac:dyDescent="0.25">
      <c r="A192" s="10">
        <v>191</v>
      </c>
      <c r="B192" s="11">
        <f>VLOOKUP($A192,Table2[[No]:[Date Student Last Attended Program
(mm/dd/yyyy)]],2,FALSE)</f>
        <v>0</v>
      </c>
      <c r="C192" s="12">
        <f>VLOOKUP($A192,Table2[[No]:[Date Student Last Attended Program
(mm/dd/yyyy)]],4,FALSE)</f>
        <v>0</v>
      </c>
      <c r="D192" s="51">
        <f>VLOOKUP($A192,Table2[[No]:[Date Student Last Attended Program
(mm/dd/yyyy)]],14,FALSE)</f>
        <v>0</v>
      </c>
      <c r="E192" s="138">
        <f>VLOOKUP($A192,Table2[[No]:[Date Student Last Attended Program
(mm/dd/yyyy)]],17,FALSE)</f>
        <v>0</v>
      </c>
      <c r="F192" s="207">
        <f>VLOOKUP($A192,Table2[[No]:[Date Student Last Attended Program
(mm/dd/yyyy)]],18,FALSE)</f>
        <v>0</v>
      </c>
      <c r="G192" s="209">
        <f>VLOOKUP($A192,Table2[[#All],[No]:[Which Group Does Student Participate In?
(optional)]],23,FALSE)</f>
        <v>0</v>
      </c>
      <c r="H192" s="29"/>
      <c r="I192" s="29"/>
      <c r="J192" s="29"/>
      <c r="K192" s="29"/>
      <c r="L192" s="29"/>
      <c r="M192" s="29"/>
      <c r="N192" s="29"/>
      <c r="O192" s="29"/>
      <c r="P192" s="29"/>
      <c r="Q192" s="29"/>
      <c r="R192" s="29"/>
      <c r="S192" s="9"/>
      <c r="T192" s="9"/>
      <c r="U192" s="9"/>
      <c r="V192" s="9"/>
      <c r="W192" s="9"/>
      <c r="X192" s="9"/>
      <c r="Y192" s="9"/>
      <c r="Z192" s="9"/>
      <c r="AA192" s="9"/>
      <c r="AB192" s="9"/>
      <c r="AC192" s="9"/>
      <c r="AD192" s="9"/>
      <c r="AE192" s="9"/>
      <c r="AF192" s="9"/>
      <c r="AG192" s="9"/>
      <c r="AH192" s="9"/>
      <c r="AI192" s="9"/>
      <c r="AJ192" s="11">
        <f t="shared" si="6"/>
        <v>0</v>
      </c>
      <c r="AK192" s="11">
        <f t="shared" si="7"/>
        <v>0</v>
      </c>
      <c r="AL192" s="47" t="e">
        <f t="shared" si="8"/>
        <v>#DIV/0!</v>
      </c>
    </row>
    <row r="193" spans="1:38" x14ac:dyDescent="0.25">
      <c r="A193" s="10">
        <v>192</v>
      </c>
      <c r="B193" s="11">
        <f>VLOOKUP($A193,Table2[[No]:[Date Student Last Attended Program
(mm/dd/yyyy)]],2,FALSE)</f>
        <v>0</v>
      </c>
      <c r="C193" s="12">
        <f>VLOOKUP($A193,Table2[[No]:[Date Student Last Attended Program
(mm/dd/yyyy)]],4,FALSE)</f>
        <v>0</v>
      </c>
      <c r="D193" s="51">
        <f>VLOOKUP($A193,Table2[[No]:[Date Student Last Attended Program
(mm/dd/yyyy)]],14,FALSE)</f>
        <v>0</v>
      </c>
      <c r="E193" s="138">
        <f>VLOOKUP($A193,Table2[[No]:[Date Student Last Attended Program
(mm/dd/yyyy)]],17,FALSE)</f>
        <v>0</v>
      </c>
      <c r="F193" s="207">
        <f>VLOOKUP($A193,Table2[[No]:[Date Student Last Attended Program
(mm/dd/yyyy)]],18,FALSE)</f>
        <v>0</v>
      </c>
      <c r="G193" s="209">
        <f>VLOOKUP($A193,Table2[[#All],[No]:[Which Group Does Student Participate In?
(optional)]],23,FALSE)</f>
        <v>0</v>
      </c>
      <c r="H193" s="29"/>
      <c r="I193" s="29"/>
      <c r="J193" s="29"/>
      <c r="K193" s="29"/>
      <c r="L193" s="29"/>
      <c r="M193" s="29"/>
      <c r="N193" s="29"/>
      <c r="O193" s="29"/>
      <c r="P193" s="29"/>
      <c r="Q193" s="29"/>
      <c r="R193" s="29"/>
      <c r="S193" s="9"/>
      <c r="T193" s="9"/>
      <c r="U193" s="9"/>
      <c r="V193" s="9"/>
      <c r="W193" s="9"/>
      <c r="X193" s="9"/>
      <c r="Y193" s="9"/>
      <c r="Z193" s="9"/>
      <c r="AA193" s="9"/>
      <c r="AB193" s="9"/>
      <c r="AC193" s="9"/>
      <c r="AD193" s="9"/>
      <c r="AE193" s="9"/>
      <c r="AF193" s="9"/>
      <c r="AG193" s="9"/>
      <c r="AH193" s="9"/>
      <c r="AI193" s="9"/>
      <c r="AJ193" s="11">
        <f t="shared" si="6"/>
        <v>0</v>
      </c>
      <c r="AK193" s="11">
        <f t="shared" si="7"/>
        <v>0</v>
      </c>
      <c r="AL193" s="47" t="e">
        <f t="shared" si="8"/>
        <v>#DIV/0!</v>
      </c>
    </row>
    <row r="194" spans="1:38" x14ac:dyDescent="0.25">
      <c r="A194" s="10">
        <v>193</v>
      </c>
      <c r="B194" s="11">
        <f>VLOOKUP($A194,Table2[[No]:[Date Student Last Attended Program
(mm/dd/yyyy)]],2,FALSE)</f>
        <v>0</v>
      </c>
      <c r="C194" s="12">
        <f>VLOOKUP($A194,Table2[[No]:[Date Student Last Attended Program
(mm/dd/yyyy)]],4,FALSE)</f>
        <v>0</v>
      </c>
      <c r="D194" s="51">
        <f>VLOOKUP($A194,Table2[[No]:[Date Student Last Attended Program
(mm/dd/yyyy)]],14,FALSE)</f>
        <v>0</v>
      </c>
      <c r="E194" s="138">
        <f>VLOOKUP($A194,Table2[[No]:[Date Student Last Attended Program
(mm/dd/yyyy)]],17,FALSE)</f>
        <v>0</v>
      </c>
      <c r="F194" s="207">
        <f>VLOOKUP($A194,Table2[[No]:[Date Student Last Attended Program
(mm/dd/yyyy)]],18,FALSE)</f>
        <v>0</v>
      </c>
      <c r="G194" s="209">
        <f>VLOOKUP($A194,Table2[[#All],[No]:[Which Group Does Student Participate In?
(optional)]],23,FALSE)</f>
        <v>0</v>
      </c>
      <c r="H194" s="29"/>
      <c r="I194" s="29"/>
      <c r="J194" s="29"/>
      <c r="K194" s="29"/>
      <c r="L194" s="29"/>
      <c r="M194" s="29"/>
      <c r="N194" s="29"/>
      <c r="O194" s="29"/>
      <c r="P194" s="29"/>
      <c r="Q194" s="29"/>
      <c r="R194" s="29"/>
      <c r="S194" s="9"/>
      <c r="T194" s="9"/>
      <c r="U194" s="9"/>
      <c r="V194" s="9"/>
      <c r="W194" s="9"/>
      <c r="X194" s="9"/>
      <c r="Y194" s="9"/>
      <c r="Z194" s="9"/>
      <c r="AA194" s="9"/>
      <c r="AB194" s="9"/>
      <c r="AC194" s="9"/>
      <c r="AD194" s="9"/>
      <c r="AE194" s="9"/>
      <c r="AF194" s="9"/>
      <c r="AG194" s="9"/>
      <c r="AH194" s="9"/>
      <c r="AI194" s="9"/>
      <c r="AJ194" s="11">
        <f t="shared" ref="AJ194:AJ257" si="9">COUNTIF(H194:AI194,"1")</f>
        <v>0</v>
      </c>
      <c r="AK194" s="11">
        <f t="shared" ref="AK194:AK257" si="10">COUNTIFS(H194:AI194,"1")+COUNTIF(H194:AI194,"0")</f>
        <v>0</v>
      </c>
      <c r="AL194" s="47" t="e">
        <f t="shared" ref="AL194:AL257" si="11">AJ194/AK194</f>
        <v>#DIV/0!</v>
      </c>
    </row>
    <row r="195" spans="1:38" x14ac:dyDescent="0.25">
      <c r="A195" s="10">
        <v>194</v>
      </c>
      <c r="B195" s="11">
        <f>VLOOKUP($A195,Table2[[No]:[Date Student Last Attended Program
(mm/dd/yyyy)]],2,FALSE)</f>
        <v>0</v>
      </c>
      <c r="C195" s="12">
        <f>VLOOKUP($A195,Table2[[No]:[Date Student Last Attended Program
(mm/dd/yyyy)]],4,FALSE)</f>
        <v>0</v>
      </c>
      <c r="D195" s="51">
        <f>VLOOKUP($A195,Table2[[No]:[Date Student Last Attended Program
(mm/dd/yyyy)]],14,FALSE)</f>
        <v>0</v>
      </c>
      <c r="E195" s="138">
        <f>VLOOKUP($A195,Table2[[No]:[Date Student Last Attended Program
(mm/dd/yyyy)]],17,FALSE)</f>
        <v>0</v>
      </c>
      <c r="F195" s="207">
        <f>VLOOKUP($A195,Table2[[No]:[Date Student Last Attended Program
(mm/dd/yyyy)]],18,FALSE)</f>
        <v>0</v>
      </c>
      <c r="G195" s="209">
        <f>VLOOKUP($A195,Table2[[#All],[No]:[Which Group Does Student Participate In?
(optional)]],23,FALSE)</f>
        <v>0</v>
      </c>
      <c r="H195" s="29"/>
      <c r="I195" s="29"/>
      <c r="J195" s="29"/>
      <c r="K195" s="29"/>
      <c r="L195" s="29"/>
      <c r="M195" s="29"/>
      <c r="N195" s="29"/>
      <c r="O195" s="29"/>
      <c r="P195" s="29"/>
      <c r="Q195" s="29"/>
      <c r="R195" s="29"/>
      <c r="S195" s="9"/>
      <c r="T195" s="9"/>
      <c r="U195" s="9"/>
      <c r="V195" s="9"/>
      <c r="W195" s="9"/>
      <c r="X195" s="9"/>
      <c r="Y195" s="9"/>
      <c r="Z195" s="9"/>
      <c r="AA195" s="9"/>
      <c r="AB195" s="9"/>
      <c r="AC195" s="9"/>
      <c r="AD195" s="9"/>
      <c r="AE195" s="9"/>
      <c r="AF195" s="9"/>
      <c r="AG195" s="9"/>
      <c r="AH195" s="9"/>
      <c r="AI195" s="9"/>
      <c r="AJ195" s="11">
        <f t="shared" si="9"/>
        <v>0</v>
      </c>
      <c r="AK195" s="11">
        <f t="shared" si="10"/>
        <v>0</v>
      </c>
      <c r="AL195" s="47" t="e">
        <f t="shared" si="11"/>
        <v>#DIV/0!</v>
      </c>
    </row>
    <row r="196" spans="1:38" x14ac:dyDescent="0.25">
      <c r="A196" s="10">
        <v>195</v>
      </c>
      <c r="B196" s="11">
        <f>VLOOKUP($A196,Table2[[No]:[Date Student Last Attended Program
(mm/dd/yyyy)]],2,FALSE)</f>
        <v>0</v>
      </c>
      <c r="C196" s="12">
        <f>VLOOKUP($A196,Table2[[No]:[Date Student Last Attended Program
(mm/dd/yyyy)]],4,FALSE)</f>
        <v>0</v>
      </c>
      <c r="D196" s="51">
        <f>VLOOKUP($A196,Table2[[No]:[Date Student Last Attended Program
(mm/dd/yyyy)]],14,FALSE)</f>
        <v>0</v>
      </c>
      <c r="E196" s="138">
        <f>VLOOKUP($A196,Table2[[No]:[Date Student Last Attended Program
(mm/dd/yyyy)]],17,FALSE)</f>
        <v>0</v>
      </c>
      <c r="F196" s="207">
        <f>VLOOKUP($A196,Table2[[No]:[Date Student Last Attended Program
(mm/dd/yyyy)]],18,FALSE)</f>
        <v>0</v>
      </c>
      <c r="G196" s="209">
        <f>VLOOKUP($A196,Table2[[#All],[No]:[Which Group Does Student Participate In?
(optional)]],23,FALSE)</f>
        <v>0</v>
      </c>
      <c r="H196" s="29"/>
      <c r="I196" s="29"/>
      <c r="J196" s="29"/>
      <c r="K196" s="29"/>
      <c r="L196" s="29"/>
      <c r="M196" s="29"/>
      <c r="N196" s="29"/>
      <c r="O196" s="29"/>
      <c r="P196" s="29"/>
      <c r="Q196" s="29"/>
      <c r="R196" s="29"/>
      <c r="S196" s="9"/>
      <c r="T196" s="9"/>
      <c r="U196" s="9"/>
      <c r="V196" s="9"/>
      <c r="W196" s="9"/>
      <c r="X196" s="9"/>
      <c r="Y196" s="9"/>
      <c r="Z196" s="9"/>
      <c r="AA196" s="9"/>
      <c r="AB196" s="9"/>
      <c r="AC196" s="9"/>
      <c r="AD196" s="9"/>
      <c r="AE196" s="9"/>
      <c r="AF196" s="9"/>
      <c r="AG196" s="9"/>
      <c r="AH196" s="9"/>
      <c r="AI196" s="9"/>
      <c r="AJ196" s="11">
        <f t="shared" si="9"/>
        <v>0</v>
      </c>
      <c r="AK196" s="11">
        <f t="shared" si="10"/>
        <v>0</v>
      </c>
      <c r="AL196" s="47" t="e">
        <f t="shared" si="11"/>
        <v>#DIV/0!</v>
      </c>
    </row>
    <row r="197" spans="1:38" x14ac:dyDescent="0.25">
      <c r="A197" s="10">
        <v>196</v>
      </c>
      <c r="B197" s="11">
        <f>VLOOKUP($A197,Table2[[No]:[Date Student Last Attended Program
(mm/dd/yyyy)]],2,FALSE)</f>
        <v>0</v>
      </c>
      <c r="C197" s="12">
        <f>VLOOKUP($A197,Table2[[No]:[Date Student Last Attended Program
(mm/dd/yyyy)]],4,FALSE)</f>
        <v>0</v>
      </c>
      <c r="D197" s="51">
        <f>VLOOKUP($A197,Table2[[No]:[Date Student Last Attended Program
(mm/dd/yyyy)]],14,FALSE)</f>
        <v>0</v>
      </c>
      <c r="E197" s="138">
        <f>VLOOKUP($A197,Table2[[No]:[Date Student Last Attended Program
(mm/dd/yyyy)]],17,FALSE)</f>
        <v>0</v>
      </c>
      <c r="F197" s="207">
        <f>VLOOKUP($A197,Table2[[No]:[Date Student Last Attended Program
(mm/dd/yyyy)]],18,FALSE)</f>
        <v>0</v>
      </c>
      <c r="G197" s="209">
        <f>VLOOKUP($A197,Table2[[#All],[No]:[Which Group Does Student Participate In?
(optional)]],23,FALSE)</f>
        <v>0</v>
      </c>
      <c r="H197" s="29"/>
      <c r="I197" s="29"/>
      <c r="J197" s="29"/>
      <c r="K197" s="29"/>
      <c r="L197" s="29"/>
      <c r="M197" s="29"/>
      <c r="N197" s="29"/>
      <c r="O197" s="29"/>
      <c r="P197" s="29"/>
      <c r="Q197" s="29"/>
      <c r="R197" s="29"/>
      <c r="S197" s="9"/>
      <c r="T197" s="9"/>
      <c r="U197" s="9"/>
      <c r="V197" s="9"/>
      <c r="W197" s="9"/>
      <c r="X197" s="9"/>
      <c r="Y197" s="9"/>
      <c r="Z197" s="9"/>
      <c r="AA197" s="9"/>
      <c r="AB197" s="9"/>
      <c r="AC197" s="9"/>
      <c r="AD197" s="9"/>
      <c r="AE197" s="9"/>
      <c r="AF197" s="9"/>
      <c r="AG197" s="9"/>
      <c r="AH197" s="9"/>
      <c r="AI197" s="9"/>
      <c r="AJ197" s="11">
        <f t="shared" si="9"/>
        <v>0</v>
      </c>
      <c r="AK197" s="11">
        <f t="shared" si="10"/>
        <v>0</v>
      </c>
      <c r="AL197" s="47" t="e">
        <f t="shared" si="11"/>
        <v>#DIV/0!</v>
      </c>
    </row>
    <row r="198" spans="1:38" x14ac:dyDescent="0.25">
      <c r="A198" s="10">
        <v>197</v>
      </c>
      <c r="B198" s="11">
        <f>VLOOKUP($A198,Table2[[No]:[Date Student Last Attended Program
(mm/dd/yyyy)]],2,FALSE)</f>
        <v>0</v>
      </c>
      <c r="C198" s="12">
        <f>VLOOKUP($A198,Table2[[No]:[Date Student Last Attended Program
(mm/dd/yyyy)]],4,FALSE)</f>
        <v>0</v>
      </c>
      <c r="D198" s="51">
        <f>VLOOKUP($A198,Table2[[No]:[Date Student Last Attended Program
(mm/dd/yyyy)]],14,FALSE)</f>
        <v>0</v>
      </c>
      <c r="E198" s="138">
        <f>VLOOKUP($A198,Table2[[No]:[Date Student Last Attended Program
(mm/dd/yyyy)]],17,FALSE)</f>
        <v>0</v>
      </c>
      <c r="F198" s="207">
        <f>VLOOKUP($A198,Table2[[No]:[Date Student Last Attended Program
(mm/dd/yyyy)]],18,FALSE)</f>
        <v>0</v>
      </c>
      <c r="G198" s="209">
        <f>VLOOKUP($A198,Table2[[#All],[No]:[Which Group Does Student Participate In?
(optional)]],23,FALSE)</f>
        <v>0</v>
      </c>
      <c r="H198" s="29"/>
      <c r="I198" s="29"/>
      <c r="J198" s="29"/>
      <c r="K198" s="29"/>
      <c r="L198" s="29"/>
      <c r="M198" s="29"/>
      <c r="N198" s="29"/>
      <c r="O198" s="29"/>
      <c r="P198" s="29"/>
      <c r="Q198" s="29"/>
      <c r="R198" s="29"/>
      <c r="S198" s="9"/>
      <c r="T198" s="9"/>
      <c r="U198" s="9"/>
      <c r="V198" s="9"/>
      <c r="W198" s="9"/>
      <c r="X198" s="9"/>
      <c r="Y198" s="9"/>
      <c r="Z198" s="9"/>
      <c r="AA198" s="9"/>
      <c r="AB198" s="9"/>
      <c r="AC198" s="9"/>
      <c r="AD198" s="9"/>
      <c r="AE198" s="9"/>
      <c r="AF198" s="9"/>
      <c r="AG198" s="9"/>
      <c r="AH198" s="9"/>
      <c r="AI198" s="9"/>
      <c r="AJ198" s="11">
        <f t="shared" si="9"/>
        <v>0</v>
      </c>
      <c r="AK198" s="11">
        <f t="shared" si="10"/>
        <v>0</v>
      </c>
      <c r="AL198" s="47" t="e">
        <f t="shared" si="11"/>
        <v>#DIV/0!</v>
      </c>
    </row>
    <row r="199" spans="1:38" x14ac:dyDescent="0.25">
      <c r="A199" s="10">
        <v>198</v>
      </c>
      <c r="B199" s="11">
        <f>VLOOKUP($A199,Table2[[No]:[Date Student Last Attended Program
(mm/dd/yyyy)]],2,FALSE)</f>
        <v>0</v>
      </c>
      <c r="C199" s="12">
        <f>VLOOKUP($A199,Table2[[No]:[Date Student Last Attended Program
(mm/dd/yyyy)]],4,FALSE)</f>
        <v>0</v>
      </c>
      <c r="D199" s="51">
        <f>VLOOKUP($A199,Table2[[No]:[Date Student Last Attended Program
(mm/dd/yyyy)]],14,FALSE)</f>
        <v>0</v>
      </c>
      <c r="E199" s="138">
        <f>VLOOKUP($A199,Table2[[No]:[Date Student Last Attended Program
(mm/dd/yyyy)]],17,FALSE)</f>
        <v>0</v>
      </c>
      <c r="F199" s="207">
        <f>VLOOKUP($A199,Table2[[No]:[Date Student Last Attended Program
(mm/dd/yyyy)]],18,FALSE)</f>
        <v>0</v>
      </c>
      <c r="G199" s="209">
        <f>VLOOKUP($A199,Table2[[#All],[No]:[Which Group Does Student Participate In?
(optional)]],23,FALSE)</f>
        <v>0</v>
      </c>
      <c r="H199" s="29"/>
      <c r="I199" s="29"/>
      <c r="J199" s="29"/>
      <c r="K199" s="29"/>
      <c r="L199" s="29"/>
      <c r="M199" s="29"/>
      <c r="N199" s="29"/>
      <c r="O199" s="29"/>
      <c r="P199" s="29"/>
      <c r="Q199" s="29"/>
      <c r="R199" s="29"/>
      <c r="S199" s="9"/>
      <c r="T199" s="9"/>
      <c r="U199" s="9"/>
      <c r="V199" s="9"/>
      <c r="W199" s="9"/>
      <c r="X199" s="9"/>
      <c r="Y199" s="9"/>
      <c r="Z199" s="9"/>
      <c r="AA199" s="9"/>
      <c r="AB199" s="9"/>
      <c r="AC199" s="9"/>
      <c r="AD199" s="9"/>
      <c r="AE199" s="9"/>
      <c r="AF199" s="9"/>
      <c r="AG199" s="9"/>
      <c r="AH199" s="9"/>
      <c r="AI199" s="9"/>
      <c r="AJ199" s="11">
        <f t="shared" si="9"/>
        <v>0</v>
      </c>
      <c r="AK199" s="11">
        <f t="shared" si="10"/>
        <v>0</v>
      </c>
      <c r="AL199" s="47" t="e">
        <f t="shared" si="11"/>
        <v>#DIV/0!</v>
      </c>
    </row>
    <row r="200" spans="1:38" x14ac:dyDescent="0.25">
      <c r="A200" s="10">
        <v>199</v>
      </c>
      <c r="B200" s="11">
        <f>VLOOKUP($A200,Table2[[No]:[Date Student Last Attended Program
(mm/dd/yyyy)]],2,FALSE)</f>
        <v>0</v>
      </c>
      <c r="C200" s="12">
        <f>VLOOKUP($A200,Table2[[No]:[Date Student Last Attended Program
(mm/dd/yyyy)]],4,FALSE)</f>
        <v>0</v>
      </c>
      <c r="D200" s="51">
        <f>VLOOKUP($A200,Table2[[No]:[Date Student Last Attended Program
(mm/dd/yyyy)]],14,FALSE)</f>
        <v>0</v>
      </c>
      <c r="E200" s="138">
        <f>VLOOKUP($A200,Table2[[No]:[Date Student Last Attended Program
(mm/dd/yyyy)]],17,FALSE)</f>
        <v>0</v>
      </c>
      <c r="F200" s="207">
        <f>VLOOKUP($A200,Table2[[No]:[Date Student Last Attended Program
(mm/dd/yyyy)]],18,FALSE)</f>
        <v>0</v>
      </c>
      <c r="G200" s="209">
        <f>VLOOKUP($A200,Table2[[#All],[No]:[Which Group Does Student Participate In?
(optional)]],23,FALSE)</f>
        <v>0</v>
      </c>
      <c r="H200" s="29"/>
      <c r="I200" s="29"/>
      <c r="J200" s="29"/>
      <c r="K200" s="29"/>
      <c r="L200" s="29"/>
      <c r="M200" s="29"/>
      <c r="N200" s="29"/>
      <c r="O200" s="29"/>
      <c r="P200" s="29"/>
      <c r="Q200" s="29"/>
      <c r="R200" s="29"/>
      <c r="S200" s="9"/>
      <c r="T200" s="9"/>
      <c r="U200" s="9"/>
      <c r="V200" s="9"/>
      <c r="W200" s="9"/>
      <c r="X200" s="9"/>
      <c r="Y200" s="9"/>
      <c r="Z200" s="9"/>
      <c r="AA200" s="9"/>
      <c r="AB200" s="9"/>
      <c r="AC200" s="9"/>
      <c r="AD200" s="9"/>
      <c r="AE200" s="9"/>
      <c r="AF200" s="9"/>
      <c r="AG200" s="9"/>
      <c r="AH200" s="9"/>
      <c r="AI200" s="9"/>
      <c r="AJ200" s="11">
        <f t="shared" si="9"/>
        <v>0</v>
      </c>
      <c r="AK200" s="11">
        <f t="shared" si="10"/>
        <v>0</v>
      </c>
      <c r="AL200" s="47" t="e">
        <f t="shared" si="11"/>
        <v>#DIV/0!</v>
      </c>
    </row>
    <row r="201" spans="1:38" x14ac:dyDescent="0.25">
      <c r="A201" s="10">
        <v>200</v>
      </c>
      <c r="B201" s="11">
        <f>VLOOKUP($A201,Table2[[No]:[Date Student Last Attended Program
(mm/dd/yyyy)]],2,FALSE)</f>
        <v>0</v>
      </c>
      <c r="C201" s="12">
        <f>VLOOKUP($A201,Table2[[No]:[Date Student Last Attended Program
(mm/dd/yyyy)]],4,FALSE)</f>
        <v>0</v>
      </c>
      <c r="D201" s="51">
        <f>VLOOKUP($A201,Table2[[No]:[Date Student Last Attended Program
(mm/dd/yyyy)]],14,FALSE)</f>
        <v>0</v>
      </c>
      <c r="E201" s="138">
        <f>VLOOKUP($A201,Table2[[No]:[Date Student Last Attended Program
(mm/dd/yyyy)]],17,FALSE)</f>
        <v>0</v>
      </c>
      <c r="F201" s="207">
        <f>VLOOKUP($A201,Table2[[No]:[Date Student Last Attended Program
(mm/dd/yyyy)]],18,FALSE)</f>
        <v>0</v>
      </c>
      <c r="G201" s="209">
        <f>VLOOKUP($A201,Table2[[#All],[No]:[Which Group Does Student Participate In?
(optional)]],23,FALSE)</f>
        <v>0</v>
      </c>
      <c r="H201" s="29"/>
      <c r="I201" s="29"/>
      <c r="J201" s="29"/>
      <c r="K201" s="29"/>
      <c r="L201" s="29"/>
      <c r="M201" s="29"/>
      <c r="N201" s="29"/>
      <c r="O201" s="29"/>
      <c r="P201" s="29"/>
      <c r="Q201" s="29"/>
      <c r="R201" s="29"/>
      <c r="S201" s="9"/>
      <c r="T201" s="9"/>
      <c r="U201" s="9"/>
      <c r="V201" s="9"/>
      <c r="W201" s="9"/>
      <c r="X201" s="9"/>
      <c r="Y201" s="9"/>
      <c r="Z201" s="9"/>
      <c r="AA201" s="9"/>
      <c r="AB201" s="9"/>
      <c r="AC201" s="9"/>
      <c r="AD201" s="9"/>
      <c r="AE201" s="9"/>
      <c r="AF201" s="9"/>
      <c r="AG201" s="9"/>
      <c r="AH201" s="9"/>
      <c r="AI201" s="9"/>
      <c r="AJ201" s="11">
        <f t="shared" si="9"/>
        <v>0</v>
      </c>
      <c r="AK201" s="11">
        <f t="shared" si="10"/>
        <v>0</v>
      </c>
      <c r="AL201" s="47" t="e">
        <f t="shared" si="11"/>
        <v>#DIV/0!</v>
      </c>
    </row>
    <row r="202" spans="1:38" x14ac:dyDescent="0.25">
      <c r="A202" s="10">
        <v>201</v>
      </c>
      <c r="B202" s="11">
        <f>VLOOKUP($A202,Table2[[No]:[Date Student Last Attended Program
(mm/dd/yyyy)]],2,FALSE)</f>
        <v>0</v>
      </c>
      <c r="C202" s="12">
        <f>VLOOKUP($A202,Table2[[No]:[Date Student Last Attended Program
(mm/dd/yyyy)]],4,FALSE)</f>
        <v>0</v>
      </c>
      <c r="D202" s="51">
        <f>VLOOKUP($A202,Table2[[No]:[Date Student Last Attended Program
(mm/dd/yyyy)]],14,FALSE)</f>
        <v>0</v>
      </c>
      <c r="E202" s="138">
        <f>VLOOKUP($A202,Table2[[No]:[Date Student Last Attended Program
(mm/dd/yyyy)]],17,FALSE)</f>
        <v>0</v>
      </c>
      <c r="F202" s="207">
        <f>VLOOKUP($A202,Table2[[No]:[Date Student Last Attended Program
(mm/dd/yyyy)]],18,FALSE)</f>
        <v>0</v>
      </c>
      <c r="G202" s="209">
        <f>VLOOKUP($A202,Table2[[#All],[No]:[Which Group Does Student Participate In?
(optional)]],23,FALSE)</f>
        <v>0</v>
      </c>
      <c r="H202" s="29"/>
      <c r="I202" s="29"/>
      <c r="J202" s="29"/>
      <c r="K202" s="29"/>
      <c r="L202" s="29"/>
      <c r="M202" s="29"/>
      <c r="N202" s="29"/>
      <c r="O202" s="29"/>
      <c r="P202" s="29"/>
      <c r="Q202" s="29"/>
      <c r="R202" s="29"/>
      <c r="S202" s="9"/>
      <c r="T202" s="9"/>
      <c r="U202" s="9"/>
      <c r="V202" s="9"/>
      <c r="W202" s="9"/>
      <c r="X202" s="9"/>
      <c r="Y202" s="9"/>
      <c r="Z202" s="9"/>
      <c r="AA202" s="9"/>
      <c r="AB202" s="9"/>
      <c r="AC202" s="9"/>
      <c r="AD202" s="9"/>
      <c r="AE202" s="9"/>
      <c r="AF202" s="9"/>
      <c r="AG202" s="9"/>
      <c r="AH202" s="9"/>
      <c r="AI202" s="9"/>
      <c r="AJ202" s="11">
        <f t="shared" si="9"/>
        <v>0</v>
      </c>
      <c r="AK202" s="11">
        <f t="shared" si="10"/>
        <v>0</v>
      </c>
      <c r="AL202" s="47" t="e">
        <f t="shared" si="11"/>
        <v>#DIV/0!</v>
      </c>
    </row>
    <row r="203" spans="1:38" x14ac:dyDescent="0.25">
      <c r="A203" s="10">
        <v>202</v>
      </c>
      <c r="B203" s="11">
        <f>VLOOKUP($A203,Table2[[No]:[Date Student Last Attended Program
(mm/dd/yyyy)]],2,FALSE)</f>
        <v>0</v>
      </c>
      <c r="C203" s="12">
        <f>VLOOKUP($A203,Table2[[No]:[Date Student Last Attended Program
(mm/dd/yyyy)]],4,FALSE)</f>
        <v>0</v>
      </c>
      <c r="D203" s="51">
        <f>VLOOKUP($A203,Table2[[No]:[Date Student Last Attended Program
(mm/dd/yyyy)]],14,FALSE)</f>
        <v>0</v>
      </c>
      <c r="E203" s="138">
        <f>VLOOKUP($A203,Table2[[No]:[Date Student Last Attended Program
(mm/dd/yyyy)]],17,FALSE)</f>
        <v>0</v>
      </c>
      <c r="F203" s="207">
        <f>VLOOKUP($A203,Table2[[No]:[Date Student Last Attended Program
(mm/dd/yyyy)]],18,FALSE)</f>
        <v>0</v>
      </c>
      <c r="G203" s="209">
        <f>VLOOKUP($A203,Table2[[#All],[No]:[Which Group Does Student Participate In?
(optional)]],23,FALSE)</f>
        <v>0</v>
      </c>
      <c r="H203" s="29"/>
      <c r="I203" s="29"/>
      <c r="J203" s="29"/>
      <c r="K203" s="29"/>
      <c r="L203" s="29"/>
      <c r="M203" s="29"/>
      <c r="N203" s="29"/>
      <c r="O203" s="29"/>
      <c r="P203" s="29"/>
      <c r="Q203" s="29"/>
      <c r="R203" s="29"/>
      <c r="S203" s="9"/>
      <c r="T203" s="9"/>
      <c r="U203" s="9"/>
      <c r="V203" s="9"/>
      <c r="W203" s="9"/>
      <c r="X203" s="9"/>
      <c r="Y203" s="9"/>
      <c r="Z203" s="9"/>
      <c r="AA203" s="9"/>
      <c r="AB203" s="9"/>
      <c r="AC203" s="9"/>
      <c r="AD203" s="9"/>
      <c r="AE203" s="9"/>
      <c r="AF203" s="9"/>
      <c r="AG203" s="9"/>
      <c r="AH203" s="9"/>
      <c r="AI203" s="9"/>
      <c r="AJ203" s="11">
        <f t="shared" si="9"/>
        <v>0</v>
      </c>
      <c r="AK203" s="11">
        <f t="shared" si="10"/>
        <v>0</v>
      </c>
      <c r="AL203" s="47" t="e">
        <f t="shared" si="11"/>
        <v>#DIV/0!</v>
      </c>
    </row>
    <row r="204" spans="1:38" x14ac:dyDescent="0.25">
      <c r="A204" s="10">
        <v>203</v>
      </c>
      <c r="B204" s="11">
        <f>VLOOKUP($A204,Table2[[No]:[Date Student Last Attended Program
(mm/dd/yyyy)]],2,FALSE)</f>
        <v>0</v>
      </c>
      <c r="C204" s="12">
        <f>VLOOKUP($A204,Table2[[No]:[Date Student Last Attended Program
(mm/dd/yyyy)]],4,FALSE)</f>
        <v>0</v>
      </c>
      <c r="D204" s="51">
        <f>VLOOKUP($A204,Table2[[No]:[Date Student Last Attended Program
(mm/dd/yyyy)]],14,FALSE)</f>
        <v>0</v>
      </c>
      <c r="E204" s="138">
        <f>VLOOKUP($A204,Table2[[No]:[Date Student Last Attended Program
(mm/dd/yyyy)]],17,FALSE)</f>
        <v>0</v>
      </c>
      <c r="F204" s="207">
        <f>VLOOKUP($A204,Table2[[No]:[Date Student Last Attended Program
(mm/dd/yyyy)]],18,FALSE)</f>
        <v>0</v>
      </c>
      <c r="G204" s="209">
        <f>VLOOKUP($A204,Table2[[#All],[No]:[Which Group Does Student Participate In?
(optional)]],23,FALSE)</f>
        <v>0</v>
      </c>
      <c r="H204" s="29"/>
      <c r="I204" s="29"/>
      <c r="J204" s="29"/>
      <c r="K204" s="29"/>
      <c r="L204" s="29"/>
      <c r="M204" s="29"/>
      <c r="N204" s="29"/>
      <c r="O204" s="29"/>
      <c r="P204" s="29"/>
      <c r="Q204" s="29"/>
      <c r="R204" s="29"/>
      <c r="S204" s="9"/>
      <c r="T204" s="9"/>
      <c r="U204" s="9"/>
      <c r="V204" s="9"/>
      <c r="W204" s="9"/>
      <c r="X204" s="9"/>
      <c r="Y204" s="9"/>
      <c r="Z204" s="9"/>
      <c r="AA204" s="9"/>
      <c r="AB204" s="9"/>
      <c r="AC204" s="9"/>
      <c r="AD204" s="9"/>
      <c r="AE204" s="9"/>
      <c r="AF204" s="9"/>
      <c r="AG204" s="9"/>
      <c r="AH204" s="9"/>
      <c r="AI204" s="9"/>
      <c r="AJ204" s="11">
        <f t="shared" si="9"/>
        <v>0</v>
      </c>
      <c r="AK204" s="11">
        <f t="shared" si="10"/>
        <v>0</v>
      </c>
      <c r="AL204" s="47" t="e">
        <f t="shared" si="11"/>
        <v>#DIV/0!</v>
      </c>
    </row>
    <row r="205" spans="1:38" x14ac:dyDescent="0.25">
      <c r="A205" s="10">
        <v>204</v>
      </c>
      <c r="B205" s="11">
        <f>VLOOKUP($A205,Table2[[No]:[Date Student Last Attended Program
(mm/dd/yyyy)]],2,FALSE)</f>
        <v>0</v>
      </c>
      <c r="C205" s="12">
        <f>VLOOKUP($A205,Table2[[No]:[Date Student Last Attended Program
(mm/dd/yyyy)]],4,FALSE)</f>
        <v>0</v>
      </c>
      <c r="D205" s="51">
        <f>VLOOKUP($A205,Table2[[No]:[Date Student Last Attended Program
(mm/dd/yyyy)]],14,FALSE)</f>
        <v>0</v>
      </c>
      <c r="E205" s="138">
        <f>VLOOKUP($A205,Table2[[No]:[Date Student Last Attended Program
(mm/dd/yyyy)]],17,FALSE)</f>
        <v>0</v>
      </c>
      <c r="F205" s="207">
        <f>VLOOKUP($A205,Table2[[No]:[Date Student Last Attended Program
(mm/dd/yyyy)]],18,FALSE)</f>
        <v>0</v>
      </c>
      <c r="G205" s="209">
        <f>VLOOKUP($A205,Table2[[#All],[No]:[Which Group Does Student Participate In?
(optional)]],23,FALSE)</f>
        <v>0</v>
      </c>
      <c r="H205" s="29"/>
      <c r="I205" s="29"/>
      <c r="J205" s="29"/>
      <c r="K205" s="29"/>
      <c r="L205" s="29"/>
      <c r="M205" s="29"/>
      <c r="N205" s="29"/>
      <c r="O205" s="29"/>
      <c r="P205" s="29"/>
      <c r="Q205" s="29"/>
      <c r="R205" s="29"/>
      <c r="S205" s="9"/>
      <c r="T205" s="9"/>
      <c r="U205" s="9"/>
      <c r="V205" s="9"/>
      <c r="W205" s="9"/>
      <c r="X205" s="9"/>
      <c r="Y205" s="9"/>
      <c r="Z205" s="9"/>
      <c r="AA205" s="9"/>
      <c r="AB205" s="9"/>
      <c r="AC205" s="9"/>
      <c r="AD205" s="9"/>
      <c r="AE205" s="9"/>
      <c r="AF205" s="9"/>
      <c r="AG205" s="9"/>
      <c r="AH205" s="9"/>
      <c r="AI205" s="9"/>
      <c r="AJ205" s="11">
        <f t="shared" si="9"/>
        <v>0</v>
      </c>
      <c r="AK205" s="11">
        <f t="shared" si="10"/>
        <v>0</v>
      </c>
      <c r="AL205" s="47" t="e">
        <f t="shared" si="11"/>
        <v>#DIV/0!</v>
      </c>
    </row>
    <row r="206" spans="1:38" x14ac:dyDescent="0.25">
      <c r="A206" s="10">
        <v>205</v>
      </c>
      <c r="B206" s="11">
        <f>VLOOKUP($A206,Table2[[No]:[Date Student Last Attended Program
(mm/dd/yyyy)]],2,FALSE)</f>
        <v>0</v>
      </c>
      <c r="C206" s="12">
        <f>VLOOKUP($A206,Table2[[No]:[Date Student Last Attended Program
(mm/dd/yyyy)]],4,FALSE)</f>
        <v>0</v>
      </c>
      <c r="D206" s="51">
        <f>VLOOKUP($A206,Table2[[No]:[Date Student Last Attended Program
(mm/dd/yyyy)]],14,FALSE)</f>
        <v>0</v>
      </c>
      <c r="E206" s="138">
        <f>VLOOKUP($A206,Table2[[No]:[Date Student Last Attended Program
(mm/dd/yyyy)]],17,FALSE)</f>
        <v>0</v>
      </c>
      <c r="F206" s="207">
        <f>VLOOKUP($A206,Table2[[No]:[Date Student Last Attended Program
(mm/dd/yyyy)]],18,FALSE)</f>
        <v>0</v>
      </c>
      <c r="G206" s="209">
        <f>VLOOKUP($A206,Table2[[#All],[No]:[Which Group Does Student Participate In?
(optional)]],23,FALSE)</f>
        <v>0</v>
      </c>
      <c r="H206" s="29"/>
      <c r="I206" s="29"/>
      <c r="J206" s="29"/>
      <c r="K206" s="29"/>
      <c r="L206" s="29"/>
      <c r="M206" s="29"/>
      <c r="N206" s="29"/>
      <c r="O206" s="29"/>
      <c r="P206" s="29"/>
      <c r="Q206" s="29"/>
      <c r="R206" s="29"/>
      <c r="S206" s="9"/>
      <c r="T206" s="9"/>
      <c r="U206" s="9"/>
      <c r="V206" s="9"/>
      <c r="W206" s="9"/>
      <c r="X206" s="9"/>
      <c r="Y206" s="9"/>
      <c r="Z206" s="9"/>
      <c r="AA206" s="9"/>
      <c r="AB206" s="9"/>
      <c r="AC206" s="9"/>
      <c r="AD206" s="9"/>
      <c r="AE206" s="9"/>
      <c r="AF206" s="9"/>
      <c r="AG206" s="9"/>
      <c r="AH206" s="9"/>
      <c r="AI206" s="9"/>
      <c r="AJ206" s="11">
        <f t="shared" si="9"/>
        <v>0</v>
      </c>
      <c r="AK206" s="11">
        <f t="shared" si="10"/>
        <v>0</v>
      </c>
      <c r="AL206" s="47" t="e">
        <f t="shared" si="11"/>
        <v>#DIV/0!</v>
      </c>
    </row>
    <row r="207" spans="1:38" x14ac:dyDescent="0.25">
      <c r="A207" s="10">
        <v>206</v>
      </c>
      <c r="B207" s="11">
        <f>VLOOKUP($A207,Table2[[No]:[Date Student Last Attended Program
(mm/dd/yyyy)]],2,FALSE)</f>
        <v>0</v>
      </c>
      <c r="C207" s="12">
        <f>VLOOKUP($A207,Table2[[No]:[Date Student Last Attended Program
(mm/dd/yyyy)]],4,FALSE)</f>
        <v>0</v>
      </c>
      <c r="D207" s="51">
        <f>VLOOKUP($A207,Table2[[No]:[Date Student Last Attended Program
(mm/dd/yyyy)]],14,FALSE)</f>
        <v>0</v>
      </c>
      <c r="E207" s="138">
        <f>VLOOKUP($A207,Table2[[No]:[Date Student Last Attended Program
(mm/dd/yyyy)]],17,FALSE)</f>
        <v>0</v>
      </c>
      <c r="F207" s="207">
        <f>VLOOKUP($A207,Table2[[No]:[Date Student Last Attended Program
(mm/dd/yyyy)]],18,FALSE)</f>
        <v>0</v>
      </c>
      <c r="G207" s="209">
        <f>VLOOKUP($A207,Table2[[#All],[No]:[Which Group Does Student Participate In?
(optional)]],23,FALSE)</f>
        <v>0</v>
      </c>
      <c r="H207" s="29"/>
      <c r="I207" s="29"/>
      <c r="J207" s="29"/>
      <c r="K207" s="29"/>
      <c r="L207" s="29"/>
      <c r="M207" s="29"/>
      <c r="N207" s="29"/>
      <c r="O207" s="29"/>
      <c r="P207" s="29"/>
      <c r="Q207" s="29"/>
      <c r="R207" s="29"/>
      <c r="S207" s="9"/>
      <c r="T207" s="9"/>
      <c r="U207" s="9"/>
      <c r="V207" s="9"/>
      <c r="W207" s="9"/>
      <c r="X207" s="9"/>
      <c r="Y207" s="9"/>
      <c r="Z207" s="9"/>
      <c r="AA207" s="9"/>
      <c r="AB207" s="9"/>
      <c r="AC207" s="9"/>
      <c r="AD207" s="9"/>
      <c r="AE207" s="9"/>
      <c r="AF207" s="9"/>
      <c r="AG207" s="9"/>
      <c r="AH207" s="9"/>
      <c r="AI207" s="9"/>
      <c r="AJ207" s="11">
        <f t="shared" si="9"/>
        <v>0</v>
      </c>
      <c r="AK207" s="11">
        <f t="shared" si="10"/>
        <v>0</v>
      </c>
      <c r="AL207" s="47" t="e">
        <f t="shared" si="11"/>
        <v>#DIV/0!</v>
      </c>
    </row>
    <row r="208" spans="1:38" x14ac:dyDescent="0.25">
      <c r="A208" s="10">
        <v>207</v>
      </c>
      <c r="B208" s="11">
        <f>VLOOKUP($A208,Table2[[No]:[Date Student Last Attended Program
(mm/dd/yyyy)]],2,FALSE)</f>
        <v>0</v>
      </c>
      <c r="C208" s="12">
        <f>VLOOKUP($A208,Table2[[No]:[Date Student Last Attended Program
(mm/dd/yyyy)]],4,FALSE)</f>
        <v>0</v>
      </c>
      <c r="D208" s="51">
        <f>VLOOKUP($A208,Table2[[No]:[Date Student Last Attended Program
(mm/dd/yyyy)]],14,FALSE)</f>
        <v>0</v>
      </c>
      <c r="E208" s="138">
        <f>VLOOKUP($A208,Table2[[No]:[Date Student Last Attended Program
(mm/dd/yyyy)]],17,FALSE)</f>
        <v>0</v>
      </c>
      <c r="F208" s="207">
        <f>VLOOKUP($A208,Table2[[No]:[Date Student Last Attended Program
(mm/dd/yyyy)]],18,FALSE)</f>
        <v>0</v>
      </c>
      <c r="G208" s="209">
        <f>VLOOKUP($A208,Table2[[#All],[No]:[Which Group Does Student Participate In?
(optional)]],23,FALSE)</f>
        <v>0</v>
      </c>
      <c r="H208" s="29"/>
      <c r="I208" s="29"/>
      <c r="J208" s="29"/>
      <c r="K208" s="29"/>
      <c r="L208" s="29"/>
      <c r="M208" s="29"/>
      <c r="N208" s="29"/>
      <c r="O208" s="29"/>
      <c r="P208" s="29"/>
      <c r="Q208" s="29"/>
      <c r="R208" s="29"/>
      <c r="S208" s="9"/>
      <c r="T208" s="9"/>
      <c r="U208" s="9"/>
      <c r="V208" s="9"/>
      <c r="W208" s="9"/>
      <c r="X208" s="9"/>
      <c r="Y208" s="9"/>
      <c r="Z208" s="9"/>
      <c r="AA208" s="9"/>
      <c r="AB208" s="9"/>
      <c r="AC208" s="9"/>
      <c r="AD208" s="9"/>
      <c r="AE208" s="9"/>
      <c r="AF208" s="9"/>
      <c r="AG208" s="9"/>
      <c r="AH208" s="9"/>
      <c r="AI208" s="9"/>
      <c r="AJ208" s="11">
        <f t="shared" si="9"/>
        <v>0</v>
      </c>
      <c r="AK208" s="11">
        <f t="shared" si="10"/>
        <v>0</v>
      </c>
      <c r="AL208" s="47" t="e">
        <f t="shared" si="11"/>
        <v>#DIV/0!</v>
      </c>
    </row>
    <row r="209" spans="1:38" x14ac:dyDescent="0.25">
      <c r="A209" s="10">
        <v>208</v>
      </c>
      <c r="B209" s="11">
        <f>VLOOKUP($A209,Table2[[No]:[Date Student Last Attended Program
(mm/dd/yyyy)]],2,FALSE)</f>
        <v>0</v>
      </c>
      <c r="C209" s="12">
        <f>VLOOKUP($A209,Table2[[No]:[Date Student Last Attended Program
(mm/dd/yyyy)]],4,FALSE)</f>
        <v>0</v>
      </c>
      <c r="D209" s="51">
        <f>VLOOKUP($A209,Table2[[No]:[Date Student Last Attended Program
(mm/dd/yyyy)]],14,FALSE)</f>
        <v>0</v>
      </c>
      <c r="E209" s="138">
        <f>VLOOKUP($A209,Table2[[No]:[Date Student Last Attended Program
(mm/dd/yyyy)]],17,FALSE)</f>
        <v>0</v>
      </c>
      <c r="F209" s="207">
        <f>VLOOKUP($A209,Table2[[No]:[Date Student Last Attended Program
(mm/dd/yyyy)]],18,FALSE)</f>
        <v>0</v>
      </c>
      <c r="G209" s="209">
        <f>VLOOKUP($A209,Table2[[#All],[No]:[Which Group Does Student Participate In?
(optional)]],23,FALSE)</f>
        <v>0</v>
      </c>
      <c r="H209" s="29"/>
      <c r="I209" s="29"/>
      <c r="J209" s="29"/>
      <c r="K209" s="29"/>
      <c r="L209" s="29"/>
      <c r="M209" s="29"/>
      <c r="N209" s="29"/>
      <c r="O209" s="29"/>
      <c r="P209" s="29"/>
      <c r="Q209" s="29"/>
      <c r="R209" s="29"/>
      <c r="S209" s="9"/>
      <c r="T209" s="9"/>
      <c r="U209" s="9"/>
      <c r="V209" s="9"/>
      <c r="W209" s="9"/>
      <c r="X209" s="9"/>
      <c r="Y209" s="9"/>
      <c r="Z209" s="9"/>
      <c r="AA209" s="9"/>
      <c r="AB209" s="9"/>
      <c r="AC209" s="9"/>
      <c r="AD209" s="9"/>
      <c r="AE209" s="9"/>
      <c r="AF209" s="9"/>
      <c r="AG209" s="9"/>
      <c r="AH209" s="9"/>
      <c r="AI209" s="9"/>
      <c r="AJ209" s="11">
        <f t="shared" si="9"/>
        <v>0</v>
      </c>
      <c r="AK209" s="11">
        <f t="shared" si="10"/>
        <v>0</v>
      </c>
      <c r="AL209" s="47" t="e">
        <f t="shared" si="11"/>
        <v>#DIV/0!</v>
      </c>
    </row>
    <row r="210" spans="1:38" x14ac:dyDescent="0.25">
      <c r="A210" s="10">
        <v>209</v>
      </c>
      <c r="B210" s="11">
        <f>VLOOKUP($A210,Table2[[No]:[Date Student Last Attended Program
(mm/dd/yyyy)]],2,FALSE)</f>
        <v>0</v>
      </c>
      <c r="C210" s="12">
        <f>VLOOKUP($A210,Table2[[No]:[Date Student Last Attended Program
(mm/dd/yyyy)]],4,FALSE)</f>
        <v>0</v>
      </c>
      <c r="D210" s="51">
        <f>VLOOKUP($A210,Table2[[No]:[Date Student Last Attended Program
(mm/dd/yyyy)]],14,FALSE)</f>
        <v>0</v>
      </c>
      <c r="E210" s="138">
        <f>VLOOKUP($A210,Table2[[No]:[Date Student Last Attended Program
(mm/dd/yyyy)]],17,FALSE)</f>
        <v>0</v>
      </c>
      <c r="F210" s="207">
        <f>VLOOKUP($A210,Table2[[No]:[Date Student Last Attended Program
(mm/dd/yyyy)]],18,FALSE)</f>
        <v>0</v>
      </c>
      <c r="G210" s="209">
        <f>VLOOKUP($A210,Table2[[#All],[No]:[Which Group Does Student Participate In?
(optional)]],23,FALSE)</f>
        <v>0</v>
      </c>
      <c r="H210" s="29"/>
      <c r="I210" s="29"/>
      <c r="J210" s="29"/>
      <c r="K210" s="29"/>
      <c r="L210" s="29"/>
      <c r="M210" s="29"/>
      <c r="N210" s="29"/>
      <c r="O210" s="29"/>
      <c r="P210" s="29"/>
      <c r="Q210" s="29"/>
      <c r="R210" s="29"/>
      <c r="S210" s="9"/>
      <c r="T210" s="9"/>
      <c r="U210" s="9"/>
      <c r="V210" s="9"/>
      <c r="W210" s="9"/>
      <c r="X210" s="9"/>
      <c r="Y210" s="9"/>
      <c r="Z210" s="9"/>
      <c r="AA210" s="9"/>
      <c r="AB210" s="9"/>
      <c r="AC210" s="9"/>
      <c r="AD210" s="9"/>
      <c r="AE210" s="9"/>
      <c r="AF210" s="9"/>
      <c r="AG210" s="9"/>
      <c r="AH210" s="9"/>
      <c r="AI210" s="9"/>
      <c r="AJ210" s="11">
        <f t="shared" si="9"/>
        <v>0</v>
      </c>
      <c r="AK210" s="11">
        <f t="shared" si="10"/>
        <v>0</v>
      </c>
      <c r="AL210" s="47" t="e">
        <f t="shared" si="11"/>
        <v>#DIV/0!</v>
      </c>
    </row>
    <row r="211" spans="1:38" x14ac:dyDescent="0.25">
      <c r="A211" s="10">
        <v>210</v>
      </c>
      <c r="B211" s="11">
        <f>VLOOKUP($A211,Table2[[No]:[Date Student Last Attended Program
(mm/dd/yyyy)]],2,FALSE)</f>
        <v>0</v>
      </c>
      <c r="C211" s="12">
        <f>VLOOKUP($A211,Table2[[No]:[Date Student Last Attended Program
(mm/dd/yyyy)]],4,FALSE)</f>
        <v>0</v>
      </c>
      <c r="D211" s="51">
        <f>VLOOKUP($A211,Table2[[No]:[Date Student Last Attended Program
(mm/dd/yyyy)]],14,FALSE)</f>
        <v>0</v>
      </c>
      <c r="E211" s="138">
        <f>VLOOKUP($A211,Table2[[No]:[Date Student Last Attended Program
(mm/dd/yyyy)]],17,FALSE)</f>
        <v>0</v>
      </c>
      <c r="F211" s="207">
        <f>VLOOKUP($A211,Table2[[No]:[Date Student Last Attended Program
(mm/dd/yyyy)]],18,FALSE)</f>
        <v>0</v>
      </c>
      <c r="G211" s="209">
        <f>VLOOKUP($A211,Table2[[#All],[No]:[Which Group Does Student Participate In?
(optional)]],23,FALSE)</f>
        <v>0</v>
      </c>
      <c r="H211" s="29"/>
      <c r="I211" s="29"/>
      <c r="J211" s="29"/>
      <c r="K211" s="29"/>
      <c r="L211" s="29"/>
      <c r="M211" s="29"/>
      <c r="N211" s="29"/>
      <c r="O211" s="29"/>
      <c r="P211" s="29"/>
      <c r="Q211" s="29"/>
      <c r="R211" s="29"/>
      <c r="S211" s="9"/>
      <c r="T211" s="9"/>
      <c r="U211" s="9"/>
      <c r="V211" s="9"/>
      <c r="W211" s="9"/>
      <c r="X211" s="9"/>
      <c r="Y211" s="9"/>
      <c r="Z211" s="9"/>
      <c r="AA211" s="9"/>
      <c r="AB211" s="9"/>
      <c r="AC211" s="9"/>
      <c r="AD211" s="9"/>
      <c r="AE211" s="9"/>
      <c r="AF211" s="9"/>
      <c r="AG211" s="9"/>
      <c r="AH211" s="9"/>
      <c r="AI211" s="9"/>
      <c r="AJ211" s="11">
        <f t="shared" si="9"/>
        <v>0</v>
      </c>
      <c r="AK211" s="11">
        <f t="shared" si="10"/>
        <v>0</v>
      </c>
      <c r="AL211" s="47" t="e">
        <f t="shared" si="11"/>
        <v>#DIV/0!</v>
      </c>
    </row>
    <row r="212" spans="1:38" x14ac:dyDescent="0.25">
      <c r="A212" s="10">
        <v>211</v>
      </c>
      <c r="B212" s="11">
        <f>VLOOKUP($A212,Table2[[No]:[Date Student Last Attended Program
(mm/dd/yyyy)]],2,FALSE)</f>
        <v>0</v>
      </c>
      <c r="C212" s="12">
        <f>VLOOKUP($A212,Table2[[No]:[Date Student Last Attended Program
(mm/dd/yyyy)]],4,FALSE)</f>
        <v>0</v>
      </c>
      <c r="D212" s="51">
        <f>VLOOKUP($A212,Table2[[No]:[Date Student Last Attended Program
(mm/dd/yyyy)]],14,FALSE)</f>
        <v>0</v>
      </c>
      <c r="E212" s="138">
        <f>VLOOKUP($A212,Table2[[No]:[Date Student Last Attended Program
(mm/dd/yyyy)]],17,FALSE)</f>
        <v>0</v>
      </c>
      <c r="F212" s="207">
        <f>VLOOKUP($A212,Table2[[No]:[Date Student Last Attended Program
(mm/dd/yyyy)]],18,FALSE)</f>
        <v>0</v>
      </c>
      <c r="G212" s="209">
        <f>VLOOKUP($A212,Table2[[#All],[No]:[Which Group Does Student Participate In?
(optional)]],23,FALSE)</f>
        <v>0</v>
      </c>
      <c r="H212" s="29"/>
      <c r="I212" s="29"/>
      <c r="J212" s="29"/>
      <c r="K212" s="29"/>
      <c r="L212" s="29"/>
      <c r="M212" s="29"/>
      <c r="N212" s="29"/>
      <c r="O212" s="29"/>
      <c r="P212" s="29"/>
      <c r="Q212" s="29"/>
      <c r="R212" s="29"/>
      <c r="S212" s="9"/>
      <c r="T212" s="9"/>
      <c r="U212" s="9"/>
      <c r="V212" s="9"/>
      <c r="W212" s="9"/>
      <c r="X212" s="9"/>
      <c r="Y212" s="9"/>
      <c r="Z212" s="9"/>
      <c r="AA212" s="9"/>
      <c r="AB212" s="9"/>
      <c r="AC212" s="9"/>
      <c r="AD212" s="9"/>
      <c r="AE212" s="9"/>
      <c r="AF212" s="9"/>
      <c r="AG212" s="9"/>
      <c r="AH212" s="9"/>
      <c r="AI212" s="9"/>
      <c r="AJ212" s="11">
        <f t="shared" si="9"/>
        <v>0</v>
      </c>
      <c r="AK212" s="11">
        <f t="shared" si="10"/>
        <v>0</v>
      </c>
      <c r="AL212" s="47" t="e">
        <f t="shared" si="11"/>
        <v>#DIV/0!</v>
      </c>
    </row>
    <row r="213" spans="1:38" x14ac:dyDescent="0.25">
      <c r="A213" s="10">
        <v>212</v>
      </c>
      <c r="B213" s="11">
        <f>VLOOKUP($A213,Table2[[No]:[Date Student Last Attended Program
(mm/dd/yyyy)]],2,FALSE)</f>
        <v>0</v>
      </c>
      <c r="C213" s="12">
        <f>VLOOKUP($A213,Table2[[No]:[Date Student Last Attended Program
(mm/dd/yyyy)]],4,FALSE)</f>
        <v>0</v>
      </c>
      <c r="D213" s="51">
        <f>VLOOKUP($A213,Table2[[No]:[Date Student Last Attended Program
(mm/dd/yyyy)]],14,FALSE)</f>
        <v>0</v>
      </c>
      <c r="E213" s="138">
        <f>VLOOKUP($A213,Table2[[No]:[Date Student Last Attended Program
(mm/dd/yyyy)]],17,FALSE)</f>
        <v>0</v>
      </c>
      <c r="F213" s="207">
        <f>VLOOKUP($A213,Table2[[No]:[Date Student Last Attended Program
(mm/dd/yyyy)]],18,FALSE)</f>
        <v>0</v>
      </c>
      <c r="G213" s="209">
        <f>VLOOKUP($A213,Table2[[#All],[No]:[Which Group Does Student Participate In?
(optional)]],23,FALSE)</f>
        <v>0</v>
      </c>
      <c r="H213" s="29"/>
      <c r="I213" s="29"/>
      <c r="J213" s="29"/>
      <c r="K213" s="29"/>
      <c r="L213" s="29"/>
      <c r="M213" s="29"/>
      <c r="N213" s="29"/>
      <c r="O213" s="29"/>
      <c r="P213" s="29"/>
      <c r="Q213" s="29"/>
      <c r="R213" s="29"/>
      <c r="S213" s="9"/>
      <c r="T213" s="9"/>
      <c r="U213" s="9"/>
      <c r="V213" s="9"/>
      <c r="W213" s="9"/>
      <c r="X213" s="9"/>
      <c r="Y213" s="9"/>
      <c r="Z213" s="9"/>
      <c r="AA213" s="9"/>
      <c r="AB213" s="9"/>
      <c r="AC213" s="9"/>
      <c r="AD213" s="9"/>
      <c r="AE213" s="9"/>
      <c r="AF213" s="9"/>
      <c r="AG213" s="9"/>
      <c r="AH213" s="9"/>
      <c r="AI213" s="9"/>
      <c r="AJ213" s="11">
        <f t="shared" si="9"/>
        <v>0</v>
      </c>
      <c r="AK213" s="11">
        <f t="shared" si="10"/>
        <v>0</v>
      </c>
      <c r="AL213" s="47" t="e">
        <f t="shared" si="11"/>
        <v>#DIV/0!</v>
      </c>
    </row>
    <row r="214" spans="1:38" x14ac:dyDescent="0.25">
      <c r="A214" s="10">
        <v>213</v>
      </c>
      <c r="B214" s="11">
        <f>VLOOKUP($A214,Table2[[No]:[Date Student Last Attended Program
(mm/dd/yyyy)]],2,FALSE)</f>
        <v>0</v>
      </c>
      <c r="C214" s="12">
        <f>VLOOKUP($A214,Table2[[No]:[Date Student Last Attended Program
(mm/dd/yyyy)]],4,FALSE)</f>
        <v>0</v>
      </c>
      <c r="D214" s="51">
        <f>VLOOKUP($A214,Table2[[No]:[Date Student Last Attended Program
(mm/dd/yyyy)]],14,FALSE)</f>
        <v>0</v>
      </c>
      <c r="E214" s="138">
        <f>VLOOKUP($A214,Table2[[No]:[Date Student Last Attended Program
(mm/dd/yyyy)]],17,FALSE)</f>
        <v>0</v>
      </c>
      <c r="F214" s="207">
        <f>VLOOKUP($A214,Table2[[No]:[Date Student Last Attended Program
(mm/dd/yyyy)]],18,FALSE)</f>
        <v>0</v>
      </c>
      <c r="G214" s="209">
        <f>VLOOKUP($A214,Table2[[#All],[No]:[Which Group Does Student Participate In?
(optional)]],23,FALSE)</f>
        <v>0</v>
      </c>
      <c r="H214" s="29"/>
      <c r="I214" s="29"/>
      <c r="J214" s="29"/>
      <c r="K214" s="29"/>
      <c r="L214" s="29"/>
      <c r="M214" s="29"/>
      <c r="N214" s="29"/>
      <c r="O214" s="29"/>
      <c r="P214" s="29"/>
      <c r="Q214" s="29"/>
      <c r="R214" s="29"/>
      <c r="S214" s="9"/>
      <c r="T214" s="9"/>
      <c r="U214" s="9"/>
      <c r="V214" s="9"/>
      <c r="W214" s="9"/>
      <c r="X214" s="9"/>
      <c r="Y214" s="9"/>
      <c r="Z214" s="9"/>
      <c r="AA214" s="9"/>
      <c r="AB214" s="9"/>
      <c r="AC214" s="9"/>
      <c r="AD214" s="9"/>
      <c r="AE214" s="9"/>
      <c r="AF214" s="9"/>
      <c r="AG214" s="9"/>
      <c r="AH214" s="9"/>
      <c r="AI214" s="9"/>
      <c r="AJ214" s="11">
        <f t="shared" si="9"/>
        <v>0</v>
      </c>
      <c r="AK214" s="11">
        <f t="shared" si="10"/>
        <v>0</v>
      </c>
      <c r="AL214" s="47" t="e">
        <f t="shared" si="11"/>
        <v>#DIV/0!</v>
      </c>
    </row>
    <row r="215" spans="1:38" x14ac:dyDescent="0.25">
      <c r="A215" s="10">
        <v>214</v>
      </c>
      <c r="B215" s="11">
        <f>VLOOKUP($A215,Table2[[No]:[Date Student Last Attended Program
(mm/dd/yyyy)]],2,FALSE)</f>
        <v>0</v>
      </c>
      <c r="C215" s="12">
        <f>VLOOKUP($A215,Table2[[No]:[Date Student Last Attended Program
(mm/dd/yyyy)]],4,FALSE)</f>
        <v>0</v>
      </c>
      <c r="D215" s="51">
        <f>VLOOKUP($A215,Table2[[No]:[Date Student Last Attended Program
(mm/dd/yyyy)]],14,FALSE)</f>
        <v>0</v>
      </c>
      <c r="E215" s="138">
        <f>VLOOKUP($A215,Table2[[No]:[Date Student Last Attended Program
(mm/dd/yyyy)]],17,FALSE)</f>
        <v>0</v>
      </c>
      <c r="F215" s="207">
        <f>VLOOKUP($A215,Table2[[No]:[Date Student Last Attended Program
(mm/dd/yyyy)]],18,FALSE)</f>
        <v>0</v>
      </c>
      <c r="G215" s="209">
        <f>VLOOKUP($A215,Table2[[#All],[No]:[Which Group Does Student Participate In?
(optional)]],23,FALSE)</f>
        <v>0</v>
      </c>
      <c r="H215" s="29"/>
      <c r="I215" s="29"/>
      <c r="J215" s="29"/>
      <c r="K215" s="29"/>
      <c r="L215" s="29"/>
      <c r="M215" s="29"/>
      <c r="N215" s="29"/>
      <c r="O215" s="29"/>
      <c r="P215" s="29"/>
      <c r="Q215" s="29"/>
      <c r="R215" s="29"/>
      <c r="S215" s="9"/>
      <c r="T215" s="9"/>
      <c r="U215" s="9"/>
      <c r="V215" s="9"/>
      <c r="W215" s="9"/>
      <c r="X215" s="9"/>
      <c r="Y215" s="9"/>
      <c r="Z215" s="9"/>
      <c r="AA215" s="9"/>
      <c r="AB215" s="9"/>
      <c r="AC215" s="9"/>
      <c r="AD215" s="9"/>
      <c r="AE215" s="9"/>
      <c r="AF215" s="9"/>
      <c r="AG215" s="9"/>
      <c r="AH215" s="9"/>
      <c r="AI215" s="9"/>
      <c r="AJ215" s="11">
        <f t="shared" si="9"/>
        <v>0</v>
      </c>
      <c r="AK215" s="11">
        <f t="shared" si="10"/>
        <v>0</v>
      </c>
      <c r="AL215" s="47" t="e">
        <f t="shared" si="11"/>
        <v>#DIV/0!</v>
      </c>
    </row>
    <row r="216" spans="1:38" x14ac:dyDescent="0.25">
      <c r="A216" s="10">
        <v>215</v>
      </c>
      <c r="B216" s="11">
        <f>VLOOKUP($A216,Table2[[No]:[Date Student Last Attended Program
(mm/dd/yyyy)]],2,FALSE)</f>
        <v>0</v>
      </c>
      <c r="C216" s="12">
        <f>VLOOKUP($A216,Table2[[No]:[Date Student Last Attended Program
(mm/dd/yyyy)]],4,FALSE)</f>
        <v>0</v>
      </c>
      <c r="D216" s="51">
        <f>VLOOKUP($A216,Table2[[No]:[Date Student Last Attended Program
(mm/dd/yyyy)]],14,FALSE)</f>
        <v>0</v>
      </c>
      <c r="E216" s="138">
        <f>VLOOKUP($A216,Table2[[No]:[Date Student Last Attended Program
(mm/dd/yyyy)]],17,FALSE)</f>
        <v>0</v>
      </c>
      <c r="F216" s="207">
        <f>VLOOKUP($A216,Table2[[No]:[Date Student Last Attended Program
(mm/dd/yyyy)]],18,FALSE)</f>
        <v>0</v>
      </c>
      <c r="G216" s="209">
        <f>VLOOKUP($A216,Table2[[#All],[No]:[Which Group Does Student Participate In?
(optional)]],23,FALSE)</f>
        <v>0</v>
      </c>
      <c r="H216" s="29"/>
      <c r="I216" s="29"/>
      <c r="J216" s="29"/>
      <c r="K216" s="29"/>
      <c r="L216" s="29"/>
      <c r="M216" s="29"/>
      <c r="N216" s="29"/>
      <c r="O216" s="29"/>
      <c r="P216" s="29"/>
      <c r="Q216" s="29"/>
      <c r="R216" s="29"/>
      <c r="S216" s="9"/>
      <c r="T216" s="9"/>
      <c r="U216" s="9"/>
      <c r="V216" s="9"/>
      <c r="W216" s="9"/>
      <c r="X216" s="9"/>
      <c r="Y216" s="9"/>
      <c r="Z216" s="9"/>
      <c r="AA216" s="9"/>
      <c r="AB216" s="9"/>
      <c r="AC216" s="9"/>
      <c r="AD216" s="9"/>
      <c r="AE216" s="9"/>
      <c r="AF216" s="9"/>
      <c r="AG216" s="9"/>
      <c r="AH216" s="9"/>
      <c r="AI216" s="9"/>
      <c r="AJ216" s="11">
        <f t="shared" si="9"/>
        <v>0</v>
      </c>
      <c r="AK216" s="11">
        <f t="shared" si="10"/>
        <v>0</v>
      </c>
      <c r="AL216" s="47" t="e">
        <f t="shared" si="11"/>
        <v>#DIV/0!</v>
      </c>
    </row>
    <row r="217" spans="1:38" x14ac:dyDescent="0.25">
      <c r="A217" s="10">
        <v>216</v>
      </c>
      <c r="B217" s="11">
        <f>VLOOKUP($A217,Table2[[No]:[Date Student Last Attended Program
(mm/dd/yyyy)]],2,FALSE)</f>
        <v>0</v>
      </c>
      <c r="C217" s="12">
        <f>VLOOKUP($A217,Table2[[No]:[Date Student Last Attended Program
(mm/dd/yyyy)]],4,FALSE)</f>
        <v>0</v>
      </c>
      <c r="D217" s="51">
        <f>VLOOKUP($A217,Table2[[No]:[Date Student Last Attended Program
(mm/dd/yyyy)]],14,FALSE)</f>
        <v>0</v>
      </c>
      <c r="E217" s="138">
        <f>VLOOKUP($A217,Table2[[No]:[Date Student Last Attended Program
(mm/dd/yyyy)]],17,FALSE)</f>
        <v>0</v>
      </c>
      <c r="F217" s="207">
        <f>VLOOKUP($A217,Table2[[No]:[Date Student Last Attended Program
(mm/dd/yyyy)]],18,FALSE)</f>
        <v>0</v>
      </c>
      <c r="G217" s="209">
        <f>VLOOKUP($A217,Table2[[#All],[No]:[Which Group Does Student Participate In?
(optional)]],23,FALSE)</f>
        <v>0</v>
      </c>
      <c r="H217" s="29"/>
      <c r="I217" s="29"/>
      <c r="J217" s="29"/>
      <c r="K217" s="29"/>
      <c r="L217" s="29"/>
      <c r="M217" s="29"/>
      <c r="N217" s="29"/>
      <c r="O217" s="29"/>
      <c r="P217" s="29"/>
      <c r="Q217" s="29"/>
      <c r="R217" s="29"/>
      <c r="S217" s="9"/>
      <c r="T217" s="9"/>
      <c r="U217" s="9"/>
      <c r="V217" s="9"/>
      <c r="W217" s="9"/>
      <c r="X217" s="9"/>
      <c r="Y217" s="9"/>
      <c r="Z217" s="9"/>
      <c r="AA217" s="9"/>
      <c r="AB217" s="9"/>
      <c r="AC217" s="9"/>
      <c r="AD217" s="9"/>
      <c r="AE217" s="9"/>
      <c r="AF217" s="9"/>
      <c r="AG217" s="9"/>
      <c r="AH217" s="9"/>
      <c r="AI217" s="9"/>
      <c r="AJ217" s="11">
        <f t="shared" si="9"/>
        <v>0</v>
      </c>
      <c r="AK217" s="11">
        <f t="shared" si="10"/>
        <v>0</v>
      </c>
      <c r="AL217" s="47" t="e">
        <f t="shared" si="11"/>
        <v>#DIV/0!</v>
      </c>
    </row>
    <row r="218" spans="1:38" x14ac:dyDescent="0.25">
      <c r="A218" s="10">
        <v>217</v>
      </c>
      <c r="B218" s="11">
        <f>VLOOKUP($A218,Table2[[No]:[Date Student Last Attended Program
(mm/dd/yyyy)]],2,FALSE)</f>
        <v>0</v>
      </c>
      <c r="C218" s="12">
        <f>VLOOKUP($A218,Table2[[No]:[Date Student Last Attended Program
(mm/dd/yyyy)]],4,FALSE)</f>
        <v>0</v>
      </c>
      <c r="D218" s="51">
        <f>VLOOKUP($A218,Table2[[No]:[Date Student Last Attended Program
(mm/dd/yyyy)]],14,FALSE)</f>
        <v>0</v>
      </c>
      <c r="E218" s="138">
        <f>VLOOKUP($A218,Table2[[No]:[Date Student Last Attended Program
(mm/dd/yyyy)]],17,FALSE)</f>
        <v>0</v>
      </c>
      <c r="F218" s="207">
        <f>VLOOKUP($A218,Table2[[No]:[Date Student Last Attended Program
(mm/dd/yyyy)]],18,FALSE)</f>
        <v>0</v>
      </c>
      <c r="G218" s="209">
        <f>VLOOKUP($A218,Table2[[#All],[No]:[Which Group Does Student Participate In?
(optional)]],23,FALSE)</f>
        <v>0</v>
      </c>
      <c r="H218" s="29"/>
      <c r="I218" s="29"/>
      <c r="J218" s="29"/>
      <c r="K218" s="29"/>
      <c r="L218" s="29"/>
      <c r="M218" s="29"/>
      <c r="N218" s="29"/>
      <c r="O218" s="29"/>
      <c r="P218" s="29"/>
      <c r="Q218" s="29"/>
      <c r="R218" s="29"/>
      <c r="S218" s="9"/>
      <c r="T218" s="9"/>
      <c r="U218" s="9"/>
      <c r="V218" s="9"/>
      <c r="W218" s="9"/>
      <c r="X218" s="9"/>
      <c r="Y218" s="9"/>
      <c r="Z218" s="9"/>
      <c r="AA218" s="9"/>
      <c r="AB218" s="9"/>
      <c r="AC218" s="9"/>
      <c r="AD218" s="9"/>
      <c r="AE218" s="9"/>
      <c r="AF218" s="9"/>
      <c r="AG218" s="9"/>
      <c r="AH218" s="9"/>
      <c r="AI218" s="9"/>
      <c r="AJ218" s="11">
        <f t="shared" si="9"/>
        <v>0</v>
      </c>
      <c r="AK218" s="11">
        <f t="shared" si="10"/>
        <v>0</v>
      </c>
      <c r="AL218" s="47" t="e">
        <f t="shared" si="11"/>
        <v>#DIV/0!</v>
      </c>
    </row>
    <row r="219" spans="1:38" x14ac:dyDescent="0.25">
      <c r="A219" s="10">
        <v>218</v>
      </c>
      <c r="B219" s="11">
        <f>VLOOKUP($A219,Table2[[No]:[Date Student Last Attended Program
(mm/dd/yyyy)]],2,FALSE)</f>
        <v>0</v>
      </c>
      <c r="C219" s="12">
        <f>VLOOKUP($A219,Table2[[No]:[Date Student Last Attended Program
(mm/dd/yyyy)]],4,FALSE)</f>
        <v>0</v>
      </c>
      <c r="D219" s="51">
        <f>VLOOKUP($A219,Table2[[No]:[Date Student Last Attended Program
(mm/dd/yyyy)]],14,FALSE)</f>
        <v>0</v>
      </c>
      <c r="E219" s="138">
        <f>VLOOKUP($A219,Table2[[No]:[Date Student Last Attended Program
(mm/dd/yyyy)]],17,FALSE)</f>
        <v>0</v>
      </c>
      <c r="F219" s="207">
        <f>VLOOKUP($A219,Table2[[No]:[Date Student Last Attended Program
(mm/dd/yyyy)]],18,FALSE)</f>
        <v>0</v>
      </c>
      <c r="G219" s="209">
        <f>VLOOKUP($A219,Table2[[#All],[No]:[Which Group Does Student Participate In?
(optional)]],23,FALSE)</f>
        <v>0</v>
      </c>
      <c r="H219" s="29"/>
      <c r="I219" s="29"/>
      <c r="J219" s="29"/>
      <c r="K219" s="29"/>
      <c r="L219" s="29"/>
      <c r="M219" s="29"/>
      <c r="N219" s="29"/>
      <c r="O219" s="29"/>
      <c r="P219" s="29"/>
      <c r="Q219" s="29"/>
      <c r="R219" s="29"/>
      <c r="S219" s="9"/>
      <c r="T219" s="9"/>
      <c r="U219" s="9"/>
      <c r="V219" s="9"/>
      <c r="W219" s="9"/>
      <c r="X219" s="9"/>
      <c r="Y219" s="9"/>
      <c r="Z219" s="9"/>
      <c r="AA219" s="9"/>
      <c r="AB219" s="9"/>
      <c r="AC219" s="9"/>
      <c r="AD219" s="9"/>
      <c r="AE219" s="9"/>
      <c r="AF219" s="9"/>
      <c r="AG219" s="9"/>
      <c r="AH219" s="9"/>
      <c r="AI219" s="9"/>
      <c r="AJ219" s="11">
        <f t="shared" si="9"/>
        <v>0</v>
      </c>
      <c r="AK219" s="11">
        <f t="shared" si="10"/>
        <v>0</v>
      </c>
      <c r="AL219" s="47" t="e">
        <f t="shared" si="11"/>
        <v>#DIV/0!</v>
      </c>
    </row>
    <row r="220" spans="1:38" x14ac:dyDescent="0.25">
      <c r="A220" s="10">
        <v>219</v>
      </c>
      <c r="B220" s="11">
        <f>VLOOKUP($A220,Table2[[No]:[Date Student Last Attended Program
(mm/dd/yyyy)]],2,FALSE)</f>
        <v>0</v>
      </c>
      <c r="C220" s="12">
        <f>VLOOKUP($A220,Table2[[No]:[Date Student Last Attended Program
(mm/dd/yyyy)]],4,FALSE)</f>
        <v>0</v>
      </c>
      <c r="D220" s="51">
        <f>VLOOKUP($A220,Table2[[No]:[Date Student Last Attended Program
(mm/dd/yyyy)]],14,FALSE)</f>
        <v>0</v>
      </c>
      <c r="E220" s="138">
        <f>VLOOKUP($A220,Table2[[No]:[Date Student Last Attended Program
(mm/dd/yyyy)]],17,FALSE)</f>
        <v>0</v>
      </c>
      <c r="F220" s="207">
        <f>VLOOKUP($A220,Table2[[No]:[Date Student Last Attended Program
(mm/dd/yyyy)]],18,FALSE)</f>
        <v>0</v>
      </c>
      <c r="G220" s="209">
        <f>VLOOKUP($A220,Table2[[#All],[No]:[Which Group Does Student Participate In?
(optional)]],23,FALSE)</f>
        <v>0</v>
      </c>
      <c r="H220" s="29"/>
      <c r="I220" s="29"/>
      <c r="J220" s="29"/>
      <c r="K220" s="29"/>
      <c r="L220" s="29"/>
      <c r="M220" s="29"/>
      <c r="N220" s="29"/>
      <c r="O220" s="29"/>
      <c r="P220" s="29"/>
      <c r="Q220" s="29"/>
      <c r="R220" s="29"/>
      <c r="S220" s="9"/>
      <c r="T220" s="9"/>
      <c r="U220" s="9"/>
      <c r="V220" s="9"/>
      <c r="W220" s="9"/>
      <c r="X220" s="9"/>
      <c r="Y220" s="9"/>
      <c r="Z220" s="9"/>
      <c r="AA220" s="9"/>
      <c r="AB220" s="9"/>
      <c r="AC220" s="9"/>
      <c r="AD220" s="9"/>
      <c r="AE220" s="9"/>
      <c r="AF220" s="9"/>
      <c r="AG220" s="9"/>
      <c r="AH220" s="9"/>
      <c r="AI220" s="9"/>
      <c r="AJ220" s="11">
        <f t="shared" si="9"/>
        <v>0</v>
      </c>
      <c r="AK220" s="11">
        <f t="shared" si="10"/>
        <v>0</v>
      </c>
      <c r="AL220" s="47" t="e">
        <f t="shared" si="11"/>
        <v>#DIV/0!</v>
      </c>
    </row>
    <row r="221" spans="1:38" x14ac:dyDescent="0.25">
      <c r="A221" s="10">
        <v>220</v>
      </c>
      <c r="B221" s="11">
        <f>VLOOKUP($A221,Table2[[No]:[Date Student Last Attended Program
(mm/dd/yyyy)]],2,FALSE)</f>
        <v>0</v>
      </c>
      <c r="C221" s="12">
        <f>VLOOKUP($A221,Table2[[No]:[Date Student Last Attended Program
(mm/dd/yyyy)]],4,FALSE)</f>
        <v>0</v>
      </c>
      <c r="D221" s="51">
        <f>VLOOKUP($A221,Table2[[No]:[Date Student Last Attended Program
(mm/dd/yyyy)]],14,FALSE)</f>
        <v>0</v>
      </c>
      <c r="E221" s="138">
        <f>VLOOKUP($A221,Table2[[No]:[Date Student Last Attended Program
(mm/dd/yyyy)]],17,FALSE)</f>
        <v>0</v>
      </c>
      <c r="F221" s="207">
        <f>VLOOKUP($A221,Table2[[No]:[Date Student Last Attended Program
(mm/dd/yyyy)]],18,FALSE)</f>
        <v>0</v>
      </c>
      <c r="G221" s="209">
        <f>VLOOKUP($A221,Table2[[#All],[No]:[Which Group Does Student Participate In?
(optional)]],23,FALSE)</f>
        <v>0</v>
      </c>
      <c r="H221" s="29"/>
      <c r="I221" s="29"/>
      <c r="J221" s="29"/>
      <c r="K221" s="29"/>
      <c r="L221" s="29"/>
      <c r="M221" s="29"/>
      <c r="N221" s="29"/>
      <c r="O221" s="29"/>
      <c r="P221" s="29"/>
      <c r="Q221" s="29"/>
      <c r="R221" s="29"/>
      <c r="S221" s="9"/>
      <c r="T221" s="9"/>
      <c r="U221" s="9"/>
      <c r="V221" s="9"/>
      <c r="W221" s="9"/>
      <c r="X221" s="9"/>
      <c r="Y221" s="9"/>
      <c r="Z221" s="9"/>
      <c r="AA221" s="9"/>
      <c r="AB221" s="9"/>
      <c r="AC221" s="9"/>
      <c r="AD221" s="9"/>
      <c r="AE221" s="9"/>
      <c r="AF221" s="9"/>
      <c r="AG221" s="9"/>
      <c r="AH221" s="9"/>
      <c r="AI221" s="9"/>
      <c r="AJ221" s="11">
        <f t="shared" si="9"/>
        <v>0</v>
      </c>
      <c r="AK221" s="11">
        <f t="shared" si="10"/>
        <v>0</v>
      </c>
      <c r="AL221" s="47" t="e">
        <f t="shared" si="11"/>
        <v>#DIV/0!</v>
      </c>
    </row>
    <row r="222" spans="1:38" x14ac:dyDescent="0.25">
      <c r="A222" s="10">
        <v>221</v>
      </c>
      <c r="B222" s="11">
        <f>VLOOKUP($A222,Table2[[No]:[Date Student Last Attended Program
(mm/dd/yyyy)]],2,FALSE)</f>
        <v>0</v>
      </c>
      <c r="C222" s="12">
        <f>VLOOKUP($A222,Table2[[No]:[Date Student Last Attended Program
(mm/dd/yyyy)]],4,FALSE)</f>
        <v>0</v>
      </c>
      <c r="D222" s="51">
        <f>VLOOKUP($A222,Table2[[No]:[Date Student Last Attended Program
(mm/dd/yyyy)]],14,FALSE)</f>
        <v>0</v>
      </c>
      <c r="E222" s="138">
        <f>VLOOKUP($A222,Table2[[No]:[Date Student Last Attended Program
(mm/dd/yyyy)]],17,FALSE)</f>
        <v>0</v>
      </c>
      <c r="F222" s="207">
        <f>VLOOKUP($A222,Table2[[No]:[Date Student Last Attended Program
(mm/dd/yyyy)]],18,FALSE)</f>
        <v>0</v>
      </c>
      <c r="G222" s="209">
        <f>VLOOKUP($A222,Table2[[#All],[No]:[Which Group Does Student Participate In?
(optional)]],23,FALSE)</f>
        <v>0</v>
      </c>
      <c r="H222" s="29"/>
      <c r="I222" s="29"/>
      <c r="J222" s="29"/>
      <c r="K222" s="29"/>
      <c r="L222" s="29"/>
      <c r="M222" s="29"/>
      <c r="N222" s="29"/>
      <c r="O222" s="29"/>
      <c r="P222" s="29"/>
      <c r="Q222" s="29"/>
      <c r="R222" s="29"/>
      <c r="S222" s="9"/>
      <c r="T222" s="9"/>
      <c r="U222" s="9"/>
      <c r="V222" s="9"/>
      <c r="W222" s="9"/>
      <c r="X222" s="9"/>
      <c r="Y222" s="9"/>
      <c r="Z222" s="9"/>
      <c r="AA222" s="9"/>
      <c r="AB222" s="9"/>
      <c r="AC222" s="9"/>
      <c r="AD222" s="9"/>
      <c r="AE222" s="9"/>
      <c r="AF222" s="9"/>
      <c r="AG222" s="9"/>
      <c r="AH222" s="9"/>
      <c r="AI222" s="9"/>
      <c r="AJ222" s="11">
        <f t="shared" si="9"/>
        <v>0</v>
      </c>
      <c r="AK222" s="11">
        <f t="shared" si="10"/>
        <v>0</v>
      </c>
      <c r="AL222" s="47" t="e">
        <f t="shared" si="11"/>
        <v>#DIV/0!</v>
      </c>
    </row>
    <row r="223" spans="1:38" x14ac:dyDescent="0.25">
      <c r="A223" s="10">
        <v>222</v>
      </c>
      <c r="B223" s="11">
        <f>VLOOKUP($A223,Table2[[No]:[Date Student Last Attended Program
(mm/dd/yyyy)]],2,FALSE)</f>
        <v>0</v>
      </c>
      <c r="C223" s="12">
        <f>VLOOKUP($A223,Table2[[No]:[Date Student Last Attended Program
(mm/dd/yyyy)]],4,FALSE)</f>
        <v>0</v>
      </c>
      <c r="D223" s="51">
        <f>VLOOKUP($A223,Table2[[No]:[Date Student Last Attended Program
(mm/dd/yyyy)]],14,FALSE)</f>
        <v>0</v>
      </c>
      <c r="E223" s="138">
        <f>VLOOKUP($A223,Table2[[No]:[Date Student Last Attended Program
(mm/dd/yyyy)]],17,FALSE)</f>
        <v>0</v>
      </c>
      <c r="F223" s="207">
        <f>VLOOKUP($A223,Table2[[No]:[Date Student Last Attended Program
(mm/dd/yyyy)]],18,FALSE)</f>
        <v>0</v>
      </c>
      <c r="G223" s="209">
        <f>VLOOKUP($A223,Table2[[#All],[No]:[Which Group Does Student Participate In?
(optional)]],23,FALSE)</f>
        <v>0</v>
      </c>
      <c r="H223" s="29"/>
      <c r="I223" s="29"/>
      <c r="J223" s="29"/>
      <c r="K223" s="29"/>
      <c r="L223" s="29"/>
      <c r="M223" s="29"/>
      <c r="N223" s="29"/>
      <c r="O223" s="29"/>
      <c r="P223" s="29"/>
      <c r="Q223" s="29"/>
      <c r="R223" s="29"/>
      <c r="S223" s="9"/>
      <c r="T223" s="9"/>
      <c r="U223" s="9"/>
      <c r="V223" s="9"/>
      <c r="W223" s="9"/>
      <c r="X223" s="9"/>
      <c r="Y223" s="9"/>
      <c r="Z223" s="9"/>
      <c r="AA223" s="9"/>
      <c r="AB223" s="9"/>
      <c r="AC223" s="9"/>
      <c r="AD223" s="9"/>
      <c r="AE223" s="9"/>
      <c r="AF223" s="9"/>
      <c r="AG223" s="9"/>
      <c r="AH223" s="9"/>
      <c r="AI223" s="9"/>
      <c r="AJ223" s="11">
        <f t="shared" si="9"/>
        <v>0</v>
      </c>
      <c r="AK223" s="11">
        <f t="shared" si="10"/>
        <v>0</v>
      </c>
      <c r="AL223" s="47" t="e">
        <f t="shared" si="11"/>
        <v>#DIV/0!</v>
      </c>
    </row>
    <row r="224" spans="1:38" x14ac:dyDescent="0.25">
      <c r="A224" s="10">
        <v>223</v>
      </c>
      <c r="B224" s="11">
        <f>VLOOKUP($A224,Table2[[No]:[Date Student Last Attended Program
(mm/dd/yyyy)]],2,FALSE)</f>
        <v>0</v>
      </c>
      <c r="C224" s="12">
        <f>VLOOKUP($A224,Table2[[No]:[Date Student Last Attended Program
(mm/dd/yyyy)]],4,FALSE)</f>
        <v>0</v>
      </c>
      <c r="D224" s="51">
        <f>VLOOKUP($A224,Table2[[No]:[Date Student Last Attended Program
(mm/dd/yyyy)]],14,FALSE)</f>
        <v>0</v>
      </c>
      <c r="E224" s="138">
        <f>VLOOKUP($A224,Table2[[No]:[Date Student Last Attended Program
(mm/dd/yyyy)]],17,FALSE)</f>
        <v>0</v>
      </c>
      <c r="F224" s="207">
        <f>VLOOKUP($A224,Table2[[No]:[Date Student Last Attended Program
(mm/dd/yyyy)]],18,FALSE)</f>
        <v>0</v>
      </c>
      <c r="G224" s="209">
        <f>VLOOKUP($A224,Table2[[#All],[No]:[Which Group Does Student Participate In?
(optional)]],23,FALSE)</f>
        <v>0</v>
      </c>
      <c r="H224" s="29"/>
      <c r="I224" s="29"/>
      <c r="J224" s="29"/>
      <c r="K224" s="29"/>
      <c r="L224" s="29"/>
      <c r="M224" s="29"/>
      <c r="N224" s="29"/>
      <c r="O224" s="29"/>
      <c r="P224" s="29"/>
      <c r="Q224" s="29"/>
      <c r="R224" s="29"/>
      <c r="S224" s="9"/>
      <c r="T224" s="9"/>
      <c r="U224" s="9"/>
      <c r="V224" s="9"/>
      <c r="W224" s="9"/>
      <c r="X224" s="9"/>
      <c r="Y224" s="9"/>
      <c r="Z224" s="9"/>
      <c r="AA224" s="9"/>
      <c r="AB224" s="9"/>
      <c r="AC224" s="9"/>
      <c r="AD224" s="9"/>
      <c r="AE224" s="9"/>
      <c r="AF224" s="9"/>
      <c r="AG224" s="9"/>
      <c r="AH224" s="9"/>
      <c r="AI224" s="9"/>
      <c r="AJ224" s="11">
        <f t="shared" si="9"/>
        <v>0</v>
      </c>
      <c r="AK224" s="11">
        <f t="shared" si="10"/>
        <v>0</v>
      </c>
      <c r="AL224" s="47" t="e">
        <f t="shared" si="11"/>
        <v>#DIV/0!</v>
      </c>
    </row>
    <row r="225" spans="1:38" x14ac:dyDescent="0.25">
      <c r="A225" s="10">
        <v>224</v>
      </c>
      <c r="B225" s="11">
        <f>VLOOKUP($A225,Table2[[No]:[Date Student Last Attended Program
(mm/dd/yyyy)]],2,FALSE)</f>
        <v>0</v>
      </c>
      <c r="C225" s="12">
        <f>VLOOKUP($A225,Table2[[No]:[Date Student Last Attended Program
(mm/dd/yyyy)]],4,FALSE)</f>
        <v>0</v>
      </c>
      <c r="D225" s="51">
        <f>VLOOKUP($A225,Table2[[No]:[Date Student Last Attended Program
(mm/dd/yyyy)]],14,FALSE)</f>
        <v>0</v>
      </c>
      <c r="E225" s="138">
        <f>VLOOKUP($A225,Table2[[No]:[Date Student Last Attended Program
(mm/dd/yyyy)]],17,FALSE)</f>
        <v>0</v>
      </c>
      <c r="F225" s="207">
        <f>VLOOKUP($A225,Table2[[No]:[Date Student Last Attended Program
(mm/dd/yyyy)]],18,FALSE)</f>
        <v>0</v>
      </c>
      <c r="G225" s="209">
        <f>VLOOKUP($A225,Table2[[#All],[No]:[Which Group Does Student Participate In?
(optional)]],23,FALSE)</f>
        <v>0</v>
      </c>
      <c r="H225" s="29"/>
      <c r="I225" s="29"/>
      <c r="J225" s="29"/>
      <c r="K225" s="29"/>
      <c r="L225" s="29"/>
      <c r="M225" s="29"/>
      <c r="N225" s="29"/>
      <c r="O225" s="29"/>
      <c r="P225" s="29"/>
      <c r="Q225" s="29"/>
      <c r="R225" s="29"/>
      <c r="S225" s="9"/>
      <c r="T225" s="9"/>
      <c r="U225" s="9"/>
      <c r="V225" s="9"/>
      <c r="W225" s="9"/>
      <c r="X225" s="9"/>
      <c r="Y225" s="9"/>
      <c r="Z225" s="9"/>
      <c r="AA225" s="9"/>
      <c r="AB225" s="9"/>
      <c r="AC225" s="9"/>
      <c r="AD225" s="9"/>
      <c r="AE225" s="9"/>
      <c r="AF225" s="9"/>
      <c r="AG225" s="9"/>
      <c r="AH225" s="9"/>
      <c r="AI225" s="9"/>
      <c r="AJ225" s="11">
        <f t="shared" si="9"/>
        <v>0</v>
      </c>
      <c r="AK225" s="11">
        <f t="shared" si="10"/>
        <v>0</v>
      </c>
      <c r="AL225" s="47" t="e">
        <f t="shared" si="11"/>
        <v>#DIV/0!</v>
      </c>
    </row>
    <row r="226" spans="1:38" x14ac:dyDescent="0.25">
      <c r="A226" s="10">
        <v>225</v>
      </c>
      <c r="B226" s="11">
        <f>VLOOKUP($A226,Table2[[No]:[Date Student Last Attended Program
(mm/dd/yyyy)]],2,FALSE)</f>
        <v>0</v>
      </c>
      <c r="C226" s="12">
        <f>VLOOKUP($A226,Table2[[No]:[Date Student Last Attended Program
(mm/dd/yyyy)]],4,FALSE)</f>
        <v>0</v>
      </c>
      <c r="D226" s="51">
        <f>VLOOKUP($A226,Table2[[No]:[Date Student Last Attended Program
(mm/dd/yyyy)]],14,FALSE)</f>
        <v>0</v>
      </c>
      <c r="E226" s="138">
        <f>VLOOKUP($A226,Table2[[No]:[Date Student Last Attended Program
(mm/dd/yyyy)]],17,FALSE)</f>
        <v>0</v>
      </c>
      <c r="F226" s="207">
        <f>VLOOKUP($A226,Table2[[No]:[Date Student Last Attended Program
(mm/dd/yyyy)]],18,FALSE)</f>
        <v>0</v>
      </c>
      <c r="G226" s="209">
        <f>VLOOKUP($A226,Table2[[#All],[No]:[Which Group Does Student Participate In?
(optional)]],23,FALSE)</f>
        <v>0</v>
      </c>
      <c r="H226" s="29"/>
      <c r="I226" s="29"/>
      <c r="J226" s="29"/>
      <c r="K226" s="29"/>
      <c r="L226" s="29"/>
      <c r="M226" s="29"/>
      <c r="N226" s="29"/>
      <c r="O226" s="29"/>
      <c r="P226" s="29"/>
      <c r="Q226" s="29"/>
      <c r="R226" s="29"/>
      <c r="S226" s="9"/>
      <c r="T226" s="9"/>
      <c r="U226" s="9"/>
      <c r="V226" s="9"/>
      <c r="W226" s="9"/>
      <c r="X226" s="9"/>
      <c r="Y226" s="9"/>
      <c r="Z226" s="9"/>
      <c r="AA226" s="9"/>
      <c r="AB226" s="9"/>
      <c r="AC226" s="9"/>
      <c r="AD226" s="9"/>
      <c r="AE226" s="9"/>
      <c r="AF226" s="9"/>
      <c r="AG226" s="9"/>
      <c r="AH226" s="9"/>
      <c r="AI226" s="9"/>
      <c r="AJ226" s="11">
        <f t="shared" si="9"/>
        <v>0</v>
      </c>
      <c r="AK226" s="11">
        <f t="shared" si="10"/>
        <v>0</v>
      </c>
      <c r="AL226" s="47" t="e">
        <f t="shared" si="11"/>
        <v>#DIV/0!</v>
      </c>
    </row>
    <row r="227" spans="1:38" x14ac:dyDescent="0.25">
      <c r="A227" s="10">
        <v>226</v>
      </c>
      <c r="B227" s="11">
        <f>VLOOKUP($A227,Table2[[No]:[Date Student Last Attended Program
(mm/dd/yyyy)]],2,FALSE)</f>
        <v>0</v>
      </c>
      <c r="C227" s="12">
        <f>VLOOKUP($A227,Table2[[No]:[Date Student Last Attended Program
(mm/dd/yyyy)]],4,FALSE)</f>
        <v>0</v>
      </c>
      <c r="D227" s="51">
        <f>VLOOKUP($A227,Table2[[No]:[Date Student Last Attended Program
(mm/dd/yyyy)]],14,FALSE)</f>
        <v>0</v>
      </c>
      <c r="E227" s="138">
        <f>VLOOKUP($A227,Table2[[No]:[Date Student Last Attended Program
(mm/dd/yyyy)]],17,FALSE)</f>
        <v>0</v>
      </c>
      <c r="F227" s="207">
        <f>VLOOKUP($A227,Table2[[No]:[Date Student Last Attended Program
(mm/dd/yyyy)]],18,FALSE)</f>
        <v>0</v>
      </c>
      <c r="G227" s="209">
        <f>VLOOKUP($A227,Table2[[#All],[No]:[Which Group Does Student Participate In?
(optional)]],23,FALSE)</f>
        <v>0</v>
      </c>
      <c r="H227" s="29"/>
      <c r="I227" s="29"/>
      <c r="J227" s="29"/>
      <c r="K227" s="29"/>
      <c r="L227" s="29"/>
      <c r="M227" s="29"/>
      <c r="N227" s="29"/>
      <c r="O227" s="29"/>
      <c r="P227" s="29"/>
      <c r="Q227" s="29"/>
      <c r="R227" s="29"/>
      <c r="S227" s="9"/>
      <c r="T227" s="9"/>
      <c r="U227" s="9"/>
      <c r="V227" s="9"/>
      <c r="W227" s="9"/>
      <c r="X227" s="9"/>
      <c r="Y227" s="9"/>
      <c r="Z227" s="9"/>
      <c r="AA227" s="9"/>
      <c r="AB227" s="9"/>
      <c r="AC227" s="9"/>
      <c r="AD227" s="9"/>
      <c r="AE227" s="9"/>
      <c r="AF227" s="9"/>
      <c r="AG227" s="9"/>
      <c r="AH227" s="9"/>
      <c r="AI227" s="9"/>
      <c r="AJ227" s="11">
        <f t="shared" si="9"/>
        <v>0</v>
      </c>
      <c r="AK227" s="11">
        <f t="shared" si="10"/>
        <v>0</v>
      </c>
      <c r="AL227" s="47" t="e">
        <f t="shared" si="11"/>
        <v>#DIV/0!</v>
      </c>
    </row>
    <row r="228" spans="1:38" x14ac:dyDescent="0.25">
      <c r="A228" s="10">
        <v>227</v>
      </c>
      <c r="B228" s="11">
        <f>VLOOKUP($A228,Table2[[No]:[Date Student Last Attended Program
(mm/dd/yyyy)]],2,FALSE)</f>
        <v>0</v>
      </c>
      <c r="C228" s="12">
        <f>VLOOKUP($A228,Table2[[No]:[Date Student Last Attended Program
(mm/dd/yyyy)]],4,FALSE)</f>
        <v>0</v>
      </c>
      <c r="D228" s="51">
        <f>VLOOKUP($A228,Table2[[No]:[Date Student Last Attended Program
(mm/dd/yyyy)]],14,FALSE)</f>
        <v>0</v>
      </c>
      <c r="E228" s="138">
        <f>VLOOKUP($A228,Table2[[No]:[Date Student Last Attended Program
(mm/dd/yyyy)]],17,FALSE)</f>
        <v>0</v>
      </c>
      <c r="F228" s="207">
        <f>VLOOKUP($A228,Table2[[No]:[Date Student Last Attended Program
(mm/dd/yyyy)]],18,FALSE)</f>
        <v>0</v>
      </c>
      <c r="G228" s="209">
        <f>VLOOKUP($A228,Table2[[#All],[No]:[Which Group Does Student Participate In?
(optional)]],23,FALSE)</f>
        <v>0</v>
      </c>
      <c r="H228" s="29"/>
      <c r="I228" s="29"/>
      <c r="J228" s="29"/>
      <c r="K228" s="29"/>
      <c r="L228" s="29"/>
      <c r="M228" s="29"/>
      <c r="N228" s="29"/>
      <c r="O228" s="29"/>
      <c r="P228" s="29"/>
      <c r="Q228" s="29"/>
      <c r="R228" s="29"/>
      <c r="S228" s="9"/>
      <c r="T228" s="9"/>
      <c r="U228" s="9"/>
      <c r="V228" s="9"/>
      <c r="W228" s="9"/>
      <c r="X228" s="9"/>
      <c r="Y228" s="9"/>
      <c r="Z228" s="9"/>
      <c r="AA228" s="9"/>
      <c r="AB228" s="9"/>
      <c r="AC228" s="9"/>
      <c r="AD228" s="9"/>
      <c r="AE228" s="9"/>
      <c r="AF228" s="9"/>
      <c r="AG228" s="9"/>
      <c r="AH228" s="9"/>
      <c r="AI228" s="9"/>
      <c r="AJ228" s="11">
        <f t="shared" si="9"/>
        <v>0</v>
      </c>
      <c r="AK228" s="11">
        <f t="shared" si="10"/>
        <v>0</v>
      </c>
      <c r="AL228" s="47" t="e">
        <f t="shared" si="11"/>
        <v>#DIV/0!</v>
      </c>
    </row>
    <row r="229" spans="1:38" x14ac:dyDescent="0.25">
      <c r="A229" s="10">
        <v>228</v>
      </c>
      <c r="B229" s="11">
        <f>VLOOKUP($A229,Table2[[No]:[Date Student Last Attended Program
(mm/dd/yyyy)]],2,FALSE)</f>
        <v>0</v>
      </c>
      <c r="C229" s="12">
        <f>VLOOKUP($A229,Table2[[No]:[Date Student Last Attended Program
(mm/dd/yyyy)]],4,FALSE)</f>
        <v>0</v>
      </c>
      <c r="D229" s="51">
        <f>VLOOKUP($A229,Table2[[No]:[Date Student Last Attended Program
(mm/dd/yyyy)]],14,FALSE)</f>
        <v>0</v>
      </c>
      <c r="E229" s="138">
        <f>VLOOKUP($A229,Table2[[No]:[Date Student Last Attended Program
(mm/dd/yyyy)]],17,FALSE)</f>
        <v>0</v>
      </c>
      <c r="F229" s="207">
        <f>VLOOKUP($A229,Table2[[No]:[Date Student Last Attended Program
(mm/dd/yyyy)]],18,FALSE)</f>
        <v>0</v>
      </c>
      <c r="G229" s="209">
        <f>VLOOKUP($A229,Table2[[#All],[No]:[Which Group Does Student Participate In?
(optional)]],23,FALSE)</f>
        <v>0</v>
      </c>
      <c r="H229" s="29"/>
      <c r="I229" s="29"/>
      <c r="J229" s="29"/>
      <c r="K229" s="29"/>
      <c r="L229" s="29"/>
      <c r="M229" s="29"/>
      <c r="N229" s="29"/>
      <c r="O229" s="29"/>
      <c r="P229" s="29"/>
      <c r="Q229" s="29"/>
      <c r="R229" s="29"/>
      <c r="S229" s="9"/>
      <c r="T229" s="9"/>
      <c r="U229" s="9"/>
      <c r="V229" s="9"/>
      <c r="W229" s="9"/>
      <c r="X229" s="9"/>
      <c r="Y229" s="9"/>
      <c r="Z229" s="9"/>
      <c r="AA229" s="9"/>
      <c r="AB229" s="9"/>
      <c r="AC229" s="9"/>
      <c r="AD229" s="9"/>
      <c r="AE229" s="9"/>
      <c r="AF229" s="9"/>
      <c r="AG229" s="9"/>
      <c r="AH229" s="9"/>
      <c r="AI229" s="9"/>
      <c r="AJ229" s="11">
        <f t="shared" si="9"/>
        <v>0</v>
      </c>
      <c r="AK229" s="11">
        <f t="shared" si="10"/>
        <v>0</v>
      </c>
      <c r="AL229" s="47" t="e">
        <f t="shared" si="11"/>
        <v>#DIV/0!</v>
      </c>
    </row>
    <row r="230" spans="1:38" x14ac:dyDescent="0.25">
      <c r="A230" s="10">
        <v>229</v>
      </c>
      <c r="B230" s="11">
        <f>VLOOKUP($A230,Table2[[No]:[Date Student Last Attended Program
(mm/dd/yyyy)]],2,FALSE)</f>
        <v>0</v>
      </c>
      <c r="C230" s="12">
        <f>VLOOKUP($A230,Table2[[No]:[Date Student Last Attended Program
(mm/dd/yyyy)]],4,FALSE)</f>
        <v>0</v>
      </c>
      <c r="D230" s="51">
        <f>VLOOKUP($A230,Table2[[No]:[Date Student Last Attended Program
(mm/dd/yyyy)]],14,FALSE)</f>
        <v>0</v>
      </c>
      <c r="E230" s="138">
        <f>VLOOKUP($A230,Table2[[No]:[Date Student Last Attended Program
(mm/dd/yyyy)]],17,FALSE)</f>
        <v>0</v>
      </c>
      <c r="F230" s="207">
        <f>VLOOKUP($A230,Table2[[No]:[Date Student Last Attended Program
(mm/dd/yyyy)]],18,FALSE)</f>
        <v>0</v>
      </c>
      <c r="G230" s="209">
        <f>VLOOKUP($A230,Table2[[#All],[No]:[Which Group Does Student Participate In?
(optional)]],23,FALSE)</f>
        <v>0</v>
      </c>
      <c r="H230" s="29"/>
      <c r="I230" s="29"/>
      <c r="J230" s="29"/>
      <c r="K230" s="29"/>
      <c r="L230" s="29"/>
      <c r="M230" s="29"/>
      <c r="N230" s="29"/>
      <c r="O230" s="29"/>
      <c r="P230" s="29"/>
      <c r="Q230" s="29"/>
      <c r="R230" s="29"/>
      <c r="S230" s="9"/>
      <c r="T230" s="9"/>
      <c r="U230" s="9"/>
      <c r="V230" s="9"/>
      <c r="W230" s="9"/>
      <c r="X230" s="9"/>
      <c r="Y230" s="9"/>
      <c r="Z230" s="9"/>
      <c r="AA230" s="9"/>
      <c r="AB230" s="9"/>
      <c r="AC230" s="9"/>
      <c r="AD230" s="9"/>
      <c r="AE230" s="9"/>
      <c r="AF230" s="9"/>
      <c r="AG230" s="9"/>
      <c r="AH230" s="9"/>
      <c r="AI230" s="9"/>
      <c r="AJ230" s="11">
        <f t="shared" si="9"/>
        <v>0</v>
      </c>
      <c r="AK230" s="11">
        <f t="shared" si="10"/>
        <v>0</v>
      </c>
      <c r="AL230" s="47" t="e">
        <f t="shared" si="11"/>
        <v>#DIV/0!</v>
      </c>
    </row>
    <row r="231" spans="1:38" x14ac:dyDescent="0.25">
      <c r="A231" s="10">
        <v>230</v>
      </c>
      <c r="B231" s="11">
        <f>VLOOKUP($A231,Table2[[No]:[Date Student Last Attended Program
(mm/dd/yyyy)]],2,FALSE)</f>
        <v>0</v>
      </c>
      <c r="C231" s="12">
        <f>VLOOKUP($A231,Table2[[No]:[Date Student Last Attended Program
(mm/dd/yyyy)]],4,FALSE)</f>
        <v>0</v>
      </c>
      <c r="D231" s="51">
        <f>VLOOKUP($A231,Table2[[No]:[Date Student Last Attended Program
(mm/dd/yyyy)]],14,FALSE)</f>
        <v>0</v>
      </c>
      <c r="E231" s="138">
        <f>VLOOKUP($A231,Table2[[No]:[Date Student Last Attended Program
(mm/dd/yyyy)]],17,FALSE)</f>
        <v>0</v>
      </c>
      <c r="F231" s="207">
        <f>VLOOKUP($A231,Table2[[No]:[Date Student Last Attended Program
(mm/dd/yyyy)]],18,FALSE)</f>
        <v>0</v>
      </c>
      <c r="G231" s="209">
        <f>VLOOKUP($A231,Table2[[#All],[No]:[Which Group Does Student Participate In?
(optional)]],23,FALSE)</f>
        <v>0</v>
      </c>
      <c r="H231" s="29"/>
      <c r="I231" s="29"/>
      <c r="J231" s="29"/>
      <c r="K231" s="29"/>
      <c r="L231" s="29"/>
      <c r="M231" s="29"/>
      <c r="N231" s="29"/>
      <c r="O231" s="29"/>
      <c r="P231" s="29"/>
      <c r="Q231" s="29"/>
      <c r="R231" s="29"/>
      <c r="S231" s="9"/>
      <c r="T231" s="9"/>
      <c r="U231" s="9"/>
      <c r="V231" s="9"/>
      <c r="W231" s="9"/>
      <c r="X231" s="9"/>
      <c r="Y231" s="9"/>
      <c r="Z231" s="9"/>
      <c r="AA231" s="9"/>
      <c r="AB231" s="9"/>
      <c r="AC231" s="9"/>
      <c r="AD231" s="9"/>
      <c r="AE231" s="9"/>
      <c r="AF231" s="9"/>
      <c r="AG231" s="9"/>
      <c r="AH231" s="9"/>
      <c r="AI231" s="9"/>
      <c r="AJ231" s="11">
        <f t="shared" si="9"/>
        <v>0</v>
      </c>
      <c r="AK231" s="11">
        <f t="shared" si="10"/>
        <v>0</v>
      </c>
      <c r="AL231" s="47" t="e">
        <f t="shared" si="11"/>
        <v>#DIV/0!</v>
      </c>
    </row>
    <row r="232" spans="1:38" x14ac:dyDescent="0.25">
      <c r="A232" s="10">
        <v>231</v>
      </c>
      <c r="B232" s="11">
        <f>VLOOKUP($A232,Table2[[No]:[Date Student Last Attended Program
(mm/dd/yyyy)]],2,FALSE)</f>
        <v>0</v>
      </c>
      <c r="C232" s="12">
        <f>VLOOKUP($A232,Table2[[No]:[Date Student Last Attended Program
(mm/dd/yyyy)]],4,FALSE)</f>
        <v>0</v>
      </c>
      <c r="D232" s="51">
        <f>VLOOKUP($A232,Table2[[No]:[Date Student Last Attended Program
(mm/dd/yyyy)]],14,FALSE)</f>
        <v>0</v>
      </c>
      <c r="E232" s="138">
        <f>VLOOKUP($A232,Table2[[No]:[Date Student Last Attended Program
(mm/dd/yyyy)]],17,FALSE)</f>
        <v>0</v>
      </c>
      <c r="F232" s="207">
        <f>VLOOKUP($A232,Table2[[No]:[Date Student Last Attended Program
(mm/dd/yyyy)]],18,FALSE)</f>
        <v>0</v>
      </c>
      <c r="G232" s="209">
        <f>VLOOKUP($A232,Table2[[#All],[No]:[Which Group Does Student Participate In?
(optional)]],23,FALSE)</f>
        <v>0</v>
      </c>
      <c r="H232" s="29"/>
      <c r="I232" s="29"/>
      <c r="J232" s="29"/>
      <c r="K232" s="29"/>
      <c r="L232" s="29"/>
      <c r="M232" s="29"/>
      <c r="N232" s="29"/>
      <c r="O232" s="29"/>
      <c r="P232" s="29"/>
      <c r="Q232" s="29"/>
      <c r="R232" s="29"/>
      <c r="S232" s="9"/>
      <c r="T232" s="9"/>
      <c r="U232" s="9"/>
      <c r="V232" s="9"/>
      <c r="W232" s="9"/>
      <c r="X232" s="9"/>
      <c r="Y232" s="9"/>
      <c r="Z232" s="9"/>
      <c r="AA232" s="9"/>
      <c r="AB232" s="9"/>
      <c r="AC232" s="9"/>
      <c r="AD232" s="9"/>
      <c r="AE232" s="9"/>
      <c r="AF232" s="9"/>
      <c r="AG232" s="9"/>
      <c r="AH232" s="9"/>
      <c r="AI232" s="9"/>
      <c r="AJ232" s="11">
        <f t="shared" si="9"/>
        <v>0</v>
      </c>
      <c r="AK232" s="11">
        <f t="shared" si="10"/>
        <v>0</v>
      </c>
      <c r="AL232" s="47" t="e">
        <f t="shared" si="11"/>
        <v>#DIV/0!</v>
      </c>
    </row>
    <row r="233" spans="1:38" x14ac:dyDescent="0.25">
      <c r="A233" s="10">
        <v>232</v>
      </c>
      <c r="B233" s="11">
        <f>VLOOKUP($A233,Table2[[No]:[Date Student Last Attended Program
(mm/dd/yyyy)]],2,FALSE)</f>
        <v>0</v>
      </c>
      <c r="C233" s="12">
        <f>VLOOKUP($A233,Table2[[No]:[Date Student Last Attended Program
(mm/dd/yyyy)]],4,FALSE)</f>
        <v>0</v>
      </c>
      <c r="D233" s="51">
        <f>VLOOKUP($A233,Table2[[No]:[Date Student Last Attended Program
(mm/dd/yyyy)]],14,FALSE)</f>
        <v>0</v>
      </c>
      <c r="E233" s="138">
        <f>VLOOKUP($A233,Table2[[No]:[Date Student Last Attended Program
(mm/dd/yyyy)]],17,FALSE)</f>
        <v>0</v>
      </c>
      <c r="F233" s="207">
        <f>VLOOKUP($A233,Table2[[No]:[Date Student Last Attended Program
(mm/dd/yyyy)]],18,FALSE)</f>
        <v>0</v>
      </c>
      <c r="G233" s="209">
        <f>VLOOKUP($A233,Table2[[#All],[No]:[Which Group Does Student Participate In?
(optional)]],23,FALSE)</f>
        <v>0</v>
      </c>
      <c r="H233" s="29"/>
      <c r="I233" s="29"/>
      <c r="J233" s="29"/>
      <c r="K233" s="29"/>
      <c r="L233" s="29"/>
      <c r="M233" s="29"/>
      <c r="N233" s="29"/>
      <c r="O233" s="29"/>
      <c r="P233" s="29"/>
      <c r="Q233" s="29"/>
      <c r="R233" s="29"/>
      <c r="S233" s="9"/>
      <c r="T233" s="9"/>
      <c r="U233" s="9"/>
      <c r="V233" s="9"/>
      <c r="W233" s="9"/>
      <c r="X233" s="9"/>
      <c r="Y233" s="9"/>
      <c r="Z233" s="9"/>
      <c r="AA233" s="9"/>
      <c r="AB233" s="9"/>
      <c r="AC233" s="9"/>
      <c r="AD233" s="9"/>
      <c r="AE233" s="9"/>
      <c r="AF233" s="9"/>
      <c r="AG233" s="9"/>
      <c r="AH233" s="9"/>
      <c r="AI233" s="9"/>
      <c r="AJ233" s="11">
        <f t="shared" si="9"/>
        <v>0</v>
      </c>
      <c r="AK233" s="11">
        <f t="shared" si="10"/>
        <v>0</v>
      </c>
      <c r="AL233" s="47" t="e">
        <f t="shared" si="11"/>
        <v>#DIV/0!</v>
      </c>
    </row>
    <row r="234" spans="1:38" x14ac:dyDescent="0.25">
      <c r="A234" s="10">
        <v>233</v>
      </c>
      <c r="B234" s="11">
        <f>VLOOKUP($A234,Table2[[No]:[Date Student Last Attended Program
(mm/dd/yyyy)]],2,FALSE)</f>
        <v>0</v>
      </c>
      <c r="C234" s="12">
        <f>VLOOKUP($A234,Table2[[No]:[Date Student Last Attended Program
(mm/dd/yyyy)]],4,FALSE)</f>
        <v>0</v>
      </c>
      <c r="D234" s="51">
        <f>VLOOKUP($A234,Table2[[No]:[Date Student Last Attended Program
(mm/dd/yyyy)]],14,FALSE)</f>
        <v>0</v>
      </c>
      <c r="E234" s="138">
        <f>VLOOKUP($A234,Table2[[No]:[Date Student Last Attended Program
(mm/dd/yyyy)]],17,FALSE)</f>
        <v>0</v>
      </c>
      <c r="F234" s="207">
        <f>VLOOKUP($A234,Table2[[No]:[Date Student Last Attended Program
(mm/dd/yyyy)]],18,FALSE)</f>
        <v>0</v>
      </c>
      <c r="G234" s="209">
        <f>VLOOKUP($A234,Table2[[#All],[No]:[Which Group Does Student Participate In?
(optional)]],23,FALSE)</f>
        <v>0</v>
      </c>
      <c r="H234" s="29"/>
      <c r="I234" s="29"/>
      <c r="J234" s="29"/>
      <c r="K234" s="29"/>
      <c r="L234" s="29"/>
      <c r="M234" s="29"/>
      <c r="N234" s="29"/>
      <c r="O234" s="29"/>
      <c r="P234" s="29"/>
      <c r="Q234" s="29"/>
      <c r="R234" s="29"/>
      <c r="S234" s="9"/>
      <c r="T234" s="9"/>
      <c r="U234" s="9"/>
      <c r="V234" s="9"/>
      <c r="W234" s="9"/>
      <c r="X234" s="9"/>
      <c r="Y234" s="9"/>
      <c r="Z234" s="9"/>
      <c r="AA234" s="9"/>
      <c r="AB234" s="9"/>
      <c r="AC234" s="9"/>
      <c r="AD234" s="9"/>
      <c r="AE234" s="9"/>
      <c r="AF234" s="9"/>
      <c r="AG234" s="9"/>
      <c r="AH234" s="9"/>
      <c r="AI234" s="9"/>
      <c r="AJ234" s="11">
        <f t="shared" si="9"/>
        <v>0</v>
      </c>
      <c r="AK234" s="11">
        <f t="shared" si="10"/>
        <v>0</v>
      </c>
      <c r="AL234" s="47" t="e">
        <f t="shared" si="11"/>
        <v>#DIV/0!</v>
      </c>
    </row>
    <row r="235" spans="1:38" x14ac:dyDescent="0.25">
      <c r="A235" s="10">
        <v>234</v>
      </c>
      <c r="B235" s="11">
        <f>VLOOKUP($A235,Table2[[No]:[Date Student Last Attended Program
(mm/dd/yyyy)]],2,FALSE)</f>
        <v>0</v>
      </c>
      <c r="C235" s="12">
        <f>VLOOKUP($A235,Table2[[No]:[Date Student Last Attended Program
(mm/dd/yyyy)]],4,FALSE)</f>
        <v>0</v>
      </c>
      <c r="D235" s="51">
        <f>VLOOKUP($A235,Table2[[No]:[Date Student Last Attended Program
(mm/dd/yyyy)]],14,FALSE)</f>
        <v>0</v>
      </c>
      <c r="E235" s="138">
        <f>VLOOKUP($A235,Table2[[No]:[Date Student Last Attended Program
(mm/dd/yyyy)]],17,FALSE)</f>
        <v>0</v>
      </c>
      <c r="F235" s="207">
        <f>VLOOKUP($A235,Table2[[No]:[Date Student Last Attended Program
(mm/dd/yyyy)]],18,FALSE)</f>
        <v>0</v>
      </c>
      <c r="G235" s="209">
        <f>VLOOKUP($A235,Table2[[#All],[No]:[Which Group Does Student Participate In?
(optional)]],23,FALSE)</f>
        <v>0</v>
      </c>
      <c r="H235" s="29"/>
      <c r="I235" s="29"/>
      <c r="J235" s="29"/>
      <c r="K235" s="29"/>
      <c r="L235" s="29"/>
      <c r="M235" s="29"/>
      <c r="N235" s="29"/>
      <c r="O235" s="29"/>
      <c r="P235" s="29"/>
      <c r="Q235" s="29"/>
      <c r="R235" s="29"/>
      <c r="S235" s="9"/>
      <c r="T235" s="9"/>
      <c r="U235" s="9"/>
      <c r="V235" s="9"/>
      <c r="W235" s="9"/>
      <c r="X235" s="9"/>
      <c r="Y235" s="9"/>
      <c r="Z235" s="9"/>
      <c r="AA235" s="9"/>
      <c r="AB235" s="9"/>
      <c r="AC235" s="9"/>
      <c r="AD235" s="9"/>
      <c r="AE235" s="9"/>
      <c r="AF235" s="9"/>
      <c r="AG235" s="9"/>
      <c r="AH235" s="9"/>
      <c r="AI235" s="9"/>
      <c r="AJ235" s="11">
        <f t="shared" si="9"/>
        <v>0</v>
      </c>
      <c r="AK235" s="11">
        <f t="shared" si="10"/>
        <v>0</v>
      </c>
      <c r="AL235" s="47" t="e">
        <f t="shared" si="11"/>
        <v>#DIV/0!</v>
      </c>
    </row>
    <row r="236" spans="1:38" x14ac:dyDescent="0.25">
      <c r="A236" s="10">
        <v>235</v>
      </c>
      <c r="B236" s="11">
        <f>VLOOKUP($A236,Table2[[No]:[Date Student Last Attended Program
(mm/dd/yyyy)]],2,FALSE)</f>
        <v>0</v>
      </c>
      <c r="C236" s="12">
        <f>VLOOKUP($A236,Table2[[No]:[Date Student Last Attended Program
(mm/dd/yyyy)]],4,FALSE)</f>
        <v>0</v>
      </c>
      <c r="D236" s="51">
        <f>VLOOKUP($A236,Table2[[No]:[Date Student Last Attended Program
(mm/dd/yyyy)]],14,FALSE)</f>
        <v>0</v>
      </c>
      <c r="E236" s="138">
        <f>VLOOKUP($A236,Table2[[No]:[Date Student Last Attended Program
(mm/dd/yyyy)]],17,FALSE)</f>
        <v>0</v>
      </c>
      <c r="F236" s="207">
        <f>VLOOKUP($A236,Table2[[No]:[Date Student Last Attended Program
(mm/dd/yyyy)]],18,FALSE)</f>
        <v>0</v>
      </c>
      <c r="G236" s="209">
        <f>VLOOKUP($A236,Table2[[#All],[No]:[Which Group Does Student Participate In?
(optional)]],23,FALSE)</f>
        <v>0</v>
      </c>
      <c r="H236" s="29"/>
      <c r="I236" s="29"/>
      <c r="J236" s="29"/>
      <c r="K236" s="29"/>
      <c r="L236" s="29"/>
      <c r="M236" s="29"/>
      <c r="N236" s="29"/>
      <c r="O236" s="29"/>
      <c r="P236" s="29"/>
      <c r="Q236" s="29"/>
      <c r="R236" s="29"/>
      <c r="S236" s="9"/>
      <c r="T236" s="9"/>
      <c r="U236" s="9"/>
      <c r="V236" s="9"/>
      <c r="W236" s="9"/>
      <c r="X236" s="9"/>
      <c r="Y236" s="9"/>
      <c r="Z236" s="9"/>
      <c r="AA236" s="9"/>
      <c r="AB236" s="9"/>
      <c r="AC236" s="9"/>
      <c r="AD236" s="9"/>
      <c r="AE236" s="9"/>
      <c r="AF236" s="9"/>
      <c r="AG236" s="9"/>
      <c r="AH236" s="9"/>
      <c r="AI236" s="9"/>
      <c r="AJ236" s="11">
        <f t="shared" si="9"/>
        <v>0</v>
      </c>
      <c r="AK236" s="11">
        <f t="shared" si="10"/>
        <v>0</v>
      </c>
      <c r="AL236" s="47" t="e">
        <f t="shared" si="11"/>
        <v>#DIV/0!</v>
      </c>
    </row>
    <row r="237" spans="1:38" x14ac:dyDescent="0.25">
      <c r="A237" s="10">
        <v>236</v>
      </c>
      <c r="B237" s="11">
        <f>VLOOKUP($A237,Table2[[No]:[Date Student Last Attended Program
(mm/dd/yyyy)]],2,FALSE)</f>
        <v>0</v>
      </c>
      <c r="C237" s="12">
        <f>VLOOKUP($A237,Table2[[No]:[Date Student Last Attended Program
(mm/dd/yyyy)]],4,FALSE)</f>
        <v>0</v>
      </c>
      <c r="D237" s="51">
        <f>VLOOKUP($A237,Table2[[No]:[Date Student Last Attended Program
(mm/dd/yyyy)]],14,FALSE)</f>
        <v>0</v>
      </c>
      <c r="E237" s="138">
        <f>VLOOKUP($A237,Table2[[No]:[Date Student Last Attended Program
(mm/dd/yyyy)]],17,FALSE)</f>
        <v>0</v>
      </c>
      <c r="F237" s="207">
        <f>VLOOKUP($A237,Table2[[No]:[Date Student Last Attended Program
(mm/dd/yyyy)]],18,FALSE)</f>
        <v>0</v>
      </c>
      <c r="G237" s="209">
        <f>VLOOKUP($A237,Table2[[#All],[No]:[Which Group Does Student Participate In?
(optional)]],23,FALSE)</f>
        <v>0</v>
      </c>
      <c r="H237" s="29"/>
      <c r="I237" s="29"/>
      <c r="J237" s="29"/>
      <c r="K237" s="29"/>
      <c r="L237" s="29"/>
      <c r="M237" s="29"/>
      <c r="N237" s="29"/>
      <c r="O237" s="29"/>
      <c r="P237" s="29"/>
      <c r="Q237" s="29"/>
      <c r="R237" s="29"/>
      <c r="S237" s="9"/>
      <c r="T237" s="9"/>
      <c r="U237" s="9"/>
      <c r="V237" s="9"/>
      <c r="W237" s="9"/>
      <c r="X237" s="9"/>
      <c r="Y237" s="9"/>
      <c r="Z237" s="9"/>
      <c r="AA237" s="9"/>
      <c r="AB237" s="9"/>
      <c r="AC237" s="9"/>
      <c r="AD237" s="9"/>
      <c r="AE237" s="9"/>
      <c r="AF237" s="9"/>
      <c r="AG237" s="9"/>
      <c r="AH237" s="9"/>
      <c r="AI237" s="9"/>
      <c r="AJ237" s="11">
        <f t="shared" si="9"/>
        <v>0</v>
      </c>
      <c r="AK237" s="11">
        <f t="shared" si="10"/>
        <v>0</v>
      </c>
      <c r="AL237" s="47" t="e">
        <f t="shared" si="11"/>
        <v>#DIV/0!</v>
      </c>
    </row>
    <row r="238" spans="1:38" x14ac:dyDescent="0.25">
      <c r="A238" s="10">
        <v>237</v>
      </c>
      <c r="B238" s="11">
        <f>VLOOKUP($A238,Table2[[No]:[Date Student Last Attended Program
(mm/dd/yyyy)]],2,FALSE)</f>
        <v>0</v>
      </c>
      <c r="C238" s="12">
        <f>VLOOKUP($A238,Table2[[No]:[Date Student Last Attended Program
(mm/dd/yyyy)]],4,FALSE)</f>
        <v>0</v>
      </c>
      <c r="D238" s="51">
        <f>VLOOKUP($A238,Table2[[No]:[Date Student Last Attended Program
(mm/dd/yyyy)]],14,FALSE)</f>
        <v>0</v>
      </c>
      <c r="E238" s="138">
        <f>VLOOKUP($A238,Table2[[No]:[Date Student Last Attended Program
(mm/dd/yyyy)]],17,FALSE)</f>
        <v>0</v>
      </c>
      <c r="F238" s="207">
        <f>VLOOKUP($A238,Table2[[No]:[Date Student Last Attended Program
(mm/dd/yyyy)]],18,FALSE)</f>
        <v>0</v>
      </c>
      <c r="G238" s="209">
        <f>VLOOKUP($A238,Table2[[#All],[No]:[Which Group Does Student Participate In?
(optional)]],23,FALSE)</f>
        <v>0</v>
      </c>
      <c r="H238" s="29"/>
      <c r="I238" s="29"/>
      <c r="J238" s="29"/>
      <c r="K238" s="29"/>
      <c r="L238" s="29"/>
      <c r="M238" s="29"/>
      <c r="N238" s="29"/>
      <c r="O238" s="29"/>
      <c r="P238" s="29"/>
      <c r="Q238" s="29"/>
      <c r="R238" s="29"/>
      <c r="S238" s="9"/>
      <c r="T238" s="9"/>
      <c r="U238" s="9"/>
      <c r="V238" s="9"/>
      <c r="W238" s="9"/>
      <c r="X238" s="9"/>
      <c r="Y238" s="9"/>
      <c r="Z238" s="9"/>
      <c r="AA238" s="9"/>
      <c r="AB238" s="9"/>
      <c r="AC238" s="9"/>
      <c r="AD238" s="9"/>
      <c r="AE238" s="9"/>
      <c r="AF238" s="9"/>
      <c r="AG238" s="9"/>
      <c r="AH238" s="9"/>
      <c r="AI238" s="9"/>
      <c r="AJ238" s="11">
        <f t="shared" si="9"/>
        <v>0</v>
      </c>
      <c r="AK238" s="11">
        <f t="shared" si="10"/>
        <v>0</v>
      </c>
      <c r="AL238" s="47" t="e">
        <f t="shared" si="11"/>
        <v>#DIV/0!</v>
      </c>
    </row>
    <row r="239" spans="1:38" x14ac:dyDescent="0.25">
      <c r="A239" s="10">
        <v>238</v>
      </c>
      <c r="B239" s="11">
        <f>VLOOKUP($A239,Table2[[No]:[Date Student Last Attended Program
(mm/dd/yyyy)]],2,FALSE)</f>
        <v>0</v>
      </c>
      <c r="C239" s="12">
        <f>VLOOKUP($A239,Table2[[No]:[Date Student Last Attended Program
(mm/dd/yyyy)]],4,FALSE)</f>
        <v>0</v>
      </c>
      <c r="D239" s="51">
        <f>VLOOKUP($A239,Table2[[No]:[Date Student Last Attended Program
(mm/dd/yyyy)]],14,FALSE)</f>
        <v>0</v>
      </c>
      <c r="E239" s="138">
        <f>VLOOKUP($A239,Table2[[No]:[Date Student Last Attended Program
(mm/dd/yyyy)]],17,FALSE)</f>
        <v>0</v>
      </c>
      <c r="F239" s="207">
        <f>VLOOKUP($A239,Table2[[No]:[Date Student Last Attended Program
(mm/dd/yyyy)]],18,FALSE)</f>
        <v>0</v>
      </c>
      <c r="G239" s="209">
        <f>VLOOKUP($A239,Table2[[#All],[No]:[Which Group Does Student Participate In?
(optional)]],23,FALSE)</f>
        <v>0</v>
      </c>
      <c r="H239" s="29"/>
      <c r="I239" s="29"/>
      <c r="J239" s="29"/>
      <c r="K239" s="29"/>
      <c r="L239" s="29"/>
      <c r="M239" s="29"/>
      <c r="N239" s="29"/>
      <c r="O239" s="29"/>
      <c r="P239" s="29"/>
      <c r="Q239" s="29"/>
      <c r="R239" s="29"/>
      <c r="S239" s="9"/>
      <c r="T239" s="9"/>
      <c r="U239" s="9"/>
      <c r="V239" s="9"/>
      <c r="W239" s="9"/>
      <c r="X239" s="9"/>
      <c r="Y239" s="9"/>
      <c r="Z239" s="9"/>
      <c r="AA239" s="9"/>
      <c r="AB239" s="9"/>
      <c r="AC239" s="9"/>
      <c r="AD239" s="9"/>
      <c r="AE239" s="9"/>
      <c r="AF239" s="9"/>
      <c r="AG239" s="9"/>
      <c r="AH239" s="9"/>
      <c r="AI239" s="9"/>
      <c r="AJ239" s="11">
        <f t="shared" si="9"/>
        <v>0</v>
      </c>
      <c r="AK239" s="11">
        <f t="shared" si="10"/>
        <v>0</v>
      </c>
      <c r="AL239" s="47" t="e">
        <f t="shared" si="11"/>
        <v>#DIV/0!</v>
      </c>
    </row>
    <row r="240" spans="1:38" x14ac:dyDescent="0.25">
      <c r="A240" s="10">
        <v>239</v>
      </c>
      <c r="B240" s="11">
        <f>VLOOKUP($A240,Table2[[No]:[Date Student Last Attended Program
(mm/dd/yyyy)]],2,FALSE)</f>
        <v>0</v>
      </c>
      <c r="C240" s="12">
        <f>VLOOKUP($A240,Table2[[No]:[Date Student Last Attended Program
(mm/dd/yyyy)]],4,FALSE)</f>
        <v>0</v>
      </c>
      <c r="D240" s="51">
        <f>VLOOKUP($A240,Table2[[No]:[Date Student Last Attended Program
(mm/dd/yyyy)]],14,FALSE)</f>
        <v>0</v>
      </c>
      <c r="E240" s="138">
        <f>VLOOKUP($A240,Table2[[No]:[Date Student Last Attended Program
(mm/dd/yyyy)]],17,FALSE)</f>
        <v>0</v>
      </c>
      <c r="F240" s="207">
        <f>VLOOKUP($A240,Table2[[No]:[Date Student Last Attended Program
(mm/dd/yyyy)]],18,FALSE)</f>
        <v>0</v>
      </c>
      <c r="G240" s="209">
        <f>VLOOKUP($A240,Table2[[#All],[No]:[Which Group Does Student Participate In?
(optional)]],23,FALSE)</f>
        <v>0</v>
      </c>
      <c r="H240" s="29"/>
      <c r="I240" s="29"/>
      <c r="J240" s="29"/>
      <c r="K240" s="29"/>
      <c r="L240" s="29"/>
      <c r="M240" s="29"/>
      <c r="N240" s="29"/>
      <c r="O240" s="29"/>
      <c r="P240" s="29"/>
      <c r="Q240" s="29"/>
      <c r="R240" s="29"/>
      <c r="S240" s="9"/>
      <c r="T240" s="9"/>
      <c r="U240" s="9"/>
      <c r="V240" s="9"/>
      <c r="W240" s="9"/>
      <c r="X240" s="9"/>
      <c r="Y240" s="9"/>
      <c r="Z240" s="9"/>
      <c r="AA240" s="9"/>
      <c r="AB240" s="9"/>
      <c r="AC240" s="9"/>
      <c r="AD240" s="9"/>
      <c r="AE240" s="9"/>
      <c r="AF240" s="9"/>
      <c r="AG240" s="9"/>
      <c r="AH240" s="9"/>
      <c r="AI240" s="9"/>
      <c r="AJ240" s="11">
        <f t="shared" si="9"/>
        <v>0</v>
      </c>
      <c r="AK240" s="11">
        <f t="shared" si="10"/>
        <v>0</v>
      </c>
      <c r="AL240" s="47" t="e">
        <f t="shared" si="11"/>
        <v>#DIV/0!</v>
      </c>
    </row>
    <row r="241" spans="1:38" x14ac:dyDescent="0.25">
      <c r="A241" s="10">
        <v>240</v>
      </c>
      <c r="B241" s="11">
        <f>VLOOKUP($A241,Table2[[No]:[Date Student Last Attended Program
(mm/dd/yyyy)]],2,FALSE)</f>
        <v>0</v>
      </c>
      <c r="C241" s="12">
        <f>VLOOKUP($A241,Table2[[No]:[Date Student Last Attended Program
(mm/dd/yyyy)]],4,FALSE)</f>
        <v>0</v>
      </c>
      <c r="D241" s="51">
        <f>VLOOKUP($A241,Table2[[No]:[Date Student Last Attended Program
(mm/dd/yyyy)]],14,FALSE)</f>
        <v>0</v>
      </c>
      <c r="E241" s="138">
        <f>VLOOKUP($A241,Table2[[No]:[Date Student Last Attended Program
(mm/dd/yyyy)]],17,FALSE)</f>
        <v>0</v>
      </c>
      <c r="F241" s="207">
        <f>VLOOKUP($A241,Table2[[No]:[Date Student Last Attended Program
(mm/dd/yyyy)]],18,FALSE)</f>
        <v>0</v>
      </c>
      <c r="G241" s="209">
        <f>VLOOKUP($A241,Table2[[#All],[No]:[Which Group Does Student Participate In?
(optional)]],23,FALSE)</f>
        <v>0</v>
      </c>
      <c r="H241" s="29"/>
      <c r="I241" s="29"/>
      <c r="J241" s="29"/>
      <c r="K241" s="29"/>
      <c r="L241" s="29"/>
      <c r="M241" s="29"/>
      <c r="N241" s="29"/>
      <c r="O241" s="29"/>
      <c r="P241" s="29"/>
      <c r="Q241" s="29"/>
      <c r="R241" s="29"/>
      <c r="S241" s="9"/>
      <c r="T241" s="9"/>
      <c r="U241" s="9"/>
      <c r="V241" s="9"/>
      <c r="W241" s="9"/>
      <c r="X241" s="9"/>
      <c r="Y241" s="9"/>
      <c r="Z241" s="9"/>
      <c r="AA241" s="9"/>
      <c r="AB241" s="9"/>
      <c r="AC241" s="9"/>
      <c r="AD241" s="9"/>
      <c r="AE241" s="9"/>
      <c r="AF241" s="9"/>
      <c r="AG241" s="9"/>
      <c r="AH241" s="9"/>
      <c r="AI241" s="9"/>
      <c r="AJ241" s="11">
        <f t="shared" si="9"/>
        <v>0</v>
      </c>
      <c r="AK241" s="11">
        <f t="shared" si="10"/>
        <v>0</v>
      </c>
      <c r="AL241" s="47" t="e">
        <f t="shared" si="11"/>
        <v>#DIV/0!</v>
      </c>
    </row>
    <row r="242" spans="1:38" x14ac:dyDescent="0.25">
      <c r="A242" s="10">
        <v>241</v>
      </c>
      <c r="B242" s="11">
        <f>VLOOKUP($A242,Table2[[No]:[Date Student Last Attended Program
(mm/dd/yyyy)]],2,FALSE)</f>
        <v>0</v>
      </c>
      <c r="C242" s="12">
        <f>VLOOKUP($A242,Table2[[No]:[Date Student Last Attended Program
(mm/dd/yyyy)]],4,FALSE)</f>
        <v>0</v>
      </c>
      <c r="D242" s="51">
        <f>VLOOKUP($A242,Table2[[No]:[Date Student Last Attended Program
(mm/dd/yyyy)]],14,FALSE)</f>
        <v>0</v>
      </c>
      <c r="E242" s="138">
        <f>VLOOKUP($A242,Table2[[No]:[Date Student Last Attended Program
(mm/dd/yyyy)]],17,FALSE)</f>
        <v>0</v>
      </c>
      <c r="F242" s="207">
        <f>VLOOKUP($A242,Table2[[No]:[Date Student Last Attended Program
(mm/dd/yyyy)]],18,FALSE)</f>
        <v>0</v>
      </c>
      <c r="G242" s="209">
        <f>VLOOKUP($A242,Table2[[#All],[No]:[Which Group Does Student Participate In?
(optional)]],23,FALSE)</f>
        <v>0</v>
      </c>
      <c r="H242" s="29"/>
      <c r="I242" s="29"/>
      <c r="J242" s="29"/>
      <c r="K242" s="29"/>
      <c r="L242" s="29"/>
      <c r="M242" s="29"/>
      <c r="N242" s="29"/>
      <c r="O242" s="29"/>
      <c r="P242" s="29"/>
      <c r="Q242" s="29"/>
      <c r="R242" s="29"/>
      <c r="S242" s="9"/>
      <c r="T242" s="9"/>
      <c r="U242" s="9"/>
      <c r="V242" s="9"/>
      <c r="W242" s="9"/>
      <c r="X242" s="9"/>
      <c r="Y242" s="9"/>
      <c r="Z242" s="9"/>
      <c r="AA242" s="9"/>
      <c r="AB242" s="9"/>
      <c r="AC242" s="9"/>
      <c r="AD242" s="9"/>
      <c r="AE242" s="9"/>
      <c r="AF242" s="9"/>
      <c r="AG242" s="9"/>
      <c r="AH242" s="9"/>
      <c r="AI242" s="9"/>
      <c r="AJ242" s="11">
        <f t="shared" si="9"/>
        <v>0</v>
      </c>
      <c r="AK242" s="11">
        <f t="shared" si="10"/>
        <v>0</v>
      </c>
      <c r="AL242" s="47" t="e">
        <f t="shared" si="11"/>
        <v>#DIV/0!</v>
      </c>
    </row>
    <row r="243" spans="1:38" x14ac:dyDescent="0.25">
      <c r="A243" s="10">
        <v>242</v>
      </c>
      <c r="B243" s="11">
        <f>VLOOKUP($A243,Table2[[No]:[Date Student Last Attended Program
(mm/dd/yyyy)]],2,FALSE)</f>
        <v>0</v>
      </c>
      <c r="C243" s="12">
        <f>VLOOKUP($A243,Table2[[No]:[Date Student Last Attended Program
(mm/dd/yyyy)]],4,FALSE)</f>
        <v>0</v>
      </c>
      <c r="D243" s="51">
        <f>VLOOKUP($A243,Table2[[No]:[Date Student Last Attended Program
(mm/dd/yyyy)]],14,FALSE)</f>
        <v>0</v>
      </c>
      <c r="E243" s="138">
        <f>VLOOKUP($A243,Table2[[No]:[Date Student Last Attended Program
(mm/dd/yyyy)]],17,FALSE)</f>
        <v>0</v>
      </c>
      <c r="F243" s="207">
        <f>VLOOKUP($A243,Table2[[No]:[Date Student Last Attended Program
(mm/dd/yyyy)]],18,FALSE)</f>
        <v>0</v>
      </c>
      <c r="G243" s="209">
        <f>VLOOKUP($A243,Table2[[#All],[No]:[Which Group Does Student Participate In?
(optional)]],23,FALSE)</f>
        <v>0</v>
      </c>
      <c r="H243" s="29"/>
      <c r="I243" s="29"/>
      <c r="J243" s="29"/>
      <c r="K243" s="29"/>
      <c r="L243" s="29"/>
      <c r="M243" s="29"/>
      <c r="N243" s="29"/>
      <c r="O243" s="29"/>
      <c r="P243" s="29"/>
      <c r="Q243" s="29"/>
      <c r="R243" s="29"/>
      <c r="S243" s="9"/>
      <c r="T243" s="9"/>
      <c r="U243" s="9"/>
      <c r="V243" s="9"/>
      <c r="W243" s="9"/>
      <c r="X243" s="9"/>
      <c r="Y243" s="9"/>
      <c r="Z243" s="9"/>
      <c r="AA243" s="9"/>
      <c r="AB243" s="9"/>
      <c r="AC243" s="9"/>
      <c r="AD243" s="9"/>
      <c r="AE243" s="9"/>
      <c r="AF243" s="9"/>
      <c r="AG243" s="9"/>
      <c r="AH243" s="9"/>
      <c r="AI243" s="9"/>
      <c r="AJ243" s="11">
        <f t="shared" si="9"/>
        <v>0</v>
      </c>
      <c r="AK243" s="11">
        <f t="shared" si="10"/>
        <v>0</v>
      </c>
      <c r="AL243" s="47" t="e">
        <f t="shared" si="11"/>
        <v>#DIV/0!</v>
      </c>
    </row>
    <row r="244" spans="1:38" x14ac:dyDescent="0.25">
      <c r="A244" s="10">
        <v>243</v>
      </c>
      <c r="B244" s="11">
        <f>VLOOKUP($A244,Table2[[No]:[Date Student Last Attended Program
(mm/dd/yyyy)]],2,FALSE)</f>
        <v>0</v>
      </c>
      <c r="C244" s="12">
        <f>VLOOKUP($A244,Table2[[No]:[Date Student Last Attended Program
(mm/dd/yyyy)]],4,FALSE)</f>
        <v>0</v>
      </c>
      <c r="D244" s="51">
        <f>VLOOKUP($A244,Table2[[No]:[Date Student Last Attended Program
(mm/dd/yyyy)]],14,FALSE)</f>
        <v>0</v>
      </c>
      <c r="E244" s="138">
        <f>VLOOKUP($A244,Table2[[No]:[Date Student Last Attended Program
(mm/dd/yyyy)]],17,FALSE)</f>
        <v>0</v>
      </c>
      <c r="F244" s="207">
        <f>VLOOKUP($A244,Table2[[No]:[Date Student Last Attended Program
(mm/dd/yyyy)]],18,FALSE)</f>
        <v>0</v>
      </c>
      <c r="G244" s="209">
        <f>VLOOKUP($A244,Table2[[#All],[No]:[Which Group Does Student Participate In?
(optional)]],23,FALSE)</f>
        <v>0</v>
      </c>
      <c r="H244" s="29"/>
      <c r="I244" s="29"/>
      <c r="J244" s="29"/>
      <c r="K244" s="29"/>
      <c r="L244" s="29"/>
      <c r="M244" s="29"/>
      <c r="N244" s="29"/>
      <c r="O244" s="29"/>
      <c r="P244" s="29"/>
      <c r="Q244" s="29"/>
      <c r="R244" s="29"/>
      <c r="S244" s="9"/>
      <c r="T244" s="9"/>
      <c r="U244" s="9"/>
      <c r="V244" s="9"/>
      <c r="W244" s="9"/>
      <c r="X244" s="9"/>
      <c r="Y244" s="9"/>
      <c r="Z244" s="9"/>
      <c r="AA244" s="9"/>
      <c r="AB244" s="9"/>
      <c r="AC244" s="9"/>
      <c r="AD244" s="9"/>
      <c r="AE244" s="9"/>
      <c r="AF244" s="9"/>
      <c r="AG244" s="9"/>
      <c r="AH244" s="9"/>
      <c r="AI244" s="9"/>
      <c r="AJ244" s="11">
        <f t="shared" si="9"/>
        <v>0</v>
      </c>
      <c r="AK244" s="11">
        <f t="shared" si="10"/>
        <v>0</v>
      </c>
      <c r="AL244" s="47" t="e">
        <f t="shared" si="11"/>
        <v>#DIV/0!</v>
      </c>
    </row>
    <row r="245" spans="1:38" x14ac:dyDescent="0.25">
      <c r="A245" s="10">
        <v>244</v>
      </c>
      <c r="B245" s="11">
        <f>VLOOKUP($A245,Table2[[No]:[Date Student Last Attended Program
(mm/dd/yyyy)]],2,FALSE)</f>
        <v>0</v>
      </c>
      <c r="C245" s="12">
        <f>VLOOKUP($A245,Table2[[No]:[Date Student Last Attended Program
(mm/dd/yyyy)]],4,FALSE)</f>
        <v>0</v>
      </c>
      <c r="D245" s="51">
        <f>VLOOKUP($A245,Table2[[No]:[Date Student Last Attended Program
(mm/dd/yyyy)]],14,FALSE)</f>
        <v>0</v>
      </c>
      <c r="E245" s="138">
        <f>VLOOKUP($A245,Table2[[No]:[Date Student Last Attended Program
(mm/dd/yyyy)]],17,FALSE)</f>
        <v>0</v>
      </c>
      <c r="F245" s="207">
        <f>VLOOKUP($A245,Table2[[No]:[Date Student Last Attended Program
(mm/dd/yyyy)]],18,FALSE)</f>
        <v>0</v>
      </c>
      <c r="G245" s="209">
        <f>VLOOKUP($A245,Table2[[#All],[No]:[Which Group Does Student Participate In?
(optional)]],23,FALSE)</f>
        <v>0</v>
      </c>
      <c r="H245" s="29"/>
      <c r="I245" s="29"/>
      <c r="J245" s="29"/>
      <c r="K245" s="29"/>
      <c r="L245" s="29"/>
      <c r="M245" s="29"/>
      <c r="N245" s="29"/>
      <c r="O245" s="29"/>
      <c r="P245" s="29"/>
      <c r="Q245" s="29"/>
      <c r="R245" s="29"/>
      <c r="S245" s="9"/>
      <c r="T245" s="9"/>
      <c r="U245" s="9"/>
      <c r="V245" s="9"/>
      <c r="W245" s="9"/>
      <c r="X245" s="9"/>
      <c r="Y245" s="9"/>
      <c r="Z245" s="9"/>
      <c r="AA245" s="9"/>
      <c r="AB245" s="9"/>
      <c r="AC245" s="9"/>
      <c r="AD245" s="9"/>
      <c r="AE245" s="9"/>
      <c r="AF245" s="9"/>
      <c r="AG245" s="9"/>
      <c r="AH245" s="9"/>
      <c r="AI245" s="9"/>
      <c r="AJ245" s="11">
        <f t="shared" si="9"/>
        <v>0</v>
      </c>
      <c r="AK245" s="11">
        <f t="shared" si="10"/>
        <v>0</v>
      </c>
      <c r="AL245" s="47" t="e">
        <f t="shared" si="11"/>
        <v>#DIV/0!</v>
      </c>
    </row>
    <row r="246" spans="1:38" x14ac:dyDescent="0.25">
      <c r="A246" s="10">
        <v>245</v>
      </c>
      <c r="B246" s="11">
        <f>VLOOKUP($A246,Table2[[No]:[Date Student Last Attended Program
(mm/dd/yyyy)]],2,FALSE)</f>
        <v>0</v>
      </c>
      <c r="C246" s="12">
        <f>VLOOKUP($A246,Table2[[No]:[Date Student Last Attended Program
(mm/dd/yyyy)]],4,FALSE)</f>
        <v>0</v>
      </c>
      <c r="D246" s="51">
        <f>VLOOKUP($A246,Table2[[No]:[Date Student Last Attended Program
(mm/dd/yyyy)]],14,FALSE)</f>
        <v>0</v>
      </c>
      <c r="E246" s="138">
        <f>VLOOKUP($A246,Table2[[No]:[Date Student Last Attended Program
(mm/dd/yyyy)]],17,FALSE)</f>
        <v>0</v>
      </c>
      <c r="F246" s="207">
        <f>VLOOKUP($A246,Table2[[No]:[Date Student Last Attended Program
(mm/dd/yyyy)]],18,FALSE)</f>
        <v>0</v>
      </c>
      <c r="G246" s="209">
        <f>VLOOKUP($A246,Table2[[#All],[No]:[Which Group Does Student Participate In?
(optional)]],23,FALSE)</f>
        <v>0</v>
      </c>
      <c r="H246" s="29"/>
      <c r="I246" s="29"/>
      <c r="J246" s="29"/>
      <c r="K246" s="29"/>
      <c r="L246" s="29"/>
      <c r="M246" s="29"/>
      <c r="N246" s="29"/>
      <c r="O246" s="29"/>
      <c r="P246" s="29"/>
      <c r="Q246" s="29"/>
      <c r="R246" s="29"/>
      <c r="S246" s="9"/>
      <c r="T246" s="9"/>
      <c r="U246" s="9"/>
      <c r="V246" s="9"/>
      <c r="W246" s="9"/>
      <c r="X246" s="9"/>
      <c r="Y246" s="9"/>
      <c r="Z246" s="9"/>
      <c r="AA246" s="9"/>
      <c r="AB246" s="9"/>
      <c r="AC246" s="9"/>
      <c r="AD246" s="9"/>
      <c r="AE246" s="9"/>
      <c r="AF246" s="9"/>
      <c r="AG246" s="9"/>
      <c r="AH246" s="9"/>
      <c r="AI246" s="9"/>
      <c r="AJ246" s="11">
        <f t="shared" si="9"/>
        <v>0</v>
      </c>
      <c r="AK246" s="11">
        <f t="shared" si="10"/>
        <v>0</v>
      </c>
      <c r="AL246" s="47" t="e">
        <f t="shared" si="11"/>
        <v>#DIV/0!</v>
      </c>
    </row>
    <row r="247" spans="1:38" x14ac:dyDescent="0.25">
      <c r="A247" s="10">
        <v>246</v>
      </c>
      <c r="B247" s="11">
        <f>VLOOKUP($A247,Table2[[No]:[Date Student Last Attended Program
(mm/dd/yyyy)]],2,FALSE)</f>
        <v>0</v>
      </c>
      <c r="C247" s="12">
        <f>VLOOKUP($A247,Table2[[No]:[Date Student Last Attended Program
(mm/dd/yyyy)]],4,FALSE)</f>
        <v>0</v>
      </c>
      <c r="D247" s="51">
        <f>VLOOKUP($A247,Table2[[No]:[Date Student Last Attended Program
(mm/dd/yyyy)]],14,FALSE)</f>
        <v>0</v>
      </c>
      <c r="E247" s="138">
        <f>VLOOKUP($A247,Table2[[No]:[Date Student Last Attended Program
(mm/dd/yyyy)]],17,FALSE)</f>
        <v>0</v>
      </c>
      <c r="F247" s="207">
        <f>VLOOKUP($A247,Table2[[No]:[Date Student Last Attended Program
(mm/dd/yyyy)]],18,FALSE)</f>
        <v>0</v>
      </c>
      <c r="G247" s="209">
        <f>VLOOKUP($A247,Table2[[#All],[No]:[Which Group Does Student Participate In?
(optional)]],23,FALSE)</f>
        <v>0</v>
      </c>
      <c r="H247" s="29"/>
      <c r="I247" s="29"/>
      <c r="J247" s="29"/>
      <c r="K247" s="29"/>
      <c r="L247" s="29"/>
      <c r="M247" s="29"/>
      <c r="N247" s="29"/>
      <c r="O247" s="29"/>
      <c r="P247" s="29"/>
      <c r="Q247" s="29"/>
      <c r="R247" s="29"/>
      <c r="S247" s="9"/>
      <c r="T247" s="9"/>
      <c r="U247" s="9"/>
      <c r="V247" s="9"/>
      <c r="W247" s="9"/>
      <c r="X247" s="9"/>
      <c r="Y247" s="9"/>
      <c r="Z247" s="9"/>
      <c r="AA247" s="9"/>
      <c r="AB247" s="9"/>
      <c r="AC247" s="9"/>
      <c r="AD247" s="9"/>
      <c r="AE247" s="9"/>
      <c r="AF247" s="9"/>
      <c r="AG247" s="9"/>
      <c r="AH247" s="9"/>
      <c r="AI247" s="9"/>
      <c r="AJ247" s="11">
        <f t="shared" si="9"/>
        <v>0</v>
      </c>
      <c r="AK247" s="11">
        <f t="shared" si="10"/>
        <v>0</v>
      </c>
      <c r="AL247" s="47" t="e">
        <f t="shared" si="11"/>
        <v>#DIV/0!</v>
      </c>
    </row>
    <row r="248" spans="1:38" x14ac:dyDescent="0.25">
      <c r="A248" s="10">
        <v>247</v>
      </c>
      <c r="B248" s="11">
        <f>VLOOKUP($A248,Table2[[No]:[Date Student Last Attended Program
(mm/dd/yyyy)]],2,FALSE)</f>
        <v>0</v>
      </c>
      <c r="C248" s="12">
        <f>VLOOKUP($A248,Table2[[No]:[Date Student Last Attended Program
(mm/dd/yyyy)]],4,FALSE)</f>
        <v>0</v>
      </c>
      <c r="D248" s="51">
        <f>VLOOKUP($A248,Table2[[No]:[Date Student Last Attended Program
(mm/dd/yyyy)]],14,FALSE)</f>
        <v>0</v>
      </c>
      <c r="E248" s="138">
        <f>VLOOKUP($A248,Table2[[No]:[Date Student Last Attended Program
(mm/dd/yyyy)]],17,FALSE)</f>
        <v>0</v>
      </c>
      <c r="F248" s="207">
        <f>VLOOKUP($A248,Table2[[No]:[Date Student Last Attended Program
(mm/dd/yyyy)]],18,FALSE)</f>
        <v>0</v>
      </c>
      <c r="G248" s="209">
        <f>VLOOKUP($A248,Table2[[#All],[No]:[Which Group Does Student Participate In?
(optional)]],23,FALSE)</f>
        <v>0</v>
      </c>
      <c r="H248" s="29"/>
      <c r="I248" s="29"/>
      <c r="J248" s="29"/>
      <c r="K248" s="29"/>
      <c r="L248" s="29"/>
      <c r="M248" s="29"/>
      <c r="N248" s="29"/>
      <c r="O248" s="29"/>
      <c r="P248" s="29"/>
      <c r="Q248" s="29"/>
      <c r="R248" s="29"/>
      <c r="S248" s="9"/>
      <c r="T248" s="9"/>
      <c r="U248" s="9"/>
      <c r="V248" s="9"/>
      <c r="W248" s="9"/>
      <c r="X248" s="9"/>
      <c r="Y248" s="9"/>
      <c r="Z248" s="9"/>
      <c r="AA248" s="9"/>
      <c r="AB248" s="9"/>
      <c r="AC248" s="9"/>
      <c r="AD248" s="9"/>
      <c r="AE248" s="9"/>
      <c r="AF248" s="9"/>
      <c r="AG248" s="9"/>
      <c r="AH248" s="9"/>
      <c r="AI248" s="9"/>
      <c r="AJ248" s="11">
        <f t="shared" si="9"/>
        <v>0</v>
      </c>
      <c r="AK248" s="11">
        <f t="shared" si="10"/>
        <v>0</v>
      </c>
      <c r="AL248" s="47" t="e">
        <f t="shared" si="11"/>
        <v>#DIV/0!</v>
      </c>
    </row>
    <row r="249" spans="1:38" x14ac:dyDescent="0.25">
      <c r="A249" s="10">
        <v>248</v>
      </c>
      <c r="B249" s="11">
        <f>VLOOKUP($A249,Table2[[No]:[Date Student Last Attended Program
(mm/dd/yyyy)]],2,FALSE)</f>
        <v>0</v>
      </c>
      <c r="C249" s="12">
        <f>VLOOKUP($A249,Table2[[No]:[Date Student Last Attended Program
(mm/dd/yyyy)]],4,FALSE)</f>
        <v>0</v>
      </c>
      <c r="D249" s="51">
        <f>VLOOKUP($A249,Table2[[No]:[Date Student Last Attended Program
(mm/dd/yyyy)]],14,FALSE)</f>
        <v>0</v>
      </c>
      <c r="E249" s="138">
        <f>VLOOKUP($A249,Table2[[No]:[Date Student Last Attended Program
(mm/dd/yyyy)]],17,FALSE)</f>
        <v>0</v>
      </c>
      <c r="F249" s="207">
        <f>VLOOKUP($A249,Table2[[No]:[Date Student Last Attended Program
(mm/dd/yyyy)]],18,FALSE)</f>
        <v>0</v>
      </c>
      <c r="G249" s="209">
        <f>VLOOKUP($A249,Table2[[#All],[No]:[Which Group Does Student Participate In?
(optional)]],23,FALSE)</f>
        <v>0</v>
      </c>
      <c r="H249" s="29"/>
      <c r="I249" s="29"/>
      <c r="J249" s="29"/>
      <c r="K249" s="29"/>
      <c r="L249" s="29"/>
      <c r="M249" s="29"/>
      <c r="N249" s="29"/>
      <c r="O249" s="29"/>
      <c r="P249" s="29"/>
      <c r="Q249" s="29"/>
      <c r="R249" s="29"/>
      <c r="S249" s="9"/>
      <c r="T249" s="9"/>
      <c r="U249" s="9"/>
      <c r="V249" s="9"/>
      <c r="W249" s="9"/>
      <c r="X249" s="9"/>
      <c r="Y249" s="9"/>
      <c r="Z249" s="9"/>
      <c r="AA249" s="9"/>
      <c r="AB249" s="9"/>
      <c r="AC249" s="9"/>
      <c r="AD249" s="9"/>
      <c r="AE249" s="9"/>
      <c r="AF249" s="9"/>
      <c r="AG249" s="9"/>
      <c r="AH249" s="9"/>
      <c r="AI249" s="9"/>
      <c r="AJ249" s="11">
        <f t="shared" si="9"/>
        <v>0</v>
      </c>
      <c r="AK249" s="11">
        <f t="shared" si="10"/>
        <v>0</v>
      </c>
      <c r="AL249" s="47" t="e">
        <f t="shared" si="11"/>
        <v>#DIV/0!</v>
      </c>
    </row>
    <row r="250" spans="1:38" x14ac:dyDescent="0.25">
      <c r="A250" s="10">
        <v>249</v>
      </c>
      <c r="B250" s="11">
        <f>VLOOKUP($A250,Table2[[No]:[Date Student Last Attended Program
(mm/dd/yyyy)]],2,FALSE)</f>
        <v>0</v>
      </c>
      <c r="C250" s="12">
        <f>VLOOKUP($A250,Table2[[No]:[Date Student Last Attended Program
(mm/dd/yyyy)]],4,FALSE)</f>
        <v>0</v>
      </c>
      <c r="D250" s="51">
        <f>VLOOKUP($A250,Table2[[No]:[Date Student Last Attended Program
(mm/dd/yyyy)]],14,FALSE)</f>
        <v>0</v>
      </c>
      <c r="E250" s="138">
        <f>VLOOKUP($A250,Table2[[No]:[Date Student Last Attended Program
(mm/dd/yyyy)]],17,FALSE)</f>
        <v>0</v>
      </c>
      <c r="F250" s="207">
        <f>VLOOKUP($A250,Table2[[No]:[Date Student Last Attended Program
(mm/dd/yyyy)]],18,FALSE)</f>
        <v>0</v>
      </c>
      <c r="G250" s="209">
        <f>VLOOKUP($A250,Table2[[#All],[No]:[Which Group Does Student Participate In?
(optional)]],23,FALSE)</f>
        <v>0</v>
      </c>
      <c r="H250" s="29"/>
      <c r="I250" s="29"/>
      <c r="J250" s="29"/>
      <c r="K250" s="29"/>
      <c r="L250" s="29"/>
      <c r="M250" s="29"/>
      <c r="N250" s="29"/>
      <c r="O250" s="29"/>
      <c r="P250" s="29"/>
      <c r="Q250" s="29"/>
      <c r="R250" s="29"/>
      <c r="S250" s="9"/>
      <c r="T250" s="9"/>
      <c r="U250" s="9"/>
      <c r="V250" s="9"/>
      <c r="W250" s="9"/>
      <c r="X250" s="9"/>
      <c r="Y250" s="9"/>
      <c r="Z250" s="9"/>
      <c r="AA250" s="9"/>
      <c r="AB250" s="9"/>
      <c r="AC250" s="9"/>
      <c r="AD250" s="9"/>
      <c r="AE250" s="9"/>
      <c r="AF250" s="9"/>
      <c r="AG250" s="9"/>
      <c r="AH250" s="9"/>
      <c r="AI250" s="9"/>
      <c r="AJ250" s="11">
        <f t="shared" si="9"/>
        <v>0</v>
      </c>
      <c r="AK250" s="11">
        <f t="shared" si="10"/>
        <v>0</v>
      </c>
      <c r="AL250" s="47" t="e">
        <f t="shared" si="11"/>
        <v>#DIV/0!</v>
      </c>
    </row>
    <row r="251" spans="1:38" x14ac:dyDescent="0.25">
      <c r="A251" s="10">
        <v>250</v>
      </c>
      <c r="B251" s="11">
        <f>VLOOKUP($A251,Table2[[No]:[Date Student Last Attended Program
(mm/dd/yyyy)]],2,FALSE)</f>
        <v>0</v>
      </c>
      <c r="C251" s="12">
        <f>VLOOKUP($A251,Table2[[No]:[Date Student Last Attended Program
(mm/dd/yyyy)]],4,FALSE)</f>
        <v>0</v>
      </c>
      <c r="D251" s="51">
        <f>VLOOKUP($A251,Table2[[No]:[Date Student Last Attended Program
(mm/dd/yyyy)]],14,FALSE)</f>
        <v>0</v>
      </c>
      <c r="E251" s="138">
        <f>VLOOKUP($A251,Table2[[No]:[Date Student Last Attended Program
(mm/dd/yyyy)]],17,FALSE)</f>
        <v>0</v>
      </c>
      <c r="F251" s="207">
        <f>VLOOKUP($A251,Table2[[No]:[Date Student Last Attended Program
(mm/dd/yyyy)]],18,FALSE)</f>
        <v>0</v>
      </c>
      <c r="G251" s="209">
        <f>VLOOKUP($A251,Table2[[#All],[No]:[Which Group Does Student Participate In?
(optional)]],23,FALSE)</f>
        <v>0</v>
      </c>
      <c r="H251" s="29"/>
      <c r="I251" s="29"/>
      <c r="J251" s="29"/>
      <c r="K251" s="29"/>
      <c r="L251" s="29"/>
      <c r="M251" s="29"/>
      <c r="N251" s="29"/>
      <c r="O251" s="29"/>
      <c r="P251" s="29"/>
      <c r="Q251" s="29"/>
      <c r="R251" s="29"/>
      <c r="S251" s="9"/>
      <c r="T251" s="9"/>
      <c r="U251" s="9"/>
      <c r="V251" s="9"/>
      <c r="W251" s="9"/>
      <c r="X251" s="9"/>
      <c r="Y251" s="9"/>
      <c r="Z251" s="9"/>
      <c r="AA251" s="9"/>
      <c r="AB251" s="9"/>
      <c r="AC251" s="9"/>
      <c r="AD251" s="9"/>
      <c r="AE251" s="9"/>
      <c r="AF251" s="9"/>
      <c r="AG251" s="9"/>
      <c r="AH251" s="9"/>
      <c r="AI251" s="9"/>
      <c r="AJ251" s="11">
        <f t="shared" si="9"/>
        <v>0</v>
      </c>
      <c r="AK251" s="11">
        <f t="shared" si="10"/>
        <v>0</v>
      </c>
      <c r="AL251" s="47" t="e">
        <f t="shared" si="11"/>
        <v>#DIV/0!</v>
      </c>
    </row>
    <row r="252" spans="1:38" x14ac:dyDescent="0.25">
      <c r="A252" s="10">
        <v>251</v>
      </c>
      <c r="B252" s="11">
        <f>VLOOKUP($A252,Table2[[No]:[Date Student Last Attended Program
(mm/dd/yyyy)]],2,FALSE)</f>
        <v>0</v>
      </c>
      <c r="C252" s="12">
        <f>VLOOKUP($A252,Table2[[No]:[Date Student Last Attended Program
(mm/dd/yyyy)]],4,FALSE)</f>
        <v>0</v>
      </c>
      <c r="D252" s="51">
        <f>VLOOKUP($A252,Table2[[No]:[Date Student Last Attended Program
(mm/dd/yyyy)]],14,FALSE)</f>
        <v>0</v>
      </c>
      <c r="E252" s="138">
        <f>VLOOKUP($A252,Table2[[No]:[Date Student Last Attended Program
(mm/dd/yyyy)]],17,FALSE)</f>
        <v>0</v>
      </c>
      <c r="F252" s="207">
        <f>VLOOKUP($A252,Table2[[No]:[Date Student Last Attended Program
(mm/dd/yyyy)]],18,FALSE)</f>
        <v>0</v>
      </c>
      <c r="G252" s="209">
        <f>VLOOKUP($A252,Table2[[#All],[No]:[Which Group Does Student Participate In?
(optional)]],23,FALSE)</f>
        <v>0</v>
      </c>
      <c r="H252" s="29"/>
      <c r="I252" s="29"/>
      <c r="J252" s="29"/>
      <c r="K252" s="29"/>
      <c r="L252" s="29"/>
      <c r="M252" s="29"/>
      <c r="N252" s="29"/>
      <c r="O252" s="29"/>
      <c r="P252" s="29"/>
      <c r="Q252" s="29"/>
      <c r="R252" s="29"/>
      <c r="S252" s="9"/>
      <c r="T252" s="9"/>
      <c r="U252" s="9"/>
      <c r="V252" s="9"/>
      <c r="W252" s="9"/>
      <c r="X252" s="9"/>
      <c r="Y252" s="9"/>
      <c r="Z252" s="9"/>
      <c r="AA252" s="9"/>
      <c r="AB252" s="9"/>
      <c r="AC252" s="9"/>
      <c r="AD252" s="9"/>
      <c r="AE252" s="9"/>
      <c r="AF252" s="9"/>
      <c r="AG252" s="9"/>
      <c r="AH252" s="9"/>
      <c r="AI252" s="9"/>
      <c r="AJ252" s="11">
        <f t="shared" si="9"/>
        <v>0</v>
      </c>
      <c r="AK252" s="11">
        <f t="shared" si="10"/>
        <v>0</v>
      </c>
      <c r="AL252" s="47" t="e">
        <f t="shared" si="11"/>
        <v>#DIV/0!</v>
      </c>
    </row>
    <row r="253" spans="1:38" x14ac:dyDescent="0.25">
      <c r="A253" s="10">
        <v>252</v>
      </c>
      <c r="B253" s="11">
        <f>VLOOKUP($A253,Table2[[No]:[Date Student Last Attended Program
(mm/dd/yyyy)]],2,FALSE)</f>
        <v>0</v>
      </c>
      <c r="C253" s="12">
        <f>VLOOKUP($A253,Table2[[No]:[Date Student Last Attended Program
(mm/dd/yyyy)]],4,FALSE)</f>
        <v>0</v>
      </c>
      <c r="D253" s="51">
        <f>VLOOKUP($A253,Table2[[No]:[Date Student Last Attended Program
(mm/dd/yyyy)]],14,FALSE)</f>
        <v>0</v>
      </c>
      <c r="E253" s="138">
        <f>VLOOKUP($A253,Table2[[No]:[Date Student Last Attended Program
(mm/dd/yyyy)]],17,FALSE)</f>
        <v>0</v>
      </c>
      <c r="F253" s="207">
        <f>VLOOKUP($A253,Table2[[No]:[Date Student Last Attended Program
(mm/dd/yyyy)]],18,FALSE)</f>
        <v>0</v>
      </c>
      <c r="G253" s="209">
        <f>VLOOKUP($A253,Table2[[#All],[No]:[Which Group Does Student Participate In?
(optional)]],23,FALSE)</f>
        <v>0</v>
      </c>
      <c r="H253" s="29"/>
      <c r="I253" s="29"/>
      <c r="J253" s="29"/>
      <c r="K253" s="29"/>
      <c r="L253" s="29"/>
      <c r="M253" s="29"/>
      <c r="N253" s="29"/>
      <c r="O253" s="29"/>
      <c r="P253" s="29"/>
      <c r="Q253" s="29"/>
      <c r="R253" s="29"/>
      <c r="S253" s="9"/>
      <c r="T253" s="9"/>
      <c r="U253" s="9"/>
      <c r="V253" s="9"/>
      <c r="W253" s="9"/>
      <c r="X253" s="9"/>
      <c r="Y253" s="9"/>
      <c r="Z253" s="9"/>
      <c r="AA253" s="9"/>
      <c r="AB253" s="9"/>
      <c r="AC253" s="9"/>
      <c r="AD253" s="9"/>
      <c r="AE253" s="9"/>
      <c r="AF253" s="9"/>
      <c r="AG253" s="9"/>
      <c r="AH253" s="9"/>
      <c r="AI253" s="9"/>
      <c r="AJ253" s="11">
        <f t="shared" si="9"/>
        <v>0</v>
      </c>
      <c r="AK253" s="11">
        <f t="shared" si="10"/>
        <v>0</v>
      </c>
      <c r="AL253" s="47" t="e">
        <f t="shared" si="11"/>
        <v>#DIV/0!</v>
      </c>
    </row>
    <row r="254" spans="1:38" x14ac:dyDescent="0.25">
      <c r="A254" s="10">
        <v>253</v>
      </c>
      <c r="B254" s="11">
        <f>VLOOKUP($A254,Table2[[No]:[Date Student Last Attended Program
(mm/dd/yyyy)]],2,FALSE)</f>
        <v>0</v>
      </c>
      <c r="C254" s="12">
        <f>VLOOKUP($A254,Table2[[No]:[Date Student Last Attended Program
(mm/dd/yyyy)]],4,FALSE)</f>
        <v>0</v>
      </c>
      <c r="D254" s="51">
        <f>VLOOKUP($A254,Table2[[No]:[Date Student Last Attended Program
(mm/dd/yyyy)]],14,FALSE)</f>
        <v>0</v>
      </c>
      <c r="E254" s="138">
        <f>VLOOKUP($A254,Table2[[No]:[Date Student Last Attended Program
(mm/dd/yyyy)]],17,FALSE)</f>
        <v>0</v>
      </c>
      <c r="F254" s="207">
        <f>VLOOKUP($A254,Table2[[No]:[Date Student Last Attended Program
(mm/dd/yyyy)]],18,FALSE)</f>
        <v>0</v>
      </c>
      <c r="G254" s="209">
        <f>VLOOKUP($A254,Table2[[#All],[No]:[Which Group Does Student Participate In?
(optional)]],23,FALSE)</f>
        <v>0</v>
      </c>
      <c r="H254" s="29"/>
      <c r="I254" s="29"/>
      <c r="J254" s="29"/>
      <c r="K254" s="29"/>
      <c r="L254" s="29"/>
      <c r="M254" s="29"/>
      <c r="N254" s="29"/>
      <c r="O254" s="29"/>
      <c r="P254" s="29"/>
      <c r="Q254" s="29"/>
      <c r="R254" s="29"/>
      <c r="S254" s="9"/>
      <c r="T254" s="9"/>
      <c r="U254" s="9"/>
      <c r="V254" s="9"/>
      <c r="W254" s="9"/>
      <c r="X254" s="9"/>
      <c r="Y254" s="9"/>
      <c r="Z254" s="9"/>
      <c r="AA254" s="9"/>
      <c r="AB254" s="9"/>
      <c r="AC254" s="9"/>
      <c r="AD254" s="9"/>
      <c r="AE254" s="9"/>
      <c r="AF254" s="9"/>
      <c r="AG254" s="9"/>
      <c r="AH254" s="9"/>
      <c r="AI254" s="9"/>
      <c r="AJ254" s="11">
        <f t="shared" si="9"/>
        <v>0</v>
      </c>
      <c r="AK254" s="11">
        <f t="shared" si="10"/>
        <v>0</v>
      </c>
      <c r="AL254" s="47" t="e">
        <f t="shared" si="11"/>
        <v>#DIV/0!</v>
      </c>
    </row>
    <row r="255" spans="1:38" x14ac:dyDescent="0.25">
      <c r="A255" s="10">
        <v>254</v>
      </c>
      <c r="B255" s="11">
        <f>VLOOKUP($A255,Table2[[No]:[Date Student Last Attended Program
(mm/dd/yyyy)]],2,FALSE)</f>
        <v>0</v>
      </c>
      <c r="C255" s="12">
        <f>VLOOKUP($A255,Table2[[No]:[Date Student Last Attended Program
(mm/dd/yyyy)]],4,FALSE)</f>
        <v>0</v>
      </c>
      <c r="D255" s="51">
        <f>VLOOKUP($A255,Table2[[No]:[Date Student Last Attended Program
(mm/dd/yyyy)]],14,FALSE)</f>
        <v>0</v>
      </c>
      <c r="E255" s="138">
        <f>VLOOKUP($A255,Table2[[No]:[Date Student Last Attended Program
(mm/dd/yyyy)]],17,FALSE)</f>
        <v>0</v>
      </c>
      <c r="F255" s="207">
        <f>VLOOKUP($A255,Table2[[No]:[Date Student Last Attended Program
(mm/dd/yyyy)]],18,FALSE)</f>
        <v>0</v>
      </c>
      <c r="G255" s="209">
        <f>VLOOKUP($A255,Table2[[#All],[No]:[Which Group Does Student Participate In?
(optional)]],23,FALSE)</f>
        <v>0</v>
      </c>
      <c r="H255" s="29"/>
      <c r="I255" s="29"/>
      <c r="J255" s="29"/>
      <c r="K255" s="29"/>
      <c r="L255" s="29"/>
      <c r="M255" s="29"/>
      <c r="N255" s="29"/>
      <c r="O255" s="29"/>
      <c r="P255" s="29"/>
      <c r="Q255" s="29"/>
      <c r="R255" s="29"/>
      <c r="S255" s="9"/>
      <c r="T255" s="9"/>
      <c r="U255" s="9"/>
      <c r="V255" s="9"/>
      <c r="W255" s="9"/>
      <c r="X255" s="9"/>
      <c r="Y255" s="9"/>
      <c r="Z255" s="9"/>
      <c r="AA255" s="9"/>
      <c r="AB255" s="9"/>
      <c r="AC255" s="9"/>
      <c r="AD255" s="9"/>
      <c r="AE255" s="9"/>
      <c r="AF255" s="9"/>
      <c r="AG255" s="9"/>
      <c r="AH255" s="9"/>
      <c r="AI255" s="9"/>
      <c r="AJ255" s="11">
        <f t="shared" si="9"/>
        <v>0</v>
      </c>
      <c r="AK255" s="11">
        <f t="shared" si="10"/>
        <v>0</v>
      </c>
      <c r="AL255" s="47" t="e">
        <f t="shared" si="11"/>
        <v>#DIV/0!</v>
      </c>
    </row>
    <row r="256" spans="1:38" x14ac:dyDescent="0.25">
      <c r="A256" s="10">
        <v>255</v>
      </c>
      <c r="B256" s="11">
        <f>VLOOKUP($A256,Table2[[No]:[Date Student Last Attended Program
(mm/dd/yyyy)]],2,FALSE)</f>
        <v>0</v>
      </c>
      <c r="C256" s="12">
        <f>VLOOKUP($A256,Table2[[No]:[Date Student Last Attended Program
(mm/dd/yyyy)]],4,FALSE)</f>
        <v>0</v>
      </c>
      <c r="D256" s="51">
        <f>VLOOKUP($A256,Table2[[No]:[Date Student Last Attended Program
(mm/dd/yyyy)]],14,FALSE)</f>
        <v>0</v>
      </c>
      <c r="E256" s="138">
        <f>VLOOKUP($A256,Table2[[No]:[Date Student Last Attended Program
(mm/dd/yyyy)]],17,FALSE)</f>
        <v>0</v>
      </c>
      <c r="F256" s="207">
        <f>VLOOKUP($A256,Table2[[No]:[Date Student Last Attended Program
(mm/dd/yyyy)]],18,FALSE)</f>
        <v>0</v>
      </c>
      <c r="G256" s="209">
        <f>VLOOKUP($A256,Table2[[#All],[No]:[Which Group Does Student Participate In?
(optional)]],23,FALSE)</f>
        <v>0</v>
      </c>
      <c r="H256" s="29"/>
      <c r="I256" s="29"/>
      <c r="J256" s="29"/>
      <c r="K256" s="29"/>
      <c r="L256" s="29"/>
      <c r="M256" s="29"/>
      <c r="N256" s="29"/>
      <c r="O256" s="29"/>
      <c r="P256" s="29"/>
      <c r="Q256" s="29"/>
      <c r="R256" s="29"/>
      <c r="S256" s="9"/>
      <c r="T256" s="9"/>
      <c r="U256" s="9"/>
      <c r="V256" s="9"/>
      <c r="W256" s="9"/>
      <c r="X256" s="9"/>
      <c r="Y256" s="9"/>
      <c r="Z256" s="9"/>
      <c r="AA256" s="9"/>
      <c r="AB256" s="9"/>
      <c r="AC256" s="9"/>
      <c r="AD256" s="9"/>
      <c r="AE256" s="9"/>
      <c r="AF256" s="9"/>
      <c r="AG256" s="9"/>
      <c r="AH256" s="9"/>
      <c r="AI256" s="9"/>
      <c r="AJ256" s="11">
        <f t="shared" si="9"/>
        <v>0</v>
      </c>
      <c r="AK256" s="11">
        <f t="shared" si="10"/>
        <v>0</v>
      </c>
      <c r="AL256" s="47" t="e">
        <f t="shared" si="11"/>
        <v>#DIV/0!</v>
      </c>
    </row>
    <row r="257" spans="1:38" x14ac:dyDescent="0.25">
      <c r="A257" s="10">
        <v>256</v>
      </c>
      <c r="B257" s="11">
        <f>VLOOKUP($A257,Table2[[No]:[Date Student Last Attended Program
(mm/dd/yyyy)]],2,FALSE)</f>
        <v>0</v>
      </c>
      <c r="C257" s="12">
        <f>VLOOKUP($A257,Table2[[No]:[Date Student Last Attended Program
(mm/dd/yyyy)]],4,FALSE)</f>
        <v>0</v>
      </c>
      <c r="D257" s="51">
        <f>VLOOKUP($A257,Table2[[No]:[Date Student Last Attended Program
(mm/dd/yyyy)]],14,FALSE)</f>
        <v>0</v>
      </c>
      <c r="E257" s="138">
        <f>VLOOKUP($A257,Table2[[No]:[Date Student Last Attended Program
(mm/dd/yyyy)]],17,FALSE)</f>
        <v>0</v>
      </c>
      <c r="F257" s="207">
        <f>VLOOKUP($A257,Table2[[No]:[Date Student Last Attended Program
(mm/dd/yyyy)]],18,FALSE)</f>
        <v>0</v>
      </c>
      <c r="G257" s="209">
        <f>VLOOKUP($A257,Table2[[#All],[No]:[Which Group Does Student Participate In?
(optional)]],23,FALSE)</f>
        <v>0</v>
      </c>
      <c r="H257" s="29"/>
      <c r="I257" s="29"/>
      <c r="J257" s="29"/>
      <c r="K257" s="29"/>
      <c r="L257" s="29"/>
      <c r="M257" s="29"/>
      <c r="N257" s="29"/>
      <c r="O257" s="29"/>
      <c r="P257" s="29"/>
      <c r="Q257" s="29"/>
      <c r="R257" s="29"/>
      <c r="S257" s="9"/>
      <c r="T257" s="9"/>
      <c r="U257" s="9"/>
      <c r="V257" s="9"/>
      <c r="W257" s="9"/>
      <c r="X257" s="9"/>
      <c r="Y257" s="9"/>
      <c r="Z257" s="9"/>
      <c r="AA257" s="9"/>
      <c r="AB257" s="9"/>
      <c r="AC257" s="9"/>
      <c r="AD257" s="9"/>
      <c r="AE257" s="9"/>
      <c r="AF257" s="9"/>
      <c r="AG257" s="9"/>
      <c r="AH257" s="9"/>
      <c r="AI257" s="9"/>
      <c r="AJ257" s="11">
        <f t="shared" si="9"/>
        <v>0</v>
      </c>
      <c r="AK257" s="11">
        <f t="shared" si="10"/>
        <v>0</v>
      </c>
      <c r="AL257" s="47" t="e">
        <f t="shared" si="11"/>
        <v>#DIV/0!</v>
      </c>
    </row>
    <row r="258" spans="1:38" x14ac:dyDescent="0.25">
      <c r="A258" s="10">
        <v>257</v>
      </c>
      <c r="B258" s="11">
        <f>VLOOKUP($A258,Table2[[No]:[Date Student Last Attended Program
(mm/dd/yyyy)]],2,FALSE)</f>
        <v>0</v>
      </c>
      <c r="C258" s="12">
        <f>VLOOKUP($A258,Table2[[No]:[Date Student Last Attended Program
(mm/dd/yyyy)]],4,FALSE)</f>
        <v>0</v>
      </c>
      <c r="D258" s="51">
        <f>VLOOKUP($A258,Table2[[No]:[Date Student Last Attended Program
(mm/dd/yyyy)]],14,FALSE)</f>
        <v>0</v>
      </c>
      <c r="E258" s="138">
        <f>VLOOKUP($A258,Table2[[No]:[Date Student Last Attended Program
(mm/dd/yyyy)]],17,FALSE)</f>
        <v>0</v>
      </c>
      <c r="F258" s="207">
        <f>VLOOKUP($A258,Table2[[No]:[Date Student Last Attended Program
(mm/dd/yyyy)]],18,FALSE)</f>
        <v>0</v>
      </c>
      <c r="G258" s="209">
        <f>VLOOKUP($A258,Table2[[#All],[No]:[Which Group Does Student Participate In?
(optional)]],23,FALSE)</f>
        <v>0</v>
      </c>
      <c r="H258" s="29"/>
      <c r="I258" s="29"/>
      <c r="J258" s="29"/>
      <c r="K258" s="29"/>
      <c r="L258" s="29"/>
      <c r="M258" s="29"/>
      <c r="N258" s="29"/>
      <c r="O258" s="29"/>
      <c r="P258" s="29"/>
      <c r="Q258" s="29"/>
      <c r="R258" s="29"/>
      <c r="S258" s="9"/>
      <c r="T258" s="9"/>
      <c r="U258" s="9"/>
      <c r="V258" s="9"/>
      <c r="W258" s="9"/>
      <c r="X258" s="9"/>
      <c r="Y258" s="9"/>
      <c r="Z258" s="9"/>
      <c r="AA258" s="9"/>
      <c r="AB258" s="9"/>
      <c r="AC258" s="9"/>
      <c r="AD258" s="9"/>
      <c r="AE258" s="9"/>
      <c r="AF258" s="9"/>
      <c r="AG258" s="9"/>
      <c r="AH258" s="9"/>
      <c r="AI258" s="9"/>
      <c r="AJ258" s="11">
        <f t="shared" ref="AJ258:AJ301" si="12">COUNTIF(H258:AI258,"1")</f>
        <v>0</v>
      </c>
      <c r="AK258" s="11">
        <f t="shared" ref="AK258:AK301" si="13">COUNTIFS(H258:AI258,"1")+COUNTIF(H258:AI258,"0")</f>
        <v>0</v>
      </c>
      <c r="AL258" s="47" t="e">
        <f t="shared" ref="AL258:AL301" si="14">AJ258/AK258</f>
        <v>#DIV/0!</v>
      </c>
    </row>
    <row r="259" spans="1:38" x14ac:dyDescent="0.25">
      <c r="A259" s="10">
        <v>258</v>
      </c>
      <c r="B259" s="11">
        <f>VLOOKUP($A259,Table2[[No]:[Date Student Last Attended Program
(mm/dd/yyyy)]],2,FALSE)</f>
        <v>0</v>
      </c>
      <c r="C259" s="12">
        <f>VLOOKUP($A259,Table2[[No]:[Date Student Last Attended Program
(mm/dd/yyyy)]],4,FALSE)</f>
        <v>0</v>
      </c>
      <c r="D259" s="51">
        <f>VLOOKUP($A259,Table2[[No]:[Date Student Last Attended Program
(mm/dd/yyyy)]],14,FALSE)</f>
        <v>0</v>
      </c>
      <c r="E259" s="138">
        <f>VLOOKUP($A259,Table2[[No]:[Date Student Last Attended Program
(mm/dd/yyyy)]],17,FALSE)</f>
        <v>0</v>
      </c>
      <c r="F259" s="207">
        <f>VLOOKUP($A259,Table2[[No]:[Date Student Last Attended Program
(mm/dd/yyyy)]],18,FALSE)</f>
        <v>0</v>
      </c>
      <c r="G259" s="209">
        <f>VLOOKUP($A259,Table2[[#All],[No]:[Which Group Does Student Participate In?
(optional)]],23,FALSE)</f>
        <v>0</v>
      </c>
      <c r="H259" s="29"/>
      <c r="I259" s="29"/>
      <c r="J259" s="29"/>
      <c r="K259" s="29"/>
      <c r="L259" s="29"/>
      <c r="M259" s="29"/>
      <c r="N259" s="29"/>
      <c r="O259" s="29"/>
      <c r="P259" s="29"/>
      <c r="Q259" s="29"/>
      <c r="R259" s="29"/>
      <c r="S259" s="9"/>
      <c r="T259" s="9"/>
      <c r="U259" s="9"/>
      <c r="V259" s="9"/>
      <c r="W259" s="9"/>
      <c r="X259" s="9"/>
      <c r="Y259" s="9"/>
      <c r="Z259" s="9"/>
      <c r="AA259" s="9"/>
      <c r="AB259" s="9"/>
      <c r="AC259" s="9"/>
      <c r="AD259" s="9"/>
      <c r="AE259" s="9"/>
      <c r="AF259" s="9"/>
      <c r="AG259" s="9"/>
      <c r="AH259" s="9"/>
      <c r="AI259" s="9"/>
      <c r="AJ259" s="11">
        <f t="shared" si="12"/>
        <v>0</v>
      </c>
      <c r="AK259" s="11">
        <f t="shared" si="13"/>
        <v>0</v>
      </c>
      <c r="AL259" s="47" t="e">
        <f t="shared" si="14"/>
        <v>#DIV/0!</v>
      </c>
    </row>
    <row r="260" spans="1:38" x14ac:dyDescent="0.25">
      <c r="A260" s="10">
        <v>259</v>
      </c>
      <c r="B260" s="11">
        <f>VLOOKUP($A260,Table2[[No]:[Date Student Last Attended Program
(mm/dd/yyyy)]],2,FALSE)</f>
        <v>0</v>
      </c>
      <c r="C260" s="12">
        <f>VLOOKUP($A260,Table2[[No]:[Date Student Last Attended Program
(mm/dd/yyyy)]],4,FALSE)</f>
        <v>0</v>
      </c>
      <c r="D260" s="51">
        <f>VLOOKUP($A260,Table2[[No]:[Date Student Last Attended Program
(mm/dd/yyyy)]],14,FALSE)</f>
        <v>0</v>
      </c>
      <c r="E260" s="138">
        <f>VLOOKUP($A260,Table2[[No]:[Date Student Last Attended Program
(mm/dd/yyyy)]],17,FALSE)</f>
        <v>0</v>
      </c>
      <c r="F260" s="207">
        <f>VLOOKUP($A260,Table2[[No]:[Date Student Last Attended Program
(mm/dd/yyyy)]],18,FALSE)</f>
        <v>0</v>
      </c>
      <c r="G260" s="209">
        <f>VLOOKUP($A260,Table2[[#All],[No]:[Which Group Does Student Participate In?
(optional)]],23,FALSE)</f>
        <v>0</v>
      </c>
      <c r="H260" s="29"/>
      <c r="I260" s="29"/>
      <c r="J260" s="29"/>
      <c r="K260" s="29"/>
      <c r="L260" s="29"/>
      <c r="M260" s="29"/>
      <c r="N260" s="29"/>
      <c r="O260" s="29"/>
      <c r="P260" s="29"/>
      <c r="Q260" s="29"/>
      <c r="R260" s="29"/>
      <c r="S260" s="9"/>
      <c r="T260" s="9"/>
      <c r="U260" s="9"/>
      <c r="V260" s="9"/>
      <c r="W260" s="9"/>
      <c r="X260" s="9"/>
      <c r="Y260" s="9"/>
      <c r="Z260" s="9"/>
      <c r="AA260" s="9"/>
      <c r="AB260" s="9"/>
      <c r="AC260" s="9"/>
      <c r="AD260" s="9"/>
      <c r="AE260" s="9"/>
      <c r="AF260" s="9"/>
      <c r="AG260" s="9"/>
      <c r="AH260" s="9"/>
      <c r="AI260" s="9"/>
      <c r="AJ260" s="11">
        <f t="shared" si="12"/>
        <v>0</v>
      </c>
      <c r="AK260" s="11">
        <f t="shared" si="13"/>
        <v>0</v>
      </c>
      <c r="AL260" s="47" t="e">
        <f t="shared" si="14"/>
        <v>#DIV/0!</v>
      </c>
    </row>
    <row r="261" spans="1:38" x14ac:dyDescent="0.25">
      <c r="A261" s="10">
        <v>260</v>
      </c>
      <c r="B261" s="11">
        <f>VLOOKUP($A261,Table2[[No]:[Date Student Last Attended Program
(mm/dd/yyyy)]],2,FALSE)</f>
        <v>0</v>
      </c>
      <c r="C261" s="12">
        <f>VLOOKUP($A261,Table2[[No]:[Date Student Last Attended Program
(mm/dd/yyyy)]],4,FALSE)</f>
        <v>0</v>
      </c>
      <c r="D261" s="51">
        <f>VLOOKUP($A261,Table2[[No]:[Date Student Last Attended Program
(mm/dd/yyyy)]],14,FALSE)</f>
        <v>0</v>
      </c>
      <c r="E261" s="138">
        <f>VLOOKUP($A261,Table2[[No]:[Date Student Last Attended Program
(mm/dd/yyyy)]],17,FALSE)</f>
        <v>0</v>
      </c>
      <c r="F261" s="207">
        <f>VLOOKUP($A261,Table2[[No]:[Date Student Last Attended Program
(mm/dd/yyyy)]],18,FALSE)</f>
        <v>0</v>
      </c>
      <c r="G261" s="209">
        <f>VLOOKUP($A261,Table2[[#All],[No]:[Which Group Does Student Participate In?
(optional)]],23,FALSE)</f>
        <v>0</v>
      </c>
      <c r="H261" s="29"/>
      <c r="I261" s="29"/>
      <c r="J261" s="29"/>
      <c r="K261" s="29"/>
      <c r="L261" s="29"/>
      <c r="M261" s="29"/>
      <c r="N261" s="29"/>
      <c r="O261" s="29"/>
      <c r="P261" s="29"/>
      <c r="Q261" s="29"/>
      <c r="R261" s="29"/>
      <c r="S261" s="9"/>
      <c r="T261" s="9"/>
      <c r="U261" s="9"/>
      <c r="V261" s="9"/>
      <c r="W261" s="9"/>
      <c r="X261" s="9"/>
      <c r="Y261" s="9"/>
      <c r="Z261" s="9"/>
      <c r="AA261" s="9"/>
      <c r="AB261" s="9"/>
      <c r="AC261" s="9"/>
      <c r="AD261" s="9"/>
      <c r="AE261" s="9"/>
      <c r="AF261" s="9"/>
      <c r="AG261" s="9"/>
      <c r="AH261" s="9"/>
      <c r="AI261" s="9"/>
      <c r="AJ261" s="11">
        <f t="shared" si="12"/>
        <v>0</v>
      </c>
      <c r="AK261" s="11">
        <f t="shared" si="13"/>
        <v>0</v>
      </c>
      <c r="AL261" s="47" t="e">
        <f t="shared" si="14"/>
        <v>#DIV/0!</v>
      </c>
    </row>
    <row r="262" spans="1:38" x14ac:dyDescent="0.25">
      <c r="A262" s="10">
        <v>261</v>
      </c>
      <c r="B262" s="11">
        <f>VLOOKUP($A262,Table2[[No]:[Date Student Last Attended Program
(mm/dd/yyyy)]],2,FALSE)</f>
        <v>0</v>
      </c>
      <c r="C262" s="12">
        <f>VLOOKUP($A262,Table2[[No]:[Date Student Last Attended Program
(mm/dd/yyyy)]],4,FALSE)</f>
        <v>0</v>
      </c>
      <c r="D262" s="51">
        <f>VLOOKUP($A262,Table2[[No]:[Date Student Last Attended Program
(mm/dd/yyyy)]],14,FALSE)</f>
        <v>0</v>
      </c>
      <c r="E262" s="138">
        <f>VLOOKUP($A262,Table2[[No]:[Date Student Last Attended Program
(mm/dd/yyyy)]],17,FALSE)</f>
        <v>0</v>
      </c>
      <c r="F262" s="207">
        <f>VLOOKUP($A262,Table2[[No]:[Date Student Last Attended Program
(mm/dd/yyyy)]],18,FALSE)</f>
        <v>0</v>
      </c>
      <c r="G262" s="209">
        <f>VLOOKUP($A262,Table2[[#All],[No]:[Which Group Does Student Participate In?
(optional)]],23,FALSE)</f>
        <v>0</v>
      </c>
      <c r="H262" s="29"/>
      <c r="I262" s="29"/>
      <c r="J262" s="29"/>
      <c r="K262" s="29"/>
      <c r="L262" s="29"/>
      <c r="M262" s="29"/>
      <c r="N262" s="29"/>
      <c r="O262" s="29"/>
      <c r="P262" s="29"/>
      <c r="Q262" s="29"/>
      <c r="R262" s="29"/>
      <c r="S262" s="9"/>
      <c r="T262" s="9"/>
      <c r="U262" s="9"/>
      <c r="V262" s="9"/>
      <c r="W262" s="9"/>
      <c r="X262" s="9"/>
      <c r="Y262" s="9"/>
      <c r="Z262" s="9"/>
      <c r="AA262" s="9"/>
      <c r="AB262" s="9"/>
      <c r="AC262" s="9"/>
      <c r="AD262" s="9"/>
      <c r="AE262" s="9"/>
      <c r="AF262" s="9"/>
      <c r="AG262" s="9"/>
      <c r="AH262" s="9"/>
      <c r="AI262" s="9"/>
      <c r="AJ262" s="11">
        <f t="shared" si="12"/>
        <v>0</v>
      </c>
      <c r="AK262" s="11">
        <f t="shared" si="13"/>
        <v>0</v>
      </c>
      <c r="AL262" s="47" t="e">
        <f t="shared" si="14"/>
        <v>#DIV/0!</v>
      </c>
    </row>
    <row r="263" spans="1:38" x14ac:dyDescent="0.25">
      <c r="A263" s="10">
        <v>262</v>
      </c>
      <c r="B263" s="11">
        <f>VLOOKUP($A263,Table2[[No]:[Date Student Last Attended Program
(mm/dd/yyyy)]],2,FALSE)</f>
        <v>0</v>
      </c>
      <c r="C263" s="12">
        <f>VLOOKUP($A263,Table2[[No]:[Date Student Last Attended Program
(mm/dd/yyyy)]],4,FALSE)</f>
        <v>0</v>
      </c>
      <c r="D263" s="51">
        <f>VLOOKUP($A263,Table2[[No]:[Date Student Last Attended Program
(mm/dd/yyyy)]],14,FALSE)</f>
        <v>0</v>
      </c>
      <c r="E263" s="138">
        <f>VLOOKUP($A263,Table2[[No]:[Date Student Last Attended Program
(mm/dd/yyyy)]],17,FALSE)</f>
        <v>0</v>
      </c>
      <c r="F263" s="207">
        <f>VLOOKUP($A263,Table2[[No]:[Date Student Last Attended Program
(mm/dd/yyyy)]],18,FALSE)</f>
        <v>0</v>
      </c>
      <c r="G263" s="209">
        <f>VLOOKUP($A263,Table2[[#All],[No]:[Which Group Does Student Participate In?
(optional)]],23,FALSE)</f>
        <v>0</v>
      </c>
      <c r="H263" s="29"/>
      <c r="I263" s="29"/>
      <c r="J263" s="29"/>
      <c r="K263" s="29"/>
      <c r="L263" s="29"/>
      <c r="M263" s="29"/>
      <c r="N263" s="29"/>
      <c r="O263" s="29"/>
      <c r="P263" s="29"/>
      <c r="Q263" s="29"/>
      <c r="R263" s="29"/>
      <c r="S263" s="9"/>
      <c r="T263" s="9"/>
      <c r="U263" s="9"/>
      <c r="V263" s="9"/>
      <c r="W263" s="9"/>
      <c r="X263" s="9"/>
      <c r="Y263" s="9"/>
      <c r="Z263" s="9"/>
      <c r="AA263" s="9"/>
      <c r="AB263" s="9"/>
      <c r="AC263" s="9"/>
      <c r="AD263" s="9"/>
      <c r="AE263" s="9"/>
      <c r="AF263" s="9"/>
      <c r="AG263" s="9"/>
      <c r="AH263" s="9"/>
      <c r="AI263" s="9"/>
      <c r="AJ263" s="11">
        <f t="shared" si="12"/>
        <v>0</v>
      </c>
      <c r="AK263" s="11">
        <f t="shared" si="13"/>
        <v>0</v>
      </c>
      <c r="AL263" s="47" t="e">
        <f t="shared" si="14"/>
        <v>#DIV/0!</v>
      </c>
    </row>
    <row r="264" spans="1:38" x14ac:dyDescent="0.25">
      <c r="A264" s="10">
        <v>263</v>
      </c>
      <c r="B264" s="11">
        <f>VLOOKUP($A264,Table2[[No]:[Date Student Last Attended Program
(mm/dd/yyyy)]],2,FALSE)</f>
        <v>0</v>
      </c>
      <c r="C264" s="12">
        <f>VLOOKUP($A264,Table2[[No]:[Date Student Last Attended Program
(mm/dd/yyyy)]],4,FALSE)</f>
        <v>0</v>
      </c>
      <c r="D264" s="51">
        <f>VLOOKUP($A264,Table2[[No]:[Date Student Last Attended Program
(mm/dd/yyyy)]],14,FALSE)</f>
        <v>0</v>
      </c>
      <c r="E264" s="138">
        <f>VLOOKUP($A264,Table2[[No]:[Date Student Last Attended Program
(mm/dd/yyyy)]],17,FALSE)</f>
        <v>0</v>
      </c>
      <c r="F264" s="207">
        <f>VLOOKUP($A264,Table2[[No]:[Date Student Last Attended Program
(mm/dd/yyyy)]],18,FALSE)</f>
        <v>0</v>
      </c>
      <c r="G264" s="209">
        <f>VLOOKUP($A264,Table2[[#All],[No]:[Which Group Does Student Participate In?
(optional)]],23,FALSE)</f>
        <v>0</v>
      </c>
      <c r="H264" s="29"/>
      <c r="I264" s="29"/>
      <c r="J264" s="29"/>
      <c r="K264" s="29"/>
      <c r="L264" s="29"/>
      <c r="M264" s="29"/>
      <c r="N264" s="29"/>
      <c r="O264" s="29"/>
      <c r="P264" s="29"/>
      <c r="Q264" s="29"/>
      <c r="R264" s="29"/>
      <c r="S264" s="9"/>
      <c r="T264" s="9"/>
      <c r="U264" s="9"/>
      <c r="V264" s="9"/>
      <c r="W264" s="9"/>
      <c r="X264" s="9"/>
      <c r="Y264" s="9"/>
      <c r="Z264" s="9"/>
      <c r="AA264" s="9"/>
      <c r="AB264" s="9"/>
      <c r="AC264" s="9"/>
      <c r="AD264" s="9"/>
      <c r="AE264" s="9"/>
      <c r="AF264" s="9"/>
      <c r="AG264" s="9"/>
      <c r="AH264" s="9"/>
      <c r="AI264" s="9"/>
      <c r="AJ264" s="11">
        <f t="shared" si="12"/>
        <v>0</v>
      </c>
      <c r="AK264" s="11">
        <f t="shared" si="13"/>
        <v>0</v>
      </c>
      <c r="AL264" s="47" t="e">
        <f t="shared" si="14"/>
        <v>#DIV/0!</v>
      </c>
    </row>
    <row r="265" spans="1:38" x14ac:dyDescent="0.25">
      <c r="A265" s="10">
        <v>264</v>
      </c>
      <c r="B265" s="11">
        <f>VLOOKUP($A265,Table2[[No]:[Date Student Last Attended Program
(mm/dd/yyyy)]],2,FALSE)</f>
        <v>0</v>
      </c>
      <c r="C265" s="12">
        <f>VLOOKUP($A265,Table2[[No]:[Date Student Last Attended Program
(mm/dd/yyyy)]],4,FALSE)</f>
        <v>0</v>
      </c>
      <c r="D265" s="51">
        <f>VLOOKUP($A265,Table2[[No]:[Date Student Last Attended Program
(mm/dd/yyyy)]],14,FALSE)</f>
        <v>0</v>
      </c>
      <c r="E265" s="138">
        <f>VLOOKUP($A265,Table2[[No]:[Date Student Last Attended Program
(mm/dd/yyyy)]],17,FALSE)</f>
        <v>0</v>
      </c>
      <c r="F265" s="207">
        <f>VLOOKUP($A265,Table2[[No]:[Date Student Last Attended Program
(mm/dd/yyyy)]],18,FALSE)</f>
        <v>0</v>
      </c>
      <c r="G265" s="209">
        <f>VLOOKUP($A265,Table2[[#All],[No]:[Which Group Does Student Participate In?
(optional)]],23,FALSE)</f>
        <v>0</v>
      </c>
      <c r="H265" s="29"/>
      <c r="I265" s="29"/>
      <c r="J265" s="29"/>
      <c r="K265" s="29"/>
      <c r="L265" s="29"/>
      <c r="M265" s="29"/>
      <c r="N265" s="29"/>
      <c r="O265" s="29"/>
      <c r="P265" s="29"/>
      <c r="Q265" s="29"/>
      <c r="R265" s="29"/>
      <c r="S265" s="9"/>
      <c r="T265" s="9"/>
      <c r="U265" s="9"/>
      <c r="V265" s="9"/>
      <c r="W265" s="9"/>
      <c r="X265" s="9"/>
      <c r="Y265" s="9"/>
      <c r="Z265" s="9"/>
      <c r="AA265" s="9"/>
      <c r="AB265" s="9"/>
      <c r="AC265" s="9"/>
      <c r="AD265" s="9"/>
      <c r="AE265" s="9"/>
      <c r="AF265" s="9"/>
      <c r="AG265" s="9"/>
      <c r="AH265" s="9"/>
      <c r="AI265" s="9"/>
      <c r="AJ265" s="11">
        <f t="shared" si="12"/>
        <v>0</v>
      </c>
      <c r="AK265" s="11">
        <f t="shared" si="13"/>
        <v>0</v>
      </c>
      <c r="AL265" s="47" t="e">
        <f t="shared" si="14"/>
        <v>#DIV/0!</v>
      </c>
    </row>
    <row r="266" spans="1:38" x14ac:dyDescent="0.25">
      <c r="A266" s="10">
        <v>265</v>
      </c>
      <c r="B266" s="11">
        <f>VLOOKUP($A266,Table2[[No]:[Date Student Last Attended Program
(mm/dd/yyyy)]],2,FALSE)</f>
        <v>0</v>
      </c>
      <c r="C266" s="12">
        <f>VLOOKUP($A266,Table2[[No]:[Date Student Last Attended Program
(mm/dd/yyyy)]],4,FALSE)</f>
        <v>0</v>
      </c>
      <c r="D266" s="51">
        <f>VLOOKUP($A266,Table2[[No]:[Date Student Last Attended Program
(mm/dd/yyyy)]],14,FALSE)</f>
        <v>0</v>
      </c>
      <c r="E266" s="138">
        <f>VLOOKUP($A266,Table2[[No]:[Date Student Last Attended Program
(mm/dd/yyyy)]],17,FALSE)</f>
        <v>0</v>
      </c>
      <c r="F266" s="207">
        <f>VLOOKUP($A266,Table2[[No]:[Date Student Last Attended Program
(mm/dd/yyyy)]],18,FALSE)</f>
        <v>0</v>
      </c>
      <c r="G266" s="209">
        <f>VLOOKUP($A266,Table2[[#All],[No]:[Which Group Does Student Participate In?
(optional)]],23,FALSE)</f>
        <v>0</v>
      </c>
      <c r="H266" s="29"/>
      <c r="I266" s="29"/>
      <c r="J266" s="29"/>
      <c r="K266" s="29"/>
      <c r="L266" s="29"/>
      <c r="M266" s="29"/>
      <c r="N266" s="29"/>
      <c r="O266" s="29"/>
      <c r="P266" s="29"/>
      <c r="Q266" s="29"/>
      <c r="R266" s="29"/>
      <c r="S266" s="9"/>
      <c r="T266" s="9"/>
      <c r="U266" s="9"/>
      <c r="V266" s="9"/>
      <c r="W266" s="9"/>
      <c r="X266" s="9"/>
      <c r="Y266" s="9"/>
      <c r="Z266" s="9"/>
      <c r="AA266" s="9"/>
      <c r="AB266" s="9"/>
      <c r="AC266" s="9"/>
      <c r="AD266" s="9"/>
      <c r="AE266" s="9"/>
      <c r="AF266" s="9"/>
      <c r="AG266" s="9"/>
      <c r="AH266" s="9"/>
      <c r="AI266" s="9"/>
      <c r="AJ266" s="11">
        <f t="shared" si="12"/>
        <v>0</v>
      </c>
      <c r="AK266" s="11">
        <f t="shared" si="13"/>
        <v>0</v>
      </c>
      <c r="AL266" s="47" t="e">
        <f t="shared" si="14"/>
        <v>#DIV/0!</v>
      </c>
    </row>
    <row r="267" spans="1:38" x14ac:dyDescent="0.25">
      <c r="A267" s="10">
        <v>266</v>
      </c>
      <c r="B267" s="11">
        <f>VLOOKUP($A267,Table2[[No]:[Date Student Last Attended Program
(mm/dd/yyyy)]],2,FALSE)</f>
        <v>0</v>
      </c>
      <c r="C267" s="12">
        <f>VLOOKUP($A267,Table2[[No]:[Date Student Last Attended Program
(mm/dd/yyyy)]],4,FALSE)</f>
        <v>0</v>
      </c>
      <c r="D267" s="51">
        <f>VLOOKUP($A267,Table2[[No]:[Date Student Last Attended Program
(mm/dd/yyyy)]],14,FALSE)</f>
        <v>0</v>
      </c>
      <c r="E267" s="138">
        <f>VLOOKUP($A267,Table2[[No]:[Date Student Last Attended Program
(mm/dd/yyyy)]],17,FALSE)</f>
        <v>0</v>
      </c>
      <c r="F267" s="207">
        <f>VLOOKUP($A267,Table2[[No]:[Date Student Last Attended Program
(mm/dd/yyyy)]],18,FALSE)</f>
        <v>0</v>
      </c>
      <c r="G267" s="209">
        <f>VLOOKUP($A267,Table2[[#All],[No]:[Which Group Does Student Participate In?
(optional)]],23,FALSE)</f>
        <v>0</v>
      </c>
      <c r="H267" s="29"/>
      <c r="I267" s="29"/>
      <c r="J267" s="29"/>
      <c r="K267" s="29"/>
      <c r="L267" s="29"/>
      <c r="M267" s="29"/>
      <c r="N267" s="29"/>
      <c r="O267" s="29"/>
      <c r="P267" s="29"/>
      <c r="Q267" s="29"/>
      <c r="R267" s="29"/>
      <c r="S267" s="9"/>
      <c r="T267" s="9"/>
      <c r="U267" s="9"/>
      <c r="V267" s="9"/>
      <c r="W267" s="9"/>
      <c r="X267" s="9"/>
      <c r="Y267" s="9"/>
      <c r="Z267" s="9"/>
      <c r="AA267" s="9"/>
      <c r="AB267" s="9"/>
      <c r="AC267" s="9"/>
      <c r="AD267" s="9"/>
      <c r="AE267" s="9"/>
      <c r="AF267" s="9"/>
      <c r="AG267" s="9"/>
      <c r="AH267" s="9"/>
      <c r="AI267" s="9"/>
      <c r="AJ267" s="11">
        <f t="shared" si="12"/>
        <v>0</v>
      </c>
      <c r="AK267" s="11">
        <f t="shared" si="13"/>
        <v>0</v>
      </c>
      <c r="AL267" s="47" t="e">
        <f t="shared" si="14"/>
        <v>#DIV/0!</v>
      </c>
    </row>
    <row r="268" spans="1:38" x14ac:dyDescent="0.25">
      <c r="A268" s="10">
        <v>267</v>
      </c>
      <c r="B268" s="11">
        <f>VLOOKUP($A268,Table2[[No]:[Date Student Last Attended Program
(mm/dd/yyyy)]],2,FALSE)</f>
        <v>0</v>
      </c>
      <c r="C268" s="12">
        <f>VLOOKUP($A268,Table2[[No]:[Date Student Last Attended Program
(mm/dd/yyyy)]],4,FALSE)</f>
        <v>0</v>
      </c>
      <c r="D268" s="51">
        <f>VLOOKUP($A268,Table2[[No]:[Date Student Last Attended Program
(mm/dd/yyyy)]],14,FALSE)</f>
        <v>0</v>
      </c>
      <c r="E268" s="138">
        <f>VLOOKUP($A268,Table2[[No]:[Date Student Last Attended Program
(mm/dd/yyyy)]],17,FALSE)</f>
        <v>0</v>
      </c>
      <c r="F268" s="207">
        <f>VLOOKUP($A268,Table2[[No]:[Date Student Last Attended Program
(mm/dd/yyyy)]],18,FALSE)</f>
        <v>0</v>
      </c>
      <c r="G268" s="209">
        <f>VLOOKUP($A268,Table2[[#All],[No]:[Which Group Does Student Participate In?
(optional)]],23,FALSE)</f>
        <v>0</v>
      </c>
      <c r="H268" s="29"/>
      <c r="I268" s="29"/>
      <c r="J268" s="29"/>
      <c r="K268" s="29"/>
      <c r="L268" s="29"/>
      <c r="M268" s="29"/>
      <c r="N268" s="29"/>
      <c r="O268" s="29"/>
      <c r="P268" s="29"/>
      <c r="Q268" s="29"/>
      <c r="R268" s="29"/>
      <c r="S268" s="9"/>
      <c r="T268" s="9"/>
      <c r="U268" s="9"/>
      <c r="V268" s="9"/>
      <c r="W268" s="9"/>
      <c r="X268" s="9"/>
      <c r="Y268" s="9"/>
      <c r="Z268" s="9"/>
      <c r="AA268" s="9"/>
      <c r="AB268" s="9"/>
      <c r="AC268" s="9"/>
      <c r="AD268" s="9"/>
      <c r="AE268" s="9"/>
      <c r="AF268" s="9"/>
      <c r="AG268" s="9"/>
      <c r="AH268" s="9"/>
      <c r="AI268" s="9"/>
      <c r="AJ268" s="11">
        <f t="shared" si="12"/>
        <v>0</v>
      </c>
      <c r="AK268" s="11">
        <f t="shared" si="13"/>
        <v>0</v>
      </c>
      <c r="AL268" s="47" t="e">
        <f t="shared" si="14"/>
        <v>#DIV/0!</v>
      </c>
    </row>
    <row r="269" spans="1:38" x14ac:dyDescent="0.25">
      <c r="A269" s="10">
        <v>268</v>
      </c>
      <c r="B269" s="11">
        <f>VLOOKUP($A269,Table2[[No]:[Date Student Last Attended Program
(mm/dd/yyyy)]],2,FALSE)</f>
        <v>0</v>
      </c>
      <c r="C269" s="12">
        <f>VLOOKUP($A269,Table2[[No]:[Date Student Last Attended Program
(mm/dd/yyyy)]],4,FALSE)</f>
        <v>0</v>
      </c>
      <c r="D269" s="51">
        <f>VLOOKUP($A269,Table2[[No]:[Date Student Last Attended Program
(mm/dd/yyyy)]],14,FALSE)</f>
        <v>0</v>
      </c>
      <c r="E269" s="138">
        <f>VLOOKUP($A269,Table2[[No]:[Date Student Last Attended Program
(mm/dd/yyyy)]],17,FALSE)</f>
        <v>0</v>
      </c>
      <c r="F269" s="207">
        <f>VLOOKUP($A269,Table2[[No]:[Date Student Last Attended Program
(mm/dd/yyyy)]],18,FALSE)</f>
        <v>0</v>
      </c>
      <c r="G269" s="209">
        <f>VLOOKUP($A269,Table2[[#All],[No]:[Which Group Does Student Participate In?
(optional)]],23,FALSE)</f>
        <v>0</v>
      </c>
      <c r="H269" s="29"/>
      <c r="I269" s="29"/>
      <c r="J269" s="29"/>
      <c r="K269" s="29"/>
      <c r="L269" s="29"/>
      <c r="M269" s="29"/>
      <c r="N269" s="29"/>
      <c r="O269" s="29"/>
      <c r="P269" s="29"/>
      <c r="Q269" s="29"/>
      <c r="R269" s="29"/>
      <c r="S269" s="9"/>
      <c r="T269" s="9"/>
      <c r="U269" s="9"/>
      <c r="V269" s="9"/>
      <c r="W269" s="9"/>
      <c r="X269" s="9"/>
      <c r="Y269" s="9"/>
      <c r="Z269" s="9"/>
      <c r="AA269" s="9"/>
      <c r="AB269" s="9"/>
      <c r="AC269" s="9"/>
      <c r="AD269" s="9"/>
      <c r="AE269" s="9"/>
      <c r="AF269" s="9"/>
      <c r="AG269" s="9"/>
      <c r="AH269" s="9"/>
      <c r="AI269" s="9"/>
      <c r="AJ269" s="11">
        <f t="shared" si="12"/>
        <v>0</v>
      </c>
      <c r="AK269" s="11">
        <f t="shared" si="13"/>
        <v>0</v>
      </c>
      <c r="AL269" s="47" t="e">
        <f t="shared" si="14"/>
        <v>#DIV/0!</v>
      </c>
    </row>
    <row r="270" spans="1:38" x14ac:dyDescent="0.25">
      <c r="A270" s="10">
        <v>269</v>
      </c>
      <c r="B270" s="11">
        <f>VLOOKUP($A270,Table2[[No]:[Date Student Last Attended Program
(mm/dd/yyyy)]],2,FALSE)</f>
        <v>0</v>
      </c>
      <c r="C270" s="12">
        <f>VLOOKUP($A270,Table2[[No]:[Date Student Last Attended Program
(mm/dd/yyyy)]],4,FALSE)</f>
        <v>0</v>
      </c>
      <c r="D270" s="51">
        <f>VLOOKUP($A270,Table2[[No]:[Date Student Last Attended Program
(mm/dd/yyyy)]],14,FALSE)</f>
        <v>0</v>
      </c>
      <c r="E270" s="138">
        <f>VLOOKUP($A270,Table2[[No]:[Date Student Last Attended Program
(mm/dd/yyyy)]],17,FALSE)</f>
        <v>0</v>
      </c>
      <c r="F270" s="207">
        <f>VLOOKUP($A270,Table2[[No]:[Date Student Last Attended Program
(mm/dd/yyyy)]],18,FALSE)</f>
        <v>0</v>
      </c>
      <c r="G270" s="209">
        <f>VLOOKUP($A270,Table2[[#All],[No]:[Which Group Does Student Participate In?
(optional)]],23,FALSE)</f>
        <v>0</v>
      </c>
      <c r="H270" s="29"/>
      <c r="I270" s="29"/>
      <c r="J270" s="29"/>
      <c r="K270" s="29"/>
      <c r="L270" s="29"/>
      <c r="M270" s="29"/>
      <c r="N270" s="29"/>
      <c r="O270" s="29"/>
      <c r="P270" s="29"/>
      <c r="Q270" s="29"/>
      <c r="R270" s="29"/>
      <c r="S270" s="9"/>
      <c r="T270" s="9"/>
      <c r="U270" s="9"/>
      <c r="V270" s="9"/>
      <c r="W270" s="9"/>
      <c r="X270" s="9"/>
      <c r="Y270" s="9"/>
      <c r="Z270" s="9"/>
      <c r="AA270" s="9"/>
      <c r="AB270" s="9"/>
      <c r="AC270" s="9"/>
      <c r="AD270" s="9"/>
      <c r="AE270" s="9"/>
      <c r="AF270" s="9"/>
      <c r="AG270" s="9"/>
      <c r="AH270" s="9"/>
      <c r="AI270" s="9"/>
      <c r="AJ270" s="11">
        <f t="shared" si="12"/>
        <v>0</v>
      </c>
      <c r="AK270" s="11">
        <f t="shared" si="13"/>
        <v>0</v>
      </c>
      <c r="AL270" s="47" t="e">
        <f t="shared" si="14"/>
        <v>#DIV/0!</v>
      </c>
    </row>
    <row r="271" spans="1:38" x14ac:dyDescent="0.25">
      <c r="A271" s="10">
        <v>270</v>
      </c>
      <c r="B271" s="11">
        <f>VLOOKUP($A271,Table2[[No]:[Date Student Last Attended Program
(mm/dd/yyyy)]],2,FALSE)</f>
        <v>0</v>
      </c>
      <c r="C271" s="12">
        <f>VLOOKUP($A271,Table2[[No]:[Date Student Last Attended Program
(mm/dd/yyyy)]],4,FALSE)</f>
        <v>0</v>
      </c>
      <c r="D271" s="51">
        <f>VLOOKUP($A271,Table2[[No]:[Date Student Last Attended Program
(mm/dd/yyyy)]],14,FALSE)</f>
        <v>0</v>
      </c>
      <c r="E271" s="138">
        <f>VLOOKUP($A271,Table2[[No]:[Date Student Last Attended Program
(mm/dd/yyyy)]],17,FALSE)</f>
        <v>0</v>
      </c>
      <c r="F271" s="207">
        <f>VLOOKUP($A271,Table2[[No]:[Date Student Last Attended Program
(mm/dd/yyyy)]],18,FALSE)</f>
        <v>0</v>
      </c>
      <c r="G271" s="209">
        <f>VLOOKUP($A271,Table2[[#All],[No]:[Which Group Does Student Participate In?
(optional)]],23,FALSE)</f>
        <v>0</v>
      </c>
      <c r="H271" s="29"/>
      <c r="I271" s="29"/>
      <c r="J271" s="29"/>
      <c r="K271" s="29"/>
      <c r="L271" s="29"/>
      <c r="M271" s="29"/>
      <c r="N271" s="29"/>
      <c r="O271" s="29"/>
      <c r="P271" s="29"/>
      <c r="Q271" s="29"/>
      <c r="R271" s="29"/>
      <c r="S271" s="9"/>
      <c r="T271" s="9"/>
      <c r="U271" s="9"/>
      <c r="V271" s="9"/>
      <c r="W271" s="9"/>
      <c r="X271" s="9"/>
      <c r="Y271" s="9"/>
      <c r="Z271" s="9"/>
      <c r="AA271" s="9"/>
      <c r="AB271" s="9"/>
      <c r="AC271" s="9"/>
      <c r="AD271" s="9"/>
      <c r="AE271" s="9"/>
      <c r="AF271" s="9"/>
      <c r="AG271" s="9"/>
      <c r="AH271" s="9"/>
      <c r="AI271" s="9"/>
      <c r="AJ271" s="11">
        <f t="shared" si="12"/>
        <v>0</v>
      </c>
      <c r="AK271" s="11">
        <f t="shared" si="13"/>
        <v>0</v>
      </c>
      <c r="AL271" s="47" t="e">
        <f t="shared" si="14"/>
        <v>#DIV/0!</v>
      </c>
    </row>
    <row r="272" spans="1:38" x14ac:dyDescent="0.25">
      <c r="A272" s="10">
        <v>271</v>
      </c>
      <c r="B272" s="11">
        <f>VLOOKUP($A272,Table2[[No]:[Date Student Last Attended Program
(mm/dd/yyyy)]],2,FALSE)</f>
        <v>0</v>
      </c>
      <c r="C272" s="12">
        <f>VLOOKUP($A272,Table2[[No]:[Date Student Last Attended Program
(mm/dd/yyyy)]],4,FALSE)</f>
        <v>0</v>
      </c>
      <c r="D272" s="51">
        <f>VLOOKUP($A272,Table2[[No]:[Date Student Last Attended Program
(mm/dd/yyyy)]],14,FALSE)</f>
        <v>0</v>
      </c>
      <c r="E272" s="138">
        <f>VLOOKUP($A272,Table2[[No]:[Date Student Last Attended Program
(mm/dd/yyyy)]],17,FALSE)</f>
        <v>0</v>
      </c>
      <c r="F272" s="207">
        <f>VLOOKUP($A272,Table2[[No]:[Date Student Last Attended Program
(mm/dd/yyyy)]],18,FALSE)</f>
        <v>0</v>
      </c>
      <c r="G272" s="209">
        <f>VLOOKUP($A272,Table2[[#All],[No]:[Which Group Does Student Participate In?
(optional)]],23,FALSE)</f>
        <v>0</v>
      </c>
      <c r="H272" s="29"/>
      <c r="I272" s="29"/>
      <c r="J272" s="29"/>
      <c r="K272" s="29"/>
      <c r="L272" s="29"/>
      <c r="M272" s="29"/>
      <c r="N272" s="29"/>
      <c r="O272" s="29"/>
      <c r="P272" s="29"/>
      <c r="Q272" s="29"/>
      <c r="R272" s="29"/>
      <c r="S272" s="9"/>
      <c r="T272" s="9"/>
      <c r="U272" s="9"/>
      <c r="V272" s="9"/>
      <c r="W272" s="9"/>
      <c r="X272" s="9"/>
      <c r="Y272" s="9"/>
      <c r="Z272" s="9"/>
      <c r="AA272" s="9"/>
      <c r="AB272" s="9"/>
      <c r="AC272" s="9"/>
      <c r="AD272" s="9"/>
      <c r="AE272" s="9"/>
      <c r="AF272" s="9"/>
      <c r="AG272" s="9"/>
      <c r="AH272" s="9"/>
      <c r="AI272" s="9"/>
      <c r="AJ272" s="11">
        <f t="shared" si="12"/>
        <v>0</v>
      </c>
      <c r="AK272" s="11">
        <f t="shared" si="13"/>
        <v>0</v>
      </c>
      <c r="AL272" s="47" t="e">
        <f t="shared" si="14"/>
        <v>#DIV/0!</v>
      </c>
    </row>
    <row r="273" spans="1:38" x14ac:dyDescent="0.25">
      <c r="A273" s="10">
        <v>272</v>
      </c>
      <c r="B273" s="11">
        <f>VLOOKUP($A273,Table2[[No]:[Date Student Last Attended Program
(mm/dd/yyyy)]],2,FALSE)</f>
        <v>0</v>
      </c>
      <c r="C273" s="12">
        <f>VLOOKUP($A273,Table2[[No]:[Date Student Last Attended Program
(mm/dd/yyyy)]],4,FALSE)</f>
        <v>0</v>
      </c>
      <c r="D273" s="51">
        <f>VLOOKUP($A273,Table2[[No]:[Date Student Last Attended Program
(mm/dd/yyyy)]],14,FALSE)</f>
        <v>0</v>
      </c>
      <c r="E273" s="138">
        <f>VLOOKUP($A273,Table2[[No]:[Date Student Last Attended Program
(mm/dd/yyyy)]],17,FALSE)</f>
        <v>0</v>
      </c>
      <c r="F273" s="207">
        <f>VLOOKUP($A273,Table2[[No]:[Date Student Last Attended Program
(mm/dd/yyyy)]],18,FALSE)</f>
        <v>0</v>
      </c>
      <c r="G273" s="209">
        <f>VLOOKUP($A273,Table2[[#All],[No]:[Which Group Does Student Participate In?
(optional)]],23,FALSE)</f>
        <v>0</v>
      </c>
      <c r="H273" s="29"/>
      <c r="I273" s="29"/>
      <c r="J273" s="29"/>
      <c r="K273" s="29"/>
      <c r="L273" s="29"/>
      <c r="M273" s="29"/>
      <c r="N273" s="29"/>
      <c r="O273" s="29"/>
      <c r="P273" s="29"/>
      <c r="Q273" s="29"/>
      <c r="R273" s="29"/>
      <c r="S273" s="9"/>
      <c r="T273" s="9"/>
      <c r="U273" s="9"/>
      <c r="V273" s="9"/>
      <c r="W273" s="9"/>
      <c r="X273" s="9"/>
      <c r="Y273" s="9"/>
      <c r="Z273" s="9"/>
      <c r="AA273" s="9"/>
      <c r="AB273" s="9"/>
      <c r="AC273" s="9"/>
      <c r="AD273" s="9"/>
      <c r="AE273" s="9"/>
      <c r="AF273" s="9"/>
      <c r="AG273" s="9"/>
      <c r="AH273" s="9"/>
      <c r="AI273" s="9"/>
      <c r="AJ273" s="11">
        <f t="shared" si="12"/>
        <v>0</v>
      </c>
      <c r="AK273" s="11">
        <f t="shared" si="13"/>
        <v>0</v>
      </c>
      <c r="AL273" s="47" t="e">
        <f t="shared" si="14"/>
        <v>#DIV/0!</v>
      </c>
    </row>
    <row r="274" spans="1:38" x14ac:dyDescent="0.25">
      <c r="A274" s="10">
        <v>273</v>
      </c>
      <c r="B274" s="11">
        <f>VLOOKUP($A274,Table2[[No]:[Date Student Last Attended Program
(mm/dd/yyyy)]],2,FALSE)</f>
        <v>0</v>
      </c>
      <c r="C274" s="12">
        <f>VLOOKUP($A274,Table2[[No]:[Date Student Last Attended Program
(mm/dd/yyyy)]],4,FALSE)</f>
        <v>0</v>
      </c>
      <c r="D274" s="51">
        <f>VLOOKUP($A274,Table2[[No]:[Date Student Last Attended Program
(mm/dd/yyyy)]],14,FALSE)</f>
        <v>0</v>
      </c>
      <c r="E274" s="138">
        <f>VLOOKUP($A274,Table2[[No]:[Date Student Last Attended Program
(mm/dd/yyyy)]],17,FALSE)</f>
        <v>0</v>
      </c>
      <c r="F274" s="207">
        <f>VLOOKUP($A274,Table2[[No]:[Date Student Last Attended Program
(mm/dd/yyyy)]],18,FALSE)</f>
        <v>0</v>
      </c>
      <c r="G274" s="209">
        <f>VLOOKUP($A274,Table2[[#All],[No]:[Which Group Does Student Participate In?
(optional)]],23,FALSE)</f>
        <v>0</v>
      </c>
      <c r="H274" s="29"/>
      <c r="I274" s="29"/>
      <c r="J274" s="29"/>
      <c r="K274" s="29"/>
      <c r="L274" s="29"/>
      <c r="M274" s="29"/>
      <c r="N274" s="29"/>
      <c r="O274" s="29"/>
      <c r="P274" s="29"/>
      <c r="Q274" s="29"/>
      <c r="R274" s="29"/>
      <c r="S274" s="9"/>
      <c r="T274" s="9"/>
      <c r="U274" s="9"/>
      <c r="V274" s="9"/>
      <c r="W274" s="9"/>
      <c r="X274" s="9"/>
      <c r="Y274" s="9"/>
      <c r="Z274" s="9"/>
      <c r="AA274" s="9"/>
      <c r="AB274" s="9"/>
      <c r="AC274" s="9"/>
      <c r="AD274" s="9"/>
      <c r="AE274" s="9"/>
      <c r="AF274" s="9"/>
      <c r="AG274" s="9"/>
      <c r="AH274" s="9"/>
      <c r="AI274" s="9"/>
      <c r="AJ274" s="11">
        <f t="shared" si="12"/>
        <v>0</v>
      </c>
      <c r="AK274" s="11">
        <f t="shared" si="13"/>
        <v>0</v>
      </c>
      <c r="AL274" s="47" t="e">
        <f t="shared" si="14"/>
        <v>#DIV/0!</v>
      </c>
    </row>
    <row r="275" spans="1:38" x14ac:dyDescent="0.25">
      <c r="A275" s="10">
        <v>274</v>
      </c>
      <c r="B275" s="11">
        <f>VLOOKUP($A275,Table2[[No]:[Date Student Last Attended Program
(mm/dd/yyyy)]],2,FALSE)</f>
        <v>0</v>
      </c>
      <c r="C275" s="12">
        <f>VLOOKUP($A275,Table2[[No]:[Date Student Last Attended Program
(mm/dd/yyyy)]],4,FALSE)</f>
        <v>0</v>
      </c>
      <c r="D275" s="51">
        <f>VLOOKUP($A275,Table2[[No]:[Date Student Last Attended Program
(mm/dd/yyyy)]],14,FALSE)</f>
        <v>0</v>
      </c>
      <c r="E275" s="138">
        <f>VLOOKUP($A275,Table2[[No]:[Date Student Last Attended Program
(mm/dd/yyyy)]],17,FALSE)</f>
        <v>0</v>
      </c>
      <c r="F275" s="207">
        <f>VLOOKUP($A275,Table2[[No]:[Date Student Last Attended Program
(mm/dd/yyyy)]],18,FALSE)</f>
        <v>0</v>
      </c>
      <c r="G275" s="209">
        <f>VLOOKUP($A275,Table2[[#All],[No]:[Which Group Does Student Participate In?
(optional)]],23,FALSE)</f>
        <v>0</v>
      </c>
      <c r="H275" s="29"/>
      <c r="I275" s="29"/>
      <c r="J275" s="29"/>
      <c r="K275" s="29"/>
      <c r="L275" s="29"/>
      <c r="M275" s="29"/>
      <c r="N275" s="29"/>
      <c r="O275" s="29"/>
      <c r="P275" s="29"/>
      <c r="Q275" s="29"/>
      <c r="R275" s="29"/>
      <c r="S275" s="9"/>
      <c r="T275" s="9"/>
      <c r="U275" s="9"/>
      <c r="V275" s="9"/>
      <c r="W275" s="9"/>
      <c r="X275" s="9"/>
      <c r="Y275" s="9"/>
      <c r="Z275" s="9"/>
      <c r="AA275" s="9"/>
      <c r="AB275" s="9"/>
      <c r="AC275" s="9"/>
      <c r="AD275" s="9"/>
      <c r="AE275" s="9"/>
      <c r="AF275" s="9"/>
      <c r="AG275" s="9"/>
      <c r="AH275" s="9"/>
      <c r="AI275" s="9"/>
      <c r="AJ275" s="11">
        <f t="shared" si="12"/>
        <v>0</v>
      </c>
      <c r="AK275" s="11">
        <f t="shared" si="13"/>
        <v>0</v>
      </c>
      <c r="AL275" s="47" t="e">
        <f t="shared" si="14"/>
        <v>#DIV/0!</v>
      </c>
    </row>
    <row r="276" spans="1:38" x14ac:dyDescent="0.25">
      <c r="A276" s="10">
        <v>275</v>
      </c>
      <c r="B276" s="11">
        <f>VLOOKUP($A276,Table2[[No]:[Date Student Last Attended Program
(mm/dd/yyyy)]],2,FALSE)</f>
        <v>0</v>
      </c>
      <c r="C276" s="12">
        <f>VLOOKUP($A276,Table2[[No]:[Date Student Last Attended Program
(mm/dd/yyyy)]],4,FALSE)</f>
        <v>0</v>
      </c>
      <c r="D276" s="51">
        <f>VLOOKUP($A276,Table2[[No]:[Date Student Last Attended Program
(mm/dd/yyyy)]],14,FALSE)</f>
        <v>0</v>
      </c>
      <c r="E276" s="138">
        <f>VLOOKUP($A276,Table2[[No]:[Date Student Last Attended Program
(mm/dd/yyyy)]],17,FALSE)</f>
        <v>0</v>
      </c>
      <c r="F276" s="207">
        <f>VLOOKUP($A276,Table2[[No]:[Date Student Last Attended Program
(mm/dd/yyyy)]],18,FALSE)</f>
        <v>0</v>
      </c>
      <c r="G276" s="209">
        <f>VLOOKUP($A276,Table2[[#All],[No]:[Which Group Does Student Participate In?
(optional)]],23,FALSE)</f>
        <v>0</v>
      </c>
      <c r="H276" s="29"/>
      <c r="I276" s="29"/>
      <c r="J276" s="29"/>
      <c r="K276" s="29"/>
      <c r="L276" s="29"/>
      <c r="M276" s="29"/>
      <c r="N276" s="29"/>
      <c r="O276" s="29"/>
      <c r="P276" s="29"/>
      <c r="Q276" s="29"/>
      <c r="R276" s="29"/>
      <c r="S276" s="9"/>
      <c r="T276" s="9"/>
      <c r="U276" s="9"/>
      <c r="V276" s="9"/>
      <c r="W276" s="9"/>
      <c r="X276" s="9"/>
      <c r="Y276" s="9"/>
      <c r="Z276" s="9"/>
      <c r="AA276" s="9"/>
      <c r="AB276" s="9"/>
      <c r="AC276" s="9"/>
      <c r="AD276" s="9"/>
      <c r="AE276" s="9"/>
      <c r="AF276" s="9"/>
      <c r="AG276" s="9"/>
      <c r="AH276" s="9"/>
      <c r="AI276" s="9"/>
      <c r="AJ276" s="11">
        <f t="shared" si="12"/>
        <v>0</v>
      </c>
      <c r="AK276" s="11">
        <f t="shared" si="13"/>
        <v>0</v>
      </c>
      <c r="AL276" s="47" t="e">
        <f t="shared" si="14"/>
        <v>#DIV/0!</v>
      </c>
    </row>
    <row r="277" spans="1:38" x14ac:dyDescent="0.25">
      <c r="A277" s="10">
        <v>276</v>
      </c>
      <c r="B277" s="11">
        <f>VLOOKUP($A277,Table2[[No]:[Date Student Last Attended Program
(mm/dd/yyyy)]],2,FALSE)</f>
        <v>0</v>
      </c>
      <c r="C277" s="12">
        <f>VLOOKUP($A277,Table2[[No]:[Date Student Last Attended Program
(mm/dd/yyyy)]],4,FALSE)</f>
        <v>0</v>
      </c>
      <c r="D277" s="51">
        <f>VLOOKUP($A277,Table2[[No]:[Date Student Last Attended Program
(mm/dd/yyyy)]],14,FALSE)</f>
        <v>0</v>
      </c>
      <c r="E277" s="138">
        <f>VLOOKUP($A277,Table2[[No]:[Date Student Last Attended Program
(mm/dd/yyyy)]],17,FALSE)</f>
        <v>0</v>
      </c>
      <c r="F277" s="207">
        <f>VLOOKUP($A277,Table2[[No]:[Date Student Last Attended Program
(mm/dd/yyyy)]],18,FALSE)</f>
        <v>0</v>
      </c>
      <c r="G277" s="209">
        <f>VLOOKUP($A277,Table2[[#All],[No]:[Which Group Does Student Participate In?
(optional)]],23,FALSE)</f>
        <v>0</v>
      </c>
      <c r="H277" s="29"/>
      <c r="I277" s="29"/>
      <c r="J277" s="29"/>
      <c r="K277" s="29"/>
      <c r="L277" s="29"/>
      <c r="M277" s="29"/>
      <c r="N277" s="29"/>
      <c r="O277" s="29"/>
      <c r="P277" s="29"/>
      <c r="Q277" s="29"/>
      <c r="R277" s="29"/>
      <c r="S277" s="9"/>
      <c r="T277" s="9"/>
      <c r="U277" s="9"/>
      <c r="V277" s="9"/>
      <c r="W277" s="9"/>
      <c r="X277" s="9"/>
      <c r="Y277" s="9"/>
      <c r="Z277" s="9"/>
      <c r="AA277" s="9"/>
      <c r="AB277" s="9"/>
      <c r="AC277" s="9"/>
      <c r="AD277" s="9"/>
      <c r="AE277" s="9"/>
      <c r="AF277" s="9"/>
      <c r="AG277" s="9"/>
      <c r="AH277" s="9"/>
      <c r="AI277" s="9"/>
      <c r="AJ277" s="11">
        <f t="shared" si="12"/>
        <v>0</v>
      </c>
      <c r="AK277" s="11">
        <f t="shared" si="13"/>
        <v>0</v>
      </c>
      <c r="AL277" s="47" t="e">
        <f t="shared" si="14"/>
        <v>#DIV/0!</v>
      </c>
    </row>
    <row r="278" spans="1:38" x14ac:dyDescent="0.25">
      <c r="A278" s="10">
        <v>277</v>
      </c>
      <c r="B278" s="11">
        <f>VLOOKUP($A278,Table2[[No]:[Date Student Last Attended Program
(mm/dd/yyyy)]],2,FALSE)</f>
        <v>0</v>
      </c>
      <c r="C278" s="12">
        <f>VLOOKUP($A278,Table2[[No]:[Date Student Last Attended Program
(mm/dd/yyyy)]],4,FALSE)</f>
        <v>0</v>
      </c>
      <c r="D278" s="51">
        <f>VLOOKUP($A278,Table2[[No]:[Date Student Last Attended Program
(mm/dd/yyyy)]],14,FALSE)</f>
        <v>0</v>
      </c>
      <c r="E278" s="138">
        <f>VLOOKUP($A278,Table2[[No]:[Date Student Last Attended Program
(mm/dd/yyyy)]],17,FALSE)</f>
        <v>0</v>
      </c>
      <c r="F278" s="207">
        <f>VLOOKUP($A278,Table2[[No]:[Date Student Last Attended Program
(mm/dd/yyyy)]],18,FALSE)</f>
        <v>0</v>
      </c>
      <c r="G278" s="209">
        <f>VLOOKUP($A278,Table2[[#All],[No]:[Which Group Does Student Participate In?
(optional)]],23,FALSE)</f>
        <v>0</v>
      </c>
      <c r="H278" s="29"/>
      <c r="I278" s="29"/>
      <c r="J278" s="29"/>
      <c r="K278" s="29"/>
      <c r="L278" s="29"/>
      <c r="M278" s="29"/>
      <c r="N278" s="29"/>
      <c r="O278" s="29"/>
      <c r="P278" s="29"/>
      <c r="Q278" s="29"/>
      <c r="R278" s="29"/>
      <c r="S278" s="9"/>
      <c r="T278" s="9"/>
      <c r="U278" s="9"/>
      <c r="V278" s="9"/>
      <c r="W278" s="9"/>
      <c r="X278" s="9"/>
      <c r="Y278" s="9"/>
      <c r="Z278" s="9"/>
      <c r="AA278" s="9"/>
      <c r="AB278" s="9"/>
      <c r="AC278" s="9"/>
      <c r="AD278" s="9"/>
      <c r="AE278" s="9"/>
      <c r="AF278" s="9"/>
      <c r="AG278" s="9"/>
      <c r="AH278" s="9"/>
      <c r="AI278" s="9"/>
      <c r="AJ278" s="11">
        <f t="shared" si="12"/>
        <v>0</v>
      </c>
      <c r="AK278" s="11">
        <f t="shared" si="13"/>
        <v>0</v>
      </c>
      <c r="AL278" s="47" t="e">
        <f t="shared" si="14"/>
        <v>#DIV/0!</v>
      </c>
    </row>
    <row r="279" spans="1:38" x14ac:dyDescent="0.25">
      <c r="A279" s="10">
        <v>278</v>
      </c>
      <c r="B279" s="11">
        <f>VLOOKUP($A279,Table2[[No]:[Date Student Last Attended Program
(mm/dd/yyyy)]],2,FALSE)</f>
        <v>0</v>
      </c>
      <c r="C279" s="12">
        <f>VLOOKUP($A279,Table2[[No]:[Date Student Last Attended Program
(mm/dd/yyyy)]],4,FALSE)</f>
        <v>0</v>
      </c>
      <c r="D279" s="51">
        <f>VLOOKUP($A279,Table2[[No]:[Date Student Last Attended Program
(mm/dd/yyyy)]],14,FALSE)</f>
        <v>0</v>
      </c>
      <c r="E279" s="138">
        <f>VLOOKUP($A279,Table2[[No]:[Date Student Last Attended Program
(mm/dd/yyyy)]],17,FALSE)</f>
        <v>0</v>
      </c>
      <c r="F279" s="207">
        <f>VLOOKUP($A279,Table2[[No]:[Date Student Last Attended Program
(mm/dd/yyyy)]],18,FALSE)</f>
        <v>0</v>
      </c>
      <c r="G279" s="209">
        <f>VLOOKUP($A279,Table2[[#All],[No]:[Which Group Does Student Participate In?
(optional)]],23,FALSE)</f>
        <v>0</v>
      </c>
      <c r="H279" s="29"/>
      <c r="I279" s="29"/>
      <c r="J279" s="29"/>
      <c r="K279" s="29"/>
      <c r="L279" s="29"/>
      <c r="M279" s="29"/>
      <c r="N279" s="29"/>
      <c r="O279" s="29"/>
      <c r="P279" s="29"/>
      <c r="Q279" s="29"/>
      <c r="R279" s="29"/>
      <c r="S279" s="9"/>
      <c r="T279" s="9"/>
      <c r="U279" s="9"/>
      <c r="V279" s="9"/>
      <c r="W279" s="9"/>
      <c r="X279" s="9"/>
      <c r="Y279" s="9"/>
      <c r="Z279" s="9"/>
      <c r="AA279" s="9"/>
      <c r="AB279" s="9"/>
      <c r="AC279" s="9"/>
      <c r="AD279" s="9"/>
      <c r="AE279" s="9"/>
      <c r="AF279" s="9"/>
      <c r="AG279" s="9"/>
      <c r="AH279" s="9"/>
      <c r="AI279" s="9"/>
      <c r="AJ279" s="11">
        <f t="shared" si="12"/>
        <v>0</v>
      </c>
      <c r="AK279" s="11">
        <f t="shared" si="13"/>
        <v>0</v>
      </c>
      <c r="AL279" s="47" t="e">
        <f t="shared" si="14"/>
        <v>#DIV/0!</v>
      </c>
    </row>
    <row r="280" spans="1:38" x14ac:dyDescent="0.25">
      <c r="A280" s="10">
        <v>279</v>
      </c>
      <c r="B280" s="11">
        <f>VLOOKUP($A280,Table2[[No]:[Date Student Last Attended Program
(mm/dd/yyyy)]],2,FALSE)</f>
        <v>0</v>
      </c>
      <c r="C280" s="12">
        <f>VLOOKUP($A280,Table2[[No]:[Date Student Last Attended Program
(mm/dd/yyyy)]],4,FALSE)</f>
        <v>0</v>
      </c>
      <c r="D280" s="51">
        <f>VLOOKUP($A280,Table2[[No]:[Date Student Last Attended Program
(mm/dd/yyyy)]],14,FALSE)</f>
        <v>0</v>
      </c>
      <c r="E280" s="138">
        <f>VLOOKUP($A280,Table2[[No]:[Date Student Last Attended Program
(mm/dd/yyyy)]],17,FALSE)</f>
        <v>0</v>
      </c>
      <c r="F280" s="207">
        <f>VLOOKUP($A280,Table2[[No]:[Date Student Last Attended Program
(mm/dd/yyyy)]],18,FALSE)</f>
        <v>0</v>
      </c>
      <c r="G280" s="209">
        <f>VLOOKUP($A280,Table2[[#All],[No]:[Which Group Does Student Participate In?
(optional)]],23,FALSE)</f>
        <v>0</v>
      </c>
      <c r="H280" s="29"/>
      <c r="I280" s="29"/>
      <c r="J280" s="29"/>
      <c r="K280" s="29"/>
      <c r="L280" s="29"/>
      <c r="M280" s="29"/>
      <c r="N280" s="29"/>
      <c r="O280" s="29"/>
      <c r="P280" s="29"/>
      <c r="Q280" s="29"/>
      <c r="R280" s="29"/>
      <c r="S280" s="9"/>
      <c r="T280" s="9"/>
      <c r="U280" s="9"/>
      <c r="V280" s="9"/>
      <c r="W280" s="9"/>
      <c r="X280" s="9"/>
      <c r="Y280" s="9"/>
      <c r="Z280" s="9"/>
      <c r="AA280" s="9"/>
      <c r="AB280" s="9"/>
      <c r="AC280" s="9"/>
      <c r="AD280" s="9"/>
      <c r="AE280" s="9"/>
      <c r="AF280" s="9"/>
      <c r="AG280" s="9"/>
      <c r="AH280" s="9"/>
      <c r="AI280" s="9"/>
      <c r="AJ280" s="11">
        <f t="shared" si="12"/>
        <v>0</v>
      </c>
      <c r="AK280" s="11">
        <f t="shared" si="13"/>
        <v>0</v>
      </c>
      <c r="AL280" s="47" t="e">
        <f t="shared" si="14"/>
        <v>#DIV/0!</v>
      </c>
    </row>
    <row r="281" spans="1:38" x14ac:dyDescent="0.25">
      <c r="A281" s="10">
        <v>280</v>
      </c>
      <c r="B281" s="11">
        <f>VLOOKUP($A281,Table2[[No]:[Date Student Last Attended Program
(mm/dd/yyyy)]],2,FALSE)</f>
        <v>0</v>
      </c>
      <c r="C281" s="12">
        <f>VLOOKUP($A281,Table2[[No]:[Date Student Last Attended Program
(mm/dd/yyyy)]],4,FALSE)</f>
        <v>0</v>
      </c>
      <c r="D281" s="51">
        <f>VLOOKUP($A281,Table2[[No]:[Date Student Last Attended Program
(mm/dd/yyyy)]],14,FALSE)</f>
        <v>0</v>
      </c>
      <c r="E281" s="138">
        <f>VLOOKUP($A281,Table2[[No]:[Date Student Last Attended Program
(mm/dd/yyyy)]],17,FALSE)</f>
        <v>0</v>
      </c>
      <c r="F281" s="207">
        <f>VLOOKUP($A281,Table2[[No]:[Date Student Last Attended Program
(mm/dd/yyyy)]],18,FALSE)</f>
        <v>0</v>
      </c>
      <c r="G281" s="209">
        <f>VLOOKUP($A281,Table2[[#All],[No]:[Which Group Does Student Participate In?
(optional)]],23,FALSE)</f>
        <v>0</v>
      </c>
      <c r="H281" s="29"/>
      <c r="I281" s="29"/>
      <c r="J281" s="29"/>
      <c r="K281" s="29"/>
      <c r="L281" s="29"/>
      <c r="M281" s="29"/>
      <c r="N281" s="29"/>
      <c r="O281" s="29"/>
      <c r="P281" s="29"/>
      <c r="Q281" s="29"/>
      <c r="R281" s="29"/>
      <c r="S281" s="9"/>
      <c r="T281" s="9"/>
      <c r="U281" s="9"/>
      <c r="V281" s="9"/>
      <c r="W281" s="9"/>
      <c r="X281" s="9"/>
      <c r="Y281" s="9"/>
      <c r="Z281" s="9"/>
      <c r="AA281" s="9"/>
      <c r="AB281" s="9"/>
      <c r="AC281" s="9"/>
      <c r="AD281" s="9"/>
      <c r="AE281" s="9"/>
      <c r="AF281" s="9"/>
      <c r="AG281" s="9"/>
      <c r="AH281" s="9"/>
      <c r="AI281" s="9"/>
      <c r="AJ281" s="11">
        <f t="shared" si="12"/>
        <v>0</v>
      </c>
      <c r="AK281" s="11">
        <f t="shared" si="13"/>
        <v>0</v>
      </c>
      <c r="AL281" s="47" t="e">
        <f t="shared" si="14"/>
        <v>#DIV/0!</v>
      </c>
    </row>
    <row r="282" spans="1:38" x14ac:dyDescent="0.25">
      <c r="A282" s="10">
        <v>281</v>
      </c>
      <c r="B282" s="11">
        <f>VLOOKUP($A282,Table2[[No]:[Date Student Last Attended Program
(mm/dd/yyyy)]],2,FALSE)</f>
        <v>0</v>
      </c>
      <c r="C282" s="12">
        <f>VLOOKUP($A282,Table2[[No]:[Date Student Last Attended Program
(mm/dd/yyyy)]],4,FALSE)</f>
        <v>0</v>
      </c>
      <c r="D282" s="51">
        <f>VLOOKUP($A282,Table2[[No]:[Date Student Last Attended Program
(mm/dd/yyyy)]],14,FALSE)</f>
        <v>0</v>
      </c>
      <c r="E282" s="138">
        <f>VLOOKUP($A282,Table2[[No]:[Date Student Last Attended Program
(mm/dd/yyyy)]],17,FALSE)</f>
        <v>0</v>
      </c>
      <c r="F282" s="207">
        <f>VLOOKUP($A282,Table2[[No]:[Date Student Last Attended Program
(mm/dd/yyyy)]],18,FALSE)</f>
        <v>0</v>
      </c>
      <c r="G282" s="209">
        <f>VLOOKUP($A282,Table2[[#All],[No]:[Which Group Does Student Participate In?
(optional)]],23,FALSE)</f>
        <v>0</v>
      </c>
      <c r="H282" s="29"/>
      <c r="I282" s="29"/>
      <c r="J282" s="29"/>
      <c r="K282" s="29"/>
      <c r="L282" s="29"/>
      <c r="M282" s="29"/>
      <c r="N282" s="29"/>
      <c r="O282" s="29"/>
      <c r="P282" s="29"/>
      <c r="Q282" s="29"/>
      <c r="R282" s="29"/>
      <c r="S282" s="9"/>
      <c r="T282" s="9"/>
      <c r="U282" s="9"/>
      <c r="V282" s="9"/>
      <c r="W282" s="9"/>
      <c r="X282" s="9"/>
      <c r="Y282" s="9"/>
      <c r="Z282" s="9"/>
      <c r="AA282" s="9"/>
      <c r="AB282" s="9"/>
      <c r="AC282" s="9"/>
      <c r="AD282" s="9"/>
      <c r="AE282" s="9"/>
      <c r="AF282" s="9"/>
      <c r="AG282" s="9"/>
      <c r="AH282" s="9"/>
      <c r="AI282" s="9"/>
      <c r="AJ282" s="11">
        <f t="shared" si="12"/>
        <v>0</v>
      </c>
      <c r="AK282" s="11">
        <f t="shared" si="13"/>
        <v>0</v>
      </c>
      <c r="AL282" s="47" t="e">
        <f t="shared" si="14"/>
        <v>#DIV/0!</v>
      </c>
    </row>
    <row r="283" spans="1:38" x14ac:dyDescent="0.25">
      <c r="A283" s="10">
        <v>282</v>
      </c>
      <c r="B283" s="11">
        <f>VLOOKUP($A283,Table2[[No]:[Date Student Last Attended Program
(mm/dd/yyyy)]],2,FALSE)</f>
        <v>0</v>
      </c>
      <c r="C283" s="12">
        <f>VLOOKUP($A283,Table2[[No]:[Date Student Last Attended Program
(mm/dd/yyyy)]],4,FALSE)</f>
        <v>0</v>
      </c>
      <c r="D283" s="51">
        <f>VLOOKUP($A283,Table2[[No]:[Date Student Last Attended Program
(mm/dd/yyyy)]],14,FALSE)</f>
        <v>0</v>
      </c>
      <c r="E283" s="138">
        <f>VLOOKUP($A283,Table2[[No]:[Date Student Last Attended Program
(mm/dd/yyyy)]],17,FALSE)</f>
        <v>0</v>
      </c>
      <c r="F283" s="207">
        <f>VLOOKUP($A283,Table2[[No]:[Date Student Last Attended Program
(mm/dd/yyyy)]],18,FALSE)</f>
        <v>0</v>
      </c>
      <c r="G283" s="209">
        <f>VLOOKUP($A283,Table2[[#All],[No]:[Which Group Does Student Participate In?
(optional)]],23,FALSE)</f>
        <v>0</v>
      </c>
      <c r="H283" s="29"/>
      <c r="I283" s="29"/>
      <c r="J283" s="29"/>
      <c r="K283" s="29"/>
      <c r="L283" s="29"/>
      <c r="M283" s="29"/>
      <c r="N283" s="29"/>
      <c r="O283" s="29"/>
      <c r="P283" s="29"/>
      <c r="Q283" s="29"/>
      <c r="R283" s="29"/>
      <c r="S283" s="9"/>
      <c r="T283" s="9"/>
      <c r="U283" s="9"/>
      <c r="V283" s="9"/>
      <c r="W283" s="9"/>
      <c r="X283" s="9"/>
      <c r="Y283" s="9"/>
      <c r="Z283" s="9"/>
      <c r="AA283" s="9"/>
      <c r="AB283" s="9"/>
      <c r="AC283" s="9"/>
      <c r="AD283" s="9"/>
      <c r="AE283" s="9"/>
      <c r="AF283" s="9"/>
      <c r="AG283" s="9"/>
      <c r="AH283" s="9"/>
      <c r="AI283" s="9"/>
      <c r="AJ283" s="11">
        <f t="shared" si="12"/>
        <v>0</v>
      </c>
      <c r="AK283" s="11">
        <f t="shared" si="13"/>
        <v>0</v>
      </c>
      <c r="AL283" s="47" t="e">
        <f t="shared" si="14"/>
        <v>#DIV/0!</v>
      </c>
    </row>
    <row r="284" spans="1:38" x14ac:dyDescent="0.25">
      <c r="A284" s="10">
        <v>283</v>
      </c>
      <c r="B284" s="11">
        <f>VLOOKUP($A284,Table2[[No]:[Date Student Last Attended Program
(mm/dd/yyyy)]],2,FALSE)</f>
        <v>0</v>
      </c>
      <c r="C284" s="12">
        <f>VLOOKUP($A284,Table2[[No]:[Date Student Last Attended Program
(mm/dd/yyyy)]],4,FALSE)</f>
        <v>0</v>
      </c>
      <c r="D284" s="51">
        <f>VLOOKUP($A284,Table2[[No]:[Date Student Last Attended Program
(mm/dd/yyyy)]],14,FALSE)</f>
        <v>0</v>
      </c>
      <c r="E284" s="138">
        <f>VLOOKUP($A284,Table2[[No]:[Date Student Last Attended Program
(mm/dd/yyyy)]],17,FALSE)</f>
        <v>0</v>
      </c>
      <c r="F284" s="207">
        <f>VLOOKUP($A284,Table2[[No]:[Date Student Last Attended Program
(mm/dd/yyyy)]],18,FALSE)</f>
        <v>0</v>
      </c>
      <c r="G284" s="209">
        <f>VLOOKUP($A284,Table2[[#All],[No]:[Which Group Does Student Participate In?
(optional)]],23,FALSE)</f>
        <v>0</v>
      </c>
      <c r="H284" s="29"/>
      <c r="I284" s="29"/>
      <c r="J284" s="29"/>
      <c r="K284" s="29"/>
      <c r="L284" s="29"/>
      <c r="M284" s="29"/>
      <c r="N284" s="29"/>
      <c r="O284" s="29"/>
      <c r="P284" s="29"/>
      <c r="Q284" s="29"/>
      <c r="R284" s="29"/>
      <c r="S284" s="9"/>
      <c r="T284" s="9"/>
      <c r="U284" s="9"/>
      <c r="V284" s="9"/>
      <c r="W284" s="9"/>
      <c r="X284" s="9"/>
      <c r="Y284" s="9"/>
      <c r="Z284" s="9"/>
      <c r="AA284" s="9"/>
      <c r="AB284" s="9"/>
      <c r="AC284" s="9"/>
      <c r="AD284" s="9"/>
      <c r="AE284" s="9"/>
      <c r="AF284" s="9"/>
      <c r="AG284" s="9"/>
      <c r="AH284" s="9"/>
      <c r="AI284" s="9"/>
      <c r="AJ284" s="11">
        <f t="shared" si="12"/>
        <v>0</v>
      </c>
      <c r="AK284" s="11">
        <f t="shared" si="13"/>
        <v>0</v>
      </c>
      <c r="AL284" s="47" t="e">
        <f t="shared" si="14"/>
        <v>#DIV/0!</v>
      </c>
    </row>
    <row r="285" spans="1:38" x14ac:dyDescent="0.25">
      <c r="A285" s="10">
        <v>284</v>
      </c>
      <c r="B285" s="11">
        <f>VLOOKUP($A285,Table2[[No]:[Date Student Last Attended Program
(mm/dd/yyyy)]],2,FALSE)</f>
        <v>0</v>
      </c>
      <c r="C285" s="12">
        <f>VLOOKUP($A285,Table2[[No]:[Date Student Last Attended Program
(mm/dd/yyyy)]],4,FALSE)</f>
        <v>0</v>
      </c>
      <c r="D285" s="51">
        <f>VLOOKUP($A285,Table2[[No]:[Date Student Last Attended Program
(mm/dd/yyyy)]],14,FALSE)</f>
        <v>0</v>
      </c>
      <c r="E285" s="138">
        <f>VLOOKUP($A285,Table2[[No]:[Date Student Last Attended Program
(mm/dd/yyyy)]],17,FALSE)</f>
        <v>0</v>
      </c>
      <c r="F285" s="207">
        <f>VLOOKUP($A285,Table2[[No]:[Date Student Last Attended Program
(mm/dd/yyyy)]],18,FALSE)</f>
        <v>0</v>
      </c>
      <c r="G285" s="209">
        <f>VLOOKUP($A285,Table2[[#All],[No]:[Which Group Does Student Participate In?
(optional)]],23,FALSE)</f>
        <v>0</v>
      </c>
      <c r="H285" s="29"/>
      <c r="I285" s="29"/>
      <c r="J285" s="29"/>
      <c r="K285" s="29"/>
      <c r="L285" s="29"/>
      <c r="M285" s="29"/>
      <c r="N285" s="29"/>
      <c r="O285" s="29"/>
      <c r="P285" s="29"/>
      <c r="Q285" s="29"/>
      <c r="R285" s="29"/>
      <c r="S285" s="9"/>
      <c r="T285" s="9"/>
      <c r="U285" s="9"/>
      <c r="V285" s="9"/>
      <c r="W285" s="9"/>
      <c r="X285" s="9"/>
      <c r="Y285" s="9"/>
      <c r="Z285" s="9"/>
      <c r="AA285" s="9"/>
      <c r="AB285" s="9"/>
      <c r="AC285" s="9"/>
      <c r="AD285" s="9"/>
      <c r="AE285" s="9"/>
      <c r="AF285" s="9"/>
      <c r="AG285" s="9"/>
      <c r="AH285" s="9"/>
      <c r="AI285" s="9"/>
      <c r="AJ285" s="11">
        <f t="shared" si="12"/>
        <v>0</v>
      </c>
      <c r="AK285" s="11">
        <f t="shared" si="13"/>
        <v>0</v>
      </c>
      <c r="AL285" s="47" t="e">
        <f t="shared" si="14"/>
        <v>#DIV/0!</v>
      </c>
    </row>
    <row r="286" spans="1:38" x14ac:dyDescent="0.25">
      <c r="A286" s="10">
        <v>285</v>
      </c>
      <c r="B286" s="11">
        <f>VLOOKUP($A286,Table2[[No]:[Date Student Last Attended Program
(mm/dd/yyyy)]],2,FALSE)</f>
        <v>0</v>
      </c>
      <c r="C286" s="12">
        <f>VLOOKUP($A286,Table2[[No]:[Date Student Last Attended Program
(mm/dd/yyyy)]],4,FALSE)</f>
        <v>0</v>
      </c>
      <c r="D286" s="51">
        <f>VLOOKUP($A286,Table2[[No]:[Date Student Last Attended Program
(mm/dd/yyyy)]],14,FALSE)</f>
        <v>0</v>
      </c>
      <c r="E286" s="138">
        <f>VLOOKUP($A286,Table2[[No]:[Date Student Last Attended Program
(mm/dd/yyyy)]],17,FALSE)</f>
        <v>0</v>
      </c>
      <c r="F286" s="207">
        <f>VLOOKUP($A286,Table2[[No]:[Date Student Last Attended Program
(mm/dd/yyyy)]],18,FALSE)</f>
        <v>0</v>
      </c>
      <c r="G286" s="209">
        <f>VLOOKUP($A286,Table2[[#All],[No]:[Which Group Does Student Participate In?
(optional)]],23,FALSE)</f>
        <v>0</v>
      </c>
      <c r="H286" s="29"/>
      <c r="I286" s="29"/>
      <c r="J286" s="29"/>
      <c r="K286" s="29"/>
      <c r="L286" s="29"/>
      <c r="M286" s="29"/>
      <c r="N286" s="29"/>
      <c r="O286" s="29"/>
      <c r="P286" s="29"/>
      <c r="Q286" s="29"/>
      <c r="R286" s="29"/>
      <c r="S286" s="9"/>
      <c r="T286" s="9"/>
      <c r="U286" s="9"/>
      <c r="V286" s="9"/>
      <c r="W286" s="9"/>
      <c r="X286" s="9"/>
      <c r="Y286" s="9"/>
      <c r="Z286" s="9"/>
      <c r="AA286" s="9"/>
      <c r="AB286" s="9"/>
      <c r="AC286" s="9"/>
      <c r="AD286" s="9"/>
      <c r="AE286" s="9"/>
      <c r="AF286" s="9"/>
      <c r="AG286" s="9"/>
      <c r="AH286" s="9"/>
      <c r="AI286" s="9"/>
      <c r="AJ286" s="11">
        <f t="shared" si="12"/>
        <v>0</v>
      </c>
      <c r="AK286" s="11">
        <f t="shared" si="13"/>
        <v>0</v>
      </c>
      <c r="AL286" s="47" t="e">
        <f t="shared" si="14"/>
        <v>#DIV/0!</v>
      </c>
    </row>
    <row r="287" spans="1:38" x14ac:dyDescent="0.25">
      <c r="A287" s="10">
        <v>286</v>
      </c>
      <c r="B287" s="11">
        <f>VLOOKUP($A287,Table2[[No]:[Date Student Last Attended Program
(mm/dd/yyyy)]],2,FALSE)</f>
        <v>0</v>
      </c>
      <c r="C287" s="12">
        <f>VLOOKUP($A287,Table2[[No]:[Date Student Last Attended Program
(mm/dd/yyyy)]],4,FALSE)</f>
        <v>0</v>
      </c>
      <c r="D287" s="51">
        <f>VLOOKUP($A287,Table2[[No]:[Date Student Last Attended Program
(mm/dd/yyyy)]],14,FALSE)</f>
        <v>0</v>
      </c>
      <c r="E287" s="138">
        <f>VLOOKUP($A287,Table2[[No]:[Date Student Last Attended Program
(mm/dd/yyyy)]],17,FALSE)</f>
        <v>0</v>
      </c>
      <c r="F287" s="207">
        <f>VLOOKUP($A287,Table2[[No]:[Date Student Last Attended Program
(mm/dd/yyyy)]],18,FALSE)</f>
        <v>0</v>
      </c>
      <c r="G287" s="209">
        <f>VLOOKUP($A287,Table2[[#All],[No]:[Which Group Does Student Participate In?
(optional)]],23,FALSE)</f>
        <v>0</v>
      </c>
      <c r="H287" s="29"/>
      <c r="I287" s="29"/>
      <c r="J287" s="29"/>
      <c r="K287" s="29"/>
      <c r="L287" s="29"/>
      <c r="M287" s="29"/>
      <c r="N287" s="29"/>
      <c r="O287" s="29"/>
      <c r="P287" s="29"/>
      <c r="Q287" s="29"/>
      <c r="R287" s="29"/>
      <c r="S287" s="9"/>
      <c r="T287" s="9"/>
      <c r="U287" s="9"/>
      <c r="V287" s="9"/>
      <c r="W287" s="9"/>
      <c r="X287" s="9"/>
      <c r="Y287" s="9"/>
      <c r="Z287" s="9"/>
      <c r="AA287" s="9"/>
      <c r="AB287" s="9"/>
      <c r="AC287" s="9"/>
      <c r="AD287" s="9"/>
      <c r="AE287" s="9"/>
      <c r="AF287" s="9"/>
      <c r="AG287" s="9"/>
      <c r="AH287" s="9"/>
      <c r="AI287" s="9"/>
      <c r="AJ287" s="11">
        <f t="shared" si="12"/>
        <v>0</v>
      </c>
      <c r="AK287" s="11">
        <f t="shared" si="13"/>
        <v>0</v>
      </c>
      <c r="AL287" s="47" t="e">
        <f t="shared" si="14"/>
        <v>#DIV/0!</v>
      </c>
    </row>
    <row r="288" spans="1:38" x14ac:dyDescent="0.25">
      <c r="A288" s="10">
        <v>287</v>
      </c>
      <c r="B288" s="11">
        <f>VLOOKUP($A288,Table2[[No]:[Date Student Last Attended Program
(mm/dd/yyyy)]],2,FALSE)</f>
        <v>0</v>
      </c>
      <c r="C288" s="12">
        <f>VLOOKUP($A288,Table2[[No]:[Date Student Last Attended Program
(mm/dd/yyyy)]],4,FALSE)</f>
        <v>0</v>
      </c>
      <c r="D288" s="51">
        <f>VLOOKUP($A288,Table2[[No]:[Date Student Last Attended Program
(mm/dd/yyyy)]],14,FALSE)</f>
        <v>0</v>
      </c>
      <c r="E288" s="138">
        <f>VLOOKUP($A288,Table2[[No]:[Date Student Last Attended Program
(mm/dd/yyyy)]],17,FALSE)</f>
        <v>0</v>
      </c>
      <c r="F288" s="207">
        <f>VLOOKUP($A288,Table2[[No]:[Date Student Last Attended Program
(mm/dd/yyyy)]],18,FALSE)</f>
        <v>0</v>
      </c>
      <c r="G288" s="209">
        <f>VLOOKUP($A288,Table2[[#All],[No]:[Which Group Does Student Participate In?
(optional)]],23,FALSE)</f>
        <v>0</v>
      </c>
      <c r="H288" s="29"/>
      <c r="I288" s="29"/>
      <c r="J288" s="29"/>
      <c r="K288" s="29"/>
      <c r="L288" s="29"/>
      <c r="M288" s="29"/>
      <c r="N288" s="29"/>
      <c r="O288" s="29"/>
      <c r="P288" s="29"/>
      <c r="Q288" s="29"/>
      <c r="R288" s="29"/>
      <c r="S288" s="9"/>
      <c r="T288" s="9"/>
      <c r="U288" s="9"/>
      <c r="V288" s="9"/>
      <c r="W288" s="9"/>
      <c r="X288" s="9"/>
      <c r="Y288" s="9"/>
      <c r="Z288" s="9"/>
      <c r="AA288" s="9"/>
      <c r="AB288" s="9"/>
      <c r="AC288" s="9"/>
      <c r="AD288" s="9"/>
      <c r="AE288" s="9"/>
      <c r="AF288" s="9"/>
      <c r="AG288" s="9"/>
      <c r="AH288" s="9"/>
      <c r="AI288" s="9"/>
      <c r="AJ288" s="11">
        <f t="shared" si="12"/>
        <v>0</v>
      </c>
      <c r="AK288" s="11">
        <f t="shared" si="13"/>
        <v>0</v>
      </c>
      <c r="AL288" s="47" t="e">
        <f t="shared" si="14"/>
        <v>#DIV/0!</v>
      </c>
    </row>
    <row r="289" spans="1:38" x14ac:dyDescent="0.25">
      <c r="A289" s="10">
        <v>288</v>
      </c>
      <c r="B289" s="11">
        <f>VLOOKUP($A289,Table2[[No]:[Date Student Last Attended Program
(mm/dd/yyyy)]],2,FALSE)</f>
        <v>0</v>
      </c>
      <c r="C289" s="12">
        <f>VLOOKUP($A289,Table2[[No]:[Date Student Last Attended Program
(mm/dd/yyyy)]],4,FALSE)</f>
        <v>0</v>
      </c>
      <c r="D289" s="51">
        <f>VLOOKUP($A289,Table2[[No]:[Date Student Last Attended Program
(mm/dd/yyyy)]],14,FALSE)</f>
        <v>0</v>
      </c>
      <c r="E289" s="138">
        <f>VLOOKUP($A289,Table2[[No]:[Date Student Last Attended Program
(mm/dd/yyyy)]],17,FALSE)</f>
        <v>0</v>
      </c>
      <c r="F289" s="207">
        <f>VLOOKUP($A289,Table2[[No]:[Date Student Last Attended Program
(mm/dd/yyyy)]],18,FALSE)</f>
        <v>0</v>
      </c>
      <c r="G289" s="209">
        <f>VLOOKUP($A289,Table2[[#All],[No]:[Which Group Does Student Participate In?
(optional)]],23,FALSE)</f>
        <v>0</v>
      </c>
      <c r="H289" s="29"/>
      <c r="I289" s="29"/>
      <c r="J289" s="29"/>
      <c r="K289" s="29"/>
      <c r="L289" s="29"/>
      <c r="M289" s="29"/>
      <c r="N289" s="29"/>
      <c r="O289" s="29"/>
      <c r="P289" s="29"/>
      <c r="Q289" s="29"/>
      <c r="R289" s="29"/>
      <c r="S289" s="9"/>
      <c r="T289" s="9"/>
      <c r="U289" s="9"/>
      <c r="V289" s="9"/>
      <c r="W289" s="9"/>
      <c r="X289" s="9"/>
      <c r="Y289" s="9"/>
      <c r="Z289" s="9"/>
      <c r="AA289" s="9"/>
      <c r="AB289" s="9"/>
      <c r="AC289" s="9"/>
      <c r="AD289" s="9"/>
      <c r="AE289" s="9"/>
      <c r="AF289" s="9"/>
      <c r="AG289" s="9"/>
      <c r="AH289" s="9"/>
      <c r="AI289" s="9"/>
      <c r="AJ289" s="11">
        <f t="shared" si="12"/>
        <v>0</v>
      </c>
      <c r="AK289" s="11">
        <f t="shared" si="13"/>
        <v>0</v>
      </c>
      <c r="AL289" s="47" t="e">
        <f t="shared" si="14"/>
        <v>#DIV/0!</v>
      </c>
    </row>
    <row r="290" spans="1:38" x14ac:dyDescent="0.25">
      <c r="A290" s="10">
        <v>289</v>
      </c>
      <c r="B290" s="11">
        <f>VLOOKUP($A290,Table2[[No]:[Date Student Last Attended Program
(mm/dd/yyyy)]],2,FALSE)</f>
        <v>0</v>
      </c>
      <c r="C290" s="12">
        <f>VLOOKUP($A290,Table2[[No]:[Date Student Last Attended Program
(mm/dd/yyyy)]],4,FALSE)</f>
        <v>0</v>
      </c>
      <c r="D290" s="51">
        <f>VLOOKUP($A290,Table2[[No]:[Date Student Last Attended Program
(mm/dd/yyyy)]],14,FALSE)</f>
        <v>0</v>
      </c>
      <c r="E290" s="138">
        <f>VLOOKUP($A290,Table2[[No]:[Date Student Last Attended Program
(mm/dd/yyyy)]],17,FALSE)</f>
        <v>0</v>
      </c>
      <c r="F290" s="207">
        <f>VLOOKUP($A290,Table2[[No]:[Date Student Last Attended Program
(mm/dd/yyyy)]],18,FALSE)</f>
        <v>0</v>
      </c>
      <c r="G290" s="209">
        <f>VLOOKUP($A290,Table2[[#All],[No]:[Which Group Does Student Participate In?
(optional)]],23,FALSE)</f>
        <v>0</v>
      </c>
      <c r="H290" s="29"/>
      <c r="I290" s="29"/>
      <c r="J290" s="29"/>
      <c r="K290" s="29"/>
      <c r="L290" s="29"/>
      <c r="M290" s="29"/>
      <c r="N290" s="29"/>
      <c r="O290" s="29"/>
      <c r="P290" s="29"/>
      <c r="Q290" s="29"/>
      <c r="R290" s="29"/>
      <c r="S290" s="9"/>
      <c r="T290" s="9"/>
      <c r="U290" s="9"/>
      <c r="V290" s="9"/>
      <c r="W290" s="9"/>
      <c r="X290" s="9"/>
      <c r="Y290" s="9"/>
      <c r="Z290" s="9"/>
      <c r="AA290" s="9"/>
      <c r="AB290" s="9"/>
      <c r="AC290" s="9"/>
      <c r="AD290" s="9"/>
      <c r="AE290" s="9"/>
      <c r="AF290" s="9"/>
      <c r="AG290" s="9"/>
      <c r="AH290" s="9"/>
      <c r="AI290" s="9"/>
      <c r="AJ290" s="11">
        <f t="shared" si="12"/>
        <v>0</v>
      </c>
      <c r="AK290" s="11">
        <f t="shared" si="13"/>
        <v>0</v>
      </c>
      <c r="AL290" s="47" t="e">
        <f t="shared" si="14"/>
        <v>#DIV/0!</v>
      </c>
    </row>
    <row r="291" spans="1:38" x14ac:dyDescent="0.25">
      <c r="A291" s="10">
        <v>290</v>
      </c>
      <c r="B291" s="11">
        <f>VLOOKUP($A291,Table2[[No]:[Date Student Last Attended Program
(mm/dd/yyyy)]],2,FALSE)</f>
        <v>0</v>
      </c>
      <c r="C291" s="12">
        <f>VLOOKUP($A291,Table2[[No]:[Date Student Last Attended Program
(mm/dd/yyyy)]],4,FALSE)</f>
        <v>0</v>
      </c>
      <c r="D291" s="51">
        <f>VLOOKUP($A291,Table2[[No]:[Date Student Last Attended Program
(mm/dd/yyyy)]],14,FALSE)</f>
        <v>0</v>
      </c>
      <c r="E291" s="138">
        <f>VLOOKUP($A291,Table2[[No]:[Date Student Last Attended Program
(mm/dd/yyyy)]],17,FALSE)</f>
        <v>0</v>
      </c>
      <c r="F291" s="207">
        <f>VLOOKUP($A291,Table2[[No]:[Date Student Last Attended Program
(mm/dd/yyyy)]],18,FALSE)</f>
        <v>0</v>
      </c>
      <c r="G291" s="209">
        <f>VLOOKUP($A291,Table2[[#All],[No]:[Which Group Does Student Participate In?
(optional)]],23,FALSE)</f>
        <v>0</v>
      </c>
      <c r="H291" s="29"/>
      <c r="I291" s="29"/>
      <c r="J291" s="29"/>
      <c r="K291" s="29"/>
      <c r="L291" s="29"/>
      <c r="M291" s="29"/>
      <c r="N291" s="29"/>
      <c r="O291" s="29"/>
      <c r="P291" s="29"/>
      <c r="Q291" s="29"/>
      <c r="R291" s="29"/>
      <c r="S291" s="9"/>
      <c r="T291" s="9"/>
      <c r="U291" s="9"/>
      <c r="V291" s="9"/>
      <c r="W291" s="9"/>
      <c r="X291" s="9"/>
      <c r="Y291" s="9"/>
      <c r="Z291" s="9"/>
      <c r="AA291" s="9"/>
      <c r="AB291" s="9"/>
      <c r="AC291" s="9"/>
      <c r="AD291" s="9"/>
      <c r="AE291" s="9"/>
      <c r="AF291" s="9"/>
      <c r="AG291" s="9"/>
      <c r="AH291" s="9"/>
      <c r="AI291" s="9"/>
      <c r="AJ291" s="11">
        <f t="shared" si="12"/>
        <v>0</v>
      </c>
      <c r="AK291" s="11">
        <f t="shared" si="13"/>
        <v>0</v>
      </c>
      <c r="AL291" s="47" t="e">
        <f t="shared" si="14"/>
        <v>#DIV/0!</v>
      </c>
    </row>
    <row r="292" spans="1:38" x14ac:dyDescent="0.25">
      <c r="A292" s="10">
        <v>291</v>
      </c>
      <c r="B292" s="11">
        <f>VLOOKUP($A292,Table2[[No]:[Date Student Last Attended Program
(mm/dd/yyyy)]],2,FALSE)</f>
        <v>0</v>
      </c>
      <c r="C292" s="12">
        <f>VLOOKUP($A292,Table2[[No]:[Date Student Last Attended Program
(mm/dd/yyyy)]],4,FALSE)</f>
        <v>0</v>
      </c>
      <c r="D292" s="51">
        <f>VLOOKUP($A292,Table2[[No]:[Date Student Last Attended Program
(mm/dd/yyyy)]],14,FALSE)</f>
        <v>0</v>
      </c>
      <c r="E292" s="138">
        <f>VLOOKUP($A292,Table2[[No]:[Date Student Last Attended Program
(mm/dd/yyyy)]],17,FALSE)</f>
        <v>0</v>
      </c>
      <c r="F292" s="207">
        <f>VLOOKUP($A292,Table2[[No]:[Date Student Last Attended Program
(mm/dd/yyyy)]],18,FALSE)</f>
        <v>0</v>
      </c>
      <c r="G292" s="209">
        <f>VLOOKUP($A292,Table2[[#All],[No]:[Which Group Does Student Participate In?
(optional)]],23,FALSE)</f>
        <v>0</v>
      </c>
      <c r="H292" s="29"/>
      <c r="I292" s="29"/>
      <c r="J292" s="29"/>
      <c r="K292" s="29"/>
      <c r="L292" s="29"/>
      <c r="M292" s="29"/>
      <c r="N292" s="29"/>
      <c r="O292" s="29"/>
      <c r="P292" s="29"/>
      <c r="Q292" s="29"/>
      <c r="R292" s="29"/>
      <c r="S292" s="9"/>
      <c r="T292" s="9"/>
      <c r="U292" s="9"/>
      <c r="V292" s="9"/>
      <c r="W292" s="9"/>
      <c r="X292" s="9"/>
      <c r="Y292" s="9"/>
      <c r="Z292" s="9"/>
      <c r="AA292" s="9"/>
      <c r="AB292" s="9"/>
      <c r="AC292" s="9"/>
      <c r="AD292" s="9"/>
      <c r="AE292" s="9"/>
      <c r="AF292" s="9"/>
      <c r="AG292" s="9"/>
      <c r="AH292" s="9"/>
      <c r="AI292" s="9"/>
      <c r="AJ292" s="11">
        <f t="shared" si="12"/>
        <v>0</v>
      </c>
      <c r="AK292" s="11">
        <f t="shared" si="13"/>
        <v>0</v>
      </c>
      <c r="AL292" s="47" t="e">
        <f t="shared" si="14"/>
        <v>#DIV/0!</v>
      </c>
    </row>
    <row r="293" spans="1:38" x14ac:dyDescent="0.25">
      <c r="A293" s="10">
        <v>292</v>
      </c>
      <c r="B293" s="11">
        <f>VLOOKUP($A293,Table2[[No]:[Date Student Last Attended Program
(mm/dd/yyyy)]],2,FALSE)</f>
        <v>0</v>
      </c>
      <c r="C293" s="12">
        <f>VLOOKUP($A293,Table2[[No]:[Date Student Last Attended Program
(mm/dd/yyyy)]],4,FALSE)</f>
        <v>0</v>
      </c>
      <c r="D293" s="51">
        <f>VLOOKUP($A293,Table2[[No]:[Date Student Last Attended Program
(mm/dd/yyyy)]],14,FALSE)</f>
        <v>0</v>
      </c>
      <c r="E293" s="138">
        <f>VLOOKUP($A293,Table2[[No]:[Date Student Last Attended Program
(mm/dd/yyyy)]],17,FALSE)</f>
        <v>0</v>
      </c>
      <c r="F293" s="207">
        <f>VLOOKUP($A293,Table2[[No]:[Date Student Last Attended Program
(mm/dd/yyyy)]],18,FALSE)</f>
        <v>0</v>
      </c>
      <c r="G293" s="209">
        <f>VLOOKUP($A293,Table2[[#All],[No]:[Which Group Does Student Participate In?
(optional)]],23,FALSE)</f>
        <v>0</v>
      </c>
      <c r="H293" s="29"/>
      <c r="I293" s="29"/>
      <c r="J293" s="29"/>
      <c r="K293" s="29"/>
      <c r="L293" s="29"/>
      <c r="M293" s="29"/>
      <c r="N293" s="29"/>
      <c r="O293" s="29"/>
      <c r="P293" s="29"/>
      <c r="Q293" s="29"/>
      <c r="R293" s="29"/>
      <c r="S293" s="9"/>
      <c r="T293" s="9"/>
      <c r="U293" s="9"/>
      <c r="V293" s="9"/>
      <c r="W293" s="9"/>
      <c r="X293" s="9"/>
      <c r="Y293" s="9"/>
      <c r="Z293" s="9"/>
      <c r="AA293" s="9"/>
      <c r="AB293" s="9"/>
      <c r="AC293" s="9"/>
      <c r="AD293" s="9"/>
      <c r="AE293" s="9"/>
      <c r="AF293" s="9"/>
      <c r="AG293" s="9"/>
      <c r="AH293" s="9"/>
      <c r="AI293" s="9"/>
      <c r="AJ293" s="11">
        <f t="shared" si="12"/>
        <v>0</v>
      </c>
      <c r="AK293" s="11">
        <f t="shared" si="13"/>
        <v>0</v>
      </c>
      <c r="AL293" s="47" t="e">
        <f t="shared" si="14"/>
        <v>#DIV/0!</v>
      </c>
    </row>
    <row r="294" spans="1:38" x14ac:dyDescent="0.25">
      <c r="A294" s="10">
        <v>293</v>
      </c>
      <c r="B294" s="11">
        <f>VLOOKUP($A294,Table2[[No]:[Date Student Last Attended Program
(mm/dd/yyyy)]],2,FALSE)</f>
        <v>0</v>
      </c>
      <c r="C294" s="12">
        <f>VLOOKUP($A294,Table2[[No]:[Date Student Last Attended Program
(mm/dd/yyyy)]],4,FALSE)</f>
        <v>0</v>
      </c>
      <c r="D294" s="51">
        <f>VLOOKUP($A294,Table2[[No]:[Date Student Last Attended Program
(mm/dd/yyyy)]],14,FALSE)</f>
        <v>0</v>
      </c>
      <c r="E294" s="138">
        <f>VLOOKUP($A294,Table2[[No]:[Date Student Last Attended Program
(mm/dd/yyyy)]],17,FALSE)</f>
        <v>0</v>
      </c>
      <c r="F294" s="207">
        <f>VLOOKUP($A294,Table2[[No]:[Date Student Last Attended Program
(mm/dd/yyyy)]],18,FALSE)</f>
        <v>0</v>
      </c>
      <c r="G294" s="209">
        <f>VLOOKUP($A294,Table2[[#All],[No]:[Which Group Does Student Participate In?
(optional)]],23,FALSE)</f>
        <v>0</v>
      </c>
      <c r="H294" s="29"/>
      <c r="I294" s="29"/>
      <c r="J294" s="29"/>
      <c r="K294" s="29"/>
      <c r="L294" s="29"/>
      <c r="M294" s="29"/>
      <c r="N294" s="29"/>
      <c r="O294" s="29"/>
      <c r="P294" s="29"/>
      <c r="Q294" s="29"/>
      <c r="R294" s="29"/>
      <c r="S294" s="9"/>
      <c r="T294" s="9"/>
      <c r="U294" s="9"/>
      <c r="V294" s="9"/>
      <c r="W294" s="9"/>
      <c r="X294" s="9"/>
      <c r="Y294" s="9"/>
      <c r="Z294" s="9"/>
      <c r="AA294" s="9"/>
      <c r="AB294" s="9"/>
      <c r="AC294" s="9"/>
      <c r="AD294" s="9"/>
      <c r="AE294" s="9"/>
      <c r="AF294" s="9"/>
      <c r="AG294" s="9"/>
      <c r="AH294" s="9"/>
      <c r="AI294" s="9"/>
      <c r="AJ294" s="11">
        <f t="shared" si="12"/>
        <v>0</v>
      </c>
      <c r="AK294" s="11">
        <f t="shared" si="13"/>
        <v>0</v>
      </c>
      <c r="AL294" s="47" t="e">
        <f t="shared" si="14"/>
        <v>#DIV/0!</v>
      </c>
    </row>
    <row r="295" spans="1:38" x14ac:dyDescent="0.25">
      <c r="A295" s="10">
        <v>294</v>
      </c>
      <c r="B295" s="11">
        <f>VLOOKUP($A295,Table2[[No]:[Date Student Last Attended Program
(mm/dd/yyyy)]],2,FALSE)</f>
        <v>0</v>
      </c>
      <c r="C295" s="12">
        <f>VLOOKUP($A295,Table2[[No]:[Date Student Last Attended Program
(mm/dd/yyyy)]],4,FALSE)</f>
        <v>0</v>
      </c>
      <c r="D295" s="51">
        <f>VLOOKUP($A295,Table2[[No]:[Date Student Last Attended Program
(mm/dd/yyyy)]],14,FALSE)</f>
        <v>0</v>
      </c>
      <c r="E295" s="138">
        <f>VLOOKUP($A295,Table2[[No]:[Date Student Last Attended Program
(mm/dd/yyyy)]],17,FALSE)</f>
        <v>0</v>
      </c>
      <c r="F295" s="207">
        <f>VLOOKUP($A295,Table2[[No]:[Date Student Last Attended Program
(mm/dd/yyyy)]],18,FALSE)</f>
        <v>0</v>
      </c>
      <c r="G295" s="209">
        <f>VLOOKUP($A295,Table2[[#All],[No]:[Which Group Does Student Participate In?
(optional)]],23,FALSE)</f>
        <v>0</v>
      </c>
      <c r="H295" s="29"/>
      <c r="I295" s="29"/>
      <c r="J295" s="29"/>
      <c r="K295" s="29"/>
      <c r="L295" s="29"/>
      <c r="M295" s="29"/>
      <c r="N295" s="29"/>
      <c r="O295" s="29"/>
      <c r="P295" s="29"/>
      <c r="Q295" s="29"/>
      <c r="R295" s="29"/>
      <c r="S295" s="9"/>
      <c r="T295" s="9"/>
      <c r="U295" s="9"/>
      <c r="V295" s="9"/>
      <c r="W295" s="9"/>
      <c r="X295" s="9"/>
      <c r="Y295" s="9"/>
      <c r="Z295" s="9"/>
      <c r="AA295" s="9"/>
      <c r="AB295" s="9"/>
      <c r="AC295" s="9"/>
      <c r="AD295" s="9"/>
      <c r="AE295" s="9"/>
      <c r="AF295" s="9"/>
      <c r="AG295" s="9"/>
      <c r="AH295" s="9"/>
      <c r="AI295" s="9"/>
      <c r="AJ295" s="11">
        <f t="shared" si="12"/>
        <v>0</v>
      </c>
      <c r="AK295" s="11">
        <f t="shared" si="13"/>
        <v>0</v>
      </c>
      <c r="AL295" s="47" t="e">
        <f t="shared" si="14"/>
        <v>#DIV/0!</v>
      </c>
    </row>
    <row r="296" spans="1:38" x14ac:dyDescent="0.25">
      <c r="A296" s="10">
        <v>295</v>
      </c>
      <c r="B296" s="11">
        <f>VLOOKUP($A296,Table2[[No]:[Date Student Last Attended Program
(mm/dd/yyyy)]],2,FALSE)</f>
        <v>0</v>
      </c>
      <c r="C296" s="12">
        <f>VLOOKUP($A296,Table2[[No]:[Date Student Last Attended Program
(mm/dd/yyyy)]],4,FALSE)</f>
        <v>0</v>
      </c>
      <c r="D296" s="51">
        <f>VLOOKUP($A296,Table2[[No]:[Date Student Last Attended Program
(mm/dd/yyyy)]],14,FALSE)</f>
        <v>0</v>
      </c>
      <c r="E296" s="138">
        <f>VLOOKUP($A296,Table2[[No]:[Date Student Last Attended Program
(mm/dd/yyyy)]],17,FALSE)</f>
        <v>0</v>
      </c>
      <c r="F296" s="207">
        <f>VLOOKUP($A296,Table2[[No]:[Date Student Last Attended Program
(mm/dd/yyyy)]],18,FALSE)</f>
        <v>0</v>
      </c>
      <c r="G296" s="209">
        <f>VLOOKUP($A296,Table2[[#All],[No]:[Which Group Does Student Participate In?
(optional)]],23,FALSE)</f>
        <v>0</v>
      </c>
      <c r="H296" s="29"/>
      <c r="I296" s="29"/>
      <c r="J296" s="29"/>
      <c r="K296" s="29"/>
      <c r="L296" s="29"/>
      <c r="M296" s="29"/>
      <c r="N296" s="29"/>
      <c r="O296" s="29"/>
      <c r="P296" s="29"/>
      <c r="Q296" s="29"/>
      <c r="R296" s="29"/>
      <c r="S296" s="9"/>
      <c r="T296" s="9"/>
      <c r="U296" s="9"/>
      <c r="V296" s="9"/>
      <c r="W296" s="9"/>
      <c r="X296" s="9"/>
      <c r="Y296" s="9"/>
      <c r="Z296" s="9"/>
      <c r="AA296" s="9"/>
      <c r="AB296" s="9"/>
      <c r="AC296" s="9"/>
      <c r="AD296" s="9"/>
      <c r="AE296" s="9"/>
      <c r="AF296" s="9"/>
      <c r="AG296" s="9"/>
      <c r="AH296" s="9"/>
      <c r="AI296" s="9"/>
      <c r="AJ296" s="11">
        <f t="shared" si="12"/>
        <v>0</v>
      </c>
      <c r="AK296" s="11">
        <f t="shared" si="13"/>
        <v>0</v>
      </c>
      <c r="AL296" s="47" t="e">
        <f t="shared" si="14"/>
        <v>#DIV/0!</v>
      </c>
    </row>
    <row r="297" spans="1:38" x14ac:dyDescent="0.25">
      <c r="A297" s="10">
        <v>296</v>
      </c>
      <c r="B297" s="11">
        <f>VLOOKUP($A297,Table2[[No]:[Date Student Last Attended Program
(mm/dd/yyyy)]],2,FALSE)</f>
        <v>0</v>
      </c>
      <c r="C297" s="12">
        <f>VLOOKUP($A297,Table2[[No]:[Date Student Last Attended Program
(mm/dd/yyyy)]],4,FALSE)</f>
        <v>0</v>
      </c>
      <c r="D297" s="51">
        <f>VLOOKUP($A297,Table2[[No]:[Date Student Last Attended Program
(mm/dd/yyyy)]],14,FALSE)</f>
        <v>0</v>
      </c>
      <c r="E297" s="138">
        <f>VLOOKUP($A297,Table2[[No]:[Date Student Last Attended Program
(mm/dd/yyyy)]],17,FALSE)</f>
        <v>0</v>
      </c>
      <c r="F297" s="207">
        <f>VLOOKUP($A297,Table2[[No]:[Date Student Last Attended Program
(mm/dd/yyyy)]],18,FALSE)</f>
        <v>0</v>
      </c>
      <c r="G297" s="209">
        <f>VLOOKUP($A297,Table2[[#All],[No]:[Which Group Does Student Participate In?
(optional)]],23,FALSE)</f>
        <v>0</v>
      </c>
      <c r="H297" s="29"/>
      <c r="I297" s="29"/>
      <c r="J297" s="29"/>
      <c r="K297" s="29"/>
      <c r="L297" s="29"/>
      <c r="M297" s="29"/>
      <c r="N297" s="29"/>
      <c r="O297" s="29"/>
      <c r="P297" s="29"/>
      <c r="Q297" s="29"/>
      <c r="R297" s="29"/>
      <c r="S297" s="9"/>
      <c r="T297" s="9"/>
      <c r="U297" s="9"/>
      <c r="V297" s="9"/>
      <c r="W297" s="9"/>
      <c r="X297" s="9"/>
      <c r="Y297" s="9"/>
      <c r="Z297" s="9"/>
      <c r="AA297" s="9"/>
      <c r="AB297" s="9"/>
      <c r="AC297" s="9"/>
      <c r="AD297" s="9"/>
      <c r="AE297" s="9"/>
      <c r="AF297" s="9"/>
      <c r="AG297" s="9"/>
      <c r="AH297" s="9"/>
      <c r="AI297" s="9"/>
      <c r="AJ297" s="11">
        <f t="shared" si="12"/>
        <v>0</v>
      </c>
      <c r="AK297" s="11">
        <f t="shared" si="13"/>
        <v>0</v>
      </c>
      <c r="AL297" s="47" t="e">
        <f t="shared" si="14"/>
        <v>#DIV/0!</v>
      </c>
    </row>
    <row r="298" spans="1:38" x14ac:dyDescent="0.25">
      <c r="A298" s="10">
        <v>297</v>
      </c>
      <c r="B298" s="11">
        <f>VLOOKUP($A298,Table2[[No]:[Date Student Last Attended Program
(mm/dd/yyyy)]],2,FALSE)</f>
        <v>0</v>
      </c>
      <c r="C298" s="12">
        <f>VLOOKUP($A298,Table2[[No]:[Date Student Last Attended Program
(mm/dd/yyyy)]],4,FALSE)</f>
        <v>0</v>
      </c>
      <c r="D298" s="51">
        <f>VLOOKUP($A298,Table2[[No]:[Date Student Last Attended Program
(mm/dd/yyyy)]],14,FALSE)</f>
        <v>0</v>
      </c>
      <c r="E298" s="138">
        <f>VLOOKUP($A298,Table2[[No]:[Date Student Last Attended Program
(mm/dd/yyyy)]],17,FALSE)</f>
        <v>0</v>
      </c>
      <c r="F298" s="207">
        <f>VLOOKUP($A298,Table2[[No]:[Date Student Last Attended Program
(mm/dd/yyyy)]],18,FALSE)</f>
        <v>0</v>
      </c>
      <c r="G298" s="209">
        <f>VLOOKUP($A298,Table2[[#All],[No]:[Which Group Does Student Participate In?
(optional)]],23,FALSE)</f>
        <v>0</v>
      </c>
      <c r="H298" s="29"/>
      <c r="I298" s="29"/>
      <c r="J298" s="29"/>
      <c r="K298" s="29"/>
      <c r="L298" s="29"/>
      <c r="M298" s="29"/>
      <c r="N298" s="29"/>
      <c r="O298" s="29"/>
      <c r="P298" s="29"/>
      <c r="Q298" s="29"/>
      <c r="R298" s="29"/>
      <c r="S298" s="9"/>
      <c r="T298" s="9"/>
      <c r="U298" s="9"/>
      <c r="V298" s="9"/>
      <c r="W298" s="9"/>
      <c r="X298" s="9"/>
      <c r="Y298" s="9"/>
      <c r="Z298" s="9"/>
      <c r="AA298" s="9"/>
      <c r="AB298" s="9"/>
      <c r="AC298" s="9"/>
      <c r="AD298" s="9"/>
      <c r="AE298" s="9"/>
      <c r="AF298" s="9"/>
      <c r="AG298" s="9"/>
      <c r="AH298" s="9"/>
      <c r="AI298" s="9"/>
      <c r="AJ298" s="11">
        <f t="shared" si="12"/>
        <v>0</v>
      </c>
      <c r="AK298" s="11">
        <f t="shared" si="13"/>
        <v>0</v>
      </c>
      <c r="AL298" s="47" t="e">
        <f t="shared" si="14"/>
        <v>#DIV/0!</v>
      </c>
    </row>
    <row r="299" spans="1:38" x14ac:dyDescent="0.25">
      <c r="A299" s="10">
        <v>298</v>
      </c>
      <c r="B299" s="11">
        <f>VLOOKUP($A299,Table2[[No]:[Date Student Last Attended Program
(mm/dd/yyyy)]],2,FALSE)</f>
        <v>0</v>
      </c>
      <c r="C299" s="12">
        <f>VLOOKUP($A299,Table2[[No]:[Date Student Last Attended Program
(mm/dd/yyyy)]],4,FALSE)</f>
        <v>0</v>
      </c>
      <c r="D299" s="51">
        <f>VLOOKUP($A299,Table2[[No]:[Date Student Last Attended Program
(mm/dd/yyyy)]],14,FALSE)</f>
        <v>0</v>
      </c>
      <c r="E299" s="138">
        <f>VLOOKUP($A299,Table2[[No]:[Date Student Last Attended Program
(mm/dd/yyyy)]],17,FALSE)</f>
        <v>0</v>
      </c>
      <c r="F299" s="207">
        <f>VLOOKUP($A299,Table2[[No]:[Date Student Last Attended Program
(mm/dd/yyyy)]],18,FALSE)</f>
        <v>0</v>
      </c>
      <c r="G299" s="209">
        <f>VLOOKUP($A299,Table2[[#All],[No]:[Which Group Does Student Participate In?
(optional)]],23,FALSE)</f>
        <v>0</v>
      </c>
      <c r="H299" s="29"/>
      <c r="I299" s="29"/>
      <c r="J299" s="29"/>
      <c r="K299" s="29"/>
      <c r="L299" s="29"/>
      <c r="M299" s="29"/>
      <c r="N299" s="29"/>
      <c r="O299" s="29"/>
      <c r="P299" s="29"/>
      <c r="Q299" s="29"/>
      <c r="R299" s="29"/>
      <c r="S299" s="9"/>
      <c r="T299" s="9"/>
      <c r="U299" s="9"/>
      <c r="V299" s="9"/>
      <c r="W299" s="9"/>
      <c r="X299" s="9"/>
      <c r="Y299" s="9"/>
      <c r="Z299" s="9"/>
      <c r="AA299" s="9"/>
      <c r="AB299" s="9"/>
      <c r="AC299" s="9"/>
      <c r="AD299" s="9"/>
      <c r="AE299" s="9"/>
      <c r="AF299" s="9"/>
      <c r="AG299" s="9"/>
      <c r="AH299" s="9"/>
      <c r="AI299" s="9"/>
      <c r="AJ299" s="11">
        <f t="shared" si="12"/>
        <v>0</v>
      </c>
      <c r="AK299" s="11">
        <f t="shared" si="13"/>
        <v>0</v>
      </c>
      <c r="AL299" s="47" t="e">
        <f t="shared" si="14"/>
        <v>#DIV/0!</v>
      </c>
    </row>
    <row r="300" spans="1:38" x14ac:dyDescent="0.25">
      <c r="A300" s="10">
        <v>299</v>
      </c>
      <c r="B300" s="11">
        <f>VLOOKUP($A300,Table2[[No]:[Date Student Last Attended Program
(mm/dd/yyyy)]],2,FALSE)</f>
        <v>0</v>
      </c>
      <c r="C300" s="12">
        <f>VLOOKUP($A300,Table2[[No]:[Date Student Last Attended Program
(mm/dd/yyyy)]],4,FALSE)</f>
        <v>0</v>
      </c>
      <c r="D300" s="51">
        <f>VLOOKUP($A300,Table2[[No]:[Date Student Last Attended Program
(mm/dd/yyyy)]],14,FALSE)</f>
        <v>0</v>
      </c>
      <c r="E300" s="138">
        <f>VLOOKUP($A300,Table2[[No]:[Date Student Last Attended Program
(mm/dd/yyyy)]],17,FALSE)</f>
        <v>0</v>
      </c>
      <c r="F300" s="207">
        <f>VLOOKUP($A300,Table2[[No]:[Date Student Last Attended Program
(mm/dd/yyyy)]],18,FALSE)</f>
        <v>0</v>
      </c>
      <c r="G300" s="209">
        <f>VLOOKUP($A300,Table2[[#All],[No]:[Which Group Does Student Participate In?
(optional)]],23,FALSE)</f>
        <v>0</v>
      </c>
      <c r="H300" s="29"/>
      <c r="I300" s="29"/>
      <c r="J300" s="29"/>
      <c r="K300" s="29"/>
      <c r="L300" s="29"/>
      <c r="M300" s="29"/>
      <c r="N300" s="29"/>
      <c r="O300" s="29"/>
      <c r="P300" s="29"/>
      <c r="Q300" s="29"/>
      <c r="R300" s="29"/>
      <c r="S300" s="9"/>
      <c r="T300" s="9"/>
      <c r="U300" s="9"/>
      <c r="V300" s="9"/>
      <c r="W300" s="9"/>
      <c r="X300" s="9"/>
      <c r="Y300" s="9"/>
      <c r="Z300" s="9"/>
      <c r="AA300" s="9"/>
      <c r="AB300" s="9"/>
      <c r="AC300" s="9"/>
      <c r="AD300" s="9"/>
      <c r="AE300" s="9"/>
      <c r="AF300" s="9"/>
      <c r="AG300" s="9"/>
      <c r="AH300" s="9"/>
      <c r="AI300" s="9"/>
      <c r="AJ300" s="11">
        <f t="shared" si="12"/>
        <v>0</v>
      </c>
      <c r="AK300" s="11">
        <f t="shared" si="13"/>
        <v>0</v>
      </c>
      <c r="AL300" s="47" t="e">
        <f t="shared" si="14"/>
        <v>#DIV/0!</v>
      </c>
    </row>
    <row r="301" spans="1:38" x14ac:dyDescent="0.25">
      <c r="A301" s="10">
        <v>300</v>
      </c>
      <c r="B301" s="11">
        <f>VLOOKUP($A301,Table2[[No]:[Date Student Last Attended Program
(mm/dd/yyyy)]],2,FALSE)</f>
        <v>0</v>
      </c>
      <c r="C301" s="12">
        <f>VLOOKUP($A301,Table2[[No]:[Date Student Last Attended Program
(mm/dd/yyyy)]],4,FALSE)</f>
        <v>0</v>
      </c>
      <c r="D301" s="51">
        <f>VLOOKUP($A301,Table2[[No]:[Date Student Last Attended Program
(mm/dd/yyyy)]],14,FALSE)</f>
        <v>0</v>
      </c>
      <c r="E301" s="138">
        <f>VLOOKUP($A301,Table2[[No]:[Date Student Last Attended Program
(mm/dd/yyyy)]],17,FALSE)</f>
        <v>0</v>
      </c>
      <c r="F301" s="207">
        <f>VLOOKUP($A301,Table2[[No]:[Date Student Last Attended Program
(mm/dd/yyyy)]],18,FALSE)</f>
        <v>0</v>
      </c>
      <c r="G301" s="209">
        <f>VLOOKUP($A301,Table2[[#All],[No]:[Which Group Does Student Participate In?
(optional)]],23,FALSE)</f>
        <v>0</v>
      </c>
      <c r="H301" s="29"/>
      <c r="I301" s="29"/>
      <c r="J301" s="29"/>
      <c r="K301" s="29"/>
      <c r="L301" s="29"/>
      <c r="M301" s="29"/>
      <c r="N301" s="29"/>
      <c r="O301" s="29"/>
      <c r="P301" s="29"/>
      <c r="Q301" s="29"/>
      <c r="R301" s="29"/>
      <c r="S301" s="9"/>
      <c r="T301" s="9"/>
      <c r="U301" s="9"/>
      <c r="V301" s="9"/>
      <c r="W301" s="9"/>
      <c r="X301" s="9"/>
      <c r="Y301" s="9"/>
      <c r="Z301" s="9"/>
      <c r="AA301" s="9"/>
      <c r="AB301" s="9"/>
      <c r="AC301" s="9"/>
      <c r="AD301" s="9"/>
      <c r="AE301" s="9"/>
      <c r="AF301" s="9"/>
      <c r="AG301" s="9"/>
      <c r="AH301" s="9"/>
      <c r="AI301" s="9"/>
      <c r="AJ301" s="11">
        <f t="shared" si="12"/>
        <v>0</v>
      </c>
      <c r="AK301" s="11">
        <f t="shared" si="13"/>
        <v>0</v>
      </c>
      <c r="AL301" s="47" t="e">
        <f t="shared" si="14"/>
        <v>#DIV/0!</v>
      </c>
    </row>
    <row r="302" spans="1:38" x14ac:dyDescent="0.25">
      <c r="E302" s="206"/>
      <c r="F302" s="4"/>
      <c r="G302" s="203"/>
      <c r="H302" s="129">
        <f t="shared" ref="H302:AI302" si="15">COUNTIF(H2:H301,"1")</f>
        <v>0</v>
      </c>
      <c r="I302" s="129">
        <f t="shared" si="15"/>
        <v>0</v>
      </c>
      <c r="J302" s="129">
        <f t="shared" si="15"/>
        <v>0</v>
      </c>
      <c r="K302" s="129">
        <f t="shared" si="15"/>
        <v>0</v>
      </c>
      <c r="L302" s="129">
        <f t="shared" si="15"/>
        <v>0</v>
      </c>
      <c r="M302" s="129">
        <f t="shared" si="15"/>
        <v>0</v>
      </c>
      <c r="N302" s="129">
        <f t="shared" si="15"/>
        <v>0</v>
      </c>
      <c r="O302" s="129">
        <f t="shared" si="15"/>
        <v>0</v>
      </c>
      <c r="P302" s="129">
        <f t="shared" si="15"/>
        <v>0</v>
      </c>
      <c r="Q302" s="129">
        <f t="shared" si="15"/>
        <v>0</v>
      </c>
      <c r="R302" s="129">
        <f t="shared" si="15"/>
        <v>0</v>
      </c>
      <c r="S302" s="129">
        <f t="shared" si="15"/>
        <v>0</v>
      </c>
      <c r="T302" s="129">
        <f t="shared" si="15"/>
        <v>0</v>
      </c>
      <c r="U302" s="129">
        <f t="shared" si="15"/>
        <v>0</v>
      </c>
      <c r="V302" s="129">
        <f t="shared" si="15"/>
        <v>0</v>
      </c>
      <c r="W302" s="129">
        <f t="shared" si="15"/>
        <v>0</v>
      </c>
      <c r="X302" s="129">
        <f t="shared" si="15"/>
        <v>0</v>
      </c>
      <c r="Y302" s="129">
        <f t="shared" si="15"/>
        <v>0</v>
      </c>
      <c r="Z302" s="129">
        <f t="shared" si="15"/>
        <v>0</v>
      </c>
      <c r="AA302" s="129">
        <f t="shared" si="15"/>
        <v>0</v>
      </c>
      <c r="AB302" s="129">
        <f t="shared" si="15"/>
        <v>0</v>
      </c>
      <c r="AC302" s="129">
        <f t="shared" si="15"/>
        <v>0</v>
      </c>
      <c r="AD302" s="129">
        <f t="shared" si="15"/>
        <v>0</v>
      </c>
      <c r="AE302" s="129">
        <f t="shared" si="15"/>
        <v>0</v>
      </c>
      <c r="AF302" s="129">
        <f t="shared" si="15"/>
        <v>0</v>
      </c>
      <c r="AG302" s="129">
        <f t="shared" si="15"/>
        <v>0</v>
      </c>
      <c r="AH302" s="129">
        <f t="shared" si="15"/>
        <v>0</v>
      </c>
      <c r="AI302" s="129">
        <f t="shared" si="15"/>
        <v>0</v>
      </c>
    </row>
    <row r="303" spans="1:38" x14ac:dyDescent="0.25">
      <c r="E303" s="206"/>
      <c r="F303" s="4"/>
      <c r="G303" s="203"/>
      <c r="H303" s="129">
        <f t="shared" ref="H303:AI303" si="16">COUNTIF(H2:H301,"0")+COUNTIF(H2:H301,"1")</f>
        <v>0</v>
      </c>
      <c r="I303" s="129">
        <f t="shared" si="16"/>
        <v>0</v>
      </c>
      <c r="J303" s="129">
        <f t="shared" si="16"/>
        <v>0</v>
      </c>
      <c r="K303" s="129">
        <f t="shared" si="16"/>
        <v>0</v>
      </c>
      <c r="L303" s="129">
        <f t="shared" si="16"/>
        <v>0</v>
      </c>
      <c r="M303" s="129">
        <f t="shared" si="16"/>
        <v>0</v>
      </c>
      <c r="N303" s="129">
        <f t="shared" si="16"/>
        <v>0</v>
      </c>
      <c r="O303" s="129">
        <f t="shared" si="16"/>
        <v>0</v>
      </c>
      <c r="P303" s="129">
        <f t="shared" si="16"/>
        <v>0</v>
      </c>
      <c r="Q303" s="129">
        <f t="shared" si="16"/>
        <v>0</v>
      </c>
      <c r="R303" s="129">
        <f t="shared" si="16"/>
        <v>0</v>
      </c>
      <c r="S303" s="129">
        <f t="shared" si="16"/>
        <v>0</v>
      </c>
      <c r="T303" s="129">
        <f t="shared" si="16"/>
        <v>0</v>
      </c>
      <c r="U303" s="129">
        <f t="shared" si="16"/>
        <v>0</v>
      </c>
      <c r="V303" s="129">
        <f t="shared" si="16"/>
        <v>0</v>
      </c>
      <c r="W303" s="129">
        <f t="shared" si="16"/>
        <v>0</v>
      </c>
      <c r="X303" s="129">
        <f t="shared" si="16"/>
        <v>0</v>
      </c>
      <c r="Y303" s="129">
        <f t="shared" si="16"/>
        <v>0</v>
      </c>
      <c r="Z303" s="129">
        <f t="shared" si="16"/>
        <v>0</v>
      </c>
      <c r="AA303" s="129">
        <f t="shared" si="16"/>
        <v>0</v>
      </c>
      <c r="AB303" s="129">
        <f t="shared" si="16"/>
        <v>0</v>
      </c>
      <c r="AC303" s="129">
        <f t="shared" si="16"/>
        <v>0</v>
      </c>
      <c r="AD303" s="129">
        <f t="shared" si="16"/>
        <v>0</v>
      </c>
      <c r="AE303" s="129">
        <f t="shared" si="16"/>
        <v>0</v>
      </c>
      <c r="AF303" s="129">
        <f t="shared" si="16"/>
        <v>0</v>
      </c>
      <c r="AG303" s="129">
        <f t="shared" si="16"/>
        <v>0</v>
      </c>
      <c r="AH303" s="129">
        <f t="shared" si="16"/>
        <v>0</v>
      </c>
      <c r="AI303" s="129">
        <f t="shared" si="16"/>
        <v>0</v>
      </c>
    </row>
  </sheetData>
  <sheetProtection algorithmName="SHA-512" hashValue="xHX89vr5izTAJZkpzqakDaGWNAsi9mlky1Mi/8RBlSni9Z/5RG0XAramlPhyUW/Jp3xlrbqvTHpjVO2ZtN4T7A==" saltValue="XHZ4G/6Sj3dOf26zU1bKlQ==" spinCount="100000" sheet="1" objects="1" scenarios="1" selectLockedCells="1" sort="0" autoFilter="0"/>
  <protectedRanges>
    <protectedRange sqref="G1:G301" name="JanEditRange"/>
    <protectedRange sqref="G1:G301" name="OctEditableRange"/>
    <protectedRange sqref="A1:AL301" name="FebEditRange"/>
  </protectedRanges>
  <autoFilter ref="A1:AL303" xr:uid="{D45EFC5E-3839-4FA5-BF02-C9CB2F672AB1}">
    <sortState xmlns:xlrd2="http://schemas.microsoft.com/office/spreadsheetml/2017/richdata2" ref="A2:AL303">
      <sortCondition ref="A1:A303"/>
    </sortState>
  </autoFilter>
  <conditionalFormatting sqref="H2:AL301 B2:D301">
    <cfRule type="expression" dxfId="24" priority="3">
      <formula>MOD(ROW(),2)</formula>
    </cfRule>
  </conditionalFormatting>
  <conditionalFormatting sqref="E2:E303">
    <cfRule type="expression" dxfId="23" priority="2">
      <formula>MOD(ROW(),2)</formula>
    </cfRule>
  </conditionalFormatting>
  <conditionalFormatting sqref="G2:G301">
    <cfRule type="expression" dxfId="22" priority="1">
      <formula>MOD(ROW(),2)</formula>
    </cfRule>
  </conditionalFormatting>
  <dataValidations count="2">
    <dataValidation type="date" allowBlank="1" showInputMessage="1" showErrorMessage="1" error="Please enter a date between 1/1/1990 and 1/1/2015." sqref="F304:G1048576" xr:uid="{E5A8EC7A-4948-4DD2-900A-916B9E77014D}">
      <formula1>32874</formula1>
      <formula2>42005</formula2>
    </dataValidation>
    <dataValidation type="date" operator="greaterThanOrEqual" allowBlank="1" showInputMessage="1" showErrorMessage="1" error="Please enter a date from this fiscal year" sqref="F2:F303 G302:G303" xr:uid="{D739D1F3-F860-4EE2-A224-B33FC1C74CB4}">
      <formula1>E2</formula1>
    </dataValidation>
  </dataValidations>
  <pageMargins left="0.25" right="0.25" top="0.75" bottom="0.75" header="0.3" footer="0.3"/>
  <pageSetup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8B47E414-D6C2-404C-82EB-F466630AB83E}">
          <x14:formula1>
            <xm:f>dropdown!$A$1:$A$2</xm:f>
          </x14:formula1>
          <xm:sqref>H2:AI301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36F3A-E797-4973-9859-2AAC3D3E9D84}">
  <sheetPr codeName="Sheet12">
    <tabColor rgb="FF00B0F0"/>
  </sheetPr>
  <dimension ref="A1:AR303"/>
  <sheetViews>
    <sheetView workbookViewId="0">
      <pane xSplit="7" ySplit="1" topLeftCell="H2" activePane="bottomRight" state="frozen"/>
      <selection pane="topRight" activeCell="H1" sqref="H1"/>
      <selection pane="bottomLeft" activeCell="A2" sqref="A2"/>
      <selection pane="bottomRight" activeCell="I1" sqref="I1"/>
    </sheetView>
  </sheetViews>
  <sheetFormatPr defaultColWidth="9.140625" defaultRowHeight="15" x14ac:dyDescent="0.25"/>
  <cols>
    <col min="1" max="1" width="4.7109375" style="6" customWidth="1"/>
    <col min="2" max="2" width="24" style="5" customWidth="1"/>
    <col min="3" max="3" width="25.42578125" style="5" customWidth="1"/>
    <col min="4" max="4" width="12.140625" style="5" customWidth="1"/>
    <col min="5" max="5" width="10.85546875" style="7" customWidth="1"/>
    <col min="6" max="6" width="15.5703125" style="7" customWidth="1"/>
    <col min="7" max="7" width="15.5703125" style="204" customWidth="1"/>
    <col min="8" max="16" width="6.28515625" style="8" bestFit="1" customWidth="1"/>
    <col min="17" max="36" width="7.28515625" style="8" bestFit="1" customWidth="1"/>
    <col min="37" max="38" width="7.28515625" style="5" bestFit="1" customWidth="1"/>
    <col min="39" max="39" width="13.140625" style="5" bestFit="1" customWidth="1"/>
    <col min="40" max="40" width="12.140625" style="5" bestFit="1" customWidth="1"/>
    <col min="41" max="41" width="18" style="45" bestFit="1" customWidth="1"/>
    <col min="42" max="42" width="14.42578125" style="5" customWidth="1"/>
    <col min="43" max="43" width="13.140625" style="5" customWidth="1"/>
    <col min="44" max="44" width="16.28515625" style="127" customWidth="1"/>
    <col min="45" max="46" width="6.85546875" style="5" customWidth="1"/>
    <col min="47" max="16384" width="9.140625" style="5"/>
  </cols>
  <sheetData>
    <row r="1" spans="1:44" ht="36.6" customHeight="1" x14ac:dyDescent="0.25">
      <c r="A1" s="22" t="s">
        <v>69</v>
      </c>
      <c r="B1" s="22" t="s">
        <v>70</v>
      </c>
      <c r="C1" s="22" t="s">
        <v>71</v>
      </c>
      <c r="D1" s="22" t="s">
        <v>72</v>
      </c>
      <c r="E1" s="137" t="s">
        <v>94</v>
      </c>
      <c r="F1" s="136" t="s">
        <v>95</v>
      </c>
      <c r="G1" s="219" t="s">
        <v>96</v>
      </c>
      <c r="H1" s="195">
        <v>44256</v>
      </c>
      <c r="I1" s="195">
        <v>44257</v>
      </c>
      <c r="J1" s="195">
        <v>44258</v>
      </c>
      <c r="K1" s="195">
        <v>44259</v>
      </c>
      <c r="L1" s="195">
        <v>44260</v>
      </c>
      <c r="M1" s="195">
        <v>44261</v>
      </c>
      <c r="N1" s="195">
        <v>44262</v>
      </c>
      <c r="O1" s="195">
        <v>44263</v>
      </c>
      <c r="P1" s="195">
        <v>44264</v>
      </c>
      <c r="Q1" s="195">
        <v>44265</v>
      </c>
      <c r="R1" s="195">
        <v>44266</v>
      </c>
      <c r="S1" s="195">
        <v>44267</v>
      </c>
      <c r="T1" s="195">
        <v>44268</v>
      </c>
      <c r="U1" s="195">
        <v>44269</v>
      </c>
      <c r="V1" s="195">
        <v>44270</v>
      </c>
      <c r="W1" s="195">
        <v>44271</v>
      </c>
      <c r="X1" s="195">
        <v>44272</v>
      </c>
      <c r="Y1" s="195">
        <v>44273</v>
      </c>
      <c r="Z1" s="195">
        <v>44274</v>
      </c>
      <c r="AA1" s="195">
        <v>44275</v>
      </c>
      <c r="AB1" s="195">
        <v>44276</v>
      </c>
      <c r="AC1" s="195">
        <v>44277</v>
      </c>
      <c r="AD1" s="195">
        <v>44278</v>
      </c>
      <c r="AE1" s="195">
        <v>44279</v>
      </c>
      <c r="AF1" s="195">
        <v>44280</v>
      </c>
      <c r="AG1" s="195">
        <v>44281</v>
      </c>
      <c r="AH1" s="195">
        <v>44282</v>
      </c>
      <c r="AI1" s="195">
        <v>44283</v>
      </c>
      <c r="AJ1" s="195">
        <v>44284</v>
      </c>
      <c r="AK1" s="195">
        <v>44285</v>
      </c>
      <c r="AL1" s="195">
        <v>44286</v>
      </c>
      <c r="AM1" s="10" t="s">
        <v>73</v>
      </c>
      <c r="AN1" s="10" t="s">
        <v>74</v>
      </c>
      <c r="AO1" s="213" t="s">
        <v>75</v>
      </c>
      <c r="AP1" s="53" t="s">
        <v>103</v>
      </c>
      <c r="AQ1" s="53" t="s">
        <v>104</v>
      </c>
      <c r="AR1" s="126" t="s">
        <v>105</v>
      </c>
    </row>
    <row r="2" spans="1:44" x14ac:dyDescent="0.25">
      <c r="A2" s="10">
        <v>1</v>
      </c>
      <c r="B2" s="11">
        <f>VLOOKUP($A2,Table2[[No]:[Date Student Last Attended Program
(mm/dd/yyyy)]],2,FALSE)</f>
        <v>0</v>
      </c>
      <c r="C2" s="12">
        <f>VLOOKUP($A2,Table2[[No]:[Date Student Last Attended Program
(mm/dd/yyyy)]],4,FALSE)</f>
        <v>0</v>
      </c>
      <c r="D2" s="51">
        <f>VLOOKUP($A2,Table2[[No]:[Date Student Last Attended Program
(mm/dd/yyyy)]],14,FALSE)</f>
        <v>0</v>
      </c>
      <c r="E2" s="138">
        <f>VLOOKUP($A2,Table2[[No]:[Date Student Last Attended Program
(mm/dd/yyyy)]],17,FALSE)</f>
        <v>0</v>
      </c>
      <c r="F2" s="207">
        <f>VLOOKUP($A2,Table2[[No]:[Date Student Last Attended Program
(mm/dd/yyyy)]],18,FALSE)</f>
        <v>0</v>
      </c>
      <c r="G2" s="209">
        <f>VLOOKUP($A2,Table2[[#All],[No]:[Which Group Does Student Participate In?
(optional)]],23,FALSE)</f>
        <v>0</v>
      </c>
      <c r="H2" s="29"/>
      <c r="I2" s="29"/>
      <c r="J2" s="29"/>
      <c r="K2" s="29"/>
      <c r="L2" s="29"/>
      <c r="M2" s="29"/>
      <c r="N2" s="29"/>
      <c r="O2" s="29"/>
      <c r="P2" s="29"/>
      <c r="Q2" s="29"/>
      <c r="R2" s="29"/>
      <c r="S2" s="9"/>
      <c r="T2" s="9"/>
      <c r="U2" s="9"/>
      <c r="V2" s="9"/>
      <c r="W2" s="9"/>
      <c r="X2" s="9"/>
      <c r="Y2" s="9"/>
      <c r="Z2" s="9"/>
      <c r="AA2" s="9"/>
      <c r="AB2" s="9"/>
      <c r="AC2" s="9"/>
      <c r="AD2" s="9"/>
      <c r="AE2" s="9"/>
      <c r="AF2" s="9"/>
      <c r="AG2" s="9"/>
      <c r="AH2" s="9"/>
      <c r="AI2" s="9"/>
      <c r="AJ2" s="9"/>
      <c r="AK2" s="9"/>
      <c r="AL2" s="9"/>
      <c r="AM2" s="11">
        <f t="shared" ref="AM2:AM65" si="0">COUNTIF(H2:AL2,"1")</f>
        <v>0</v>
      </c>
      <c r="AN2" s="11">
        <f t="shared" ref="AN2:AN65" si="1">COUNTIFS(H2:AL2,"1")+COUNTIF(H2:AL2,"0")</f>
        <v>0</v>
      </c>
      <c r="AO2" s="47" t="e">
        <f t="shared" ref="AO2:AO65" si="2">AM2/AN2</f>
        <v>#DIV/0!</v>
      </c>
      <c r="AP2" s="3">
        <f>SUM(VLOOKUP($A2,JAN!$A$2:$AN$301,39,FALSE),VLOOKUP($A2,FEB!$A$2:$AK$301,36,FALSE),VLOOKUP($A2,MAR!$A$2:$AN$301,39,FALSE))</f>
        <v>0</v>
      </c>
      <c r="AQ2" s="3">
        <f>SUM(VLOOKUP($A2,JAN!$A$2:$AN$301,40,FALSE),VLOOKUP($A2,FEB!$A$2:$AK$301,37,FALSE),VLOOKUP($A2,MAR!$A$2:$AN$301,40,FALSE))</f>
        <v>0</v>
      </c>
      <c r="AR2" s="196" t="e">
        <f t="shared" ref="AR2:AR65" si="3">AP2/AQ2</f>
        <v>#DIV/0!</v>
      </c>
    </row>
    <row r="3" spans="1:44" x14ac:dyDescent="0.25">
      <c r="A3" s="10">
        <v>2</v>
      </c>
      <c r="B3" s="11">
        <f>VLOOKUP($A3,Table2[[No]:[Date Student Last Attended Program
(mm/dd/yyyy)]],2,FALSE)</f>
        <v>0</v>
      </c>
      <c r="C3" s="12">
        <f>VLOOKUP($A3,Table2[[No]:[Date Student Last Attended Program
(mm/dd/yyyy)]],4,FALSE)</f>
        <v>0</v>
      </c>
      <c r="D3" s="51">
        <f>VLOOKUP($A3,Table2[[No]:[Date Student Last Attended Program
(mm/dd/yyyy)]],14,FALSE)</f>
        <v>0</v>
      </c>
      <c r="E3" s="138">
        <f>VLOOKUP($A3,Table2[[No]:[Date Student Last Attended Program
(mm/dd/yyyy)]],17,FALSE)</f>
        <v>0</v>
      </c>
      <c r="F3" s="207">
        <f>VLOOKUP($A3,Table2[[No]:[Date Student Last Attended Program
(mm/dd/yyyy)]],18,FALSE)</f>
        <v>0</v>
      </c>
      <c r="G3" s="209">
        <f>VLOOKUP($A3,Table2[[#All],[No]:[Which Group Does Student Participate In?
(optional)]],23,FALSE)</f>
        <v>0</v>
      </c>
      <c r="H3" s="29"/>
      <c r="I3" s="29"/>
      <c r="J3" s="29"/>
      <c r="K3" s="29"/>
      <c r="L3" s="29"/>
      <c r="M3" s="29"/>
      <c r="N3" s="29"/>
      <c r="O3" s="29"/>
      <c r="P3" s="29"/>
      <c r="Q3" s="29"/>
      <c r="R3" s="29"/>
      <c r="S3" s="9"/>
      <c r="T3" s="9"/>
      <c r="U3" s="9"/>
      <c r="V3" s="9"/>
      <c r="W3" s="9"/>
      <c r="X3" s="9"/>
      <c r="Y3" s="9"/>
      <c r="Z3" s="9"/>
      <c r="AA3" s="9"/>
      <c r="AB3" s="9"/>
      <c r="AC3" s="9"/>
      <c r="AD3" s="9"/>
      <c r="AE3" s="9"/>
      <c r="AF3" s="9"/>
      <c r="AG3" s="9"/>
      <c r="AH3" s="9"/>
      <c r="AI3" s="9"/>
      <c r="AJ3" s="9"/>
      <c r="AK3" s="9"/>
      <c r="AL3" s="9"/>
      <c r="AM3" s="11">
        <f t="shared" si="0"/>
        <v>0</v>
      </c>
      <c r="AN3" s="11">
        <f t="shared" si="1"/>
        <v>0</v>
      </c>
      <c r="AO3" s="47" t="e">
        <f t="shared" si="2"/>
        <v>#DIV/0!</v>
      </c>
      <c r="AP3" s="3">
        <f>SUM(VLOOKUP($A3,JAN!$A$2:$AN$301,39,FALSE),VLOOKUP($A3,FEB!$A$2:$AK$301,36,FALSE),VLOOKUP($A3,MAR!$A$2:$AN$301,39,FALSE))</f>
        <v>0</v>
      </c>
      <c r="AQ3" s="3">
        <f>SUM(VLOOKUP($A3,JAN!$A$2:$AN$301,40,FALSE),VLOOKUP($A3,FEB!$A$2:$AK$301,37,FALSE),VLOOKUP($A3,MAR!$A$2:$AN$301,40,FALSE))</f>
        <v>0</v>
      </c>
      <c r="AR3" s="196" t="e">
        <f t="shared" si="3"/>
        <v>#DIV/0!</v>
      </c>
    </row>
    <row r="4" spans="1:44" x14ac:dyDescent="0.25">
      <c r="A4" s="10">
        <v>3</v>
      </c>
      <c r="B4" s="11">
        <f>VLOOKUP($A4,Table2[[No]:[Date Student Last Attended Program
(mm/dd/yyyy)]],2,FALSE)</f>
        <v>0</v>
      </c>
      <c r="C4" s="12">
        <f>VLOOKUP($A4,Table2[[No]:[Date Student Last Attended Program
(mm/dd/yyyy)]],4,FALSE)</f>
        <v>0</v>
      </c>
      <c r="D4" s="51">
        <f>VLOOKUP($A4,Table2[[No]:[Date Student Last Attended Program
(mm/dd/yyyy)]],14,FALSE)</f>
        <v>0</v>
      </c>
      <c r="E4" s="138">
        <f>VLOOKUP($A4,Table2[[No]:[Date Student Last Attended Program
(mm/dd/yyyy)]],17,FALSE)</f>
        <v>0</v>
      </c>
      <c r="F4" s="207">
        <f>VLOOKUP($A4,Table2[[No]:[Date Student Last Attended Program
(mm/dd/yyyy)]],18,FALSE)</f>
        <v>0</v>
      </c>
      <c r="G4" s="209">
        <f>VLOOKUP($A4,Table2[[#All],[No]:[Which Group Does Student Participate In?
(optional)]],23,FALSE)</f>
        <v>0</v>
      </c>
      <c r="H4" s="29"/>
      <c r="I4" s="29"/>
      <c r="J4" s="29"/>
      <c r="K4" s="29"/>
      <c r="L4" s="29"/>
      <c r="M4" s="29"/>
      <c r="N4" s="29"/>
      <c r="O4" s="29"/>
      <c r="P4" s="29"/>
      <c r="Q4" s="29"/>
      <c r="R4" s="29"/>
      <c r="S4" s="9"/>
      <c r="T4" s="9"/>
      <c r="U4" s="9"/>
      <c r="V4" s="9"/>
      <c r="W4" s="9"/>
      <c r="X4" s="9"/>
      <c r="Y4" s="9"/>
      <c r="Z4" s="9"/>
      <c r="AA4" s="9"/>
      <c r="AB4" s="9"/>
      <c r="AC4" s="9"/>
      <c r="AD4" s="9"/>
      <c r="AE4" s="9"/>
      <c r="AF4" s="9"/>
      <c r="AG4" s="9"/>
      <c r="AH4" s="9"/>
      <c r="AI4" s="9"/>
      <c r="AJ4" s="9"/>
      <c r="AK4" s="9"/>
      <c r="AL4" s="9"/>
      <c r="AM4" s="11">
        <f t="shared" si="0"/>
        <v>0</v>
      </c>
      <c r="AN4" s="11">
        <f t="shared" si="1"/>
        <v>0</v>
      </c>
      <c r="AO4" s="47" t="e">
        <f t="shared" si="2"/>
        <v>#DIV/0!</v>
      </c>
      <c r="AP4" s="3">
        <f>SUM(VLOOKUP($A4,JAN!$A$2:$AN$301,39,FALSE),VLOOKUP($A4,FEB!$A$2:$AK$301,36,FALSE),VLOOKUP($A4,MAR!$A$2:$AN$301,39,FALSE))</f>
        <v>0</v>
      </c>
      <c r="AQ4" s="3">
        <f>SUM(VLOOKUP($A4,JAN!$A$2:$AN$301,40,FALSE),VLOOKUP($A4,FEB!$A$2:$AK$301,37,FALSE),VLOOKUP($A4,MAR!$A$2:$AN$301,40,FALSE))</f>
        <v>0</v>
      </c>
      <c r="AR4" s="196" t="e">
        <f t="shared" si="3"/>
        <v>#DIV/0!</v>
      </c>
    </row>
    <row r="5" spans="1:44" x14ac:dyDescent="0.25">
      <c r="A5" s="10">
        <v>4</v>
      </c>
      <c r="B5" s="11">
        <f>VLOOKUP($A5,Table2[[No]:[Date Student Last Attended Program
(mm/dd/yyyy)]],2,FALSE)</f>
        <v>0</v>
      </c>
      <c r="C5" s="12">
        <f>VLOOKUP($A5,Table2[[No]:[Date Student Last Attended Program
(mm/dd/yyyy)]],4,FALSE)</f>
        <v>0</v>
      </c>
      <c r="D5" s="51">
        <f>VLOOKUP($A5,Table2[[No]:[Date Student Last Attended Program
(mm/dd/yyyy)]],14,FALSE)</f>
        <v>0</v>
      </c>
      <c r="E5" s="138">
        <f>VLOOKUP($A5,Table2[[No]:[Date Student Last Attended Program
(mm/dd/yyyy)]],17,FALSE)</f>
        <v>0</v>
      </c>
      <c r="F5" s="207">
        <f>VLOOKUP($A5,Table2[[No]:[Date Student Last Attended Program
(mm/dd/yyyy)]],18,FALSE)</f>
        <v>0</v>
      </c>
      <c r="G5" s="209">
        <f>VLOOKUP($A5,Table2[[#All],[No]:[Which Group Does Student Participate In?
(optional)]],23,FALSE)</f>
        <v>0</v>
      </c>
      <c r="H5" s="29"/>
      <c r="I5" s="29"/>
      <c r="J5" s="29"/>
      <c r="K5" s="29"/>
      <c r="L5" s="29"/>
      <c r="M5" s="29"/>
      <c r="N5" s="29"/>
      <c r="O5" s="29"/>
      <c r="P5" s="29"/>
      <c r="Q5" s="29"/>
      <c r="R5" s="29"/>
      <c r="S5" s="9"/>
      <c r="T5" s="9"/>
      <c r="U5" s="9"/>
      <c r="V5" s="9"/>
      <c r="W5" s="9"/>
      <c r="X5" s="9"/>
      <c r="Y5" s="9"/>
      <c r="Z5" s="9"/>
      <c r="AA5" s="9"/>
      <c r="AB5" s="9"/>
      <c r="AC5" s="9"/>
      <c r="AD5" s="9"/>
      <c r="AE5" s="9"/>
      <c r="AF5" s="9"/>
      <c r="AG5" s="9"/>
      <c r="AH5" s="9"/>
      <c r="AI5" s="9"/>
      <c r="AJ5" s="9"/>
      <c r="AK5" s="9"/>
      <c r="AL5" s="9"/>
      <c r="AM5" s="11">
        <f t="shared" si="0"/>
        <v>0</v>
      </c>
      <c r="AN5" s="11">
        <f t="shared" si="1"/>
        <v>0</v>
      </c>
      <c r="AO5" s="47" t="e">
        <f t="shared" si="2"/>
        <v>#DIV/0!</v>
      </c>
      <c r="AP5" s="3">
        <f>SUM(VLOOKUP($A5,JAN!$A$2:$AN$301,39,FALSE),VLOOKUP($A5,FEB!$A$2:$AK$301,36,FALSE),VLOOKUP($A5,MAR!$A$2:$AN$301,39,FALSE))</f>
        <v>0</v>
      </c>
      <c r="AQ5" s="3">
        <f>SUM(VLOOKUP($A5,JAN!$A$2:$AN$301,40,FALSE),VLOOKUP($A5,FEB!$A$2:$AK$301,37,FALSE),VLOOKUP($A5,MAR!$A$2:$AN$301,40,FALSE))</f>
        <v>0</v>
      </c>
      <c r="AR5" s="196" t="e">
        <f t="shared" si="3"/>
        <v>#DIV/0!</v>
      </c>
    </row>
    <row r="6" spans="1:44" x14ac:dyDescent="0.25">
      <c r="A6" s="10">
        <v>5</v>
      </c>
      <c r="B6" s="11">
        <f>VLOOKUP($A6,Table2[[No]:[Date Student Last Attended Program
(mm/dd/yyyy)]],2,FALSE)</f>
        <v>0</v>
      </c>
      <c r="C6" s="12">
        <f>VLOOKUP($A6,Table2[[No]:[Date Student Last Attended Program
(mm/dd/yyyy)]],4,FALSE)</f>
        <v>0</v>
      </c>
      <c r="D6" s="51">
        <f>VLOOKUP($A6,Table2[[No]:[Date Student Last Attended Program
(mm/dd/yyyy)]],14,FALSE)</f>
        <v>0</v>
      </c>
      <c r="E6" s="138">
        <f>VLOOKUP($A6,Table2[[No]:[Date Student Last Attended Program
(mm/dd/yyyy)]],17,FALSE)</f>
        <v>0</v>
      </c>
      <c r="F6" s="207">
        <f>VLOOKUP($A6,Table2[[No]:[Date Student Last Attended Program
(mm/dd/yyyy)]],18,FALSE)</f>
        <v>0</v>
      </c>
      <c r="G6" s="209">
        <f>VLOOKUP($A6,Table2[[#All],[No]:[Which Group Does Student Participate In?
(optional)]],23,FALSE)</f>
        <v>0</v>
      </c>
      <c r="H6" s="29"/>
      <c r="I6" s="29"/>
      <c r="J6" s="29"/>
      <c r="K6" s="29"/>
      <c r="L6" s="29"/>
      <c r="M6" s="29"/>
      <c r="N6" s="29"/>
      <c r="O6" s="29"/>
      <c r="P6" s="29"/>
      <c r="Q6" s="29"/>
      <c r="R6" s="29"/>
      <c r="S6" s="9"/>
      <c r="T6" s="9"/>
      <c r="U6" s="9"/>
      <c r="V6" s="9"/>
      <c r="W6" s="9"/>
      <c r="X6" s="9"/>
      <c r="Y6" s="9"/>
      <c r="Z6" s="9"/>
      <c r="AA6" s="9"/>
      <c r="AB6" s="9"/>
      <c r="AC6" s="9"/>
      <c r="AD6" s="9"/>
      <c r="AE6" s="9"/>
      <c r="AF6" s="9"/>
      <c r="AG6" s="9"/>
      <c r="AH6" s="9"/>
      <c r="AI6" s="9"/>
      <c r="AJ6" s="9"/>
      <c r="AK6" s="9"/>
      <c r="AL6" s="9"/>
      <c r="AM6" s="11">
        <f t="shared" si="0"/>
        <v>0</v>
      </c>
      <c r="AN6" s="11">
        <f t="shared" si="1"/>
        <v>0</v>
      </c>
      <c r="AO6" s="47" t="e">
        <f t="shared" si="2"/>
        <v>#DIV/0!</v>
      </c>
      <c r="AP6" s="3">
        <f>SUM(VLOOKUP($A6,JAN!$A$2:$AN$301,39,FALSE),VLOOKUP($A6,FEB!$A$2:$AK$301,36,FALSE),VLOOKUP($A6,MAR!$A$2:$AN$301,39,FALSE))</f>
        <v>0</v>
      </c>
      <c r="AQ6" s="3">
        <f>SUM(VLOOKUP($A6,JAN!$A$2:$AN$301,40,FALSE),VLOOKUP($A6,FEB!$A$2:$AK$301,37,FALSE),VLOOKUP($A6,MAR!$A$2:$AN$301,40,FALSE))</f>
        <v>0</v>
      </c>
      <c r="AR6" s="196" t="e">
        <f t="shared" si="3"/>
        <v>#DIV/0!</v>
      </c>
    </row>
    <row r="7" spans="1:44" x14ac:dyDescent="0.25">
      <c r="A7" s="10">
        <v>6</v>
      </c>
      <c r="B7" s="11">
        <f>VLOOKUP($A7,Table2[[No]:[Date Student Last Attended Program
(mm/dd/yyyy)]],2,FALSE)</f>
        <v>0</v>
      </c>
      <c r="C7" s="12">
        <f>VLOOKUP($A7,Table2[[No]:[Date Student Last Attended Program
(mm/dd/yyyy)]],4,FALSE)</f>
        <v>0</v>
      </c>
      <c r="D7" s="51">
        <f>VLOOKUP($A7,Table2[[No]:[Date Student Last Attended Program
(mm/dd/yyyy)]],14,FALSE)</f>
        <v>0</v>
      </c>
      <c r="E7" s="138">
        <f>VLOOKUP($A7,Table2[[No]:[Date Student Last Attended Program
(mm/dd/yyyy)]],17,FALSE)</f>
        <v>0</v>
      </c>
      <c r="F7" s="207">
        <f>VLOOKUP($A7,Table2[[No]:[Date Student Last Attended Program
(mm/dd/yyyy)]],18,FALSE)</f>
        <v>0</v>
      </c>
      <c r="G7" s="209">
        <f>VLOOKUP($A7,Table2[[#All],[No]:[Which Group Does Student Participate In?
(optional)]],23,FALSE)</f>
        <v>0</v>
      </c>
      <c r="H7" s="29"/>
      <c r="I7" s="29"/>
      <c r="J7" s="29"/>
      <c r="K7" s="29"/>
      <c r="L7" s="29"/>
      <c r="M7" s="29"/>
      <c r="N7" s="29"/>
      <c r="O7" s="29"/>
      <c r="P7" s="29"/>
      <c r="Q7" s="29"/>
      <c r="R7" s="29"/>
      <c r="S7" s="9"/>
      <c r="T7" s="9"/>
      <c r="U7" s="9"/>
      <c r="V7" s="9"/>
      <c r="W7" s="9"/>
      <c r="X7" s="9"/>
      <c r="Y7" s="9"/>
      <c r="Z7" s="9"/>
      <c r="AA7" s="9"/>
      <c r="AB7" s="9"/>
      <c r="AC7" s="9"/>
      <c r="AD7" s="9"/>
      <c r="AE7" s="9"/>
      <c r="AF7" s="9"/>
      <c r="AG7" s="9"/>
      <c r="AH7" s="9"/>
      <c r="AI7" s="9"/>
      <c r="AJ7" s="9"/>
      <c r="AK7" s="9"/>
      <c r="AL7" s="9"/>
      <c r="AM7" s="11">
        <f t="shared" si="0"/>
        <v>0</v>
      </c>
      <c r="AN7" s="11">
        <f t="shared" si="1"/>
        <v>0</v>
      </c>
      <c r="AO7" s="47" t="e">
        <f t="shared" si="2"/>
        <v>#DIV/0!</v>
      </c>
      <c r="AP7" s="3">
        <f>SUM(VLOOKUP($A7,JAN!$A$2:$AN$301,39,FALSE),VLOOKUP($A7,FEB!$A$2:$AK$301,36,FALSE),VLOOKUP($A7,MAR!$A$2:$AN$301,39,FALSE))</f>
        <v>0</v>
      </c>
      <c r="AQ7" s="3">
        <f>SUM(VLOOKUP($A7,JAN!$A$2:$AN$301,40,FALSE),VLOOKUP($A7,FEB!$A$2:$AK$301,37,FALSE),VLOOKUP($A7,MAR!$A$2:$AN$301,40,FALSE))</f>
        <v>0</v>
      </c>
      <c r="AR7" s="196" t="e">
        <f t="shared" si="3"/>
        <v>#DIV/0!</v>
      </c>
    </row>
    <row r="8" spans="1:44" x14ac:dyDescent="0.25">
      <c r="A8" s="10">
        <v>7</v>
      </c>
      <c r="B8" s="11">
        <f>VLOOKUP($A8,Table2[[No]:[Date Student Last Attended Program
(mm/dd/yyyy)]],2,FALSE)</f>
        <v>0</v>
      </c>
      <c r="C8" s="12">
        <f>VLOOKUP($A8,Table2[[No]:[Date Student Last Attended Program
(mm/dd/yyyy)]],4,FALSE)</f>
        <v>0</v>
      </c>
      <c r="D8" s="51">
        <f>VLOOKUP($A8,Table2[[No]:[Date Student Last Attended Program
(mm/dd/yyyy)]],14,FALSE)</f>
        <v>0</v>
      </c>
      <c r="E8" s="138">
        <f>VLOOKUP($A8,Table2[[No]:[Date Student Last Attended Program
(mm/dd/yyyy)]],17,FALSE)</f>
        <v>0</v>
      </c>
      <c r="F8" s="207">
        <f>VLOOKUP($A8,Table2[[No]:[Date Student Last Attended Program
(mm/dd/yyyy)]],18,FALSE)</f>
        <v>0</v>
      </c>
      <c r="G8" s="209">
        <f>VLOOKUP($A8,Table2[[#All],[No]:[Which Group Does Student Participate In?
(optional)]],23,FALSE)</f>
        <v>0</v>
      </c>
      <c r="H8" s="29"/>
      <c r="I8" s="29"/>
      <c r="J8" s="29"/>
      <c r="K8" s="29"/>
      <c r="L8" s="29"/>
      <c r="M8" s="29"/>
      <c r="N8" s="29"/>
      <c r="O8" s="29"/>
      <c r="P8" s="29"/>
      <c r="Q8" s="29"/>
      <c r="R8" s="29"/>
      <c r="S8" s="9"/>
      <c r="T8" s="9"/>
      <c r="U8" s="9"/>
      <c r="V8" s="9"/>
      <c r="W8" s="9"/>
      <c r="X8" s="9"/>
      <c r="Y8" s="9"/>
      <c r="Z8" s="9"/>
      <c r="AA8" s="9"/>
      <c r="AB8" s="9"/>
      <c r="AC8" s="9"/>
      <c r="AD8" s="9"/>
      <c r="AE8" s="9"/>
      <c r="AF8" s="9"/>
      <c r="AG8" s="9"/>
      <c r="AH8" s="9"/>
      <c r="AI8" s="9"/>
      <c r="AJ8" s="9"/>
      <c r="AK8" s="9"/>
      <c r="AL8" s="9"/>
      <c r="AM8" s="11">
        <f t="shared" si="0"/>
        <v>0</v>
      </c>
      <c r="AN8" s="11">
        <f t="shared" si="1"/>
        <v>0</v>
      </c>
      <c r="AO8" s="47" t="e">
        <f t="shared" si="2"/>
        <v>#DIV/0!</v>
      </c>
      <c r="AP8" s="3">
        <f>SUM(VLOOKUP($A8,JAN!$A$2:$AN$301,39,FALSE),VLOOKUP($A8,FEB!$A$2:$AK$301,36,FALSE),VLOOKUP($A8,MAR!$A$2:$AN$301,39,FALSE))</f>
        <v>0</v>
      </c>
      <c r="AQ8" s="3">
        <f>SUM(VLOOKUP($A8,JAN!$A$2:$AN$301,40,FALSE),VLOOKUP($A8,FEB!$A$2:$AK$301,37,FALSE),VLOOKUP($A8,MAR!$A$2:$AN$301,40,FALSE))</f>
        <v>0</v>
      </c>
      <c r="AR8" s="196" t="e">
        <f t="shared" si="3"/>
        <v>#DIV/0!</v>
      </c>
    </row>
    <row r="9" spans="1:44" x14ac:dyDescent="0.25">
      <c r="A9" s="10">
        <v>8</v>
      </c>
      <c r="B9" s="11">
        <f>VLOOKUP($A9,Table2[[No]:[Date Student Last Attended Program
(mm/dd/yyyy)]],2,FALSE)</f>
        <v>0</v>
      </c>
      <c r="C9" s="12">
        <f>VLOOKUP($A9,Table2[[No]:[Date Student Last Attended Program
(mm/dd/yyyy)]],4,FALSE)</f>
        <v>0</v>
      </c>
      <c r="D9" s="51">
        <f>VLOOKUP($A9,Table2[[No]:[Date Student Last Attended Program
(mm/dd/yyyy)]],14,FALSE)</f>
        <v>0</v>
      </c>
      <c r="E9" s="138">
        <f>VLOOKUP($A9,Table2[[No]:[Date Student Last Attended Program
(mm/dd/yyyy)]],17,FALSE)</f>
        <v>0</v>
      </c>
      <c r="F9" s="207">
        <f>VLOOKUP($A9,Table2[[No]:[Date Student Last Attended Program
(mm/dd/yyyy)]],18,FALSE)</f>
        <v>0</v>
      </c>
      <c r="G9" s="209">
        <f>VLOOKUP($A9,Table2[[#All],[No]:[Which Group Does Student Participate In?
(optional)]],23,FALSE)</f>
        <v>0</v>
      </c>
      <c r="H9" s="29"/>
      <c r="I9" s="29"/>
      <c r="J9" s="29"/>
      <c r="K9" s="29"/>
      <c r="L9" s="29"/>
      <c r="M9" s="29"/>
      <c r="N9" s="29"/>
      <c r="O9" s="29"/>
      <c r="P9" s="29"/>
      <c r="Q9" s="29"/>
      <c r="R9" s="29"/>
      <c r="S9" s="9"/>
      <c r="T9" s="9"/>
      <c r="U9" s="9"/>
      <c r="V9" s="9"/>
      <c r="W9" s="9"/>
      <c r="X9" s="9"/>
      <c r="Y9" s="9"/>
      <c r="Z9" s="9"/>
      <c r="AA9" s="9"/>
      <c r="AB9" s="9"/>
      <c r="AC9" s="9"/>
      <c r="AD9" s="9"/>
      <c r="AE9" s="9"/>
      <c r="AF9" s="9"/>
      <c r="AG9" s="9"/>
      <c r="AH9" s="9"/>
      <c r="AI9" s="9"/>
      <c r="AJ9" s="9"/>
      <c r="AK9" s="9"/>
      <c r="AL9" s="9"/>
      <c r="AM9" s="11">
        <f t="shared" si="0"/>
        <v>0</v>
      </c>
      <c r="AN9" s="11">
        <f t="shared" si="1"/>
        <v>0</v>
      </c>
      <c r="AO9" s="47" t="e">
        <f t="shared" si="2"/>
        <v>#DIV/0!</v>
      </c>
      <c r="AP9" s="3">
        <f>SUM(VLOOKUP($A9,JAN!$A$2:$AN$301,39,FALSE),VLOOKUP($A9,FEB!$A$2:$AK$301,36,FALSE),VLOOKUP($A9,MAR!$A$2:$AN$301,39,FALSE))</f>
        <v>0</v>
      </c>
      <c r="AQ9" s="3">
        <f>SUM(VLOOKUP($A9,JAN!$A$2:$AN$301,40,FALSE),VLOOKUP($A9,FEB!$A$2:$AK$301,37,FALSE),VLOOKUP($A9,MAR!$A$2:$AN$301,40,FALSE))</f>
        <v>0</v>
      </c>
      <c r="AR9" s="196" t="e">
        <f t="shared" si="3"/>
        <v>#DIV/0!</v>
      </c>
    </row>
    <row r="10" spans="1:44" x14ac:dyDescent="0.25">
      <c r="A10" s="10">
        <v>9</v>
      </c>
      <c r="B10" s="11">
        <f>VLOOKUP($A10,Table2[[No]:[Date Student Last Attended Program
(mm/dd/yyyy)]],2,FALSE)</f>
        <v>0</v>
      </c>
      <c r="C10" s="12">
        <f>VLOOKUP($A10,Table2[[No]:[Date Student Last Attended Program
(mm/dd/yyyy)]],4,FALSE)</f>
        <v>0</v>
      </c>
      <c r="D10" s="51">
        <f>VLOOKUP($A10,Table2[[No]:[Date Student Last Attended Program
(mm/dd/yyyy)]],14,FALSE)</f>
        <v>0</v>
      </c>
      <c r="E10" s="138">
        <f>VLOOKUP($A10,Table2[[No]:[Date Student Last Attended Program
(mm/dd/yyyy)]],17,FALSE)</f>
        <v>0</v>
      </c>
      <c r="F10" s="207">
        <f>VLOOKUP($A10,Table2[[No]:[Date Student Last Attended Program
(mm/dd/yyyy)]],18,FALSE)</f>
        <v>0</v>
      </c>
      <c r="G10" s="209">
        <f>VLOOKUP($A10,Table2[[#All],[No]:[Which Group Does Student Participate In?
(optional)]],23,FALSE)</f>
        <v>0</v>
      </c>
      <c r="H10" s="29"/>
      <c r="I10" s="29"/>
      <c r="J10" s="29"/>
      <c r="K10" s="29"/>
      <c r="L10" s="29"/>
      <c r="M10" s="29"/>
      <c r="N10" s="29"/>
      <c r="O10" s="29"/>
      <c r="P10" s="29"/>
      <c r="Q10" s="29"/>
      <c r="R10" s="29"/>
      <c r="S10" s="9"/>
      <c r="T10" s="9"/>
      <c r="U10" s="9"/>
      <c r="V10" s="9"/>
      <c r="W10" s="9"/>
      <c r="X10" s="9"/>
      <c r="Y10" s="9"/>
      <c r="Z10" s="9"/>
      <c r="AA10" s="9"/>
      <c r="AB10" s="9"/>
      <c r="AC10" s="9"/>
      <c r="AD10" s="9"/>
      <c r="AE10" s="9"/>
      <c r="AF10" s="9"/>
      <c r="AG10" s="9"/>
      <c r="AH10" s="9"/>
      <c r="AI10" s="9"/>
      <c r="AJ10" s="9"/>
      <c r="AK10" s="9"/>
      <c r="AL10" s="9"/>
      <c r="AM10" s="11">
        <f t="shared" si="0"/>
        <v>0</v>
      </c>
      <c r="AN10" s="11">
        <f t="shared" si="1"/>
        <v>0</v>
      </c>
      <c r="AO10" s="47" t="e">
        <f t="shared" si="2"/>
        <v>#DIV/0!</v>
      </c>
      <c r="AP10" s="3">
        <f>SUM(VLOOKUP($A10,JAN!$A$2:$AN$301,39,FALSE),VLOOKUP($A10,FEB!$A$2:$AK$301,36,FALSE),VLOOKUP($A10,MAR!$A$2:$AN$301,39,FALSE))</f>
        <v>0</v>
      </c>
      <c r="AQ10" s="3">
        <f>SUM(VLOOKUP($A10,JAN!$A$2:$AN$301,40,FALSE),VLOOKUP($A10,FEB!$A$2:$AK$301,37,FALSE),VLOOKUP($A10,MAR!$A$2:$AN$301,40,FALSE))</f>
        <v>0</v>
      </c>
      <c r="AR10" s="196" t="e">
        <f t="shared" si="3"/>
        <v>#DIV/0!</v>
      </c>
    </row>
    <row r="11" spans="1:44" x14ac:dyDescent="0.25">
      <c r="A11" s="10">
        <v>10</v>
      </c>
      <c r="B11" s="11">
        <f>VLOOKUP($A11,Table2[[No]:[Date Student Last Attended Program
(mm/dd/yyyy)]],2,FALSE)</f>
        <v>0</v>
      </c>
      <c r="C11" s="12">
        <f>VLOOKUP($A11,Table2[[No]:[Date Student Last Attended Program
(mm/dd/yyyy)]],4,FALSE)</f>
        <v>0</v>
      </c>
      <c r="D11" s="51">
        <f>VLOOKUP($A11,Table2[[No]:[Date Student Last Attended Program
(mm/dd/yyyy)]],14,FALSE)</f>
        <v>0</v>
      </c>
      <c r="E11" s="138">
        <f>VLOOKUP($A11,Table2[[No]:[Date Student Last Attended Program
(mm/dd/yyyy)]],17,FALSE)</f>
        <v>0</v>
      </c>
      <c r="F11" s="207">
        <f>VLOOKUP($A11,Table2[[No]:[Date Student Last Attended Program
(mm/dd/yyyy)]],18,FALSE)</f>
        <v>0</v>
      </c>
      <c r="G11" s="209">
        <f>VLOOKUP($A11,Table2[[#All],[No]:[Which Group Does Student Participate In?
(optional)]],23,FALSE)</f>
        <v>0</v>
      </c>
      <c r="H11" s="29"/>
      <c r="I11" s="29"/>
      <c r="J11" s="29"/>
      <c r="K11" s="29"/>
      <c r="L11" s="29"/>
      <c r="M11" s="29"/>
      <c r="N11" s="29"/>
      <c r="O11" s="29"/>
      <c r="P11" s="29"/>
      <c r="Q11" s="29"/>
      <c r="R11" s="29"/>
      <c r="S11" s="9"/>
      <c r="T11" s="9"/>
      <c r="U11" s="9"/>
      <c r="V11" s="9"/>
      <c r="W11" s="9"/>
      <c r="X11" s="9"/>
      <c r="Y11" s="9"/>
      <c r="Z11" s="9"/>
      <c r="AA11" s="9"/>
      <c r="AB11" s="9"/>
      <c r="AC11" s="9"/>
      <c r="AD11" s="9"/>
      <c r="AE11" s="9"/>
      <c r="AF11" s="9"/>
      <c r="AG11" s="9"/>
      <c r="AH11" s="9"/>
      <c r="AI11" s="9"/>
      <c r="AJ11" s="9"/>
      <c r="AK11" s="9"/>
      <c r="AL11" s="9"/>
      <c r="AM11" s="11">
        <f t="shared" si="0"/>
        <v>0</v>
      </c>
      <c r="AN11" s="11">
        <f t="shared" si="1"/>
        <v>0</v>
      </c>
      <c r="AO11" s="47" t="e">
        <f t="shared" si="2"/>
        <v>#DIV/0!</v>
      </c>
      <c r="AP11" s="3">
        <f>SUM(VLOOKUP($A11,JAN!$A$2:$AN$301,39,FALSE),VLOOKUP($A11,FEB!$A$2:$AK$301,36,FALSE),VLOOKUP($A11,MAR!$A$2:$AN$301,39,FALSE))</f>
        <v>0</v>
      </c>
      <c r="AQ11" s="3">
        <f>SUM(VLOOKUP($A11,JAN!$A$2:$AN$301,40,FALSE),VLOOKUP($A11,FEB!$A$2:$AK$301,37,FALSE),VLOOKUP($A11,MAR!$A$2:$AN$301,40,FALSE))</f>
        <v>0</v>
      </c>
      <c r="AR11" s="196" t="e">
        <f t="shared" si="3"/>
        <v>#DIV/0!</v>
      </c>
    </row>
    <row r="12" spans="1:44" x14ac:dyDescent="0.25">
      <c r="A12" s="10">
        <v>11</v>
      </c>
      <c r="B12" s="11">
        <f>VLOOKUP($A12,Table2[[No]:[Date Student Last Attended Program
(mm/dd/yyyy)]],2,FALSE)</f>
        <v>0</v>
      </c>
      <c r="C12" s="12">
        <f>VLOOKUP($A12,Table2[[No]:[Date Student Last Attended Program
(mm/dd/yyyy)]],4,FALSE)</f>
        <v>0</v>
      </c>
      <c r="D12" s="51">
        <f>VLOOKUP($A12,Table2[[No]:[Date Student Last Attended Program
(mm/dd/yyyy)]],14,FALSE)</f>
        <v>0</v>
      </c>
      <c r="E12" s="138">
        <f>VLOOKUP($A12,Table2[[No]:[Date Student Last Attended Program
(mm/dd/yyyy)]],17,FALSE)</f>
        <v>0</v>
      </c>
      <c r="F12" s="207">
        <f>VLOOKUP($A12,Table2[[No]:[Date Student Last Attended Program
(mm/dd/yyyy)]],18,FALSE)</f>
        <v>0</v>
      </c>
      <c r="G12" s="209">
        <f>VLOOKUP($A12,Table2[[#All],[No]:[Which Group Does Student Participate In?
(optional)]],23,FALSE)</f>
        <v>0</v>
      </c>
      <c r="H12" s="29"/>
      <c r="I12" s="29"/>
      <c r="J12" s="29"/>
      <c r="K12" s="29"/>
      <c r="L12" s="29"/>
      <c r="M12" s="29"/>
      <c r="N12" s="29"/>
      <c r="O12" s="29"/>
      <c r="P12" s="29"/>
      <c r="Q12" s="29"/>
      <c r="R12" s="29"/>
      <c r="S12" s="9"/>
      <c r="T12" s="9"/>
      <c r="U12" s="9"/>
      <c r="V12" s="9"/>
      <c r="W12" s="9"/>
      <c r="X12" s="9"/>
      <c r="Y12" s="9"/>
      <c r="Z12" s="9"/>
      <c r="AA12" s="9"/>
      <c r="AB12" s="9"/>
      <c r="AC12" s="9"/>
      <c r="AD12" s="9"/>
      <c r="AE12" s="9"/>
      <c r="AF12" s="9"/>
      <c r="AG12" s="9"/>
      <c r="AH12" s="9"/>
      <c r="AI12" s="9"/>
      <c r="AJ12" s="9"/>
      <c r="AK12" s="9"/>
      <c r="AL12" s="9"/>
      <c r="AM12" s="11">
        <f t="shared" si="0"/>
        <v>0</v>
      </c>
      <c r="AN12" s="11">
        <f t="shared" si="1"/>
        <v>0</v>
      </c>
      <c r="AO12" s="47" t="e">
        <f t="shared" si="2"/>
        <v>#DIV/0!</v>
      </c>
      <c r="AP12" s="3">
        <f>SUM(VLOOKUP($A12,JAN!$A$2:$AN$301,39,FALSE),VLOOKUP($A12,FEB!$A$2:$AK$301,36,FALSE),VLOOKUP($A12,MAR!$A$2:$AN$301,39,FALSE))</f>
        <v>0</v>
      </c>
      <c r="AQ12" s="3">
        <f>SUM(VLOOKUP($A12,JAN!$A$2:$AN$301,40,FALSE),VLOOKUP($A12,FEB!$A$2:$AK$301,37,FALSE),VLOOKUP($A12,MAR!$A$2:$AN$301,40,FALSE))</f>
        <v>0</v>
      </c>
      <c r="AR12" s="196" t="e">
        <f t="shared" si="3"/>
        <v>#DIV/0!</v>
      </c>
    </row>
    <row r="13" spans="1:44" x14ac:dyDescent="0.25">
      <c r="A13" s="10">
        <v>12</v>
      </c>
      <c r="B13" s="11">
        <f>VLOOKUP($A13,Table2[[No]:[Date Student Last Attended Program
(mm/dd/yyyy)]],2,FALSE)</f>
        <v>0</v>
      </c>
      <c r="C13" s="12">
        <f>VLOOKUP($A13,Table2[[No]:[Date Student Last Attended Program
(mm/dd/yyyy)]],4,FALSE)</f>
        <v>0</v>
      </c>
      <c r="D13" s="51">
        <f>VLOOKUP($A13,Table2[[No]:[Date Student Last Attended Program
(mm/dd/yyyy)]],14,FALSE)</f>
        <v>0</v>
      </c>
      <c r="E13" s="138">
        <f>VLOOKUP($A13,Table2[[No]:[Date Student Last Attended Program
(mm/dd/yyyy)]],17,FALSE)</f>
        <v>0</v>
      </c>
      <c r="F13" s="207">
        <f>VLOOKUP($A13,Table2[[No]:[Date Student Last Attended Program
(mm/dd/yyyy)]],18,FALSE)</f>
        <v>0</v>
      </c>
      <c r="G13" s="209">
        <f>VLOOKUP($A13,Table2[[#All],[No]:[Which Group Does Student Participate In?
(optional)]],23,FALSE)</f>
        <v>0</v>
      </c>
      <c r="H13" s="29"/>
      <c r="I13" s="29"/>
      <c r="J13" s="29"/>
      <c r="K13" s="29"/>
      <c r="L13" s="29"/>
      <c r="M13" s="29"/>
      <c r="N13" s="29"/>
      <c r="O13" s="29"/>
      <c r="P13" s="29"/>
      <c r="Q13" s="29"/>
      <c r="R13" s="29"/>
      <c r="S13" s="9"/>
      <c r="T13" s="9"/>
      <c r="U13" s="9"/>
      <c r="V13" s="9"/>
      <c r="W13" s="9"/>
      <c r="X13" s="9"/>
      <c r="Y13" s="9"/>
      <c r="Z13" s="9"/>
      <c r="AA13" s="9"/>
      <c r="AB13" s="9"/>
      <c r="AC13" s="9"/>
      <c r="AD13" s="9"/>
      <c r="AE13" s="9"/>
      <c r="AF13" s="9"/>
      <c r="AG13" s="9"/>
      <c r="AH13" s="9"/>
      <c r="AI13" s="9"/>
      <c r="AJ13" s="9"/>
      <c r="AK13" s="9"/>
      <c r="AL13" s="9"/>
      <c r="AM13" s="11">
        <f t="shared" si="0"/>
        <v>0</v>
      </c>
      <c r="AN13" s="11">
        <f t="shared" si="1"/>
        <v>0</v>
      </c>
      <c r="AO13" s="47" t="e">
        <f t="shared" si="2"/>
        <v>#DIV/0!</v>
      </c>
      <c r="AP13" s="3">
        <f>SUM(VLOOKUP($A13,JAN!$A$2:$AN$301,39,FALSE),VLOOKUP($A13,FEB!$A$2:$AK$301,36,FALSE),VLOOKUP($A13,MAR!$A$2:$AN$301,39,FALSE))</f>
        <v>0</v>
      </c>
      <c r="AQ13" s="3">
        <f>SUM(VLOOKUP($A13,JAN!$A$2:$AN$301,40,FALSE),VLOOKUP($A13,FEB!$A$2:$AK$301,37,FALSE),VLOOKUP($A13,MAR!$A$2:$AN$301,40,FALSE))</f>
        <v>0</v>
      </c>
      <c r="AR13" s="196" t="e">
        <f t="shared" si="3"/>
        <v>#DIV/0!</v>
      </c>
    </row>
    <row r="14" spans="1:44" x14ac:dyDescent="0.25">
      <c r="A14" s="10">
        <v>13</v>
      </c>
      <c r="B14" s="11">
        <f>VLOOKUP($A14,Table2[[No]:[Date Student Last Attended Program
(mm/dd/yyyy)]],2,FALSE)</f>
        <v>0</v>
      </c>
      <c r="C14" s="12">
        <f>VLOOKUP($A14,Table2[[No]:[Date Student Last Attended Program
(mm/dd/yyyy)]],4,FALSE)</f>
        <v>0</v>
      </c>
      <c r="D14" s="51">
        <f>VLOOKUP($A14,Table2[[No]:[Date Student Last Attended Program
(mm/dd/yyyy)]],14,FALSE)</f>
        <v>0</v>
      </c>
      <c r="E14" s="138">
        <f>VLOOKUP($A14,Table2[[No]:[Date Student Last Attended Program
(mm/dd/yyyy)]],17,FALSE)</f>
        <v>0</v>
      </c>
      <c r="F14" s="207">
        <f>VLOOKUP($A14,Table2[[No]:[Date Student Last Attended Program
(mm/dd/yyyy)]],18,FALSE)</f>
        <v>0</v>
      </c>
      <c r="G14" s="209">
        <f>VLOOKUP($A14,Table2[[#All],[No]:[Which Group Does Student Participate In?
(optional)]],23,FALSE)</f>
        <v>0</v>
      </c>
      <c r="H14" s="29"/>
      <c r="I14" s="29"/>
      <c r="J14" s="29"/>
      <c r="K14" s="29"/>
      <c r="L14" s="29"/>
      <c r="M14" s="29"/>
      <c r="N14" s="29"/>
      <c r="O14" s="29"/>
      <c r="P14" s="29"/>
      <c r="Q14" s="29"/>
      <c r="R14" s="29"/>
      <c r="S14" s="9"/>
      <c r="T14" s="9"/>
      <c r="U14" s="9"/>
      <c r="V14" s="9"/>
      <c r="W14" s="9"/>
      <c r="X14" s="9"/>
      <c r="Y14" s="9"/>
      <c r="Z14" s="9"/>
      <c r="AA14" s="9"/>
      <c r="AB14" s="9"/>
      <c r="AC14" s="9"/>
      <c r="AD14" s="9"/>
      <c r="AE14" s="9"/>
      <c r="AF14" s="9"/>
      <c r="AG14" s="9"/>
      <c r="AH14" s="9"/>
      <c r="AI14" s="9"/>
      <c r="AJ14" s="9"/>
      <c r="AK14" s="9"/>
      <c r="AL14" s="9"/>
      <c r="AM14" s="11">
        <f t="shared" si="0"/>
        <v>0</v>
      </c>
      <c r="AN14" s="11">
        <f t="shared" si="1"/>
        <v>0</v>
      </c>
      <c r="AO14" s="47" t="e">
        <f t="shared" si="2"/>
        <v>#DIV/0!</v>
      </c>
      <c r="AP14" s="3">
        <f>SUM(VLOOKUP($A14,JAN!$A$2:$AN$301,39,FALSE),VLOOKUP($A14,FEB!$A$2:$AK$301,36,FALSE),VLOOKUP($A14,MAR!$A$2:$AN$301,39,FALSE))</f>
        <v>0</v>
      </c>
      <c r="AQ14" s="3">
        <f>SUM(VLOOKUP($A14,JAN!$A$2:$AN$301,40,FALSE),VLOOKUP($A14,FEB!$A$2:$AK$301,37,FALSE),VLOOKUP($A14,MAR!$A$2:$AN$301,40,FALSE))</f>
        <v>0</v>
      </c>
      <c r="AR14" s="196" t="e">
        <f t="shared" si="3"/>
        <v>#DIV/0!</v>
      </c>
    </row>
    <row r="15" spans="1:44" x14ac:dyDescent="0.25">
      <c r="A15" s="10">
        <v>14</v>
      </c>
      <c r="B15" s="11">
        <f>VLOOKUP($A15,Table2[[No]:[Date Student Last Attended Program
(mm/dd/yyyy)]],2,FALSE)</f>
        <v>0</v>
      </c>
      <c r="C15" s="12">
        <f>VLOOKUP($A15,Table2[[No]:[Date Student Last Attended Program
(mm/dd/yyyy)]],4,FALSE)</f>
        <v>0</v>
      </c>
      <c r="D15" s="51">
        <f>VLOOKUP($A15,Table2[[No]:[Date Student Last Attended Program
(mm/dd/yyyy)]],14,FALSE)</f>
        <v>0</v>
      </c>
      <c r="E15" s="138">
        <f>VLOOKUP($A15,Table2[[No]:[Date Student Last Attended Program
(mm/dd/yyyy)]],17,FALSE)</f>
        <v>0</v>
      </c>
      <c r="F15" s="207">
        <f>VLOOKUP($A15,Table2[[No]:[Date Student Last Attended Program
(mm/dd/yyyy)]],18,FALSE)</f>
        <v>0</v>
      </c>
      <c r="G15" s="209">
        <f>VLOOKUP($A15,Table2[[#All],[No]:[Which Group Does Student Participate In?
(optional)]],23,FALSE)</f>
        <v>0</v>
      </c>
      <c r="H15" s="29"/>
      <c r="I15" s="29"/>
      <c r="J15" s="29"/>
      <c r="K15" s="29"/>
      <c r="L15" s="29"/>
      <c r="M15" s="29"/>
      <c r="N15" s="29"/>
      <c r="O15" s="29"/>
      <c r="P15" s="29"/>
      <c r="Q15" s="29"/>
      <c r="R15" s="29"/>
      <c r="S15" s="9"/>
      <c r="T15" s="9"/>
      <c r="U15" s="9"/>
      <c r="V15" s="9"/>
      <c r="W15" s="9"/>
      <c r="X15" s="9"/>
      <c r="Y15" s="9"/>
      <c r="Z15" s="9"/>
      <c r="AA15" s="9"/>
      <c r="AB15" s="9"/>
      <c r="AC15" s="9"/>
      <c r="AD15" s="9"/>
      <c r="AE15" s="9"/>
      <c r="AF15" s="9"/>
      <c r="AG15" s="9"/>
      <c r="AH15" s="9"/>
      <c r="AI15" s="9"/>
      <c r="AJ15" s="9"/>
      <c r="AK15" s="9"/>
      <c r="AL15" s="9"/>
      <c r="AM15" s="11">
        <f t="shared" si="0"/>
        <v>0</v>
      </c>
      <c r="AN15" s="11">
        <f t="shared" si="1"/>
        <v>0</v>
      </c>
      <c r="AO15" s="47" t="e">
        <f t="shared" si="2"/>
        <v>#DIV/0!</v>
      </c>
      <c r="AP15" s="3">
        <f>SUM(VLOOKUP($A15,JAN!$A$2:$AN$301,39,FALSE),VLOOKUP($A15,FEB!$A$2:$AK$301,36,FALSE),VLOOKUP($A15,MAR!$A$2:$AN$301,39,FALSE))</f>
        <v>0</v>
      </c>
      <c r="AQ15" s="3">
        <f>SUM(VLOOKUP($A15,JAN!$A$2:$AN$301,40,FALSE),VLOOKUP($A15,FEB!$A$2:$AK$301,37,FALSE),VLOOKUP($A15,MAR!$A$2:$AN$301,40,FALSE))</f>
        <v>0</v>
      </c>
      <c r="AR15" s="196" t="e">
        <f t="shared" si="3"/>
        <v>#DIV/0!</v>
      </c>
    </row>
    <row r="16" spans="1:44" x14ac:dyDescent="0.25">
      <c r="A16" s="10">
        <v>15</v>
      </c>
      <c r="B16" s="11">
        <f>VLOOKUP($A16,Table2[[No]:[Date Student Last Attended Program
(mm/dd/yyyy)]],2,FALSE)</f>
        <v>0</v>
      </c>
      <c r="C16" s="12">
        <f>VLOOKUP($A16,Table2[[No]:[Date Student Last Attended Program
(mm/dd/yyyy)]],4,FALSE)</f>
        <v>0</v>
      </c>
      <c r="D16" s="51">
        <f>VLOOKUP($A16,Table2[[No]:[Date Student Last Attended Program
(mm/dd/yyyy)]],14,FALSE)</f>
        <v>0</v>
      </c>
      <c r="E16" s="138">
        <f>VLOOKUP($A16,Table2[[No]:[Date Student Last Attended Program
(mm/dd/yyyy)]],17,FALSE)</f>
        <v>0</v>
      </c>
      <c r="F16" s="207">
        <f>VLOOKUP($A16,Table2[[No]:[Date Student Last Attended Program
(mm/dd/yyyy)]],18,FALSE)</f>
        <v>0</v>
      </c>
      <c r="G16" s="209">
        <f>VLOOKUP($A16,Table2[[#All],[No]:[Which Group Does Student Participate In?
(optional)]],23,FALSE)</f>
        <v>0</v>
      </c>
      <c r="H16" s="29"/>
      <c r="I16" s="29"/>
      <c r="J16" s="29"/>
      <c r="K16" s="29"/>
      <c r="L16" s="29"/>
      <c r="M16" s="29"/>
      <c r="N16" s="29"/>
      <c r="O16" s="29"/>
      <c r="P16" s="29"/>
      <c r="Q16" s="29"/>
      <c r="R16" s="29"/>
      <c r="S16" s="9"/>
      <c r="T16" s="9"/>
      <c r="U16" s="9"/>
      <c r="V16" s="9"/>
      <c r="W16" s="9"/>
      <c r="X16" s="9"/>
      <c r="Y16" s="9"/>
      <c r="Z16" s="9"/>
      <c r="AA16" s="9"/>
      <c r="AB16" s="9"/>
      <c r="AC16" s="9"/>
      <c r="AD16" s="9"/>
      <c r="AE16" s="9"/>
      <c r="AF16" s="9"/>
      <c r="AG16" s="9"/>
      <c r="AH16" s="9"/>
      <c r="AI16" s="9"/>
      <c r="AJ16" s="9"/>
      <c r="AK16" s="9"/>
      <c r="AL16" s="9"/>
      <c r="AM16" s="11">
        <f t="shared" si="0"/>
        <v>0</v>
      </c>
      <c r="AN16" s="11">
        <f t="shared" si="1"/>
        <v>0</v>
      </c>
      <c r="AO16" s="47" t="e">
        <f t="shared" si="2"/>
        <v>#DIV/0!</v>
      </c>
      <c r="AP16" s="3">
        <f>SUM(VLOOKUP($A16,JAN!$A$2:$AN$301,39,FALSE),VLOOKUP($A16,FEB!$A$2:$AK$301,36,FALSE),VLOOKUP($A16,MAR!$A$2:$AN$301,39,FALSE))</f>
        <v>0</v>
      </c>
      <c r="AQ16" s="3">
        <f>SUM(VLOOKUP($A16,JAN!$A$2:$AN$301,40,FALSE),VLOOKUP($A16,FEB!$A$2:$AK$301,37,FALSE),VLOOKUP($A16,MAR!$A$2:$AN$301,40,FALSE))</f>
        <v>0</v>
      </c>
      <c r="AR16" s="196" t="e">
        <f t="shared" si="3"/>
        <v>#DIV/0!</v>
      </c>
    </row>
    <row r="17" spans="1:44" x14ac:dyDescent="0.25">
      <c r="A17" s="10">
        <v>16</v>
      </c>
      <c r="B17" s="11">
        <f>VLOOKUP($A17,Table2[[No]:[Date Student Last Attended Program
(mm/dd/yyyy)]],2,FALSE)</f>
        <v>0</v>
      </c>
      <c r="C17" s="12">
        <f>VLOOKUP($A17,Table2[[No]:[Date Student Last Attended Program
(mm/dd/yyyy)]],4,FALSE)</f>
        <v>0</v>
      </c>
      <c r="D17" s="51">
        <f>VLOOKUP($A17,Table2[[No]:[Date Student Last Attended Program
(mm/dd/yyyy)]],14,FALSE)</f>
        <v>0</v>
      </c>
      <c r="E17" s="138">
        <f>VLOOKUP($A17,Table2[[No]:[Date Student Last Attended Program
(mm/dd/yyyy)]],17,FALSE)</f>
        <v>0</v>
      </c>
      <c r="F17" s="207">
        <f>VLOOKUP($A17,Table2[[No]:[Date Student Last Attended Program
(mm/dd/yyyy)]],18,FALSE)</f>
        <v>0</v>
      </c>
      <c r="G17" s="209">
        <f>VLOOKUP($A17,Table2[[#All],[No]:[Which Group Does Student Participate In?
(optional)]],23,FALSE)</f>
        <v>0</v>
      </c>
      <c r="H17" s="29"/>
      <c r="I17" s="29"/>
      <c r="J17" s="29"/>
      <c r="K17" s="29"/>
      <c r="L17" s="29"/>
      <c r="M17" s="29"/>
      <c r="N17" s="29"/>
      <c r="O17" s="29"/>
      <c r="P17" s="29"/>
      <c r="Q17" s="29"/>
      <c r="R17" s="29"/>
      <c r="S17" s="9"/>
      <c r="T17" s="9"/>
      <c r="U17" s="9"/>
      <c r="V17" s="9"/>
      <c r="W17" s="9"/>
      <c r="X17" s="9"/>
      <c r="Y17" s="9"/>
      <c r="Z17" s="9"/>
      <c r="AA17" s="9"/>
      <c r="AB17" s="9"/>
      <c r="AC17" s="9"/>
      <c r="AD17" s="9"/>
      <c r="AE17" s="9"/>
      <c r="AF17" s="9"/>
      <c r="AG17" s="9"/>
      <c r="AH17" s="9"/>
      <c r="AI17" s="9"/>
      <c r="AJ17" s="9"/>
      <c r="AK17" s="9"/>
      <c r="AL17" s="9"/>
      <c r="AM17" s="11">
        <f t="shared" si="0"/>
        <v>0</v>
      </c>
      <c r="AN17" s="11">
        <f t="shared" si="1"/>
        <v>0</v>
      </c>
      <c r="AO17" s="47" t="e">
        <f t="shared" si="2"/>
        <v>#DIV/0!</v>
      </c>
      <c r="AP17" s="3">
        <f>SUM(VLOOKUP($A17,JAN!$A$2:$AN$301,39,FALSE),VLOOKUP($A17,FEB!$A$2:$AK$301,36,FALSE),VLOOKUP($A17,MAR!$A$2:$AN$301,39,FALSE))</f>
        <v>0</v>
      </c>
      <c r="AQ17" s="3">
        <f>SUM(VLOOKUP($A17,JAN!$A$2:$AN$301,40,FALSE),VLOOKUP($A17,FEB!$A$2:$AK$301,37,FALSE),VLOOKUP($A17,MAR!$A$2:$AN$301,40,FALSE))</f>
        <v>0</v>
      </c>
      <c r="AR17" s="196" t="e">
        <f t="shared" si="3"/>
        <v>#DIV/0!</v>
      </c>
    </row>
    <row r="18" spans="1:44" x14ac:dyDescent="0.25">
      <c r="A18" s="10">
        <v>17</v>
      </c>
      <c r="B18" s="11">
        <f>VLOOKUP($A18,Table2[[No]:[Date Student Last Attended Program
(mm/dd/yyyy)]],2,FALSE)</f>
        <v>0</v>
      </c>
      <c r="C18" s="12">
        <f>VLOOKUP($A18,Table2[[No]:[Date Student Last Attended Program
(mm/dd/yyyy)]],4,FALSE)</f>
        <v>0</v>
      </c>
      <c r="D18" s="51">
        <f>VLOOKUP($A18,Table2[[No]:[Date Student Last Attended Program
(mm/dd/yyyy)]],14,FALSE)</f>
        <v>0</v>
      </c>
      <c r="E18" s="138">
        <f>VLOOKUP($A18,Table2[[No]:[Date Student Last Attended Program
(mm/dd/yyyy)]],17,FALSE)</f>
        <v>0</v>
      </c>
      <c r="F18" s="207">
        <f>VLOOKUP($A18,Table2[[No]:[Date Student Last Attended Program
(mm/dd/yyyy)]],18,FALSE)</f>
        <v>0</v>
      </c>
      <c r="G18" s="209">
        <f>VLOOKUP($A18,Table2[[#All],[No]:[Which Group Does Student Participate In?
(optional)]],23,FALSE)</f>
        <v>0</v>
      </c>
      <c r="H18" s="29"/>
      <c r="I18" s="29"/>
      <c r="J18" s="29"/>
      <c r="K18" s="29"/>
      <c r="L18" s="29"/>
      <c r="M18" s="29"/>
      <c r="N18" s="29"/>
      <c r="O18" s="29"/>
      <c r="P18" s="29"/>
      <c r="Q18" s="29"/>
      <c r="R18" s="29"/>
      <c r="S18" s="9"/>
      <c r="T18" s="9"/>
      <c r="U18" s="9"/>
      <c r="V18" s="9"/>
      <c r="W18" s="9"/>
      <c r="X18" s="9"/>
      <c r="Y18" s="9"/>
      <c r="Z18" s="9"/>
      <c r="AA18" s="9"/>
      <c r="AB18" s="9"/>
      <c r="AC18" s="9"/>
      <c r="AD18" s="9"/>
      <c r="AE18" s="9"/>
      <c r="AF18" s="9"/>
      <c r="AG18" s="9"/>
      <c r="AH18" s="9"/>
      <c r="AI18" s="9"/>
      <c r="AJ18" s="9"/>
      <c r="AK18" s="9"/>
      <c r="AL18" s="9"/>
      <c r="AM18" s="11">
        <f t="shared" si="0"/>
        <v>0</v>
      </c>
      <c r="AN18" s="11">
        <f t="shared" si="1"/>
        <v>0</v>
      </c>
      <c r="AO18" s="47" t="e">
        <f t="shared" si="2"/>
        <v>#DIV/0!</v>
      </c>
      <c r="AP18" s="3">
        <f>SUM(VLOOKUP($A18,JAN!$A$2:$AN$301,39,FALSE),VLOOKUP($A18,FEB!$A$2:$AK$301,36,FALSE),VLOOKUP($A18,MAR!$A$2:$AN$301,39,FALSE))</f>
        <v>0</v>
      </c>
      <c r="AQ18" s="3">
        <f>SUM(VLOOKUP($A18,JAN!$A$2:$AN$301,40,FALSE),VLOOKUP($A18,FEB!$A$2:$AK$301,37,FALSE),VLOOKUP($A18,MAR!$A$2:$AN$301,40,FALSE))</f>
        <v>0</v>
      </c>
      <c r="AR18" s="196" t="e">
        <f t="shared" si="3"/>
        <v>#DIV/0!</v>
      </c>
    </row>
    <row r="19" spans="1:44" x14ac:dyDescent="0.25">
      <c r="A19" s="10">
        <v>18</v>
      </c>
      <c r="B19" s="11">
        <f>VLOOKUP($A19,Table2[[No]:[Date Student Last Attended Program
(mm/dd/yyyy)]],2,FALSE)</f>
        <v>0</v>
      </c>
      <c r="C19" s="12">
        <f>VLOOKUP($A19,Table2[[No]:[Date Student Last Attended Program
(mm/dd/yyyy)]],4,FALSE)</f>
        <v>0</v>
      </c>
      <c r="D19" s="51">
        <f>VLOOKUP($A19,Table2[[No]:[Date Student Last Attended Program
(mm/dd/yyyy)]],14,FALSE)</f>
        <v>0</v>
      </c>
      <c r="E19" s="138">
        <f>VLOOKUP($A19,Table2[[No]:[Date Student Last Attended Program
(mm/dd/yyyy)]],17,FALSE)</f>
        <v>0</v>
      </c>
      <c r="F19" s="207">
        <f>VLOOKUP($A19,Table2[[No]:[Date Student Last Attended Program
(mm/dd/yyyy)]],18,FALSE)</f>
        <v>0</v>
      </c>
      <c r="G19" s="209">
        <f>VLOOKUP($A19,Table2[[#All],[No]:[Which Group Does Student Participate In?
(optional)]],23,FALSE)</f>
        <v>0</v>
      </c>
      <c r="H19" s="29"/>
      <c r="I19" s="29"/>
      <c r="J19" s="29"/>
      <c r="K19" s="29"/>
      <c r="L19" s="29"/>
      <c r="M19" s="29"/>
      <c r="N19" s="29"/>
      <c r="O19" s="29"/>
      <c r="P19" s="29"/>
      <c r="Q19" s="29"/>
      <c r="R19" s="29"/>
      <c r="S19" s="9"/>
      <c r="T19" s="9"/>
      <c r="U19" s="9"/>
      <c r="V19" s="9"/>
      <c r="W19" s="9"/>
      <c r="X19" s="9"/>
      <c r="Y19" s="9"/>
      <c r="Z19" s="9"/>
      <c r="AA19" s="9"/>
      <c r="AB19" s="9"/>
      <c r="AC19" s="9"/>
      <c r="AD19" s="9"/>
      <c r="AE19" s="9"/>
      <c r="AF19" s="9"/>
      <c r="AG19" s="9"/>
      <c r="AH19" s="9"/>
      <c r="AI19" s="9"/>
      <c r="AJ19" s="9"/>
      <c r="AK19" s="9"/>
      <c r="AL19" s="9"/>
      <c r="AM19" s="11">
        <f t="shared" si="0"/>
        <v>0</v>
      </c>
      <c r="AN19" s="11">
        <f t="shared" si="1"/>
        <v>0</v>
      </c>
      <c r="AO19" s="47" t="e">
        <f t="shared" si="2"/>
        <v>#DIV/0!</v>
      </c>
      <c r="AP19" s="3">
        <f>SUM(VLOOKUP($A19,JAN!$A$2:$AN$301,39,FALSE),VLOOKUP($A19,FEB!$A$2:$AK$301,36,FALSE),VLOOKUP($A19,MAR!$A$2:$AN$301,39,FALSE))</f>
        <v>0</v>
      </c>
      <c r="AQ19" s="3">
        <f>SUM(VLOOKUP($A19,JAN!$A$2:$AN$301,40,FALSE),VLOOKUP($A19,FEB!$A$2:$AK$301,37,FALSE),VLOOKUP($A19,MAR!$A$2:$AN$301,40,FALSE))</f>
        <v>0</v>
      </c>
      <c r="AR19" s="196" t="e">
        <f t="shared" si="3"/>
        <v>#DIV/0!</v>
      </c>
    </row>
    <row r="20" spans="1:44" x14ac:dyDescent="0.25">
      <c r="A20" s="10">
        <v>19</v>
      </c>
      <c r="B20" s="11">
        <f>VLOOKUP($A20,Table2[[No]:[Date Student Last Attended Program
(mm/dd/yyyy)]],2,FALSE)</f>
        <v>0</v>
      </c>
      <c r="C20" s="12">
        <f>VLOOKUP($A20,Table2[[No]:[Date Student Last Attended Program
(mm/dd/yyyy)]],4,FALSE)</f>
        <v>0</v>
      </c>
      <c r="D20" s="51">
        <f>VLOOKUP($A20,Table2[[No]:[Date Student Last Attended Program
(mm/dd/yyyy)]],14,FALSE)</f>
        <v>0</v>
      </c>
      <c r="E20" s="138">
        <f>VLOOKUP($A20,Table2[[No]:[Date Student Last Attended Program
(mm/dd/yyyy)]],17,FALSE)</f>
        <v>0</v>
      </c>
      <c r="F20" s="207">
        <f>VLOOKUP($A20,Table2[[No]:[Date Student Last Attended Program
(mm/dd/yyyy)]],18,FALSE)</f>
        <v>0</v>
      </c>
      <c r="G20" s="209">
        <f>VLOOKUP($A20,Table2[[#All],[No]:[Which Group Does Student Participate In?
(optional)]],23,FALSE)</f>
        <v>0</v>
      </c>
      <c r="H20" s="29"/>
      <c r="I20" s="29"/>
      <c r="J20" s="29"/>
      <c r="K20" s="29"/>
      <c r="L20" s="29"/>
      <c r="M20" s="29"/>
      <c r="N20" s="29"/>
      <c r="O20" s="29"/>
      <c r="P20" s="29"/>
      <c r="Q20" s="29"/>
      <c r="R20" s="29"/>
      <c r="S20" s="9"/>
      <c r="T20" s="9"/>
      <c r="U20" s="9"/>
      <c r="V20" s="9"/>
      <c r="W20" s="9"/>
      <c r="X20" s="9"/>
      <c r="Y20" s="9"/>
      <c r="Z20" s="9"/>
      <c r="AA20" s="9"/>
      <c r="AB20" s="9"/>
      <c r="AC20" s="9"/>
      <c r="AD20" s="9"/>
      <c r="AE20" s="9"/>
      <c r="AF20" s="9"/>
      <c r="AG20" s="9"/>
      <c r="AH20" s="9"/>
      <c r="AI20" s="9"/>
      <c r="AJ20" s="9"/>
      <c r="AK20" s="9"/>
      <c r="AL20" s="9"/>
      <c r="AM20" s="11">
        <f t="shared" si="0"/>
        <v>0</v>
      </c>
      <c r="AN20" s="11">
        <f t="shared" si="1"/>
        <v>0</v>
      </c>
      <c r="AO20" s="47" t="e">
        <f t="shared" si="2"/>
        <v>#DIV/0!</v>
      </c>
      <c r="AP20" s="3">
        <f>SUM(VLOOKUP($A20,JAN!$A$2:$AN$301,39,FALSE),VLOOKUP($A20,FEB!$A$2:$AK$301,36,FALSE),VLOOKUP($A20,MAR!$A$2:$AN$301,39,FALSE))</f>
        <v>0</v>
      </c>
      <c r="AQ20" s="3">
        <f>SUM(VLOOKUP($A20,JAN!$A$2:$AN$301,40,FALSE),VLOOKUP($A20,FEB!$A$2:$AK$301,37,FALSE),VLOOKUP($A20,MAR!$A$2:$AN$301,40,FALSE))</f>
        <v>0</v>
      </c>
      <c r="AR20" s="196" t="e">
        <f t="shared" si="3"/>
        <v>#DIV/0!</v>
      </c>
    </row>
    <row r="21" spans="1:44" x14ac:dyDescent="0.25">
      <c r="A21" s="10">
        <v>20</v>
      </c>
      <c r="B21" s="11">
        <f>VLOOKUP($A21,Table2[[No]:[Date Student Last Attended Program
(mm/dd/yyyy)]],2,FALSE)</f>
        <v>0</v>
      </c>
      <c r="C21" s="12">
        <f>VLOOKUP($A21,Table2[[No]:[Date Student Last Attended Program
(mm/dd/yyyy)]],4,FALSE)</f>
        <v>0</v>
      </c>
      <c r="D21" s="51">
        <f>VLOOKUP($A21,Table2[[No]:[Date Student Last Attended Program
(mm/dd/yyyy)]],14,FALSE)</f>
        <v>0</v>
      </c>
      <c r="E21" s="138">
        <f>VLOOKUP($A21,Table2[[No]:[Date Student Last Attended Program
(mm/dd/yyyy)]],17,FALSE)</f>
        <v>0</v>
      </c>
      <c r="F21" s="207">
        <f>VLOOKUP($A21,Table2[[No]:[Date Student Last Attended Program
(mm/dd/yyyy)]],18,FALSE)</f>
        <v>0</v>
      </c>
      <c r="G21" s="209">
        <f>VLOOKUP($A21,Table2[[#All],[No]:[Which Group Does Student Participate In?
(optional)]],23,FALSE)</f>
        <v>0</v>
      </c>
      <c r="H21" s="29"/>
      <c r="I21" s="29"/>
      <c r="J21" s="29"/>
      <c r="K21" s="29"/>
      <c r="L21" s="29"/>
      <c r="M21" s="29"/>
      <c r="N21" s="29"/>
      <c r="O21" s="29"/>
      <c r="P21" s="29"/>
      <c r="Q21" s="29"/>
      <c r="R21" s="29"/>
      <c r="S21" s="9"/>
      <c r="T21" s="9"/>
      <c r="U21" s="9"/>
      <c r="V21" s="9"/>
      <c r="W21" s="9"/>
      <c r="X21" s="9"/>
      <c r="Y21" s="9"/>
      <c r="Z21" s="9"/>
      <c r="AA21" s="9"/>
      <c r="AB21" s="9"/>
      <c r="AC21" s="9"/>
      <c r="AD21" s="9"/>
      <c r="AE21" s="9"/>
      <c r="AF21" s="9"/>
      <c r="AG21" s="9"/>
      <c r="AH21" s="9"/>
      <c r="AI21" s="9"/>
      <c r="AJ21" s="9"/>
      <c r="AK21" s="9"/>
      <c r="AL21" s="9"/>
      <c r="AM21" s="11">
        <f t="shared" si="0"/>
        <v>0</v>
      </c>
      <c r="AN21" s="11">
        <f t="shared" si="1"/>
        <v>0</v>
      </c>
      <c r="AO21" s="47" t="e">
        <f t="shared" si="2"/>
        <v>#DIV/0!</v>
      </c>
      <c r="AP21" s="3">
        <f>SUM(VLOOKUP($A21,JAN!$A$2:$AN$301,39,FALSE),VLOOKUP($A21,FEB!$A$2:$AK$301,36,FALSE),VLOOKUP($A21,MAR!$A$2:$AN$301,39,FALSE))</f>
        <v>0</v>
      </c>
      <c r="AQ21" s="3">
        <f>SUM(VLOOKUP($A21,JAN!$A$2:$AN$301,40,FALSE),VLOOKUP($A21,FEB!$A$2:$AK$301,37,FALSE),VLOOKUP($A21,MAR!$A$2:$AN$301,40,FALSE))</f>
        <v>0</v>
      </c>
      <c r="AR21" s="196" t="e">
        <f t="shared" si="3"/>
        <v>#DIV/0!</v>
      </c>
    </row>
    <row r="22" spans="1:44" x14ac:dyDescent="0.25">
      <c r="A22" s="10">
        <v>21</v>
      </c>
      <c r="B22" s="11">
        <f>VLOOKUP($A22,Table2[[No]:[Date Student Last Attended Program
(mm/dd/yyyy)]],2,FALSE)</f>
        <v>0</v>
      </c>
      <c r="C22" s="12">
        <f>VLOOKUP($A22,Table2[[No]:[Date Student Last Attended Program
(mm/dd/yyyy)]],4,FALSE)</f>
        <v>0</v>
      </c>
      <c r="D22" s="51">
        <f>VLOOKUP($A22,Table2[[No]:[Date Student Last Attended Program
(mm/dd/yyyy)]],14,FALSE)</f>
        <v>0</v>
      </c>
      <c r="E22" s="138">
        <f>VLOOKUP($A22,Table2[[No]:[Date Student Last Attended Program
(mm/dd/yyyy)]],17,FALSE)</f>
        <v>0</v>
      </c>
      <c r="F22" s="207">
        <f>VLOOKUP($A22,Table2[[No]:[Date Student Last Attended Program
(mm/dd/yyyy)]],18,FALSE)</f>
        <v>0</v>
      </c>
      <c r="G22" s="209">
        <f>VLOOKUP($A22,Table2[[#All],[No]:[Which Group Does Student Participate In?
(optional)]],23,FALSE)</f>
        <v>0</v>
      </c>
      <c r="H22" s="29"/>
      <c r="I22" s="29"/>
      <c r="J22" s="29"/>
      <c r="K22" s="29"/>
      <c r="L22" s="29"/>
      <c r="M22" s="29"/>
      <c r="N22" s="29"/>
      <c r="O22" s="29"/>
      <c r="P22" s="29"/>
      <c r="Q22" s="29"/>
      <c r="R22" s="29"/>
      <c r="S22" s="9"/>
      <c r="T22" s="9"/>
      <c r="U22" s="9"/>
      <c r="V22" s="9"/>
      <c r="W22" s="9"/>
      <c r="X22" s="9"/>
      <c r="Y22" s="9"/>
      <c r="Z22" s="9"/>
      <c r="AA22" s="9"/>
      <c r="AB22" s="9"/>
      <c r="AC22" s="9"/>
      <c r="AD22" s="9"/>
      <c r="AE22" s="9"/>
      <c r="AF22" s="9"/>
      <c r="AG22" s="9"/>
      <c r="AH22" s="9"/>
      <c r="AI22" s="9"/>
      <c r="AJ22" s="9"/>
      <c r="AK22" s="9"/>
      <c r="AL22" s="9"/>
      <c r="AM22" s="11">
        <f t="shared" si="0"/>
        <v>0</v>
      </c>
      <c r="AN22" s="11">
        <f t="shared" si="1"/>
        <v>0</v>
      </c>
      <c r="AO22" s="47" t="e">
        <f t="shared" si="2"/>
        <v>#DIV/0!</v>
      </c>
      <c r="AP22" s="3">
        <f>SUM(VLOOKUP($A22,JAN!$A$2:$AN$301,39,FALSE),VLOOKUP($A22,FEB!$A$2:$AK$301,36,FALSE),VLOOKUP($A22,MAR!$A$2:$AN$301,39,FALSE))</f>
        <v>0</v>
      </c>
      <c r="AQ22" s="3">
        <f>SUM(VLOOKUP($A22,JAN!$A$2:$AN$301,40,FALSE),VLOOKUP($A22,FEB!$A$2:$AK$301,37,FALSE),VLOOKUP($A22,MAR!$A$2:$AN$301,40,FALSE))</f>
        <v>0</v>
      </c>
      <c r="AR22" s="196" t="e">
        <f t="shared" si="3"/>
        <v>#DIV/0!</v>
      </c>
    </row>
    <row r="23" spans="1:44" x14ac:dyDescent="0.25">
      <c r="A23" s="10">
        <v>22</v>
      </c>
      <c r="B23" s="11">
        <f>VLOOKUP($A23,Table2[[No]:[Date Student Last Attended Program
(mm/dd/yyyy)]],2,FALSE)</f>
        <v>0</v>
      </c>
      <c r="C23" s="12">
        <f>VLOOKUP($A23,Table2[[No]:[Date Student Last Attended Program
(mm/dd/yyyy)]],4,FALSE)</f>
        <v>0</v>
      </c>
      <c r="D23" s="51">
        <f>VLOOKUP($A23,Table2[[No]:[Date Student Last Attended Program
(mm/dd/yyyy)]],14,FALSE)</f>
        <v>0</v>
      </c>
      <c r="E23" s="138">
        <f>VLOOKUP($A23,Table2[[No]:[Date Student Last Attended Program
(mm/dd/yyyy)]],17,FALSE)</f>
        <v>0</v>
      </c>
      <c r="F23" s="207">
        <f>VLOOKUP($A23,Table2[[No]:[Date Student Last Attended Program
(mm/dd/yyyy)]],18,FALSE)</f>
        <v>0</v>
      </c>
      <c r="G23" s="209">
        <f>VLOOKUP($A23,Table2[[#All],[No]:[Which Group Does Student Participate In?
(optional)]],23,FALSE)</f>
        <v>0</v>
      </c>
      <c r="H23" s="29"/>
      <c r="I23" s="29"/>
      <c r="J23" s="29"/>
      <c r="K23" s="29"/>
      <c r="L23" s="29"/>
      <c r="M23" s="29"/>
      <c r="N23" s="29"/>
      <c r="O23" s="29"/>
      <c r="P23" s="29"/>
      <c r="Q23" s="29"/>
      <c r="R23" s="29"/>
      <c r="S23" s="9"/>
      <c r="T23" s="9"/>
      <c r="U23" s="9"/>
      <c r="V23" s="9"/>
      <c r="W23" s="9"/>
      <c r="X23" s="9"/>
      <c r="Y23" s="9"/>
      <c r="Z23" s="9"/>
      <c r="AA23" s="9"/>
      <c r="AB23" s="9"/>
      <c r="AC23" s="9"/>
      <c r="AD23" s="9"/>
      <c r="AE23" s="9"/>
      <c r="AF23" s="9"/>
      <c r="AG23" s="9"/>
      <c r="AH23" s="9"/>
      <c r="AI23" s="9"/>
      <c r="AJ23" s="9"/>
      <c r="AK23" s="9"/>
      <c r="AL23" s="9"/>
      <c r="AM23" s="11">
        <f t="shared" si="0"/>
        <v>0</v>
      </c>
      <c r="AN23" s="11">
        <f t="shared" si="1"/>
        <v>0</v>
      </c>
      <c r="AO23" s="47" t="e">
        <f t="shared" si="2"/>
        <v>#DIV/0!</v>
      </c>
      <c r="AP23" s="3">
        <f>SUM(VLOOKUP($A23,JAN!$A$2:$AN$301,39,FALSE),VLOOKUP($A23,FEB!$A$2:$AK$301,36,FALSE),VLOOKUP($A23,MAR!$A$2:$AN$301,39,FALSE))</f>
        <v>0</v>
      </c>
      <c r="AQ23" s="3">
        <f>SUM(VLOOKUP($A23,JAN!$A$2:$AN$301,40,FALSE),VLOOKUP($A23,FEB!$A$2:$AK$301,37,FALSE),VLOOKUP($A23,MAR!$A$2:$AN$301,40,FALSE))</f>
        <v>0</v>
      </c>
      <c r="AR23" s="196" t="e">
        <f t="shared" si="3"/>
        <v>#DIV/0!</v>
      </c>
    </row>
    <row r="24" spans="1:44" x14ac:dyDescent="0.25">
      <c r="A24" s="10">
        <v>23</v>
      </c>
      <c r="B24" s="11">
        <f>VLOOKUP($A24,Table2[[No]:[Date Student Last Attended Program
(mm/dd/yyyy)]],2,FALSE)</f>
        <v>0</v>
      </c>
      <c r="C24" s="12">
        <f>VLOOKUP($A24,Table2[[No]:[Date Student Last Attended Program
(mm/dd/yyyy)]],4,FALSE)</f>
        <v>0</v>
      </c>
      <c r="D24" s="51">
        <f>VLOOKUP($A24,Table2[[No]:[Date Student Last Attended Program
(mm/dd/yyyy)]],14,FALSE)</f>
        <v>0</v>
      </c>
      <c r="E24" s="138">
        <f>VLOOKUP($A24,Table2[[No]:[Date Student Last Attended Program
(mm/dd/yyyy)]],17,FALSE)</f>
        <v>0</v>
      </c>
      <c r="F24" s="207">
        <f>VLOOKUP($A24,Table2[[No]:[Date Student Last Attended Program
(mm/dd/yyyy)]],18,FALSE)</f>
        <v>0</v>
      </c>
      <c r="G24" s="209">
        <f>VLOOKUP($A24,Table2[[#All],[No]:[Which Group Does Student Participate In?
(optional)]],23,FALSE)</f>
        <v>0</v>
      </c>
      <c r="H24" s="29"/>
      <c r="I24" s="29"/>
      <c r="J24" s="29"/>
      <c r="K24" s="29"/>
      <c r="L24" s="29"/>
      <c r="M24" s="29"/>
      <c r="N24" s="29"/>
      <c r="O24" s="29"/>
      <c r="P24" s="29"/>
      <c r="Q24" s="29"/>
      <c r="R24" s="29"/>
      <c r="S24" s="9"/>
      <c r="T24" s="9"/>
      <c r="U24" s="9"/>
      <c r="V24" s="9"/>
      <c r="W24" s="9"/>
      <c r="X24" s="9"/>
      <c r="Y24" s="9"/>
      <c r="Z24" s="9"/>
      <c r="AA24" s="9"/>
      <c r="AB24" s="9"/>
      <c r="AC24" s="9"/>
      <c r="AD24" s="9"/>
      <c r="AE24" s="9"/>
      <c r="AF24" s="9"/>
      <c r="AG24" s="9"/>
      <c r="AH24" s="9"/>
      <c r="AI24" s="9"/>
      <c r="AJ24" s="9"/>
      <c r="AK24" s="9"/>
      <c r="AL24" s="9"/>
      <c r="AM24" s="11">
        <f t="shared" si="0"/>
        <v>0</v>
      </c>
      <c r="AN24" s="11">
        <f t="shared" si="1"/>
        <v>0</v>
      </c>
      <c r="AO24" s="47" t="e">
        <f t="shared" si="2"/>
        <v>#DIV/0!</v>
      </c>
      <c r="AP24" s="3">
        <f>SUM(VLOOKUP($A24,JAN!$A$2:$AN$301,39,FALSE),VLOOKUP($A24,FEB!$A$2:$AK$301,36,FALSE),VLOOKUP($A24,MAR!$A$2:$AN$301,39,FALSE))</f>
        <v>0</v>
      </c>
      <c r="AQ24" s="3">
        <f>SUM(VLOOKUP($A24,JAN!$A$2:$AN$301,40,FALSE),VLOOKUP($A24,FEB!$A$2:$AK$301,37,FALSE),VLOOKUP($A24,MAR!$A$2:$AN$301,40,FALSE))</f>
        <v>0</v>
      </c>
      <c r="AR24" s="196" t="e">
        <f t="shared" si="3"/>
        <v>#DIV/0!</v>
      </c>
    </row>
    <row r="25" spans="1:44" x14ac:dyDescent="0.25">
      <c r="A25" s="10">
        <v>24</v>
      </c>
      <c r="B25" s="11">
        <f>VLOOKUP($A25,Table2[[No]:[Date Student Last Attended Program
(mm/dd/yyyy)]],2,FALSE)</f>
        <v>0</v>
      </c>
      <c r="C25" s="12">
        <f>VLOOKUP($A25,Table2[[No]:[Date Student Last Attended Program
(mm/dd/yyyy)]],4,FALSE)</f>
        <v>0</v>
      </c>
      <c r="D25" s="51">
        <f>VLOOKUP($A25,Table2[[No]:[Date Student Last Attended Program
(mm/dd/yyyy)]],14,FALSE)</f>
        <v>0</v>
      </c>
      <c r="E25" s="138">
        <f>VLOOKUP($A25,Table2[[No]:[Date Student Last Attended Program
(mm/dd/yyyy)]],17,FALSE)</f>
        <v>0</v>
      </c>
      <c r="F25" s="207">
        <f>VLOOKUP($A25,Table2[[No]:[Date Student Last Attended Program
(mm/dd/yyyy)]],18,FALSE)</f>
        <v>0</v>
      </c>
      <c r="G25" s="209">
        <f>VLOOKUP($A25,Table2[[#All],[No]:[Which Group Does Student Participate In?
(optional)]],23,FALSE)</f>
        <v>0</v>
      </c>
      <c r="H25" s="29"/>
      <c r="I25" s="29"/>
      <c r="J25" s="29"/>
      <c r="K25" s="29"/>
      <c r="L25" s="29"/>
      <c r="M25" s="29"/>
      <c r="N25" s="29"/>
      <c r="O25" s="29"/>
      <c r="P25" s="29"/>
      <c r="Q25" s="29"/>
      <c r="R25" s="29"/>
      <c r="S25" s="9"/>
      <c r="T25" s="9"/>
      <c r="U25" s="9"/>
      <c r="V25" s="9"/>
      <c r="W25" s="9"/>
      <c r="X25" s="9"/>
      <c r="Y25" s="9"/>
      <c r="Z25" s="9"/>
      <c r="AA25" s="9"/>
      <c r="AB25" s="9"/>
      <c r="AC25" s="9"/>
      <c r="AD25" s="9"/>
      <c r="AE25" s="9"/>
      <c r="AF25" s="9"/>
      <c r="AG25" s="9"/>
      <c r="AH25" s="9"/>
      <c r="AI25" s="9"/>
      <c r="AJ25" s="9"/>
      <c r="AK25" s="9"/>
      <c r="AL25" s="9"/>
      <c r="AM25" s="11">
        <f t="shared" si="0"/>
        <v>0</v>
      </c>
      <c r="AN25" s="11">
        <f t="shared" si="1"/>
        <v>0</v>
      </c>
      <c r="AO25" s="47" t="e">
        <f t="shared" si="2"/>
        <v>#DIV/0!</v>
      </c>
      <c r="AP25" s="3">
        <f>SUM(VLOOKUP($A25,JAN!$A$2:$AN$301,39,FALSE),VLOOKUP($A25,FEB!$A$2:$AK$301,36,FALSE),VLOOKUP($A25,MAR!$A$2:$AN$301,39,FALSE))</f>
        <v>0</v>
      </c>
      <c r="AQ25" s="3">
        <f>SUM(VLOOKUP($A25,JAN!$A$2:$AN$301,40,FALSE),VLOOKUP($A25,FEB!$A$2:$AK$301,37,FALSE),VLOOKUP($A25,MAR!$A$2:$AN$301,40,FALSE))</f>
        <v>0</v>
      </c>
      <c r="AR25" s="196" t="e">
        <f t="shared" si="3"/>
        <v>#DIV/0!</v>
      </c>
    </row>
    <row r="26" spans="1:44" x14ac:dyDescent="0.25">
      <c r="A26" s="10">
        <v>25</v>
      </c>
      <c r="B26" s="11">
        <f>VLOOKUP($A26,Table2[[No]:[Date Student Last Attended Program
(mm/dd/yyyy)]],2,FALSE)</f>
        <v>0</v>
      </c>
      <c r="C26" s="12">
        <f>VLOOKUP($A26,Table2[[No]:[Date Student Last Attended Program
(mm/dd/yyyy)]],4,FALSE)</f>
        <v>0</v>
      </c>
      <c r="D26" s="51">
        <f>VLOOKUP($A26,Table2[[No]:[Date Student Last Attended Program
(mm/dd/yyyy)]],14,FALSE)</f>
        <v>0</v>
      </c>
      <c r="E26" s="138">
        <f>VLOOKUP($A26,Table2[[No]:[Date Student Last Attended Program
(mm/dd/yyyy)]],17,FALSE)</f>
        <v>0</v>
      </c>
      <c r="F26" s="207">
        <f>VLOOKUP($A26,Table2[[No]:[Date Student Last Attended Program
(mm/dd/yyyy)]],18,FALSE)</f>
        <v>0</v>
      </c>
      <c r="G26" s="209">
        <f>VLOOKUP($A26,Table2[[#All],[No]:[Which Group Does Student Participate In?
(optional)]],23,FALSE)</f>
        <v>0</v>
      </c>
      <c r="H26" s="29"/>
      <c r="I26" s="29"/>
      <c r="J26" s="29"/>
      <c r="K26" s="29"/>
      <c r="L26" s="29"/>
      <c r="M26" s="29"/>
      <c r="N26" s="29"/>
      <c r="O26" s="29"/>
      <c r="P26" s="29"/>
      <c r="Q26" s="29"/>
      <c r="R26" s="29"/>
      <c r="S26" s="9"/>
      <c r="T26" s="9"/>
      <c r="U26" s="9"/>
      <c r="V26" s="9"/>
      <c r="W26" s="9"/>
      <c r="X26" s="9"/>
      <c r="Y26" s="9"/>
      <c r="Z26" s="9"/>
      <c r="AA26" s="9"/>
      <c r="AB26" s="9"/>
      <c r="AC26" s="9"/>
      <c r="AD26" s="9"/>
      <c r="AE26" s="9"/>
      <c r="AF26" s="9"/>
      <c r="AG26" s="9"/>
      <c r="AH26" s="9"/>
      <c r="AI26" s="9"/>
      <c r="AJ26" s="9"/>
      <c r="AK26" s="9"/>
      <c r="AL26" s="9"/>
      <c r="AM26" s="11">
        <f t="shared" si="0"/>
        <v>0</v>
      </c>
      <c r="AN26" s="11">
        <f t="shared" si="1"/>
        <v>0</v>
      </c>
      <c r="AO26" s="47" t="e">
        <f t="shared" si="2"/>
        <v>#DIV/0!</v>
      </c>
      <c r="AP26" s="3">
        <f>SUM(VLOOKUP($A26,JAN!$A$2:$AN$301,39,FALSE),VLOOKUP($A26,FEB!$A$2:$AK$301,36,FALSE),VLOOKUP($A26,MAR!$A$2:$AN$301,39,FALSE))</f>
        <v>0</v>
      </c>
      <c r="AQ26" s="3">
        <f>SUM(VLOOKUP($A26,JAN!$A$2:$AN$301,40,FALSE),VLOOKUP($A26,FEB!$A$2:$AK$301,37,FALSE),VLOOKUP($A26,MAR!$A$2:$AN$301,40,FALSE))</f>
        <v>0</v>
      </c>
      <c r="AR26" s="196" t="e">
        <f t="shared" si="3"/>
        <v>#DIV/0!</v>
      </c>
    </row>
    <row r="27" spans="1:44" x14ac:dyDescent="0.25">
      <c r="A27" s="10">
        <v>26</v>
      </c>
      <c r="B27" s="11">
        <f>VLOOKUP($A27,Table2[[No]:[Date Student Last Attended Program
(mm/dd/yyyy)]],2,FALSE)</f>
        <v>0</v>
      </c>
      <c r="C27" s="12">
        <f>VLOOKUP($A27,Table2[[No]:[Date Student Last Attended Program
(mm/dd/yyyy)]],4,FALSE)</f>
        <v>0</v>
      </c>
      <c r="D27" s="51">
        <f>VLOOKUP($A27,Table2[[No]:[Date Student Last Attended Program
(mm/dd/yyyy)]],14,FALSE)</f>
        <v>0</v>
      </c>
      <c r="E27" s="138">
        <f>VLOOKUP($A27,Table2[[No]:[Date Student Last Attended Program
(mm/dd/yyyy)]],17,FALSE)</f>
        <v>0</v>
      </c>
      <c r="F27" s="207">
        <f>VLOOKUP($A27,Table2[[No]:[Date Student Last Attended Program
(mm/dd/yyyy)]],18,FALSE)</f>
        <v>0</v>
      </c>
      <c r="G27" s="209">
        <f>VLOOKUP($A27,Table2[[#All],[No]:[Which Group Does Student Participate In?
(optional)]],23,FALSE)</f>
        <v>0</v>
      </c>
      <c r="H27" s="29"/>
      <c r="I27" s="29"/>
      <c r="J27" s="29"/>
      <c r="K27" s="29"/>
      <c r="L27" s="29"/>
      <c r="M27" s="29"/>
      <c r="N27" s="29"/>
      <c r="O27" s="29"/>
      <c r="P27" s="29"/>
      <c r="Q27" s="29"/>
      <c r="R27" s="29"/>
      <c r="S27" s="9"/>
      <c r="T27" s="9"/>
      <c r="U27" s="9"/>
      <c r="V27" s="9"/>
      <c r="W27" s="9"/>
      <c r="X27" s="9"/>
      <c r="Y27" s="9"/>
      <c r="Z27" s="9"/>
      <c r="AA27" s="9"/>
      <c r="AB27" s="9"/>
      <c r="AC27" s="9"/>
      <c r="AD27" s="9"/>
      <c r="AE27" s="9"/>
      <c r="AF27" s="9"/>
      <c r="AG27" s="9"/>
      <c r="AH27" s="9"/>
      <c r="AI27" s="9"/>
      <c r="AJ27" s="9"/>
      <c r="AK27" s="9"/>
      <c r="AL27" s="9"/>
      <c r="AM27" s="11">
        <f t="shared" si="0"/>
        <v>0</v>
      </c>
      <c r="AN27" s="11">
        <f t="shared" si="1"/>
        <v>0</v>
      </c>
      <c r="AO27" s="47" t="e">
        <f t="shared" si="2"/>
        <v>#DIV/0!</v>
      </c>
      <c r="AP27" s="3">
        <f>SUM(VLOOKUP($A27,JAN!$A$2:$AN$301,39,FALSE),VLOOKUP($A27,FEB!$A$2:$AK$301,36,FALSE),VLOOKUP($A27,MAR!$A$2:$AN$301,39,FALSE))</f>
        <v>0</v>
      </c>
      <c r="AQ27" s="3">
        <f>SUM(VLOOKUP($A27,JAN!$A$2:$AN$301,40,FALSE),VLOOKUP($A27,FEB!$A$2:$AK$301,37,FALSE),VLOOKUP($A27,MAR!$A$2:$AN$301,40,FALSE))</f>
        <v>0</v>
      </c>
      <c r="AR27" s="196" t="e">
        <f t="shared" si="3"/>
        <v>#DIV/0!</v>
      </c>
    </row>
    <row r="28" spans="1:44" x14ac:dyDescent="0.25">
      <c r="A28" s="10">
        <v>27</v>
      </c>
      <c r="B28" s="11">
        <f>VLOOKUP($A28,Table2[[No]:[Date Student Last Attended Program
(mm/dd/yyyy)]],2,FALSE)</f>
        <v>0</v>
      </c>
      <c r="C28" s="12">
        <f>VLOOKUP($A28,Table2[[No]:[Date Student Last Attended Program
(mm/dd/yyyy)]],4,FALSE)</f>
        <v>0</v>
      </c>
      <c r="D28" s="51">
        <f>VLOOKUP($A28,Table2[[No]:[Date Student Last Attended Program
(mm/dd/yyyy)]],14,FALSE)</f>
        <v>0</v>
      </c>
      <c r="E28" s="138">
        <f>VLOOKUP($A28,Table2[[No]:[Date Student Last Attended Program
(mm/dd/yyyy)]],17,FALSE)</f>
        <v>0</v>
      </c>
      <c r="F28" s="207">
        <f>VLOOKUP($A28,Table2[[No]:[Date Student Last Attended Program
(mm/dd/yyyy)]],18,FALSE)</f>
        <v>0</v>
      </c>
      <c r="G28" s="209">
        <f>VLOOKUP($A28,Table2[[#All],[No]:[Which Group Does Student Participate In?
(optional)]],23,FALSE)</f>
        <v>0</v>
      </c>
      <c r="H28" s="29"/>
      <c r="I28" s="29"/>
      <c r="J28" s="29"/>
      <c r="K28" s="29"/>
      <c r="L28" s="29"/>
      <c r="M28" s="29"/>
      <c r="N28" s="29"/>
      <c r="O28" s="29"/>
      <c r="P28" s="29"/>
      <c r="Q28" s="29"/>
      <c r="R28" s="29"/>
      <c r="S28" s="9"/>
      <c r="T28" s="9"/>
      <c r="U28" s="9"/>
      <c r="V28" s="9"/>
      <c r="W28" s="9"/>
      <c r="X28" s="9"/>
      <c r="Y28" s="9"/>
      <c r="Z28" s="9"/>
      <c r="AA28" s="9"/>
      <c r="AB28" s="9"/>
      <c r="AC28" s="9"/>
      <c r="AD28" s="9"/>
      <c r="AE28" s="9"/>
      <c r="AF28" s="9"/>
      <c r="AG28" s="9"/>
      <c r="AH28" s="9"/>
      <c r="AI28" s="9"/>
      <c r="AJ28" s="9"/>
      <c r="AK28" s="9"/>
      <c r="AL28" s="9"/>
      <c r="AM28" s="11">
        <f t="shared" si="0"/>
        <v>0</v>
      </c>
      <c r="AN28" s="11">
        <f t="shared" si="1"/>
        <v>0</v>
      </c>
      <c r="AO28" s="47" t="e">
        <f t="shared" si="2"/>
        <v>#DIV/0!</v>
      </c>
      <c r="AP28" s="3">
        <f>SUM(VLOOKUP($A28,JAN!$A$2:$AN$301,39,FALSE),VLOOKUP($A28,FEB!$A$2:$AK$301,36,FALSE),VLOOKUP($A28,MAR!$A$2:$AN$301,39,FALSE))</f>
        <v>0</v>
      </c>
      <c r="AQ28" s="3">
        <f>SUM(VLOOKUP($A28,JAN!$A$2:$AN$301,40,FALSE),VLOOKUP($A28,FEB!$A$2:$AK$301,37,FALSE),VLOOKUP($A28,MAR!$A$2:$AN$301,40,FALSE))</f>
        <v>0</v>
      </c>
      <c r="AR28" s="196" t="e">
        <f t="shared" si="3"/>
        <v>#DIV/0!</v>
      </c>
    </row>
    <row r="29" spans="1:44" x14ac:dyDescent="0.25">
      <c r="A29" s="10">
        <v>28</v>
      </c>
      <c r="B29" s="11">
        <f>VLOOKUP($A29,Table2[[No]:[Date Student Last Attended Program
(mm/dd/yyyy)]],2,FALSE)</f>
        <v>0</v>
      </c>
      <c r="C29" s="12">
        <f>VLOOKUP($A29,Table2[[No]:[Date Student Last Attended Program
(mm/dd/yyyy)]],4,FALSE)</f>
        <v>0</v>
      </c>
      <c r="D29" s="51">
        <f>VLOOKUP($A29,Table2[[No]:[Date Student Last Attended Program
(mm/dd/yyyy)]],14,FALSE)</f>
        <v>0</v>
      </c>
      <c r="E29" s="138">
        <f>VLOOKUP($A29,Table2[[No]:[Date Student Last Attended Program
(mm/dd/yyyy)]],17,FALSE)</f>
        <v>0</v>
      </c>
      <c r="F29" s="207">
        <f>VLOOKUP($A29,Table2[[No]:[Date Student Last Attended Program
(mm/dd/yyyy)]],18,FALSE)</f>
        <v>0</v>
      </c>
      <c r="G29" s="209">
        <f>VLOOKUP($A29,Table2[[#All],[No]:[Which Group Does Student Participate In?
(optional)]],23,FALSE)</f>
        <v>0</v>
      </c>
      <c r="H29" s="29"/>
      <c r="I29" s="29"/>
      <c r="J29" s="29"/>
      <c r="K29" s="29"/>
      <c r="L29" s="29"/>
      <c r="M29" s="29"/>
      <c r="N29" s="29"/>
      <c r="O29" s="29"/>
      <c r="P29" s="29"/>
      <c r="Q29" s="29"/>
      <c r="R29" s="29"/>
      <c r="S29" s="9"/>
      <c r="T29" s="9"/>
      <c r="U29" s="9"/>
      <c r="V29" s="9"/>
      <c r="W29" s="9"/>
      <c r="X29" s="9"/>
      <c r="Y29" s="9"/>
      <c r="Z29" s="9"/>
      <c r="AA29" s="9"/>
      <c r="AB29" s="9"/>
      <c r="AC29" s="9"/>
      <c r="AD29" s="9"/>
      <c r="AE29" s="9"/>
      <c r="AF29" s="9"/>
      <c r="AG29" s="9"/>
      <c r="AH29" s="9"/>
      <c r="AI29" s="9"/>
      <c r="AJ29" s="9"/>
      <c r="AK29" s="9"/>
      <c r="AL29" s="9"/>
      <c r="AM29" s="11">
        <f t="shared" si="0"/>
        <v>0</v>
      </c>
      <c r="AN29" s="11">
        <f t="shared" si="1"/>
        <v>0</v>
      </c>
      <c r="AO29" s="47" t="e">
        <f t="shared" si="2"/>
        <v>#DIV/0!</v>
      </c>
      <c r="AP29" s="3">
        <f>SUM(VLOOKUP($A29,JAN!$A$2:$AN$301,39,FALSE),VLOOKUP($A29,FEB!$A$2:$AK$301,36,FALSE),VLOOKUP($A29,MAR!$A$2:$AN$301,39,FALSE))</f>
        <v>0</v>
      </c>
      <c r="AQ29" s="3">
        <f>SUM(VLOOKUP($A29,JAN!$A$2:$AN$301,40,FALSE),VLOOKUP($A29,FEB!$A$2:$AK$301,37,FALSE),VLOOKUP($A29,MAR!$A$2:$AN$301,40,FALSE))</f>
        <v>0</v>
      </c>
      <c r="AR29" s="196" t="e">
        <f t="shared" si="3"/>
        <v>#DIV/0!</v>
      </c>
    </row>
    <row r="30" spans="1:44" x14ac:dyDescent="0.25">
      <c r="A30" s="10">
        <v>29</v>
      </c>
      <c r="B30" s="11">
        <f>VLOOKUP($A30,Table2[[No]:[Date Student Last Attended Program
(mm/dd/yyyy)]],2,FALSE)</f>
        <v>0</v>
      </c>
      <c r="C30" s="12">
        <f>VLOOKUP($A30,Table2[[No]:[Date Student Last Attended Program
(mm/dd/yyyy)]],4,FALSE)</f>
        <v>0</v>
      </c>
      <c r="D30" s="51">
        <f>VLOOKUP($A30,Table2[[No]:[Date Student Last Attended Program
(mm/dd/yyyy)]],14,FALSE)</f>
        <v>0</v>
      </c>
      <c r="E30" s="138">
        <f>VLOOKUP($A30,Table2[[No]:[Date Student Last Attended Program
(mm/dd/yyyy)]],17,FALSE)</f>
        <v>0</v>
      </c>
      <c r="F30" s="207">
        <f>VLOOKUP($A30,Table2[[No]:[Date Student Last Attended Program
(mm/dd/yyyy)]],18,FALSE)</f>
        <v>0</v>
      </c>
      <c r="G30" s="209">
        <f>VLOOKUP($A30,Table2[[#All],[No]:[Which Group Does Student Participate In?
(optional)]],23,FALSE)</f>
        <v>0</v>
      </c>
      <c r="H30" s="29"/>
      <c r="I30" s="29"/>
      <c r="J30" s="29"/>
      <c r="K30" s="29"/>
      <c r="L30" s="29"/>
      <c r="M30" s="29"/>
      <c r="N30" s="29"/>
      <c r="O30" s="29"/>
      <c r="P30" s="29"/>
      <c r="Q30" s="29"/>
      <c r="R30" s="29"/>
      <c r="S30" s="9"/>
      <c r="T30" s="9"/>
      <c r="U30" s="9"/>
      <c r="V30" s="9"/>
      <c r="W30" s="9"/>
      <c r="X30" s="9"/>
      <c r="Y30" s="9"/>
      <c r="Z30" s="9"/>
      <c r="AA30" s="9"/>
      <c r="AB30" s="9"/>
      <c r="AC30" s="9"/>
      <c r="AD30" s="9"/>
      <c r="AE30" s="9"/>
      <c r="AF30" s="9"/>
      <c r="AG30" s="9"/>
      <c r="AH30" s="9"/>
      <c r="AI30" s="9"/>
      <c r="AJ30" s="9"/>
      <c r="AK30" s="9"/>
      <c r="AL30" s="9"/>
      <c r="AM30" s="11">
        <f t="shared" si="0"/>
        <v>0</v>
      </c>
      <c r="AN30" s="11">
        <f t="shared" si="1"/>
        <v>0</v>
      </c>
      <c r="AO30" s="47" t="e">
        <f t="shared" si="2"/>
        <v>#DIV/0!</v>
      </c>
      <c r="AP30" s="3">
        <f>SUM(VLOOKUP($A30,JAN!$A$2:$AN$301,39,FALSE),VLOOKUP($A30,FEB!$A$2:$AK$301,36,FALSE),VLOOKUP($A30,MAR!$A$2:$AN$301,39,FALSE))</f>
        <v>0</v>
      </c>
      <c r="AQ30" s="3">
        <f>SUM(VLOOKUP($A30,JAN!$A$2:$AN$301,40,FALSE),VLOOKUP($A30,FEB!$A$2:$AK$301,37,FALSE),VLOOKUP($A30,MAR!$A$2:$AN$301,40,FALSE))</f>
        <v>0</v>
      </c>
      <c r="AR30" s="196" t="e">
        <f t="shared" si="3"/>
        <v>#DIV/0!</v>
      </c>
    </row>
    <row r="31" spans="1:44" x14ac:dyDescent="0.25">
      <c r="A31" s="10">
        <v>30</v>
      </c>
      <c r="B31" s="11">
        <f>VLOOKUP($A31,Table2[[No]:[Date Student Last Attended Program
(mm/dd/yyyy)]],2,FALSE)</f>
        <v>0</v>
      </c>
      <c r="C31" s="12">
        <f>VLOOKUP($A31,Table2[[No]:[Date Student Last Attended Program
(mm/dd/yyyy)]],4,FALSE)</f>
        <v>0</v>
      </c>
      <c r="D31" s="51">
        <f>VLOOKUP($A31,Table2[[No]:[Date Student Last Attended Program
(mm/dd/yyyy)]],14,FALSE)</f>
        <v>0</v>
      </c>
      <c r="E31" s="138">
        <f>VLOOKUP($A31,Table2[[No]:[Date Student Last Attended Program
(mm/dd/yyyy)]],17,FALSE)</f>
        <v>0</v>
      </c>
      <c r="F31" s="207">
        <f>VLOOKUP($A31,Table2[[No]:[Date Student Last Attended Program
(mm/dd/yyyy)]],18,FALSE)</f>
        <v>0</v>
      </c>
      <c r="G31" s="209">
        <f>VLOOKUP($A31,Table2[[#All],[No]:[Which Group Does Student Participate In?
(optional)]],23,FALSE)</f>
        <v>0</v>
      </c>
      <c r="H31" s="29"/>
      <c r="I31" s="29"/>
      <c r="J31" s="29"/>
      <c r="K31" s="29"/>
      <c r="L31" s="29"/>
      <c r="M31" s="29"/>
      <c r="N31" s="29"/>
      <c r="O31" s="29"/>
      <c r="P31" s="29"/>
      <c r="Q31" s="29"/>
      <c r="R31" s="29"/>
      <c r="S31" s="9"/>
      <c r="T31" s="9"/>
      <c r="U31" s="9"/>
      <c r="V31" s="9"/>
      <c r="W31" s="9"/>
      <c r="X31" s="9"/>
      <c r="Y31" s="9"/>
      <c r="Z31" s="9"/>
      <c r="AA31" s="9"/>
      <c r="AB31" s="9"/>
      <c r="AC31" s="9"/>
      <c r="AD31" s="9"/>
      <c r="AE31" s="9"/>
      <c r="AF31" s="9"/>
      <c r="AG31" s="9"/>
      <c r="AH31" s="9"/>
      <c r="AI31" s="9"/>
      <c r="AJ31" s="9"/>
      <c r="AK31" s="9"/>
      <c r="AL31" s="9"/>
      <c r="AM31" s="11">
        <f t="shared" si="0"/>
        <v>0</v>
      </c>
      <c r="AN31" s="11">
        <f t="shared" si="1"/>
        <v>0</v>
      </c>
      <c r="AO31" s="47" t="e">
        <f t="shared" si="2"/>
        <v>#DIV/0!</v>
      </c>
      <c r="AP31" s="3">
        <f>SUM(VLOOKUP($A31,JAN!$A$2:$AN$301,39,FALSE),VLOOKUP($A31,FEB!$A$2:$AK$301,36,FALSE),VLOOKUP($A31,MAR!$A$2:$AN$301,39,FALSE))</f>
        <v>0</v>
      </c>
      <c r="AQ31" s="3">
        <f>SUM(VLOOKUP($A31,JAN!$A$2:$AN$301,40,FALSE),VLOOKUP($A31,FEB!$A$2:$AK$301,37,FALSE),VLOOKUP($A31,MAR!$A$2:$AN$301,40,FALSE))</f>
        <v>0</v>
      </c>
      <c r="AR31" s="196" t="e">
        <f t="shared" si="3"/>
        <v>#DIV/0!</v>
      </c>
    </row>
    <row r="32" spans="1:44" x14ac:dyDescent="0.25">
      <c r="A32" s="10">
        <v>31</v>
      </c>
      <c r="B32" s="11">
        <f>VLOOKUP($A32,Table2[[No]:[Date Student Last Attended Program
(mm/dd/yyyy)]],2,FALSE)</f>
        <v>0</v>
      </c>
      <c r="C32" s="12">
        <f>VLOOKUP($A32,Table2[[No]:[Date Student Last Attended Program
(mm/dd/yyyy)]],4,FALSE)</f>
        <v>0</v>
      </c>
      <c r="D32" s="51">
        <f>VLOOKUP($A32,Table2[[No]:[Date Student Last Attended Program
(mm/dd/yyyy)]],14,FALSE)</f>
        <v>0</v>
      </c>
      <c r="E32" s="138">
        <f>VLOOKUP($A32,Table2[[No]:[Date Student Last Attended Program
(mm/dd/yyyy)]],17,FALSE)</f>
        <v>0</v>
      </c>
      <c r="F32" s="207">
        <f>VLOOKUP($A32,Table2[[No]:[Date Student Last Attended Program
(mm/dd/yyyy)]],18,FALSE)</f>
        <v>0</v>
      </c>
      <c r="G32" s="209">
        <f>VLOOKUP($A32,Table2[[#All],[No]:[Which Group Does Student Participate In?
(optional)]],23,FALSE)</f>
        <v>0</v>
      </c>
      <c r="H32" s="29"/>
      <c r="I32" s="29"/>
      <c r="J32" s="29"/>
      <c r="K32" s="29"/>
      <c r="L32" s="29"/>
      <c r="M32" s="29"/>
      <c r="N32" s="29"/>
      <c r="O32" s="29"/>
      <c r="P32" s="29"/>
      <c r="Q32" s="29"/>
      <c r="R32" s="29"/>
      <c r="S32" s="9"/>
      <c r="T32" s="9"/>
      <c r="U32" s="9"/>
      <c r="V32" s="9"/>
      <c r="W32" s="9"/>
      <c r="X32" s="9"/>
      <c r="Y32" s="9"/>
      <c r="Z32" s="9"/>
      <c r="AA32" s="9"/>
      <c r="AB32" s="9"/>
      <c r="AC32" s="9"/>
      <c r="AD32" s="9"/>
      <c r="AE32" s="9"/>
      <c r="AF32" s="9"/>
      <c r="AG32" s="9"/>
      <c r="AH32" s="9"/>
      <c r="AI32" s="9"/>
      <c r="AJ32" s="9"/>
      <c r="AK32" s="9"/>
      <c r="AL32" s="9"/>
      <c r="AM32" s="11">
        <f t="shared" si="0"/>
        <v>0</v>
      </c>
      <c r="AN32" s="11">
        <f t="shared" si="1"/>
        <v>0</v>
      </c>
      <c r="AO32" s="47" t="e">
        <f t="shared" si="2"/>
        <v>#DIV/0!</v>
      </c>
      <c r="AP32" s="3">
        <f>SUM(VLOOKUP($A32,JAN!$A$2:$AN$301,39,FALSE),VLOOKUP($A32,FEB!$A$2:$AK$301,36,FALSE),VLOOKUP($A32,MAR!$A$2:$AN$301,39,FALSE))</f>
        <v>0</v>
      </c>
      <c r="AQ32" s="3">
        <f>SUM(VLOOKUP($A32,JAN!$A$2:$AN$301,40,FALSE),VLOOKUP($A32,FEB!$A$2:$AK$301,37,FALSE),VLOOKUP($A32,MAR!$A$2:$AN$301,40,FALSE))</f>
        <v>0</v>
      </c>
      <c r="AR32" s="196" t="e">
        <f t="shared" si="3"/>
        <v>#DIV/0!</v>
      </c>
    </row>
    <row r="33" spans="1:44" x14ac:dyDescent="0.25">
      <c r="A33" s="10">
        <v>32</v>
      </c>
      <c r="B33" s="11">
        <f>VLOOKUP($A33,Table2[[No]:[Date Student Last Attended Program
(mm/dd/yyyy)]],2,FALSE)</f>
        <v>0</v>
      </c>
      <c r="C33" s="12">
        <f>VLOOKUP($A33,Table2[[No]:[Date Student Last Attended Program
(mm/dd/yyyy)]],4,FALSE)</f>
        <v>0</v>
      </c>
      <c r="D33" s="51">
        <f>VLOOKUP($A33,Table2[[No]:[Date Student Last Attended Program
(mm/dd/yyyy)]],14,FALSE)</f>
        <v>0</v>
      </c>
      <c r="E33" s="138">
        <f>VLOOKUP($A33,Table2[[No]:[Date Student Last Attended Program
(mm/dd/yyyy)]],17,FALSE)</f>
        <v>0</v>
      </c>
      <c r="F33" s="207">
        <f>VLOOKUP($A33,Table2[[No]:[Date Student Last Attended Program
(mm/dd/yyyy)]],18,FALSE)</f>
        <v>0</v>
      </c>
      <c r="G33" s="209">
        <f>VLOOKUP($A33,Table2[[#All],[No]:[Which Group Does Student Participate In?
(optional)]],23,FALSE)</f>
        <v>0</v>
      </c>
      <c r="H33" s="29"/>
      <c r="I33" s="29"/>
      <c r="J33" s="29"/>
      <c r="K33" s="29"/>
      <c r="L33" s="29"/>
      <c r="M33" s="29"/>
      <c r="N33" s="29"/>
      <c r="O33" s="29"/>
      <c r="P33" s="29"/>
      <c r="Q33" s="29"/>
      <c r="R33" s="29"/>
      <c r="S33" s="9"/>
      <c r="T33" s="9"/>
      <c r="U33" s="9"/>
      <c r="V33" s="9"/>
      <c r="W33" s="9"/>
      <c r="X33" s="9"/>
      <c r="Y33" s="9"/>
      <c r="Z33" s="9"/>
      <c r="AA33" s="9"/>
      <c r="AB33" s="9"/>
      <c r="AC33" s="9"/>
      <c r="AD33" s="9"/>
      <c r="AE33" s="9"/>
      <c r="AF33" s="9"/>
      <c r="AG33" s="9"/>
      <c r="AH33" s="9"/>
      <c r="AI33" s="9"/>
      <c r="AJ33" s="9"/>
      <c r="AK33" s="9"/>
      <c r="AL33" s="9"/>
      <c r="AM33" s="11">
        <f t="shared" si="0"/>
        <v>0</v>
      </c>
      <c r="AN33" s="11">
        <f t="shared" si="1"/>
        <v>0</v>
      </c>
      <c r="AO33" s="47" t="e">
        <f t="shared" si="2"/>
        <v>#DIV/0!</v>
      </c>
      <c r="AP33" s="3">
        <f>SUM(VLOOKUP($A33,JAN!$A$2:$AN$301,39,FALSE),VLOOKUP($A33,FEB!$A$2:$AK$301,36,FALSE),VLOOKUP($A33,MAR!$A$2:$AN$301,39,FALSE))</f>
        <v>0</v>
      </c>
      <c r="AQ33" s="3">
        <f>SUM(VLOOKUP($A33,JAN!$A$2:$AN$301,40,FALSE),VLOOKUP($A33,FEB!$A$2:$AK$301,37,FALSE),VLOOKUP($A33,MAR!$A$2:$AN$301,40,FALSE))</f>
        <v>0</v>
      </c>
      <c r="AR33" s="196" t="e">
        <f t="shared" si="3"/>
        <v>#DIV/0!</v>
      </c>
    </row>
    <row r="34" spans="1:44" x14ac:dyDescent="0.25">
      <c r="A34" s="10">
        <v>33</v>
      </c>
      <c r="B34" s="11">
        <f>VLOOKUP($A34,Table2[[No]:[Date Student Last Attended Program
(mm/dd/yyyy)]],2,FALSE)</f>
        <v>0</v>
      </c>
      <c r="C34" s="12">
        <f>VLOOKUP($A34,Table2[[No]:[Date Student Last Attended Program
(mm/dd/yyyy)]],4,FALSE)</f>
        <v>0</v>
      </c>
      <c r="D34" s="51">
        <f>VLOOKUP($A34,Table2[[No]:[Date Student Last Attended Program
(mm/dd/yyyy)]],14,FALSE)</f>
        <v>0</v>
      </c>
      <c r="E34" s="138">
        <f>VLOOKUP($A34,Table2[[No]:[Date Student Last Attended Program
(mm/dd/yyyy)]],17,FALSE)</f>
        <v>0</v>
      </c>
      <c r="F34" s="207">
        <f>VLOOKUP($A34,Table2[[No]:[Date Student Last Attended Program
(mm/dd/yyyy)]],18,FALSE)</f>
        <v>0</v>
      </c>
      <c r="G34" s="209">
        <f>VLOOKUP($A34,Table2[[#All],[No]:[Which Group Does Student Participate In?
(optional)]],23,FALSE)</f>
        <v>0</v>
      </c>
      <c r="H34" s="29"/>
      <c r="I34" s="29"/>
      <c r="J34" s="29"/>
      <c r="K34" s="29"/>
      <c r="L34" s="29"/>
      <c r="M34" s="29"/>
      <c r="N34" s="29"/>
      <c r="O34" s="29"/>
      <c r="P34" s="29"/>
      <c r="Q34" s="29"/>
      <c r="R34" s="29"/>
      <c r="S34" s="9"/>
      <c r="T34" s="9"/>
      <c r="U34" s="9"/>
      <c r="V34" s="9"/>
      <c r="W34" s="9"/>
      <c r="X34" s="9"/>
      <c r="Y34" s="9"/>
      <c r="Z34" s="9"/>
      <c r="AA34" s="9"/>
      <c r="AB34" s="9"/>
      <c r="AC34" s="9"/>
      <c r="AD34" s="9"/>
      <c r="AE34" s="9"/>
      <c r="AF34" s="9"/>
      <c r="AG34" s="9"/>
      <c r="AH34" s="9"/>
      <c r="AI34" s="9"/>
      <c r="AJ34" s="9"/>
      <c r="AK34" s="9"/>
      <c r="AL34" s="9"/>
      <c r="AM34" s="11">
        <f t="shared" si="0"/>
        <v>0</v>
      </c>
      <c r="AN34" s="11">
        <f t="shared" si="1"/>
        <v>0</v>
      </c>
      <c r="AO34" s="47" t="e">
        <f t="shared" si="2"/>
        <v>#DIV/0!</v>
      </c>
      <c r="AP34" s="3">
        <f>SUM(VLOOKUP($A34,JAN!$A$2:$AN$301,39,FALSE),VLOOKUP($A34,FEB!$A$2:$AK$301,36,FALSE),VLOOKUP($A34,MAR!$A$2:$AN$301,39,FALSE))</f>
        <v>0</v>
      </c>
      <c r="AQ34" s="3">
        <f>SUM(VLOOKUP($A34,JAN!$A$2:$AN$301,40,FALSE),VLOOKUP($A34,FEB!$A$2:$AK$301,37,FALSE),VLOOKUP($A34,MAR!$A$2:$AN$301,40,FALSE))</f>
        <v>0</v>
      </c>
      <c r="AR34" s="196" t="e">
        <f t="shared" si="3"/>
        <v>#DIV/0!</v>
      </c>
    </row>
    <row r="35" spans="1:44" x14ac:dyDescent="0.25">
      <c r="A35" s="10">
        <v>34</v>
      </c>
      <c r="B35" s="11">
        <f>VLOOKUP($A35,Table2[[No]:[Date Student Last Attended Program
(mm/dd/yyyy)]],2,FALSE)</f>
        <v>0</v>
      </c>
      <c r="C35" s="12">
        <f>VLOOKUP($A35,Table2[[No]:[Date Student Last Attended Program
(mm/dd/yyyy)]],4,FALSE)</f>
        <v>0</v>
      </c>
      <c r="D35" s="51">
        <f>VLOOKUP($A35,Table2[[No]:[Date Student Last Attended Program
(mm/dd/yyyy)]],14,FALSE)</f>
        <v>0</v>
      </c>
      <c r="E35" s="138">
        <f>VLOOKUP($A35,Table2[[No]:[Date Student Last Attended Program
(mm/dd/yyyy)]],17,FALSE)</f>
        <v>0</v>
      </c>
      <c r="F35" s="207">
        <f>VLOOKUP($A35,Table2[[No]:[Date Student Last Attended Program
(mm/dd/yyyy)]],18,FALSE)</f>
        <v>0</v>
      </c>
      <c r="G35" s="209">
        <f>VLOOKUP($A35,Table2[[#All],[No]:[Which Group Does Student Participate In?
(optional)]],23,FALSE)</f>
        <v>0</v>
      </c>
      <c r="H35" s="29"/>
      <c r="I35" s="29"/>
      <c r="J35" s="29"/>
      <c r="K35" s="29"/>
      <c r="L35" s="29"/>
      <c r="M35" s="29"/>
      <c r="N35" s="29"/>
      <c r="O35" s="29"/>
      <c r="P35" s="29"/>
      <c r="Q35" s="29"/>
      <c r="R35" s="29"/>
      <c r="S35" s="9"/>
      <c r="T35" s="9"/>
      <c r="U35" s="9"/>
      <c r="V35" s="9"/>
      <c r="W35" s="9"/>
      <c r="X35" s="9"/>
      <c r="Y35" s="9"/>
      <c r="Z35" s="9"/>
      <c r="AA35" s="9"/>
      <c r="AB35" s="9"/>
      <c r="AC35" s="9"/>
      <c r="AD35" s="9"/>
      <c r="AE35" s="9"/>
      <c r="AF35" s="9"/>
      <c r="AG35" s="9"/>
      <c r="AH35" s="9"/>
      <c r="AI35" s="9"/>
      <c r="AJ35" s="9"/>
      <c r="AK35" s="9"/>
      <c r="AL35" s="9"/>
      <c r="AM35" s="11">
        <f t="shared" si="0"/>
        <v>0</v>
      </c>
      <c r="AN35" s="11">
        <f t="shared" si="1"/>
        <v>0</v>
      </c>
      <c r="AO35" s="47" t="e">
        <f t="shared" si="2"/>
        <v>#DIV/0!</v>
      </c>
      <c r="AP35" s="3">
        <f>SUM(VLOOKUP($A35,JAN!$A$2:$AN$301,39,FALSE),VLOOKUP($A35,FEB!$A$2:$AK$301,36,FALSE),VLOOKUP($A35,MAR!$A$2:$AN$301,39,FALSE))</f>
        <v>0</v>
      </c>
      <c r="AQ35" s="3">
        <f>SUM(VLOOKUP($A35,JAN!$A$2:$AN$301,40,FALSE),VLOOKUP($A35,FEB!$A$2:$AK$301,37,FALSE),VLOOKUP($A35,MAR!$A$2:$AN$301,40,FALSE))</f>
        <v>0</v>
      </c>
      <c r="AR35" s="196" t="e">
        <f t="shared" si="3"/>
        <v>#DIV/0!</v>
      </c>
    </row>
    <row r="36" spans="1:44" x14ac:dyDescent="0.25">
      <c r="A36" s="10">
        <v>35</v>
      </c>
      <c r="B36" s="11">
        <f>VLOOKUP($A36,Table2[[No]:[Date Student Last Attended Program
(mm/dd/yyyy)]],2,FALSE)</f>
        <v>0</v>
      </c>
      <c r="C36" s="12">
        <f>VLOOKUP($A36,Table2[[No]:[Date Student Last Attended Program
(mm/dd/yyyy)]],4,FALSE)</f>
        <v>0</v>
      </c>
      <c r="D36" s="51">
        <f>VLOOKUP($A36,Table2[[No]:[Date Student Last Attended Program
(mm/dd/yyyy)]],14,FALSE)</f>
        <v>0</v>
      </c>
      <c r="E36" s="138">
        <f>VLOOKUP($A36,Table2[[No]:[Date Student Last Attended Program
(mm/dd/yyyy)]],17,FALSE)</f>
        <v>0</v>
      </c>
      <c r="F36" s="207">
        <f>VLOOKUP($A36,Table2[[No]:[Date Student Last Attended Program
(mm/dd/yyyy)]],18,FALSE)</f>
        <v>0</v>
      </c>
      <c r="G36" s="209">
        <f>VLOOKUP($A36,Table2[[#All],[No]:[Which Group Does Student Participate In?
(optional)]],23,FALSE)</f>
        <v>0</v>
      </c>
      <c r="H36" s="29"/>
      <c r="I36" s="29"/>
      <c r="J36" s="29"/>
      <c r="K36" s="29"/>
      <c r="L36" s="29"/>
      <c r="M36" s="29"/>
      <c r="N36" s="29"/>
      <c r="O36" s="29"/>
      <c r="P36" s="29"/>
      <c r="Q36" s="29"/>
      <c r="R36" s="29"/>
      <c r="S36" s="9"/>
      <c r="T36" s="9"/>
      <c r="U36" s="9"/>
      <c r="V36" s="9"/>
      <c r="W36" s="9"/>
      <c r="X36" s="9"/>
      <c r="Y36" s="9"/>
      <c r="Z36" s="9"/>
      <c r="AA36" s="9"/>
      <c r="AB36" s="9"/>
      <c r="AC36" s="9"/>
      <c r="AD36" s="9"/>
      <c r="AE36" s="9"/>
      <c r="AF36" s="9"/>
      <c r="AG36" s="9"/>
      <c r="AH36" s="9"/>
      <c r="AI36" s="9"/>
      <c r="AJ36" s="9"/>
      <c r="AK36" s="9"/>
      <c r="AL36" s="9"/>
      <c r="AM36" s="11">
        <f t="shared" si="0"/>
        <v>0</v>
      </c>
      <c r="AN36" s="11">
        <f t="shared" si="1"/>
        <v>0</v>
      </c>
      <c r="AO36" s="47" t="e">
        <f t="shared" si="2"/>
        <v>#DIV/0!</v>
      </c>
      <c r="AP36" s="3">
        <f>SUM(VLOOKUP($A36,JAN!$A$2:$AN$301,39,FALSE),VLOOKUP($A36,FEB!$A$2:$AK$301,36,FALSE),VLOOKUP($A36,MAR!$A$2:$AN$301,39,FALSE))</f>
        <v>0</v>
      </c>
      <c r="AQ36" s="3">
        <f>SUM(VLOOKUP($A36,JAN!$A$2:$AN$301,40,FALSE),VLOOKUP($A36,FEB!$A$2:$AK$301,37,FALSE),VLOOKUP($A36,MAR!$A$2:$AN$301,40,FALSE))</f>
        <v>0</v>
      </c>
      <c r="AR36" s="196" t="e">
        <f t="shared" si="3"/>
        <v>#DIV/0!</v>
      </c>
    </row>
    <row r="37" spans="1:44" x14ac:dyDescent="0.25">
      <c r="A37" s="10">
        <v>36</v>
      </c>
      <c r="B37" s="11">
        <f>VLOOKUP($A37,Table2[[No]:[Date Student Last Attended Program
(mm/dd/yyyy)]],2,FALSE)</f>
        <v>0</v>
      </c>
      <c r="C37" s="12">
        <f>VLOOKUP($A37,Table2[[No]:[Date Student Last Attended Program
(mm/dd/yyyy)]],4,FALSE)</f>
        <v>0</v>
      </c>
      <c r="D37" s="51">
        <f>VLOOKUP($A37,Table2[[No]:[Date Student Last Attended Program
(mm/dd/yyyy)]],14,FALSE)</f>
        <v>0</v>
      </c>
      <c r="E37" s="138">
        <f>VLOOKUP($A37,Table2[[No]:[Date Student Last Attended Program
(mm/dd/yyyy)]],17,FALSE)</f>
        <v>0</v>
      </c>
      <c r="F37" s="207">
        <f>VLOOKUP($A37,Table2[[No]:[Date Student Last Attended Program
(mm/dd/yyyy)]],18,FALSE)</f>
        <v>0</v>
      </c>
      <c r="G37" s="209">
        <f>VLOOKUP($A37,Table2[[#All],[No]:[Which Group Does Student Participate In?
(optional)]],23,FALSE)</f>
        <v>0</v>
      </c>
      <c r="H37" s="29"/>
      <c r="I37" s="29"/>
      <c r="J37" s="29"/>
      <c r="K37" s="29"/>
      <c r="L37" s="29"/>
      <c r="M37" s="29"/>
      <c r="N37" s="29"/>
      <c r="O37" s="29"/>
      <c r="P37" s="29"/>
      <c r="Q37" s="29"/>
      <c r="R37" s="29"/>
      <c r="S37" s="9"/>
      <c r="T37" s="9"/>
      <c r="U37" s="9"/>
      <c r="V37" s="9"/>
      <c r="W37" s="9"/>
      <c r="X37" s="9"/>
      <c r="Y37" s="9"/>
      <c r="Z37" s="9"/>
      <c r="AA37" s="9"/>
      <c r="AB37" s="9"/>
      <c r="AC37" s="9"/>
      <c r="AD37" s="9"/>
      <c r="AE37" s="9"/>
      <c r="AF37" s="9"/>
      <c r="AG37" s="9"/>
      <c r="AH37" s="9"/>
      <c r="AI37" s="9"/>
      <c r="AJ37" s="9"/>
      <c r="AK37" s="9"/>
      <c r="AL37" s="9"/>
      <c r="AM37" s="11">
        <f t="shared" si="0"/>
        <v>0</v>
      </c>
      <c r="AN37" s="11">
        <f t="shared" si="1"/>
        <v>0</v>
      </c>
      <c r="AO37" s="47" t="e">
        <f t="shared" si="2"/>
        <v>#DIV/0!</v>
      </c>
      <c r="AP37" s="3">
        <f>SUM(VLOOKUP($A37,JAN!$A$2:$AN$301,39,FALSE),VLOOKUP($A37,FEB!$A$2:$AK$301,36,FALSE),VLOOKUP($A37,MAR!$A$2:$AN$301,39,FALSE))</f>
        <v>0</v>
      </c>
      <c r="AQ37" s="3">
        <f>SUM(VLOOKUP($A37,JAN!$A$2:$AN$301,40,FALSE),VLOOKUP($A37,FEB!$A$2:$AK$301,37,FALSE),VLOOKUP($A37,MAR!$A$2:$AN$301,40,FALSE))</f>
        <v>0</v>
      </c>
      <c r="AR37" s="196" t="e">
        <f t="shared" si="3"/>
        <v>#DIV/0!</v>
      </c>
    </row>
    <row r="38" spans="1:44" x14ac:dyDescent="0.25">
      <c r="A38" s="10">
        <v>37</v>
      </c>
      <c r="B38" s="11">
        <f>VLOOKUP($A38,Table2[[No]:[Date Student Last Attended Program
(mm/dd/yyyy)]],2,FALSE)</f>
        <v>0</v>
      </c>
      <c r="C38" s="12">
        <f>VLOOKUP($A38,Table2[[No]:[Date Student Last Attended Program
(mm/dd/yyyy)]],4,FALSE)</f>
        <v>0</v>
      </c>
      <c r="D38" s="51">
        <f>VLOOKUP($A38,Table2[[No]:[Date Student Last Attended Program
(mm/dd/yyyy)]],14,FALSE)</f>
        <v>0</v>
      </c>
      <c r="E38" s="138">
        <f>VLOOKUP($A38,Table2[[No]:[Date Student Last Attended Program
(mm/dd/yyyy)]],17,FALSE)</f>
        <v>0</v>
      </c>
      <c r="F38" s="207">
        <f>VLOOKUP($A38,Table2[[No]:[Date Student Last Attended Program
(mm/dd/yyyy)]],18,FALSE)</f>
        <v>0</v>
      </c>
      <c r="G38" s="209">
        <f>VLOOKUP($A38,Table2[[#All],[No]:[Which Group Does Student Participate In?
(optional)]],23,FALSE)</f>
        <v>0</v>
      </c>
      <c r="H38" s="29"/>
      <c r="I38" s="29"/>
      <c r="J38" s="29"/>
      <c r="K38" s="29"/>
      <c r="L38" s="29"/>
      <c r="M38" s="29"/>
      <c r="N38" s="29"/>
      <c r="O38" s="29"/>
      <c r="P38" s="29"/>
      <c r="Q38" s="29"/>
      <c r="R38" s="29"/>
      <c r="S38" s="9"/>
      <c r="T38" s="9"/>
      <c r="U38" s="9"/>
      <c r="V38" s="9"/>
      <c r="W38" s="9"/>
      <c r="X38" s="9"/>
      <c r="Y38" s="9"/>
      <c r="Z38" s="9"/>
      <c r="AA38" s="9"/>
      <c r="AB38" s="9"/>
      <c r="AC38" s="9"/>
      <c r="AD38" s="9"/>
      <c r="AE38" s="9"/>
      <c r="AF38" s="9"/>
      <c r="AG38" s="9"/>
      <c r="AH38" s="9"/>
      <c r="AI38" s="9"/>
      <c r="AJ38" s="9"/>
      <c r="AK38" s="9"/>
      <c r="AL38" s="9"/>
      <c r="AM38" s="11">
        <f t="shared" si="0"/>
        <v>0</v>
      </c>
      <c r="AN38" s="11">
        <f t="shared" si="1"/>
        <v>0</v>
      </c>
      <c r="AO38" s="47" t="e">
        <f t="shared" si="2"/>
        <v>#DIV/0!</v>
      </c>
      <c r="AP38" s="3">
        <f>SUM(VLOOKUP($A38,JAN!$A$2:$AN$301,39,FALSE),VLOOKUP($A38,FEB!$A$2:$AK$301,36,FALSE),VLOOKUP($A38,MAR!$A$2:$AN$301,39,FALSE))</f>
        <v>0</v>
      </c>
      <c r="AQ38" s="3">
        <f>SUM(VLOOKUP($A38,JAN!$A$2:$AN$301,40,FALSE),VLOOKUP($A38,FEB!$A$2:$AK$301,37,FALSE),VLOOKUP($A38,MAR!$A$2:$AN$301,40,FALSE))</f>
        <v>0</v>
      </c>
      <c r="AR38" s="196" t="e">
        <f t="shared" si="3"/>
        <v>#DIV/0!</v>
      </c>
    </row>
    <row r="39" spans="1:44" x14ac:dyDescent="0.25">
      <c r="A39" s="10">
        <v>38</v>
      </c>
      <c r="B39" s="11">
        <f>VLOOKUP($A39,Table2[[No]:[Date Student Last Attended Program
(mm/dd/yyyy)]],2,FALSE)</f>
        <v>0</v>
      </c>
      <c r="C39" s="12">
        <f>VLOOKUP($A39,Table2[[No]:[Date Student Last Attended Program
(mm/dd/yyyy)]],4,FALSE)</f>
        <v>0</v>
      </c>
      <c r="D39" s="51">
        <f>VLOOKUP($A39,Table2[[No]:[Date Student Last Attended Program
(mm/dd/yyyy)]],14,FALSE)</f>
        <v>0</v>
      </c>
      <c r="E39" s="138">
        <f>VLOOKUP($A39,Table2[[No]:[Date Student Last Attended Program
(mm/dd/yyyy)]],17,FALSE)</f>
        <v>0</v>
      </c>
      <c r="F39" s="207">
        <f>VLOOKUP($A39,Table2[[No]:[Date Student Last Attended Program
(mm/dd/yyyy)]],18,FALSE)</f>
        <v>0</v>
      </c>
      <c r="G39" s="209">
        <f>VLOOKUP($A39,Table2[[#All],[No]:[Which Group Does Student Participate In?
(optional)]],23,FALSE)</f>
        <v>0</v>
      </c>
      <c r="H39" s="29"/>
      <c r="I39" s="29"/>
      <c r="J39" s="29"/>
      <c r="K39" s="29"/>
      <c r="L39" s="29"/>
      <c r="M39" s="29"/>
      <c r="N39" s="29"/>
      <c r="O39" s="29"/>
      <c r="P39" s="29"/>
      <c r="Q39" s="29"/>
      <c r="R39" s="29"/>
      <c r="S39" s="9"/>
      <c r="T39" s="9"/>
      <c r="U39" s="9"/>
      <c r="V39" s="9"/>
      <c r="W39" s="9"/>
      <c r="X39" s="9"/>
      <c r="Y39" s="9"/>
      <c r="Z39" s="9"/>
      <c r="AA39" s="9"/>
      <c r="AB39" s="9"/>
      <c r="AC39" s="9"/>
      <c r="AD39" s="9"/>
      <c r="AE39" s="9"/>
      <c r="AF39" s="9"/>
      <c r="AG39" s="9"/>
      <c r="AH39" s="9"/>
      <c r="AI39" s="9"/>
      <c r="AJ39" s="9"/>
      <c r="AK39" s="9"/>
      <c r="AL39" s="9"/>
      <c r="AM39" s="11">
        <f t="shared" si="0"/>
        <v>0</v>
      </c>
      <c r="AN39" s="11">
        <f t="shared" si="1"/>
        <v>0</v>
      </c>
      <c r="AO39" s="47" t="e">
        <f t="shared" si="2"/>
        <v>#DIV/0!</v>
      </c>
      <c r="AP39" s="3">
        <f>SUM(VLOOKUP($A39,JAN!$A$2:$AN$301,39,FALSE),VLOOKUP($A39,FEB!$A$2:$AK$301,36,FALSE),VLOOKUP($A39,MAR!$A$2:$AN$301,39,FALSE))</f>
        <v>0</v>
      </c>
      <c r="AQ39" s="3">
        <f>SUM(VLOOKUP($A39,JAN!$A$2:$AN$301,40,FALSE),VLOOKUP($A39,FEB!$A$2:$AK$301,37,FALSE),VLOOKUP($A39,MAR!$A$2:$AN$301,40,FALSE))</f>
        <v>0</v>
      </c>
      <c r="AR39" s="196" t="e">
        <f t="shared" si="3"/>
        <v>#DIV/0!</v>
      </c>
    </row>
    <row r="40" spans="1:44" x14ac:dyDescent="0.25">
      <c r="A40" s="10">
        <v>39</v>
      </c>
      <c r="B40" s="11">
        <f>VLOOKUP($A40,Table2[[No]:[Date Student Last Attended Program
(mm/dd/yyyy)]],2,FALSE)</f>
        <v>0</v>
      </c>
      <c r="C40" s="12">
        <f>VLOOKUP($A40,Table2[[No]:[Date Student Last Attended Program
(mm/dd/yyyy)]],4,FALSE)</f>
        <v>0</v>
      </c>
      <c r="D40" s="51">
        <f>VLOOKUP($A40,Table2[[No]:[Date Student Last Attended Program
(mm/dd/yyyy)]],14,FALSE)</f>
        <v>0</v>
      </c>
      <c r="E40" s="138">
        <f>VLOOKUP($A40,Table2[[No]:[Date Student Last Attended Program
(mm/dd/yyyy)]],17,FALSE)</f>
        <v>0</v>
      </c>
      <c r="F40" s="207">
        <f>VLOOKUP($A40,Table2[[No]:[Date Student Last Attended Program
(mm/dd/yyyy)]],18,FALSE)</f>
        <v>0</v>
      </c>
      <c r="G40" s="209">
        <f>VLOOKUP($A40,Table2[[#All],[No]:[Which Group Does Student Participate In?
(optional)]],23,FALSE)</f>
        <v>0</v>
      </c>
      <c r="H40" s="29"/>
      <c r="I40" s="29"/>
      <c r="J40" s="29"/>
      <c r="K40" s="29"/>
      <c r="L40" s="29"/>
      <c r="M40" s="29"/>
      <c r="N40" s="29"/>
      <c r="O40" s="29"/>
      <c r="P40" s="29"/>
      <c r="Q40" s="29"/>
      <c r="R40" s="29"/>
      <c r="S40" s="9"/>
      <c r="T40" s="9"/>
      <c r="U40" s="9"/>
      <c r="V40" s="9"/>
      <c r="W40" s="9"/>
      <c r="X40" s="9"/>
      <c r="Y40" s="9"/>
      <c r="Z40" s="9"/>
      <c r="AA40" s="9"/>
      <c r="AB40" s="9"/>
      <c r="AC40" s="9"/>
      <c r="AD40" s="9"/>
      <c r="AE40" s="9"/>
      <c r="AF40" s="9"/>
      <c r="AG40" s="9"/>
      <c r="AH40" s="9"/>
      <c r="AI40" s="9"/>
      <c r="AJ40" s="9"/>
      <c r="AK40" s="9"/>
      <c r="AL40" s="9"/>
      <c r="AM40" s="11">
        <f t="shared" si="0"/>
        <v>0</v>
      </c>
      <c r="AN40" s="11">
        <f t="shared" si="1"/>
        <v>0</v>
      </c>
      <c r="AO40" s="47" t="e">
        <f t="shared" si="2"/>
        <v>#DIV/0!</v>
      </c>
      <c r="AP40" s="3">
        <f>SUM(VLOOKUP($A40,JAN!$A$2:$AN$301,39,FALSE),VLOOKUP($A40,FEB!$A$2:$AK$301,36,FALSE),VLOOKUP($A40,MAR!$A$2:$AN$301,39,FALSE))</f>
        <v>0</v>
      </c>
      <c r="AQ40" s="3">
        <f>SUM(VLOOKUP($A40,JAN!$A$2:$AN$301,40,FALSE),VLOOKUP($A40,FEB!$A$2:$AK$301,37,FALSE),VLOOKUP($A40,MAR!$A$2:$AN$301,40,FALSE))</f>
        <v>0</v>
      </c>
      <c r="AR40" s="196" t="e">
        <f t="shared" si="3"/>
        <v>#DIV/0!</v>
      </c>
    </row>
    <row r="41" spans="1:44" x14ac:dyDescent="0.25">
      <c r="A41" s="10">
        <v>40</v>
      </c>
      <c r="B41" s="11">
        <f>VLOOKUP($A41,Table2[[No]:[Date Student Last Attended Program
(mm/dd/yyyy)]],2,FALSE)</f>
        <v>0</v>
      </c>
      <c r="C41" s="12">
        <f>VLOOKUP($A41,Table2[[No]:[Date Student Last Attended Program
(mm/dd/yyyy)]],4,FALSE)</f>
        <v>0</v>
      </c>
      <c r="D41" s="51">
        <f>VLOOKUP($A41,Table2[[No]:[Date Student Last Attended Program
(mm/dd/yyyy)]],14,FALSE)</f>
        <v>0</v>
      </c>
      <c r="E41" s="138">
        <f>VLOOKUP($A41,Table2[[No]:[Date Student Last Attended Program
(mm/dd/yyyy)]],17,FALSE)</f>
        <v>0</v>
      </c>
      <c r="F41" s="207">
        <f>VLOOKUP($A41,Table2[[No]:[Date Student Last Attended Program
(mm/dd/yyyy)]],18,FALSE)</f>
        <v>0</v>
      </c>
      <c r="G41" s="209">
        <f>VLOOKUP($A41,Table2[[#All],[No]:[Which Group Does Student Participate In?
(optional)]],23,FALSE)</f>
        <v>0</v>
      </c>
      <c r="H41" s="29"/>
      <c r="I41" s="29"/>
      <c r="J41" s="29"/>
      <c r="K41" s="29"/>
      <c r="L41" s="29"/>
      <c r="M41" s="29"/>
      <c r="N41" s="29"/>
      <c r="O41" s="29"/>
      <c r="P41" s="29"/>
      <c r="Q41" s="29"/>
      <c r="R41" s="29"/>
      <c r="S41" s="9"/>
      <c r="T41" s="9"/>
      <c r="U41" s="9"/>
      <c r="V41" s="9"/>
      <c r="W41" s="9"/>
      <c r="X41" s="9"/>
      <c r="Y41" s="9"/>
      <c r="Z41" s="9"/>
      <c r="AA41" s="9"/>
      <c r="AB41" s="9"/>
      <c r="AC41" s="9"/>
      <c r="AD41" s="9"/>
      <c r="AE41" s="9"/>
      <c r="AF41" s="9"/>
      <c r="AG41" s="9"/>
      <c r="AH41" s="9"/>
      <c r="AI41" s="9"/>
      <c r="AJ41" s="9"/>
      <c r="AK41" s="9"/>
      <c r="AL41" s="9"/>
      <c r="AM41" s="11">
        <f t="shared" si="0"/>
        <v>0</v>
      </c>
      <c r="AN41" s="11">
        <f t="shared" si="1"/>
        <v>0</v>
      </c>
      <c r="AO41" s="47" t="e">
        <f t="shared" si="2"/>
        <v>#DIV/0!</v>
      </c>
      <c r="AP41" s="3">
        <f>SUM(VLOOKUP($A41,JAN!$A$2:$AN$301,39,FALSE),VLOOKUP($A41,FEB!$A$2:$AK$301,36,FALSE),VLOOKUP($A41,MAR!$A$2:$AN$301,39,FALSE))</f>
        <v>0</v>
      </c>
      <c r="AQ41" s="3">
        <f>SUM(VLOOKUP($A41,JAN!$A$2:$AN$301,40,FALSE),VLOOKUP($A41,FEB!$A$2:$AK$301,37,FALSE),VLOOKUP($A41,MAR!$A$2:$AN$301,40,FALSE))</f>
        <v>0</v>
      </c>
      <c r="AR41" s="196" t="e">
        <f t="shared" si="3"/>
        <v>#DIV/0!</v>
      </c>
    </row>
    <row r="42" spans="1:44" x14ac:dyDescent="0.25">
      <c r="A42" s="10">
        <v>41</v>
      </c>
      <c r="B42" s="11">
        <f>VLOOKUP($A42,Table2[[No]:[Date Student Last Attended Program
(mm/dd/yyyy)]],2,FALSE)</f>
        <v>0</v>
      </c>
      <c r="C42" s="12">
        <f>VLOOKUP($A42,Table2[[No]:[Date Student Last Attended Program
(mm/dd/yyyy)]],4,FALSE)</f>
        <v>0</v>
      </c>
      <c r="D42" s="51">
        <f>VLOOKUP($A42,Table2[[No]:[Date Student Last Attended Program
(mm/dd/yyyy)]],14,FALSE)</f>
        <v>0</v>
      </c>
      <c r="E42" s="138">
        <f>VLOOKUP($A42,Table2[[No]:[Date Student Last Attended Program
(mm/dd/yyyy)]],17,FALSE)</f>
        <v>0</v>
      </c>
      <c r="F42" s="207">
        <f>VLOOKUP($A42,Table2[[No]:[Date Student Last Attended Program
(mm/dd/yyyy)]],18,FALSE)</f>
        <v>0</v>
      </c>
      <c r="G42" s="209">
        <f>VLOOKUP($A42,Table2[[#All],[No]:[Which Group Does Student Participate In?
(optional)]],23,FALSE)</f>
        <v>0</v>
      </c>
      <c r="H42" s="29"/>
      <c r="I42" s="29"/>
      <c r="J42" s="29"/>
      <c r="K42" s="29"/>
      <c r="L42" s="29"/>
      <c r="M42" s="29"/>
      <c r="N42" s="29"/>
      <c r="O42" s="29"/>
      <c r="P42" s="29"/>
      <c r="Q42" s="29"/>
      <c r="R42" s="29"/>
      <c r="S42" s="9"/>
      <c r="T42" s="9"/>
      <c r="U42" s="9"/>
      <c r="V42" s="9"/>
      <c r="W42" s="9"/>
      <c r="X42" s="9"/>
      <c r="Y42" s="9"/>
      <c r="Z42" s="9"/>
      <c r="AA42" s="9"/>
      <c r="AB42" s="9"/>
      <c r="AC42" s="9"/>
      <c r="AD42" s="9"/>
      <c r="AE42" s="9"/>
      <c r="AF42" s="9"/>
      <c r="AG42" s="9"/>
      <c r="AH42" s="9"/>
      <c r="AI42" s="9"/>
      <c r="AJ42" s="9"/>
      <c r="AK42" s="9"/>
      <c r="AL42" s="9"/>
      <c r="AM42" s="11">
        <f t="shared" si="0"/>
        <v>0</v>
      </c>
      <c r="AN42" s="11">
        <f t="shared" si="1"/>
        <v>0</v>
      </c>
      <c r="AO42" s="47" t="e">
        <f t="shared" si="2"/>
        <v>#DIV/0!</v>
      </c>
      <c r="AP42" s="3">
        <f>SUM(VLOOKUP($A42,JAN!$A$2:$AN$301,39,FALSE),VLOOKUP($A42,FEB!$A$2:$AK$301,36,FALSE),VLOOKUP($A42,MAR!$A$2:$AN$301,39,FALSE))</f>
        <v>0</v>
      </c>
      <c r="AQ42" s="3">
        <f>SUM(VLOOKUP($A42,JAN!$A$2:$AN$301,40,FALSE),VLOOKUP($A42,FEB!$A$2:$AK$301,37,FALSE),VLOOKUP($A42,MAR!$A$2:$AN$301,40,FALSE))</f>
        <v>0</v>
      </c>
      <c r="AR42" s="196" t="e">
        <f t="shared" si="3"/>
        <v>#DIV/0!</v>
      </c>
    </row>
    <row r="43" spans="1:44" x14ac:dyDescent="0.25">
      <c r="A43" s="10">
        <v>42</v>
      </c>
      <c r="B43" s="11">
        <f>VLOOKUP($A43,Table2[[No]:[Date Student Last Attended Program
(mm/dd/yyyy)]],2,FALSE)</f>
        <v>0</v>
      </c>
      <c r="C43" s="12">
        <f>VLOOKUP($A43,Table2[[No]:[Date Student Last Attended Program
(mm/dd/yyyy)]],4,FALSE)</f>
        <v>0</v>
      </c>
      <c r="D43" s="51">
        <f>VLOOKUP($A43,Table2[[No]:[Date Student Last Attended Program
(mm/dd/yyyy)]],14,FALSE)</f>
        <v>0</v>
      </c>
      <c r="E43" s="138">
        <f>VLOOKUP($A43,Table2[[No]:[Date Student Last Attended Program
(mm/dd/yyyy)]],17,FALSE)</f>
        <v>0</v>
      </c>
      <c r="F43" s="207">
        <f>VLOOKUP($A43,Table2[[No]:[Date Student Last Attended Program
(mm/dd/yyyy)]],18,FALSE)</f>
        <v>0</v>
      </c>
      <c r="G43" s="209">
        <f>VLOOKUP($A43,Table2[[#All],[No]:[Which Group Does Student Participate In?
(optional)]],23,FALSE)</f>
        <v>0</v>
      </c>
      <c r="H43" s="29"/>
      <c r="I43" s="29"/>
      <c r="J43" s="29"/>
      <c r="K43" s="29"/>
      <c r="L43" s="29"/>
      <c r="M43" s="29"/>
      <c r="N43" s="29"/>
      <c r="O43" s="29"/>
      <c r="P43" s="29"/>
      <c r="Q43" s="29"/>
      <c r="R43" s="29"/>
      <c r="S43" s="9"/>
      <c r="T43" s="9"/>
      <c r="U43" s="9"/>
      <c r="V43" s="9"/>
      <c r="W43" s="9"/>
      <c r="X43" s="9"/>
      <c r="Y43" s="9"/>
      <c r="Z43" s="9"/>
      <c r="AA43" s="9"/>
      <c r="AB43" s="9"/>
      <c r="AC43" s="9"/>
      <c r="AD43" s="9"/>
      <c r="AE43" s="9"/>
      <c r="AF43" s="9"/>
      <c r="AG43" s="9"/>
      <c r="AH43" s="9"/>
      <c r="AI43" s="9"/>
      <c r="AJ43" s="9"/>
      <c r="AK43" s="9"/>
      <c r="AL43" s="9"/>
      <c r="AM43" s="11">
        <f t="shared" si="0"/>
        <v>0</v>
      </c>
      <c r="AN43" s="11">
        <f t="shared" si="1"/>
        <v>0</v>
      </c>
      <c r="AO43" s="47" t="e">
        <f t="shared" si="2"/>
        <v>#DIV/0!</v>
      </c>
      <c r="AP43" s="3">
        <f>SUM(VLOOKUP($A43,JAN!$A$2:$AN$301,39,FALSE),VLOOKUP($A43,FEB!$A$2:$AK$301,36,FALSE),VLOOKUP($A43,MAR!$A$2:$AN$301,39,FALSE))</f>
        <v>0</v>
      </c>
      <c r="AQ43" s="3">
        <f>SUM(VLOOKUP($A43,JAN!$A$2:$AN$301,40,FALSE),VLOOKUP($A43,FEB!$A$2:$AK$301,37,FALSE),VLOOKUP($A43,MAR!$A$2:$AN$301,40,FALSE))</f>
        <v>0</v>
      </c>
      <c r="AR43" s="196" t="e">
        <f t="shared" si="3"/>
        <v>#DIV/0!</v>
      </c>
    </row>
    <row r="44" spans="1:44" x14ac:dyDescent="0.25">
      <c r="A44" s="10">
        <v>43</v>
      </c>
      <c r="B44" s="11">
        <f>VLOOKUP($A44,Table2[[No]:[Date Student Last Attended Program
(mm/dd/yyyy)]],2,FALSE)</f>
        <v>0</v>
      </c>
      <c r="C44" s="12">
        <f>VLOOKUP($A44,Table2[[No]:[Date Student Last Attended Program
(mm/dd/yyyy)]],4,FALSE)</f>
        <v>0</v>
      </c>
      <c r="D44" s="51">
        <f>VLOOKUP($A44,Table2[[No]:[Date Student Last Attended Program
(mm/dd/yyyy)]],14,FALSE)</f>
        <v>0</v>
      </c>
      <c r="E44" s="138">
        <f>VLOOKUP($A44,Table2[[No]:[Date Student Last Attended Program
(mm/dd/yyyy)]],17,FALSE)</f>
        <v>0</v>
      </c>
      <c r="F44" s="207">
        <f>VLOOKUP($A44,Table2[[No]:[Date Student Last Attended Program
(mm/dd/yyyy)]],18,FALSE)</f>
        <v>0</v>
      </c>
      <c r="G44" s="209">
        <f>VLOOKUP($A44,Table2[[#All],[No]:[Which Group Does Student Participate In?
(optional)]],23,FALSE)</f>
        <v>0</v>
      </c>
      <c r="H44" s="29"/>
      <c r="I44" s="29"/>
      <c r="J44" s="29"/>
      <c r="K44" s="29"/>
      <c r="L44" s="29"/>
      <c r="M44" s="29"/>
      <c r="N44" s="29"/>
      <c r="O44" s="29"/>
      <c r="P44" s="29"/>
      <c r="Q44" s="29"/>
      <c r="R44" s="29"/>
      <c r="S44" s="9"/>
      <c r="T44" s="9"/>
      <c r="U44" s="9"/>
      <c r="V44" s="9"/>
      <c r="W44" s="9"/>
      <c r="X44" s="9"/>
      <c r="Y44" s="9"/>
      <c r="Z44" s="9"/>
      <c r="AA44" s="9"/>
      <c r="AB44" s="9"/>
      <c r="AC44" s="9"/>
      <c r="AD44" s="9"/>
      <c r="AE44" s="9"/>
      <c r="AF44" s="9"/>
      <c r="AG44" s="9"/>
      <c r="AH44" s="9"/>
      <c r="AI44" s="9"/>
      <c r="AJ44" s="9"/>
      <c r="AK44" s="9"/>
      <c r="AL44" s="9"/>
      <c r="AM44" s="11">
        <f t="shared" si="0"/>
        <v>0</v>
      </c>
      <c r="AN44" s="11">
        <f t="shared" si="1"/>
        <v>0</v>
      </c>
      <c r="AO44" s="47" t="e">
        <f t="shared" si="2"/>
        <v>#DIV/0!</v>
      </c>
      <c r="AP44" s="3">
        <f>SUM(VLOOKUP($A44,JAN!$A$2:$AN$301,39,FALSE),VLOOKUP($A44,FEB!$A$2:$AK$301,36,FALSE),VLOOKUP($A44,MAR!$A$2:$AN$301,39,FALSE))</f>
        <v>0</v>
      </c>
      <c r="AQ44" s="3">
        <f>SUM(VLOOKUP($A44,JAN!$A$2:$AN$301,40,FALSE),VLOOKUP($A44,FEB!$A$2:$AK$301,37,FALSE),VLOOKUP($A44,MAR!$A$2:$AN$301,40,FALSE))</f>
        <v>0</v>
      </c>
      <c r="AR44" s="196" t="e">
        <f t="shared" si="3"/>
        <v>#DIV/0!</v>
      </c>
    </row>
    <row r="45" spans="1:44" x14ac:dyDescent="0.25">
      <c r="A45" s="10">
        <v>44</v>
      </c>
      <c r="B45" s="11">
        <f>VLOOKUP($A45,Table2[[No]:[Date Student Last Attended Program
(mm/dd/yyyy)]],2,FALSE)</f>
        <v>0</v>
      </c>
      <c r="C45" s="12">
        <f>VLOOKUP($A45,Table2[[No]:[Date Student Last Attended Program
(mm/dd/yyyy)]],4,FALSE)</f>
        <v>0</v>
      </c>
      <c r="D45" s="51">
        <f>VLOOKUP($A45,Table2[[No]:[Date Student Last Attended Program
(mm/dd/yyyy)]],14,FALSE)</f>
        <v>0</v>
      </c>
      <c r="E45" s="138">
        <f>VLOOKUP($A45,Table2[[No]:[Date Student Last Attended Program
(mm/dd/yyyy)]],17,FALSE)</f>
        <v>0</v>
      </c>
      <c r="F45" s="207">
        <f>VLOOKUP($A45,Table2[[No]:[Date Student Last Attended Program
(mm/dd/yyyy)]],18,FALSE)</f>
        <v>0</v>
      </c>
      <c r="G45" s="209">
        <f>VLOOKUP($A45,Table2[[#All],[No]:[Which Group Does Student Participate In?
(optional)]],23,FALSE)</f>
        <v>0</v>
      </c>
      <c r="H45" s="29"/>
      <c r="I45" s="29"/>
      <c r="J45" s="29"/>
      <c r="K45" s="29"/>
      <c r="L45" s="29"/>
      <c r="M45" s="29"/>
      <c r="N45" s="29"/>
      <c r="O45" s="29"/>
      <c r="P45" s="29"/>
      <c r="Q45" s="29"/>
      <c r="R45" s="29"/>
      <c r="S45" s="9"/>
      <c r="T45" s="9"/>
      <c r="U45" s="9"/>
      <c r="V45" s="9"/>
      <c r="W45" s="9"/>
      <c r="X45" s="9"/>
      <c r="Y45" s="9"/>
      <c r="Z45" s="9"/>
      <c r="AA45" s="9"/>
      <c r="AB45" s="9"/>
      <c r="AC45" s="9"/>
      <c r="AD45" s="9"/>
      <c r="AE45" s="9"/>
      <c r="AF45" s="9"/>
      <c r="AG45" s="9"/>
      <c r="AH45" s="9"/>
      <c r="AI45" s="9"/>
      <c r="AJ45" s="9"/>
      <c r="AK45" s="9"/>
      <c r="AL45" s="9"/>
      <c r="AM45" s="11">
        <f t="shared" si="0"/>
        <v>0</v>
      </c>
      <c r="AN45" s="11">
        <f t="shared" si="1"/>
        <v>0</v>
      </c>
      <c r="AO45" s="47" t="e">
        <f t="shared" si="2"/>
        <v>#DIV/0!</v>
      </c>
      <c r="AP45" s="3">
        <f>SUM(VLOOKUP($A45,JAN!$A$2:$AN$301,39,FALSE),VLOOKUP($A45,FEB!$A$2:$AK$301,36,FALSE),VLOOKUP($A45,MAR!$A$2:$AN$301,39,FALSE))</f>
        <v>0</v>
      </c>
      <c r="AQ45" s="3">
        <f>SUM(VLOOKUP($A45,JAN!$A$2:$AN$301,40,FALSE),VLOOKUP($A45,FEB!$A$2:$AK$301,37,FALSE),VLOOKUP($A45,MAR!$A$2:$AN$301,40,FALSE))</f>
        <v>0</v>
      </c>
      <c r="AR45" s="196" t="e">
        <f t="shared" si="3"/>
        <v>#DIV/0!</v>
      </c>
    </row>
    <row r="46" spans="1:44" x14ac:dyDescent="0.25">
      <c r="A46" s="10">
        <v>45</v>
      </c>
      <c r="B46" s="11">
        <f>VLOOKUP($A46,Table2[[No]:[Date Student Last Attended Program
(mm/dd/yyyy)]],2,FALSE)</f>
        <v>0</v>
      </c>
      <c r="C46" s="12">
        <f>VLOOKUP($A46,Table2[[No]:[Date Student Last Attended Program
(mm/dd/yyyy)]],4,FALSE)</f>
        <v>0</v>
      </c>
      <c r="D46" s="51">
        <f>VLOOKUP($A46,Table2[[No]:[Date Student Last Attended Program
(mm/dd/yyyy)]],14,FALSE)</f>
        <v>0</v>
      </c>
      <c r="E46" s="138">
        <f>VLOOKUP($A46,Table2[[No]:[Date Student Last Attended Program
(mm/dd/yyyy)]],17,FALSE)</f>
        <v>0</v>
      </c>
      <c r="F46" s="207">
        <f>VLOOKUP($A46,Table2[[No]:[Date Student Last Attended Program
(mm/dd/yyyy)]],18,FALSE)</f>
        <v>0</v>
      </c>
      <c r="G46" s="209">
        <f>VLOOKUP($A46,Table2[[#All],[No]:[Which Group Does Student Participate In?
(optional)]],23,FALSE)</f>
        <v>0</v>
      </c>
      <c r="H46" s="29"/>
      <c r="I46" s="29"/>
      <c r="J46" s="29"/>
      <c r="K46" s="29"/>
      <c r="L46" s="29"/>
      <c r="M46" s="29"/>
      <c r="N46" s="29"/>
      <c r="O46" s="29"/>
      <c r="P46" s="29"/>
      <c r="Q46" s="29"/>
      <c r="R46" s="29"/>
      <c r="S46" s="9"/>
      <c r="T46" s="9"/>
      <c r="U46" s="9"/>
      <c r="V46" s="9"/>
      <c r="W46" s="9"/>
      <c r="X46" s="9"/>
      <c r="Y46" s="9"/>
      <c r="Z46" s="9"/>
      <c r="AA46" s="9"/>
      <c r="AB46" s="9"/>
      <c r="AC46" s="9"/>
      <c r="AD46" s="9"/>
      <c r="AE46" s="9"/>
      <c r="AF46" s="9"/>
      <c r="AG46" s="9"/>
      <c r="AH46" s="9"/>
      <c r="AI46" s="9"/>
      <c r="AJ46" s="9"/>
      <c r="AK46" s="9"/>
      <c r="AL46" s="9"/>
      <c r="AM46" s="11">
        <f t="shared" si="0"/>
        <v>0</v>
      </c>
      <c r="AN46" s="11">
        <f t="shared" si="1"/>
        <v>0</v>
      </c>
      <c r="AO46" s="47" t="e">
        <f t="shared" si="2"/>
        <v>#DIV/0!</v>
      </c>
      <c r="AP46" s="3">
        <f>SUM(VLOOKUP($A46,JAN!$A$2:$AN$301,39,FALSE),VLOOKUP($A46,FEB!$A$2:$AK$301,36,FALSE),VLOOKUP($A46,MAR!$A$2:$AN$301,39,FALSE))</f>
        <v>0</v>
      </c>
      <c r="AQ46" s="3">
        <f>SUM(VLOOKUP($A46,JAN!$A$2:$AN$301,40,FALSE),VLOOKUP($A46,FEB!$A$2:$AK$301,37,FALSE),VLOOKUP($A46,MAR!$A$2:$AN$301,40,FALSE))</f>
        <v>0</v>
      </c>
      <c r="AR46" s="196" t="e">
        <f t="shared" si="3"/>
        <v>#DIV/0!</v>
      </c>
    </row>
    <row r="47" spans="1:44" x14ac:dyDescent="0.25">
      <c r="A47" s="10">
        <v>46</v>
      </c>
      <c r="B47" s="11">
        <f>VLOOKUP($A47,Table2[[No]:[Date Student Last Attended Program
(mm/dd/yyyy)]],2,FALSE)</f>
        <v>0</v>
      </c>
      <c r="C47" s="12">
        <f>VLOOKUP($A47,Table2[[No]:[Date Student Last Attended Program
(mm/dd/yyyy)]],4,FALSE)</f>
        <v>0</v>
      </c>
      <c r="D47" s="51">
        <f>VLOOKUP($A47,Table2[[No]:[Date Student Last Attended Program
(mm/dd/yyyy)]],14,FALSE)</f>
        <v>0</v>
      </c>
      <c r="E47" s="138">
        <f>VLOOKUP($A47,Table2[[No]:[Date Student Last Attended Program
(mm/dd/yyyy)]],17,FALSE)</f>
        <v>0</v>
      </c>
      <c r="F47" s="207">
        <f>VLOOKUP($A47,Table2[[No]:[Date Student Last Attended Program
(mm/dd/yyyy)]],18,FALSE)</f>
        <v>0</v>
      </c>
      <c r="G47" s="209">
        <f>VLOOKUP($A47,Table2[[#All],[No]:[Which Group Does Student Participate In?
(optional)]],23,FALSE)</f>
        <v>0</v>
      </c>
      <c r="H47" s="29"/>
      <c r="I47" s="29"/>
      <c r="J47" s="29"/>
      <c r="K47" s="29"/>
      <c r="L47" s="29"/>
      <c r="M47" s="29"/>
      <c r="N47" s="29"/>
      <c r="O47" s="29"/>
      <c r="P47" s="29"/>
      <c r="Q47" s="29"/>
      <c r="R47" s="29"/>
      <c r="S47" s="9"/>
      <c r="T47" s="9"/>
      <c r="U47" s="9"/>
      <c r="V47" s="9"/>
      <c r="W47" s="9"/>
      <c r="X47" s="9"/>
      <c r="Y47" s="9"/>
      <c r="Z47" s="9"/>
      <c r="AA47" s="9"/>
      <c r="AB47" s="9"/>
      <c r="AC47" s="9"/>
      <c r="AD47" s="9"/>
      <c r="AE47" s="9"/>
      <c r="AF47" s="9"/>
      <c r="AG47" s="9"/>
      <c r="AH47" s="9"/>
      <c r="AI47" s="9"/>
      <c r="AJ47" s="9"/>
      <c r="AK47" s="9"/>
      <c r="AL47" s="9"/>
      <c r="AM47" s="11">
        <f t="shared" si="0"/>
        <v>0</v>
      </c>
      <c r="AN47" s="11">
        <f t="shared" si="1"/>
        <v>0</v>
      </c>
      <c r="AO47" s="47" t="e">
        <f t="shared" si="2"/>
        <v>#DIV/0!</v>
      </c>
      <c r="AP47" s="3">
        <f>SUM(VLOOKUP($A47,JAN!$A$2:$AN$301,39,FALSE),VLOOKUP($A47,FEB!$A$2:$AK$301,36,FALSE),VLOOKUP($A47,MAR!$A$2:$AN$301,39,FALSE))</f>
        <v>0</v>
      </c>
      <c r="AQ47" s="3">
        <f>SUM(VLOOKUP($A47,JAN!$A$2:$AN$301,40,FALSE),VLOOKUP($A47,FEB!$A$2:$AK$301,37,FALSE),VLOOKUP($A47,MAR!$A$2:$AN$301,40,FALSE))</f>
        <v>0</v>
      </c>
      <c r="AR47" s="196" t="e">
        <f t="shared" si="3"/>
        <v>#DIV/0!</v>
      </c>
    </row>
    <row r="48" spans="1:44" x14ac:dyDescent="0.25">
      <c r="A48" s="10">
        <v>47</v>
      </c>
      <c r="B48" s="11">
        <f>VLOOKUP($A48,Table2[[No]:[Date Student Last Attended Program
(mm/dd/yyyy)]],2,FALSE)</f>
        <v>0</v>
      </c>
      <c r="C48" s="12">
        <f>VLOOKUP($A48,Table2[[No]:[Date Student Last Attended Program
(mm/dd/yyyy)]],4,FALSE)</f>
        <v>0</v>
      </c>
      <c r="D48" s="51">
        <f>VLOOKUP($A48,Table2[[No]:[Date Student Last Attended Program
(mm/dd/yyyy)]],14,FALSE)</f>
        <v>0</v>
      </c>
      <c r="E48" s="138">
        <f>VLOOKUP($A48,Table2[[No]:[Date Student Last Attended Program
(mm/dd/yyyy)]],17,FALSE)</f>
        <v>0</v>
      </c>
      <c r="F48" s="207">
        <f>VLOOKUP($A48,Table2[[No]:[Date Student Last Attended Program
(mm/dd/yyyy)]],18,FALSE)</f>
        <v>0</v>
      </c>
      <c r="G48" s="209">
        <f>VLOOKUP($A48,Table2[[#All],[No]:[Which Group Does Student Participate In?
(optional)]],23,FALSE)</f>
        <v>0</v>
      </c>
      <c r="H48" s="29"/>
      <c r="I48" s="29"/>
      <c r="J48" s="29"/>
      <c r="K48" s="29"/>
      <c r="L48" s="29"/>
      <c r="M48" s="29"/>
      <c r="N48" s="29"/>
      <c r="O48" s="29"/>
      <c r="P48" s="29"/>
      <c r="Q48" s="29"/>
      <c r="R48" s="29"/>
      <c r="S48" s="9"/>
      <c r="T48" s="9"/>
      <c r="U48" s="9"/>
      <c r="V48" s="9"/>
      <c r="W48" s="9"/>
      <c r="X48" s="9"/>
      <c r="Y48" s="9"/>
      <c r="Z48" s="9"/>
      <c r="AA48" s="9"/>
      <c r="AB48" s="9"/>
      <c r="AC48" s="9"/>
      <c r="AD48" s="9"/>
      <c r="AE48" s="9"/>
      <c r="AF48" s="9"/>
      <c r="AG48" s="9"/>
      <c r="AH48" s="9"/>
      <c r="AI48" s="9"/>
      <c r="AJ48" s="9"/>
      <c r="AK48" s="9"/>
      <c r="AL48" s="9"/>
      <c r="AM48" s="11">
        <f t="shared" si="0"/>
        <v>0</v>
      </c>
      <c r="AN48" s="11">
        <f t="shared" si="1"/>
        <v>0</v>
      </c>
      <c r="AO48" s="47" t="e">
        <f t="shared" si="2"/>
        <v>#DIV/0!</v>
      </c>
      <c r="AP48" s="3">
        <f>SUM(VLOOKUP($A48,JAN!$A$2:$AN$301,39,FALSE),VLOOKUP($A48,FEB!$A$2:$AK$301,36,FALSE),VLOOKUP($A48,MAR!$A$2:$AN$301,39,FALSE))</f>
        <v>0</v>
      </c>
      <c r="AQ48" s="3">
        <f>SUM(VLOOKUP($A48,JAN!$A$2:$AN$301,40,FALSE),VLOOKUP($A48,FEB!$A$2:$AK$301,37,FALSE),VLOOKUP($A48,MAR!$A$2:$AN$301,40,FALSE))</f>
        <v>0</v>
      </c>
      <c r="AR48" s="196" t="e">
        <f t="shared" si="3"/>
        <v>#DIV/0!</v>
      </c>
    </row>
    <row r="49" spans="1:44" x14ac:dyDescent="0.25">
      <c r="A49" s="10">
        <v>48</v>
      </c>
      <c r="B49" s="11">
        <f>VLOOKUP($A49,Table2[[No]:[Date Student Last Attended Program
(mm/dd/yyyy)]],2,FALSE)</f>
        <v>0</v>
      </c>
      <c r="C49" s="12">
        <f>VLOOKUP($A49,Table2[[No]:[Date Student Last Attended Program
(mm/dd/yyyy)]],4,FALSE)</f>
        <v>0</v>
      </c>
      <c r="D49" s="51">
        <f>VLOOKUP($A49,Table2[[No]:[Date Student Last Attended Program
(mm/dd/yyyy)]],14,FALSE)</f>
        <v>0</v>
      </c>
      <c r="E49" s="138">
        <f>VLOOKUP($A49,Table2[[No]:[Date Student Last Attended Program
(mm/dd/yyyy)]],17,FALSE)</f>
        <v>0</v>
      </c>
      <c r="F49" s="207">
        <f>VLOOKUP($A49,Table2[[No]:[Date Student Last Attended Program
(mm/dd/yyyy)]],18,FALSE)</f>
        <v>0</v>
      </c>
      <c r="G49" s="209">
        <f>VLOOKUP($A49,Table2[[#All],[No]:[Which Group Does Student Participate In?
(optional)]],23,FALSE)</f>
        <v>0</v>
      </c>
      <c r="H49" s="29"/>
      <c r="I49" s="29"/>
      <c r="J49" s="29"/>
      <c r="K49" s="29"/>
      <c r="L49" s="29"/>
      <c r="M49" s="29"/>
      <c r="N49" s="29"/>
      <c r="O49" s="29"/>
      <c r="P49" s="29"/>
      <c r="Q49" s="29"/>
      <c r="R49" s="29"/>
      <c r="S49" s="9"/>
      <c r="T49" s="9"/>
      <c r="U49" s="9"/>
      <c r="V49" s="9"/>
      <c r="W49" s="9"/>
      <c r="X49" s="9"/>
      <c r="Y49" s="9"/>
      <c r="Z49" s="9"/>
      <c r="AA49" s="9"/>
      <c r="AB49" s="9"/>
      <c r="AC49" s="9"/>
      <c r="AD49" s="9"/>
      <c r="AE49" s="9"/>
      <c r="AF49" s="9"/>
      <c r="AG49" s="9"/>
      <c r="AH49" s="9"/>
      <c r="AI49" s="9"/>
      <c r="AJ49" s="9"/>
      <c r="AK49" s="9"/>
      <c r="AL49" s="9"/>
      <c r="AM49" s="11">
        <f t="shared" si="0"/>
        <v>0</v>
      </c>
      <c r="AN49" s="11">
        <f t="shared" si="1"/>
        <v>0</v>
      </c>
      <c r="AO49" s="47" t="e">
        <f t="shared" si="2"/>
        <v>#DIV/0!</v>
      </c>
      <c r="AP49" s="3">
        <f>SUM(VLOOKUP($A49,JAN!$A$2:$AN$301,39,FALSE),VLOOKUP($A49,FEB!$A$2:$AK$301,36,FALSE),VLOOKUP($A49,MAR!$A$2:$AN$301,39,FALSE))</f>
        <v>0</v>
      </c>
      <c r="AQ49" s="3">
        <f>SUM(VLOOKUP($A49,JAN!$A$2:$AN$301,40,FALSE),VLOOKUP($A49,FEB!$A$2:$AK$301,37,FALSE),VLOOKUP($A49,MAR!$A$2:$AN$301,40,FALSE))</f>
        <v>0</v>
      </c>
      <c r="AR49" s="196" t="e">
        <f t="shared" si="3"/>
        <v>#DIV/0!</v>
      </c>
    </row>
    <row r="50" spans="1:44" x14ac:dyDescent="0.25">
      <c r="A50" s="10">
        <v>49</v>
      </c>
      <c r="B50" s="11">
        <f>VLOOKUP($A50,Table2[[No]:[Date Student Last Attended Program
(mm/dd/yyyy)]],2,FALSE)</f>
        <v>0</v>
      </c>
      <c r="C50" s="12">
        <f>VLOOKUP($A50,Table2[[No]:[Date Student Last Attended Program
(mm/dd/yyyy)]],4,FALSE)</f>
        <v>0</v>
      </c>
      <c r="D50" s="51">
        <f>VLOOKUP($A50,Table2[[No]:[Date Student Last Attended Program
(mm/dd/yyyy)]],14,FALSE)</f>
        <v>0</v>
      </c>
      <c r="E50" s="138">
        <f>VLOOKUP($A50,Table2[[No]:[Date Student Last Attended Program
(mm/dd/yyyy)]],17,FALSE)</f>
        <v>0</v>
      </c>
      <c r="F50" s="207">
        <f>VLOOKUP($A50,Table2[[No]:[Date Student Last Attended Program
(mm/dd/yyyy)]],18,FALSE)</f>
        <v>0</v>
      </c>
      <c r="G50" s="209">
        <f>VLOOKUP($A50,Table2[[#All],[No]:[Which Group Does Student Participate In?
(optional)]],23,FALSE)</f>
        <v>0</v>
      </c>
      <c r="H50" s="29"/>
      <c r="I50" s="29"/>
      <c r="J50" s="29"/>
      <c r="K50" s="29"/>
      <c r="L50" s="29"/>
      <c r="M50" s="29"/>
      <c r="N50" s="29"/>
      <c r="O50" s="29"/>
      <c r="P50" s="29"/>
      <c r="Q50" s="29"/>
      <c r="R50" s="29"/>
      <c r="S50" s="9"/>
      <c r="T50" s="9"/>
      <c r="U50" s="9"/>
      <c r="V50" s="9"/>
      <c r="W50" s="9"/>
      <c r="X50" s="9"/>
      <c r="Y50" s="9"/>
      <c r="Z50" s="9"/>
      <c r="AA50" s="9"/>
      <c r="AB50" s="9"/>
      <c r="AC50" s="9"/>
      <c r="AD50" s="9"/>
      <c r="AE50" s="9"/>
      <c r="AF50" s="9"/>
      <c r="AG50" s="9"/>
      <c r="AH50" s="9"/>
      <c r="AI50" s="9"/>
      <c r="AJ50" s="9"/>
      <c r="AK50" s="9"/>
      <c r="AL50" s="9"/>
      <c r="AM50" s="11">
        <f t="shared" si="0"/>
        <v>0</v>
      </c>
      <c r="AN50" s="11">
        <f t="shared" si="1"/>
        <v>0</v>
      </c>
      <c r="AO50" s="47" t="e">
        <f t="shared" si="2"/>
        <v>#DIV/0!</v>
      </c>
      <c r="AP50" s="3">
        <f>SUM(VLOOKUP($A50,JAN!$A$2:$AN$301,39,FALSE),VLOOKUP($A50,FEB!$A$2:$AK$301,36,FALSE),VLOOKUP($A50,MAR!$A$2:$AN$301,39,FALSE))</f>
        <v>0</v>
      </c>
      <c r="AQ50" s="3">
        <f>SUM(VLOOKUP($A50,JAN!$A$2:$AN$301,40,FALSE),VLOOKUP($A50,FEB!$A$2:$AK$301,37,FALSE),VLOOKUP($A50,MAR!$A$2:$AN$301,40,FALSE))</f>
        <v>0</v>
      </c>
      <c r="AR50" s="196" t="e">
        <f t="shared" si="3"/>
        <v>#DIV/0!</v>
      </c>
    </row>
    <row r="51" spans="1:44" x14ac:dyDescent="0.25">
      <c r="A51" s="10">
        <v>50</v>
      </c>
      <c r="B51" s="11">
        <f>VLOOKUP($A51,Table2[[No]:[Date Student Last Attended Program
(mm/dd/yyyy)]],2,FALSE)</f>
        <v>0</v>
      </c>
      <c r="C51" s="12">
        <f>VLOOKUP($A51,Table2[[No]:[Date Student Last Attended Program
(mm/dd/yyyy)]],4,FALSE)</f>
        <v>0</v>
      </c>
      <c r="D51" s="51">
        <f>VLOOKUP($A51,Table2[[No]:[Date Student Last Attended Program
(mm/dd/yyyy)]],14,FALSE)</f>
        <v>0</v>
      </c>
      <c r="E51" s="138">
        <f>VLOOKUP($A51,Table2[[No]:[Date Student Last Attended Program
(mm/dd/yyyy)]],17,FALSE)</f>
        <v>0</v>
      </c>
      <c r="F51" s="207">
        <f>VLOOKUP($A51,Table2[[No]:[Date Student Last Attended Program
(mm/dd/yyyy)]],18,FALSE)</f>
        <v>0</v>
      </c>
      <c r="G51" s="209">
        <f>VLOOKUP($A51,Table2[[#All],[No]:[Which Group Does Student Participate In?
(optional)]],23,FALSE)</f>
        <v>0</v>
      </c>
      <c r="H51" s="29"/>
      <c r="I51" s="29"/>
      <c r="J51" s="29"/>
      <c r="K51" s="29"/>
      <c r="L51" s="29"/>
      <c r="M51" s="29"/>
      <c r="N51" s="29"/>
      <c r="O51" s="29"/>
      <c r="P51" s="29"/>
      <c r="Q51" s="29"/>
      <c r="R51" s="29"/>
      <c r="S51" s="9"/>
      <c r="T51" s="9"/>
      <c r="U51" s="9"/>
      <c r="V51" s="9"/>
      <c r="W51" s="9"/>
      <c r="X51" s="9"/>
      <c r="Y51" s="9"/>
      <c r="Z51" s="9"/>
      <c r="AA51" s="9"/>
      <c r="AB51" s="9"/>
      <c r="AC51" s="9"/>
      <c r="AD51" s="9"/>
      <c r="AE51" s="9"/>
      <c r="AF51" s="9"/>
      <c r="AG51" s="9"/>
      <c r="AH51" s="9"/>
      <c r="AI51" s="9"/>
      <c r="AJ51" s="9"/>
      <c r="AK51" s="9"/>
      <c r="AL51" s="9"/>
      <c r="AM51" s="11">
        <f t="shared" si="0"/>
        <v>0</v>
      </c>
      <c r="AN51" s="11">
        <f t="shared" si="1"/>
        <v>0</v>
      </c>
      <c r="AO51" s="47" t="e">
        <f t="shared" si="2"/>
        <v>#DIV/0!</v>
      </c>
      <c r="AP51" s="3">
        <f>SUM(VLOOKUP($A51,JAN!$A$2:$AN$301,39,FALSE),VLOOKUP($A51,FEB!$A$2:$AK$301,36,FALSE),VLOOKUP($A51,MAR!$A$2:$AN$301,39,FALSE))</f>
        <v>0</v>
      </c>
      <c r="AQ51" s="3">
        <f>SUM(VLOOKUP($A51,JAN!$A$2:$AN$301,40,FALSE),VLOOKUP($A51,FEB!$A$2:$AK$301,37,FALSE),VLOOKUP($A51,MAR!$A$2:$AN$301,40,FALSE))</f>
        <v>0</v>
      </c>
      <c r="AR51" s="196" t="e">
        <f t="shared" si="3"/>
        <v>#DIV/0!</v>
      </c>
    </row>
    <row r="52" spans="1:44" x14ac:dyDescent="0.25">
      <c r="A52" s="10">
        <v>51</v>
      </c>
      <c r="B52" s="11">
        <f>VLOOKUP($A52,Table2[[No]:[Date Student Last Attended Program
(mm/dd/yyyy)]],2,FALSE)</f>
        <v>0</v>
      </c>
      <c r="C52" s="12">
        <f>VLOOKUP($A52,Table2[[No]:[Date Student Last Attended Program
(mm/dd/yyyy)]],4,FALSE)</f>
        <v>0</v>
      </c>
      <c r="D52" s="51">
        <f>VLOOKUP($A52,Table2[[No]:[Date Student Last Attended Program
(mm/dd/yyyy)]],14,FALSE)</f>
        <v>0</v>
      </c>
      <c r="E52" s="138">
        <f>VLOOKUP($A52,Table2[[No]:[Date Student Last Attended Program
(mm/dd/yyyy)]],17,FALSE)</f>
        <v>0</v>
      </c>
      <c r="F52" s="207">
        <f>VLOOKUP($A52,Table2[[No]:[Date Student Last Attended Program
(mm/dd/yyyy)]],18,FALSE)</f>
        <v>0</v>
      </c>
      <c r="G52" s="209">
        <f>VLOOKUP($A52,Table2[[#All],[No]:[Which Group Does Student Participate In?
(optional)]],23,FALSE)</f>
        <v>0</v>
      </c>
      <c r="H52" s="29"/>
      <c r="I52" s="29"/>
      <c r="J52" s="29"/>
      <c r="K52" s="29"/>
      <c r="L52" s="29"/>
      <c r="M52" s="29"/>
      <c r="N52" s="29"/>
      <c r="O52" s="29"/>
      <c r="P52" s="29"/>
      <c r="Q52" s="29"/>
      <c r="R52" s="29"/>
      <c r="S52" s="9"/>
      <c r="T52" s="9"/>
      <c r="U52" s="9"/>
      <c r="V52" s="9"/>
      <c r="W52" s="9"/>
      <c r="X52" s="9"/>
      <c r="Y52" s="9"/>
      <c r="Z52" s="9"/>
      <c r="AA52" s="9"/>
      <c r="AB52" s="9"/>
      <c r="AC52" s="9"/>
      <c r="AD52" s="9"/>
      <c r="AE52" s="9"/>
      <c r="AF52" s="9"/>
      <c r="AG52" s="9"/>
      <c r="AH52" s="9"/>
      <c r="AI52" s="9"/>
      <c r="AJ52" s="9"/>
      <c r="AK52" s="9"/>
      <c r="AL52" s="9"/>
      <c r="AM52" s="11">
        <f t="shared" si="0"/>
        <v>0</v>
      </c>
      <c r="AN52" s="11">
        <f t="shared" si="1"/>
        <v>0</v>
      </c>
      <c r="AO52" s="47" t="e">
        <f t="shared" si="2"/>
        <v>#DIV/0!</v>
      </c>
      <c r="AP52" s="3">
        <f>SUM(VLOOKUP($A52,JAN!$A$2:$AN$301,39,FALSE),VLOOKUP($A52,FEB!$A$2:$AK$301,36,FALSE),VLOOKUP($A52,MAR!$A$2:$AN$301,39,FALSE))</f>
        <v>0</v>
      </c>
      <c r="AQ52" s="3">
        <f>SUM(VLOOKUP($A52,JAN!$A$2:$AN$301,40,FALSE),VLOOKUP($A52,FEB!$A$2:$AK$301,37,FALSE),VLOOKUP($A52,MAR!$A$2:$AN$301,40,FALSE))</f>
        <v>0</v>
      </c>
      <c r="AR52" s="196" t="e">
        <f t="shared" si="3"/>
        <v>#DIV/0!</v>
      </c>
    </row>
    <row r="53" spans="1:44" x14ac:dyDescent="0.25">
      <c r="A53" s="10">
        <v>52</v>
      </c>
      <c r="B53" s="11">
        <f>VLOOKUP($A53,Table2[[No]:[Date Student Last Attended Program
(mm/dd/yyyy)]],2,FALSE)</f>
        <v>0</v>
      </c>
      <c r="C53" s="12">
        <f>VLOOKUP($A53,Table2[[No]:[Date Student Last Attended Program
(mm/dd/yyyy)]],4,FALSE)</f>
        <v>0</v>
      </c>
      <c r="D53" s="51">
        <f>VLOOKUP($A53,Table2[[No]:[Date Student Last Attended Program
(mm/dd/yyyy)]],14,FALSE)</f>
        <v>0</v>
      </c>
      <c r="E53" s="138">
        <f>VLOOKUP($A53,Table2[[No]:[Date Student Last Attended Program
(mm/dd/yyyy)]],17,FALSE)</f>
        <v>0</v>
      </c>
      <c r="F53" s="207">
        <f>VLOOKUP($A53,Table2[[No]:[Date Student Last Attended Program
(mm/dd/yyyy)]],18,FALSE)</f>
        <v>0</v>
      </c>
      <c r="G53" s="209">
        <f>VLOOKUP($A53,Table2[[#All],[No]:[Which Group Does Student Participate In?
(optional)]],23,FALSE)</f>
        <v>0</v>
      </c>
      <c r="H53" s="29"/>
      <c r="I53" s="29"/>
      <c r="J53" s="29"/>
      <c r="K53" s="29"/>
      <c r="L53" s="29"/>
      <c r="M53" s="29"/>
      <c r="N53" s="29"/>
      <c r="O53" s="29"/>
      <c r="P53" s="29"/>
      <c r="Q53" s="29"/>
      <c r="R53" s="29"/>
      <c r="S53" s="9"/>
      <c r="T53" s="9"/>
      <c r="U53" s="9"/>
      <c r="V53" s="9"/>
      <c r="W53" s="9"/>
      <c r="X53" s="9"/>
      <c r="Y53" s="9"/>
      <c r="Z53" s="9"/>
      <c r="AA53" s="9"/>
      <c r="AB53" s="9"/>
      <c r="AC53" s="9"/>
      <c r="AD53" s="9"/>
      <c r="AE53" s="9"/>
      <c r="AF53" s="9"/>
      <c r="AG53" s="9"/>
      <c r="AH53" s="9"/>
      <c r="AI53" s="9"/>
      <c r="AJ53" s="9"/>
      <c r="AK53" s="9"/>
      <c r="AL53" s="9"/>
      <c r="AM53" s="11">
        <f t="shared" si="0"/>
        <v>0</v>
      </c>
      <c r="AN53" s="11">
        <f t="shared" si="1"/>
        <v>0</v>
      </c>
      <c r="AO53" s="47" t="e">
        <f t="shared" si="2"/>
        <v>#DIV/0!</v>
      </c>
      <c r="AP53" s="3">
        <f>SUM(VLOOKUP($A53,JAN!$A$2:$AN$301,39,FALSE),VLOOKUP($A53,FEB!$A$2:$AK$301,36,FALSE),VLOOKUP($A53,MAR!$A$2:$AN$301,39,FALSE))</f>
        <v>0</v>
      </c>
      <c r="AQ53" s="3">
        <f>SUM(VLOOKUP($A53,JAN!$A$2:$AN$301,40,FALSE),VLOOKUP($A53,FEB!$A$2:$AK$301,37,FALSE),VLOOKUP($A53,MAR!$A$2:$AN$301,40,FALSE))</f>
        <v>0</v>
      </c>
      <c r="AR53" s="196" t="e">
        <f t="shared" si="3"/>
        <v>#DIV/0!</v>
      </c>
    </row>
    <row r="54" spans="1:44" x14ac:dyDescent="0.25">
      <c r="A54" s="10">
        <v>53</v>
      </c>
      <c r="B54" s="11">
        <f>VLOOKUP($A54,Table2[[No]:[Date Student Last Attended Program
(mm/dd/yyyy)]],2,FALSE)</f>
        <v>0</v>
      </c>
      <c r="C54" s="12">
        <f>VLOOKUP($A54,Table2[[No]:[Date Student Last Attended Program
(mm/dd/yyyy)]],4,FALSE)</f>
        <v>0</v>
      </c>
      <c r="D54" s="51">
        <f>VLOOKUP($A54,Table2[[No]:[Date Student Last Attended Program
(mm/dd/yyyy)]],14,FALSE)</f>
        <v>0</v>
      </c>
      <c r="E54" s="138">
        <f>VLOOKUP($A54,Table2[[No]:[Date Student Last Attended Program
(mm/dd/yyyy)]],17,FALSE)</f>
        <v>0</v>
      </c>
      <c r="F54" s="207">
        <f>VLOOKUP($A54,Table2[[No]:[Date Student Last Attended Program
(mm/dd/yyyy)]],18,FALSE)</f>
        <v>0</v>
      </c>
      <c r="G54" s="209">
        <f>VLOOKUP($A54,Table2[[#All],[No]:[Which Group Does Student Participate In?
(optional)]],23,FALSE)</f>
        <v>0</v>
      </c>
      <c r="H54" s="29"/>
      <c r="I54" s="29"/>
      <c r="J54" s="29"/>
      <c r="K54" s="29"/>
      <c r="L54" s="29"/>
      <c r="M54" s="29"/>
      <c r="N54" s="29"/>
      <c r="O54" s="29"/>
      <c r="P54" s="29"/>
      <c r="Q54" s="29"/>
      <c r="R54" s="29"/>
      <c r="S54" s="9"/>
      <c r="T54" s="9"/>
      <c r="U54" s="9"/>
      <c r="V54" s="9"/>
      <c r="W54" s="9"/>
      <c r="X54" s="9"/>
      <c r="Y54" s="9"/>
      <c r="Z54" s="9"/>
      <c r="AA54" s="9"/>
      <c r="AB54" s="9"/>
      <c r="AC54" s="9"/>
      <c r="AD54" s="9"/>
      <c r="AE54" s="9"/>
      <c r="AF54" s="9"/>
      <c r="AG54" s="9"/>
      <c r="AH54" s="9"/>
      <c r="AI54" s="9"/>
      <c r="AJ54" s="9"/>
      <c r="AK54" s="9"/>
      <c r="AL54" s="9"/>
      <c r="AM54" s="11">
        <f t="shared" si="0"/>
        <v>0</v>
      </c>
      <c r="AN54" s="11">
        <f t="shared" si="1"/>
        <v>0</v>
      </c>
      <c r="AO54" s="47" t="e">
        <f t="shared" si="2"/>
        <v>#DIV/0!</v>
      </c>
      <c r="AP54" s="3">
        <f>SUM(VLOOKUP($A54,JAN!$A$2:$AN$301,39,FALSE),VLOOKUP($A54,FEB!$A$2:$AK$301,36,FALSE),VLOOKUP($A54,MAR!$A$2:$AN$301,39,FALSE))</f>
        <v>0</v>
      </c>
      <c r="AQ54" s="3">
        <f>SUM(VLOOKUP($A54,JAN!$A$2:$AN$301,40,FALSE),VLOOKUP($A54,FEB!$A$2:$AK$301,37,FALSE),VLOOKUP($A54,MAR!$A$2:$AN$301,40,FALSE))</f>
        <v>0</v>
      </c>
      <c r="AR54" s="196" t="e">
        <f t="shared" si="3"/>
        <v>#DIV/0!</v>
      </c>
    </row>
    <row r="55" spans="1:44" x14ac:dyDescent="0.25">
      <c r="A55" s="10">
        <v>54</v>
      </c>
      <c r="B55" s="11">
        <f>VLOOKUP($A55,Table2[[No]:[Date Student Last Attended Program
(mm/dd/yyyy)]],2,FALSE)</f>
        <v>0</v>
      </c>
      <c r="C55" s="12">
        <f>VLOOKUP($A55,Table2[[No]:[Date Student Last Attended Program
(mm/dd/yyyy)]],4,FALSE)</f>
        <v>0</v>
      </c>
      <c r="D55" s="51">
        <f>VLOOKUP($A55,Table2[[No]:[Date Student Last Attended Program
(mm/dd/yyyy)]],14,FALSE)</f>
        <v>0</v>
      </c>
      <c r="E55" s="138">
        <f>VLOOKUP($A55,Table2[[No]:[Date Student Last Attended Program
(mm/dd/yyyy)]],17,FALSE)</f>
        <v>0</v>
      </c>
      <c r="F55" s="207">
        <f>VLOOKUP($A55,Table2[[No]:[Date Student Last Attended Program
(mm/dd/yyyy)]],18,FALSE)</f>
        <v>0</v>
      </c>
      <c r="G55" s="209">
        <f>VLOOKUP($A55,Table2[[#All],[No]:[Which Group Does Student Participate In?
(optional)]],23,FALSE)</f>
        <v>0</v>
      </c>
      <c r="H55" s="29"/>
      <c r="I55" s="29"/>
      <c r="J55" s="29"/>
      <c r="K55" s="29"/>
      <c r="L55" s="29"/>
      <c r="M55" s="29"/>
      <c r="N55" s="29"/>
      <c r="O55" s="29"/>
      <c r="P55" s="29"/>
      <c r="Q55" s="29"/>
      <c r="R55" s="29"/>
      <c r="S55" s="9"/>
      <c r="T55" s="9"/>
      <c r="U55" s="9"/>
      <c r="V55" s="9"/>
      <c r="W55" s="9"/>
      <c r="X55" s="9"/>
      <c r="Y55" s="9"/>
      <c r="Z55" s="9"/>
      <c r="AA55" s="9"/>
      <c r="AB55" s="9"/>
      <c r="AC55" s="9"/>
      <c r="AD55" s="9"/>
      <c r="AE55" s="9"/>
      <c r="AF55" s="9"/>
      <c r="AG55" s="9"/>
      <c r="AH55" s="9"/>
      <c r="AI55" s="9"/>
      <c r="AJ55" s="9"/>
      <c r="AK55" s="9"/>
      <c r="AL55" s="9"/>
      <c r="AM55" s="11">
        <f t="shared" si="0"/>
        <v>0</v>
      </c>
      <c r="AN55" s="11">
        <f t="shared" si="1"/>
        <v>0</v>
      </c>
      <c r="AO55" s="47" t="e">
        <f t="shared" si="2"/>
        <v>#DIV/0!</v>
      </c>
      <c r="AP55" s="3">
        <f>SUM(VLOOKUP($A55,JAN!$A$2:$AN$301,39,FALSE),VLOOKUP($A55,FEB!$A$2:$AK$301,36,FALSE),VLOOKUP($A55,MAR!$A$2:$AN$301,39,FALSE))</f>
        <v>0</v>
      </c>
      <c r="AQ55" s="3">
        <f>SUM(VLOOKUP($A55,JAN!$A$2:$AN$301,40,FALSE),VLOOKUP($A55,FEB!$A$2:$AK$301,37,FALSE),VLOOKUP($A55,MAR!$A$2:$AN$301,40,FALSE))</f>
        <v>0</v>
      </c>
      <c r="AR55" s="196" t="e">
        <f t="shared" si="3"/>
        <v>#DIV/0!</v>
      </c>
    </row>
    <row r="56" spans="1:44" x14ac:dyDescent="0.25">
      <c r="A56" s="10">
        <v>55</v>
      </c>
      <c r="B56" s="11">
        <f>VLOOKUP($A56,Table2[[No]:[Date Student Last Attended Program
(mm/dd/yyyy)]],2,FALSE)</f>
        <v>0</v>
      </c>
      <c r="C56" s="12">
        <f>VLOOKUP($A56,Table2[[No]:[Date Student Last Attended Program
(mm/dd/yyyy)]],4,FALSE)</f>
        <v>0</v>
      </c>
      <c r="D56" s="51">
        <f>VLOOKUP($A56,Table2[[No]:[Date Student Last Attended Program
(mm/dd/yyyy)]],14,FALSE)</f>
        <v>0</v>
      </c>
      <c r="E56" s="138">
        <f>VLOOKUP($A56,Table2[[No]:[Date Student Last Attended Program
(mm/dd/yyyy)]],17,FALSE)</f>
        <v>0</v>
      </c>
      <c r="F56" s="207">
        <f>VLOOKUP($A56,Table2[[No]:[Date Student Last Attended Program
(mm/dd/yyyy)]],18,FALSE)</f>
        <v>0</v>
      </c>
      <c r="G56" s="209">
        <f>VLOOKUP($A56,Table2[[#All],[No]:[Which Group Does Student Participate In?
(optional)]],23,FALSE)</f>
        <v>0</v>
      </c>
      <c r="H56" s="29"/>
      <c r="I56" s="29"/>
      <c r="J56" s="29"/>
      <c r="K56" s="29"/>
      <c r="L56" s="29"/>
      <c r="M56" s="29"/>
      <c r="N56" s="29"/>
      <c r="O56" s="29"/>
      <c r="P56" s="29"/>
      <c r="Q56" s="29"/>
      <c r="R56" s="29"/>
      <c r="S56" s="9"/>
      <c r="T56" s="9"/>
      <c r="U56" s="9"/>
      <c r="V56" s="9"/>
      <c r="W56" s="9"/>
      <c r="X56" s="9"/>
      <c r="Y56" s="9"/>
      <c r="Z56" s="9"/>
      <c r="AA56" s="9"/>
      <c r="AB56" s="9"/>
      <c r="AC56" s="9"/>
      <c r="AD56" s="9"/>
      <c r="AE56" s="9"/>
      <c r="AF56" s="9"/>
      <c r="AG56" s="9"/>
      <c r="AH56" s="9"/>
      <c r="AI56" s="9"/>
      <c r="AJ56" s="9"/>
      <c r="AK56" s="9"/>
      <c r="AL56" s="9"/>
      <c r="AM56" s="11">
        <f t="shared" si="0"/>
        <v>0</v>
      </c>
      <c r="AN56" s="11">
        <f t="shared" si="1"/>
        <v>0</v>
      </c>
      <c r="AO56" s="47" t="e">
        <f t="shared" si="2"/>
        <v>#DIV/0!</v>
      </c>
      <c r="AP56" s="3">
        <f>SUM(VLOOKUP($A56,JAN!$A$2:$AN$301,39,FALSE),VLOOKUP($A56,FEB!$A$2:$AK$301,36,FALSE),VLOOKUP($A56,MAR!$A$2:$AN$301,39,FALSE))</f>
        <v>0</v>
      </c>
      <c r="AQ56" s="3">
        <f>SUM(VLOOKUP($A56,JAN!$A$2:$AN$301,40,FALSE),VLOOKUP($A56,FEB!$A$2:$AK$301,37,FALSE),VLOOKUP($A56,MAR!$A$2:$AN$301,40,FALSE))</f>
        <v>0</v>
      </c>
      <c r="AR56" s="196" t="e">
        <f t="shared" si="3"/>
        <v>#DIV/0!</v>
      </c>
    </row>
    <row r="57" spans="1:44" x14ac:dyDescent="0.25">
      <c r="A57" s="10">
        <v>56</v>
      </c>
      <c r="B57" s="11">
        <f>VLOOKUP($A57,Table2[[No]:[Date Student Last Attended Program
(mm/dd/yyyy)]],2,FALSE)</f>
        <v>0</v>
      </c>
      <c r="C57" s="12">
        <f>VLOOKUP($A57,Table2[[No]:[Date Student Last Attended Program
(mm/dd/yyyy)]],4,FALSE)</f>
        <v>0</v>
      </c>
      <c r="D57" s="51">
        <f>VLOOKUP($A57,Table2[[No]:[Date Student Last Attended Program
(mm/dd/yyyy)]],14,FALSE)</f>
        <v>0</v>
      </c>
      <c r="E57" s="138">
        <f>VLOOKUP($A57,Table2[[No]:[Date Student Last Attended Program
(mm/dd/yyyy)]],17,FALSE)</f>
        <v>0</v>
      </c>
      <c r="F57" s="207">
        <f>VLOOKUP($A57,Table2[[No]:[Date Student Last Attended Program
(mm/dd/yyyy)]],18,FALSE)</f>
        <v>0</v>
      </c>
      <c r="G57" s="209">
        <f>VLOOKUP($A57,Table2[[#All],[No]:[Which Group Does Student Participate In?
(optional)]],23,FALSE)</f>
        <v>0</v>
      </c>
      <c r="H57" s="29"/>
      <c r="I57" s="29"/>
      <c r="J57" s="29"/>
      <c r="K57" s="29"/>
      <c r="L57" s="29"/>
      <c r="M57" s="29"/>
      <c r="N57" s="29"/>
      <c r="O57" s="29"/>
      <c r="P57" s="29"/>
      <c r="Q57" s="29"/>
      <c r="R57" s="29"/>
      <c r="S57" s="9"/>
      <c r="T57" s="9"/>
      <c r="U57" s="9"/>
      <c r="V57" s="9"/>
      <c r="W57" s="9"/>
      <c r="X57" s="9"/>
      <c r="Y57" s="9"/>
      <c r="Z57" s="9"/>
      <c r="AA57" s="9"/>
      <c r="AB57" s="9"/>
      <c r="AC57" s="9"/>
      <c r="AD57" s="9"/>
      <c r="AE57" s="9"/>
      <c r="AF57" s="9"/>
      <c r="AG57" s="9"/>
      <c r="AH57" s="9"/>
      <c r="AI57" s="9"/>
      <c r="AJ57" s="9"/>
      <c r="AK57" s="9"/>
      <c r="AL57" s="9"/>
      <c r="AM57" s="11">
        <f t="shared" si="0"/>
        <v>0</v>
      </c>
      <c r="AN57" s="11">
        <f t="shared" si="1"/>
        <v>0</v>
      </c>
      <c r="AO57" s="47" t="e">
        <f t="shared" si="2"/>
        <v>#DIV/0!</v>
      </c>
      <c r="AP57" s="3">
        <f>SUM(VLOOKUP($A57,JAN!$A$2:$AN$301,39,FALSE),VLOOKUP($A57,FEB!$A$2:$AK$301,36,FALSE),VLOOKUP($A57,MAR!$A$2:$AN$301,39,FALSE))</f>
        <v>0</v>
      </c>
      <c r="AQ57" s="3">
        <f>SUM(VLOOKUP($A57,JAN!$A$2:$AN$301,40,FALSE),VLOOKUP($A57,FEB!$A$2:$AK$301,37,FALSE),VLOOKUP($A57,MAR!$A$2:$AN$301,40,FALSE))</f>
        <v>0</v>
      </c>
      <c r="AR57" s="196" t="e">
        <f t="shared" si="3"/>
        <v>#DIV/0!</v>
      </c>
    </row>
    <row r="58" spans="1:44" x14ac:dyDescent="0.25">
      <c r="A58" s="10">
        <v>57</v>
      </c>
      <c r="B58" s="11">
        <f>VLOOKUP($A58,Table2[[No]:[Date Student Last Attended Program
(mm/dd/yyyy)]],2,FALSE)</f>
        <v>0</v>
      </c>
      <c r="C58" s="12">
        <f>VLOOKUP($A58,Table2[[No]:[Date Student Last Attended Program
(mm/dd/yyyy)]],4,FALSE)</f>
        <v>0</v>
      </c>
      <c r="D58" s="51">
        <f>VLOOKUP($A58,Table2[[No]:[Date Student Last Attended Program
(mm/dd/yyyy)]],14,FALSE)</f>
        <v>0</v>
      </c>
      <c r="E58" s="138">
        <f>VLOOKUP($A58,Table2[[No]:[Date Student Last Attended Program
(mm/dd/yyyy)]],17,FALSE)</f>
        <v>0</v>
      </c>
      <c r="F58" s="207">
        <f>VLOOKUP($A58,Table2[[No]:[Date Student Last Attended Program
(mm/dd/yyyy)]],18,FALSE)</f>
        <v>0</v>
      </c>
      <c r="G58" s="209">
        <f>VLOOKUP($A58,Table2[[#All],[No]:[Which Group Does Student Participate In?
(optional)]],23,FALSE)</f>
        <v>0</v>
      </c>
      <c r="H58" s="29"/>
      <c r="I58" s="29"/>
      <c r="J58" s="29"/>
      <c r="K58" s="29"/>
      <c r="L58" s="29"/>
      <c r="M58" s="29"/>
      <c r="N58" s="29"/>
      <c r="O58" s="29"/>
      <c r="P58" s="29"/>
      <c r="Q58" s="29"/>
      <c r="R58" s="29"/>
      <c r="S58" s="9"/>
      <c r="T58" s="9"/>
      <c r="U58" s="9"/>
      <c r="V58" s="9"/>
      <c r="W58" s="9"/>
      <c r="X58" s="9"/>
      <c r="Y58" s="9"/>
      <c r="Z58" s="9"/>
      <c r="AA58" s="9"/>
      <c r="AB58" s="9"/>
      <c r="AC58" s="9"/>
      <c r="AD58" s="9"/>
      <c r="AE58" s="9"/>
      <c r="AF58" s="9"/>
      <c r="AG58" s="9"/>
      <c r="AH58" s="9"/>
      <c r="AI58" s="9"/>
      <c r="AJ58" s="9"/>
      <c r="AK58" s="9"/>
      <c r="AL58" s="9"/>
      <c r="AM58" s="11">
        <f t="shared" si="0"/>
        <v>0</v>
      </c>
      <c r="AN58" s="11">
        <f t="shared" si="1"/>
        <v>0</v>
      </c>
      <c r="AO58" s="47" t="e">
        <f t="shared" si="2"/>
        <v>#DIV/0!</v>
      </c>
      <c r="AP58" s="3">
        <f>SUM(VLOOKUP($A58,JAN!$A$2:$AN$301,39,FALSE),VLOOKUP($A58,FEB!$A$2:$AK$301,36,FALSE),VLOOKUP($A58,MAR!$A$2:$AN$301,39,FALSE))</f>
        <v>0</v>
      </c>
      <c r="AQ58" s="3">
        <f>SUM(VLOOKUP($A58,JAN!$A$2:$AN$301,40,FALSE),VLOOKUP($A58,FEB!$A$2:$AK$301,37,FALSE),VLOOKUP($A58,MAR!$A$2:$AN$301,40,FALSE))</f>
        <v>0</v>
      </c>
      <c r="AR58" s="196" t="e">
        <f t="shared" si="3"/>
        <v>#DIV/0!</v>
      </c>
    </row>
    <row r="59" spans="1:44" x14ac:dyDescent="0.25">
      <c r="A59" s="10">
        <v>58</v>
      </c>
      <c r="B59" s="11">
        <f>VLOOKUP($A59,Table2[[No]:[Date Student Last Attended Program
(mm/dd/yyyy)]],2,FALSE)</f>
        <v>0</v>
      </c>
      <c r="C59" s="12">
        <f>VLOOKUP($A59,Table2[[No]:[Date Student Last Attended Program
(mm/dd/yyyy)]],4,FALSE)</f>
        <v>0</v>
      </c>
      <c r="D59" s="51">
        <f>VLOOKUP($A59,Table2[[No]:[Date Student Last Attended Program
(mm/dd/yyyy)]],14,FALSE)</f>
        <v>0</v>
      </c>
      <c r="E59" s="138">
        <f>VLOOKUP($A59,Table2[[No]:[Date Student Last Attended Program
(mm/dd/yyyy)]],17,FALSE)</f>
        <v>0</v>
      </c>
      <c r="F59" s="207">
        <f>VLOOKUP($A59,Table2[[No]:[Date Student Last Attended Program
(mm/dd/yyyy)]],18,FALSE)</f>
        <v>0</v>
      </c>
      <c r="G59" s="209">
        <f>VLOOKUP($A59,Table2[[#All],[No]:[Which Group Does Student Participate In?
(optional)]],23,FALSE)</f>
        <v>0</v>
      </c>
      <c r="H59" s="29"/>
      <c r="I59" s="29"/>
      <c r="J59" s="29"/>
      <c r="K59" s="29"/>
      <c r="L59" s="29"/>
      <c r="M59" s="29"/>
      <c r="N59" s="29"/>
      <c r="O59" s="29"/>
      <c r="P59" s="29"/>
      <c r="Q59" s="29"/>
      <c r="R59" s="29"/>
      <c r="S59" s="9"/>
      <c r="T59" s="9"/>
      <c r="U59" s="9"/>
      <c r="V59" s="9"/>
      <c r="W59" s="9"/>
      <c r="X59" s="9"/>
      <c r="Y59" s="9"/>
      <c r="Z59" s="9"/>
      <c r="AA59" s="9"/>
      <c r="AB59" s="9"/>
      <c r="AC59" s="9"/>
      <c r="AD59" s="9"/>
      <c r="AE59" s="9"/>
      <c r="AF59" s="9"/>
      <c r="AG59" s="9"/>
      <c r="AH59" s="9"/>
      <c r="AI59" s="9"/>
      <c r="AJ59" s="9"/>
      <c r="AK59" s="9"/>
      <c r="AL59" s="9"/>
      <c r="AM59" s="11">
        <f t="shared" si="0"/>
        <v>0</v>
      </c>
      <c r="AN59" s="11">
        <f t="shared" si="1"/>
        <v>0</v>
      </c>
      <c r="AO59" s="47" t="e">
        <f t="shared" si="2"/>
        <v>#DIV/0!</v>
      </c>
      <c r="AP59" s="3">
        <f>SUM(VLOOKUP($A59,JAN!$A$2:$AN$301,39,FALSE),VLOOKUP($A59,FEB!$A$2:$AK$301,36,FALSE),VLOOKUP($A59,MAR!$A$2:$AN$301,39,FALSE))</f>
        <v>0</v>
      </c>
      <c r="AQ59" s="3">
        <f>SUM(VLOOKUP($A59,JAN!$A$2:$AN$301,40,FALSE),VLOOKUP($A59,FEB!$A$2:$AK$301,37,FALSE),VLOOKUP($A59,MAR!$A$2:$AN$301,40,FALSE))</f>
        <v>0</v>
      </c>
      <c r="AR59" s="196" t="e">
        <f t="shared" si="3"/>
        <v>#DIV/0!</v>
      </c>
    </row>
    <row r="60" spans="1:44" x14ac:dyDescent="0.25">
      <c r="A60" s="10">
        <v>59</v>
      </c>
      <c r="B60" s="11">
        <f>VLOOKUP($A60,Table2[[No]:[Date Student Last Attended Program
(mm/dd/yyyy)]],2,FALSE)</f>
        <v>0</v>
      </c>
      <c r="C60" s="12">
        <f>VLOOKUP($A60,Table2[[No]:[Date Student Last Attended Program
(mm/dd/yyyy)]],4,FALSE)</f>
        <v>0</v>
      </c>
      <c r="D60" s="51">
        <f>VLOOKUP($A60,Table2[[No]:[Date Student Last Attended Program
(mm/dd/yyyy)]],14,FALSE)</f>
        <v>0</v>
      </c>
      <c r="E60" s="138">
        <f>VLOOKUP($A60,Table2[[No]:[Date Student Last Attended Program
(mm/dd/yyyy)]],17,FALSE)</f>
        <v>0</v>
      </c>
      <c r="F60" s="207">
        <f>VLOOKUP($A60,Table2[[No]:[Date Student Last Attended Program
(mm/dd/yyyy)]],18,FALSE)</f>
        <v>0</v>
      </c>
      <c r="G60" s="209">
        <f>VLOOKUP($A60,Table2[[#All],[No]:[Which Group Does Student Participate In?
(optional)]],23,FALSE)</f>
        <v>0</v>
      </c>
      <c r="H60" s="29"/>
      <c r="I60" s="29"/>
      <c r="J60" s="29"/>
      <c r="K60" s="29"/>
      <c r="L60" s="29"/>
      <c r="M60" s="29"/>
      <c r="N60" s="29"/>
      <c r="O60" s="29"/>
      <c r="P60" s="29"/>
      <c r="Q60" s="29"/>
      <c r="R60" s="29"/>
      <c r="S60" s="9"/>
      <c r="T60" s="9"/>
      <c r="U60" s="9"/>
      <c r="V60" s="9"/>
      <c r="W60" s="9"/>
      <c r="X60" s="9"/>
      <c r="Y60" s="9"/>
      <c r="Z60" s="9"/>
      <c r="AA60" s="9"/>
      <c r="AB60" s="9"/>
      <c r="AC60" s="9"/>
      <c r="AD60" s="9"/>
      <c r="AE60" s="9"/>
      <c r="AF60" s="9"/>
      <c r="AG60" s="9"/>
      <c r="AH60" s="9"/>
      <c r="AI60" s="9"/>
      <c r="AJ60" s="9"/>
      <c r="AK60" s="9"/>
      <c r="AL60" s="9"/>
      <c r="AM60" s="11">
        <f t="shared" si="0"/>
        <v>0</v>
      </c>
      <c r="AN60" s="11">
        <f t="shared" si="1"/>
        <v>0</v>
      </c>
      <c r="AO60" s="47" t="e">
        <f t="shared" si="2"/>
        <v>#DIV/0!</v>
      </c>
      <c r="AP60" s="3">
        <f>SUM(VLOOKUP($A60,JAN!$A$2:$AN$301,39,FALSE),VLOOKUP($A60,FEB!$A$2:$AK$301,36,FALSE),VLOOKUP($A60,MAR!$A$2:$AN$301,39,FALSE))</f>
        <v>0</v>
      </c>
      <c r="AQ60" s="3">
        <f>SUM(VLOOKUP($A60,JAN!$A$2:$AN$301,40,FALSE),VLOOKUP($A60,FEB!$A$2:$AK$301,37,FALSE),VLOOKUP($A60,MAR!$A$2:$AN$301,40,FALSE))</f>
        <v>0</v>
      </c>
      <c r="AR60" s="196" t="e">
        <f t="shared" si="3"/>
        <v>#DIV/0!</v>
      </c>
    </row>
    <row r="61" spans="1:44" x14ac:dyDescent="0.25">
      <c r="A61" s="10">
        <v>60</v>
      </c>
      <c r="B61" s="11">
        <f>VLOOKUP($A61,Table2[[No]:[Date Student Last Attended Program
(mm/dd/yyyy)]],2,FALSE)</f>
        <v>0</v>
      </c>
      <c r="C61" s="12">
        <f>VLOOKUP($A61,Table2[[No]:[Date Student Last Attended Program
(mm/dd/yyyy)]],4,FALSE)</f>
        <v>0</v>
      </c>
      <c r="D61" s="51">
        <f>VLOOKUP($A61,Table2[[No]:[Date Student Last Attended Program
(mm/dd/yyyy)]],14,FALSE)</f>
        <v>0</v>
      </c>
      <c r="E61" s="138">
        <f>VLOOKUP($A61,Table2[[No]:[Date Student Last Attended Program
(mm/dd/yyyy)]],17,FALSE)</f>
        <v>0</v>
      </c>
      <c r="F61" s="207">
        <f>VLOOKUP($A61,Table2[[No]:[Date Student Last Attended Program
(mm/dd/yyyy)]],18,FALSE)</f>
        <v>0</v>
      </c>
      <c r="G61" s="209">
        <f>VLOOKUP($A61,Table2[[#All],[No]:[Which Group Does Student Participate In?
(optional)]],23,FALSE)</f>
        <v>0</v>
      </c>
      <c r="H61" s="29"/>
      <c r="I61" s="29"/>
      <c r="J61" s="29"/>
      <c r="K61" s="29"/>
      <c r="L61" s="29"/>
      <c r="M61" s="29"/>
      <c r="N61" s="29"/>
      <c r="O61" s="29"/>
      <c r="P61" s="29"/>
      <c r="Q61" s="29"/>
      <c r="R61" s="29"/>
      <c r="S61" s="9"/>
      <c r="T61" s="9"/>
      <c r="U61" s="9"/>
      <c r="V61" s="9"/>
      <c r="W61" s="9"/>
      <c r="X61" s="9"/>
      <c r="Y61" s="9"/>
      <c r="Z61" s="9"/>
      <c r="AA61" s="9"/>
      <c r="AB61" s="9"/>
      <c r="AC61" s="9"/>
      <c r="AD61" s="9"/>
      <c r="AE61" s="9"/>
      <c r="AF61" s="9"/>
      <c r="AG61" s="9"/>
      <c r="AH61" s="9"/>
      <c r="AI61" s="9"/>
      <c r="AJ61" s="9"/>
      <c r="AK61" s="9"/>
      <c r="AL61" s="9"/>
      <c r="AM61" s="11">
        <f t="shared" si="0"/>
        <v>0</v>
      </c>
      <c r="AN61" s="11">
        <f t="shared" si="1"/>
        <v>0</v>
      </c>
      <c r="AO61" s="47" t="e">
        <f t="shared" si="2"/>
        <v>#DIV/0!</v>
      </c>
      <c r="AP61" s="3">
        <f>SUM(VLOOKUP($A61,JAN!$A$2:$AN$301,39,FALSE),VLOOKUP($A61,FEB!$A$2:$AK$301,36,FALSE),VLOOKUP($A61,MAR!$A$2:$AN$301,39,FALSE))</f>
        <v>0</v>
      </c>
      <c r="AQ61" s="3">
        <f>SUM(VLOOKUP($A61,JAN!$A$2:$AN$301,40,FALSE),VLOOKUP($A61,FEB!$A$2:$AK$301,37,FALSE),VLOOKUP($A61,MAR!$A$2:$AN$301,40,FALSE))</f>
        <v>0</v>
      </c>
      <c r="AR61" s="196" t="e">
        <f t="shared" si="3"/>
        <v>#DIV/0!</v>
      </c>
    </row>
    <row r="62" spans="1:44" x14ac:dyDescent="0.25">
      <c r="A62" s="10">
        <v>61</v>
      </c>
      <c r="B62" s="11">
        <f>VLOOKUP($A62,Table2[[No]:[Date Student Last Attended Program
(mm/dd/yyyy)]],2,FALSE)</f>
        <v>0</v>
      </c>
      <c r="C62" s="12">
        <f>VLOOKUP($A62,Table2[[No]:[Date Student Last Attended Program
(mm/dd/yyyy)]],4,FALSE)</f>
        <v>0</v>
      </c>
      <c r="D62" s="51">
        <f>VLOOKUP($A62,Table2[[No]:[Date Student Last Attended Program
(mm/dd/yyyy)]],14,FALSE)</f>
        <v>0</v>
      </c>
      <c r="E62" s="138">
        <f>VLOOKUP($A62,Table2[[No]:[Date Student Last Attended Program
(mm/dd/yyyy)]],17,FALSE)</f>
        <v>0</v>
      </c>
      <c r="F62" s="207">
        <f>VLOOKUP($A62,Table2[[No]:[Date Student Last Attended Program
(mm/dd/yyyy)]],18,FALSE)</f>
        <v>0</v>
      </c>
      <c r="G62" s="209">
        <f>VLOOKUP($A62,Table2[[#All],[No]:[Which Group Does Student Participate In?
(optional)]],23,FALSE)</f>
        <v>0</v>
      </c>
      <c r="H62" s="29"/>
      <c r="I62" s="29"/>
      <c r="J62" s="29"/>
      <c r="K62" s="29"/>
      <c r="L62" s="29"/>
      <c r="M62" s="29"/>
      <c r="N62" s="29"/>
      <c r="O62" s="29"/>
      <c r="P62" s="29"/>
      <c r="Q62" s="29"/>
      <c r="R62" s="29"/>
      <c r="S62" s="9"/>
      <c r="T62" s="9"/>
      <c r="U62" s="9"/>
      <c r="V62" s="9"/>
      <c r="W62" s="9"/>
      <c r="X62" s="9"/>
      <c r="Y62" s="9"/>
      <c r="Z62" s="9"/>
      <c r="AA62" s="9"/>
      <c r="AB62" s="9"/>
      <c r="AC62" s="9"/>
      <c r="AD62" s="9"/>
      <c r="AE62" s="9"/>
      <c r="AF62" s="9"/>
      <c r="AG62" s="9"/>
      <c r="AH62" s="9"/>
      <c r="AI62" s="9"/>
      <c r="AJ62" s="9"/>
      <c r="AK62" s="9"/>
      <c r="AL62" s="9"/>
      <c r="AM62" s="11">
        <f t="shared" si="0"/>
        <v>0</v>
      </c>
      <c r="AN62" s="11">
        <f t="shared" si="1"/>
        <v>0</v>
      </c>
      <c r="AO62" s="47" t="e">
        <f t="shared" si="2"/>
        <v>#DIV/0!</v>
      </c>
      <c r="AP62" s="3">
        <f>SUM(VLOOKUP($A62,JAN!$A$2:$AN$301,39,FALSE),VLOOKUP($A62,FEB!$A$2:$AK$301,36,FALSE),VLOOKUP($A62,MAR!$A$2:$AN$301,39,FALSE))</f>
        <v>0</v>
      </c>
      <c r="AQ62" s="3">
        <f>SUM(VLOOKUP($A62,JAN!$A$2:$AN$301,40,FALSE),VLOOKUP($A62,FEB!$A$2:$AK$301,37,FALSE),VLOOKUP($A62,MAR!$A$2:$AN$301,40,FALSE))</f>
        <v>0</v>
      </c>
      <c r="AR62" s="196" t="e">
        <f t="shared" si="3"/>
        <v>#DIV/0!</v>
      </c>
    </row>
    <row r="63" spans="1:44" x14ac:dyDescent="0.25">
      <c r="A63" s="10">
        <v>62</v>
      </c>
      <c r="B63" s="11">
        <f>VLOOKUP($A63,Table2[[No]:[Date Student Last Attended Program
(mm/dd/yyyy)]],2,FALSE)</f>
        <v>0</v>
      </c>
      <c r="C63" s="12">
        <f>VLOOKUP($A63,Table2[[No]:[Date Student Last Attended Program
(mm/dd/yyyy)]],4,FALSE)</f>
        <v>0</v>
      </c>
      <c r="D63" s="51">
        <f>VLOOKUP($A63,Table2[[No]:[Date Student Last Attended Program
(mm/dd/yyyy)]],14,FALSE)</f>
        <v>0</v>
      </c>
      <c r="E63" s="138">
        <f>VLOOKUP($A63,Table2[[No]:[Date Student Last Attended Program
(mm/dd/yyyy)]],17,FALSE)</f>
        <v>0</v>
      </c>
      <c r="F63" s="207">
        <f>VLOOKUP($A63,Table2[[No]:[Date Student Last Attended Program
(mm/dd/yyyy)]],18,FALSE)</f>
        <v>0</v>
      </c>
      <c r="G63" s="209">
        <f>VLOOKUP($A63,Table2[[#All],[No]:[Which Group Does Student Participate In?
(optional)]],23,FALSE)</f>
        <v>0</v>
      </c>
      <c r="H63" s="29"/>
      <c r="I63" s="29"/>
      <c r="J63" s="29"/>
      <c r="K63" s="29"/>
      <c r="L63" s="29"/>
      <c r="M63" s="29"/>
      <c r="N63" s="29"/>
      <c r="O63" s="29"/>
      <c r="P63" s="29"/>
      <c r="Q63" s="29"/>
      <c r="R63" s="29"/>
      <c r="S63" s="9"/>
      <c r="T63" s="9"/>
      <c r="U63" s="9"/>
      <c r="V63" s="9"/>
      <c r="W63" s="9"/>
      <c r="X63" s="9"/>
      <c r="Y63" s="9"/>
      <c r="Z63" s="9"/>
      <c r="AA63" s="9"/>
      <c r="AB63" s="9"/>
      <c r="AC63" s="9"/>
      <c r="AD63" s="9"/>
      <c r="AE63" s="9"/>
      <c r="AF63" s="9"/>
      <c r="AG63" s="9"/>
      <c r="AH63" s="9"/>
      <c r="AI63" s="9"/>
      <c r="AJ63" s="9"/>
      <c r="AK63" s="9"/>
      <c r="AL63" s="9"/>
      <c r="AM63" s="11">
        <f t="shared" si="0"/>
        <v>0</v>
      </c>
      <c r="AN63" s="11">
        <f t="shared" si="1"/>
        <v>0</v>
      </c>
      <c r="AO63" s="47" t="e">
        <f t="shared" si="2"/>
        <v>#DIV/0!</v>
      </c>
      <c r="AP63" s="3">
        <f>SUM(VLOOKUP($A63,JAN!$A$2:$AN$301,39,FALSE),VLOOKUP($A63,FEB!$A$2:$AK$301,36,FALSE),VLOOKUP($A63,MAR!$A$2:$AN$301,39,FALSE))</f>
        <v>0</v>
      </c>
      <c r="AQ63" s="3">
        <f>SUM(VLOOKUP($A63,JAN!$A$2:$AN$301,40,FALSE),VLOOKUP($A63,FEB!$A$2:$AK$301,37,FALSE),VLOOKUP($A63,MAR!$A$2:$AN$301,40,FALSE))</f>
        <v>0</v>
      </c>
      <c r="AR63" s="196" t="e">
        <f t="shared" si="3"/>
        <v>#DIV/0!</v>
      </c>
    </row>
    <row r="64" spans="1:44" x14ac:dyDescent="0.25">
      <c r="A64" s="10">
        <v>63</v>
      </c>
      <c r="B64" s="11">
        <f>VLOOKUP($A64,Table2[[No]:[Date Student Last Attended Program
(mm/dd/yyyy)]],2,FALSE)</f>
        <v>0</v>
      </c>
      <c r="C64" s="12">
        <f>VLOOKUP($A64,Table2[[No]:[Date Student Last Attended Program
(mm/dd/yyyy)]],4,FALSE)</f>
        <v>0</v>
      </c>
      <c r="D64" s="51">
        <f>VLOOKUP($A64,Table2[[No]:[Date Student Last Attended Program
(mm/dd/yyyy)]],14,FALSE)</f>
        <v>0</v>
      </c>
      <c r="E64" s="138">
        <f>VLOOKUP($A64,Table2[[No]:[Date Student Last Attended Program
(mm/dd/yyyy)]],17,FALSE)</f>
        <v>0</v>
      </c>
      <c r="F64" s="207">
        <f>VLOOKUP($A64,Table2[[No]:[Date Student Last Attended Program
(mm/dd/yyyy)]],18,FALSE)</f>
        <v>0</v>
      </c>
      <c r="G64" s="209">
        <f>VLOOKUP($A64,Table2[[#All],[No]:[Which Group Does Student Participate In?
(optional)]],23,FALSE)</f>
        <v>0</v>
      </c>
      <c r="H64" s="29"/>
      <c r="I64" s="29"/>
      <c r="J64" s="29"/>
      <c r="K64" s="29"/>
      <c r="L64" s="29"/>
      <c r="M64" s="29"/>
      <c r="N64" s="29"/>
      <c r="O64" s="29"/>
      <c r="P64" s="29"/>
      <c r="Q64" s="29"/>
      <c r="R64" s="29"/>
      <c r="S64" s="9"/>
      <c r="T64" s="9"/>
      <c r="U64" s="9"/>
      <c r="V64" s="9"/>
      <c r="W64" s="9"/>
      <c r="X64" s="9"/>
      <c r="Y64" s="9"/>
      <c r="Z64" s="9"/>
      <c r="AA64" s="9"/>
      <c r="AB64" s="9"/>
      <c r="AC64" s="9"/>
      <c r="AD64" s="9"/>
      <c r="AE64" s="9"/>
      <c r="AF64" s="9"/>
      <c r="AG64" s="9"/>
      <c r="AH64" s="9"/>
      <c r="AI64" s="9"/>
      <c r="AJ64" s="9"/>
      <c r="AK64" s="9"/>
      <c r="AL64" s="9"/>
      <c r="AM64" s="11">
        <f t="shared" si="0"/>
        <v>0</v>
      </c>
      <c r="AN64" s="11">
        <f t="shared" si="1"/>
        <v>0</v>
      </c>
      <c r="AO64" s="47" t="e">
        <f t="shared" si="2"/>
        <v>#DIV/0!</v>
      </c>
      <c r="AP64" s="3">
        <f>SUM(VLOOKUP($A64,JAN!$A$2:$AN$301,39,FALSE),VLOOKUP($A64,FEB!$A$2:$AK$301,36,FALSE),VLOOKUP($A64,MAR!$A$2:$AN$301,39,FALSE))</f>
        <v>0</v>
      </c>
      <c r="AQ64" s="3">
        <f>SUM(VLOOKUP($A64,JAN!$A$2:$AN$301,40,FALSE),VLOOKUP($A64,FEB!$A$2:$AK$301,37,FALSE),VLOOKUP($A64,MAR!$A$2:$AN$301,40,FALSE))</f>
        <v>0</v>
      </c>
      <c r="AR64" s="196" t="e">
        <f t="shared" si="3"/>
        <v>#DIV/0!</v>
      </c>
    </row>
    <row r="65" spans="1:44" x14ac:dyDescent="0.25">
      <c r="A65" s="10">
        <v>64</v>
      </c>
      <c r="B65" s="11">
        <f>VLOOKUP($A65,Table2[[No]:[Date Student Last Attended Program
(mm/dd/yyyy)]],2,FALSE)</f>
        <v>0</v>
      </c>
      <c r="C65" s="12">
        <f>VLOOKUP($A65,Table2[[No]:[Date Student Last Attended Program
(mm/dd/yyyy)]],4,FALSE)</f>
        <v>0</v>
      </c>
      <c r="D65" s="51">
        <f>VLOOKUP($A65,Table2[[No]:[Date Student Last Attended Program
(mm/dd/yyyy)]],14,FALSE)</f>
        <v>0</v>
      </c>
      <c r="E65" s="138">
        <f>VLOOKUP($A65,Table2[[No]:[Date Student Last Attended Program
(mm/dd/yyyy)]],17,FALSE)</f>
        <v>0</v>
      </c>
      <c r="F65" s="207">
        <f>VLOOKUP($A65,Table2[[No]:[Date Student Last Attended Program
(mm/dd/yyyy)]],18,FALSE)</f>
        <v>0</v>
      </c>
      <c r="G65" s="209">
        <f>VLOOKUP($A65,Table2[[#All],[No]:[Which Group Does Student Participate In?
(optional)]],23,FALSE)</f>
        <v>0</v>
      </c>
      <c r="H65" s="29"/>
      <c r="I65" s="29"/>
      <c r="J65" s="29"/>
      <c r="K65" s="29"/>
      <c r="L65" s="29"/>
      <c r="M65" s="29"/>
      <c r="N65" s="29"/>
      <c r="O65" s="29"/>
      <c r="P65" s="29"/>
      <c r="Q65" s="29"/>
      <c r="R65" s="29"/>
      <c r="S65" s="9"/>
      <c r="T65" s="9"/>
      <c r="U65" s="9"/>
      <c r="V65" s="9"/>
      <c r="W65" s="9"/>
      <c r="X65" s="9"/>
      <c r="Y65" s="9"/>
      <c r="Z65" s="9"/>
      <c r="AA65" s="9"/>
      <c r="AB65" s="9"/>
      <c r="AC65" s="9"/>
      <c r="AD65" s="9"/>
      <c r="AE65" s="9"/>
      <c r="AF65" s="9"/>
      <c r="AG65" s="9"/>
      <c r="AH65" s="9"/>
      <c r="AI65" s="9"/>
      <c r="AJ65" s="9"/>
      <c r="AK65" s="9"/>
      <c r="AL65" s="9"/>
      <c r="AM65" s="11">
        <f t="shared" si="0"/>
        <v>0</v>
      </c>
      <c r="AN65" s="11">
        <f t="shared" si="1"/>
        <v>0</v>
      </c>
      <c r="AO65" s="47" t="e">
        <f t="shared" si="2"/>
        <v>#DIV/0!</v>
      </c>
      <c r="AP65" s="3">
        <f>SUM(VLOOKUP($A65,JAN!$A$2:$AN$301,39,FALSE),VLOOKUP($A65,FEB!$A$2:$AK$301,36,FALSE),VLOOKUP($A65,MAR!$A$2:$AN$301,39,FALSE))</f>
        <v>0</v>
      </c>
      <c r="AQ65" s="3">
        <f>SUM(VLOOKUP($A65,JAN!$A$2:$AN$301,40,FALSE),VLOOKUP($A65,FEB!$A$2:$AK$301,37,FALSE),VLOOKUP($A65,MAR!$A$2:$AN$301,40,FALSE))</f>
        <v>0</v>
      </c>
      <c r="AR65" s="196" t="e">
        <f t="shared" si="3"/>
        <v>#DIV/0!</v>
      </c>
    </row>
    <row r="66" spans="1:44" x14ac:dyDescent="0.25">
      <c r="A66" s="10">
        <v>65</v>
      </c>
      <c r="B66" s="11">
        <f>VLOOKUP($A66,Table2[[No]:[Date Student Last Attended Program
(mm/dd/yyyy)]],2,FALSE)</f>
        <v>0</v>
      </c>
      <c r="C66" s="12">
        <f>VLOOKUP($A66,Table2[[No]:[Date Student Last Attended Program
(mm/dd/yyyy)]],4,FALSE)</f>
        <v>0</v>
      </c>
      <c r="D66" s="51">
        <f>VLOOKUP($A66,Table2[[No]:[Date Student Last Attended Program
(mm/dd/yyyy)]],14,FALSE)</f>
        <v>0</v>
      </c>
      <c r="E66" s="138">
        <f>VLOOKUP($A66,Table2[[No]:[Date Student Last Attended Program
(mm/dd/yyyy)]],17,FALSE)</f>
        <v>0</v>
      </c>
      <c r="F66" s="207">
        <f>VLOOKUP($A66,Table2[[No]:[Date Student Last Attended Program
(mm/dd/yyyy)]],18,FALSE)</f>
        <v>0</v>
      </c>
      <c r="G66" s="209">
        <f>VLOOKUP($A66,Table2[[#All],[No]:[Which Group Does Student Participate In?
(optional)]],23,FALSE)</f>
        <v>0</v>
      </c>
      <c r="H66" s="29"/>
      <c r="I66" s="29"/>
      <c r="J66" s="29"/>
      <c r="K66" s="29"/>
      <c r="L66" s="29"/>
      <c r="M66" s="29"/>
      <c r="N66" s="29"/>
      <c r="O66" s="29"/>
      <c r="P66" s="29"/>
      <c r="Q66" s="29"/>
      <c r="R66" s="29"/>
      <c r="S66" s="9"/>
      <c r="T66" s="9"/>
      <c r="U66" s="9"/>
      <c r="V66" s="9"/>
      <c r="W66" s="9"/>
      <c r="X66" s="9"/>
      <c r="Y66" s="9"/>
      <c r="Z66" s="9"/>
      <c r="AA66" s="9"/>
      <c r="AB66" s="9"/>
      <c r="AC66" s="9"/>
      <c r="AD66" s="9"/>
      <c r="AE66" s="9"/>
      <c r="AF66" s="9"/>
      <c r="AG66" s="9"/>
      <c r="AH66" s="9"/>
      <c r="AI66" s="9"/>
      <c r="AJ66" s="9"/>
      <c r="AK66" s="9"/>
      <c r="AL66" s="9"/>
      <c r="AM66" s="11">
        <f t="shared" ref="AM66:AM129" si="4">COUNTIF(H66:AL66,"1")</f>
        <v>0</v>
      </c>
      <c r="AN66" s="11">
        <f t="shared" ref="AN66:AN129" si="5">COUNTIFS(H66:AL66,"1")+COUNTIF(H66:AL66,"0")</f>
        <v>0</v>
      </c>
      <c r="AO66" s="47" t="e">
        <f t="shared" ref="AO66:AO129" si="6">AM66/AN66</f>
        <v>#DIV/0!</v>
      </c>
      <c r="AP66" s="3">
        <f>SUM(VLOOKUP($A66,JAN!$A$2:$AN$301,39,FALSE),VLOOKUP($A66,FEB!$A$2:$AK$301,36,FALSE),VLOOKUP($A66,MAR!$A$2:$AN$301,39,FALSE))</f>
        <v>0</v>
      </c>
      <c r="AQ66" s="3">
        <f>SUM(VLOOKUP($A66,JAN!$A$2:$AN$301,40,FALSE),VLOOKUP($A66,FEB!$A$2:$AK$301,37,FALSE),VLOOKUP($A66,MAR!$A$2:$AN$301,40,FALSE))</f>
        <v>0</v>
      </c>
      <c r="AR66" s="196" t="e">
        <f t="shared" ref="AR66:AR129" si="7">AP66/AQ66</f>
        <v>#DIV/0!</v>
      </c>
    </row>
    <row r="67" spans="1:44" x14ac:dyDescent="0.25">
      <c r="A67" s="10">
        <v>66</v>
      </c>
      <c r="B67" s="11">
        <f>VLOOKUP($A67,Table2[[No]:[Date Student Last Attended Program
(mm/dd/yyyy)]],2,FALSE)</f>
        <v>0</v>
      </c>
      <c r="C67" s="12">
        <f>VLOOKUP($A67,Table2[[No]:[Date Student Last Attended Program
(mm/dd/yyyy)]],4,FALSE)</f>
        <v>0</v>
      </c>
      <c r="D67" s="51">
        <f>VLOOKUP($A67,Table2[[No]:[Date Student Last Attended Program
(mm/dd/yyyy)]],14,FALSE)</f>
        <v>0</v>
      </c>
      <c r="E67" s="138">
        <f>VLOOKUP($A67,Table2[[No]:[Date Student Last Attended Program
(mm/dd/yyyy)]],17,FALSE)</f>
        <v>0</v>
      </c>
      <c r="F67" s="207">
        <f>VLOOKUP($A67,Table2[[No]:[Date Student Last Attended Program
(mm/dd/yyyy)]],18,FALSE)</f>
        <v>0</v>
      </c>
      <c r="G67" s="209">
        <f>VLOOKUP($A67,Table2[[#All],[No]:[Which Group Does Student Participate In?
(optional)]],23,FALSE)</f>
        <v>0</v>
      </c>
      <c r="H67" s="29"/>
      <c r="I67" s="29"/>
      <c r="J67" s="29"/>
      <c r="K67" s="29"/>
      <c r="L67" s="29"/>
      <c r="M67" s="29"/>
      <c r="N67" s="29"/>
      <c r="O67" s="29"/>
      <c r="P67" s="29"/>
      <c r="Q67" s="29"/>
      <c r="R67" s="29"/>
      <c r="S67" s="9"/>
      <c r="T67" s="9"/>
      <c r="U67" s="9"/>
      <c r="V67" s="9"/>
      <c r="W67" s="9"/>
      <c r="X67" s="9"/>
      <c r="Y67" s="9"/>
      <c r="Z67" s="9"/>
      <c r="AA67" s="9"/>
      <c r="AB67" s="9"/>
      <c r="AC67" s="9"/>
      <c r="AD67" s="9"/>
      <c r="AE67" s="9"/>
      <c r="AF67" s="9"/>
      <c r="AG67" s="9"/>
      <c r="AH67" s="9"/>
      <c r="AI67" s="9"/>
      <c r="AJ67" s="9"/>
      <c r="AK67" s="9"/>
      <c r="AL67" s="9"/>
      <c r="AM67" s="11">
        <f t="shared" si="4"/>
        <v>0</v>
      </c>
      <c r="AN67" s="11">
        <f t="shared" si="5"/>
        <v>0</v>
      </c>
      <c r="AO67" s="47" t="e">
        <f t="shared" si="6"/>
        <v>#DIV/0!</v>
      </c>
      <c r="AP67" s="3">
        <f>SUM(VLOOKUP($A67,JAN!$A$2:$AN$301,39,FALSE),VLOOKUP($A67,FEB!$A$2:$AK$301,36,FALSE),VLOOKUP($A67,MAR!$A$2:$AN$301,39,FALSE))</f>
        <v>0</v>
      </c>
      <c r="AQ67" s="3">
        <f>SUM(VLOOKUP($A67,JAN!$A$2:$AN$301,40,FALSE),VLOOKUP($A67,FEB!$A$2:$AK$301,37,FALSE),VLOOKUP($A67,MAR!$A$2:$AN$301,40,FALSE))</f>
        <v>0</v>
      </c>
      <c r="AR67" s="196" t="e">
        <f t="shared" si="7"/>
        <v>#DIV/0!</v>
      </c>
    </row>
    <row r="68" spans="1:44" x14ac:dyDescent="0.25">
      <c r="A68" s="10">
        <v>67</v>
      </c>
      <c r="B68" s="11">
        <f>VLOOKUP($A68,Table2[[No]:[Date Student Last Attended Program
(mm/dd/yyyy)]],2,FALSE)</f>
        <v>0</v>
      </c>
      <c r="C68" s="12">
        <f>VLOOKUP($A68,Table2[[No]:[Date Student Last Attended Program
(mm/dd/yyyy)]],4,FALSE)</f>
        <v>0</v>
      </c>
      <c r="D68" s="51">
        <f>VLOOKUP($A68,Table2[[No]:[Date Student Last Attended Program
(mm/dd/yyyy)]],14,FALSE)</f>
        <v>0</v>
      </c>
      <c r="E68" s="138">
        <f>VLOOKUP($A68,Table2[[No]:[Date Student Last Attended Program
(mm/dd/yyyy)]],17,FALSE)</f>
        <v>0</v>
      </c>
      <c r="F68" s="207">
        <f>VLOOKUP($A68,Table2[[No]:[Date Student Last Attended Program
(mm/dd/yyyy)]],18,FALSE)</f>
        <v>0</v>
      </c>
      <c r="G68" s="209">
        <f>VLOOKUP($A68,Table2[[#All],[No]:[Which Group Does Student Participate In?
(optional)]],23,FALSE)</f>
        <v>0</v>
      </c>
      <c r="H68" s="29"/>
      <c r="I68" s="29"/>
      <c r="J68" s="29"/>
      <c r="K68" s="29"/>
      <c r="L68" s="29"/>
      <c r="M68" s="29"/>
      <c r="N68" s="29"/>
      <c r="O68" s="29"/>
      <c r="P68" s="29"/>
      <c r="Q68" s="29"/>
      <c r="R68" s="29"/>
      <c r="S68" s="9"/>
      <c r="T68" s="9"/>
      <c r="U68" s="9"/>
      <c r="V68" s="9"/>
      <c r="W68" s="9"/>
      <c r="X68" s="9"/>
      <c r="Y68" s="9"/>
      <c r="Z68" s="9"/>
      <c r="AA68" s="9"/>
      <c r="AB68" s="9"/>
      <c r="AC68" s="9"/>
      <c r="AD68" s="9"/>
      <c r="AE68" s="9"/>
      <c r="AF68" s="9"/>
      <c r="AG68" s="9"/>
      <c r="AH68" s="9"/>
      <c r="AI68" s="9"/>
      <c r="AJ68" s="9"/>
      <c r="AK68" s="9"/>
      <c r="AL68" s="9"/>
      <c r="AM68" s="11">
        <f t="shared" si="4"/>
        <v>0</v>
      </c>
      <c r="AN68" s="11">
        <f t="shared" si="5"/>
        <v>0</v>
      </c>
      <c r="AO68" s="47" t="e">
        <f t="shared" si="6"/>
        <v>#DIV/0!</v>
      </c>
      <c r="AP68" s="3">
        <f>SUM(VLOOKUP($A68,JAN!$A$2:$AN$301,39,FALSE),VLOOKUP($A68,FEB!$A$2:$AK$301,36,FALSE),VLOOKUP($A68,MAR!$A$2:$AN$301,39,FALSE))</f>
        <v>0</v>
      </c>
      <c r="AQ68" s="3">
        <f>SUM(VLOOKUP($A68,JAN!$A$2:$AN$301,40,FALSE),VLOOKUP($A68,FEB!$A$2:$AK$301,37,FALSE),VLOOKUP($A68,MAR!$A$2:$AN$301,40,FALSE))</f>
        <v>0</v>
      </c>
      <c r="AR68" s="196" t="e">
        <f t="shared" si="7"/>
        <v>#DIV/0!</v>
      </c>
    </row>
    <row r="69" spans="1:44" x14ac:dyDescent="0.25">
      <c r="A69" s="10">
        <v>68</v>
      </c>
      <c r="B69" s="11">
        <f>VLOOKUP($A69,Table2[[No]:[Date Student Last Attended Program
(mm/dd/yyyy)]],2,FALSE)</f>
        <v>0</v>
      </c>
      <c r="C69" s="12">
        <f>VLOOKUP($A69,Table2[[No]:[Date Student Last Attended Program
(mm/dd/yyyy)]],4,FALSE)</f>
        <v>0</v>
      </c>
      <c r="D69" s="51">
        <f>VLOOKUP($A69,Table2[[No]:[Date Student Last Attended Program
(mm/dd/yyyy)]],14,FALSE)</f>
        <v>0</v>
      </c>
      <c r="E69" s="138">
        <f>VLOOKUP($A69,Table2[[No]:[Date Student Last Attended Program
(mm/dd/yyyy)]],17,FALSE)</f>
        <v>0</v>
      </c>
      <c r="F69" s="207">
        <f>VLOOKUP($A69,Table2[[No]:[Date Student Last Attended Program
(mm/dd/yyyy)]],18,FALSE)</f>
        <v>0</v>
      </c>
      <c r="G69" s="209">
        <f>VLOOKUP($A69,Table2[[#All],[No]:[Which Group Does Student Participate In?
(optional)]],23,FALSE)</f>
        <v>0</v>
      </c>
      <c r="H69" s="29"/>
      <c r="I69" s="29"/>
      <c r="J69" s="29"/>
      <c r="K69" s="29"/>
      <c r="L69" s="29"/>
      <c r="M69" s="29"/>
      <c r="N69" s="29"/>
      <c r="O69" s="29"/>
      <c r="P69" s="29"/>
      <c r="Q69" s="29"/>
      <c r="R69" s="29"/>
      <c r="S69" s="9"/>
      <c r="T69" s="9"/>
      <c r="U69" s="9"/>
      <c r="V69" s="9"/>
      <c r="W69" s="9"/>
      <c r="X69" s="9"/>
      <c r="Y69" s="9"/>
      <c r="Z69" s="9"/>
      <c r="AA69" s="9"/>
      <c r="AB69" s="9"/>
      <c r="AC69" s="9"/>
      <c r="AD69" s="9"/>
      <c r="AE69" s="9"/>
      <c r="AF69" s="9"/>
      <c r="AG69" s="9"/>
      <c r="AH69" s="9"/>
      <c r="AI69" s="9"/>
      <c r="AJ69" s="9"/>
      <c r="AK69" s="9"/>
      <c r="AL69" s="9"/>
      <c r="AM69" s="11">
        <f t="shared" si="4"/>
        <v>0</v>
      </c>
      <c r="AN69" s="11">
        <f t="shared" si="5"/>
        <v>0</v>
      </c>
      <c r="AO69" s="47" t="e">
        <f t="shared" si="6"/>
        <v>#DIV/0!</v>
      </c>
      <c r="AP69" s="3">
        <f>SUM(VLOOKUP($A69,JAN!$A$2:$AN$301,39,FALSE),VLOOKUP($A69,FEB!$A$2:$AK$301,36,FALSE),VLOOKUP($A69,MAR!$A$2:$AN$301,39,FALSE))</f>
        <v>0</v>
      </c>
      <c r="AQ69" s="3">
        <f>SUM(VLOOKUP($A69,JAN!$A$2:$AN$301,40,FALSE),VLOOKUP($A69,FEB!$A$2:$AK$301,37,FALSE),VLOOKUP($A69,MAR!$A$2:$AN$301,40,FALSE))</f>
        <v>0</v>
      </c>
      <c r="AR69" s="196" t="e">
        <f t="shared" si="7"/>
        <v>#DIV/0!</v>
      </c>
    </row>
    <row r="70" spans="1:44" x14ac:dyDescent="0.25">
      <c r="A70" s="10">
        <v>69</v>
      </c>
      <c r="B70" s="11">
        <f>VLOOKUP($A70,Table2[[No]:[Date Student Last Attended Program
(mm/dd/yyyy)]],2,FALSE)</f>
        <v>0</v>
      </c>
      <c r="C70" s="12">
        <f>VLOOKUP($A70,Table2[[No]:[Date Student Last Attended Program
(mm/dd/yyyy)]],4,FALSE)</f>
        <v>0</v>
      </c>
      <c r="D70" s="51">
        <f>VLOOKUP($A70,Table2[[No]:[Date Student Last Attended Program
(mm/dd/yyyy)]],14,FALSE)</f>
        <v>0</v>
      </c>
      <c r="E70" s="138">
        <f>VLOOKUP($A70,Table2[[No]:[Date Student Last Attended Program
(mm/dd/yyyy)]],17,FALSE)</f>
        <v>0</v>
      </c>
      <c r="F70" s="207">
        <f>VLOOKUP($A70,Table2[[No]:[Date Student Last Attended Program
(mm/dd/yyyy)]],18,FALSE)</f>
        <v>0</v>
      </c>
      <c r="G70" s="209">
        <f>VLOOKUP($A70,Table2[[#All],[No]:[Which Group Does Student Participate In?
(optional)]],23,FALSE)</f>
        <v>0</v>
      </c>
      <c r="H70" s="29"/>
      <c r="I70" s="29"/>
      <c r="J70" s="29"/>
      <c r="K70" s="29"/>
      <c r="L70" s="29"/>
      <c r="M70" s="29"/>
      <c r="N70" s="29"/>
      <c r="O70" s="29"/>
      <c r="P70" s="29"/>
      <c r="Q70" s="29"/>
      <c r="R70" s="29"/>
      <c r="S70" s="9"/>
      <c r="T70" s="9"/>
      <c r="U70" s="9"/>
      <c r="V70" s="9"/>
      <c r="W70" s="9"/>
      <c r="X70" s="9"/>
      <c r="Y70" s="9"/>
      <c r="Z70" s="9"/>
      <c r="AA70" s="9"/>
      <c r="AB70" s="9"/>
      <c r="AC70" s="9"/>
      <c r="AD70" s="9"/>
      <c r="AE70" s="9"/>
      <c r="AF70" s="9"/>
      <c r="AG70" s="9"/>
      <c r="AH70" s="9"/>
      <c r="AI70" s="9"/>
      <c r="AJ70" s="9"/>
      <c r="AK70" s="9"/>
      <c r="AL70" s="9"/>
      <c r="AM70" s="11">
        <f t="shared" si="4"/>
        <v>0</v>
      </c>
      <c r="AN70" s="11">
        <f t="shared" si="5"/>
        <v>0</v>
      </c>
      <c r="AO70" s="47" t="e">
        <f t="shared" si="6"/>
        <v>#DIV/0!</v>
      </c>
      <c r="AP70" s="3">
        <f>SUM(VLOOKUP($A70,JAN!$A$2:$AN$301,39,FALSE),VLOOKUP($A70,FEB!$A$2:$AK$301,36,FALSE),VLOOKUP($A70,MAR!$A$2:$AN$301,39,FALSE))</f>
        <v>0</v>
      </c>
      <c r="AQ70" s="3">
        <f>SUM(VLOOKUP($A70,JAN!$A$2:$AN$301,40,FALSE),VLOOKUP($A70,FEB!$A$2:$AK$301,37,FALSE),VLOOKUP($A70,MAR!$A$2:$AN$301,40,FALSE))</f>
        <v>0</v>
      </c>
      <c r="AR70" s="196" t="e">
        <f t="shared" si="7"/>
        <v>#DIV/0!</v>
      </c>
    </row>
    <row r="71" spans="1:44" x14ac:dyDescent="0.25">
      <c r="A71" s="10">
        <v>70</v>
      </c>
      <c r="B71" s="11">
        <f>VLOOKUP($A71,Table2[[No]:[Date Student Last Attended Program
(mm/dd/yyyy)]],2,FALSE)</f>
        <v>0</v>
      </c>
      <c r="C71" s="12">
        <f>VLOOKUP($A71,Table2[[No]:[Date Student Last Attended Program
(mm/dd/yyyy)]],4,FALSE)</f>
        <v>0</v>
      </c>
      <c r="D71" s="51">
        <f>VLOOKUP($A71,Table2[[No]:[Date Student Last Attended Program
(mm/dd/yyyy)]],14,FALSE)</f>
        <v>0</v>
      </c>
      <c r="E71" s="138">
        <f>VLOOKUP($A71,Table2[[No]:[Date Student Last Attended Program
(mm/dd/yyyy)]],17,FALSE)</f>
        <v>0</v>
      </c>
      <c r="F71" s="207">
        <f>VLOOKUP($A71,Table2[[No]:[Date Student Last Attended Program
(mm/dd/yyyy)]],18,FALSE)</f>
        <v>0</v>
      </c>
      <c r="G71" s="209">
        <f>VLOOKUP($A71,Table2[[#All],[No]:[Which Group Does Student Participate In?
(optional)]],23,FALSE)</f>
        <v>0</v>
      </c>
      <c r="H71" s="29"/>
      <c r="I71" s="29"/>
      <c r="J71" s="29"/>
      <c r="K71" s="29"/>
      <c r="L71" s="29"/>
      <c r="M71" s="29"/>
      <c r="N71" s="29"/>
      <c r="O71" s="29"/>
      <c r="P71" s="29"/>
      <c r="Q71" s="29"/>
      <c r="R71" s="29"/>
      <c r="S71" s="9"/>
      <c r="T71" s="9"/>
      <c r="U71" s="9"/>
      <c r="V71" s="9"/>
      <c r="W71" s="9"/>
      <c r="X71" s="9"/>
      <c r="Y71" s="9"/>
      <c r="Z71" s="9"/>
      <c r="AA71" s="9"/>
      <c r="AB71" s="9"/>
      <c r="AC71" s="9"/>
      <c r="AD71" s="9"/>
      <c r="AE71" s="9"/>
      <c r="AF71" s="9"/>
      <c r="AG71" s="9"/>
      <c r="AH71" s="9"/>
      <c r="AI71" s="9"/>
      <c r="AJ71" s="9"/>
      <c r="AK71" s="9"/>
      <c r="AL71" s="9"/>
      <c r="AM71" s="11">
        <f t="shared" si="4"/>
        <v>0</v>
      </c>
      <c r="AN71" s="11">
        <f t="shared" si="5"/>
        <v>0</v>
      </c>
      <c r="AO71" s="47" t="e">
        <f t="shared" si="6"/>
        <v>#DIV/0!</v>
      </c>
      <c r="AP71" s="3">
        <f>SUM(VLOOKUP($A71,JAN!$A$2:$AN$301,39,FALSE),VLOOKUP($A71,FEB!$A$2:$AK$301,36,FALSE),VLOOKUP($A71,MAR!$A$2:$AN$301,39,FALSE))</f>
        <v>0</v>
      </c>
      <c r="AQ71" s="3">
        <f>SUM(VLOOKUP($A71,JAN!$A$2:$AN$301,40,FALSE),VLOOKUP($A71,FEB!$A$2:$AK$301,37,FALSE),VLOOKUP($A71,MAR!$A$2:$AN$301,40,FALSE))</f>
        <v>0</v>
      </c>
      <c r="AR71" s="196" t="e">
        <f t="shared" si="7"/>
        <v>#DIV/0!</v>
      </c>
    </row>
    <row r="72" spans="1:44" x14ac:dyDescent="0.25">
      <c r="A72" s="10">
        <v>71</v>
      </c>
      <c r="B72" s="11">
        <f>VLOOKUP($A72,Table2[[No]:[Date Student Last Attended Program
(mm/dd/yyyy)]],2,FALSE)</f>
        <v>0</v>
      </c>
      <c r="C72" s="12">
        <f>VLOOKUP($A72,Table2[[No]:[Date Student Last Attended Program
(mm/dd/yyyy)]],4,FALSE)</f>
        <v>0</v>
      </c>
      <c r="D72" s="51">
        <f>VLOOKUP($A72,Table2[[No]:[Date Student Last Attended Program
(mm/dd/yyyy)]],14,FALSE)</f>
        <v>0</v>
      </c>
      <c r="E72" s="138">
        <f>VLOOKUP($A72,Table2[[No]:[Date Student Last Attended Program
(mm/dd/yyyy)]],17,FALSE)</f>
        <v>0</v>
      </c>
      <c r="F72" s="207">
        <f>VLOOKUP($A72,Table2[[No]:[Date Student Last Attended Program
(mm/dd/yyyy)]],18,FALSE)</f>
        <v>0</v>
      </c>
      <c r="G72" s="209">
        <f>VLOOKUP($A72,Table2[[#All],[No]:[Which Group Does Student Participate In?
(optional)]],23,FALSE)</f>
        <v>0</v>
      </c>
      <c r="H72" s="29"/>
      <c r="I72" s="29"/>
      <c r="J72" s="29"/>
      <c r="K72" s="29"/>
      <c r="L72" s="29"/>
      <c r="M72" s="29"/>
      <c r="N72" s="29"/>
      <c r="O72" s="29"/>
      <c r="P72" s="29"/>
      <c r="Q72" s="29"/>
      <c r="R72" s="29"/>
      <c r="S72" s="9"/>
      <c r="T72" s="9"/>
      <c r="U72" s="9"/>
      <c r="V72" s="9"/>
      <c r="W72" s="9"/>
      <c r="X72" s="9"/>
      <c r="Y72" s="9"/>
      <c r="Z72" s="9"/>
      <c r="AA72" s="9"/>
      <c r="AB72" s="9"/>
      <c r="AC72" s="9"/>
      <c r="AD72" s="9"/>
      <c r="AE72" s="9"/>
      <c r="AF72" s="9"/>
      <c r="AG72" s="9"/>
      <c r="AH72" s="9"/>
      <c r="AI72" s="9"/>
      <c r="AJ72" s="9"/>
      <c r="AK72" s="9"/>
      <c r="AL72" s="9"/>
      <c r="AM72" s="11">
        <f t="shared" si="4"/>
        <v>0</v>
      </c>
      <c r="AN72" s="11">
        <f t="shared" si="5"/>
        <v>0</v>
      </c>
      <c r="AO72" s="47" t="e">
        <f t="shared" si="6"/>
        <v>#DIV/0!</v>
      </c>
      <c r="AP72" s="3">
        <f>SUM(VLOOKUP($A72,JAN!$A$2:$AN$301,39,FALSE),VLOOKUP($A72,FEB!$A$2:$AK$301,36,FALSE),VLOOKUP($A72,MAR!$A$2:$AN$301,39,FALSE))</f>
        <v>0</v>
      </c>
      <c r="AQ72" s="3">
        <f>SUM(VLOOKUP($A72,JAN!$A$2:$AN$301,40,FALSE),VLOOKUP($A72,FEB!$A$2:$AK$301,37,FALSE),VLOOKUP($A72,MAR!$A$2:$AN$301,40,FALSE))</f>
        <v>0</v>
      </c>
      <c r="AR72" s="196" t="e">
        <f t="shared" si="7"/>
        <v>#DIV/0!</v>
      </c>
    </row>
    <row r="73" spans="1:44" x14ac:dyDescent="0.25">
      <c r="A73" s="10">
        <v>72</v>
      </c>
      <c r="B73" s="11">
        <f>VLOOKUP($A73,Table2[[No]:[Date Student Last Attended Program
(mm/dd/yyyy)]],2,FALSE)</f>
        <v>0</v>
      </c>
      <c r="C73" s="12">
        <f>VLOOKUP($A73,Table2[[No]:[Date Student Last Attended Program
(mm/dd/yyyy)]],4,FALSE)</f>
        <v>0</v>
      </c>
      <c r="D73" s="51">
        <f>VLOOKUP($A73,Table2[[No]:[Date Student Last Attended Program
(mm/dd/yyyy)]],14,FALSE)</f>
        <v>0</v>
      </c>
      <c r="E73" s="138">
        <f>VLOOKUP($A73,Table2[[No]:[Date Student Last Attended Program
(mm/dd/yyyy)]],17,FALSE)</f>
        <v>0</v>
      </c>
      <c r="F73" s="207">
        <f>VLOOKUP($A73,Table2[[No]:[Date Student Last Attended Program
(mm/dd/yyyy)]],18,FALSE)</f>
        <v>0</v>
      </c>
      <c r="G73" s="209">
        <f>VLOOKUP($A73,Table2[[#All],[No]:[Which Group Does Student Participate In?
(optional)]],23,FALSE)</f>
        <v>0</v>
      </c>
      <c r="H73" s="29"/>
      <c r="I73" s="29"/>
      <c r="J73" s="29"/>
      <c r="K73" s="29"/>
      <c r="L73" s="29"/>
      <c r="M73" s="29"/>
      <c r="N73" s="29"/>
      <c r="O73" s="29"/>
      <c r="P73" s="29"/>
      <c r="Q73" s="29"/>
      <c r="R73" s="29"/>
      <c r="S73" s="9"/>
      <c r="T73" s="9"/>
      <c r="U73" s="9"/>
      <c r="V73" s="9"/>
      <c r="W73" s="9"/>
      <c r="X73" s="9"/>
      <c r="Y73" s="9"/>
      <c r="Z73" s="9"/>
      <c r="AA73" s="9"/>
      <c r="AB73" s="9"/>
      <c r="AC73" s="9"/>
      <c r="AD73" s="9"/>
      <c r="AE73" s="9"/>
      <c r="AF73" s="9"/>
      <c r="AG73" s="9"/>
      <c r="AH73" s="9"/>
      <c r="AI73" s="9"/>
      <c r="AJ73" s="9"/>
      <c r="AK73" s="9"/>
      <c r="AL73" s="9"/>
      <c r="AM73" s="11">
        <f t="shared" si="4"/>
        <v>0</v>
      </c>
      <c r="AN73" s="11">
        <f t="shared" si="5"/>
        <v>0</v>
      </c>
      <c r="AO73" s="47" t="e">
        <f t="shared" si="6"/>
        <v>#DIV/0!</v>
      </c>
      <c r="AP73" s="3">
        <f>SUM(VLOOKUP($A73,JAN!$A$2:$AN$301,39,FALSE),VLOOKUP($A73,FEB!$A$2:$AK$301,36,FALSE),VLOOKUP($A73,MAR!$A$2:$AN$301,39,FALSE))</f>
        <v>0</v>
      </c>
      <c r="AQ73" s="3">
        <f>SUM(VLOOKUP($A73,JAN!$A$2:$AN$301,40,FALSE),VLOOKUP($A73,FEB!$A$2:$AK$301,37,FALSE),VLOOKUP($A73,MAR!$A$2:$AN$301,40,FALSE))</f>
        <v>0</v>
      </c>
      <c r="AR73" s="196" t="e">
        <f t="shared" si="7"/>
        <v>#DIV/0!</v>
      </c>
    </row>
    <row r="74" spans="1:44" x14ac:dyDescent="0.25">
      <c r="A74" s="10">
        <v>73</v>
      </c>
      <c r="B74" s="11">
        <f>VLOOKUP($A74,Table2[[No]:[Date Student Last Attended Program
(mm/dd/yyyy)]],2,FALSE)</f>
        <v>0</v>
      </c>
      <c r="C74" s="12">
        <f>VLOOKUP($A74,Table2[[No]:[Date Student Last Attended Program
(mm/dd/yyyy)]],4,FALSE)</f>
        <v>0</v>
      </c>
      <c r="D74" s="51">
        <f>VLOOKUP($A74,Table2[[No]:[Date Student Last Attended Program
(mm/dd/yyyy)]],14,FALSE)</f>
        <v>0</v>
      </c>
      <c r="E74" s="138">
        <f>VLOOKUP($A74,Table2[[No]:[Date Student Last Attended Program
(mm/dd/yyyy)]],17,FALSE)</f>
        <v>0</v>
      </c>
      <c r="F74" s="207">
        <f>VLOOKUP($A74,Table2[[No]:[Date Student Last Attended Program
(mm/dd/yyyy)]],18,FALSE)</f>
        <v>0</v>
      </c>
      <c r="G74" s="209">
        <f>VLOOKUP($A74,Table2[[#All],[No]:[Which Group Does Student Participate In?
(optional)]],23,FALSE)</f>
        <v>0</v>
      </c>
      <c r="H74" s="29"/>
      <c r="I74" s="29"/>
      <c r="J74" s="29"/>
      <c r="K74" s="29"/>
      <c r="L74" s="29"/>
      <c r="M74" s="29"/>
      <c r="N74" s="29"/>
      <c r="O74" s="29"/>
      <c r="P74" s="29"/>
      <c r="Q74" s="29"/>
      <c r="R74" s="29"/>
      <c r="S74" s="9"/>
      <c r="T74" s="9"/>
      <c r="U74" s="9"/>
      <c r="V74" s="9"/>
      <c r="W74" s="9"/>
      <c r="X74" s="9"/>
      <c r="Y74" s="9"/>
      <c r="Z74" s="9"/>
      <c r="AA74" s="9"/>
      <c r="AB74" s="9"/>
      <c r="AC74" s="9"/>
      <c r="AD74" s="9"/>
      <c r="AE74" s="9"/>
      <c r="AF74" s="9"/>
      <c r="AG74" s="9"/>
      <c r="AH74" s="9"/>
      <c r="AI74" s="9"/>
      <c r="AJ74" s="9"/>
      <c r="AK74" s="9"/>
      <c r="AL74" s="9"/>
      <c r="AM74" s="11">
        <f t="shared" si="4"/>
        <v>0</v>
      </c>
      <c r="AN74" s="11">
        <f t="shared" si="5"/>
        <v>0</v>
      </c>
      <c r="AO74" s="47" t="e">
        <f t="shared" si="6"/>
        <v>#DIV/0!</v>
      </c>
      <c r="AP74" s="3">
        <f>SUM(VLOOKUP($A74,JAN!$A$2:$AN$301,39,FALSE),VLOOKUP($A74,FEB!$A$2:$AK$301,36,FALSE),VLOOKUP($A74,MAR!$A$2:$AN$301,39,FALSE))</f>
        <v>0</v>
      </c>
      <c r="AQ74" s="3">
        <f>SUM(VLOOKUP($A74,JAN!$A$2:$AN$301,40,FALSE),VLOOKUP($A74,FEB!$A$2:$AK$301,37,FALSE),VLOOKUP($A74,MAR!$A$2:$AN$301,40,FALSE))</f>
        <v>0</v>
      </c>
      <c r="AR74" s="196" t="e">
        <f t="shared" si="7"/>
        <v>#DIV/0!</v>
      </c>
    </row>
    <row r="75" spans="1:44" x14ac:dyDescent="0.25">
      <c r="A75" s="10">
        <v>74</v>
      </c>
      <c r="B75" s="11">
        <f>VLOOKUP($A75,Table2[[No]:[Date Student Last Attended Program
(mm/dd/yyyy)]],2,FALSE)</f>
        <v>0</v>
      </c>
      <c r="C75" s="12">
        <f>VLOOKUP($A75,Table2[[No]:[Date Student Last Attended Program
(mm/dd/yyyy)]],4,FALSE)</f>
        <v>0</v>
      </c>
      <c r="D75" s="51">
        <f>VLOOKUP($A75,Table2[[No]:[Date Student Last Attended Program
(mm/dd/yyyy)]],14,FALSE)</f>
        <v>0</v>
      </c>
      <c r="E75" s="138">
        <f>VLOOKUP($A75,Table2[[No]:[Date Student Last Attended Program
(mm/dd/yyyy)]],17,FALSE)</f>
        <v>0</v>
      </c>
      <c r="F75" s="207">
        <f>VLOOKUP($A75,Table2[[No]:[Date Student Last Attended Program
(mm/dd/yyyy)]],18,FALSE)</f>
        <v>0</v>
      </c>
      <c r="G75" s="209">
        <f>VLOOKUP($A75,Table2[[#All],[No]:[Which Group Does Student Participate In?
(optional)]],23,FALSE)</f>
        <v>0</v>
      </c>
      <c r="H75" s="29"/>
      <c r="I75" s="29"/>
      <c r="J75" s="29"/>
      <c r="K75" s="29"/>
      <c r="L75" s="29"/>
      <c r="M75" s="29"/>
      <c r="N75" s="29"/>
      <c r="O75" s="29"/>
      <c r="P75" s="29"/>
      <c r="Q75" s="29"/>
      <c r="R75" s="29"/>
      <c r="S75" s="9"/>
      <c r="T75" s="9"/>
      <c r="U75" s="9"/>
      <c r="V75" s="9"/>
      <c r="W75" s="9"/>
      <c r="X75" s="9"/>
      <c r="Y75" s="9"/>
      <c r="Z75" s="9"/>
      <c r="AA75" s="9"/>
      <c r="AB75" s="9"/>
      <c r="AC75" s="9"/>
      <c r="AD75" s="9"/>
      <c r="AE75" s="9"/>
      <c r="AF75" s="9"/>
      <c r="AG75" s="9"/>
      <c r="AH75" s="9"/>
      <c r="AI75" s="9"/>
      <c r="AJ75" s="9"/>
      <c r="AK75" s="9"/>
      <c r="AL75" s="9"/>
      <c r="AM75" s="11">
        <f t="shared" si="4"/>
        <v>0</v>
      </c>
      <c r="AN75" s="11">
        <f t="shared" si="5"/>
        <v>0</v>
      </c>
      <c r="AO75" s="47" t="e">
        <f t="shared" si="6"/>
        <v>#DIV/0!</v>
      </c>
      <c r="AP75" s="3">
        <f>SUM(VLOOKUP($A75,JAN!$A$2:$AN$301,39,FALSE),VLOOKUP($A75,FEB!$A$2:$AK$301,36,FALSE),VLOOKUP($A75,MAR!$A$2:$AN$301,39,FALSE))</f>
        <v>0</v>
      </c>
      <c r="AQ75" s="3">
        <f>SUM(VLOOKUP($A75,JAN!$A$2:$AN$301,40,FALSE),VLOOKUP($A75,FEB!$A$2:$AK$301,37,FALSE),VLOOKUP($A75,MAR!$A$2:$AN$301,40,FALSE))</f>
        <v>0</v>
      </c>
      <c r="AR75" s="196" t="e">
        <f t="shared" si="7"/>
        <v>#DIV/0!</v>
      </c>
    </row>
    <row r="76" spans="1:44" x14ac:dyDescent="0.25">
      <c r="A76" s="10">
        <v>75</v>
      </c>
      <c r="B76" s="11">
        <f>VLOOKUP($A76,Table2[[No]:[Date Student Last Attended Program
(mm/dd/yyyy)]],2,FALSE)</f>
        <v>0</v>
      </c>
      <c r="C76" s="12">
        <f>VLOOKUP($A76,Table2[[No]:[Date Student Last Attended Program
(mm/dd/yyyy)]],4,FALSE)</f>
        <v>0</v>
      </c>
      <c r="D76" s="51">
        <f>VLOOKUP($A76,Table2[[No]:[Date Student Last Attended Program
(mm/dd/yyyy)]],14,FALSE)</f>
        <v>0</v>
      </c>
      <c r="E76" s="138">
        <f>VLOOKUP($A76,Table2[[No]:[Date Student Last Attended Program
(mm/dd/yyyy)]],17,FALSE)</f>
        <v>0</v>
      </c>
      <c r="F76" s="207">
        <f>VLOOKUP($A76,Table2[[No]:[Date Student Last Attended Program
(mm/dd/yyyy)]],18,FALSE)</f>
        <v>0</v>
      </c>
      <c r="G76" s="209">
        <f>VLOOKUP($A76,Table2[[#All],[No]:[Which Group Does Student Participate In?
(optional)]],23,FALSE)</f>
        <v>0</v>
      </c>
      <c r="H76" s="29"/>
      <c r="I76" s="29"/>
      <c r="J76" s="29"/>
      <c r="K76" s="29"/>
      <c r="L76" s="29"/>
      <c r="M76" s="29"/>
      <c r="N76" s="29"/>
      <c r="O76" s="29"/>
      <c r="P76" s="29"/>
      <c r="Q76" s="29"/>
      <c r="R76" s="29"/>
      <c r="S76" s="9"/>
      <c r="T76" s="9"/>
      <c r="U76" s="9"/>
      <c r="V76" s="9"/>
      <c r="W76" s="9"/>
      <c r="X76" s="9"/>
      <c r="Y76" s="9"/>
      <c r="Z76" s="9"/>
      <c r="AA76" s="9"/>
      <c r="AB76" s="9"/>
      <c r="AC76" s="9"/>
      <c r="AD76" s="9"/>
      <c r="AE76" s="9"/>
      <c r="AF76" s="9"/>
      <c r="AG76" s="9"/>
      <c r="AH76" s="9"/>
      <c r="AI76" s="9"/>
      <c r="AJ76" s="9"/>
      <c r="AK76" s="9"/>
      <c r="AL76" s="9"/>
      <c r="AM76" s="11">
        <f t="shared" si="4"/>
        <v>0</v>
      </c>
      <c r="AN76" s="11">
        <f t="shared" si="5"/>
        <v>0</v>
      </c>
      <c r="AO76" s="47" t="e">
        <f t="shared" si="6"/>
        <v>#DIV/0!</v>
      </c>
      <c r="AP76" s="3">
        <f>SUM(VLOOKUP($A76,JAN!$A$2:$AN$301,39,FALSE),VLOOKUP($A76,FEB!$A$2:$AK$301,36,FALSE),VLOOKUP($A76,MAR!$A$2:$AN$301,39,FALSE))</f>
        <v>0</v>
      </c>
      <c r="AQ76" s="3">
        <f>SUM(VLOOKUP($A76,JAN!$A$2:$AN$301,40,FALSE),VLOOKUP($A76,FEB!$A$2:$AK$301,37,FALSE),VLOOKUP($A76,MAR!$A$2:$AN$301,40,FALSE))</f>
        <v>0</v>
      </c>
      <c r="AR76" s="196" t="e">
        <f t="shared" si="7"/>
        <v>#DIV/0!</v>
      </c>
    </row>
    <row r="77" spans="1:44" x14ac:dyDescent="0.25">
      <c r="A77" s="10">
        <v>76</v>
      </c>
      <c r="B77" s="11">
        <f>VLOOKUP($A77,Table2[[No]:[Date Student Last Attended Program
(mm/dd/yyyy)]],2,FALSE)</f>
        <v>0</v>
      </c>
      <c r="C77" s="12">
        <f>VLOOKUP($A77,Table2[[No]:[Date Student Last Attended Program
(mm/dd/yyyy)]],4,FALSE)</f>
        <v>0</v>
      </c>
      <c r="D77" s="51">
        <f>VLOOKUP($A77,Table2[[No]:[Date Student Last Attended Program
(mm/dd/yyyy)]],14,FALSE)</f>
        <v>0</v>
      </c>
      <c r="E77" s="138">
        <f>VLOOKUP($A77,Table2[[No]:[Date Student Last Attended Program
(mm/dd/yyyy)]],17,FALSE)</f>
        <v>0</v>
      </c>
      <c r="F77" s="207">
        <f>VLOOKUP($A77,Table2[[No]:[Date Student Last Attended Program
(mm/dd/yyyy)]],18,FALSE)</f>
        <v>0</v>
      </c>
      <c r="G77" s="209">
        <f>VLOOKUP($A77,Table2[[#All],[No]:[Which Group Does Student Participate In?
(optional)]],23,FALSE)</f>
        <v>0</v>
      </c>
      <c r="H77" s="29"/>
      <c r="I77" s="29"/>
      <c r="J77" s="29"/>
      <c r="K77" s="29"/>
      <c r="L77" s="29"/>
      <c r="M77" s="29"/>
      <c r="N77" s="29"/>
      <c r="O77" s="29"/>
      <c r="P77" s="29"/>
      <c r="Q77" s="29"/>
      <c r="R77" s="29"/>
      <c r="S77" s="9"/>
      <c r="T77" s="9"/>
      <c r="U77" s="9"/>
      <c r="V77" s="9"/>
      <c r="W77" s="9"/>
      <c r="X77" s="9"/>
      <c r="Y77" s="9"/>
      <c r="Z77" s="9"/>
      <c r="AA77" s="9"/>
      <c r="AB77" s="9"/>
      <c r="AC77" s="9"/>
      <c r="AD77" s="9"/>
      <c r="AE77" s="9"/>
      <c r="AF77" s="9"/>
      <c r="AG77" s="9"/>
      <c r="AH77" s="9"/>
      <c r="AI77" s="9"/>
      <c r="AJ77" s="9"/>
      <c r="AK77" s="9"/>
      <c r="AL77" s="9"/>
      <c r="AM77" s="11">
        <f t="shared" si="4"/>
        <v>0</v>
      </c>
      <c r="AN77" s="11">
        <f t="shared" si="5"/>
        <v>0</v>
      </c>
      <c r="AO77" s="47" t="e">
        <f t="shared" si="6"/>
        <v>#DIV/0!</v>
      </c>
      <c r="AP77" s="3">
        <f>SUM(VLOOKUP($A77,JAN!$A$2:$AN$301,39,FALSE),VLOOKUP($A77,FEB!$A$2:$AK$301,36,FALSE),VLOOKUP($A77,MAR!$A$2:$AN$301,39,FALSE))</f>
        <v>0</v>
      </c>
      <c r="AQ77" s="3">
        <f>SUM(VLOOKUP($A77,JAN!$A$2:$AN$301,40,FALSE),VLOOKUP($A77,FEB!$A$2:$AK$301,37,FALSE),VLOOKUP($A77,MAR!$A$2:$AN$301,40,FALSE))</f>
        <v>0</v>
      </c>
      <c r="AR77" s="196" t="e">
        <f t="shared" si="7"/>
        <v>#DIV/0!</v>
      </c>
    </row>
    <row r="78" spans="1:44" x14ac:dyDescent="0.25">
      <c r="A78" s="10">
        <v>77</v>
      </c>
      <c r="B78" s="11">
        <f>VLOOKUP($A78,Table2[[No]:[Date Student Last Attended Program
(mm/dd/yyyy)]],2,FALSE)</f>
        <v>0</v>
      </c>
      <c r="C78" s="12">
        <f>VLOOKUP($A78,Table2[[No]:[Date Student Last Attended Program
(mm/dd/yyyy)]],4,FALSE)</f>
        <v>0</v>
      </c>
      <c r="D78" s="51">
        <f>VLOOKUP($A78,Table2[[No]:[Date Student Last Attended Program
(mm/dd/yyyy)]],14,FALSE)</f>
        <v>0</v>
      </c>
      <c r="E78" s="138">
        <f>VLOOKUP($A78,Table2[[No]:[Date Student Last Attended Program
(mm/dd/yyyy)]],17,FALSE)</f>
        <v>0</v>
      </c>
      <c r="F78" s="207">
        <f>VLOOKUP($A78,Table2[[No]:[Date Student Last Attended Program
(mm/dd/yyyy)]],18,FALSE)</f>
        <v>0</v>
      </c>
      <c r="G78" s="209">
        <f>VLOOKUP($A78,Table2[[#All],[No]:[Which Group Does Student Participate In?
(optional)]],23,FALSE)</f>
        <v>0</v>
      </c>
      <c r="H78" s="29"/>
      <c r="I78" s="29"/>
      <c r="J78" s="29"/>
      <c r="K78" s="29"/>
      <c r="L78" s="29"/>
      <c r="M78" s="29"/>
      <c r="N78" s="29"/>
      <c r="O78" s="29"/>
      <c r="P78" s="29"/>
      <c r="Q78" s="29"/>
      <c r="R78" s="29"/>
      <c r="S78" s="9"/>
      <c r="T78" s="9"/>
      <c r="U78" s="9"/>
      <c r="V78" s="9"/>
      <c r="W78" s="9"/>
      <c r="X78" s="9"/>
      <c r="Y78" s="9"/>
      <c r="Z78" s="9"/>
      <c r="AA78" s="9"/>
      <c r="AB78" s="9"/>
      <c r="AC78" s="9"/>
      <c r="AD78" s="9"/>
      <c r="AE78" s="9"/>
      <c r="AF78" s="9"/>
      <c r="AG78" s="9"/>
      <c r="AH78" s="9"/>
      <c r="AI78" s="9"/>
      <c r="AJ78" s="9"/>
      <c r="AK78" s="9"/>
      <c r="AL78" s="9"/>
      <c r="AM78" s="11">
        <f t="shared" si="4"/>
        <v>0</v>
      </c>
      <c r="AN78" s="11">
        <f t="shared" si="5"/>
        <v>0</v>
      </c>
      <c r="AO78" s="47" t="e">
        <f t="shared" si="6"/>
        <v>#DIV/0!</v>
      </c>
      <c r="AP78" s="3">
        <f>SUM(VLOOKUP($A78,JAN!$A$2:$AN$301,39,FALSE),VLOOKUP($A78,FEB!$A$2:$AK$301,36,FALSE),VLOOKUP($A78,MAR!$A$2:$AN$301,39,FALSE))</f>
        <v>0</v>
      </c>
      <c r="AQ78" s="3">
        <f>SUM(VLOOKUP($A78,JAN!$A$2:$AN$301,40,FALSE),VLOOKUP($A78,FEB!$A$2:$AK$301,37,FALSE),VLOOKUP($A78,MAR!$A$2:$AN$301,40,FALSE))</f>
        <v>0</v>
      </c>
      <c r="AR78" s="196" t="e">
        <f t="shared" si="7"/>
        <v>#DIV/0!</v>
      </c>
    </row>
    <row r="79" spans="1:44" x14ac:dyDescent="0.25">
      <c r="A79" s="10">
        <v>78</v>
      </c>
      <c r="B79" s="11">
        <f>VLOOKUP($A79,Table2[[No]:[Date Student Last Attended Program
(mm/dd/yyyy)]],2,FALSE)</f>
        <v>0</v>
      </c>
      <c r="C79" s="12">
        <f>VLOOKUP($A79,Table2[[No]:[Date Student Last Attended Program
(mm/dd/yyyy)]],4,FALSE)</f>
        <v>0</v>
      </c>
      <c r="D79" s="51">
        <f>VLOOKUP($A79,Table2[[No]:[Date Student Last Attended Program
(mm/dd/yyyy)]],14,FALSE)</f>
        <v>0</v>
      </c>
      <c r="E79" s="138">
        <f>VLOOKUP($A79,Table2[[No]:[Date Student Last Attended Program
(mm/dd/yyyy)]],17,FALSE)</f>
        <v>0</v>
      </c>
      <c r="F79" s="207">
        <f>VLOOKUP($A79,Table2[[No]:[Date Student Last Attended Program
(mm/dd/yyyy)]],18,FALSE)</f>
        <v>0</v>
      </c>
      <c r="G79" s="209">
        <f>VLOOKUP($A79,Table2[[#All],[No]:[Which Group Does Student Participate In?
(optional)]],23,FALSE)</f>
        <v>0</v>
      </c>
      <c r="H79" s="29"/>
      <c r="I79" s="29"/>
      <c r="J79" s="29"/>
      <c r="K79" s="29"/>
      <c r="L79" s="29"/>
      <c r="M79" s="29"/>
      <c r="N79" s="29"/>
      <c r="O79" s="29"/>
      <c r="P79" s="29"/>
      <c r="Q79" s="29"/>
      <c r="R79" s="29"/>
      <c r="S79" s="9"/>
      <c r="T79" s="9"/>
      <c r="U79" s="9"/>
      <c r="V79" s="9"/>
      <c r="W79" s="9"/>
      <c r="X79" s="9"/>
      <c r="Y79" s="9"/>
      <c r="Z79" s="9"/>
      <c r="AA79" s="9"/>
      <c r="AB79" s="9"/>
      <c r="AC79" s="9"/>
      <c r="AD79" s="9"/>
      <c r="AE79" s="9"/>
      <c r="AF79" s="9"/>
      <c r="AG79" s="9"/>
      <c r="AH79" s="9"/>
      <c r="AI79" s="9"/>
      <c r="AJ79" s="9"/>
      <c r="AK79" s="9"/>
      <c r="AL79" s="9"/>
      <c r="AM79" s="11">
        <f t="shared" si="4"/>
        <v>0</v>
      </c>
      <c r="AN79" s="11">
        <f t="shared" si="5"/>
        <v>0</v>
      </c>
      <c r="AO79" s="47" t="e">
        <f t="shared" si="6"/>
        <v>#DIV/0!</v>
      </c>
      <c r="AP79" s="3">
        <f>SUM(VLOOKUP($A79,JAN!$A$2:$AN$301,39,FALSE),VLOOKUP($A79,FEB!$A$2:$AK$301,36,FALSE),VLOOKUP($A79,MAR!$A$2:$AN$301,39,FALSE))</f>
        <v>0</v>
      </c>
      <c r="AQ79" s="3">
        <f>SUM(VLOOKUP($A79,JAN!$A$2:$AN$301,40,FALSE),VLOOKUP($A79,FEB!$A$2:$AK$301,37,FALSE),VLOOKUP($A79,MAR!$A$2:$AN$301,40,FALSE))</f>
        <v>0</v>
      </c>
      <c r="AR79" s="196" t="e">
        <f t="shared" si="7"/>
        <v>#DIV/0!</v>
      </c>
    </row>
    <row r="80" spans="1:44" x14ac:dyDescent="0.25">
      <c r="A80" s="10">
        <v>79</v>
      </c>
      <c r="B80" s="11">
        <f>VLOOKUP($A80,Table2[[No]:[Date Student Last Attended Program
(mm/dd/yyyy)]],2,FALSE)</f>
        <v>0</v>
      </c>
      <c r="C80" s="12">
        <f>VLOOKUP($A80,Table2[[No]:[Date Student Last Attended Program
(mm/dd/yyyy)]],4,FALSE)</f>
        <v>0</v>
      </c>
      <c r="D80" s="51">
        <f>VLOOKUP($A80,Table2[[No]:[Date Student Last Attended Program
(mm/dd/yyyy)]],14,FALSE)</f>
        <v>0</v>
      </c>
      <c r="E80" s="138">
        <f>VLOOKUP($A80,Table2[[No]:[Date Student Last Attended Program
(mm/dd/yyyy)]],17,FALSE)</f>
        <v>0</v>
      </c>
      <c r="F80" s="207">
        <f>VLOOKUP($A80,Table2[[No]:[Date Student Last Attended Program
(mm/dd/yyyy)]],18,FALSE)</f>
        <v>0</v>
      </c>
      <c r="G80" s="209">
        <f>VLOOKUP($A80,Table2[[#All],[No]:[Which Group Does Student Participate In?
(optional)]],23,FALSE)</f>
        <v>0</v>
      </c>
      <c r="H80" s="29"/>
      <c r="I80" s="29"/>
      <c r="J80" s="29"/>
      <c r="K80" s="29"/>
      <c r="L80" s="29"/>
      <c r="M80" s="29"/>
      <c r="N80" s="29"/>
      <c r="O80" s="29"/>
      <c r="P80" s="29"/>
      <c r="Q80" s="29"/>
      <c r="R80" s="29"/>
      <c r="S80" s="9"/>
      <c r="T80" s="9"/>
      <c r="U80" s="9"/>
      <c r="V80" s="9"/>
      <c r="W80" s="9"/>
      <c r="X80" s="9"/>
      <c r="Y80" s="9"/>
      <c r="Z80" s="9"/>
      <c r="AA80" s="9"/>
      <c r="AB80" s="9"/>
      <c r="AC80" s="9"/>
      <c r="AD80" s="9"/>
      <c r="AE80" s="9"/>
      <c r="AF80" s="9"/>
      <c r="AG80" s="9"/>
      <c r="AH80" s="9"/>
      <c r="AI80" s="9"/>
      <c r="AJ80" s="9"/>
      <c r="AK80" s="9"/>
      <c r="AL80" s="9"/>
      <c r="AM80" s="11">
        <f t="shared" si="4"/>
        <v>0</v>
      </c>
      <c r="AN80" s="11">
        <f t="shared" si="5"/>
        <v>0</v>
      </c>
      <c r="AO80" s="47" t="e">
        <f t="shared" si="6"/>
        <v>#DIV/0!</v>
      </c>
      <c r="AP80" s="3">
        <f>SUM(VLOOKUP($A80,JAN!$A$2:$AN$301,39,FALSE),VLOOKUP($A80,FEB!$A$2:$AK$301,36,FALSE),VLOOKUP($A80,MAR!$A$2:$AN$301,39,FALSE))</f>
        <v>0</v>
      </c>
      <c r="AQ80" s="3">
        <f>SUM(VLOOKUP($A80,JAN!$A$2:$AN$301,40,FALSE),VLOOKUP($A80,FEB!$A$2:$AK$301,37,FALSE),VLOOKUP($A80,MAR!$A$2:$AN$301,40,FALSE))</f>
        <v>0</v>
      </c>
      <c r="AR80" s="196" t="e">
        <f t="shared" si="7"/>
        <v>#DIV/0!</v>
      </c>
    </row>
    <row r="81" spans="1:44" x14ac:dyDescent="0.25">
      <c r="A81" s="10">
        <v>80</v>
      </c>
      <c r="B81" s="11">
        <f>VLOOKUP($A81,Table2[[No]:[Date Student Last Attended Program
(mm/dd/yyyy)]],2,FALSE)</f>
        <v>0</v>
      </c>
      <c r="C81" s="12">
        <f>VLOOKUP($A81,Table2[[No]:[Date Student Last Attended Program
(mm/dd/yyyy)]],4,FALSE)</f>
        <v>0</v>
      </c>
      <c r="D81" s="51">
        <f>VLOOKUP($A81,Table2[[No]:[Date Student Last Attended Program
(mm/dd/yyyy)]],14,FALSE)</f>
        <v>0</v>
      </c>
      <c r="E81" s="138">
        <f>VLOOKUP($A81,Table2[[No]:[Date Student Last Attended Program
(mm/dd/yyyy)]],17,FALSE)</f>
        <v>0</v>
      </c>
      <c r="F81" s="207">
        <f>VLOOKUP($A81,Table2[[No]:[Date Student Last Attended Program
(mm/dd/yyyy)]],18,FALSE)</f>
        <v>0</v>
      </c>
      <c r="G81" s="209">
        <f>VLOOKUP($A81,Table2[[#All],[No]:[Which Group Does Student Participate In?
(optional)]],23,FALSE)</f>
        <v>0</v>
      </c>
      <c r="H81" s="29"/>
      <c r="I81" s="29"/>
      <c r="J81" s="29"/>
      <c r="K81" s="29"/>
      <c r="L81" s="29"/>
      <c r="M81" s="29"/>
      <c r="N81" s="29"/>
      <c r="O81" s="29"/>
      <c r="P81" s="29"/>
      <c r="Q81" s="29"/>
      <c r="R81" s="29"/>
      <c r="S81" s="9"/>
      <c r="T81" s="9"/>
      <c r="U81" s="9"/>
      <c r="V81" s="9"/>
      <c r="W81" s="9"/>
      <c r="X81" s="9"/>
      <c r="Y81" s="9"/>
      <c r="Z81" s="9"/>
      <c r="AA81" s="9"/>
      <c r="AB81" s="9"/>
      <c r="AC81" s="9"/>
      <c r="AD81" s="9"/>
      <c r="AE81" s="9"/>
      <c r="AF81" s="9"/>
      <c r="AG81" s="9"/>
      <c r="AH81" s="9"/>
      <c r="AI81" s="9"/>
      <c r="AJ81" s="9"/>
      <c r="AK81" s="9"/>
      <c r="AL81" s="9"/>
      <c r="AM81" s="11">
        <f t="shared" si="4"/>
        <v>0</v>
      </c>
      <c r="AN81" s="11">
        <f t="shared" si="5"/>
        <v>0</v>
      </c>
      <c r="AO81" s="47" t="e">
        <f t="shared" si="6"/>
        <v>#DIV/0!</v>
      </c>
      <c r="AP81" s="3">
        <f>SUM(VLOOKUP($A81,JAN!$A$2:$AN$301,39,FALSE),VLOOKUP($A81,FEB!$A$2:$AK$301,36,FALSE),VLOOKUP($A81,MAR!$A$2:$AN$301,39,FALSE))</f>
        <v>0</v>
      </c>
      <c r="AQ81" s="3">
        <f>SUM(VLOOKUP($A81,JAN!$A$2:$AN$301,40,FALSE),VLOOKUP($A81,FEB!$A$2:$AK$301,37,FALSE),VLOOKUP($A81,MAR!$A$2:$AN$301,40,FALSE))</f>
        <v>0</v>
      </c>
      <c r="AR81" s="196" t="e">
        <f t="shared" si="7"/>
        <v>#DIV/0!</v>
      </c>
    </row>
    <row r="82" spans="1:44" x14ac:dyDescent="0.25">
      <c r="A82" s="10">
        <v>81</v>
      </c>
      <c r="B82" s="11">
        <f>VLOOKUP($A82,Table2[[No]:[Date Student Last Attended Program
(mm/dd/yyyy)]],2,FALSE)</f>
        <v>0</v>
      </c>
      <c r="C82" s="12">
        <f>VLOOKUP($A82,Table2[[No]:[Date Student Last Attended Program
(mm/dd/yyyy)]],4,FALSE)</f>
        <v>0</v>
      </c>
      <c r="D82" s="51">
        <f>VLOOKUP($A82,Table2[[No]:[Date Student Last Attended Program
(mm/dd/yyyy)]],14,FALSE)</f>
        <v>0</v>
      </c>
      <c r="E82" s="138">
        <f>VLOOKUP($A82,Table2[[No]:[Date Student Last Attended Program
(mm/dd/yyyy)]],17,FALSE)</f>
        <v>0</v>
      </c>
      <c r="F82" s="207">
        <f>VLOOKUP($A82,Table2[[No]:[Date Student Last Attended Program
(mm/dd/yyyy)]],18,FALSE)</f>
        <v>0</v>
      </c>
      <c r="G82" s="209">
        <f>VLOOKUP($A82,Table2[[#All],[No]:[Which Group Does Student Participate In?
(optional)]],23,FALSE)</f>
        <v>0</v>
      </c>
      <c r="H82" s="29"/>
      <c r="I82" s="29"/>
      <c r="J82" s="29"/>
      <c r="K82" s="29"/>
      <c r="L82" s="29"/>
      <c r="M82" s="29"/>
      <c r="N82" s="29"/>
      <c r="O82" s="29"/>
      <c r="P82" s="29"/>
      <c r="Q82" s="29"/>
      <c r="R82" s="29"/>
      <c r="S82" s="9"/>
      <c r="T82" s="9"/>
      <c r="U82" s="9"/>
      <c r="V82" s="9"/>
      <c r="W82" s="9"/>
      <c r="X82" s="9"/>
      <c r="Y82" s="9"/>
      <c r="Z82" s="9"/>
      <c r="AA82" s="9"/>
      <c r="AB82" s="9"/>
      <c r="AC82" s="9"/>
      <c r="AD82" s="9"/>
      <c r="AE82" s="9"/>
      <c r="AF82" s="9"/>
      <c r="AG82" s="9"/>
      <c r="AH82" s="9"/>
      <c r="AI82" s="9"/>
      <c r="AJ82" s="9"/>
      <c r="AK82" s="9"/>
      <c r="AL82" s="9"/>
      <c r="AM82" s="11">
        <f t="shared" si="4"/>
        <v>0</v>
      </c>
      <c r="AN82" s="11">
        <f t="shared" si="5"/>
        <v>0</v>
      </c>
      <c r="AO82" s="47" t="e">
        <f t="shared" si="6"/>
        <v>#DIV/0!</v>
      </c>
      <c r="AP82" s="3">
        <f>SUM(VLOOKUP($A82,JAN!$A$2:$AN$301,39,FALSE),VLOOKUP($A82,FEB!$A$2:$AK$301,36,FALSE),VLOOKUP($A82,MAR!$A$2:$AN$301,39,FALSE))</f>
        <v>0</v>
      </c>
      <c r="AQ82" s="3">
        <f>SUM(VLOOKUP($A82,JAN!$A$2:$AN$301,40,FALSE),VLOOKUP($A82,FEB!$A$2:$AK$301,37,FALSE),VLOOKUP($A82,MAR!$A$2:$AN$301,40,FALSE))</f>
        <v>0</v>
      </c>
      <c r="AR82" s="196" t="e">
        <f t="shared" si="7"/>
        <v>#DIV/0!</v>
      </c>
    </row>
    <row r="83" spans="1:44" x14ac:dyDescent="0.25">
      <c r="A83" s="10">
        <v>82</v>
      </c>
      <c r="B83" s="11">
        <f>VLOOKUP($A83,Table2[[No]:[Date Student Last Attended Program
(mm/dd/yyyy)]],2,FALSE)</f>
        <v>0</v>
      </c>
      <c r="C83" s="12">
        <f>VLOOKUP($A83,Table2[[No]:[Date Student Last Attended Program
(mm/dd/yyyy)]],4,FALSE)</f>
        <v>0</v>
      </c>
      <c r="D83" s="51">
        <f>VLOOKUP($A83,Table2[[No]:[Date Student Last Attended Program
(mm/dd/yyyy)]],14,FALSE)</f>
        <v>0</v>
      </c>
      <c r="E83" s="138">
        <f>VLOOKUP($A83,Table2[[No]:[Date Student Last Attended Program
(mm/dd/yyyy)]],17,FALSE)</f>
        <v>0</v>
      </c>
      <c r="F83" s="207">
        <f>VLOOKUP($A83,Table2[[No]:[Date Student Last Attended Program
(mm/dd/yyyy)]],18,FALSE)</f>
        <v>0</v>
      </c>
      <c r="G83" s="209">
        <f>VLOOKUP($A83,Table2[[#All],[No]:[Which Group Does Student Participate In?
(optional)]],23,FALSE)</f>
        <v>0</v>
      </c>
      <c r="H83" s="29"/>
      <c r="I83" s="29"/>
      <c r="J83" s="29"/>
      <c r="K83" s="29"/>
      <c r="L83" s="29"/>
      <c r="M83" s="29"/>
      <c r="N83" s="29"/>
      <c r="O83" s="29"/>
      <c r="P83" s="29"/>
      <c r="Q83" s="29"/>
      <c r="R83" s="29"/>
      <c r="S83" s="9"/>
      <c r="T83" s="9"/>
      <c r="U83" s="9"/>
      <c r="V83" s="9"/>
      <c r="W83" s="9"/>
      <c r="X83" s="9"/>
      <c r="Y83" s="9"/>
      <c r="Z83" s="9"/>
      <c r="AA83" s="9"/>
      <c r="AB83" s="9"/>
      <c r="AC83" s="9"/>
      <c r="AD83" s="9"/>
      <c r="AE83" s="9"/>
      <c r="AF83" s="9"/>
      <c r="AG83" s="9"/>
      <c r="AH83" s="9"/>
      <c r="AI83" s="9"/>
      <c r="AJ83" s="9"/>
      <c r="AK83" s="9"/>
      <c r="AL83" s="9"/>
      <c r="AM83" s="11">
        <f t="shared" si="4"/>
        <v>0</v>
      </c>
      <c r="AN83" s="11">
        <f t="shared" si="5"/>
        <v>0</v>
      </c>
      <c r="AO83" s="47" t="e">
        <f t="shared" si="6"/>
        <v>#DIV/0!</v>
      </c>
      <c r="AP83" s="3">
        <f>SUM(VLOOKUP($A83,JAN!$A$2:$AN$301,39,FALSE),VLOOKUP($A83,FEB!$A$2:$AK$301,36,FALSE),VLOOKUP($A83,MAR!$A$2:$AN$301,39,FALSE))</f>
        <v>0</v>
      </c>
      <c r="AQ83" s="3">
        <f>SUM(VLOOKUP($A83,JAN!$A$2:$AN$301,40,FALSE),VLOOKUP($A83,FEB!$A$2:$AK$301,37,FALSE),VLOOKUP($A83,MAR!$A$2:$AN$301,40,FALSE))</f>
        <v>0</v>
      </c>
      <c r="AR83" s="196" t="e">
        <f t="shared" si="7"/>
        <v>#DIV/0!</v>
      </c>
    </row>
    <row r="84" spans="1:44" x14ac:dyDescent="0.25">
      <c r="A84" s="10">
        <v>83</v>
      </c>
      <c r="B84" s="11">
        <f>VLOOKUP($A84,Table2[[No]:[Date Student Last Attended Program
(mm/dd/yyyy)]],2,FALSE)</f>
        <v>0</v>
      </c>
      <c r="C84" s="12">
        <f>VLOOKUP($A84,Table2[[No]:[Date Student Last Attended Program
(mm/dd/yyyy)]],4,FALSE)</f>
        <v>0</v>
      </c>
      <c r="D84" s="51">
        <f>VLOOKUP($A84,Table2[[No]:[Date Student Last Attended Program
(mm/dd/yyyy)]],14,FALSE)</f>
        <v>0</v>
      </c>
      <c r="E84" s="138">
        <f>VLOOKUP($A84,Table2[[No]:[Date Student Last Attended Program
(mm/dd/yyyy)]],17,FALSE)</f>
        <v>0</v>
      </c>
      <c r="F84" s="207">
        <f>VLOOKUP($A84,Table2[[No]:[Date Student Last Attended Program
(mm/dd/yyyy)]],18,FALSE)</f>
        <v>0</v>
      </c>
      <c r="G84" s="209">
        <f>VLOOKUP($A84,Table2[[#All],[No]:[Which Group Does Student Participate In?
(optional)]],23,FALSE)</f>
        <v>0</v>
      </c>
      <c r="H84" s="29"/>
      <c r="I84" s="29"/>
      <c r="J84" s="29"/>
      <c r="K84" s="29"/>
      <c r="L84" s="29"/>
      <c r="M84" s="29"/>
      <c r="N84" s="29"/>
      <c r="O84" s="29"/>
      <c r="P84" s="29"/>
      <c r="Q84" s="29"/>
      <c r="R84" s="29"/>
      <c r="S84" s="9"/>
      <c r="T84" s="9"/>
      <c r="U84" s="9"/>
      <c r="V84" s="9"/>
      <c r="W84" s="9"/>
      <c r="X84" s="9"/>
      <c r="Y84" s="9"/>
      <c r="Z84" s="9"/>
      <c r="AA84" s="9"/>
      <c r="AB84" s="9"/>
      <c r="AC84" s="9"/>
      <c r="AD84" s="9"/>
      <c r="AE84" s="9"/>
      <c r="AF84" s="9"/>
      <c r="AG84" s="9"/>
      <c r="AH84" s="9"/>
      <c r="AI84" s="9"/>
      <c r="AJ84" s="9"/>
      <c r="AK84" s="9"/>
      <c r="AL84" s="9"/>
      <c r="AM84" s="11">
        <f t="shared" si="4"/>
        <v>0</v>
      </c>
      <c r="AN84" s="11">
        <f t="shared" si="5"/>
        <v>0</v>
      </c>
      <c r="AO84" s="47" t="e">
        <f t="shared" si="6"/>
        <v>#DIV/0!</v>
      </c>
      <c r="AP84" s="3">
        <f>SUM(VLOOKUP($A84,JAN!$A$2:$AN$301,39,FALSE),VLOOKUP($A84,FEB!$A$2:$AK$301,36,FALSE),VLOOKUP($A84,MAR!$A$2:$AN$301,39,FALSE))</f>
        <v>0</v>
      </c>
      <c r="AQ84" s="3">
        <f>SUM(VLOOKUP($A84,JAN!$A$2:$AN$301,40,FALSE),VLOOKUP($A84,FEB!$A$2:$AK$301,37,FALSE),VLOOKUP($A84,MAR!$A$2:$AN$301,40,FALSE))</f>
        <v>0</v>
      </c>
      <c r="AR84" s="196" t="e">
        <f t="shared" si="7"/>
        <v>#DIV/0!</v>
      </c>
    </row>
    <row r="85" spans="1:44" x14ac:dyDescent="0.25">
      <c r="A85" s="10">
        <v>84</v>
      </c>
      <c r="B85" s="11">
        <f>VLOOKUP($A85,Table2[[No]:[Date Student Last Attended Program
(mm/dd/yyyy)]],2,FALSE)</f>
        <v>0</v>
      </c>
      <c r="C85" s="12">
        <f>VLOOKUP($A85,Table2[[No]:[Date Student Last Attended Program
(mm/dd/yyyy)]],4,FALSE)</f>
        <v>0</v>
      </c>
      <c r="D85" s="51">
        <f>VLOOKUP($A85,Table2[[No]:[Date Student Last Attended Program
(mm/dd/yyyy)]],14,FALSE)</f>
        <v>0</v>
      </c>
      <c r="E85" s="138">
        <f>VLOOKUP($A85,Table2[[No]:[Date Student Last Attended Program
(mm/dd/yyyy)]],17,FALSE)</f>
        <v>0</v>
      </c>
      <c r="F85" s="207">
        <f>VLOOKUP($A85,Table2[[No]:[Date Student Last Attended Program
(mm/dd/yyyy)]],18,FALSE)</f>
        <v>0</v>
      </c>
      <c r="G85" s="209">
        <f>VLOOKUP($A85,Table2[[#All],[No]:[Which Group Does Student Participate In?
(optional)]],23,FALSE)</f>
        <v>0</v>
      </c>
      <c r="H85" s="29"/>
      <c r="I85" s="29"/>
      <c r="J85" s="29"/>
      <c r="K85" s="29"/>
      <c r="L85" s="29"/>
      <c r="M85" s="29"/>
      <c r="N85" s="29"/>
      <c r="O85" s="29"/>
      <c r="P85" s="29"/>
      <c r="Q85" s="29"/>
      <c r="R85" s="29"/>
      <c r="S85" s="9"/>
      <c r="T85" s="9"/>
      <c r="U85" s="9"/>
      <c r="V85" s="9"/>
      <c r="W85" s="9"/>
      <c r="X85" s="9"/>
      <c r="Y85" s="9"/>
      <c r="Z85" s="9"/>
      <c r="AA85" s="9"/>
      <c r="AB85" s="9"/>
      <c r="AC85" s="9"/>
      <c r="AD85" s="9"/>
      <c r="AE85" s="9"/>
      <c r="AF85" s="9"/>
      <c r="AG85" s="9"/>
      <c r="AH85" s="9"/>
      <c r="AI85" s="9"/>
      <c r="AJ85" s="9"/>
      <c r="AK85" s="9"/>
      <c r="AL85" s="9"/>
      <c r="AM85" s="11">
        <f t="shared" si="4"/>
        <v>0</v>
      </c>
      <c r="AN85" s="11">
        <f t="shared" si="5"/>
        <v>0</v>
      </c>
      <c r="AO85" s="47" t="e">
        <f t="shared" si="6"/>
        <v>#DIV/0!</v>
      </c>
      <c r="AP85" s="3">
        <f>SUM(VLOOKUP($A85,JAN!$A$2:$AN$301,39,FALSE),VLOOKUP($A85,FEB!$A$2:$AK$301,36,FALSE),VLOOKUP($A85,MAR!$A$2:$AN$301,39,FALSE))</f>
        <v>0</v>
      </c>
      <c r="AQ85" s="3">
        <f>SUM(VLOOKUP($A85,JAN!$A$2:$AN$301,40,FALSE),VLOOKUP($A85,FEB!$A$2:$AK$301,37,FALSE),VLOOKUP($A85,MAR!$A$2:$AN$301,40,FALSE))</f>
        <v>0</v>
      </c>
      <c r="AR85" s="196" t="e">
        <f t="shared" si="7"/>
        <v>#DIV/0!</v>
      </c>
    </row>
    <row r="86" spans="1:44" x14ac:dyDescent="0.25">
      <c r="A86" s="10">
        <v>85</v>
      </c>
      <c r="B86" s="11">
        <f>VLOOKUP($A86,Table2[[No]:[Date Student Last Attended Program
(mm/dd/yyyy)]],2,FALSE)</f>
        <v>0</v>
      </c>
      <c r="C86" s="12">
        <f>VLOOKUP($A86,Table2[[No]:[Date Student Last Attended Program
(mm/dd/yyyy)]],4,FALSE)</f>
        <v>0</v>
      </c>
      <c r="D86" s="51">
        <f>VLOOKUP($A86,Table2[[No]:[Date Student Last Attended Program
(mm/dd/yyyy)]],14,FALSE)</f>
        <v>0</v>
      </c>
      <c r="E86" s="138">
        <f>VLOOKUP($A86,Table2[[No]:[Date Student Last Attended Program
(mm/dd/yyyy)]],17,FALSE)</f>
        <v>0</v>
      </c>
      <c r="F86" s="207">
        <f>VLOOKUP($A86,Table2[[No]:[Date Student Last Attended Program
(mm/dd/yyyy)]],18,FALSE)</f>
        <v>0</v>
      </c>
      <c r="G86" s="209">
        <f>VLOOKUP($A86,Table2[[#All],[No]:[Which Group Does Student Participate In?
(optional)]],23,FALSE)</f>
        <v>0</v>
      </c>
      <c r="H86" s="29"/>
      <c r="I86" s="29"/>
      <c r="J86" s="29"/>
      <c r="K86" s="29"/>
      <c r="L86" s="29"/>
      <c r="M86" s="29"/>
      <c r="N86" s="29"/>
      <c r="O86" s="29"/>
      <c r="P86" s="29"/>
      <c r="Q86" s="29"/>
      <c r="R86" s="29"/>
      <c r="S86" s="9"/>
      <c r="T86" s="9"/>
      <c r="U86" s="9"/>
      <c r="V86" s="9"/>
      <c r="W86" s="9"/>
      <c r="X86" s="9"/>
      <c r="Y86" s="9"/>
      <c r="Z86" s="9"/>
      <c r="AA86" s="9"/>
      <c r="AB86" s="9"/>
      <c r="AC86" s="9"/>
      <c r="AD86" s="9"/>
      <c r="AE86" s="9"/>
      <c r="AF86" s="9"/>
      <c r="AG86" s="9"/>
      <c r="AH86" s="9"/>
      <c r="AI86" s="9"/>
      <c r="AJ86" s="9"/>
      <c r="AK86" s="9"/>
      <c r="AL86" s="9"/>
      <c r="AM86" s="11">
        <f t="shared" si="4"/>
        <v>0</v>
      </c>
      <c r="AN86" s="11">
        <f t="shared" si="5"/>
        <v>0</v>
      </c>
      <c r="AO86" s="47" t="e">
        <f t="shared" si="6"/>
        <v>#DIV/0!</v>
      </c>
      <c r="AP86" s="3">
        <f>SUM(VLOOKUP($A86,JAN!$A$2:$AN$301,39,FALSE),VLOOKUP($A86,FEB!$A$2:$AK$301,36,FALSE),VLOOKUP($A86,MAR!$A$2:$AN$301,39,FALSE))</f>
        <v>0</v>
      </c>
      <c r="AQ86" s="3">
        <f>SUM(VLOOKUP($A86,JAN!$A$2:$AN$301,40,FALSE),VLOOKUP($A86,FEB!$A$2:$AK$301,37,FALSE),VLOOKUP($A86,MAR!$A$2:$AN$301,40,FALSE))</f>
        <v>0</v>
      </c>
      <c r="AR86" s="196" t="e">
        <f t="shared" si="7"/>
        <v>#DIV/0!</v>
      </c>
    </row>
    <row r="87" spans="1:44" x14ac:dyDescent="0.25">
      <c r="A87" s="10">
        <v>86</v>
      </c>
      <c r="B87" s="11">
        <f>VLOOKUP($A87,Table2[[No]:[Date Student Last Attended Program
(mm/dd/yyyy)]],2,FALSE)</f>
        <v>0</v>
      </c>
      <c r="C87" s="12">
        <f>VLOOKUP($A87,Table2[[No]:[Date Student Last Attended Program
(mm/dd/yyyy)]],4,FALSE)</f>
        <v>0</v>
      </c>
      <c r="D87" s="51">
        <f>VLOOKUP($A87,Table2[[No]:[Date Student Last Attended Program
(mm/dd/yyyy)]],14,FALSE)</f>
        <v>0</v>
      </c>
      <c r="E87" s="138">
        <f>VLOOKUP($A87,Table2[[No]:[Date Student Last Attended Program
(mm/dd/yyyy)]],17,FALSE)</f>
        <v>0</v>
      </c>
      <c r="F87" s="207">
        <f>VLOOKUP($A87,Table2[[No]:[Date Student Last Attended Program
(mm/dd/yyyy)]],18,FALSE)</f>
        <v>0</v>
      </c>
      <c r="G87" s="209">
        <f>VLOOKUP($A87,Table2[[#All],[No]:[Which Group Does Student Participate In?
(optional)]],23,FALSE)</f>
        <v>0</v>
      </c>
      <c r="H87" s="29"/>
      <c r="I87" s="29"/>
      <c r="J87" s="29"/>
      <c r="K87" s="29"/>
      <c r="L87" s="29"/>
      <c r="M87" s="29"/>
      <c r="N87" s="29"/>
      <c r="O87" s="29"/>
      <c r="P87" s="29"/>
      <c r="Q87" s="29"/>
      <c r="R87" s="29"/>
      <c r="S87" s="9"/>
      <c r="T87" s="9"/>
      <c r="U87" s="9"/>
      <c r="V87" s="9"/>
      <c r="W87" s="9"/>
      <c r="X87" s="9"/>
      <c r="Y87" s="9"/>
      <c r="Z87" s="9"/>
      <c r="AA87" s="9"/>
      <c r="AB87" s="9"/>
      <c r="AC87" s="9"/>
      <c r="AD87" s="9"/>
      <c r="AE87" s="9"/>
      <c r="AF87" s="9"/>
      <c r="AG87" s="9"/>
      <c r="AH87" s="9"/>
      <c r="AI87" s="9"/>
      <c r="AJ87" s="9"/>
      <c r="AK87" s="9"/>
      <c r="AL87" s="9"/>
      <c r="AM87" s="11">
        <f t="shared" si="4"/>
        <v>0</v>
      </c>
      <c r="AN87" s="11">
        <f t="shared" si="5"/>
        <v>0</v>
      </c>
      <c r="AO87" s="47" t="e">
        <f t="shared" si="6"/>
        <v>#DIV/0!</v>
      </c>
      <c r="AP87" s="3">
        <f>SUM(VLOOKUP($A87,JAN!$A$2:$AN$301,39,FALSE),VLOOKUP($A87,FEB!$A$2:$AK$301,36,FALSE),VLOOKUP($A87,MAR!$A$2:$AN$301,39,FALSE))</f>
        <v>0</v>
      </c>
      <c r="AQ87" s="3">
        <f>SUM(VLOOKUP($A87,JAN!$A$2:$AN$301,40,FALSE),VLOOKUP($A87,FEB!$A$2:$AK$301,37,FALSE),VLOOKUP($A87,MAR!$A$2:$AN$301,40,FALSE))</f>
        <v>0</v>
      </c>
      <c r="AR87" s="196" t="e">
        <f t="shared" si="7"/>
        <v>#DIV/0!</v>
      </c>
    </row>
    <row r="88" spans="1:44" x14ac:dyDescent="0.25">
      <c r="A88" s="10">
        <v>87</v>
      </c>
      <c r="B88" s="11">
        <f>VLOOKUP($A88,Table2[[No]:[Date Student Last Attended Program
(mm/dd/yyyy)]],2,FALSE)</f>
        <v>0</v>
      </c>
      <c r="C88" s="12">
        <f>VLOOKUP($A88,Table2[[No]:[Date Student Last Attended Program
(mm/dd/yyyy)]],4,FALSE)</f>
        <v>0</v>
      </c>
      <c r="D88" s="51">
        <f>VLOOKUP($A88,Table2[[No]:[Date Student Last Attended Program
(mm/dd/yyyy)]],14,FALSE)</f>
        <v>0</v>
      </c>
      <c r="E88" s="138">
        <f>VLOOKUP($A88,Table2[[No]:[Date Student Last Attended Program
(mm/dd/yyyy)]],17,FALSE)</f>
        <v>0</v>
      </c>
      <c r="F88" s="207">
        <f>VLOOKUP($A88,Table2[[No]:[Date Student Last Attended Program
(mm/dd/yyyy)]],18,FALSE)</f>
        <v>0</v>
      </c>
      <c r="G88" s="209">
        <f>VLOOKUP($A88,Table2[[#All],[No]:[Which Group Does Student Participate In?
(optional)]],23,FALSE)</f>
        <v>0</v>
      </c>
      <c r="H88" s="29"/>
      <c r="I88" s="29"/>
      <c r="J88" s="29"/>
      <c r="K88" s="29"/>
      <c r="L88" s="29"/>
      <c r="M88" s="29"/>
      <c r="N88" s="29"/>
      <c r="O88" s="29"/>
      <c r="P88" s="29"/>
      <c r="Q88" s="29"/>
      <c r="R88" s="29"/>
      <c r="S88" s="9"/>
      <c r="T88" s="9"/>
      <c r="U88" s="9"/>
      <c r="V88" s="9"/>
      <c r="W88" s="9"/>
      <c r="X88" s="9"/>
      <c r="Y88" s="9"/>
      <c r="Z88" s="9"/>
      <c r="AA88" s="9"/>
      <c r="AB88" s="9"/>
      <c r="AC88" s="9"/>
      <c r="AD88" s="9"/>
      <c r="AE88" s="9"/>
      <c r="AF88" s="9"/>
      <c r="AG88" s="9"/>
      <c r="AH88" s="9"/>
      <c r="AI88" s="9"/>
      <c r="AJ88" s="9"/>
      <c r="AK88" s="9"/>
      <c r="AL88" s="9"/>
      <c r="AM88" s="11">
        <f t="shared" si="4"/>
        <v>0</v>
      </c>
      <c r="AN88" s="11">
        <f t="shared" si="5"/>
        <v>0</v>
      </c>
      <c r="AO88" s="47" t="e">
        <f t="shared" si="6"/>
        <v>#DIV/0!</v>
      </c>
      <c r="AP88" s="3">
        <f>SUM(VLOOKUP($A88,JAN!$A$2:$AN$301,39,FALSE),VLOOKUP($A88,FEB!$A$2:$AK$301,36,FALSE),VLOOKUP($A88,MAR!$A$2:$AN$301,39,FALSE))</f>
        <v>0</v>
      </c>
      <c r="AQ88" s="3">
        <f>SUM(VLOOKUP($A88,JAN!$A$2:$AN$301,40,FALSE),VLOOKUP($A88,FEB!$A$2:$AK$301,37,FALSE),VLOOKUP($A88,MAR!$A$2:$AN$301,40,FALSE))</f>
        <v>0</v>
      </c>
      <c r="AR88" s="196" t="e">
        <f t="shared" si="7"/>
        <v>#DIV/0!</v>
      </c>
    </row>
    <row r="89" spans="1:44" x14ac:dyDescent="0.25">
      <c r="A89" s="10">
        <v>88</v>
      </c>
      <c r="B89" s="11">
        <f>VLOOKUP($A89,Table2[[No]:[Date Student Last Attended Program
(mm/dd/yyyy)]],2,FALSE)</f>
        <v>0</v>
      </c>
      <c r="C89" s="12">
        <f>VLOOKUP($A89,Table2[[No]:[Date Student Last Attended Program
(mm/dd/yyyy)]],4,FALSE)</f>
        <v>0</v>
      </c>
      <c r="D89" s="51">
        <f>VLOOKUP($A89,Table2[[No]:[Date Student Last Attended Program
(mm/dd/yyyy)]],14,FALSE)</f>
        <v>0</v>
      </c>
      <c r="E89" s="138">
        <f>VLOOKUP($A89,Table2[[No]:[Date Student Last Attended Program
(mm/dd/yyyy)]],17,FALSE)</f>
        <v>0</v>
      </c>
      <c r="F89" s="207">
        <f>VLOOKUP($A89,Table2[[No]:[Date Student Last Attended Program
(mm/dd/yyyy)]],18,FALSE)</f>
        <v>0</v>
      </c>
      <c r="G89" s="209">
        <f>VLOOKUP($A89,Table2[[#All],[No]:[Which Group Does Student Participate In?
(optional)]],23,FALSE)</f>
        <v>0</v>
      </c>
      <c r="H89" s="29"/>
      <c r="I89" s="29"/>
      <c r="J89" s="29"/>
      <c r="K89" s="29"/>
      <c r="L89" s="29"/>
      <c r="M89" s="29"/>
      <c r="N89" s="29"/>
      <c r="O89" s="29"/>
      <c r="P89" s="29"/>
      <c r="Q89" s="29"/>
      <c r="R89" s="29"/>
      <c r="S89" s="9"/>
      <c r="T89" s="9"/>
      <c r="U89" s="9"/>
      <c r="V89" s="9"/>
      <c r="W89" s="9"/>
      <c r="X89" s="9"/>
      <c r="Y89" s="9"/>
      <c r="Z89" s="9"/>
      <c r="AA89" s="9"/>
      <c r="AB89" s="9"/>
      <c r="AC89" s="9"/>
      <c r="AD89" s="9"/>
      <c r="AE89" s="9"/>
      <c r="AF89" s="9"/>
      <c r="AG89" s="9"/>
      <c r="AH89" s="9"/>
      <c r="AI89" s="9"/>
      <c r="AJ89" s="9"/>
      <c r="AK89" s="9"/>
      <c r="AL89" s="9"/>
      <c r="AM89" s="11">
        <f t="shared" si="4"/>
        <v>0</v>
      </c>
      <c r="AN89" s="11">
        <f t="shared" si="5"/>
        <v>0</v>
      </c>
      <c r="AO89" s="47" t="e">
        <f t="shared" si="6"/>
        <v>#DIV/0!</v>
      </c>
      <c r="AP89" s="3">
        <f>SUM(VLOOKUP($A89,JAN!$A$2:$AN$301,39,FALSE),VLOOKUP($A89,FEB!$A$2:$AK$301,36,FALSE),VLOOKUP($A89,MAR!$A$2:$AN$301,39,FALSE))</f>
        <v>0</v>
      </c>
      <c r="AQ89" s="3">
        <f>SUM(VLOOKUP($A89,JAN!$A$2:$AN$301,40,FALSE),VLOOKUP($A89,FEB!$A$2:$AK$301,37,FALSE),VLOOKUP($A89,MAR!$A$2:$AN$301,40,FALSE))</f>
        <v>0</v>
      </c>
      <c r="AR89" s="196" t="e">
        <f t="shared" si="7"/>
        <v>#DIV/0!</v>
      </c>
    </row>
    <row r="90" spans="1:44" x14ac:dyDescent="0.25">
      <c r="A90" s="10">
        <v>89</v>
      </c>
      <c r="B90" s="11">
        <f>VLOOKUP($A90,Table2[[No]:[Date Student Last Attended Program
(mm/dd/yyyy)]],2,FALSE)</f>
        <v>0</v>
      </c>
      <c r="C90" s="12">
        <f>VLOOKUP($A90,Table2[[No]:[Date Student Last Attended Program
(mm/dd/yyyy)]],4,FALSE)</f>
        <v>0</v>
      </c>
      <c r="D90" s="51">
        <f>VLOOKUP($A90,Table2[[No]:[Date Student Last Attended Program
(mm/dd/yyyy)]],14,FALSE)</f>
        <v>0</v>
      </c>
      <c r="E90" s="138">
        <f>VLOOKUP($A90,Table2[[No]:[Date Student Last Attended Program
(mm/dd/yyyy)]],17,FALSE)</f>
        <v>0</v>
      </c>
      <c r="F90" s="207">
        <f>VLOOKUP($A90,Table2[[No]:[Date Student Last Attended Program
(mm/dd/yyyy)]],18,FALSE)</f>
        <v>0</v>
      </c>
      <c r="G90" s="209">
        <f>VLOOKUP($A90,Table2[[#All],[No]:[Which Group Does Student Participate In?
(optional)]],23,FALSE)</f>
        <v>0</v>
      </c>
      <c r="H90" s="29"/>
      <c r="I90" s="29"/>
      <c r="J90" s="29"/>
      <c r="K90" s="29"/>
      <c r="L90" s="29"/>
      <c r="M90" s="29"/>
      <c r="N90" s="29"/>
      <c r="O90" s="29"/>
      <c r="P90" s="29"/>
      <c r="Q90" s="29"/>
      <c r="R90" s="29"/>
      <c r="S90" s="9"/>
      <c r="T90" s="9"/>
      <c r="U90" s="9"/>
      <c r="V90" s="9"/>
      <c r="W90" s="9"/>
      <c r="X90" s="9"/>
      <c r="Y90" s="9"/>
      <c r="Z90" s="9"/>
      <c r="AA90" s="9"/>
      <c r="AB90" s="9"/>
      <c r="AC90" s="9"/>
      <c r="AD90" s="9"/>
      <c r="AE90" s="9"/>
      <c r="AF90" s="9"/>
      <c r="AG90" s="9"/>
      <c r="AH90" s="9"/>
      <c r="AI90" s="9"/>
      <c r="AJ90" s="9"/>
      <c r="AK90" s="9"/>
      <c r="AL90" s="9"/>
      <c r="AM90" s="11">
        <f t="shared" si="4"/>
        <v>0</v>
      </c>
      <c r="AN90" s="11">
        <f t="shared" si="5"/>
        <v>0</v>
      </c>
      <c r="AO90" s="47" t="e">
        <f t="shared" si="6"/>
        <v>#DIV/0!</v>
      </c>
      <c r="AP90" s="3">
        <f>SUM(VLOOKUP($A90,JAN!$A$2:$AN$301,39,FALSE),VLOOKUP($A90,FEB!$A$2:$AK$301,36,FALSE),VLOOKUP($A90,MAR!$A$2:$AN$301,39,FALSE))</f>
        <v>0</v>
      </c>
      <c r="AQ90" s="3">
        <f>SUM(VLOOKUP($A90,JAN!$A$2:$AN$301,40,FALSE),VLOOKUP($A90,FEB!$A$2:$AK$301,37,FALSE),VLOOKUP($A90,MAR!$A$2:$AN$301,40,FALSE))</f>
        <v>0</v>
      </c>
      <c r="AR90" s="196" t="e">
        <f t="shared" si="7"/>
        <v>#DIV/0!</v>
      </c>
    </row>
    <row r="91" spans="1:44" x14ac:dyDescent="0.25">
      <c r="A91" s="10">
        <v>90</v>
      </c>
      <c r="B91" s="11">
        <f>VLOOKUP($A91,Table2[[No]:[Date Student Last Attended Program
(mm/dd/yyyy)]],2,FALSE)</f>
        <v>0</v>
      </c>
      <c r="C91" s="12">
        <f>VLOOKUP($A91,Table2[[No]:[Date Student Last Attended Program
(mm/dd/yyyy)]],4,FALSE)</f>
        <v>0</v>
      </c>
      <c r="D91" s="51">
        <f>VLOOKUP($A91,Table2[[No]:[Date Student Last Attended Program
(mm/dd/yyyy)]],14,FALSE)</f>
        <v>0</v>
      </c>
      <c r="E91" s="138">
        <f>VLOOKUP($A91,Table2[[No]:[Date Student Last Attended Program
(mm/dd/yyyy)]],17,FALSE)</f>
        <v>0</v>
      </c>
      <c r="F91" s="207">
        <f>VLOOKUP($A91,Table2[[No]:[Date Student Last Attended Program
(mm/dd/yyyy)]],18,FALSE)</f>
        <v>0</v>
      </c>
      <c r="G91" s="209">
        <f>VLOOKUP($A91,Table2[[#All],[No]:[Which Group Does Student Participate In?
(optional)]],23,FALSE)</f>
        <v>0</v>
      </c>
      <c r="H91" s="29"/>
      <c r="I91" s="29"/>
      <c r="J91" s="29"/>
      <c r="K91" s="29"/>
      <c r="L91" s="29"/>
      <c r="M91" s="29"/>
      <c r="N91" s="29"/>
      <c r="O91" s="29"/>
      <c r="P91" s="29"/>
      <c r="Q91" s="29"/>
      <c r="R91" s="29"/>
      <c r="S91" s="9"/>
      <c r="T91" s="9"/>
      <c r="U91" s="9"/>
      <c r="V91" s="9"/>
      <c r="W91" s="9"/>
      <c r="X91" s="9"/>
      <c r="Y91" s="9"/>
      <c r="Z91" s="9"/>
      <c r="AA91" s="9"/>
      <c r="AB91" s="9"/>
      <c r="AC91" s="9"/>
      <c r="AD91" s="9"/>
      <c r="AE91" s="9"/>
      <c r="AF91" s="9"/>
      <c r="AG91" s="9"/>
      <c r="AH91" s="9"/>
      <c r="AI91" s="9"/>
      <c r="AJ91" s="9"/>
      <c r="AK91" s="9"/>
      <c r="AL91" s="9"/>
      <c r="AM91" s="11">
        <f t="shared" si="4"/>
        <v>0</v>
      </c>
      <c r="AN91" s="11">
        <f t="shared" si="5"/>
        <v>0</v>
      </c>
      <c r="AO91" s="47" t="e">
        <f t="shared" si="6"/>
        <v>#DIV/0!</v>
      </c>
      <c r="AP91" s="3">
        <f>SUM(VLOOKUP($A91,JAN!$A$2:$AN$301,39,FALSE),VLOOKUP($A91,FEB!$A$2:$AK$301,36,FALSE),VLOOKUP($A91,MAR!$A$2:$AN$301,39,FALSE))</f>
        <v>0</v>
      </c>
      <c r="AQ91" s="3">
        <f>SUM(VLOOKUP($A91,JAN!$A$2:$AN$301,40,FALSE),VLOOKUP($A91,FEB!$A$2:$AK$301,37,FALSE),VLOOKUP($A91,MAR!$A$2:$AN$301,40,FALSE))</f>
        <v>0</v>
      </c>
      <c r="AR91" s="196" t="e">
        <f t="shared" si="7"/>
        <v>#DIV/0!</v>
      </c>
    </row>
    <row r="92" spans="1:44" x14ac:dyDescent="0.25">
      <c r="A92" s="10">
        <v>91</v>
      </c>
      <c r="B92" s="11">
        <f>VLOOKUP($A92,Table2[[No]:[Date Student Last Attended Program
(mm/dd/yyyy)]],2,FALSE)</f>
        <v>0</v>
      </c>
      <c r="C92" s="12">
        <f>VLOOKUP($A92,Table2[[No]:[Date Student Last Attended Program
(mm/dd/yyyy)]],4,FALSE)</f>
        <v>0</v>
      </c>
      <c r="D92" s="51">
        <f>VLOOKUP($A92,Table2[[No]:[Date Student Last Attended Program
(mm/dd/yyyy)]],14,FALSE)</f>
        <v>0</v>
      </c>
      <c r="E92" s="138">
        <f>VLOOKUP($A92,Table2[[No]:[Date Student Last Attended Program
(mm/dd/yyyy)]],17,FALSE)</f>
        <v>0</v>
      </c>
      <c r="F92" s="207">
        <f>VLOOKUP($A92,Table2[[No]:[Date Student Last Attended Program
(mm/dd/yyyy)]],18,FALSE)</f>
        <v>0</v>
      </c>
      <c r="G92" s="209">
        <f>VLOOKUP($A92,Table2[[#All],[No]:[Which Group Does Student Participate In?
(optional)]],23,FALSE)</f>
        <v>0</v>
      </c>
      <c r="H92" s="29"/>
      <c r="I92" s="29"/>
      <c r="J92" s="29"/>
      <c r="K92" s="29"/>
      <c r="L92" s="29"/>
      <c r="M92" s="29"/>
      <c r="N92" s="29"/>
      <c r="O92" s="29"/>
      <c r="P92" s="29"/>
      <c r="Q92" s="29"/>
      <c r="R92" s="29"/>
      <c r="S92" s="9"/>
      <c r="T92" s="9"/>
      <c r="U92" s="9"/>
      <c r="V92" s="9"/>
      <c r="W92" s="9"/>
      <c r="X92" s="9"/>
      <c r="Y92" s="9"/>
      <c r="Z92" s="9"/>
      <c r="AA92" s="9"/>
      <c r="AB92" s="9"/>
      <c r="AC92" s="9"/>
      <c r="AD92" s="9"/>
      <c r="AE92" s="9"/>
      <c r="AF92" s="9"/>
      <c r="AG92" s="9"/>
      <c r="AH92" s="9"/>
      <c r="AI92" s="9"/>
      <c r="AJ92" s="9"/>
      <c r="AK92" s="9"/>
      <c r="AL92" s="9"/>
      <c r="AM92" s="11">
        <f t="shared" si="4"/>
        <v>0</v>
      </c>
      <c r="AN92" s="11">
        <f t="shared" si="5"/>
        <v>0</v>
      </c>
      <c r="AO92" s="47" t="e">
        <f t="shared" si="6"/>
        <v>#DIV/0!</v>
      </c>
      <c r="AP92" s="3">
        <f>SUM(VLOOKUP($A92,JAN!$A$2:$AN$301,39,FALSE),VLOOKUP($A92,FEB!$A$2:$AK$301,36,FALSE),VLOOKUP($A92,MAR!$A$2:$AN$301,39,FALSE))</f>
        <v>0</v>
      </c>
      <c r="AQ92" s="3">
        <f>SUM(VLOOKUP($A92,JAN!$A$2:$AN$301,40,FALSE),VLOOKUP($A92,FEB!$A$2:$AK$301,37,FALSE),VLOOKUP($A92,MAR!$A$2:$AN$301,40,FALSE))</f>
        <v>0</v>
      </c>
      <c r="AR92" s="196" t="e">
        <f t="shared" si="7"/>
        <v>#DIV/0!</v>
      </c>
    </row>
    <row r="93" spans="1:44" x14ac:dyDescent="0.25">
      <c r="A93" s="10">
        <v>92</v>
      </c>
      <c r="B93" s="11">
        <f>VLOOKUP($A93,Table2[[No]:[Date Student Last Attended Program
(mm/dd/yyyy)]],2,FALSE)</f>
        <v>0</v>
      </c>
      <c r="C93" s="12">
        <f>VLOOKUP($A93,Table2[[No]:[Date Student Last Attended Program
(mm/dd/yyyy)]],4,FALSE)</f>
        <v>0</v>
      </c>
      <c r="D93" s="51">
        <f>VLOOKUP($A93,Table2[[No]:[Date Student Last Attended Program
(mm/dd/yyyy)]],14,FALSE)</f>
        <v>0</v>
      </c>
      <c r="E93" s="138">
        <f>VLOOKUP($A93,Table2[[No]:[Date Student Last Attended Program
(mm/dd/yyyy)]],17,FALSE)</f>
        <v>0</v>
      </c>
      <c r="F93" s="207">
        <f>VLOOKUP($A93,Table2[[No]:[Date Student Last Attended Program
(mm/dd/yyyy)]],18,FALSE)</f>
        <v>0</v>
      </c>
      <c r="G93" s="209">
        <f>VLOOKUP($A93,Table2[[#All],[No]:[Which Group Does Student Participate In?
(optional)]],23,FALSE)</f>
        <v>0</v>
      </c>
      <c r="H93" s="29"/>
      <c r="I93" s="29"/>
      <c r="J93" s="29"/>
      <c r="K93" s="29"/>
      <c r="L93" s="29"/>
      <c r="M93" s="29"/>
      <c r="N93" s="29"/>
      <c r="O93" s="29"/>
      <c r="P93" s="29"/>
      <c r="Q93" s="29"/>
      <c r="R93" s="29"/>
      <c r="S93" s="9"/>
      <c r="T93" s="9"/>
      <c r="U93" s="9"/>
      <c r="V93" s="9"/>
      <c r="W93" s="9"/>
      <c r="X93" s="9"/>
      <c r="Y93" s="9"/>
      <c r="Z93" s="9"/>
      <c r="AA93" s="9"/>
      <c r="AB93" s="9"/>
      <c r="AC93" s="9"/>
      <c r="AD93" s="9"/>
      <c r="AE93" s="9"/>
      <c r="AF93" s="9"/>
      <c r="AG93" s="9"/>
      <c r="AH93" s="9"/>
      <c r="AI93" s="9"/>
      <c r="AJ93" s="9"/>
      <c r="AK93" s="9"/>
      <c r="AL93" s="9"/>
      <c r="AM93" s="11">
        <f t="shared" si="4"/>
        <v>0</v>
      </c>
      <c r="AN93" s="11">
        <f t="shared" si="5"/>
        <v>0</v>
      </c>
      <c r="AO93" s="47" t="e">
        <f t="shared" si="6"/>
        <v>#DIV/0!</v>
      </c>
      <c r="AP93" s="3">
        <f>SUM(VLOOKUP($A93,JAN!$A$2:$AN$301,39,FALSE),VLOOKUP($A93,FEB!$A$2:$AK$301,36,FALSE),VLOOKUP($A93,MAR!$A$2:$AN$301,39,FALSE))</f>
        <v>0</v>
      </c>
      <c r="AQ93" s="3">
        <f>SUM(VLOOKUP($A93,JAN!$A$2:$AN$301,40,FALSE),VLOOKUP($A93,FEB!$A$2:$AK$301,37,FALSE),VLOOKUP($A93,MAR!$A$2:$AN$301,40,FALSE))</f>
        <v>0</v>
      </c>
      <c r="AR93" s="196" t="e">
        <f t="shared" si="7"/>
        <v>#DIV/0!</v>
      </c>
    </row>
    <row r="94" spans="1:44" x14ac:dyDescent="0.25">
      <c r="A94" s="10">
        <v>93</v>
      </c>
      <c r="B94" s="11">
        <f>VLOOKUP($A94,Table2[[No]:[Date Student Last Attended Program
(mm/dd/yyyy)]],2,FALSE)</f>
        <v>0</v>
      </c>
      <c r="C94" s="12">
        <f>VLOOKUP($A94,Table2[[No]:[Date Student Last Attended Program
(mm/dd/yyyy)]],4,FALSE)</f>
        <v>0</v>
      </c>
      <c r="D94" s="51">
        <f>VLOOKUP($A94,Table2[[No]:[Date Student Last Attended Program
(mm/dd/yyyy)]],14,FALSE)</f>
        <v>0</v>
      </c>
      <c r="E94" s="138">
        <f>VLOOKUP($A94,Table2[[No]:[Date Student Last Attended Program
(mm/dd/yyyy)]],17,FALSE)</f>
        <v>0</v>
      </c>
      <c r="F94" s="207">
        <f>VLOOKUP($A94,Table2[[No]:[Date Student Last Attended Program
(mm/dd/yyyy)]],18,FALSE)</f>
        <v>0</v>
      </c>
      <c r="G94" s="209">
        <f>VLOOKUP($A94,Table2[[#All],[No]:[Which Group Does Student Participate In?
(optional)]],23,FALSE)</f>
        <v>0</v>
      </c>
      <c r="H94" s="29"/>
      <c r="I94" s="29"/>
      <c r="J94" s="29"/>
      <c r="K94" s="29"/>
      <c r="L94" s="29"/>
      <c r="M94" s="29"/>
      <c r="N94" s="29"/>
      <c r="O94" s="29"/>
      <c r="P94" s="29"/>
      <c r="Q94" s="29"/>
      <c r="R94" s="29"/>
      <c r="S94" s="9"/>
      <c r="T94" s="9"/>
      <c r="U94" s="9"/>
      <c r="V94" s="9"/>
      <c r="W94" s="9"/>
      <c r="X94" s="9"/>
      <c r="Y94" s="9"/>
      <c r="Z94" s="9"/>
      <c r="AA94" s="9"/>
      <c r="AB94" s="9"/>
      <c r="AC94" s="9"/>
      <c r="AD94" s="9"/>
      <c r="AE94" s="9"/>
      <c r="AF94" s="9"/>
      <c r="AG94" s="9"/>
      <c r="AH94" s="9"/>
      <c r="AI94" s="9"/>
      <c r="AJ94" s="9"/>
      <c r="AK94" s="9"/>
      <c r="AL94" s="9"/>
      <c r="AM94" s="11">
        <f t="shared" si="4"/>
        <v>0</v>
      </c>
      <c r="AN94" s="11">
        <f t="shared" si="5"/>
        <v>0</v>
      </c>
      <c r="AO94" s="47" t="e">
        <f t="shared" si="6"/>
        <v>#DIV/0!</v>
      </c>
      <c r="AP94" s="3">
        <f>SUM(VLOOKUP($A94,JAN!$A$2:$AN$301,39,FALSE),VLOOKUP($A94,FEB!$A$2:$AK$301,36,FALSE),VLOOKUP($A94,MAR!$A$2:$AN$301,39,FALSE))</f>
        <v>0</v>
      </c>
      <c r="AQ94" s="3">
        <f>SUM(VLOOKUP($A94,JAN!$A$2:$AN$301,40,FALSE),VLOOKUP($A94,FEB!$A$2:$AK$301,37,FALSE),VLOOKUP($A94,MAR!$A$2:$AN$301,40,FALSE))</f>
        <v>0</v>
      </c>
      <c r="AR94" s="196" t="e">
        <f t="shared" si="7"/>
        <v>#DIV/0!</v>
      </c>
    </row>
    <row r="95" spans="1:44" x14ac:dyDescent="0.25">
      <c r="A95" s="10">
        <v>94</v>
      </c>
      <c r="B95" s="11">
        <f>VLOOKUP($A95,Table2[[No]:[Date Student Last Attended Program
(mm/dd/yyyy)]],2,FALSE)</f>
        <v>0</v>
      </c>
      <c r="C95" s="12">
        <f>VLOOKUP($A95,Table2[[No]:[Date Student Last Attended Program
(mm/dd/yyyy)]],4,FALSE)</f>
        <v>0</v>
      </c>
      <c r="D95" s="51">
        <f>VLOOKUP($A95,Table2[[No]:[Date Student Last Attended Program
(mm/dd/yyyy)]],14,FALSE)</f>
        <v>0</v>
      </c>
      <c r="E95" s="138">
        <f>VLOOKUP($A95,Table2[[No]:[Date Student Last Attended Program
(mm/dd/yyyy)]],17,FALSE)</f>
        <v>0</v>
      </c>
      <c r="F95" s="207">
        <f>VLOOKUP($A95,Table2[[No]:[Date Student Last Attended Program
(mm/dd/yyyy)]],18,FALSE)</f>
        <v>0</v>
      </c>
      <c r="G95" s="209">
        <f>VLOOKUP($A95,Table2[[#All],[No]:[Which Group Does Student Participate In?
(optional)]],23,FALSE)</f>
        <v>0</v>
      </c>
      <c r="H95" s="29"/>
      <c r="I95" s="29"/>
      <c r="J95" s="29"/>
      <c r="K95" s="29"/>
      <c r="L95" s="29"/>
      <c r="M95" s="29"/>
      <c r="N95" s="29"/>
      <c r="O95" s="29"/>
      <c r="P95" s="29"/>
      <c r="Q95" s="29"/>
      <c r="R95" s="29"/>
      <c r="S95" s="9"/>
      <c r="T95" s="9"/>
      <c r="U95" s="9"/>
      <c r="V95" s="9"/>
      <c r="W95" s="9"/>
      <c r="X95" s="9"/>
      <c r="Y95" s="9"/>
      <c r="Z95" s="9"/>
      <c r="AA95" s="9"/>
      <c r="AB95" s="9"/>
      <c r="AC95" s="9"/>
      <c r="AD95" s="9"/>
      <c r="AE95" s="9"/>
      <c r="AF95" s="9"/>
      <c r="AG95" s="9"/>
      <c r="AH95" s="9"/>
      <c r="AI95" s="9"/>
      <c r="AJ95" s="9"/>
      <c r="AK95" s="9"/>
      <c r="AL95" s="9"/>
      <c r="AM95" s="11">
        <f t="shared" si="4"/>
        <v>0</v>
      </c>
      <c r="AN95" s="11">
        <f t="shared" si="5"/>
        <v>0</v>
      </c>
      <c r="AO95" s="47" t="e">
        <f t="shared" si="6"/>
        <v>#DIV/0!</v>
      </c>
      <c r="AP95" s="3">
        <f>SUM(VLOOKUP($A95,JAN!$A$2:$AN$301,39,FALSE),VLOOKUP($A95,FEB!$A$2:$AK$301,36,FALSE),VLOOKUP($A95,MAR!$A$2:$AN$301,39,FALSE))</f>
        <v>0</v>
      </c>
      <c r="AQ95" s="3">
        <f>SUM(VLOOKUP($A95,JAN!$A$2:$AN$301,40,FALSE),VLOOKUP($A95,FEB!$A$2:$AK$301,37,FALSE),VLOOKUP($A95,MAR!$A$2:$AN$301,40,FALSE))</f>
        <v>0</v>
      </c>
      <c r="AR95" s="196" t="e">
        <f t="shared" si="7"/>
        <v>#DIV/0!</v>
      </c>
    </row>
    <row r="96" spans="1:44" x14ac:dyDescent="0.25">
      <c r="A96" s="10">
        <v>95</v>
      </c>
      <c r="B96" s="11">
        <f>VLOOKUP($A96,Table2[[No]:[Date Student Last Attended Program
(mm/dd/yyyy)]],2,FALSE)</f>
        <v>0</v>
      </c>
      <c r="C96" s="12">
        <f>VLOOKUP($A96,Table2[[No]:[Date Student Last Attended Program
(mm/dd/yyyy)]],4,FALSE)</f>
        <v>0</v>
      </c>
      <c r="D96" s="51">
        <f>VLOOKUP($A96,Table2[[No]:[Date Student Last Attended Program
(mm/dd/yyyy)]],14,FALSE)</f>
        <v>0</v>
      </c>
      <c r="E96" s="138">
        <f>VLOOKUP($A96,Table2[[No]:[Date Student Last Attended Program
(mm/dd/yyyy)]],17,FALSE)</f>
        <v>0</v>
      </c>
      <c r="F96" s="207">
        <f>VLOOKUP($A96,Table2[[No]:[Date Student Last Attended Program
(mm/dd/yyyy)]],18,FALSE)</f>
        <v>0</v>
      </c>
      <c r="G96" s="209">
        <f>VLOOKUP($A96,Table2[[#All],[No]:[Which Group Does Student Participate In?
(optional)]],23,FALSE)</f>
        <v>0</v>
      </c>
      <c r="H96" s="29"/>
      <c r="I96" s="29"/>
      <c r="J96" s="29"/>
      <c r="K96" s="29"/>
      <c r="L96" s="29"/>
      <c r="M96" s="29"/>
      <c r="N96" s="29"/>
      <c r="O96" s="29"/>
      <c r="P96" s="29"/>
      <c r="Q96" s="29"/>
      <c r="R96" s="29"/>
      <c r="S96" s="9"/>
      <c r="T96" s="9"/>
      <c r="U96" s="9"/>
      <c r="V96" s="9"/>
      <c r="W96" s="9"/>
      <c r="X96" s="9"/>
      <c r="Y96" s="9"/>
      <c r="Z96" s="9"/>
      <c r="AA96" s="9"/>
      <c r="AB96" s="9"/>
      <c r="AC96" s="9"/>
      <c r="AD96" s="9"/>
      <c r="AE96" s="9"/>
      <c r="AF96" s="9"/>
      <c r="AG96" s="9"/>
      <c r="AH96" s="9"/>
      <c r="AI96" s="9"/>
      <c r="AJ96" s="9"/>
      <c r="AK96" s="9"/>
      <c r="AL96" s="9"/>
      <c r="AM96" s="11">
        <f t="shared" si="4"/>
        <v>0</v>
      </c>
      <c r="AN96" s="11">
        <f t="shared" si="5"/>
        <v>0</v>
      </c>
      <c r="AO96" s="47" t="e">
        <f t="shared" si="6"/>
        <v>#DIV/0!</v>
      </c>
      <c r="AP96" s="3">
        <f>SUM(VLOOKUP($A96,JAN!$A$2:$AN$301,39,FALSE),VLOOKUP($A96,FEB!$A$2:$AK$301,36,FALSE),VLOOKUP($A96,MAR!$A$2:$AN$301,39,FALSE))</f>
        <v>0</v>
      </c>
      <c r="AQ96" s="3">
        <f>SUM(VLOOKUP($A96,JAN!$A$2:$AN$301,40,FALSE),VLOOKUP($A96,FEB!$A$2:$AK$301,37,FALSE),VLOOKUP($A96,MAR!$A$2:$AN$301,40,FALSE))</f>
        <v>0</v>
      </c>
      <c r="AR96" s="196" t="e">
        <f t="shared" si="7"/>
        <v>#DIV/0!</v>
      </c>
    </row>
    <row r="97" spans="1:44" x14ac:dyDescent="0.25">
      <c r="A97" s="10">
        <v>96</v>
      </c>
      <c r="B97" s="11">
        <f>VLOOKUP($A97,Table2[[No]:[Date Student Last Attended Program
(mm/dd/yyyy)]],2,FALSE)</f>
        <v>0</v>
      </c>
      <c r="C97" s="12">
        <f>VLOOKUP($A97,Table2[[No]:[Date Student Last Attended Program
(mm/dd/yyyy)]],4,FALSE)</f>
        <v>0</v>
      </c>
      <c r="D97" s="51">
        <f>VLOOKUP($A97,Table2[[No]:[Date Student Last Attended Program
(mm/dd/yyyy)]],14,FALSE)</f>
        <v>0</v>
      </c>
      <c r="E97" s="138">
        <f>VLOOKUP($A97,Table2[[No]:[Date Student Last Attended Program
(mm/dd/yyyy)]],17,FALSE)</f>
        <v>0</v>
      </c>
      <c r="F97" s="207">
        <f>VLOOKUP($A97,Table2[[No]:[Date Student Last Attended Program
(mm/dd/yyyy)]],18,FALSE)</f>
        <v>0</v>
      </c>
      <c r="G97" s="209">
        <f>VLOOKUP($A97,Table2[[#All],[No]:[Which Group Does Student Participate In?
(optional)]],23,FALSE)</f>
        <v>0</v>
      </c>
      <c r="H97" s="29"/>
      <c r="I97" s="29"/>
      <c r="J97" s="29"/>
      <c r="K97" s="29"/>
      <c r="L97" s="29"/>
      <c r="M97" s="29"/>
      <c r="N97" s="29"/>
      <c r="O97" s="29"/>
      <c r="P97" s="29"/>
      <c r="Q97" s="29"/>
      <c r="R97" s="29"/>
      <c r="S97" s="9"/>
      <c r="T97" s="9"/>
      <c r="U97" s="9"/>
      <c r="V97" s="9"/>
      <c r="W97" s="9"/>
      <c r="X97" s="9"/>
      <c r="Y97" s="9"/>
      <c r="Z97" s="9"/>
      <c r="AA97" s="9"/>
      <c r="AB97" s="9"/>
      <c r="AC97" s="9"/>
      <c r="AD97" s="9"/>
      <c r="AE97" s="9"/>
      <c r="AF97" s="9"/>
      <c r="AG97" s="9"/>
      <c r="AH97" s="9"/>
      <c r="AI97" s="9"/>
      <c r="AJ97" s="9"/>
      <c r="AK97" s="9"/>
      <c r="AL97" s="9"/>
      <c r="AM97" s="11">
        <f t="shared" si="4"/>
        <v>0</v>
      </c>
      <c r="AN97" s="11">
        <f t="shared" si="5"/>
        <v>0</v>
      </c>
      <c r="AO97" s="47" t="e">
        <f t="shared" si="6"/>
        <v>#DIV/0!</v>
      </c>
      <c r="AP97" s="3">
        <f>SUM(VLOOKUP($A97,JAN!$A$2:$AN$301,39,FALSE),VLOOKUP($A97,FEB!$A$2:$AK$301,36,FALSE),VLOOKUP($A97,MAR!$A$2:$AN$301,39,FALSE))</f>
        <v>0</v>
      </c>
      <c r="AQ97" s="3">
        <f>SUM(VLOOKUP($A97,JAN!$A$2:$AN$301,40,FALSE),VLOOKUP($A97,FEB!$A$2:$AK$301,37,FALSE),VLOOKUP($A97,MAR!$A$2:$AN$301,40,FALSE))</f>
        <v>0</v>
      </c>
      <c r="AR97" s="196" t="e">
        <f t="shared" si="7"/>
        <v>#DIV/0!</v>
      </c>
    </row>
    <row r="98" spans="1:44" x14ac:dyDescent="0.25">
      <c r="A98" s="10">
        <v>97</v>
      </c>
      <c r="B98" s="11">
        <f>VLOOKUP($A98,Table2[[No]:[Date Student Last Attended Program
(mm/dd/yyyy)]],2,FALSE)</f>
        <v>0</v>
      </c>
      <c r="C98" s="12">
        <f>VLOOKUP($A98,Table2[[No]:[Date Student Last Attended Program
(mm/dd/yyyy)]],4,FALSE)</f>
        <v>0</v>
      </c>
      <c r="D98" s="51">
        <f>VLOOKUP($A98,Table2[[No]:[Date Student Last Attended Program
(mm/dd/yyyy)]],14,FALSE)</f>
        <v>0</v>
      </c>
      <c r="E98" s="138">
        <f>VLOOKUP($A98,Table2[[No]:[Date Student Last Attended Program
(mm/dd/yyyy)]],17,FALSE)</f>
        <v>0</v>
      </c>
      <c r="F98" s="207">
        <f>VLOOKUP($A98,Table2[[No]:[Date Student Last Attended Program
(mm/dd/yyyy)]],18,FALSE)</f>
        <v>0</v>
      </c>
      <c r="G98" s="209">
        <f>VLOOKUP($A98,Table2[[#All],[No]:[Which Group Does Student Participate In?
(optional)]],23,FALSE)</f>
        <v>0</v>
      </c>
      <c r="H98" s="29"/>
      <c r="I98" s="29"/>
      <c r="J98" s="29"/>
      <c r="K98" s="29"/>
      <c r="L98" s="29"/>
      <c r="M98" s="29"/>
      <c r="N98" s="29"/>
      <c r="O98" s="29"/>
      <c r="P98" s="29"/>
      <c r="Q98" s="29"/>
      <c r="R98" s="29"/>
      <c r="S98" s="9"/>
      <c r="T98" s="9"/>
      <c r="U98" s="9"/>
      <c r="V98" s="9"/>
      <c r="W98" s="9"/>
      <c r="X98" s="9"/>
      <c r="Y98" s="9"/>
      <c r="Z98" s="9"/>
      <c r="AA98" s="9"/>
      <c r="AB98" s="9"/>
      <c r="AC98" s="9"/>
      <c r="AD98" s="9"/>
      <c r="AE98" s="9"/>
      <c r="AF98" s="9"/>
      <c r="AG98" s="9"/>
      <c r="AH98" s="9"/>
      <c r="AI98" s="9"/>
      <c r="AJ98" s="9"/>
      <c r="AK98" s="9"/>
      <c r="AL98" s="9"/>
      <c r="AM98" s="11">
        <f t="shared" si="4"/>
        <v>0</v>
      </c>
      <c r="AN98" s="11">
        <f t="shared" si="5"/>
        <v>0</v>
      </c>
      <c r="AO98" s="47" t="e">
        <f t="shared" si="6"/>
        <v>#DIV/0!</v>
      </c>
      <c r="AP98" s="3">
        <f>SUM(VLOOKUP($A98,JAN!$A$2:$AN$301,39,FALSE),VLOOKUP($A98,FEB!$A$2:$AK$301,36,FALSE),VLOOKUP($A98,MAR!$A$2:$AN$301,39,FALSE))</f>
        <v>0</v>
      </c>
      <c r="AQ98" s="3">
        <f>SUM(VLOOKUP($A98,JAN!$A$2:$AN$301,40,FALSE),VLOOKUP($A98,FEB!$A$2:$AK$301,37,FALSE),VLOOKUP($A98,MAR!$A$2:$AN$301,40,FALSE))</f>
        <v>0</v>
      </c>
      <c r="AR98" s="196" t="e">
        <f t="shared" si="7"/>
        <v>#DIV/0!</v>
      </c>
    </row>
    <row r="99" spans="1:44" x14ac:dyDescent="0.25">
      <c r="A99" s="10">
        <v>98</v>
      </c>
      <c r="B99" s="11">
        <f>VLOOKUP($A99,Table2[[No]:[Date Student Last Attended Program
(mm/dd/yyyy)]],2,FALSE)</f>
        <v>0</v>
      </c>
      <c r="C99" s="12">
        <f>VLOOKUP($A99,Table2[[No]:[Date Student Last Attended Program
(mm/dd/yyyy)]],4,FALSE)</f>
        <v>0</v>
      </c>
      <c r="D99" s="51">
        <f>VLOOKUP($A99,Table2[[No]:[Date Student Last Attended Program
(mm/dd/yyyy)]],14,FALSE)</f>
        <v>0</v>
      </c>
      <c r="E99" s="138">
        <f>VLOOKUP($A99,Table2[[No]:[Date Student Last Attended Program
(mm/dd/yyyy)]],17,FALSE)</f>
        <v>0</v>
      </c>
      <c r="F99" s="207">
        <f>VLOOKUP($A99,Table2[[No]:[Date Student Last Attended Program
(mm/dd/yyyy)]],18,FALSE)</f>
        <v>0</v>
      </c>
      <c r="G99" s="209">
        <f>VLOOKUP($A99,Table2[[#All],[No]:[Which Group Does Student Participate In?
(optional)]],23,FALSE)</f>
        <v>0</v>
      </c>
      <c r="H99" s="29"/>
      <c r="I99" s="29"/>
      <c r="J99" s="29"/>
      <c r="K99" s="29"/>
      <c r="L99" s="29"/>
      <c r="M99" s="29"/>
      <c r="N99" s="29"/>
      <c r="O99" s="29"/>
      <c r="P99" s="29"/>
      <c r="Q99" s="29"/>
      <c r="R99" s="29"/>
      <c r="S99" s="9"/>
      <c r="T99" s="9"/>
      <c r="U99" s="9"/>
      <c r="V99" s="9"/>
      <c r="W99" s="9"/>
      <c r="X99" s="9"/>
      <c r="Y99" s="9"/>
      <c r="Z99" s="9"/>
      <c r="AA99" s="9"/>
      <c r="AB99" s="9"/>
      <c r="AC99" s="9"/>
      <c r="AD99" s="9"/>
      <c r="AE99" s="9"/>
      <c r="AF99" s="9"/>
      <c r="AG99" s="9"/>
      <c r="AH99" s="9"/>
      <c r="AI99" s="9"/>
      <c r="AJ99" s="9"/>
      <c r="AK99" s="9"/>
      <c r="AL99" s="9"/>
      <c r="AM99" s="11">
        <f t="shared" si="4"/>
        <v>0</v>
      </c>
      <c r="AN99" s="11">
        <f t="shared" si="5"/>
        <v>0</v>
      </c>
      <c r="AO99" s="47" t="e">
        <f t="shared" si="6"/>
        <v>#DIV/0!</v>
      </c>
      <c r="AP99" s="3">
        <f>SUM(VLOOKUP($A99,JAN!$A$2:$AN$301,39,FALSE),VLOOKUP($A99,FEB!$A$2:$AK$301,36,FALSE),VLOOKUP($A99,MAR!$A$2:$AN$301,39,FALSE))</f>
        <v>0</v>
      </c>
      <c r="AQ99" s="3">
        <f>SUM(VLOOKUP($A99,JAN!$A$2:$AN$301,40,FALSE),VLOOKUP($A99,FEB!$A$2:$AK$301,37,FALSE),VLOOKUP($A99,MAR!$A$2:$AN$301,40,FALSE))</f>
        <v>0</v>
      </c>
      <c r="AR99" s="196" t="e">
        <f t="shared" si="7"/>
        <v>#DIV/0!</v>
      </c>
    </row>
    <row r="100" spans="1:44" x14ac:dyDescent="0.25">
      <c r="A100" s="10">
        <v>99</v>
      </c>
      <c r="B100" s="11">
        <f>VLOOKUP($A100,Table2[[No]:[Date Student Last Attended Program
(mm/dd/yyyy)]],2,FALSE)</f>
        <v>0</v>
      </c>
      <c r="C100" s="12">
        <f>VLOOKUP($A100,Table2[[No]:[Date Student Last Attended Program
(mm/dd/yyyy)]],4,FALSE)</f>
        <v>0</v>
      </c>
      <c r="D100" s="51">
        <f>VLOOKUP($A100,Table2[[No]:[Date Student Last Attended Program
(mm/dd/yyyy)]],14,FALSE)</f>
        <v>0</v>
      </c>
      <c r="E100" s="138">
        <f>VLOOKUP($A100,Table2[[No]:[Date Student Last Attended Program
(mm/dd/yyyy)]],17,FALSE)</f>
        <v>0</v>
      </c>
      <c r="F100" s="207">
        <f>VLOOKUP($A100,Table2[[No]:[Date Student Last Attended Program
(mm/dd/yyyy)]],18,FALSE)</f>
        <v>0</v>
      </c>
      <c r="G100" s="209">
        <f>VLOOKUP($A100,Table2[[#All],[No]:[Which Group Does Student Participate In?
(optional)]],23,FALSE)</f>
        <v>0</v>
      </c>
      <c r="H100" s="29"/>
      <c r="I100" s="29"/>
      <c r="J100" s="29"/>
      <c r="K100" s="29"/>
      <c r="L100" s="29"/>
      <c r="M100" s="29"/>
      <c r="N100" s="29"/>
      <c r="O100" s="29"/>
      <c r="P100" s="29"/>
      <c r="Q100" s="29"/>
      <c r="R100" s="29"/>
      <c r="S100" s="9"/>
      <c r="T100" s="9"/>
      <c r="U100" s="9"/>
      <c r="V100" s="9"/>
      <c r="W100" s="9"/>
      <c r="X100" s="9"/>
      <c r="Y100" s="9"/>
      <c r="Z100" s="9"/>
      <c r="AA100" s="9"/>
      <c r="AB100" s="9"/>
      <c r="AC100" s="9"/>
      <c r="AD100" s="9"/>
      <c r="AE100" s="9"/>
      <c r="AF100" s="9"/>
      <c r="AG100" s="9"/>
      <c r="AH100" s="9"/>
      <c r="AI100" s="9"/>
      <c r="AJ100" s="9"/>
      <c r="AK100" s="9"/>
      <c r="AL100" s="9"/>
      <c r="AM100" s="11">
        <f t="shared" si="4"/>
        <v>0</v>
      </c>
      <c r="AN100" s="11">
        <f t="shared" si="5"/>
        <v>0</v>
      </c>
      <c r="AO100" s="47" t="e">
        <f t="shared" si="6"/>
        <v>#DIV/0!</v>
      </c>
      <c r="AP100" s="3">
        <f>SUM(VLOOKUP($A100,JAN!$A$2:$AN$301,39,FALSE),VLOOKUP($A100,FEB!$A$2:$AK$301,36,FALSE),VLOOKUP($A100,MAR!$A$2:$AN$301,39,FALSE))</f>
        <v>0</v>
      </c>
      <c r="AQ100" s="3">
        <f>SUM(VLOOKUP($A100,JAN!$A$2:$AN$301,40,FALSE),VLOOKUP($A100,FEB!$A$2:$AK$301,37,FALSE),VLOOKUP($A100,MAR!$A$2:$AN$301,40,FALSE))</f>
        <v>0</v>
      </c>
      <c r="AR100" s="196" t="e">
        <f t="shared" si="7"/>
        <v>#DIV/0!</v>
      </c>
    </row>
    <row r="101" spans="1:44" x14ac:dyDescent="0.25">
      <c r="A101" s="10">
        <v>100</v>
      </c>
      <c r="B101" s="11">
        <f>VLOOKUP($A101,Table2[[No]:[Date Student Last Attended Program
(mm/dd/yyyy)]],2,FALSE)</f>
        <v>0</v>
      </c>
      <c r="C101" s="12">
        <f>VLOOKUP($A101,Table2[[No]:[Date Student Last Attended Program
(mm/dd/yyyy)]],4,FALSE)</f>
        <v>0</v>
      </c>
      <c r="D101" s="51">
        <f>VLOOKUP($A101,Table2[[No]:[Date Student Last Attended Program
(mm/dd/yyyy)]],14,FALSE)</f>
        <v>0</v>
      </c>
      <c r="E101" s="138">
        <f>VLOOKUP($A101,Table2[[No]:[Date Student Last Attended Program
(mm/dd/yyyy)]],17,FALSE)</f>
        <v>0</v>
      </c>
      <c r="F101" s="207">
        <f>VLOOKUP($A101,Table2[[No]:[Date Student Last Attended Program
(mm/dd/yyyy)]],18,FALSE)</f>
        <v>0</v>
      </c>
      <c r="G101" s="209">
        <f>VLOOKUP($A101,Table2[[#All],[No]:[Which Group Does Student Participate In?
(optional)]],23,FALSE)</f>
        <v>0</v>
      </c>
      <c r="H101" s="29"/>
      <c r="I101" s="29"/>
      <c r="J101" s="29"/>
      <c r="K101" s="29"/>
      <c r="L101" s="29"/>
      <c r="M101" s="29"/>
      <c r="N101" s="29"/>
      <c r="O101" s="29"/>
      <c r="P101" s="29"/>
      <c r="Q101" s="29"/>
      <c r="R101" s="29"/>
      <c r="S101" s="9"/>
      <c r="T101" s="9"/>
      <c r="U101" s="9"/>
      <c r="V101" s="9"/>
      <c r="W101" s="9"/>
      <c r="X101" s="9"/>
      <c r="Y101" s="9"/>
      <c r="Z101" s="9"/>
      <c r="AA101" s="9"/>
      <c r="AB101" s="9"/>
      <c r="AC101" s="9"/>
      <c r="AD101" s="9"/>
      <c r="AE101" s="9"/>
      <c r="AF101" s="9"/>
      <c r="AG101" s="9"/>
      <c r="AH101" s="9"/>
      <c r="AI101" s="9"/>
      <c r="AJ101" s="9"/>
      <c r="AK101" s="9"/>
      <c r="AL101" s="9"/>
      <c r="AM101" s="11">
        <f t="shared" si="4"/>
        <v>0</v>
      </c>
      <c r="AN101" s="11">
        <f t="shared" si="5"/>
        <v>0</v>
      </c>
      <c r="AO101" s="47" t="e">
        <f t="shared" si="6"/>
        <v>#DIV/0!</v>
      </c>
      <c r="AP101" s="3">
        <f>SUM(VLOOKUP($A101,JAN!$A$2:$AN$301,39,FALSE),VLOOKUP($A101,FEB!$A$2:$AK$301,36,FALSE),VLOOKUP($A101,MAR!$A$2:$AN$301,39,FALSE))</f>
        <v>0</v>
      </c>
      <c r="AQ101" s="3">
        <f>SUM(VLOOKUP($A101,JAN!$A$2:$AN$301,40,FALSE),VLOOKUP($A101,FEB!$A$2:$AK$301,37,FALSE),VLOOKUP($A101,MAR!$A$2:$AN$301,40,FALSE))</f>
        <v>0</v>
      </c>
      <c r="AR101" s="196" t="e">
        <f t="shared" si="7"/>
        <v>#DIV/0!</v>
      </c>
    </row>
    <row r="102" spans="1:44" x14ac:dyDescent="0.25">
      <c r="A102" s="10">
        <v>101</v>
      </c>
      <c r="B102" s="11">
        <f>VLOOKUP($A102,Table2[[No]:[Date Student Last Attended Program
(mm/dd/yyyy)]],2,FALSE)</f>
        <v>0</v>
      </c>
      <c r="C102" s="12">
        <f>VLOOKUP($A102,Table2[[No]:[Date Student Last Attended Program
(mm/dd/yyyy)]],4,FALSE)</f>
        <v>0</v>
      </c>
      <c r="D102" s="51">
        <f>VLOOKUP($A102,Table2[[No]:[Date Student Last Attended Program
(mm/dd/yyyy)]],14,FALSE)</f>
        <v>0</v>
      </c>
      <c r="E102" s="138">
        <f>VLOOKUP($A102,Table2[[No]:[Date Student Last Attended Program
(mm/dd/yyyy)]],17,FALSE)</f>
        <v>0</v>
      </c>
      <c r="F102" s="207">
        <f>VLOOKUP($A102,Table2[[No]:[Date Student Last Attended Program
(mm/dd/yyyy)]],18,FALSE)</f>
        <v>0</v>
      </c>
      <c r="G102" s="209">
        <f>VLOOKUP($A102,Table2[[#All],[No]:[Which Group Does Student Participate In?
(optional)]],23,FALSE)</f>
        <v>0</v>
      </c>
      <c r="H102" s="29"/>
      <c r="I102" s="29"/>
      <c r="J102" s="29"/>
      <c r="K102" s="29"/>
      <c r="L102" s="29"/>
      <c r="M102" s="29"/>
      <c r="N102" s="29"/>
      <c r="O102" s="29"/>
      <c r="P102" s="29"/>
      <c r="Q102" s="29"/>
      <c r="R102" s="29"/>
      <c r="S102" s="9"/>
      <c r="T102" s="9"/>
      <c r="U102" s="9"/>
      <c r="V102" s="9"/>
      <c r="W102" s="9"/>
      <c r="X102" s="9"/>
      <c r="Y102" s="9"/>
      <c r="Z102" s="9"/>
      <c r="AA102" s="9"/>
      <c r="AB102" s="9"/>
      <c r="AC102" s="9"/>
      <c r="AD102" s="9"/>
      <c r="AE102" s="9"/>
      <c r="AF102" s="9"/>
      <c r="AG102" s="9"/>
      <c r="AH102" s="9"/>
      <c r="AI102" s="9"/>
      <c r="AJ102" s="9"/>
      <c r="AK102" s="9"/>
      <c r="AL102" s="9"/>
      <c r="AM102" s="11">
        <f t="shared" si="4"/>
        <v>0</v>
      </c>
      <c r="AN102" s="11">
        <f t="shared" si="5"/>
        <v>0</v>
      </c>
      <c r="AO102" s="47" t="e">
        <f t="shared" si="6"/>
        <v>#DIV/0!</v>
      </c>
      <c r="AP102" s="3">
        <f>SUM(VLOOKUP($A102,JAN!$A$2:$AN$301,39,FALSE),VLOOKUP($A102,FEB!$A$2:$AK$301,36,FALSE),VLOOKUP($A102,MAR!$A$2:$AN$301,39,FALSE))</f>
        <v>0</v>
      </c>
      <c r="AQ102" s="3">
        <f>SUM(VLOOKUP($A102,JAN!$A$2:$AN$301,40,FALSE),VLOOKUP($A102,FEB!$A$2:$AK$301,37,FALSE),VLOOKUP($A102,MAR!$A$2:$AN$301,40,FALSE))</f>
        <v>0</v>
      </c>
      <c r="AR102" s="196" t="e">
        <f t="shared" si="7"/>
        <v>#DIV/0!</v>
      </c>
    </row>
    <row r="103" spans="1:44" x14ac:dyDescent="0.25">
      <c r="A103" s="10">
        <v>102</v>
      </c>
      <c r="B103" s="11">
        <f>VLOOKUP($A103,Table2[[No]:[Date Student Last Attended Program
(mm/dd/yyyy)]],2,FALSE)</f>
        <v>0</v>
      </c>
      <c r="C103" s="12">
        <f>VLOOKUP($A103,Table2[[No]:[Date Student Last Attended Program
(mm/dd/yyyy)]],4,FALSE)</f>
        <v>0</v>
      </c>
      <c r="D103" s="51">
        <f>VLOOKUP($A103,Table2[[No]:[Date Student Last Attended Program
(mm/dd/yyyy)]],14,FALSE)</f>
        <v>0</v>
      </c>
      <c r="E103" s="138">
        <f>VLOOKUP($A103,Table2[[No]:[Date Student Last Attended Program
(mm/dd/yyyy)]],17,FALSE)</f>
        <v>0</v>
      </c>
      <c r="F103" s="207">
        <f>VLOOKUP($A103,Table2[[No]:[Date Student Last Attended Program
(mm/dd/yyyy)]],18,FALSE)</f>
        <v>0</v>
      </c>
      <c r="G103" s="209">
        <f>VLOOKUP($A103,Table2[[#All],[No]:[Which Group Does Student Participate In?
(optional)]],23,FALSE)</f>
        <v>0</v>
      </c>
      <c r="H103" s="29"/>
      <c r="I103" s="29"/>
      <c r="J103" s="29"/>
      <c r="K103" s="29"/>
      <c r="L103" s="29"/>
      <c r="M103" s="29"/>
      <c r="N103" s="29"/>
      <c r="O103" s="29"/>
      <c r="P103" s="29"/>
      <c r="Q103" s="29"/>
      <c r="R103" s="29"/>
      <c r="S103" s="9"/>
      <c r="T103" s="9"/>
      <c r="U103" s="9"/>
      <c r="V103" s="9"/>
      <c r="W103" s="9"/>
      <c r="X103" s="9"/>
      <c r="Y103" s="9"/>
      <c r="Z103" s="9"/>
      <c r="AA103" s="9"/>
      <c r="AB103" s="9"/>
      <c r="AC103" s="9"/>
      <c r="AD103" s="9"/>
      <c r="AE103" s="9"/>
      <c r="AF103" s="9"/>
      <c r="AG103" s="9"/>
      <c r="AH103" s="9"/>
      <c r="AI103" s="9"/>
      <c r="AJ103" s="9"/>
      <c r="AK103" s="9"/>
      <c r="AL103" s="9"/>
      <c r="AM103" s="11">
        <f t="shared" si="4"/>
        <v>0</v>
      </c>
      <c r="AN103" s="11">
        <f t="shared" si="5"/>
        <v>0</v>
      </c>
      <c r="AO103" s="47" t="e">
        <f t="shared" si="6"/>
        <v>#DIV/0!</v>
      </c>
      <c r="AP103" s="3">
        <f>SUM(VLOOKUP($A103,JAN!$A$2:$AN$301,39,FALSE),VLOOKUP($A103,FEB!$A$2:$AK$301,36,FALSE),VLOOKUP($A103,MAR!$A$2:$AN$301,39,FALSE))</f>
        <v>0</v>
      </c>
      <c r="AQ103" s="3">
        <f>SUM(VLOOKUP($A103,JAN!$A$2:$AN$301,40,FALSE),VLOOKUP($A103,FEB!$A$2:$AK$301,37,FALSE),VLOOKUP($A103,MAR!$A$2:$AN$301,40,FALSE))</f>
        <v>0</v>
      </c>
      <c r="AR103" s="196" t="e">
        <f t="shared" si="7"/>
        <v>#DIV/0!</v>
      </c>
    </row>
    <row r="104" spans="1:44" x14ac:dyDescent="0.25">
      <c r="A104" s="10">
        <v>103</v>
      </c>
      <c r="B104" s="11">
        <f>VLOOKUP($A104,Table2[[No]:[Date Student Last Attended Program
(mm/dd/yyyy)]],2,FALSE)</f>
        <v>0</v>
      </c>
      <c r="C104" s="12">
        <f>VLOOKUP($A104,Table2[[No]:[Date Student Last Attended Program
(mm/dd/yyyy)]],4,FALSE)</f>
        <v>0</v>
      </c>
      <c r="D104" s="51">
        <f>VLOOKUP($A104,Table2[[No]:[Date Student Last Attended Program
(mm/dd/yyyy)]],14,FALSE)</f>
        <v>0</v>
      </c>
      <c r="E104" s="138">
        <f>VLOOKUP($A104,Table2[[No]:[Date Student Last Attended Program
(mm/dd/yyyy)]],17,FALSE)</f>
        <v>0</v>
      </c>
      <c r="F104" s="207">
        <f>VLOOKUP($A104,Table2[[No]:[Date Student Last Attended Program
(mm/dd/yyyy)]],18,FALSE)</f>
        <v>0</v>
      </c>
      <c r="G104" s="209">
        <f>VLOOKUP($A104,Table2[[#All],[No]:[Which Group Does Student Participate In?
(optional)]],23,FALSE)</f>
        <v>0</v>
      </c>
      <c r="H104" s="29"/>
      <c r="I104" s="29"/>
      <c r="J104" s="29"/>
      <c r="K104" s="29"/>
      <c r="L104" s="29"/>
      <c r="M104" s="29"/>
      <c r="N104" s="29"/>
      <c r="O104" s="29"/>
      <c r="P104" s="29"/>
      <c r="Q104" s="29"/>
      <c r="R104" s="29"/>
      <c r="S104" s="9"/>
      <c r="T104" s="9"/>
      <c r="U104" s="9"/>
      <c r="V104" s="9"/>
      <c r="W104" s="9"/>
      <c r="X104" s="9"/>
      <c r="Y104" s="9"/>
      <c r="Z104" s="9"/>
      <c r="AA104" s="9"/>
      <c r="AB104" s="9"/>
      <c r="AC104" s="9"/>
      <c r="AD104" s="9"/>
      <c r="AE104" s="9"/>
      <c r="AF104" s="9"/>
      <c r="AG104" s="9"/>
      <c r="AH104" s="9"/>
      <c r="AI104" s="9"/>
      <c r="AJ104" s="9"/>
      <c r="AK104" s="9"/>
      <c r="AL104" s="9"/>
      <c r="AM104" s="11">
        <f t="shared" si="4"/>
        <v>0</v>
      </c>
      <c r="AN104" s="11">
        <f t="shared" si="5"/>
        <v>0</v>
      </c>
      <c r="AO104" s="47" t="e">
        <f t="shared" si="6"/>
        <v>#DIV/0!</v>
      </c>
      <c r="AP104" s="3">
        <f>SUM(VLOOKUP($A104,JAN!$A$2:$AN$301,39,FALSE),VLOOKUP($A104,FEB!$A$2:$AK$301,36,FALSE),VLOOKUP($A104,MAR!$A$2:$AN$301,39,FALSE))</f>
        <v>0</v>
      </c>
      <c r="AQ104" s="3">
        <f>SUM(VLOOKUP($A104,JAN!$A$2:$AN$301,40,FALSE),VLOOKUP($A104,FEB!$A$2:$AK$301,37,FALSE),VLOOKUP($A104,MAR!$A$2:$AN$301,40,FALSE))</f>
        <v>0</v>
      </c>
      <c r="AR104" s="196" t="e">
        <f t="shared" si="7"/>
        <v>#DIV/0!</v>
      </c>
    </row>
    <row r="105" spans="1:44" x14ac:dyDescent="0.25">
      <c r="A105" s="10">
        <v>104</v>
      </c>
      <c r="B105" s="11">
        <f>VLOOKUP($A105,Table2[[No]:[Date Student Last Attended Program
(mm/dd/yyyy)]],2,FALSE)</f>
        <v>0</v>
      </c>
      <c r="C105" s="12">
        <f>VLOOKUP($A105,Table2[[No]:[Date Student Last Attended Program
(mm/dd/yyyy)]],4,FALSE)</f>
        <v>0</v>
      </c>
      <c r="D105" s="51">
        <f>VLOOKUP($A105,Table2[[No]:[Date Student Last Attended Program
(mm/dd/yyyy)]],14,FALSE)</f>
        <v>0</v>
      </c>
      <c r="E105" s="138">
        <f>VLOOKUP($A105,Table2[[No]:[Date Student Last Attended Program
(mm/dd/yyyy)]],17,FALSE)</f>
        <v>0</v>
      </c>
      <c r="F105" s="207">
        <f>VLOOKUP($A105,Table2[[No]:[Date Student Last Attended Program
(mm/dd/yyyy)]],18,FALSE)</f>
        <v>0</v>
      </c>
      <c r="G105" s="209">
        <f>VLOOKUP($A105,Table2[[#All],[No]:[Which Group Does Student Participate In?
(optional)]],23,FALSE)</f>
        <v>0</v>
      </c>
      <c r="H105" s="29"/>
      <c r="I105" s="29"/>
      <c r="J105" s="29"/>
      <c r="K105" s="29"/>
      <c r="L105" s="29"/>
      <c r="M105" s="29"/>
      <c r="N105" s="29"/>
      <c r="O105" s="29"/>
      <c r="P105" s="29"/>
      <c r="Q105" s="29"/>
      <c r="R105" s="29"/>
      <c r="S105" s="9"/>
      <c r="T105" s="9"/>
      <c r="U105" s="9"/>
      <c r="V105" s="9"/>
      <c r="W105" s="9"/>
      <c r="X105" s="9"/>
      <c r="Y105" s="9"/>
      <c r="Z105" s="9"/>
      <c r="AA105" s="9"/>
      <c r="AB105" s="9"/>
      <c r="AC105" s="9"/>
      <c r="AD105" s="9"/>
      <c r="AE105" s="9"/>
      <c r="AF105" s="9"/>
      <c r="AG105" s="9"/>
      <c r="AH105" s="9"/>
      <c r="AI105" s="9"/>
      <c r="AJ105" s="9"/>
      <c r="AK105" s="9"/>
      <c r="AL105" s="9"/>
      <c r="AM105" s="11">
        <f t="shared" si="4"/>
        <v>0</v>
      </c>
      <c r="AN105" s="11">
        <f t="shared" si="5"/>
        <v>0</v>
      </c>
      <c r="AO105" s="47" t="e">
        <f t="shared" si="6"/>
        <v>#DIV/0!</v>
      </c>
      <c r="AP105" s="3">
        <f>SUM(VLOOKUP($A105,JAN!$A$2:$AN$301,39,FALSE),VLOOKUP($A105,FEB!$A$2:$AK$301,36,FALSE),VLOOKUP($A105,MAR!$A$2:$AN$301,39,FALSE))</f>
        <v>0</v>
      </c>
      <c r="AQ105" s="3">
        <f>SUM(VLOOKUP($A105,JAN!$A$2:$AN$301,40,FALSE),VLOOKUP($A105,FEB!$A$2:$AK$301,37,FALSE),VLOOKUP($A105,MAR!$A$2:$AN$301,40,FALSE))</f>
        <v>0</v>
      </c>
      <c r="AR105" s="196" t="e">
        <f t="shared" si="7"/>
        <v>#DIV/0!</v>
      </c>
    </row>
    <row r="106" spans="1:44" x14ac:dyDescent="0.25">
      <c r="A106" s="10">
        <v>105</v>
      </c>
      <c r="B106" s="11">
        <f>VLOOKUP($A106,Table2[[No]:[Date Student Last Attended Program
(mm/dd/yyyy)]],2,FALSE)</f>
        <v>0</v>
      </c>
      <c r="C106" s="12">
        <f>VLOOKUP($A106,Table2[[No]:[Date Student Last Attended Program
(mm/dd/yyyy)]],4,FALSE)</f>
        <v>0</v>
      </c>
      <c r="D106" s="51">
        <f>VLOOKUP($A106,Table2[[No]:[Date Student Last Attended Program
(mm/dd/yyyy)]],14,FALSE)</f>
        <v>0</v>
      </c>
      <c r="E106" s="138">
        <f>VLOOKUP($A106,Table2[[No]:[Date Student Last Attended Program
(mm/dd/yyyy)]],17,FALSE)</f>
        <v>0</v>
      </c>
      <c r="F106" s="207">
        <f>VLOOKUP($A106,Table2[[No]:[Date Student Last Attended Program
(mm/dd/yyyy)]],18,FALSE)</f>
        <v>0</v>
      </c>
      <c r="G106" s="209">
        <f>VLOOKUP($A106,Table2[[#All],[No]:[Which Group Does Student Participate In?
(optional)]],23,FALSE)</f>
        <v>0</v>
      </c>
      <c r="H106" s="29"/>
      <c r="I106" s="29"/>
      <c r="J106" s="29"/>
      <c r="K106" s="29"/>
      <c r="L106" s="29"/>
      <c r="M106" s="29"/>
      <c r="N106" s="29"/>
      <c r="O106" s="29"/>
      <c r="P106" s="29"/>
      <c r="Q106" s="29"/>
      <c r="R106" s="29"/>
      <c r="S106" s="9"/>
      <c r="T106" s="9"/>
      <c r="U106" s="9"/>
      <c r="V106" s="9"/>
      <c r="W106" s="9"/>
      <c r="X106" s="9"/>
      <c r="Y106" s="9"/>
      <c r="Z106" s="9"/>
      <c r="AA106" s="9"/>
      <c r="AB106" s="9"/>
      <c r="AC106" s="9"/>
      <c r="AD106" s="9"/>
      <c r="AE106" s="9"/>
      <c r="AF106" s="9"/>
      <c r="AG106" s="9"/>
      <c r="AH106" s="9"/>
      <c r="AI106" s="9"/>
      <c r="AJ106" s="9"/>
      <c r="AK106" s="9"/>
      <c r="AL106" s="9"/>
      <c r="AM106" s="11">
        <f t="shared" si="4"/>
        <v>0</v>
      </c>
      <c r="AN106" s="11">
        <f t="shared" si="5"/>
        <v>0</v>
      </c>
      <c r="AO106" s="47" t="e">
        <f t="shared" si="6"/>
        <v>#DIV/0!</v>
      </c>
      <c r="AP106" s="3">
        <f>SUM(VLOOKUP($A106,JAN!$A$2:$AN$301,39,FALSE),VLOOKUP($A106,FEB!$A$2:$AK$301,36,FALSE),VLOOKUP($A106,MAR!$A$2:$AN$301,39,FALSE))</f>
        <v>0</v>
      </c>
      <c r="AQ106" s="3">
        <f>SUM(VLOOKUP($A106,JAN!$A$2:$AN$301,40,FALSE),VLOOKUP($A106,FEB!$A$2:$AK$301,37,FALSE),VLOOKUP($A106,MAR!$A$2:$AN$301,40,FALSE))</f>
        <v>0</v>
      </c>
      <c r="AR106" s="196" t="e">
        <f t="shared" si="7"/>
        <v>#DIV/0!</v>
      </c>
    </row>
    <row r="107" spans="1:44" x14ac:dyDescent="0.25">
      <c r="A107" s="10">
        <v>106</v>
      </c>
      <c r="B107" s="11">
        <f>VLOOKUP($A107,Table2[[No]:[Date Student Last Attended Program
(mm/dd/yyyy)]],2,FALSE)</f>
        <v>0</v>
      </c>
      <c r="C107" s="12">
        <f>VLOOKUP($A107,Table2[[No]:[Date Student Last Attended Program
(mm/dd/yyyy)]],4,FALSE)</f>
        <v>0</v>
      </c>
      <c r="D107" s="51">
        <f>VLOOKUP($A107,Table2[[No]:[Date Student Last Attended Program
(mm/dd/yyyy)]],14,FALSE)</f>
        <v>0</v>
      </c>
      <c r="E107" s="138">
        <f>VLOOKUP($A107,Table2[[No]:[Date Student Last Attended Program
(mm/dd/yyyy)]],17,FALSE)</f>
        <v>0</v>
      </c>
      <c r="F107" s="207">
        <f>VLOOKUP($A107,Table2[[No]:[Date Student Last Attended Program
(mm/dd/yyyy)]],18,FALSE)</f>
        <v>0</v>
      </c>
      <c r="G107" s="209">
        <f>VLOOKUP($A107,Table2[[#All],[No]:[Which Group Does Student Participate In?
(optional)]],23,FALSE)</f>
        <v>0</v>
      </c>
      <c r="H107" s="29"/>
      <c r="I107" s="29"/>
      <c r="J107" s="29"/>
      <c r="K107" s="29"/>
      <c r="L107" s="29"/>
      <c r="M107" s="29"/>
      <c r="N107" s="29"/>
      <c r="O107" s="29"/>
      <c r="P107" s="29"/>
      <c r="Q107" s="29"/>
      <c r="R107" s="29"/>
      <c r="S107" s="9"/>
      <c r="T107" s="9"/>
      <c r="U107" s="9"/>
      <c r="V107" s="9"/>
      <c r="W107" s="9"/>
      <c r="X107" s="9"/>
      <c r="Y107" s="9"/>
      <c r="Z107" s="9"/>
      <c r="AA107" s="9"/>
      <c r="AB107" s="9"/>
      <c r="AC107" s="9"/>
      <c r="AD107" s="9"/>
      <c r="AE107" s="9"/>
      <c r="AF107" s="9"/>
      <c r="AG107" s="9"/>
      <c r="AH107" s="9"/>
      <c r="AI107" s="9"/>
      <c r="AJ107" s="9"/>
      <c r="AK107" s="9"/>
      <c r="AL107" s="9"/>
      <c r="AM107" s="11">
        <f t="shared" si="4"/>
        <v>0</v>
      </c>
      <c r="AN107" s="11">
        <f t="shared" si="5"/>
        <v>0</v>
      </c>
      <c r="AO107" s="47" t="e">
        <f t="shared" si="6"/>
        <v>#DIV/0!</v>
      </c>
      <c r="AP107" s="3">
        <f>SUM(VLOOKUP($A107,JAN!$A$2:$AN$301,39,FALSE),VLOOKUP($A107,FEB!$A$2:$AK$301,36,FALSE),VLOOKUP($A107,MAR!$A$2:$AN$301,39,FALSE))</f>
        <v>0</v>
      </c>
      <c r="AQ107" s="3">
        <f>SUM(VLOOKUP($A107,JAN!$A$2:$AN$301,40,FALSE),VLOOKUP($A107,FEB!$A$2:$AK$301,37,FALSE),VLOOKUP($A107,MAR!$A$2:$AN$301,40,FALSE))</f>
        <v>0</v>
      </c>
      <c r="AR107" s="196" t="e">
        <f t="shared" si="7"/>
        <v>#DIV/0!</v>
      </c>
    </row>
    <row r="108" spans="1:44" x14ac:dyDescent="0.25">
      <c r="A108" s="10">
        <v>107</v>
      </c>
      <c r="B108" s="11">
        <f>VLOOKUP($A108,Table2[[No]:[Date Student Last Attended Program
(mm/dd/yyyy)]],2,FALSE)</f>
        <v>0</v>
      </c>
      <c r="C108" s="12">
        <f>VLOOKUP($A108,Table2[[No]:[Date Student Last Attended Program
(mm/dd/yyyy)]],4,FALSE)</f>
        <v>0</v>
      </c>
      <c r="D108" s="51">
        <f>VLOOKUP($A108,Table2[[No]:[Date Student Last Attended Program
(mm/dd/yyyy)]],14,FALSE)</f>
        <v>0</v>
      </c>
      <c r="E108" s="138">
        <f>VLOOKUP($A108,Table2[[No]:[Date Student Last Attended Program
(mm/dd/yyyy)]],17,FALSE)</f>
        <v>0</v>
      </c>
      <c r="F108" s="207">
        <f>VLOOKUP($A108,Table2[[No]:[Date Student Last Attended Program
(mm/dd/yyyy)]],18,FALSE)</f>
        <v>0</v>
      </c>
      <c r="G108" s="209">
        <f>VLOOKUP($A108,Table2[[#All],[No]:[Which Group Does Student Participate In?
(optional)]],23,FALSE)</f>
        <v>0</v>
      </c>
      <c r="H108" s="29"/>
      <c r="I108" s="29"/>
      <c r="J108" s="29"/>
      <c r="K108" s="29"/>
      <c r="L108" s="29"/>
      <c r="M108" s="29"/>
      <c r="N108" s="29"/>
      <c r="O108" s="29"/>
      <c r="P108" s="29"/>
      <c r="Q108" s="29"/>
      <c r="R108" s="29"/>
      <c r="S108" s="9"/>
      <c r="T108" s="9"/>
      <c r="U108" s="9"/>
      <c r="V108" s="9"/>
      <c r="W108" s="9"/>
      <c r="X108" s="9"/>
      <c r="Y108" s="9"/>
      <c r="Z108" s="9"/>
      <c r="AA108" s="9"/>
      <c r="AB108" s="9"/>
      <c r="AC108" s="9"/>
      <c r="AD108" s="9"/>
      <c r="AE108" s="9"/>
      <c r="AF108" s="9"/>
      <c r="AG108" s="9"/>
      <c r="AH108" s="9"/>
      <c r="AI108" s="9"/>
      <c r="AJ108" s="9"/>
      <c r="AK108" s="9"/>
      <c r="AL108" s="9"/>
      <c r="AM108" s="11">
        <f t="shared" si="4"/>
        <v>0</v>
      </c>
      <c r="AN108" s="11">
        <f t="shared" si="5"/>
        <v>0</v>
      </c>
      <c r="AO108" s="47" t="e">
        <f t="shared" si="6"/>
        <v>#DIV/0!</v>
      </c>
      <c r="AP108" s="3">
        <f>SUM(VLOOKUP($A108,JAN!$A$2:$AN$301,39,FALSE),VLOOKUP($A108,FEB!$A$2:$AK$301,36,FALSE),VLOOKUP($A108,MAR!$A$2:$AN$301,39,FALSE))</f>
        <v>0</v>
      </c>
      <c r="AQ108" s="3">
        <f>SUM(VLOOKUP($A108,JAN!$A$2:$AN$301,40,FALSE),VLOOKUP($A108,FEB!$A$2:$AK$301,37,FALSE),VLOOKUP($A108,MAR!$A$2:$AN$301,40,FALSE))</f>
        <v>0</v>
      </c>
      <c r="AR108" s="196" t="e">
        <f t="shared" si="7"/>
        <v>#DIV/0!</v>
      </c>
    </row>
    <row r="109" spans="1:44" x14ac:dyDescent="0.25">
      <c r="A109" s="10">
        <v>108</v>
      </c>
      <c r="B109" s="11">
        <f>VLOOKUP($A109,Table2[[No]:[Date Student Last Attended Program
(mm/dd/yyyy)]],2,FALSE)</f>
        <v>0</v>
      </c>
      <c r="C109" s="12">
        <f>VLOOKUP($A109,Table2[[No]:[Date Student Last Attended Program
(mm/dd/yyyy)]],4,FALSE)</f>
        <v>0</v>
      </c>
      <c r="D109" s="51">
        <f>VLOOKUP($A109,Table2[[No]:[Date Student Last Attended Program
(mm/dd/yyyy)]],14,FALSE)</f>
        <v>0</v>
      </c>
      <c r="E109" s="138">
        <f>VLOOKUP($A109,Table2[[No]:[Date Student Last Attended Program
(mm/dd/yyyy)]],17,FALSE)</f>
        <v>0</v>
      </c>
      <c r="F109" s="207">
        <f>VLOOKUP($A109,Table2[[No]:[Date Student Last Attended Program
(mm/dd/yyyy)]],18,FALSE)</f>
        <v>0</v>
      </c>
      <c r="G109" s="209">
        <f>VLOOKUP($A109,Table2[[#All],[No]:[Which Group Does Student Participate In?
(optional)]],23,FALSE)</f>
        <v>0</v>
      </c>
      <c r="H109" s="29"/>
      <c r="I109" s="29"/>
      <c r="J109" s="29"/>
      <c r="K109" s="29"/>
      <c r="L109" s="29"/>
      <c r="M109" s="29"/>
      <c r="N109" s="29"/>
      <c r="O109" s="29"/>
      <c r="P109" s="29"/>
      <c r="Q109" s="29"/>
      <c r="R109" s="29"/>
      <c r="S109" s="9"/>
      <c r="T109" s="9"/>
      <c r="U109" s="9"/>
      <c r="V109" s="9"/>
      <c r="W109" s="9"/>
      <c r="X109" s="9"/>
      <c r="Y109" s="9"/>
      <c r="Z109" s="9"/>
      <c r="AA109" s="9"/>
      <c r="AB109" s="9"/>
      <c r="AC109" s="9"/>
      <c r="AD109" s="9"/>
      <c r="AE109" s="9"/>
      <c r="AF109" s="9"/>
      <c r="AG109" s="9"/>
      <c r="AH109" s="9"/>
      <c r="AI109" s="9"/>
      <c r="AJ109" s="9"/>
      <c r="AK109" s="9"/>
      <c r="AL109" s="9"/>
      <c r="AM109" s="11">
        <f t="shared" si="4"/>
        <v>0</v>
      </c>
      <c r="AN109" s="11">
        <f t="shared" si="5"/>
        <v>0</v>
      </c>
      <c r="AO109" s="47" t="e">
        <f t="shared" si="6"/>
        <v>#DIV/0!</v>
      </c>
      <c r="AP109" s="3">
        <f>SUM(VLOOKUP($A109,JAN!$A$2:$AN$301,39,FALSE),VLOOKUP($A109,FEB!$A$2:$AK$301,36,FALSE),VLOOKUP($A109,MAR!$A$2:$AN$301,39,FALSE))</f>
        <v>0</v>
      </c>
      <c r="AQ109" s="3">
        <f>SUM(VLOOKUP($A109,JAN!$A$2:$AN$301,40,FALSE),VLOOKUP($A109,FEB!$A$2:$AK$301,37,FALSE),VLOOKUP($A109,MAR!$A$2:$AN$301,40,FALSE))</f>
        <v>0</v>
      </c>
      <c r="AR109" s="196" t="e">
        <f t="shared" si="7"/>
        <v>#DIV/0!</v>
      </c>
    </row>
    <row r="110" spans="1:44" x14ac:dyDescent="0.25">
      <c r="A110" s="10">
        <v>109</v>
      </c>
      <c r="B110" s="11">
        <f>VLOOKUP($A110,Table2[[No]:[Date Student Last Attended Program
(mm/dd/yyyy)]],2,FALSE)</f>
        <v>0</v>
      </c>
      <c r="C110" s="12">
        <f>VLOOKUP($A110,Table2[[No]:[Date Student Last Attended Program
(mm/dd/yyyy)]],4,FALSE)</f>
        <v>0</v>
      </c>
      <c r="D110" s="51">
        <f>VLOOKUP($A110,Table2[[No]:[Date Student Last Attended Program
(mm/dd/yyyy)]],14,FALSE)</f>
        <v>0</v>
      </c>
      <c r="E110" s="138">
        <f>VLOOKUP($A110,Table2[[No]:[Date Student Last Attended Program
(mm/dd/yyyy)]],17,FALSE)</f>
        <v>0</v>
      </c>
      <c r="F110" s="207">
        <f>VLOOKUP($A110,Table2[[No]:[Date Student Last Attended Program
(mm/dd/yyyy)]],18,FALSE)</f>
        <v>0</v>
      </c>
      <c r="G110" s="209">
        <f>VLOOKUP($A110,Table2[[#All],[No]:[Which Group Does Student Participate In?
(optional)]],23,FALSE)</f>
        <v>0</v>
      </c>
      <c r="H110" s="29"/>
      <c r="I110" s="29"/>
      <c r="J110" s="29"/>
      <c r="K110" s="29"/>
      <c r="L110" s="29"/>
      <c r="M110" s="29"/>
      <c r="N110" s="29"/>
      <c r="O110" s="29"/>
      <c r="P110" s="29"/>
      <c r="Q110" s="29"/>
      <c r="R110" s="29"/>
      <c r="S110" s="9"/>
      <c r="T110" s="9"/>
      <c r="U110" s="9"/>
      <c r="V110" s="9"/>
      <c r="W110" s="9"/>
      <c r="X110" s="9"/>
      <c r="Y110" s="9"/>
      <c r="Z110" s="9"/>
      <c r="AA110" s="9"/>
      <c r="AB110" s="9"/>
      <c r="AC110" s="9"/>
      <c r="AD110" s="9"/>
      <c r="AE110" s="9"/>
      <c r="AF110" s="9"/>
      <c r="AG110" s="9"/>
      <c r="AH110" s="9"/>
      <c r="AI110" s="9"/>
      <c r="AJ110" s="9"/>
      <c r="AK110" s="9"/>
      <c r="AL110" s="9"/>
      <c r="AM110" s="11">
        <f t="shared" si="4"/>
        <v>0</v>
      </c>
      <c r="AN110" s="11">
        <f t="shared" si="5"/>
        <v>0</v>
      </c>
      <c r="AO110" s="47" t="e">
        <f t="shared" si="6"/>
        <v>#DIV/0!</v>
      </c>
      <c r="AP110" s="3">
        <f>SUM(VLOOKUP($A110,JAN!$A$2:$AN$301,39,FALSE),VLOOKUP($A110,FEB!$A$2:$AK$301,36,FALSE),VLOOKUP($A110,MAR!$A$2:$AN$301,39,FALSE))</f>
        <v>0</v>
      </c>
      <c r="AQ110" s="3">
        <f>SUM(VLOOKUP($A110,JAN!$A$2:$AN$301,40,FALSE),VLOOKUP($A110,FEB!$A$2:$AK$301,37,FALSE),VLOOKUP($A110,MAR!$A$2:$AN$301,40,FALSE))</f>
        <v>0</v>
      </c>
      <c r="AR110" s="196" t="e">
        <f t="shared" si="7"/>
        <v>#DIV/0!</v>
      </c>
    </row>
    <row r="111" spans="1:44" x14ac:dyDescent="0.25">
      <c r="A111" s="10">
        <v>110</v>
      </c>
      <c r="B111" s="11">
        <f>VLOOKUP($A111,Table2[[No]:[Date Student Last Attended Program
(mm/dd/yyyy)]],2,FALSE)</f>
        <v>0</v>
      </c>
      <c r="C111" s="12">
        <f>VLOOKUP($A111,Table2[[No]:[Date Student Last Attended Program
(mm/dd/yyyy)]],4,FALSE)</f>
        <v>0</v>
      </c>
      <c r="D111" s="51">
        <f>VLOOKUP($A111,Table2[[No]:[Date Student Last Attended Program
(mm/dd/yyyy)]],14,FALSE)</f>
        <v>0</v>
      </c>
      <c r="E111" s="138">
        <f>VLOOKUP($A111,Table2[[No]:[Date Student Last Attended Program
(mm/dd/yyyy)]],17,FALSE)</f>
        <v>0</v>
      </c>
      <c r="F111" s="207">
        <f>VLOOKUP($A111,Table2[[No]:[Date Student Last Attended Program
(mm/dd/yyyy)]],18,FALSE)</f>
        <v>0</v>
      </c>
      <c r="G111" s="209">
        <f>VLOOKUP($A111,Table2[[#All],[No]:[Which Group Does Student Participate In?
(optional)]],23,FALSE)</f>
        <v>0</v>
      </c>
      <c r="H111" s="29"/>
      <c r="I111" s="29"/>
      <c r="J111" s="29"/>
      <c r="K111" s="29"/>
      <c r="L111" s="29"/>
      <c r="M111" s="29"/>
      <c r="N111" s="29"/>
      <c r="O111" s="29"/>
      <c r="P111" s="29"/>
      <c r="Q111" s="29"/>
      <c r="R111" s="29"/>
      <c r="S111" s="9"/>
      <c r="T111" s="9"/>
      <c r="U111" s="9"/>
      <c r="V111" s="9"/>
      <c r="W111" s="9"/>
      <c r="X111" s="9"/>
      <c r="Y111" s="9"/>
      <c r="Z111" s="9"/>
      <c r="AA111" s="9"/>
      <c r="AB111" s="9"/>
      <c r="AC111" s="9"/>
      <c r="AD111" s="9"/>
      <c r="AE111" s="9"/>
      <c r="AF111" s="9"/>
      <c r="AG111" s="9"/>
      <c r="AH111" s="9"/>
      <c r="AI111" s="9"/>
      <c r="AJ111" s="9"/>
      <c r="AK111" s="9"/>
      <c r="AL111" s="9"/>
      <c r="AM111" s="11">
        <f t="shared" si="4"/>
        <v>0</v>
      </c>
      <c r="AN111" s="11">
        <f t="shared" si="5"/>
        <v>0</v>
      </c>
      <c r="AO111" s="47" t="e">
        <f t="shared" si="6"/>
        <v>#DIV/0!</v>
      </c>
      <c r="AP111" s="3">
        <f>SUM(VLOOKUP($A111,JAN!$A$2:$AN$301,39,FALSE),VLOOKUP($A111,FEB!$A$2:$AK$301,36,FALSE),VLOOKUP($A111,MAR!$A$2:$AN$301,39,FALSE))</f>
        <v>0</v>
      </c>
      <c r="AQ111" s="3">
        <f>SUM(VLOOKUP($A111,JAN!$A$2:$AN$301,40,FALSE),VLOOKUP($A111,FEB!$A$2:$AK$301,37,FALSE),VLOOKUP($A111,MAR!$A$2:$AN$301,40,FALSE))</f>
        <v>0</v>
      </c>
      <c r="AR111" s="196" t="e">
        <f t="shared" si="7"/>
        <v>#DIV/0!</v>
      </c>
    </row>
    <row r="112" spans="1:44" x14ac:dyDescent="0.25">
      <c r="A112" s="10">
        <v>111</v>
      </c>
      <c r="B112" s="11">
        <f>VLOOKUP($A112,Table2[[No]:[Date Student Last Attended Program
(mm/dd/yyyy)]],2,FALSE)</f>
        <v>0</v>
      </c>
      <c r="C112" s="12">
        <f>VLOOKUP($A112,Table2[[No]:[Date Student Last Attended Program
(mm/dd/yyyy)]],4,FALSE)</f>
        <v>0</v>
      </c>
      <c r="D112" s="51">
        <f>VLOOKUP($A112,Table2[[No]:[Date Student Last Attended Program
(mm/dd/yyyy)]],14,FALSE)</f>
        <v>0</v>
      </c>
      <c r="E112" s="138">
        <f>VLOOKUP($A112,Table2[[No]:[Date Student Last Attended Program
(mm/dd/yyyy)]],17,FALSE)</f>
        <v>0</v>
      </c>
      <c r="F112" s="207">
        <f>VLOOKUP($A112,Table2[[No]:[Date Student Last Attended Program
(mm/dd/yyyy)]],18,FALSE)</f>
        <v>0</v>
      </c>
      <c r="G112" s="209">
        <f>VLOOKUP($A112,Table2[[#All],[No]:[Which Group Does Student Participate In?
(optional)]],23,FALSE)</f>
        <v>0</v>
      </c>
      <c r="H112" s="29"/>
      <c r="I112" s="29"/>
      <c r="J112" s="29"/>
      <c r="K112" s="29"/>
      <c r="L112" s="29"/>
      <c r="M112" s="29"/>
      <c r="N112" s="29"/>
      <c r="O112" s="29"/>
      <c r="P112" s="29"/>
      <c r="Q112" s="29"/>
      <c r="R112" s="29"/>
      <c r="S112" s="9"/>
      <c r="T112" s="9"/>
      <c r="U112" s="9"/>
      <c r="V112" s="9"/>
      <c r="W112" s="9"/>
      <c r="X112" s="9"/>
      <c r="Y112" s="9"/>
      <c r="Z112" s="9"/>
      <c r="AA112" s="9"/>
      <c r="AB112" s="9"/>
      <c r="AC112" s="9"/>
      <c r="AD112" s="9"/>
      <c r="AE112" s="9"/>
      <c r="AF112" s="9"/>
      <c r="AG112" s="9"/>
      <c r="AH112" s="9"/>
      <c r="AI112" s="9"/>
      <c r="AJ112" s="9"/>
      <c r="AK112" s="9"/>
      <c r="AL112" s="9"/>
      <c r="AM112" s="11">
        <f t="shared" si="4"/>
        <v>0</v>
      </c>
      <c r="AN112" s="11">
        <f t="shared" si="5"/>
        <v>0</v>
      </c>
      <c r="AO112" s="47" t="e">
        <f t="shared" si="6"/>
        <v>#DIV/0!</v>
      </c>
      <c r="AP112" s="3">
        <f>SUM(VLOOKUP($A112,JAN!$A$2:$AN$301,39,FALSE),VLOOKUP($A112,FEB!$A$2:$AK$301,36,FALSE),VLOOKUP($A112,MAR!$A$2:$AN$301,39,FALSE))</f>
        <v>0</v>
      </c>
      <c r="AQ112" s="3">
        <f>SUM(VLOOKUP($A112,JAN!$A$2:$AN$301,40,FALSE),VLOOKUP($A112,FEB!$A$2:$AK$301,37,FALSE),VLOOKUP($A112,MAR!$A$2:$AN$301,40,FALSE))</f>
        <v>0</v>
      </c>
      <c r="AR112" s="196" t="e">
        <f t="shared" si="7"/>
        <v>#DIV/0!</v>
      </c>
    </row>
    <row r="113" spans="1:44" x14ac:dyDescent="0.25">
      <c r="A113" s="10">
        <v>112</v>
      </c>
      <c r="B113" s="11">
        <f>VLOOKUP($A113,Table2[[No]:[Date Student Last Attended Program
(mm/dd/yyyy)]],2,FALSE)</f>
        <v>0</v>
      </c>
      <c r="C113" s="12">
        <f>VLOOKUP($A113,Table2[[No]:[Date Student Last Attended Program
(mm/dd/yyyy)]],4,FALSE)</f>
        <v>0</v>
      </c>
      <c r="D113" s="51">
        <f>VLOOKUP($A113,Table2[[No]:[Date Student Last Attended Program
(mm/dd/yyyy)]],14,FALSE)</f>
        <v>0</v>
      </c>
      <c r="E113" s="138">
        <f>VLOOKUP($A113,Table2[[No]:[Date Student Last Attended Program
(mm/dd/yyyy)]],17,FALSE)</f>
        <v>0</v>
      </c>
      <c r="F113" s="207">
        <f>VLOOKUP($A113,Table2[[No]:[Date Student Last Attended Program
(mm/dd/yyyy)]],18,FALSE)</f>
        <v>0</v>
      </c>
      <c r="G113" s="209">
        <f>VLOOKUP($A113,Table2[[#All],[No]:[Which Group Does Student Participate In?
(optional)]],23,FALSE)</f>
        <v>0</v>
      </c>
      <c r="H113" s="29"/>
      <c r="I113" s="29"/>
      <c r="J113" s="29"/>
      <c r="K113" s="29"/>
      <c r="L113" s="29"/>
      <c r="M113" s="29"/>
      <c r="N113" s="29"/>
      <c r="O113" s="29"/>
      <c r="P113" s="29"/>
      <c r="Q113" s="29"/>
      <c r="R113" s="29"/>
      <c r="S113" s="9"/>
      <c r="T113" s="9"/>
      <c r="U113" s="9"/>
      <c r="V113" s="9"/>
      <c r="W113" s="9"/>
      <c r="X113" s="9"/>
      <c r="Y113" s="9"/>
      <c r="Z113" s="9"/>
      <c r="AA113" s="9"/>
      <c r="AB113" s="9"/>
      <c r="AC113" s="9"/>
      <c r="AD113" s="9"/>
      <c r="AE113" s="9"/>
      <c r="AF113" s="9"/>
      <c r="AG113" s="9"/>
      <c r="AH113" s="9"/>
      <c r="AI113" s="9"/>
      <c r="AJ113" s="9"/>
      <c r="AK113" s="9"/>
      <c r="AL113" s="9"/>
      <c r="AM113" s="11">
        <f t="shared" si="4"/>
        <v>0</v>
      </c>
      <c r="AN113" s="11">
        <f t="shared" si="5"/>
        <v>0</v>
      </c>
      <c r="AO113" s="47" t="e">
        <f t="shared" si="6"/>
        <v>#DIV/0!</v>
      </c>
      <c r="AP113" s="3">
        <f>SUM(VLOOKUP($A113,JAN!$A$2:$AN$301,39,FALSE),VLOOKUP($A113,FEB!$A$2:$AK$301,36,FALSE),VLOOKUP($A113,MAR!$A$2:$AN$301,39,FALSE))</f>
        <v>0</v>
      </c>
      <c r="AQ113" s="3">
        <f>SUM(VLOOKUP($A113,JAN!$A$2:$AN$301,40,FALSE),VLOOKUP($A113,FEB!$A$2:$AK$301,37,FALSE),VLOOKUP($A113,MAR!$A$2:$AN$301,40,FALSE))</f>
        <v>0</v>
      </c>
      <c r="AR113" s="196" t="e">
        <f t="shared" si="7"/>
        <v>#DIV/0!</v>
      </c>
    </row>
    <row r="114" spans="1:44" x14ac:dyDescent="0.25">
      <c r="A114" s="10">
        <v>113</v>
      </c>
      <c r="B114" s="11">
        <f>VLOOKUP($A114,Table2[[No]:[Date Student Last Attended Program
(mm/dd/yyyy)]],2,FALSE)</f>
        <v>0</v>
      </c>
      <c r="C114" s="12">
        <f>VLOOKUP($A114,Table2[[No]:[Date Student Last Attended Program
(mm/dd/yyyy)]],4,FALSE)</f>
        <v>0</v>
      </c>
      <c r="D114" s="51">
        <f>VLOOKUP($A114,Table2[[No]:[Date Student Last Attended Program
(mm/dd/yyyy)]],14,FALSE)</f>
        <v>0</v>
      </c>
      <c r="E114" s="138">
        <f>VLOOKUP($A114,Table2[[No]:[Date Student Last Attended Program
(mm/dd/yyyy)]],17,FALSE)</f>
        <v>0</v>
      </c>
      <c r="F114" s="207">
        <f>VLOOKUP($A114,Table2[[No]:[Date Student Last Attended Program
(mm/dd/yyyy)]],18,FALSE)</f>
        <v>0</v>
      </c>
      <c r="G114" s="209">
        <f>VLOOKUP($A114,Table2[[#All],[No]:[Which Group Does Student Participate In?
(optional)]],23,FALSE)</f>
        <v>0</v>
      </c>
      <c r="H114" s="29"/>
      <c r="I114" s="29"/>
      <c r="J114" s="29"/>
      <c r="K114" s="29"/>
      <c r="L114" s="29"/>
      <c r="M114" s="29"/>
      <c r="N114" s="29"/>
      <c r="O114" s="29"/>
      <c r="P114" s="29"/>
      <c r="Q114" s="29"/>
      <c r="R114" s="29"/>
      <c r="S114" s="9"/>
      <c r="T114" s="9"/>
      <c r="U114" s="9"/>
      <c r="V114" s="9"/>
      <c r="W114" s="9"/>
      <c r="X114" s="9"/>
      <c r="Y114" s="9"/>
      <c r="Z114" s="9"/>
      <c r="AA114" s="9"/>
      <c r="AB114" s="9"/>
      <c r="AC114" s="9"/>
      <c r="AD114" s="9"/>
      <c r="AE114" s="9"/>
      <c r="AF114" s="9"/>
      <c r="AG114" s="9"/>
      <c r="AH114" s="9"/>
      <c r="AI114" s="9"/>
      <c r="AJ114" s="9"/>
      <c r="AK114" s="9"/>
      <c r="AL114" s="9"/>
      <c r="AM114" s="11">
        <f t="shared" si="4"/>
        <v>0</v>
      </c>
      <c r="AN114" s="11">
        <f t="shared" si="5"/>
        <v>0</v>
      </c>
      <c r="AO114" s="47" t="e">
        <f t="shared" si="6"/>
        <v>#DIV/0!</v>
      </c>
      <c r="AP114" s="3">
        <f>SUM(VLOOKUP($A114,JAN!$A$2:$AN$301,39,FALSE),VLOOKUP($A114,FEB!$A$2:$AK$301,36,FALSE),VLOOKUP($A114,MAR!$A$2:$AN$301,39,FALSE))</f>
        <v>0</v>
      </c>
      <c r="AQ114" s="3">
        <f>SUM(VLOOKUP($A114,JAN!$A$2:$AN$301,40,FALSE),VLOOKUP($A114,FEB!$A$2:$AK$301,37,FALSE),VLOOKUP($A114,MAR!$A$2:$AN$301,40,FALSE))</f>
        <v>0</v>
      </c>
      <c r="AR114" s="196" t="e">
        <f t="shared" si="7"/>
        <v>#DIV/0!</v>
      </c>
    </row>
    <row r="115" spans="1:44" x14ac:dyDescent="0.25">
      <c r="A115" s="10">
        <v>114</v>
      </c>
      <c r="B115" s="11">
        <f>VLOOKUP($A115,Table2[[No]:[Date Student Last Attended Program
(mm/dd/yyyy)]],2,FALSE)</f>
        <v>0</v>
      </c>
      <c r="C115" s="12">
        <f>VLOOKUP($A115,Table2[[No]:[Date Student Last Attended Program
(mm/dd/yyyy)]],4,FALSE)</f>
        <v>0</v>
      </c>
      <c r="D115" s="51">
        <f>VLOOKUP($A115,Table2[[No]:[Date Student Last Attended Program
(mm/dd/yyyy)]],14,FALSE)</f>
        <v>0</v>
      </c>
      <c r="E115" s="138">
        <f>VLOOKUP($A115,Table2[[No]:[Date Student Last Attended Program
(mm/dd/yyyy)]],17,FALSE)</f>
        <v>0</v>
      </c>
      <c r="F115" s="207">
        <f>VLOOKUP($A115,Table2[[No]:[Date Student Last Attended Program
(mm/dd/yyyy)]],18,FALSE)</f>
        <v>0</v>
      </c>
      <c r="G115" s="209">
        <f>VLOOKUP($A115,Table2[[#All],[No]:[Which Group Does Student Participate In?
(optional)]],23,FALSE)</f>
        <v>0</v>
      </c>
      <c r="H115" s="29"/>
      <c r="I115" s="29"/>
      <c r="J115" s="29"/>
      <c r="K115" s="29"/>
      <c r="L115" s="29"/>
      <c r="M115" s="29"/>
      <c r="N115" s="29"/>
      <c r="O115" s="29"/>
      <c r="P115" s="29"/>
      <c r="Q115" s="29"/>
      <c r="R115" s="29"/>
      <c r="S115" s="9"/>
      <c r="T115" s="9"/>
      <c r="U115" s="9"/>
      <c r="V115" s="9"/>
      <c r="W115" s="9"/>
      <c r="X115" s="9"/>
      <c r="Y115" s="9"/>
      <c r="Z115" s="9"/>
      <c r="AA115" s="9"/>
      <c r="AB115" s="9"/>
      <c r="AC115" s="9"/>
      <c r="AD115" s="9"/>
      <c r="AE115" s="9"/>
      <c r="AF115" s="9"/>
      <c r="AG115" s="9"/>
      <c r="AH115" s="9"/>
      <c r="AI115" s="9"/>
      <c r="AJ115" s="9"/>
      <c r="AK115" s="9"/>
      <c r="AL115" s="9"/>
      <c r="AM115" s="11">
        <f t="shared" si="4"/>
        <v>0</v>
      </c>
      <c r="AN115" s="11">
        <f t="shared" si="5"/>
        <v>0</v>
      </c>
      <c r="AO115" s="47" t="e">
        <f t="shared" si="6"/>
        <v>#DIV/0!</v>
      </c>
      <c r="AP115" s="3">
        <f>SUM(VLOOKUP($A115,JAN!$A$2:$AN$301,39,FALSE),VLOOKUP($A115,FEB!$A$2:$AK$301,36,FALSE),VLOOKUP($A115,MAR!$A$2:$AN$301,39,FALSE))</f>
        <v>0</v>
      </c>
      <c r="AQ115" s="3">
        <f>SUM(VLOOKUP($A115,JAN!$A$2:$AN$301,40,FALSE),VLOOKUP($A115,FEB!$A$2:$AK$301,37,FALSE),VLOOKUP($A115,MAR!$A$2:$AN$301,40,FALSE))</f>
        <v>0</v>
      </c>
      <c r="AR115" s="196" t="e">
        <f t="shared" si="7"/>
        <v>#DIV/0!</v>
      </c>
    </row>
    <row r="116" spans="1:44" x14ac:dyDescent="0.25">
      <c r="A116" s="10">
        <v>115</v>
      </c>
      <c r="B116" s="11">
        <f>VLOOKUP($A116,Table2[[No]:[Date Student Last Attended Program
(mm/dd/yyyy)]],2,FALSE)</f>
        <v>0</v>
      </c>
      <c r="C116" s="12">
        <f>VLOOKUP($A116,Table2[[No]:[Date Student Last Attended Program
(mm/dd/yyyy)]],4,FALSE)</f>
        <v>0</v>
      </c>
      <c r="D116" s="51">
        <f>VLOOKUP($A116,Table2[[No]:[Date Student Last Attended Program
(mm/dd/yyyy)]],14,FALSE)</f>
        <v>0</v>
      </c>
      <c r="E116" s="138">
        <f>VLOOKUP($A116,Table2[[No]:[Date Student Last Attended Program
(mm/dd/yyyy)]],17,FALSE)</f>
        <v>0</v>
      </c>
      <c r="F116" s="207">
        <f>VLOOKUP($A116,Table2[[No]:[Date Student Last Attended Program
(mm/dd/yyyy)]],18,FALSE)</f>
        <v>0</v>
      </c>
      <c r="G116" s="209">
        <f>VLOOKUP($A116,Table2[[#All],[No]:[Which Group Does Student Participate In?
(optional)]],23,FALSE)</f>
        <v>0</v>
      </c>
      <c r="H116" s="29"/>
      <c r="I116" s="29"/>
      <c r="J116" s="29"/>
      <c r="K116" s="29"/>
      <c r="L116" s="29"/>
      <c r="M116" s="29"/>
      <c r="N116" s="29"/>
      <c r="O116" s="29"/>
      <c r="P116" s="29"/>
      <c r="Q116" s="29"/>
      <c r="R116" s="29"/>
      <c r="S116" s="9"/>
      <c r="T116" s="9"/>
      <c r="U116" s="9"/>
      <c r="V116" s="9"/>
      <c r="W116" s="9"/>
      <c r="X116" s="9"/>
      <c r="Y116" s="9"/>
      <c r="Z116" s="9"/>
      <c r="AA116" s="9"/>
      <c r="AB116" s="9"/>
      <c r="AC116" s="9"/>
      <c r="AD116" s="9"/>
      <c r="AE116" s="9"/>
      <c r="AF116" s="9"/>
      <c r="AG116" s="9"/>
      <c r="AH116" s="9"/>
      <c r="AI116" s="9"/>
      <c r="AJ116" s="9"/>
      <c r="AK116" s="9"/>
      <c r="AL116" s="9"/>
      <c r="AM116" s="11">
        <f t="shared" si="4"/>
        <v>0</v>
      </c>
      <c r="AN116" s="11">
        <f t="shared" si="5"/>
        <v>0</v>
      </c>
      <c r="AO116" s="47" t="e">
        <f t="shared" si="6"/>
        <v>#DIV/0!</v>
      </c>
      <c r="AP116" s="3">
        <f>SUM(VLOOKUP($A116,JAN!$A$2:$AN$301,39,FALSE),VLOOKUP($A116,FEB!$A$2:$AK$301,36,FALSE),VLOOKUP($A116,MAR!$A$2:$AN$301,39,FALSE))</f>
        <v>0</v>
      </c>
      <c r="AQ116" s="3">
        <f>SUM(VLOOKUP($A116,JAN!$A$2:$AN$301,40,FALSE),VLOOKUP($A116,FEB!$A$2:$AK$301,37,FALSE),VLOOKUP($A116,MAR!$A$2:$AN$301,40,FALSE))</f>
        <v>0</v>
      </c>
      <c r="AR116" s="196" t="e">
        <f t="shared" si="7"/>
        <v>#DIV/0!</v>
      </c>
    </row>
    <row r="117" spans="1:44" x14ac:dyDescent="0.25">
      <c r="A117" s="10">
        <v>116</v>
      </c>
      <c r="B117" s="11">
        <f>VLOOKUP($A117,Table2[[No]:[Date Student Last Attended Program
(mm/dd/yyyy)]],2,FALSE)</f>
        <v>0</v>
      </c>
      <c r="C117" s="12">
        <f>VLOOKUP($A117,Table2[[No]:[Date Student Last Attended Program
(mm/dd/yyyy)]],4,FALSE)</f>
        <v>0</v>
      </c>
      <c r="D117" s="51">
        <f>VLOOKUP($A117,Table2[[No]:[Date Student Last Attended Program
(mm/dd/yyyy)]],14,FALSE)</f>
        <v>0</v>
      </c>
      <c r="E117" s="138">
        <f>VLOOKUP($A117,Table2[[No]:[Date Student Last Attended Program
(mm/dd/yyyy)]],17,FALSE)</f>
        <v>0</v>
      </c>
      <c r="F117" s="207">
        <f>VLOOKUP($A117,Table2[[No]:[Date Student Last Attended Program
(mm/dd/yyyy)]],18,FALSE)</f>
        <v>0</v>
      </c>
      <c r="G117" s="209">
        <f>VLOOKUP($A117,Table2[[#All],[No]:[Which Group Does Student Participate In?
(optional)]],23,FALSE)</f>
        <v>0</v>
      </c>
      <c r="H117" s="29"/>
      <c r="I117" s="29"/>
      <c r="J117" s="29"/>
      <c r="K117" s="29"/>
      <c r="L117" s="29"/>
      <c r="M117" s="29"/>
      <c r="N117" s="29"/>
      <c r="O117" s="29"/>
      <c r="P117" s="29"/>
      <c r="Q117" s="29"/>
      <c r="R117" s="29"/>
      <c r="S117" s="9"/>
      <c r="T117" s="9"/>
      <c r="U117" s="9"/>
      <c r="V117" s="9"/>
      <c r="W117" s="9"/>
      <c r="X117" s="9"/>
      <c r="Y117" s="9"/>
      <c r="Z117" s="9"/>
      <c r="AA117" s="9"/>
      <c r="AB117" s="9"/>
      <c r="AC117" s="9"/>
      <c r="AD117" s="9"/>
      <c r="AE117" s="9"/>
      <c r="AF117" s="9"/>
      <c r="AG117" s="9"/>
      <c r="AH117" s="9"/>
      <c r="AI117" s="9"/>
      <c r="AJ117" s="9"/>
      <c r="AK117" s="9"/>
      <c r="AL117" s="9"/>
      <c r="AM117" s="11">
        <f t="shared" si="4"/>
        <v>0</v>
      </c>
      <c r="AN117" s="11">
        <f t="shared" si="5"/>
        <v>0</v>
      </c>
      <c r="AO117" s="47" t="e">
        <f t="shared" si="6"/>
        <v>#DIV/0!</v>
      </c>
      <c r="AP117" s="3">
        <f>SUM(VLOOKUP($A117,JAN!$A$2:$AN$301,39,FALSE),VLOOKUP($A117,FEB!$A$2:$AK$301,36,FALSE),VLOOKUP($A117,MAR!$A$2:$AN$301,39,FALSE))</f>
        <v>0</v>
      </c>
      <c r="AQ117" s="3">
        <f>SUM(VLOOKUP($A117,JAN!$A$2:$AN$301,40,FALSE),VLOOKUP($A117,FEB!$A$2:$AK$301,37,FALSE),VLOOKUP($A117,MAR!$A$2:$AN$301,40,FALSE))</f>
        <v>0</v>
      </c>
      <c r="AR117" s="196" t="e">
        <f t="shared" si="7"/>
        <v>#DIV/0!</v>
      </c>
    </row>
    <row r="118" spans="1:44" x14ac:dyDescent="0.25">
      <c r="A118" s="10">
        <v>117</v>
      </c>
      <c r="B118" s="11">
        <f>VLOOKUP($A118,Table2[[No]:[Date Student Last Attended Program
(mm/dd/yyyy)]],2,FALSE)</f>
        <v>0</v>
      </c>
      <c r="C118" s="12">
        <f>VLOOKUP($A118,Table2[[No]:[Date Student Last Attended Program
(mm/dd/yyyy)]],4,FALSE)</f>
        <v>0</v>
      </c>
      <c r="D118" s="51">
        <f>VLOOKUP($A118,Table2[[No]:[Date Student Last Attended Program
(mm/dd/yyyy)]],14,FALSE)</f>
        <v>0</v>
      </c>
      <c r="E118" s="138">
        <f>VLOOKUP($A118,Table2[[No]:[Date Student Last Attended Program
(mm/dd/yyyy)]],17,FALSE)</f>
        <v>0</v>
      </c>
      <c r="F118" s="207">
        <f>VLOOKUP($A118,Table2[[No]:[Date Student Last Attended Program
(mm/dd/yyyy)]],18,FALSE)</f>
        <v>0</v>
      </c>
      <c r="G118" s="209">
        <f>VLOOKUP($A118,Table2[[#All],[No]:[Which Group Does Student Participate In?
(optional)]],23,FALSE)</f>
        <v>0</v>
      </c>
      <c r="H118" s="29"/>
      <c r="I118" s="29"/>
      <c r="J118" s="29"/>
      <c r="K118" s="29"/>
      <c r="L118" s="29"/>
      <c r="M118" s="29"/>
      <c r="N118" s="29"/>
      <c r="O118" s="29"/>
      <c r="P118" s="29"/>
      <c r="Q118" s="29"/>
      <c r="R118" s="29"/>
      <c r="S118" s="9"/>
      <c r="T118" s="9"/>
      <c r="U118" s="9"/>
      <c r="V118" s="9"/>
      <c r="W118" s="9"/>
      <c r="X118" s="9"/>
      <c r="Y118" s="9"/>
      <c r="Z118" s="9"/>
      <c r="AA118" s="9"/>
      <c r="AB118" s="9"/>
      <c r="AC118" s="9"/>
      <c r="AD118" s="9"/>
      <c r="AE118" s="9"/>
      <c r="AF118" s="9"/>
      <c r="AG118" s="9"/>
      <c r="AH118" s="9"/>
      <c r="AI118" s="9"/>
      <c r="AJ118" s="9"/>
      <c r="AK118" s="9"/>
      <c r="AL118" s="9"/>
      <c r="AM118" s="11">
        <f t="shared" si="4"/>
        <v>0</v>
      </c>
      <c r="AN118" s="11">
        <f t="shared" si="5"/>
        <v>0</v>
      </c>
      <c r="AO118" s="47" t="e">
        <f t="shared" si="6"/>
        <v>#DIV/0!</v>
      </c>
      <c r="AP118" s="3">
        <f>SUM(VLOOKUP($A118,JAN!$A$2:$AN$301,39,FALSE),VLOOKUP($A118,FEB!$A$2:$AK$301,36,FALSE),VLOOKUP($A118,MAR!$A$2:$AN$301,39,FALSE))</f>
        <v>0</v>
      </c>
      <c r="AQ118" s="3">
        <f>SUM(VLOOKUP($A118,JAN!$A$2:$AN$301,40,FALSE),VLOOKUP($A118,FEB!$A$2:$AK$301,37,FALSE),VLOOKUP($A118,MAR!$A$2:$AN$301,40,FALSE))</f>
        <v>0</v>
      </c>
      <c r="AR118" s="196" t="e">
        <f t="shared" si="7"/>
        <v>#DIV/0!</v>
      </c>
    </row>
    <row r="119" spans="1:44" x14ac:dyDescent="0.25">
      <c r="A119" s="10">
        <v>118</v>
      </c>
      <c r="B119" s="11">
        <f>VLOOKUP($A119,Table2[[No]:[Date Student Last Attended Program
(mm/dd/yyyy)]],2,FALSE)</f>
        <v>0</v>
      </c>
      <c r="C119" s="12">
        <f>VLOOKUP($A119,Table2[[No]:[Date Student Last Attended Program
(mm/dd/yyyy)]],4,FALSE)</f>
        <v>0</v>
      </c>
      <c r="D119" s="51">
        <f>VLOOKUP($A119,Table2[[No]:[Date Student Last Attended Program
(mm/dd/yyyy)]],14,FALSE)</f>
        <v>0</v>
      </c>
      <c r="E119" s="138">
        <f>VLOOKUP($A119,Table2[[No]:[Date Student Last Attended Program
(mm/dd/yyyy)]],17,FALSE)</f>
        <v>0</v>
      </c>
      <c r="F119" s="207">
        <f>VLOOKUP($A119,Table2[[No]:[Date Student Last Attended Program
(mm/dd/yyyy)]],18,FALSE)</f>
        <v>0</v>
      </c>
      <c r="G119" s="209">
        <f>VLOOKUP($A119,Table2[[#All],[No]:[Which Group Does Student Participate In?
(optional)]],23,FALSE)</f>
        <v>0</v>
      </c>
      <c r="H119" s="29"/>
      <c r="I119" s="29"/>
      <c r="J119" s="29"/>
      <c r="K119" s="29"/>
      <c r="L119" s="29"/>
      <c r="M119" s="29"/>
      <c r="N119" s="29"/>
      <c r="O119" s="29"/>
      <c r="P119" s="29"/>
      <c r="Q119" s="29"/>
      <c r="R119" s="29"/>
      <c r="S119" s="9"/>
      <c r="T119" s="9"/>
      <c r="U119" s="9"/>
      <c r="V119" s="9"/>
      <c r="W119" s="9"/>
      <c r="X119" s="9"/>
      <c r="Y119" s="9"/>
      <c r="Z119" s="9"/>
      <c r="AA119" s="9"/>
      <c r="AB119" s="9"/>
      <c r="AC119" s="9"/>
      <c r="AD119" s="9"/>
      <c r="AE119" s="9"/>
      <c r="AF119" s="9"/>
      <c r="AG119" s="9"/>
      <c r="AH119" s="9"/>
      <c r="AI119" s="9"/>
      <c r="AJ119" s="9"/>
      <c r="AK119" s="9"/>
      <c r="AL119" s="9"/>
      <c r="AM119" s="11">
        <f t="shared" si="4"/>
        <v>0</v>
      </c>
      <c r="AN119" s="11">
        <f t="shared" si="5"/>
        <v>0</v>
      </c>
      <c r="AO119" s="47" t="e">
        <f t="shared" si="6"/>
        <v>#DIV/0!</v>
      </c>
      <c r="AP119" s="3">
        <f>SUM(VLOOKUP($A119,JAN!$A$2:$AN$301,39,FALSE),VLOOKUP($A119,FEB!$A$2:$AK$301,36,FALSE),VLOOKUP($A119,MAR!$A$2:$AN$301,39,FALSE))</f>
        <v>0</v>
      </c>
      <c r="AQ119" s="3">
        <f>SUM(VLOOKUP($A119,JAN!$A$2:$AN$301,40,FALSE),VLOOKUP($A119,FEB!$A$2:$AK$301,37,FALSE),VLOOKUP($A119,MAR!$A$2:$AN$301,40,FALSE))</f>
        <v>0</v>
      </c>
      <c r="AR119" s="196" t="e">
        <f t="shared" si="7"/>
        <v>#DIV/0!</v>
      </c>
    </row>
    <row r="120" spans="1:44" x14ac:dyDescent="0.25">
      <c r="A120" s="10">
        <v>119</v>
      </c>
      <c r="B120" s="11">
        <f>VLOOKUP($A120,Table2[[No]:[Date Student Last Attended Program
(mm/dd/yyyy)]],2,FALSE)</f>
        <v>0</v>
      </c>
      <c r="C120" s="12">
        <f>VLOOKUP($A120,Table2[[No]:[Date Student Last Attended Program
(mm/dd/yyyy)]],4,FALSE)</f>
        <v>0</v>
      </c>
      <c r="D120" s="51">
        <f>VLOOKUP($A120,Table2[[No]:[Date Student Last Attended Program
(mm/dd/yyyy)]],14,FALSE)</f>
        <v>0</v>
      </c>
      <c r="E120" s="138">
        <f>VLOOKUP($A120,Table2[[No]:[Date Student Last Attended Program
(mm/dd/yyyy)]],17,FALSE)</f>
        <v>0</v>
      </c>
      <c r="F120" s="207">
        <f>VLOOKUP($A120,Table2[[No]:[Date Student Last Attended Program
(mm/dd/yyyy)]],18,FALSE)</f>
        <v>0</v>
      </c>
      <c r="G120" s="209">
        <f>VLOOKUP($A120,Table2[[#All],[No]:[Which Group Does Student Participate In?
(optional)]],23,FALSE)</f>
        <v>0</v>
      </c>
      <c r="H120" s="29"/>
      <c r="I120" s="29"/>
      <c r="J120" s="29"/>
      <c r="K120" s="29"/>
      <c r="L120" s="29"/>
      <c r="M120" s="29"/>
      <c r="N120" s="29"/>
      <c r="O120" s="29"/>
      <c r="P120" s="29"/>
      <c r="Q120" s="29"/>
      <c r="R120" s="29"/>
      <c r="S120" s="9"/>
      <c r="T120" s="9"/>
      <c r="U120" s="9"/>
      <c r="V120" s="9"/>
      <c r="W120" s="9"/>
      <c r="X120" s="9"/>
      <c r="Y120" s="9"/>
      <c r="Z120" s="9"/>
      <c r="AA120" s="9"/>
      <c r="AB120" s="9"/>
      <c r="AC120" s="9"/>
      <c r="AD120" s="9"/>
      <c r="AE120" s="9"/>
      <c r="AF120" s="9"/>
      <c r="AG120" s="9"/>
      <c r="AH120" s="9"/>
      <c r="AI120" s="9"/>
      <c r="AJ120" s="9"/>
      <c r="AK120" s="9"/>
      <c r="AL120" s="9"/>
      <c r="AM120" s="11">
        <f t="shared" si="4"/>
        <v>0</v>
      </c>
      <c r="AN120" s="11">
        <f t="shared" si="5"/>
        <v>0</v>
      </c>
      <c r="AO120" s="47" t="e">
        <f t="shared" si="6"/>
        <v>#DIV/0!</v>
      </c>
      <c r="AP120" s="3">
        <f>SUM(VLOOKUP($A120,JAN!$A$2:$AN$301,39,FALSE),VLOOKUP($A120,FEB!$A$2:$AK$301,36,FALSE),VLOOKUP($A120,MAR!$A$2:$AN$301,39,FALSE))</f>
        <v>0</v>
      </c>
      <c r="AQ120" s="3">
        <f>SUM(VLOOKUP($A120,JAN!$A$2:$AN$301,40,FALSE),VLOOKUP($A120,FEB!$A$2:$AK$301,37,FALSE),VLOOKUP($A120,MAR!$A$2:$AN$301,40,FALSE))</f>
        <v>0</v>
      </c>
      <c r="AR120" s="196" t="e">
        <f t="shared" si="7"/>
        <v>#DIV/0!</v>
      </c>
    </row>
    <row r="121" spans="1:44" x14ac:dyDescent="0.25">
      <c r="A121" s="10">
        <v>120</v>
      </c>
      <c r="B121" s="11">
        <f>VLOOKUP($A121,Table2[[No]:[Date Student Last Attended Program
(mm/dd/yyyy)]],2,FALSE)</f>
        <v>0</v>
      </c>
      <c r="C121" s="12">
        <f>VLOOKUP($A121,Table2[[No]:[Date Student Last Attended Program
(mm/dd/yyyy)]],4,FALSE)</f>
        <v>0</v>
      </c>
      <c r="D121" s="51">
        <f>VLOOKUP($A121,Table2[[No]:[Date Student Last Attended Program
(mm/dd/yyyy)]],14,FALSE)</f>
        <v>0</v>
      </c>
      <c r="E121" s="138">
        <f>VLOOKUP($A121,Table2[[No]:[Date Student Last Attended Program
(mm/dd/yyyy)]],17,FALSE)</f>
        <v>0</v>
      </c>
      <c r="F121" s="207">
        <f>VLOOKUP($A121,Table2[[No]:[Date Student Last Attended Program
(mm/dd/yyyy)]],18,FALSE)</f>
        <v>0</v>
      </c>
      <c r="G121" s="209">
        <f>VLOOKUP($A121,Table2[[#All],[No]:[Which Group Does Student Participate In?
(optional)]],23,FALSE)</f>
        <v>0</v>
      </c>
      <c r="H121" s="29"/>
      <c r="I121" s="29"/>
      <c r="J121" s="29"/>
      <c r="K121" s="29"/>
      <c r="L121" s="29"/>
      <c r="M121" s="29"/>
      <c r="N121" s="29"/>
      <c r="O121" s="29"/>
      <c r="P121" s="29"/>
      <c r="Q121" s="29"/>
      <c r="R121" s="29"/>
      <c r="S121" s="9"/>
      <c r="T121" s="9"/>
      <c r="U121" s="9"/>
      <c r="V121" s="9"/>
      <c r="W121" s="9"/>
      <c r="X121" s="9"/>
      <c r="Y121" s="9"/>
      <c r="Z121" s="9"/>
      <c r="AA121" s="9"/>
      <c r="AB121" s="9"/>
      <c r="AC121" s="9"/>
      <c r="AD121" s="9"/>
      <c r="AE121" s="9"/>
      <c r="AF121" s="9"/>
      <c r="AG121" s="9"/>
      <c r="AH121" s="9"/>
      <c r="AI121" s="9"/>
      <c r="AJ121" s="9"/>
      <c r="AK121" s="9"/>
      <c r="AL121" s="9"/>
      <c r="AM121" s="11">
        <f t="shared" si="4"/>
        <v>0</v>
      </c>
      <c r="AN121" s="11">
        <f t="shared" si="5"/>
        <v>0</v>
      </c>
      <c r="AO121" s="47" t="e">
        <f t="shared" si="6"/>
        <v>#DIV/0!</v>
      </c>
      <c r="AP121" s="3">
        <f>SUM(VLOOKUP($A121,JAN!$A$2:$AN$301,39,FALSE),VLOOKUP($A121,FEB!$A$2:$AK$301,36,FALSE),VLOOKUP($A121,MAR!$A$2:$AN$301,39,FALSE))</f>
        <v>0</v>
      </c>
      <c r="AQ121" s="3">
        <f>SUM(VLOOKUP($A121,JAN!$A$2:$AN$301,40,FALSE),VLOOKUP($A121,FEB!$A$2:$AK$301,37,FALSE),VLOOKUP($A121,MAR!$A$2:$AN$301,40,FALSE))</f>
        <v>0</v>
      </c>
      <c r="AR121" s="196" t="e">
        <f t="shared" si="7"/>
        <v>#DIV/0!</v>
      </c>
    </row>
    <row r="122" spans="1:44" x14ac:dyDescent="0.25">
      <c r="A122" s="10">
        <v>121</v>
      </c>
      <c r="B122" s="11">
        <f>VLOOKUP($A122,Table2[[No]:[Date Student Last Attended Program
(mm/dd/yyyy)]],2,FALSE)</f>
        <v>0</v>
      </c>
      <c r="C122" s="12">
        <f>VLOOKUP($A122,Table2[[No]:[Date Student Last Attended Program
(mm/dd/yyyy)]],4,FALSE)</f>
        <v>0</v>
      </c>
      <c r="D122" s="51">
        <f>VLOOKUP($A122,Table2[[No]:[Date Student Last Attended Program
(mm/dd/yyyy)]],14,FALSE)</f>
        <v>0</v>
      </c>
      <c r="E122" s="138">
        <f>VLOOKUP($A122,Table2[[No]:[Date Student Last Attended Program
(mm/dd/yyyy)]],17,FALSE)</f>
        <v>0</v>
      </c>
      <c r="F122" s="207">
        <f>VLOOKUP($A122,Table2[[No]:[Date Student Last Attended Program
(mm/dd/yyyy)]],18,FALSE)</f>
        <v>0</v>
      </c>
      <c r="G122" s="209">
        <f>VLOOKUP($A122,Table2[[#All],[No]:[Which Group Does Student Participate In?
(optional)]],23,FALSE)</f>
        <v>0</v>
      </c>
      <c r="H122" s="29"/>
      <c r="I122" s="29"/>
      <c r="J122" s="29"/>
      <c r="K122" s="29"/>
      <c r="L122" s="29"/>
      <c r="M122" s="29"/>
      <c r="N122" s="29"/>
      <c r="O122" s="29"/>
      <c r="P122" s="29"/>
      <c r="Q122" s="29"/>
      <c r="R122" s="29"/>
      <c r="S122" s="9"/>
      <c r="T122" s="9"/>
      <c r="U122" s="9"/>
      <c r="V122" s="9"/>
      <c r="W122" s="9"/>
      <c r="X122" s="9"/>
      <c r="Y122" s="9"/>
      <c r="Z122" s="9"/>
      <c r="AA122" s="9"/>
      <c r="AB122" s="9"/>
      <c r="AC122" s="9"/>
      <c r="AD122" s="9"/>
      <c r="AE122" s="9"/>
      <c r="AF122" s="9"/>
      <c r="AG122" s="9"/>
      <c r="AH122" s="9"/>
      <c r="AI122" s="9"/>
      <c r="AJ122" s="9"/>
      <c r="AK122" s="9"/>
      <c r="AL122" s="9"/>
      <c r="AM122" s="11">
        <f t="shared" si="4"/>
        <v>0</v>
      </c>
      <c r="AN122" s="11">
        <f t="shared" si="5"/>
        <v>0</v>
      </c>
      <c r="AO122" s="47" t="e">
        <f t="shared" si="6"/>
        <v>#DIV/0!</v>
      </c>
      <c r="AP122" s="3">
        <f>SUM(VLOOKUP($A122,JAN!$A$2:$AN$301,39,FALSE),VLOOKUP($A122,FEB!$A$2:$AK$301,36,FALSE),VLOOKUP($A122,MAR!$A$2:$AN$301,39,FALSE))</f>
        <v>0</v>
      </c>
      <c r="AQ122" s="3">
        <f>SUM(VLOOKUP($A122,JAN!$A$2:$AN$301,40,FALSE),VLOOKUP($A122,FEB!$A$2:$AK$301,37,FALSE),VLOOKUP($A122,MAR!$A$2:$AN$301,40,FALSE))</f>
        <v>0</v>
      </c>
      <c r="AR122" s="196" t="e">
        <f t="shared" si="7"/>
        <v>#DIV/0!</v>
      </c>
    </row>
    <row r="123" spans="1:44" x14ac:dyDescent="0.25">
      <c r="A123" s="10">
        <v>122</v>
      </c>
      <c r="B123" s="11">
        <f>VLOOKUP($A123,Table2[[No]:[Date Student Last Attended Program
(mm/dd/yyyy)]],2,FALSE)</f>
        <v>0</v>
      </c>
      <c r="C123" s="12">
        <f>VLOOKUP($A123,Table2[[No]:[Date Student Last Attended Program
(mm/dd/yyyy)]],4,FALSE)</f>
        <v>0</v>
      </c>
      <c r="D123" s="51">
        <f>VLOOKUP($A123,Table2[[No]:[Date Student Last Attended Program
(mm/dd/yyyy)]],14,FALSE)</f>
        <v>0</v>
      </c>
      <c r="E123" s="138">
        <f>VLOOKUP($A123,Table2[[No]:[Date Student Last Attended Program
(mm/dd/yyyy)]],17,FALSE)</f>
        <v>0</v>
      </c>
      <c r="F123" s="207">
        <f>VLOOKUP($A123,Table2[[No]:[Date Student Last Attended Program
(mm/dd/yyyy)]],18,FALSE)</f>
        <v>0</v>
      </c>
      <c r="G123" s="209">
        <f>VLOOKUP($A123,Table2[[#All],[No]:[Which Group Does Student Participate In?
(optional)]],23,FALSE)</f>
        <v>0</v>
      </c>
      <c r="H123" s="29"/>
      <c r="I123" s="29"/>
      <c r="J123" s="29"/>
      <c r="K123" s="29"/>
      <c r="L123" s="29"/>
      <c r="M123" s="29"/>
      <c r="N123" s="29"/>
      <c r="O123" s="29"/>
      <c r="P123" s="29"/>
      <c r="Q123" s="29"/>
      <c r="R123" s="29"/>
      <c r="S123" s="9"/>
      <c r="T123" s="9"/>
      <c r="U123" s="9"/>
      <c r="V123" s="9"/>
      <c r="W123" s="9"/>
      <c r="X123" s="9"/>
      <c r="Y123" s="9"/>
      <c r="Z123" s="9"/>
      <c r="AA123" s="9"/>
      <c r="AB123" s="9"/>
      <c r="AC123" s="9"/>
      <c r="AD123" s="9"/>
      <c r="AE123" s="9"/>
      <c r="AF123" s="9"/>
      <c r="AG123" s="9"/>
      <c r="AH123" s="9"/>
      <c r="AI123" s="9"/>
      <c r="AJ123" s="9"/>
      <c r="AK123" s="9"/>
      <c r="AL123" s="9"/>
      <c r="AM123" s="11">
        <f t="shared" si="4"/>
        <v>0</v>
      </c>
      <c r="AN123" s="11">
        <f t="shared" si="5"/>
        <v>0</v>
      </c>
      <c r="AO123" s="47" t="e">
        <f t="shared" si="6"/>
        <v>#DIV/0!</v>
      </c>
      <c r="AP123" s="3">
        <f>SUM(VLOOKUP($A123,JAN!$A$2:$AN$301,39,FALSE),VLOOKUP($A123,FEB!$A$2:$AK$301,36,FALSE),VLOOKUP($A123,MAR!$A$2:$AN$301,39,FALSE))</f>
        <v>0</v>
      </c>
      <c r="AQ123" s="3">
        <f>SUM(VLOOKUP($A123,JAN!$A$2:$AN$301,40,FALSE),VLOOKUP($A123,FEB!$A$2:$AK$301,37,FALSE),VLOOKUP($A123,MAR!$A$2:$AN$301,40,FALSE))</f>
        <v>0</v>
      </c>
      <c r="AR123" s="196" t="e">
        <f t="shared" si="7"/>
        <v>#DIV/0!</v>
      </c>
    </row>
    <row r="124" spans="1:44" x14ac:dyDescent="0.25">
      <c r="A124" s="10">
        <v>123</v>
      </c>
      <c r="B124" s="11">
        <f>VLOOKUP($A124,Table2[[No]:[Date Student Last Attended Program
(mm/dd/yyyy)]],2,FALSE)</f>
        <v>0</v>
      </c>
      <c r="C124" s="12">
        <f>VLOOKUP($A124,Table2[[No]:[Date Student Last Attended Program
(mm/dd/yyyy)]],4,FALSE)</f>
        <v>0</v>
      </c>
      <c r="D124" s="51">
        <f>VLOOKUP($A124,Table2[[No]:[Date Student Last Attended Program
(mm/dd/yyyy)]],14,FALSE)</f>
        <v>0</v>
      </c>
      <c r="E124" s="138">
        <f>VLOOKUP($A124,Table2[[No]:[Date Student Last Attended Program
(mm/dd/yyyy)]],17,FALSE)</f>
        <v>0</v>
      </c>
      <c r="F124" s="207">
        <f>VLOOKUP($A124,Table2[[No]:[Date Student Last Attended Program
(mm/dd/yyyy)]],18,FALSE)</f>
        <v>0</v>
      </c>
      <c r="G124" s="209">
        <f>VLOOKUP($A124,Table2[[#All],[No]:[Which Group Does Student Participate In?
(optional)]],23,FALSE)</f>
        <v>0</v>
      </c>
      <c r="H124" s="29"/>
      <c r="I124" s="29"/>
      <c r="J124" s="29"/>
      <c r="K124" s="29"/>
      <c r="L124" s="29"/>
      <c r="M124" s="29"/>
      <c r="N124" s="29"/>
      <c r="O124" s="29"/>
      <c r="P124" s="29"/>
      <c r="Q124" s="29"/>
      <c r="R124" s="29"/>
      <c r="S124" s="9"/>
      <c r="T124" s="9"/>
      <c r="U124" s="9"/>
      <c r="V124" s="9"/>
      <c r="W124" s="9"/>
      <c r="X124" s="9"/>
      <c r="Y124" s="9"/>
      <c r="Z124" s="9"/>
      <c r="AA124" s="9"/>
      <c r="AB124" s="9"/>
      <c r="AC124" s="9"/>
      <c r="AD124" s="9"/>
      <c r="AE124" s="9"/>
      <c r="AF124" s="9"/>
      <c r="AG124" s="9"/>
      <c r="AH124" s="9"/>
      <c r="AI124" s="9"/>
      <c r="AJ124" s="9"/>
      <c r="AK124" s="9"/>
      <c r="AL124" s="9"/>
      <c r="AM124" s="11">
        <f t="shared" si="4"/>
        <v>0</v>
      </c>
      <c r="AN124" s="11">
        <f t="shared" si="5"/>
        <v>0</v>
      </c>
      <c r="AO124" s="47" t="e">
        <f t="shared" si="6"/>
        <v>#DIV/0!</v>
      </c>
      <c r="AP124" s="3">
        <f>SUM(VLOOKUP($A124,JAN!$A$2:$AN$301,39,FALSE),VLOOKUP($A124,FEB!$A$2:$AK$301,36,FALSE),VLOOKUP($A124,MAR!$A$2:$AN$301,39,FALSE))</f>
        <v>0</v>
      </c>
      <c r="AQ124" s="3">
        <f>SUM(VLOOKUP($A124,JAN!$A$2:$AN$301,40,FALSE),VLOOKUP($A124,FEB!$A$2:$AK$301,37,FALSE),VLOOKUP($A124,MAR!$A$2:$AN$301,40,FALSE))</f>
        <v>0</v>
      </c>
      <c r="AR124" s="196" t="e">
        <f t="shared" si="7"/>
        <v>#DIV/0!</v>
      </c>
    </row>
    <row r="125" spans="1:44" x14ac:dyDescent="0.25">
      <c r="A125" s="10">
        <v>124</v>
      </c>
      <c r="B125" s="11">
        <f>VLOOKUP($A125,Table2[[No]:[Date Student Last Attended Program
(mm/dd/yyyy)]],2,FALSE)</f>
        <v>0</v>
      </c>
      <c r="C125" s="12">
        <f>VLOOKUP($A125,Table2[[No]:[Date Student Last Attended Program
(mm/dd/yyyy)]],4,FALSE)</f>
        <v>0</v>
      </c>
      <c r="D125" s="51">
        <f>VLOOKUP($A125,Table2[[No]:[Date Student Last Attended Program
(mm/dd/yyyy)]],14,FALSE)</f>
        <v>0</v>
      </c>
      <c r="E125" s="138">
        <f>VLOOKUP($A125,Table2[[No]:[Date Student Last Attended Program
(mm/dd/yyyy)]],17,FALSE)</f>
        <v>0</v>
      </c>
      <c r="F125" s="207">
        <f>VLOOKUP($A125,Table2[[No]:[Date Student Last Attended Program
(mm/dd/yyyy)]],18,FALSE)</f>
        <v>0</v>
      </c>
      <c r="G125" s="209">
        <f>VLOOKUP($A125,Table2[[#All],[No]:[Which Group Does Student Participate In?
(optional)]],23,FALSE)</f>
        <v>0</v>
      </c>
      <c r="H125" s="29"/>
      <c r="I125" s="29"/>
      <c r="J125" s="29"/>
      <c r="K125" s="29"/>
      <c r="L125" s="29"/>
      <c r="M125" s="29"/>
      <c r="N125" s="29"/>
      <c r="O125" s="29"/>
      <c r="P125" s="29"/>
      <c r="Q125" s="29"/>
      <c r="R125" s="29"/>
      <c r="S125" s="9"/>
      <c r="T125" s="9"/>
      <c r="U125" s="9"/>
      <c r="V125" s="9"/>
      <c r="W125" s="9"/>
      <c r="X125" s="9"/>
      <c r="Y125" s="9"/>
      <c r="Z125" s="9"/>
      <c r="AA125" s="9"/>
      <c r="AB125" s="9"/>
      <c r="AC125" s="9"/>
      <c r="AD125" s="9"/>
      <c r="AE125" s="9"/>
      <c r="AF125" s="9"/>
      <c r="AG125" s="9"/>
      <c r="AH125" s="9"/>
      <c r="AI125" s="9"/>
      <c r="AJ125" s="9"/>
      <c r="AK125" s="9"/>
      <c r="AL125" s="9"/>
      <c r="AM125" s="11">
        <f t="shared" si="4"/>
        <v>0</v>
      </c>
      <c r="AN125" s="11">
        <f t="shared" si="5"/>
        <v>0</v>
      </c>
      <c r="AO125" s="47" t="e">
        <f t="shared" si="6"/>
        <v>#DIV/0!</v>
      </c>
      <c r="AP125" s="3">
        <f>SUM(VLOOKUP($A125,JAN!$A$2:$AN$301,39,FALSE),VLOOKUP($A125,FEB!$A$2:$AK$301,36,FALSE),VLOOKUP($A125,MAR!$A$2:$AN$301,39,FALSE))</f>
        <v>0</v>
      </c>
      <c r="AQ125" s="3">
        <f>SUM(VLOOKUP($A125,JAN!$A$2:$AN$301,40,FALSE),VLOOKUP($A125,FEB!$A$2:$AK$301,37,FALSE),VLOOKUP($A125,MAR!$A$2:$AN$301,40,FALSE))</f>
        <v>0</v>
      </c>
      <c r="AR125" s="196" t="e">
        <f t="shared" si="7"/>
        <v>#DIV/0!</v>
      </c>
    </row>
    <row r="126" spans="1:44" x14ac:dyDescent="0.25">
      <c r="A126" s="10">
        <v>125</v>
      </c>
      <c r="B126" s="11">
        <f>VLOOKUP($A126,Table2[[No]:[Date Student Last Attended Program
(mm/dd/yyyy)]],2,FALSE)</f>
        <v>0</v>
      </c>
      <c r="C126" s="12">
        <f>VLOOKUP($A126,Table2[[No]:[Date Student Last Attended Program
(mm/dd/yyyy)]],4,FALSE)</f>
        <v>0</v>
      </c>
      <c r="D126" s="51">
        <f>VLOOKUP($A126,Table2[[No]:[Date Student Last Attended Program
(mm/dd/yyyy)]],14,FALSE)</f>
        <v>0</v>
      </c>
      <c r="E126" s="138">
        <f>VLOOKUP($A126,Table2[[No]:[Date Student Last Attended Program
(mm/dd/yyyy)]],17,FALSE)</f>
        <v>0</v>
      </c>
      <c r="F126" s="207">
        <f>VLOOKUP($A126,Table2[[No]:[Date Student Last Attended Program
(mm/dd/yyyy)]],18,FALSE)</f>
        <v>0</v>
      </c>
      <c r="G126" s="209">
        <f>VLOOKUP($A126,Table2[[#All],[No]:[Which Group Does Student Participate In?
(optional)]],23,FALSE)</f>
        <v>0</v>
      </c>
      <c r="H126" s="29"/>
      <c r="I126" s="29"/>
      <c r="J126" s="29"/>
      <c r="K126" s="29"/>
      <c r="L126" s="29"/>
      <c r="M126" s="29"/>
      <c r="N126" s="29"/>
      <c r="O126" s="29"/>
      <c r="P126" s="29"/>
      <c r="Q126" s="29"/>
      <c r="R126" s="29"/>
      <c r="S126" s="9"/>
      <c r="T126" s="9"/>
      <c r="U126" s="9"/>
      <c r="V126" s="9"/>
      <c r="W126" s="9"/>
      <c r="X126" s="9"/>
      <c r="Y126" s="9"/>
      <c r="Z126" s="9"/>
      <c r="AA126" s="9"/>
      <c r="AB126" s="9"/>
      <c r="AC126" s="9"/>
      <c r="AD126" s="9"/>
      <c r="AE126" s="9"/>
      <c r="AF126" s="9"/>
      <c r="AG126" s="9"/>
      <c r="AH126" s="9"/>
      <c r="AI126" s="9"/>
      <c r="AJ126" s="9"/>
      <c r="AK126" s="9"/>
      <c r="AL126" s="9"/>
      <c r="AM126" s="11">
        <f t="shared" si="4"/>
        <v>0</v>
      </c>
      <c r="AN126" s="11">
        <f t="shared" si="5"/>
        <v>0</v>
      </c>
      <c r="AO126" s="47" t="e">
        <f t="shared" si="6"/>
        <v>#DIV/0!</v>
      </c>
      <c r="AP126" s="3">
        <f>SUM(VLOOKUP($A126,JAN!$A$2:$AN$301,39,FALSE),VLOOKUP($A126,FEB!$A$2:$AK$301,36,FALSE),VLOOKUP($A126,MAR!$A$2:$AN$301,39,FALSE))</f>
        <v>0</v>
      </c>
      <c r="AQ126" s="3">
        <f>SUM(VLOOKUP($A126,JAN!$A$2:$AN$301,40,FALSE),VLOOKUP($A126,FEB!$A$2:$AK$301,37,FALSE),VLOOKUP($A126,MAR!$A$2:$AN$301,40,FALSE))</f>
        <v>0</v>
      </c>
      <c r="AR126" s="196" t="e">
        <f t="shared" si="7"/>
        <v>#DIV/0!</v>
      </c>
    </row>
    <row r="127" spans="1:44" x14ac:dyDescent="0.25">
      <c r="A127" s="10">
        <v>126</v>
      </c>
      <c r="B127" s="11">
        <f>VLOOKUP($A127,Table2[[No]:[Date Student Last Attended Program
(mm/dd/yyyy)]],2,FALSE)</f>
        <v>0</v>
      </c>
      <c r="C127" s="12">
        <f>VLOOKUP($A127,Table2[[No]:[Date Student Last Attended Program
(mm/dd/yyyy)]],4,FALSE)</f>
        <v>0</v>
      </c>
      <c r="D127" s="51">
        <f>VLOOKUP($A127,Table2[[No]:[Date Student Last Attended Program
(mm/dd/yyyy)]],14,FALSE)</f>
        <v>0</v>
      </c>
      <c r="E127" s="138">
        <f>VLOOKUP($A127,Table2[[No]:[Date Student Last Attended Program
(mm/dd/yyyy)]],17,FALSE)</f>
        <v>0</v>
      </c>
      <c r="F127" s="207">
        <f>VLOOKUP($A127,Table2[[No]:[Date Student Last Attended Program
(mm/dd/yyyy)]],18,FALSE)</f>
        <v>0</v>
      </c>
      <c r="G127" s="209">
        <f>VLOOKUP($A127,Table2[[#All],[No]:[Which Group Does Student Participate In?
(optional)]],23,FALSE)</f>
        <v>0</v>
      </c>
      <c r="H127" s="29"/>
      <c r="I127" s="29"/>
      <c r="J127" s="29"/>
      <c r="K127" s="29"/>
      <c r="L127" s="29"/>
      <c r="M127" s="29"/>
      <c r="N127" s="29"/>
      <c r="O127" s="29"/>
      <c r="P127" s="29"/>
      <c r="Q127" s="29"/>
      <c r="R127" s="29"/>
      <c r="S127" s="9"/>
      <c r="T127" s="9"/>
      <c r="U127" s="9"/>
      <c r="V127" s="9"/>
      <c r="W127" s="9"/>
      <c r="X127" s="9"/>
      <c r="Y127" s="9"/>
      <c r="Z127" s="9"/>
      <c r="AA127" s="9"/>
      <c r="AB127" s="9"/>
      <c r="AC127" s="9"/>
      <c r="AD127" s="9"/>
      <c r="AE127" s="9"/>
      <c r="AF127" s="9"/>
      <c r="AG127" s="9"/>
      <c r="AH127" s="9"/>
      <c r="AI127" s="9"/>
      <c r="AJ127" s="9"/>
      <c r="AK127" s="9"/>
      <c r="AL127" s="9"/>
      <c r="AM127" s="11">
        <f t="shared" si="4"/>
        <v>0</v>
      </c>
      <c r="AN127" s="11">
        <f t="shared" si="5"/>
        <v>0</v>
      </c>
      <c r="AO127" s="47" t="e">
        <f t="shared" si="6"/>
        <v>#DIV/0!</v>
      </c>
      <c r="AP127" s="3">
        <f>SUM(VLOOKUP($A127,JAN!$A$2:$AN$301,39,FALSE),VLOOKUP($A127,FEB!$A$2:$AK$301,36,FALSE),VLOOKUP($A127,MAR!$A$2:$AN$301,39,FALSE))</f>
        <v>0</v>
      </c>
      <c r="AQ127" s="3">
        <f>SUM(VLOOKUP($A127,JAN!$A$2:$AN$301,40,FALSE),VLOOKUP($A127,FEB!$A$2:$AK$301,37,FALSE),VLOOKUP($A127,MAR!$A$2:$AN$301,40,FALSE))</f>
        <v>0</v>
      </c>
      <c r="AR127" s="196" t="e">
        <f t="shared" si="7"/>
        <v>#DIV/0!</v>
      </c>
    </row>
    <row r="128" spans="1:44" x14ac:dyDescent="0.25">
      <c r="A128" s="10">
        <v>127</v>
      </c>
      <c r="B128" s="11">
        <f>VLOOKUP($A128,Table2[[No]:[Date Student Last Attended Program
(mm/dd/yyyy)]],2,FALSE)</f>
        <v>0</v>
      </c>
      <c r="C128" s="12">
        <f>VLOOKUP($A128,Table2[[No]:[Date Student Last Attended Program
(mm/dd/yyyy)]],4,FALSE)</f>
        <v>0</v>
      </c>
      <c r="D128" s="51">
        <f>VLOOKUP($A128,Table2[[No]:[Date Student Last Attended Program
(mm/dd/yyyy)]],14,FALSE)</f>
        <v>0</v>
      </c>
      <c r="E128" s="138">
        <f>VLOOKUP($A128,Table2[[No]:[Date Student Last Attended Program
(mm/dd/yyyy)]],17,FALSE)</f>
        <v>0</v>
      </c>
      <c r="F128" s="207">
        <f>VLOOKUP($A128,Table2[[No]:[Date Student Last Attended Program
(mm/dd/yyyy)]],18,FALSE)</f>
        <v>0</v>
      </c>
      <c r="G128" s="209">
        <f>VLOOKUP($A128,Table2[[#All],[No]:[Which Group Does Student Participate In?
(optional)]],23,FALSE)</f>
        <v>0</v>
      </c>
      <c r="H128" s="29"/>
      <c r="I128" s="29"/>
      <c r="J128" s="29"/>
      <c r="K128" s="29"/>
      <c r="L128" s="29"/>
      <c r="M128" s="29"/>
      <c r="N128" s="29"/>
      <c r="O128" s="29"/>
      <c r="P128" s="29"/>
      <c r="Q128" s="29"/>
      <c r="R128" s="29"/>
      <c r="S128" s="9"/>
      <c r="T128" s="9"/>
      <c r="U128" s="9"/>
      <c r="V128" s="9"/>
      <c r="W128" s="9"/>
      <c r="X128" s="9"/>
      <c r="Y128" s="9"/>
      <c r="Z128" s="9"/>
      <c r="AA128" s="9"/>
      <c r="AB128" s="9"/>
      <c r="AC128" s="9"/>
      <c r="AD128" s="9"/>
      <c r="AE128" s="9"/>
      <c r="AF128" s="9"/>
      <c r="AG128" s="9"/>
      <c r="AH128" s="9"/>
      <c r="AI128" s="9"/>
      <c r="AJ128" s="9"/>
      <c r="AK128" s="9"/>
      <c r="AL128" s="9"/>
      <c r="AM128" s="11">
        <f t="shared" si="4"/>
        <v>0</v>
      </c>
      <c r="AN128" s="11">
        <f t="shared" si="5"/>
        <v>0</v>
      </c>
      <c r="AO128" s="47" t="e">
        <f t="shared" si="6"/>
        <v>#DIV/0!</v>
      </c>
      <c r="AP128" s="3">
        <f>SUM(VLOOKUP($A128,JAN!$A$2:$AN$301,39,FALSE),VLOOKUP($A128,FEB!$A$2:$AK$301,36,FALSE),VLOOKUP($A128,MAR!$A$2:$AN$301,39,FALSE))</f>
        <v>0</v>
      </c>
      <c r="AQ128" s="3">
        <f>SUM(VLOOKUP($A128,JAN!$A$2:$AN$301,40,FALSE),VLOOKUP($A128,FEB!$A$2:$AK$301,37,FALSE),VLOOKUP($A128,MAR!$A$2:$AN$301,40,FALSE))</f>
        <v>0</v>
      </c>
      <c r="AR128" s="196" t="e">
        <f t="shared" si="7"/>
        <v>#DIV/0!</v>
      </c>
    </row>
    <row r="129" spans="1:44" x14ac:dyDescent="0.25">
      <c r="A129" s="10">
        <v>128</v>
      </c>
      <c r="B129" s="11">
        <f>VLOOKUP($A129,Table2[[No]:[Date Student Last Attended Program
(mm/dd/yyyy)]],2,FALSE)</f>
        <v>0</v>
      </c>
      <c r="C129" s="12">
        <f>VLOOKUP($A129,Table2[[No]:[Date Student Last Attended Program
(mm/dd/yyyy)]],4,FALSE)</f>
        <v>0</v>
      </c>
      <c r="D129" s="51">
        <f>VLOOKUP($A129,Table2[[No]:[Date Student Last Attended Program
(mm/dd/yyyy)]],14,FALSE)</f>
        <v>0</v>
      </c>
      <c r="E129" s="138">
        <f>VLOOKUP($A129,Table2[[No]:[Date Student Last Attended Program
(mm/dd/yyyy)]],17,FALSE)</f>
        <v>0</v>
      </c>
      <c r="F129" s="207">
        <f>VLOOKUP($A129,Table2[[No]:[Date Student Last Attended Program
(mm/dd/yyyy)]],18,FALSE)</f>
        <v>0</v>
      </c>
      <c r="G129" s="209">
        <f>VLOOKUP($A129,Table2[[#All],[No]:[Which Group Does Student Participate In?
(optional)]],23,FALSE)</f>
        <v>0</v>
      </c>
      <c r="H129" s="29"/>
      <c r="I129" s="29"/>
      <c r="J129" s="29"/>
      <c r="K129" s="29"/>
      <c r="L129" s="29"/>
      <c r="M129" s="29"/>
      <c r="N129" s="29"/>
      <c r="O129" s="29"/>
      <c r="P129" s="29"/>
      <c r="Q129" s="29"/>
      <c r="R129" s="29"/>
      <c r="S129" s="9"/>
      <c r="T129" s="9"/>
      <c r="U129" s="9"/>
      <c r="V129" s="9"/>
      <c r="W129" s="9"/>
      <c r="X129" s="9"/>
      <c r="Y129" s="9"/>
      <c r="Z129" s="9"/>
      <c r="AA129" s="9"/>
      <c r="AB129" s="9"/>
      <c r="AC129" s="9"/>
      <c r="AD129" s="9"/>
      <c r="AE129" s="9"/>
      <c r="AF129" s="9"/>
      <c r="AG129" s="9"/>
      <c r="AH129" s="9"/>
      <c r="AI129" s="9"/>
      <c r="AJ129" s="9"/>
      <c r="AK129" s="9"/>
      <c r="AL129" s="9"/>
      <c r="AM129" s="11">
        <f t="shared" si="4"/>
        <v>0</v>
      </c>
      <c r="AN129" s="11">
        <f t="shared" si="5"/>
        <v>0</v>
      </c>
      <c r="AO129" s="47" t="e">
        <f t="shared" si="6"/>
        <v>#DIV/0!</v>
      </c>
      <c r="AP129" s="3">
        <f>SUM(VLOOKUP($A129,JAN!$A$2:$AN$301,39,FALSE),VLOOKUP($A129,FEB!$A$2:$AK$301,36,FALSE),VLOOKUP($A129,MAR!$A$2:$AN$301,39,FALSE))</f>
        <v>0</v>
      </c>
      <c r="AQ129" s="3">
        <f>SUM(VLOOKUP($A129,JAN!$A$2:$AN$301,40,FALSE),VLOOKUP($A129,FEB!$A$2:$AK$301,37,FALSE),VLOOKUP($A129,MAR!$A$2:$AN$301,40,FALSE))</f>
        <v>0</v>
      </c>
      <c r="AR129" s="196" t="e">
        <f t="shared" si="7"/>
        <v>#DIV/0!</v>
      </c>
    </row>
    <row r="130" spans="1:44" x14ac:dyDescent="0.25">
      <c r="A130" s="10">
        <v>129</v>
      </c>
      <c r="B130" s="11">
        <f>VLOOKUP($A130,Table2[[No]:[Date Student Last Attended Program
(mm/dd/yyyy)]],2,FALSE)</f>
        <v>0</v>
      </c>
      <c r="C130" s="12">
        <f>VLOOKUP($A130,Table2[[No]:[Date Student Last Attended Program
(mm/dd/yyyy)]],4,FALSE)</f>
        <v>0</v>
      </c>
      <c r="D130" s="51">
        <f>VLOOKUP($A130,Table2[[No]:[Date Student Last Attended Program
(mm/dd/yyyy)]],14,FALSE)</f>
        <v>0</v>
      </c>
      <c r="E130" s="138">
        <f>VLOOKUP($A130,Table2[[No]:[Date Student Last Attended Program
(mm/dd/yyyy)]],17,FALSE)</f>
        <v>0</v>
      </c>
      <c r="F130" s="207">
        <f>VLOOKUP($A130,Table2[[No]:[Date Student Last Attended Program
(mm/dd/yyyy)]],18,FALSE)</f>
        <v>0</v>
      </c>
      <c r="G130" s="209">
        <f>VLOOKUP($A130,Table2[[#All],[No]:[Which Group Does Student Participate In?
(optional)]],23,FALSE)</f>
        <v>0</v>
      </c>
      <c r="H130" s="29"/>
      <c r="I130" s="29"/>
      <c r="J130" s="29"/>
      <c r="K130" s="29"/>
      <c r="L130" s="29"/>
      <c r="M130" s="29"/>
      <c r="N130" s="29"/>
      <c r="O130" s="29"/>
      <c r="P130" s="29"/>
      <c r="Q130" s="29"/>
      <c r="R130" s="29"/>
      <c r="S130" s="9"/>
      <c r="T130" s="9"/>
      <c r="U130" s="9"/>
      <c r="V130" s="9"/>
      <c r="W130" s="9"/>
      <c r="X130" s="9"/>
      <c r="Y130" s="9"/>
      <c r="Z130" s="9"/>
      <c r="AA130" s="9"/>
      <c r="AB130" s="9"/>
      <c r="AC130" s="9"/>
      <c r="AD130" s="9"/>
      <c r="AE130" s="9"/>
      <c r="AF130" s="9"/>
      <c r="AG130" s="9"/>
      <c r="AH130" s="9"/>
      <c r="AI130" s="9"/>
      <c r="AJ130" s="9"/>
      <c r="AK130" s="9"/>
      <c r="AL130" s="9"/>
      <c r="AM130" s="11">
        <f t="shared" ref="AM130:AM193" si="8">COUNTIF(H130:AL130,"1")</f>
        <v>0</v>
      </c>
      <c r="AN130" s="11">
        <f t="shared" ref="AN130:AN193" si="9">COUNTIFS(H130:AL130,"1")+COUNTIF(H130:AL130,"0")</f>
        <v>0</v>
      </c>
      <c r="AO130" s="47" t="e">
        <f t="shared" ref="AO130:AO193" si="10">AM130/AN130</f>
        <v>#DIV/0!</v>
      </c>
      <c r="AP130" s="3">
        <f>SUM(VLOOKUP($A130,JAN!$A$2:$AN$301,39,FALSE),VLOOKUP($A130,FEB!$A$2:$AK$301,36,FALSE),VLOOKUP($A130,MAR!$A$2:$AN$301,39,FALSE))</f>
        <v>0</v>
      </c>
      <c r="AQ130" s="3">
        <f>SUM(VLOOKUP($A130,JAN!$A$2:$AN$301,40,FALSE),VLOOKUP($A130,FEB!$A$2:$AK$301,37,FALSE),VLOOKUP($A130,MAR!$A$2:$AN$301,40,FALSE))</f>
        <v>0</v>
      </c>
      <c r="AR130" s="196" t="e">
        <f t="shared" ref="AR130:AR193" si="11">AP130/AQ130</f>
        <v>#DIV/0!</v>
      </c>
    </row>
    <row r="131" spans="1:44" x14ac:dyDescent="0.25">
      <c r="A131" s="10">
        <v>130</v>
      </c>
      <c r="B131" s="11">
        <f>VLOOKUP($A131,Table2[[No]:[Date Student Last Attended Program
(mm/dd/yyyy)]],2,FALSE)</f>
        <v>0</v>
      </c>
      <c r="C131" s="12">
        <f>VLOOKUP($A131,Table2[[No]:[Date Student Last Attended Program
(mm/dd/yyyy)]],4,FALSE)</f>
        <v>0</v>
      </c>
      <c r="D131" s="51">
        <f>VLOOKUP($A131,Table2[[No]:[Date Student Last Attended Program
(mm/dd/yyyy)]],14,FALSE)</f>
        <v>0</v>
      </c>
      <c r="E131" s="138">
        <f>VLOOKUP($A131,Table2[[No]:[Date Student Last Attended Program
(mm/dd/yyyy)]],17,FALSE)</f>
        <v>0</v>
      </c>
      <c r="F131" s="207">
        <f>VLOOKUP($A131,Table2[[No]:[Date Student Last Attended Program
(mm/dd/yyyy)]],18,FALSE)</f>
        <v>0</v>
      </c>
      <c r="G131" s="209">
        <f>VLOOKUP($A131,Table2[[#All],[No]:[Which Group Does Student Participate In?
(optional)]],23,FALSE)</f>
        <v>0</v>
      </c>
      <c r="H131" s="29"/>
      <c r="I131" s="29"/>
      <c r="J131" s="29"/>
      <c r="K131" s="29"/>
      <c r="L131" s="29"/>
      <c r="M131" s="29"/>
      <c r="N131" s="29"/>
      <c r="O131" s="29"/>
      <c r="P131" s="29"/>
      <c r="Q131" s="29"/>
      <c r="R131" s="29"/>
      <c r="S131" s="9"/>
      <c r="T131" s="9"/>
      <c r="U131" s="9"/>
      <c r="V131" s="9"/>
      <c r="W131" s="9"/>
      <c r="X131" s="9"/>
      <c r="Y131" s="9"/>
      <c r="Z131" s="9"/>
      <c r="AA131" s="9"/>
      <c r="AB131" s="9"/>
      <c r="AC131" s="9"/>
      <c r="AD131" s="9"/>
      <c r="AE131" s="9"/>
      <c r="AF131" s="9"/>
      <c r="AG131" s="9"/>
      <c r="AH131" s="9"/>
      <c r="AI131" s="9"/>
      <c r="AJ131" s="9"/>
      <c r="AK131" s="9"/>
      <c r="AL131" s="9"/>
      <c r="AM131" s="11">
        <f t="shared" si="8"/>
        <v>0</v>
      </c>
      <c r="AN131" s="11">
        <f t="shared" si="9"/>
        <v>0</v>
      </c>
      <c r="AO131" s="47" t="e">
        <f t="shared" si="10"/>
        <v>#DIV/0!</v>
      </c>
      <c r="AP131" s="3">
        <f>SUM(VLOOKUP($A131,JAN!$A$2:$AN$301,39,FALSE),VLOOKUP($A131,FEB!$A$2:$AK$301,36,FALSE),VLOOKUP($A131,MAR!$A$2:$AN$301,39,FALSE))</f>
        <v>0</v>
      </c>
      <c r="AQ131" s="3">
        <f>SUM(VLOOKUP($A131,JAN!$A$2:$AN$301,40,FALSE),VLOOKUP($A131,FEB!$A$2:$AK$301,37,FALSE),VLOOKUP($A131,MAR!$A$2:$AN$301,40,FALSE))</f>
        <v>0</v>
      </c>
      <c r="AR131" s="196" t="e">
        <f t="shared" si="11"/>
        <v>#DIV/0!</v>
      </c>
    </row>
    <row r="132" spans="1:44" x14ac:dyDescent="0.25">
      <c r="A132" s="10">
        <v>131</v>
      </c>
      <c r="B132" s="11">
        <f>VLOOKUP($A132,Table2[[No]:[Date Student Last Attended Program
(mm/dd/yyyy)]],2,FALSE)</f>
        <v>0</v>
      </c>
      <c r="C132" s="12">
        <f>VLOOKUP($A132,Table2[[No]:[Date Student Last Attended Program
(mm/dd/yyyy)]],4,FALSE)</f>
        <v>0</v>
      </c>
      <c r="D132" s="51">
        <f>VLOOKUP($A132,Table2[[No]:[Date Student Last Attended Program
(mm/dd/yyyy)]],14,FALSE)</f>
        <v>0</v>
      </c>
      <c r="E132" s="138">
        <f>VLOOKUP($A132,Table2[[No]:[Date Student Last Attended Program
(mm/dd/yyyy)]],17,FALSE)</f>
        <v>0</v>
      </c>
      <c r="F132" s="207">
        <f>VLOOKUP($A132,Table2[[No]:[Date Student Last Attended Program
(mm/dd/yyyy)]],18,FALSE)</f>
        <v>0</v>
      </c>
      <c r="G132" s="209">
        <f>VLOOKUP($A132,Table2[[#All],[No]:[Which Group Does Student Participate In?
(optional)]],23,FALSE)</f>
        <v>0</v>
      </c>
      <c r="H132" s="29"/>
      <c r="I132" s="29"/>
      <c r="J132" s="29"/>
      <c r="K132" s="29"/>
      <c r="L132" s="29"/>
      <c r="M132" s="29"/>
      <c r="N132" s="29"/>
      <c r="O132" s="29"/>
      <c r="P132" s="29"/>
      <c r="Q132" s="29"/>
      <c r="R132" s="29"/>
      <c r="S132" s="9"/>
      <c r="T132" s="9"/>
      <c r="U132" s="9"/>
      <c r="V132" s="9"/>
      <c r="W132" s="9"/>
      <c r="X132" s="9"/>
      <c r="Y132" s="9"/>
      <c r="Z132" s="9"/>
      <c r="AA132" s="9"/>
      <c r="AB132" s="9"/>
      <c r="AC132" s="9"/>
      <c r="AD132" s="9"/>
      <c r="AE132" s="9"/>
      <c r="AF132" s="9"/>
      <c r="AG132" s="9"/>
      <c r="AH132" s="9"/>
      <c r="AI132" s="9"/>
      <c r="AJ132" s="9"/>
      <c r="AK132" s="9"/>
      <c r="AL132" s="9"/>
      <c r="AM132" s="11">
        <f t="shared" si="8"/>
        <v>0</v>
      </c>
      <c r="AN132" s="11">
        <f t="shared" si="9"/>
        <v>0</v>
      </c>
      <c r="AO132" s="47" t="e">
        <f t="shared" si="10"/>
        <v>#DIV/0!</v>
      </c>
      <c r="AP132" s="3">
        <f>SUM(VLOOKUP($A132,JAN!$A$2:$AN$301,39,FALSE),VLOOKUP($A132,FEB!$A$2:$AK$301,36,FALSE),VLOOKUP($A132,MAR!$A$2:$AN$301,39,FALSE))</f>
        <v>0</v>
      </c>
      <c r="AQ132" s="3">
        <f>SUM(VLOOKUP($A132,JAN!$A$2:$AN$301,40,FALSE),VLOOKUP($A132,FEB!$A$2:$AK$301,37,FALSE),VLOOKUP($A132,MAR!$A$2:$AN$301,40,FALSE))</f>
        <v>0</v>
      </c>
      <c r="AR132" s="196" t="e">
        <f t="shared" si="11"/>
        <v>#DIV/0!</v>
      </c>
    </row>
    <row r="133" spans="1:44" x14ac:dyDescent="0.25">
      <c r="A133" s="10">
        <v>132</v>
      </c>
      <c r="B133" s="11">
        <f>VLOOKUP($A133,Table2[[No]:[Date Student Last Attended Program
(mm/dd/yyyy)]],2,FALSE)</f>
        <v>0</v>
      </c>
      <c r="C133" s="12">
        <f>VLOOKUP($A133,Table2[[No]:[Date Student Last Attended Program
(mm/dd/yyyy)]],4,FALSE)</f>
        <v>0</v>
      </c>
      <c r="D133" s="51">
        <f>VLOOKUP($A133,Table2[[No]:[Date Student Last Attended Program
(mm/dd/yyyy)]],14,FALSE)</f>
        <v>0</v>
      </c>
      <c r="E133" s="138">
        <f>VLOOKUP($A133,Table2[[No]:[Date Student Last Attended Program
(mm/dd/yyyy)]],17,FALSE)</f>
        <v>0</v>
      </c>
      <c r="F133" s="207">
        <f>VLOOKUP($A133,Table2[[No]:[Date Student Last Attended Program
(mm/dd/yyyy)]],18,FALSE)</f>
        <v>0</v>
      </c>
      <c r="G133" s="209">
        <f>VLOOKUP($A133,Table2[[#All],[No]:[Which Group Does Student Participate In?
(optional)]],23,FALSE)</f>
        <v>0</v>
      </c>
      <c r="H133" s="29"/>
      <c r="I133" s="29"/>
      <c r="J133" s="29"/>
      <c r="K133" s="29"/>
      <c r="L133" s="29"/>
      <c r="M133" s="29"/>
      <c r="N133" s="29"/>
      <c r="O133" s="29"/>
      <c r="P133" s="29"/>
      <c r="Q133" s="29"/>
      <c r="R133" s="29"/>
      <c r="S133" s="9"/>
      <c r="T133" s="9"/>
      <c r="U133" s="9"/>
      <c r="V133" s="9"/>
      <c r="W133" s="9"/>
      <c r="X133" s="9"/>
      <c r="Y133" s="9"/>
      <c r="Z133" s="9"/>
      <c r="AA133" s="9"/>
      <c r="AB133" s="9"/>
      <c r="AC133" s="9"/>
      <c r="AD133" s="9"/>
      <c r="AE133" s="9"/>
      <c r="AF133" s="9"/>
      <c r="AG133" s="9"/>
      <c r="AH133" s="9"/>
      <c r="AI133" s="9"/>
      <c r="AJ133" s="9"/>
      <c r="AK133" s="9"/>
      <c r="AL133" s="9"/>
      <c r="AM133" s="11">
        <f t="shared" si="8"/>
        <v>0</v>
      </c>
      <c r="AN133" s="11">
        <f t="shared" si="9"/>
        <v>0</v>
      </c>
      <c r="AO133" s="47" t="e">
        <f t="shared" si="10"/>
        <v>#DIV/0!</v>
      </c>
      <c r="AP133" s="3">
        <f>SUM(VLOOKUP($A133,JAN!$A$2:$AN$301,39,FALSE),VLOOKUP($A133,FEB!$A$2:$AK$301,36,FALSE),VLOOKUP($A133,MAR!$A$2:$AN$301,39,FALSE))</f>
        <v>0</v>
      </c>
      <c r="AQ133" s="3">
        <f>SUM(VLOOKUP($A133,JAN!$A$2:$AN$301,40,FALSE),VLOOKUP($A133,FEB!$A$2:$AK$301,37,FALSE),VLOOKUP($A133,MAR!$A$2:$AN$301,40,FALSE))</f>
        <v>0</v>
      </c>
      <c r="AR133" s="196" t="e">
        <f t="shared" si="11"/>
        <v>#DIV/0!</v>
      </c>
    </row>
    <row r="134" spans="1:44" x14ac:dyDescent="0.25">
      <c r="A134" s="10">
        <v>133</v>
      </c>
      <c r="B134" s="11">
        <f>VLOOKUP($A134,Table2[[No]:[Date Student Last Attended Program
(mm/dd/yyyy)]],2,FALSE)</f>
        <v>0</v>
      </c>
      <c r="C134" s="12">
        <f>VLOOKUP($A134,Table2[[No]:[Date Student Last Attended Program
(mm/dd/yyyy)]],4,FALSE)</f>
        <v>0</v>
      </c>
      <c r="D134" s="51">
        <f>VLOOKUP($A134,Table2[[No]:[Date Student Last Attended Program
(mm/dd/yyyy)]],14,FALSE)</f>
        <v>0</v>
      </c>
      <c r="E134" s="138">
        <f>VLOOKUP($A134,Table2[[No]:[Date Student Last Attended Program
(mm/dd/yyyy)]],17,FALSE)</f>
        <v>0</v>
      </c>
      <c r="F134" s="207">
        <f>VLOOKUP($A134,Table2[[No]:[Date Student Last Attended Program
(mm/dd/yyyy)]],18,FALSE)</f>
        <v>0</v>
      </c>
      <c r="G134" s="209">
        <f>VLOOKUP($A134,Table2[[#All],[No]:[Which Group Does Student Participate In?
(optional)]],23,FALSE)</f>
        <v>0</v>
      </c>
      <c r="H134" s="29"/>
      <c r="I134" s="29"/>
      <c r="J134" s="29"/>
      <c r="K134" s="29"/>
      <c r="L134" s="29"/>
      <c r="M134" s="29"/>
      <c r="N134" s="29"/>
      <c r="O134" s="29"/>
      <c r="P134" s="29"/>
      <c r="Q134" s="29"/>
      <c r="R134" s="29"/>
      <c r="S134" s="9"/>
      <c r="T134" s="9"/>
      <c r="U134" s="9"/>
      <c r="V134" s="9"/>
      <c r="W134" s="9"/>
      <c r="X134" s="9"/>
      <c r="Y134" s="9"/>
      <c r="Z134" s="9"/>
      <c r="AA134" s="9"/>
      <c r="AB134" s="9"/>
      <c r="AC134" s="9"/>
      <c r="AD134" s="9"/>
      <c r="AE134" s="9"/>
      <c r="AF134" s="9"/>
      <c r="AG134" s="9"/>
      <c r="AH134" s="9"/>
      <c r="AI134" s="9"/>
      <c r="AJ134" s="9"/>
      <c r="AK134" s="9"/>
      <c r="AL134" s="9"/>
      <c r="AM134" s="11">
        <f t="shared" si="8"/>
        <v>0</v>
      </c>
      <c r="AN134" s="11">
        <f t="shared" si="9"/>
        <v>0</v>
      </c>
      <c r="AO134" s="47" t="e">
        <f t="shared" si="10"/>
        <v>#DIV/0!</v>
      </c>
      <c r="AP134" s="3">
        <f>SUM(VLOOKUP($A134,JAN!$A$2:$AN$301,39,FALSE),VLOOKUP($A134,FEB!$A$2:$AK$301,36,FALSE),VLOOKUP($A134,MAR!$A$2:$AN$301,39,FALSE))</f>
        <v>0</v>
      </c>
      <c r="AQ134" s="3">
        <f>SUM(VLOOKUP($A134,JAN!$A$2:$AN$301,40,FALSE),VLOOKUP($A134,FEB!$A$2:$AK$301,37,FALSE),VLOOKUP($A134,MAR!$A$2:$AN$301,40,FALSE))</f>
        <v>0</v>
      </c>
      <c r="AR134" s="196" t="e">
        <f t="shared" si="11"/>
        <v>#DIV/0!</v>
      </c>
    </row>
    <row r="135" spans="1:44" x14ac:dyDescent="0.25">
      <c r="A135" s="10">
        <v>134</v>
      </c>
      <c r="B135" s="11">
        <f>VLOOKUP($A135,Table2[[No]:[Date Student Last Attended Program
(mm/dd/yyyy)]],2,FALSE)</f>
        <v>0</v>
      </c>
      <c r="C135" s="12">
        <f>VLOOKUP($A135,Table2[[No]:[Date Student Last Attended Program
(mm/dd/yyyy)]],4,FALSE)</f>
        <v>0</v>
      </c>
      <c r="D135" s="51">
        <f>VLOOKUP($A135,Table2[[No]:[Date Student Last Attended Program
(mm/dd/yyyy)]],14,FALSE)</f>
        <v>0</v>
      </c>
      <c r="E135" s="138">
        <f>VLOOKUP($A135,Table2[[No]:[Date Student Last Attended Program
(mm/dd/yyyy)]],17,FALSE)</f>
        <v>0</v>
      </c>
      <c r="F135" s="207">
        <f>VLOOKUP($A135,Table2[[No]:[Date Student Last Attended Program
(mm/dd/yyyy)]],18,FALSE)</f>
        <v>0</v>
      </c>
      <c r="G135" s="209">
        <f>VLOOKUP($A135,Table2[[#All],[No]:[Which Group Does Student Participate In?
(optional)]],23,FALSE)</f>
        <v>0</v>
      </c>
      <c r="H135" s="29"/>
      <c r="I135" s="29"/>
      <c r="J135" s="29"/>
      <c r="K135" s="29"/>
      <c r="L135" s="29"/>
      <c r="M135" s="29"/>
      <c r="N135" s="29"/>
      <c r="O135" s="29"/>
      <c r="P135" s="29"/>
      <c r="Q135" s="29"/>
      <c r="R135" s="29"/>
      <c r="S135" s="9"/>
      <c r="T135" s="9"/>
      <c r="U135" s="9"/>
      <c r="V135" s="9"/>
      <c r="W135" s="9"/>
      <c r="X135" s="9"/>
      <c r="Y135" s="9"/>
      <c r="Z135" s="9"/>
      <c r="AA135" s="9"/>
      <c r="AB135" s="9"/>
      <c r="AC135" s="9"/>
      <c r="AD135" s="9"/>
      <c r="AE135" s="9"/>
      <c r="AF135" s="9"/>
      <c r="AG135" s="9"/>
      <c r="AH135" s="9"/>
      <c r="AI135" s="9"/>
      <c r="AJ135" s="9"/>
      <c r="AK135" s="9"/>
      <c r="AL135" s="9"/>
      <c r="AM135" s="11">
        <f t="shared" si="8"/>
        <v>0</v>
      </c>
      <c r="AN135" s="11">
        <f t="shared" si="9"/>
        <v>0</v>
      </c>
      <c r="AO135" s="47" t="e">
        <f t="shared" si="10"/>
        <v>#DIV/0!</v>
      </c>
      <c r="AP135" s="3">
        <f>SUM(VLOOKUP($A135,JAN!$A$2:$AN$301,39,FALSE),VLOOKUP($A135,FEB!$A$2:$AK$301,36,FALSE),VLOOKUP($A135,MAR!$A$2:$AN$301,39,FALSE))</f>
        <v>0</v>
      </c>
      <c r="AQ135" s="3">
        <f>SUM(VLOOKUP($A135,JAN!$A$2:$AN$301,40,FALSE),VLOOKUP($A135,FEB!$A$2:$AK$301,37,FALSE),VLOOKUP($A135,MAR!$A$2:$AN$301,40,FALSE))</f>
        <v>0</v>
      </c>
      <c r="AR135" s="196" t="e">
        <f t="shared" si="11"/>
        <v>#DIV/0!</v>
      </c>
    </row>
    <row r="136" spans="1:44" x14ac:dyDescent="0.25">
      <c r="A136" s="10">
        <v>135</v>
      </c>
      <c r="B136" s="11">
        <f>VLOOKUP($A136,Table2[[No]:[Date Student Last Attended Program
(mm/dd/yyyy)]],2,FALSE)</f>
        <v>0</v>
      </c>
      <c r="C136" s="12">
        <f>VLOOKUP($A136,Table2[[No]:[Date Student Last Attended Program
(mm/dd/yyyy)]],4,FALSE)</f>
        <v>0</v>
      </c>
      <c r="D136" s="51">
        <f>VLOOKUP($A136,Table2[[No]:[Date Student Last Attended Program
(mm/dd/yyyy)]],14,FALSE)</f>
        <v>0</v>
      </c>
      <c r="E136" s="138">
        <f>VLOOKUP($A136,Table2[[No]:[Date Student Last Attended Program
(mm/dd/yyyy)]],17,FALSE)</f>
        <v>0</v>
      </c>
      <c r="F136" s="207">
        <f>VLOOKUP($A136,Table2[[No]:[Date Student Last Attended Program
(mm/dd/yyyy)]],18,FALSE)</f>
        <v>0</v>
      </c>
      <c r="G136" s="209">
        <f>VLOOKUP($A136,Table2[[#All],[No]:[Which Group Does Student Participate In?
(optional)]],23,FALSE)</f>
        <v>0</v>
      </c>
      <c r="H136" s="29"/>
      <c r="I136" s="29"/>
      <c r="J136" s="29"/>
      <c r="K136" s="29"/>
      <c r="L136" s="29"/>
      <c r="M136" s="29"/>
      <c r="N136" s="29"/>
      <c r="O136" s="29"/>
      <c r="P136" s="29"/>
      <c r="Q136" s="29"/>
      <c r="R136" s="29"/>
      <c r="S136" s="9"/>
      <c r="T136" s="9"/>
      <c r="U136" s="9"/>
      <c r="V136" s="9"/>
      <c r="W136" s="9"/>
      <c r="X136" s="9"/>
      <c r="Y136" s="9"/>
      <c r="Z136" s="9"/>
      <c r="AA136" s="9"/>
      <c r="AB136" s="9"/>
      <c r="AC136" s="9"/>
      <c r="AD136" s="9"/>
      <c r="AE136" s="9"/>
      <c r="AF136" s="9"/>
      <c r="AG136" s="9"/>
      <c r="AH136" s="9"/>
      <c r="AI136" s="9"/>
      <c r="AJ136" s="9"/>
      <c r="AK136" s="9"/>
      <c r="AL136" s="9"/>
      <c r="AM136" s="11">
        <f t="shared" si="8"/>
        <v>0</v>
      </c>
      <c r="AN136" s="11">
        <f t="shared" si="9"/>
        <v>0</v>
      </c>
      <c r="AO136" s="47" t="e">
        <f t="shared" si="10"/>
        <v>#DIV/0!</v>
      </c>
      <c r="AP136" s="3">
        <f>SUM(VLOOKUP($A136,JAN!$A$2:$AN$301,39,FALSE),VLOOKUP($A136,FEB!$A$2:$AK$301,36,FALSE),VLOOKUP($A136,MAR!$A$2:$AN$301,39,FALSE))</f>
        <v>0</v>
      </c>
      <c r="AQ136" s="3">
        <f>SUM(VLOOKUP($A136,JAN!$A$2:$AN$301,40,FALSE),VLOOKUP($A136,FEB!$A$2:$AK$301,37,FALSE),VLOOKUP($A136,MAR!$A$2:$AN$301,40,FALSE))</f>
        <v>0</v>
      </c>
      <c r="AR136" s="196" t="e">
        <f t="shared" si="11"/>
        <v>#DIV/0!</v>
      </c>
    </row>
    <row r="137" spans="1:44" x14ac:dyDescent="0.25">
      <c r="A137" s="10">
        <v>136</v>
      </c>
      <c r="B137" s="11">
        <f>VLOOKUP($A137,Table2[[No]:[Date Student Last Attended Program
(mm/dd/yyyy)]],2,FALSE)</f>
        <v>0</v>
      </c>
      <c r="C137" s="12">
        <f>VLOOKUP($A137,Table2[[No]:[Date Student Last Attended Program
(mm/dd/yyyy)]],4,FALSE)</f>
        <v>0</v>
      </c>
      <c r="D137" s="51">
        <f>VLOOKUP($A137,Table2[[No]:[Date Student Last Attended Program
(mm/dd/yyyy)]],14,FALSE)</f>
        <v>0</v>
      </c>
      <c r="E137" s="138">
        <f>VLOOKUP($A137,Table2[[No]:[Date Student Last Attended Program
(mm/dd/yyyy)]],17,FALSE)</f>
        <v>0</v>
      </c>
      <c r="F137" s="207">
        <f>VLOOKUP($A137,Table2[[No]:[Date Student Last Attended Program
(mm/dd/yyyy)]],18,FALSE)</f>
        <v>0</v>
      </c>
      <c r="G137" s="209">
        <f>VLOOKUP($A137,Table2[[#All],[No]:[Which Group Does Student Participate In?
(optional)]],23,FALSE)</f>
        <v>0</v>
      </c>
      <c r="H137" s="29"/>
      <c r="I137" s="29"/>
      <c r="J137" s="29"/>
      <c r="K137" s="29"/>
      <c r="L137" s="29"/>
      <c r="M137" s="29"/>
      <c r="N137" s="29"/>
      <c r="O137" s="29"/>
      <c r="P137" s="29"/>
      <c r="Q137" s="29"/>
      <c r="R137" s="29"/>
      <c r="S137" s="9"/>
      <c r="T137" s="9"/>
      <c r="U137" s="9"/>
      <c r="V137" s="9"/>
      <c r="W137" s="9"/>
      <c r="X137" s="9"/>
      <c r="Y137" s="9"/>
      <c r="Z137" s="9"/>
      <c r="AA137" s="9"/>
      <c r="AB137" s="9"/>
      <c r="AC137" s="9"/>
      <c r="AD137" s="9"/>
      <c r="AE137" s="9"/>
      <c r="AF137" s="9"/>
      <c r="AG137" s="9"/>
      <c r="AH137" s="9"/>
      <c r="AI137" s="9"/>
      <c r="AJ137" s="9"/>
      <c r="AK137" s="9"/>
      <c r="AL137" s="9"/>
      <c r="AM137" s="11">
        <f t="shared" si="8"/>
        <v>0</v>
      </c>
      <c r="AN137" s="11">
        <f t="shared" si="9"/>
        <v>0</v>
      </c>
      <c r="AO137" s="47" t="e">
        <f t="shared" si="10"/>
        <v>#DIV/0!</v>
      </c>
      <c r="AP137" s="3">
        <f>SUM(VLOOKUP($A137,JAN!$A$2:$AN$301,39,FALSE),VLOOKUP($A137,FEB!$A$2:$AK$301,36,FALSE),VLOOKUP($A137,MAR!$A$2:$AN$301,39,FALSE))</f>
        <v>0</v>
      </c>
      <c r="AQ137" s="3">
        <f>SUM(VLOOKUP($A137,JAN!$A$2:$AN$301,40,FALSE),VLOOKUP($A137,FEB!$A$2:$AK$301,37,FALSE),VLOOKUP($A137,MAR!$A$2:$AN$301,40,FALSE))</f>
        <v>0</v>
      </c>
      <c r="AR137" s="196" t="e">
        <f t="shared" si="11"/>
        <v>#DIV/0!</v>
      </c>
    </row>
    <row r="138" spans="1:44" x14ac:dyDescent="0.25">
      <c r="A138" s="10">
        <v>137</v>
      </c>
      <c r="B138" s="11">
        <f>VLOOKUP($A138,Table2[[No]:[Date Student Last Attended Program
(mm/dd/yyyy)]],2,FALSE)</f>
        <v>0</v>
      </c>
      <c r="C138" s="12">
        <f>VLOOKUP($A138,Table2[[No]:[Date Student Last Attended Program
(mm/dd/yyyy)]],4,FALSE)</f>
        <v>0</v>
      </c>
      <c r="D138" s="51">
        <f>VLOOKUP($A138,Table2[[No]:[Date Student Last Attended Program
(mm/dd/yyyy)]],14,FALSE)</f>
        <v>0</v>
      </c>
      <c r="E138" s="138">
        <f>VLOOKUP($A138,Table2[[No]:[Date Student Last Attended Program
(mm/dd/yyyy)]],17,FALSE)</f>
        <v>0</v>
      </c>
      <c r="F138" s="207">
        <f>VLOOKUP($A138,Table2[[No]:[Date Student Last Attended Program
(mm/dd/yyyy)]],18,FALSE)</f>
        <v>0</v>
      </c>
      <c r="G138" s="209">
        <f>VLOOKUP($A138,Table2[[#All],[No]:[Which Group Does Student Participate In?
(optional)]],23,FALSE)</f>
        <v>0</v>
      </c>
      <c r="H138" s="29"/>
      <c r="I138" s="29"/>
      <c r="J138" s="29"/>
      <c r="K138" s="29"/>
      <c r="L138" s="29"/>
      <c r="M138" s="29"/>
      <c r="N138" s="29"/>
      <c r="O138" s="29"/>
      <c r="P138" s="29"/>
      <c r="Q138" s="29"/>
      <c r="R138" s="29"/>
      <c r="S138" s="9"/>
      <c r="T138" s="9"/>
      <c r="U138" s="9"/>
      <c r="V138" s="9"/>
      <c r="W138" s="9"/>
      <c r="X138" s="9"/>
      <c r="Y138" s="9"/>
      <c r="Z138" s="9"/>
      <c r="AA138" s="9"/>
      <c r="AB138" s="9"/>
      <c r="AC138" s="9"/>
      <c r="AD138" s="9"/>
      <c r="AE138" s="9"/>
      <c r="AF138" s="9"/>
      <c r="AG138" s="9"/>
      <c r="AH138" s="9"/>
      <c r="AI138" s="9"/>
      <c r="AJ138" s="9"/>
      <c r="AK138" s="9"/>
      <c r="AL138" s="9"/>
      <c r="AM138" s="11">
        <f t="shared" si="8"/>
        <v>0</v>
      </c>
      <c r="AN138" s="11">
        <f t="shared" si="9"/>
        <v>0</v>
      </c>
      <c r="AO138" s="47" t="e">
        <f t="shared" si="10"/>
        <v>#DIV/0!</v>
      </c>
      <c r="AP138" s="3">
        <f>SUM(VLOOKUP($A138,JAN!$A$2:$AN$301,39,FALSE),VLOOKUP($A138,FEB!$A$2:$AK$301,36,FALSE),VLOOKUP($A138,MAR!$A$2:$AN$301,39,FALSE))</f>
        <v>0</v>
      </c>
      <c r="AQ138" s="3">
        <f>SUM(VLOOKUP($A138,JAN!$A$2:$AN$301,40,FALSE),VLOOKUP($A138,FEB!$A$2:$AK$301,37,FALSE),VLOOKUP($A138,MAR!$A$2:$AN$301,40,FALSE))</f>
        <v>0</v>
      </c>
      <c r="AR138" s="196" t="e">
        <f t="shared" si="11"/>
        <v>#DIV/0!</v>
      </c>
    </row>
    <row r="139" spans="1:44" x14ac:dyDescent="0.25">
      <c r="A139" s="10">
        <v>138</v>
      </c>
      <c r="B139" s="11">
        <f>VLOOKUP($A139,Table2[[No]:[Date Student Last Attended Program
(mm/dd/yyyy)]],2,FALSE)</f>
        <v>0</v>
      </c>
      <c r="C139" s="12">
        <f>VLOOKUP($A139,Table2[[No]:[Date Student Last Attended Program
(mm/dd/yyyy)]],4,FALSE)</f>
        <v>0</v>
      </c>
      <c r="D139" s="51">
        <f>VLOOKUP($A139,Table2[[No]:[Date Student Last Attended Program
(mm/dd/yyyy)]],14,FALSE)</f>
        <v>0</v>
      </c>
      <c r="E139" s="138">
        <f>VLOOKUP($A139,Table2[[No]:[Date Student Last Attended Program
(mm/dd/yyyy)]],17,FALSE)</f>
        <v>0</v>
      </c>
      <c r="F139" s="207">
        <f>VLOOKUP($A139,Table2[[No]:[Date Student Last Attended Program
(mm/dd/yyyy)]],18,FALSE)</f>
        <v>0</v>
      </c>
      <c r="G139" s="209">
        <f>VLOOKUP($A139,Table2[[#All],[No]:[Which Group Does Student Participate In?
(optional)]],23,FALSE)</f>
        <v>0</v>
      </c>
      <c r="H139" s="29"/>
      <c r="I139" s="29"/>
      <c r="J139" s="29"/>
      <c r="K139" s="29"/>
      <c r="L139" s="29"/>
      <c r="M139" s="29"/>
      <c r="N139" s="29"/>
      <c r="O139" s="29"/>
      <c r="P139" s="29"/>
      <c r="Q139" s="29"/>
      <c r="R139" s="29"/>
      <c r="S139" s="9"/>
      <c r="T139" s="9"/>
      <c r="U139" s="9"/>
      <c r="V139" s="9"/>
      <c r="W139" s="9"/>
      <c r="X139" s="9"/>
      <c r="Y139" s="9"/>
      <c r="Z139" s="9"/>
      <c r="AA139" s="9"/>
      <c r="AB139" s="9"/>
      <c r="AC139" s="9"/>
      <c r="AD139" s="9"/>
      <c r="AE139" s="9"/>
      <c r="AF139" s="9"/>
      <c r="AG139" s="9"/>
      <c r="AH139" s="9"/>
      <c r="AI139" s="9"/>
      <c r="AJ139" s="9"/>
      <c r="AK139" s="9"/>
      <c r="AL139" s="9"/>
      <c r="AM139" s="11">
        <f t="shared" si="8"/>
        <v>0</v>
      </c>
      <c r="AN139" s="11">
        <f t="shared" si="9"/>
        <v>0</v>
      </c>
      <c r="AO139" s="47" t="e">
        <f t="shared" si="10"/>
        <v>#DIV/0!</v>
      </c>
      <c r="AP139" s="3">
        <f>SUM(VLOOKUP($A139,JAN!$A$2:$AN$301,39,FALSE),VLOOKUP($A139,FEB!$A$2:$AK$301,36,FALSE),VLOOKUP($A139,MAR!$A$2:$AN$301,39,FALSE))</f>
        <v>0</v>
      </c>
      <c r="AQ139" s="3">
        <f>SUM(VLOOKUP($A139,JAN!$A$2:$AN$301,40,FALSE),VLOOKUP($A139,FEB!$A$2:$AK$301,37,FALSE),VLOOKUP($A139,MAR!$A$2:$AN$301,40,FALSE))</f>
        <v>0</v>
      </c>
      <c r="AR139" s="196" t="e">
        <f t="shared" si="11"/>
        <v>#DIV/0!</v>
      </c>
    </row>
    <row r="140" spans="1:44" x14ac:dyDescent="0.25">
      <c r="A140" s="10">
        <v>139</v>
      </c>
      <c r="B140" s="11">
        <f>VLOOKUP($A140,Table2[[No]:[Date Student Last Attended Program
(mm/dd/yyyy)]],2,FALSE)</f>
        <v>0</v>
      </c>
      <c r="C140" s="12">
        <f>VLOOKUP($A140,Table2[[No]:[Date Student Last Attended Program
(mm/dd/yyyy)]],4,FALSE)</f>
        <v>0</v>
      </c>
      <c r="D140" s="51">
        <f>VLOOKUP($A140,Table2[[No]:[Date Student Last Attended Program
(mm/dd/yyyy)]],14,FALSE)</f>
        <v>0</v>
      </c>
      <c r="E140" s="138">
        <f>VLOOKUP($A140,Table2[[No]:[Date Student Last Attended Program
(mm/dd/yyyy)]],17,FALSE)</f>
        <v>0</v>
      </c>
      <c r="F140" s="207">
        <f>VLOOKUP($A140,Table2[[No]:[Date Student Last Attended Program
(mm/dd/yyyy)]],18,FALSE)</f>
        <v>0</v>
      </c>
      <c r="G140" s="209">
        <f>VLOOKUP($A140,Table2[[#All],[No]:[Which Group Does Student Participate In?
(optional)]],23,FALSE)</f>
        <v>0</v>
      </c>
      <c r="H140" s="29"/>
      <c r="I140" s="29"/>
      <c r="J140" s="29"/>
      <c r="K140" s="29"/>
      <c r="L140" s="29"/>
      <c r="M140" s="29"/>
      <c r="N140" s="29"/>
      <c r="O140" s="29"/>
      <c r="P140" s="29"/>
      <c r="Q140" s="29"/>
      <c r="R140" s="29"/>
      <c r="S140" s="9"/>
      <c r="T140" s="9"/>
      <c r="U140" s="9"/>
      <c r="V140" s="9"/>
      <c r="W140" s="9"/>
      <c r="X140" s="9"/>
      <c r="Y140" s="9"/>
      <c r="Z140" s="9"/>
      <c r="AA140" s="9"/>
      <c r="AB140" s="9"/>
      <c r="AC140" s="9"/>
      <c r="AD140" s="9"/>
      <c r="AE140" s="9"/>
      <c r="AF140" s="9"/>
      <c r="AG140" s="9"/>
      <c r="AH140" s="9"/>
      <c r="AI140" s="9"/>
      <c r="AJ140" s="9"/>
      <c r="AK140" s="9"/>
      <c r="AL140" s="9"/>
      <c r="AM140" s="11">
        <f t="shared" si="8"/>
        <v>0</v>
      </c>
      <c r="AN140" s="11">
        <f t="shared" si="9"/>
        <v>0</v>
      </c>
      <c r="AO140" s="47" t="e">
        <f t="shared" si="10"/>
        <v>#DIV/0!</v>
      </c>
      <c r="AP140" s="3">
        <f>SUM(VLOOKUP($A140,JAN!$A$2:$AN$301,39,FALSE),VLOOKUP($A140,FEB!$A$2:$AK$301,36,FALSE),VLOOKUP($A140,MAR!$A$2:$AN$301,39,FALSE))</f>
        <v>0</v>
      </c>
      <c r="AQ140" s="3">
        <f>SUM(VLOOKUP($A140,JAN!$A$2:$AN$301,40,FALSE),VLOOKUP($A140,FEB!$A$2:$AK$301,37,FALSE),VLOOKUP($A140,MAR!$A$2:$AN$301,40,FALSE))</f>
        <v>0</v>
      </c>
      <c r="AR140" s="196" t="e">
        <f t="shared" si="11"/>
        <v>#DIV/0!</v>
      </c>
    </row>
    <row r="141" spans="1:44" x14ac:dyDescent="0.25">
      <c r="A141" s="10">
        <v>140</v>
      </c>
      <c r="B141" s="11">
        <f>VLOOKUP($A141,Table2[[No]:[Date Student Last Attended Program
(mm/dd/yyyy)]],2,FALSE)</f>
        <v>0</v>
      </c>
      <c r="C141" s="12">
        <f>VLOOKUP($A141,Table2[[No]:[Date Student Last Attended Program
(mm/dd/yyyy)]],4,FALSE)</f>
        <v>0</v>
      </c>
      <c r="D141" s="51">
        <f>VLOOKUP($A141,Table2[[No]:[Date Student Last Attended Program
(mm/dd/yyyy)]],14,FALSE)</f>
        <v>0</v>
      </c>
      <c r="E141" s="138">
        <f>VLOOKUP($A141,Table2[[No]:[Date Student Last Attended Program
(mm/dd/yyyy)]],17,FALSE)</f>
        <v>0</v>
      </c>
      <c r="F141" s="207">
        <f>VLOOKUP($A141,Table2[[No]:[Date Student Last Attended Program
(mm/dd/yyyy)]],18,FALSE)</f>
        <v>0</v>
      </c>
      <c r="G141" s="209">
        <f>VLOOKUP($A141,Table2[[#All],[No]:[Which Group Does Student Participate In?
(optional)]],23,FALSE)</f>
        <v>0</v>
      </c>
      <c r="H141" s="29"/>
      <c r="I141" s="29"/>
      <c r="J141" s="29"/>
      <c r="K141" s="29"/>
      <c r="L141" s="29"/>
      <c r="M141" s="29"/>
      <c r="N141" s="29"/>
      <c r="O141" s="29"/>
      <c r="P141" s="29"/>
      <c r="Q141" s="29"/>
      <c r="R141" s="29"/>
      <c r="S141" s="9"/>
      <c r="T141" s="9"/>
      <c r="U141" s="9"/>
      <c r="V141" s="9"/>
      <c r="W141" s="9"/>
      <c r="X141" s="9"/>
      <c r="Y141" s="9"/>
      <c r="Z141" s="9"/>
      <c r="AA141" s="9"/>
      <c r="AB141" s="9"/>
      <c r="AC141" s="9"/>
      <c r="AD141" s="9"/>
      <c r="AE141" s="9"/>
      <c r="AF141" s="9"/>
      <c r="AG141" s="9"/>
      <c r="AH141" s="9"/>
      <c r="AI141" s="9"/>
      <c r="AJ141" s="9"/>
      <c r="AK141" s="9"/>
      <c r="AL141" s="9"/>
      <c r="AM141" s="11">
        <f t="shared" si="8"/>
        <v>0</v>
      </c>
      <c r="AN141" s="11">
        <f t="shared" si="9"/>
        <v>0</v>
      </c>
      <c r="AO141" s="47" t="e">
        <f t="shared" si="10"/>
        <v>#DIV/0!</v>
      </c>
      <c r="AP141" s="3">
        <f>SUM(VLOOKUP($A141,JAN!$A$2:$AN$301,39,FALSE),VLOOKUP($A141,FEB!$A$2:$AK$301,36,FALSE),VLOOKUP($A141,MAR!$A$2:$AN$301,39,FALSE))</f>
        <v>0</v>
      </c>
      <c r="AQ141" s="3">
        <f>SUM(VLOOKUP($A141,JAN!$A$2:$AN$301,40,FALSE),VLOOKUP($A141,FEB!$A$2:$AK$301,37,FALSE),VLOOKUP($A141,MAR!$A$2:$AN$301,40,FALSE))</f>
        <v>0</v>
      </c>
      <c r="AR141" s="196" t="e">
        <f t="shared" si="11"/>
        <v>#DIV/0!</v>
      </c>
    </row>
    <row r="142" spans="1:44" x14ac:dyDescent="0.25">
      <c r="A142" s="10">
        <v>141</v>
      </c>
      <c r="B142" s="11">
        <f>VLOOKUP($A142,Table2[[No]:[Date Student Last Attended Program
(mm/dd/yyyy)]],2,FALSE)</f>
        <v>0</v>
      </c>
      <c r="C142" s="12">
        <f>VLOOKUP($A142,Table2[[No]:[Date Student Last Attended Program
(mm/dd/yyyy)]],4,FALSE)</f>
        <v>0</v>
      </c>
      <c r="D142" s="51">
        <f>VLOOKUP($A142,Table2[[No]:[Date Student Last Attended Program
(mm/dd/yyyy)]],14,FALSE)</f>
        <v>0</v>
      </c>
      <c r="E142" s="138">
        <f>VLOOKUP($A142,Table2[[No]:[Date Student Last Attended Program
(mm/dd/yyyy)]],17,FALSE)</f>
        <v>0</v>
      </c>
      <c r="F142" s="207">
        <f>VLOOKUP($A142,Table2[[No]:[Date Student Last Attended Program
(mm/dd/yyyy)]],18,FALSE)</f>
        <v>0</v>
      </c>
      <c r="G142" s="209">
        <f>VLOOKUP($A142,Table2[[#All],[No]:[Which Group Does Student Participate In?
(optional)]],23,FALSE)</f>
        <v>0</v>
      </c>
      <c r="H142" s="29"/>
      <c r="I142" s="29"/>
      <c r="J142" s="29"/>
      <c r="K142" s="29"/>
      <c r="L142" s="29"/>
      <c r="M142" s="29"/>
      <c r="N142" s="29"/>
      <c r="O142" s="29"/>
      <c r="P142" s="29"/>
      <c r="Q142" s="29"/>
      <c r="R142" s="29"/>
      <c r="S142" s="9"/>
      <c r="T142" s="9"/>
      <c r="U142" s="9"/>
      <c r="V142" s="9"/>
      <c r="W142" s="9"/>
      <c r="X142" s="9"/>
      <c r="Y142" s="9"/>
      <c r="Z142" s="9"/>
      <c r="AA142" s="9"/>
      <c r="AB142" s="9"/>
      <c r="AC142" s="9"/>
      <c r="AD142" s="9"/>
      <c r="AE142" s="9"/>
      <c r="AF142" s="9"/>
      <c r="AG142" s="9"/>
      <c r="AH142" s="9"/>
      <c r="AI142" s="9"/>
      <c r="AJ142" s="9"/>
      <c r="AK142" s="9"/>
      <c r="AL142" s="9"/>
      <c r="AM142" s="11">
        <f t="shared" si="8"/>
        <v>0</v>
      </c>
      <c r="AN142" s="11">
        <f t="shared" si="9"/>
        <v>0</v>
      </c>
      <c r="AO142" s="47" t="e">
        <f t="shared" si="10"/>
        <v>#DIV/0!</v>
      </c>
      <c r="AP142" s="3">
        <f>SUM(VLOOKUP($A142,JAN!$A$2:$AN$301,39,FALSE),VLOOKUP($A142,FEB!$A$2:$AK$301,36,FALSE),VLOOKUP($A142,MAR!$A$2:$AN$301,39,FALSE))</f>
        <v>0</v>
      </c>
      <c r="AQ142" s="3">
        <f>SUM(VLOOKUP($A142,JAN!$A$2:$AN$301,40,FALSE),VLOOKUP($A142,FEB!$A$2:$AK$301,37,FALSE),VLOOKUP($A142,MAR!$A$2:$AN$301,40,FALSE))</f>
        <v>0</v>
      </c>
      <c r="AR142" s="196" t="e">
        <f t="shared" si="11"/>
        <v>#DIV/0!</v>
      </c>
    </row>
    <row r="143" spans="1:44" x14ac:dyDescent="0.25">
      <c r="A143" s="10">
        <v>142</v>
      </c>
      <c r="B143" s="11">
        <f>VLOOKUP($A143,Table2[[No]:[Date Student Last Attended Program
(mm/dd/yyyy)]],2,FALSE)</f>
        <v>0</v>
      </c>
      <c r="C143" s="12">
        <f>VLOOKUP($A143,Table2[[No]:[Date Student Last Attended Program
(mm/dd/yyyy)]],4,FALSE)</f>
        <v>0</v>
      </c>
      <c r="D143" s="51">
        <f>VLOOKUP($A143,Table2[[No]:[Date Student Last Attended Program
(mm/dd/yyyy)]],14,FALSE)</f>
        <v>0</v>
      </c>
      <c r="E143" s="138">
        <f>VLOOKUP($A143,Table2[[No]:[Date Student Last Attended Program
(mm/dd/yyyy)]],17,FALSE)</f>
        <v>0</v>
      </c>
      <c r="F143" s="207">
        <f>VLOOKUP($A143,Table2[[No]:[Date Student Last Attended Program
(mm/dd/yyyy)]],18,FALSE)</f>
        <v>0</v>
      </c>
      <c r="G143" s="209">
        <f>VLOOKUP($A143,Table2[[#All],[No]:[Which Group Does Student Participate In?
(optional)]],23,FALSE)</f>
        <v>0</v>
      </c>
      <c r="H143" s="29"/>
      <c r="I143" s="29"/>
      <c r="J143" s="29"/>
      <c r="K143" s="29"/>
      <c r="L143" s="29"/>
      <c r="M143" s="29"/>
      <c r="N143" s="29"/>
      <c r="O143" s="29"/>
      <c r="P143" s="29"/>
      <c r="Q143" s="29"/>
      <c r="R143" s="29"/>
      <c r="S143" s="9"/>
      <c r="T143" s="9"/>
      <c r="U143" s="9"/>
      <c r="V143" s="9"/>
      <c r="W143" s="9"/>
      <c r="X143" s="9"/>
      <c r="Y143" s="9"/>
      <c r="Z143" s="9"/>
      <c r="AA143" s="9"/>
      <c r="AB143" s="9"/>
      <c r="AC143" s="9"/>
      <c r="AD143" s="9"/>
      <c r="AE143" s="9"/>
      <c r="AF143" s="9"/>
      <c r="AG143" s="9"/>
      <c r="AH143" s="9"/>
      <c r="AI143" s="9"/>
      <c r="AJ143" s="9"/>
      <c r="AK143" s="9"/>
      <c r="AL143" s="9"/>
      <c r="AM143" s="11">
        <f t="shared" si="8"/>
        <v>0</v>
      </c>
      <c r="AN143" s="11">
        <f t="shared" si="9"/>
        <v>0</v>
      </c>
      <c r="AO143" s="47" t="e">
        <f t="shared" si="10"/>
        <v>#DIV/0!</v>
      </c>
      <c r="AP143" s="3">
        <f>SUM(VLOOKUP($A143,JAN!$A$2:$AN$301,39,FALSE),VLOOKUP($A143,FEB!$A$2:$AK$301,36,FALSE),VLOOKUP($A143,MAR!$A$2:$AN$301,39,FALSE))</f>
        <v>0</v>
      </c>
      <c r="AQ143" s="3">
        <f>SUM(VLOOKUP($A143,JAN!$A$2:$AN$301,40,FALSE),VLOOKUP($A143,FEB!$A$2:$AK$301,37,FALSE),VLOOKUP($A143,MAR!$A$2:$AN$301,40,FALSE))</f>
        <v>0</v>
      </c>
      <c r="AR143" s="196" t="e">
        <f t="shared" si="11"/>
        <v>#DIV/0!</v>
      </c>
    </row>
    <row r="144" spans="1:44" x14ac:dyDescent="0.25">
      <c r="A144" s="10">
        <v>143</v>
      </c>
      <c r="B144" s="11">
        <f>VLOOKUP($A144,Table2[[No]:[Date Student Last Attended Program
(mm/dd/yyyy)]],2,FALSE)</f>
        <v>0</v>
      </c>
      <c r="C144" s="12">
        <f>VLOOKUP($A144,Table2[[No]:[Date Student Last Attended Program
(mm/dd/yyyy)]],4,FALSE)</f>
        <v>0</v>
      </c>
      <c r="D144" s="51">
        <f>VLOOKUP($A144,Table2[[No]:[Date Student Last Attended Program
(mm/dd/yyyy)]],14,FALSE)</f>
        <v>0</v>
      </c>
      <c r="E144" s="138">
        <f>VLOOKUP($A144,Table2[[No]:[Date Student Last Attended Program
(mm/dd/yyyy)]],17,FALSE)</f>
        <v>0</v>
      </c>
      <c r="F144" s="207">
        <f>VLOOKUP($A144,Table2[[No]:[Date Student Last Attended Program
(mm/dd/yyyy)]],18,FALSE)</f>
        <v>0</v>
      </c>
      <c r="G144" s="209">
        <f>VLOOKUP($A144,Table2[[#All],[No]:[Which Group Does Student Participate In?
(optional)]],23,FALSE)</f>
        <v>0</v>
      </c>
      <c r="H144" s="29"/>
      <c r="I144" s="29"/>
      <c r="J144" s="29"/>
      <c r="K144" s="29"/>
      <c r="L144" s="29"/>
      <c r="M144" s="29"/>
      <c r="N144" s="29"/>
      <c r="O144" s="29"/>
      <c r="P144" s="29"/>
      <c r="Q144" s="29"/>
      <c r="R144" s="29"/>
      <c r="S144" s="9"/>
      <c r="T144" s="9"/>
      <c r="U144" s="9"/>
      <c r="V144" s="9"/>
      <c r="W144" s="9"/>
      <c r="X144" s="9"/>
      <c r="Y144" s="9"/>
      <c r="Z144" s="9"/>
      <c r="AA144" s="9"/>
      <c r="AB144" s="9"/>
      <c r="AC144" s="9"/>
      <c r="AD144" s="9"/>
      <c r="AE144" s="9"/>
      <c r="AF144" s="9"/>
      <c r="AG144" s="9"/>
      <c r="AH144" s="9"/>
      <c r="AI144" s="9"/>
      <c r="AJ144" s="9"/>
      <c r="AK144" s="9"/>
      <c r="AL144" s="9"/>
      <c r="AM144" s="11">
        <f t="shared" si="8"/>
        <v>0</v>
      </c>
      <c r="AN144" s="11">
        <f t="shared" si="9"/>
        <v>0</v>
      </c>
      <c r="AO144" s="47" t="e">
        <f t="shared" si="10"/>
        <v>#DIV/0!</v>
      </c>
      <c r="AP144" s="3">
        <f>SUM(VLOOKUP($A144,JAN!$A$2:$AN$301,39,FALSE),VLOOKUP($A144,FEB!$A$2:$AK$301,36,FALSE),VLOOKUP($A144,MAR!$A$2:$AN$301,39,FALSE))</f>
        <v>0</v>
      </c>
      <c r="AQ144" s="3">
        <f>SUM(VLOOKUP($A144,JAN!$A$2:$AN$301,40,FALSE),VLOOKUP($A144,FEB!$A$2:$AK$301,37,FALSE),VLOOKUP($A144,MAR!$A$2:$AN$301,40,FALSE))</f>
        <v>0</v>
      </c>
      <c r="AR144" s="196" t="e">
        <f t="shared" si="11"/>
        <v>#DIV/0!</v>
      </c>
    </row>
    <row r="145" spans="1:44" x14ac:dyDescent="0.25">
      <c r="A145" s="10">
        <v>144</v>
      </c>
      <c r="B145" s="11">
        <f>VLOOKUP($A145,Table2[[No]:[Date Student Last Attended Program
(mm/dd/yyyy)]],2,FALSE)</f>
        <v>0</v>
      </c>
      <c r="C145" s="12">
        <f>VLOOKUP($A145,Table2[[No]:[Date Student Last Attended Program
(mm/dd/yyyy)]],4,FALSE)</f>
        <v>0</v>
      </c>
      <c r="D145" s="51">
        <f>VLOOKUP($A145,Table2[[No]:[Date Student Last Attended Program
(mm/dd/yyyy)]],14,FALSE)</f>
        <v>0</v>
      </c>
      <c r="E145" s="138">
        <f>VLOOKUP($A145,Table2[[No]:[Date Student Last Attended Program
(mm/dd/yyyy)]],17,FALSE)</f>
        <v>0</v>
      </c>
      <c r="F145" s="207">
        <f>VLOOKUP($A145,Table2[[No]:[Date Student Last Attended Program
(mm/dd/yyyy)]],18,FALSE)</f>
        <v>0</v>
      </c>
      <c r="G145" s="209">
        <f>VLOOKUP($A145,Table2[[#All],[No]:[Which Group Does Student Participate In?
(optional)]],23,FALSE)</f>
        <v>0</v>
      </c>
      <c r="H145" s="29"/>
      <c r="I145" s="29"/>
      <c r="J145" s="29"/>
      <c r="K145" s="29"/>
      <c r="L145" s="29"/>
      <c r="M145" s="29"/>
      <c r="N145" s="29"/>
      <c r="O145" s="29"/>
      <c r="P145" s="29"/>
      <c r="Q145" s="29"/>
      <c r="R145" s="29"/>
      <c r="S145" s="9"/>
      <c r="T145" s="9"/>
      <c r="U145" s="9"/>
      <c r="V145" s="9"/>
      <c r="W145" s="9"/>
      <c r="X145" s="9"/>
      <c r="Y145" s="9"/>
      <c r="Z145" s="9"/>
      <c r="AA145" s="9"/>
      <c r="AB145" s="9"/>
      <c r="AC145" s="9"/>
      <c r="AD145" s="9"/>
      <c r="AE145" s="9"/>
      <c r="AF145" s="9"/>
      <c r="AG145" s="9"/>
      <c r="AH145" s="9"/>
      <c r="AI145" s="9"/>
      <c r="AJ145" s="9"/>
      <c r="AK145" s="9"/>
      <c r="AL145" s="9"/>
      <c r="AM145" s="11">
        <f t="shared" si="8"/>
        <v>0</v>
      </c>
      <c r="AN145" s="11">
        <f t="shared" si="9"/>
        <v>0</v>
      </c>
      <c r="AO145" s="47" t="e">
        <f t="shared" si="10"/>
        <v>#DIV/0!</v>
      </c>
      <c r="AP145" s="3">
        <f>SUM(VLOOKUP($A145,JAN!$A$2:$AN$301,39,FALSE),VLOOKUP($A145,FEB!$A$2:$AK$301,36,FALSE),VLOOKUP($A145,MAR!$A$2:$AN$301,39,FALSE))</f>
        <v>0</v>
      </c>
      <c r="AQ145" s="3">
        <f>SUM(VLOOKUP($A145,JAN!$A$2:$AN$301,40,FALSE),VLOOKUP($A145,FEB!$A$2:$AK$301,37,FALSE),VLOOKUP($A145,MAR!$A$2:$AN$301,40,FALSE))</f>
        <v>0</v>
      </c>
      <c r="AR145" s="196" t="e">
        <f t="shared" si="11"/>
        <v>#DIV/0!</v>
      </c>
    </row>
    <row r="146" spans="1:44" x14ac:dyDescent="0.25">
      <c r="A146" s="10">
        <v>145</v>
      </c>
      <c r="B146" s="11">
        <f>VLOOKUP($A146,Table2[[No]:[Date Student Last Attended Program
(mm/dd/yyyy)]],2,FALSE)</f>
        <v>0</v>
      </c>
      <c r="C146" s="12">
        <f>VLOOKUP($A146,Table2[[No]:[Date Student Last Attended Program
(mm/dd/yyyy)]],4,FALSE)</f>
        <v>0</v>
      </c>
      <c r="D146" s="51">
        <f>VLOOKUP($A146,Table2[[No]:[Date Student Last Attended Program
(mm/dd/yyyy)]],14,FALSE)</f>
        <v>0</v>
      </c>
      <c r="E146" s="138">
        <f>VLOOKUP($A146,Table2[[No]:[Date Student Last Attended Program
(mm/dd/yyyy)]],17,FALSE)</f>
        <v>0</v>
      </c>
      <c r="F146" s="207">
        <f>VLOOKUP($A146,Table2[[No]:[Date Student Last Attended Program
(mm/dd/yyyy)]],18,FALSE)</f>
        <v>0</v>
      </c>
      <c r="G146" s="209">
        <f>VLOOKUP($A146,Table2[[#All],[No]:[Which Group Does Student Participate In?
(optional)]],23,FALSE)</f>
        <v>0</v>
      </c>
      <c r="H146" s="29"/>
      <c r="I146" s="29"/>
      <c r="J146" s="29"/>
      <c r="K146" s="29"/>
      <c r="L146" s="29"/>
      <c r="M146" s="29"/>
      <c r="N146" s="29"/>
      <c r="O146" s="29"/>
      <c r="P146" s="29"/>
      <c r="Q146" s="29"/>
      <c r="R146" s="29"/>
      <c r="S146" s="9"/>
      <c r="T146" s="9"/>
      <c r="U146" s="9"/>
      <c r="V146" s="9"/>
      <c r="W146" s="9"/>
      <c r="X146" s="9"/>
      <c r="Y146" s="9"/>
      <c r="Z146" s="9"/>
      <c r="AA146" s="9"/>
      <c r="AB146" s="9"/>
      <c r="AC146" s="9"/>
      <c r="AD146" s="9"/>
      <c r="AE146" s="9"/>
      <c r="AF146" s="9"/>
      <c r="AG146" s="9"/>
      <c r="AH146" s="9"/>
      <c r="AI146" s="9"/>
      <c r="AJ146" s="9"/>
      <c r="AK146" s="9"/>
      <c r="AL146" s="9"/>
      <c r="AM146" s="11">
        <f t="shared" si="8"/>
        <v>0</v>
      </c>
      <c r="AN146" s="11">
        <f t="shared" si="9"/>
        <v>0</v>
      </c>
      <c r="AO146" s="47" t="e">
        <f t="shared" si="10"/>
        <v>#DIV/0!</v>
      </c>
      <c r="AP146" s="3">
        <f>SUM(VLOOKUP($A146,JAN!$A$2:$AN$301,39,FALSE),VLOOKUP($A146,FEB!$A$2:$AK$301,36,FALSE),VLOOKUP($A146,MAR!$A$2:$AN$301,39,FALSE))</f>
        <v>0</v>
      </c>
      <c r="AQ146" s="3">
        <f>SUM(VLOOKUP($A146,JAN!$A$2:$AN$301,40,FALSE),VLOOKUP($A146,FEB!$A$2:$AK$301,37,FALSE),VLOOKUP($A146,MAR!$A$2:$AN$301,40,FALSE))</f>
        <v>0</v>
      </c>
      <c r="AR146" s="196" t="e">
        <f t="shared" si="11"/>
        <v>#DIV/0!</v>
      </c>
    </row>
    <row r="147" spans="1:44" x14ac:dyDescent="0.25">
      <c r="A147" s="10">
        <v>146</v>
      </c>
      <c r="B147" s="11">
        <f>VLOOKUP($A147,Table2[[No]:[Date Student Last Attended Program
(mm/dd/yyyy)]],2,FALSE)</f>
        <v>0</v>
      </c>
      <c r="C147" s="12">
        <f>VLOOKUP($A147,Table2[[No]:[Date Student Last Attended Program
(mm/dd/yyyy)]],4,FALSE)</f>
        <v>0</v>
      </c>
      <c r="D147" s="51">
        <f>VLOOKUP($A147,Table2[[No]:[Date Student Last Attended Program
(mm/dd/yyyy)]],14,FALSE)</f>
        <v>0</v>
      </c>
      <c r="E147" s="138">
        <f>VLOOKUP($A147,Table2[[No]:[Date Student Last Attended Program
(mm/dd/yyyy)]],17,FALSE)</f>
        <v>0</v>
      </c>
      <c r="F147" s="207">
        <f>VLOOKUP($A147,Table2[[No]:[Date Student Last Attended Program
(mm/dd/yyyy)]],18,FALSE)</f>
        <v>0</v>
      </c>
      <c r="G147" s="209">
        <f>VLOOKUP($A147,Table2[[#All],[No]:[Which Group Does Student Participate In?
(optional)]],23,FALSE)</f>
        <v>0</v>
      </c>
      <c r="H147" s="29"/>
      <c r="I147" s="29"/>
      <c r="J147" s="29"/>
      <c r="K147" s="29"/>
      <c r="L147" s="29"/>
      <c r="M147" s="29"/>
      <c r="N147" s="29"/>
      <c r="O147" s="29"/>
      <c r="P147" s="29"/>
      <c r="Q147" s="29"/>
      <c r="R147" s="29"/>
      <c r="S147" s="9"/>
      <c r="T147" s="9"/>
      <c r="U147" s="9"/>
      <c r="V147" s="9"/>
      <c r="W147" s="9"/>
      <c r="X147" s="9"/>
      <c r="Y147" s="9"/>
      <c r="Z147" s="9"/>
      <c r="AA147" s="9"/>
      <c r="AB147" s="9"/>
      <c r="AC147" s="9"/>
      <c r="AD147" s="9"/>
      <c r="AE147" s="9"/>
      <c r="AF147" s="9"/>
      <c r="AG147" s="9"/>
      <c r="AH147" s="9"/>
      <c r="AI147" s="9"/>
      <c r="AJ147" s="9"/>
      <c r="AK147" s="9"/>
      <c r="AL147" s="9"/>
      <c r="AM147" s="11">
        <f t="shared" si="8"/>
        <v>0</v>
      </c>
      <c r="AN147" s="11">
        <f t="shared" si="9"/>
        <v>0</v>
      </c>
      <c r="AO147" s="47" t="e">
        <f t="shared" si="10"/>
        <v>#DIV/0!</v>
      </c>
      <c r="AP147" s="3">
        <f>SUM(VLOOKUP($A147,JAN!$A$2:$AN$301,39,FALSE),VLOOKUP($A147,FEB!$A$2:$AK$301,36,FALSE),VLOOKUP($A147,MAR!$A$2:$AN$301,39,FALSE))</f>
        <v>0</v>
      </c>
      <c r="AQ147" s="3">
        <f>SUM(VLOOKUP($A147,JAN!$A$2:$AN$301,40,FALSE),VLOOKUP($A147,FEB!$A$2:$AK$301,37,FALSE),VLOOKUP($A147,MAR!$A$2:$AN$301,40,FALSE))</f>
        <v>0</v>
      </c>
      <c r="AR147" s="196" t="e">
        <f t="shared" si="11"/>
        <v>#DIV/0!</v>
      </c>
    </row>
    <row r="148" spans="1:44" x14ac:dyDescent="0.25">
      <c r="A148" s="10">
        <v>147</v>
      </c>
      <c r="B148" s="11">
        <f>VLOOKUP($A148,Table2[[No]:[Date Student Last Attended Program
(mm/dd/yyyy)]],2,FALSE)</f>
        <v>0</v>
      </c>
      <c r="C148" s="12">
        <f>VLOOKUP($A148,Table2[[No]:[Date Student Last Attended Program
(mm/dd/yyyy)]],4,FALSE)</f>
        <v>0</v>
      </c>
      <c r="D148" s="51">
        <f>VLOOKUP($A148,Table2[[No]:[Date Student Last Attended Program
(mm/dd/yyyy)]],14,FALSE)</f>
        <v>0</v>
      </c>
      <c r="E148" s="138">
        <f>VLOOKUP($A148,Table2[[No]:[Date Student Last Attended Program
(mm/dd/yyyy)]],17,FALSE)</f>
        <v>0</v>
      </c>
      <c r="F148" s="207">
        <f>VLOOKUP($A148,Table2[[No]:[Date Student Last Attended Program
(mm/dd/yyyy)]],18,FALSE)</f>
        <v>0</v>
      </c>
      <c r="G148" s="209">
        <f>VLOOKUP($A148,Table2[[#All],[No]:[Which Group Does Student Participate In?
(optional)]],23,FALSE)</f>
        <v>0</v>
      </c>
      <c r="H148" s="29"/>
      <c r="I148" s="29"/>
      <c r="J148" s="29"/>
      <c r="K148" s="29"/>
      <c r="L148" s="29"/>
      <c r="M148" s="29"/>
      <c r="N148" s="29"/>
      <c r="O148" s="29"/>
      <c r="P148" s="29"/>
      <c r="Q148" s="29"/>
      <c r="R148" s="29"/>
      <c r="S148" s="9"/>
      <c r="T148" s="9"/>
      <c r="U148" s="9"/>
      <c r="V148" s="9"/>
      <c r="W148" s="9"/>
      <c r="X148" s="9"/>
      <c r="Y148" s="9"/>
      <c r="Z148" s="9"/>
      <c r="AA148" s="9"/>
      <c r="AB148" s="9"/>
      <c r="AC148" s="9"/>
      <c r="AD148" s="9"/>
      <c r="AE148" s="9"/>
      <c r="AF148" s="9"/>
      <c r="AG148" s="9"/>
      <c r="AH148" s="9"/>
      <c r="AI148" s="9"/>
      <c r="AJ148" s="9"/>
      <c r="AK148" s="9"/>
      <c r="AL148" s="9"/>
      <c r="AM148" s="11">
        <f t="shared" si="8"/>
        <v>0</v>
      </c>
      <c r="AN148" s="11">
        <f t="shared" si="9"/>
        <v>0</v>
      </c>
      <c r="AO148" s="47" t="e">
        <f t="shared" si="10"/>
        <v>#DIV/0!</v>
      </c>
      <c r="AP148" s="3">
        <f>SUM(VLOOKUP($A148,JAN!$A$2:$AN$301,39,FALSE),VLOOKUP($A148,FEB!$A$2:$AK$301,36,FALSE),VLOOKUP($A148,MAR!$A$2:$AN$301,39,FALSE))</f>
        <v>0</v>
      </c>
      <c r="AQ148" s="3">
        <f>SUM(VLOOKUP($A148,JAN!$A$2:$AN$301,40,FALSE),VLOOKUP($A148,FEB!$A$2:$AK$301,37,FALSE),VLOOKUP($A148,MAR!$A$2:$AN$301,40,FALSE))</f>
        <v>0</v>
      </c>
      <c r="AR148" s="196" t="e">
        <f t="shared" si="11"/>
        <v>#DIV/0!</v>
      </c>
    </row>
    <row r="149" spans="1:44" x14ac:dyDescent="0.25">
      <c r="A149" s="10">
        <v>148</v>
      </c>
      <c r="B149" s="11">
        <f>VLOOKUP($A149,Table2[[No]:[Date Student Last Attended Program
(mm/dd/yyyy)]],2,FALSE)</f>
        <v>0</v>
      </c>
      <c r="C149" s="12">
        <f>VLOOKUP($A149,Table2[[No]:[Date Student Last Attended Program
(mm/dd/yyyy)]],4,FALSE)</f>
        <v>0</v>
      </c>
      <c r="D149" s="51">
        <f>VLOOKUP($A149,Table2[[No]:[Date Student Last Attended Program
(mm/dd/yyyy)]],14,FALSE)</f>
        <v>0</v>
      </c>
      <c r="E149" s="138">
        <f>VLOOKUP($A149,Table2[[No]:[Date Student Last Attended Program
(mm/dd/yyyy)]],17,FALSE)</f>
        <v>0</v>
      </c>
      <c r="F149" s="207">
        <f>VLOOKUP($A149,Table2[[No]:[Date Student Last Attended Program
(mm/dd/yyyy)]],18,FALSE)</f>
        <v>0</v>
      </c>
      <c r="G149" s="209">
        <f>VLOOKUP($A149,Table2[[#All],[No]:[Which Group Does Student Participate In?
(optional)]],23,FALSE)</f>
        <v>0</v>
      </c>
      <c r="H149" s="29"/>
      <c r="I149" s="29"/>
      <c r="J149" s="29"/>
      <c r="K149" s="29"/>
      <c r="L149" s="29"/>
      <c r="M149" s="29"/>
      <c r="N149" s="29"/>
      <c r="O149" s="29"/>
      <c r="P149" s="29"/>
      <c r="Q149" s="29"/>
      <c r="R149" s="29"/>
      <c r="S149" s="9"/>
      <c r="T149" s="9"/>
      <c r="U149" s="9"/>
      <c r="V149" s="9"/>
      <c r="W149" s="9"/>
      <c r="X149" s="9"/>
      <c r="Y149" s="9"/>
      <c r="Z149" s="9"/>
      <c r="AA149" s="9"/>
      <c r="AB149" s="9"/>
      <c r="AC149" s="9"/>
      <c r="AD149" s="9"/>
      <c r="AE149" s="9"/>
      <c r="AF149" s="9"/>
      <c r="AG149" s="9"/>
      <c r="AH149" s="9"/>
      <c r="AI149" s="9"/>
      <c r="AJ149" s="9"/>
      <c r="AK149" s="9"/>
      <c r="AL149" s="9"/>
      <c r="AM149" s="11">
        <f t="shared" si="8"/>
        <v>0</v>
      </c>
      <c r="AN149" s="11">
        <f t="shared" si="9"/>
        <v>0</v>
      </c>
      <c r="AO149" s="47" t="e">
        <f t="shared" si="10"/>
        <v>#DIV/0!</v>
      </c>
      <c r="AP149" s="3">
        <f>SUM(VLOOKUP($A149,JAN!$A$2:$AN$301,39,FALSE),VLOOKUP($A149,FEB!$A$2:$AK$301,36,FALSE),VLOOKUP($A149,MAR!$A$2:$AN$301,39,FALSE))</f>
        <v>0</v>
      </c>
      <c r="AQ149" s="3">
        <f>SUM(VLOOKUP($A149,JAN!$A$2:$AN$301,40,FALSE),VLOOKUP($A149,FEB!$A$2:$AK$301,37,FALSE),VLOOKUP($A149,MAR!$A$2:$AN$301,40,FALSE))</f>
        <v>0</v>
      </c>
      <c r="AR149" s="196" t="e">
        <f t="shared" si="11"/>
        <v>#DIV/0!</v>
      </c>
    </row>
    <row r="150" spans="1:44" x14ac:dyDescent="0.25">
      <c r="A150" s="10">
        <v>149</v>
      </c>
      <c r="B150" s="11">
        <f>VLOOKUP($A150,Table2[[No]:[Date Student Last Attended Program
(mm/dd/yyyy)]],2,FALSE)</f>
        <v>0</v>
      </c>
      <c r="C150" s="12">
        <f>VLOOKUP($A150,Table2[[No]:[Date Student Last Attended Program
(mm/dd/yyyy)]],4,FALSE)</f>
        <v>0</v>
      </c>
      <c r="D150" s="51">
        <f>VLOOKUP($A150,Table2[[No]:[Date Student Last Attended Program
(mm/dd/yyyy)]],14,FALSE)</f>
        <v>0</v>
      </c>
      <c r="E150" s="138">
        <f>VLOOKUP($A150,Table2[[No]:[Date Student Last Attended Program
(mm/dd/yyyy)]],17,FALSE)</f>
        <v>0</v>
      </c>
      <c r="F150" s="207">
        <f>VLOOKUP($A150,Table2[[No]:[Date Student Last Attended Program
(mm/dd/yyyy)]],18,FALSE)</f>
        <v>0</v>
      </c>
      <c r="G150" s="209">
        <f>VLOOKUP($A150,Table2[[#All],[No]:[Which Group Does Student Participate In?
(optional)]],23,FALSE)</f>
        <v>0</v>
      </c>
      <c r="H150" s="29"/>
      <c r="I150" s="29"/>
      <c r="J150" s="29"/>
      <c r="K150" s="29"/>
      <c r="L150" s="29"/>
      <c r="M150" s="29"/>
      <c r="N150" s="29"/>
      <c r="O150" s="29"/>
      <c r="P150" s="29"/>
      <c r="Q150" s="29"/>
      <c r="R150" s="29"/>
      <c r="S150" s="9"/>
      <c r="T150" s="9"/>
      <c r="U150" s="9"/>
      <c r="V150" s="9"/>
      <c r="W150" s="9"/>
      <c r="X150" s="9"/>
      <c r="Y150" s="9"/>
      <c r="Z150" s="9"/>
      <c r="AA150" s="9"/>
      <c r="AB150" s="9"/>
      <c r="AC150" s="9"/>
      <c r="AD150" s="9"/>
      <c r="AE150" s="9"/>
      <c r="AF150" s="9"/>
      <c r="AG150" s="9"/>
      <c r="AH150" s="9"/>
      <c r="AI150" s="9"/>
      <c r="AJ150" s="9"/>
      <c r="AK150" s="9"/>
      <c r="AL150" s="9"/>
      <c r="AM150" s="11">
        <f t="shared" si="8"/>
        <v>0</v>
      </c>
      <c r="AN150" s="11">
        <f t="shared" si="9"/>
        <v>0</v>
      </c>
      <c r="AO150" s="47" t="e">
        <f t="shared" si="10"/>
        <v>#DIV/0!</v>
      </c>
      <c r="AP150" s="3">
        <f>SUM(VLOOKUP($A150,JAN!$A$2:$AN$301,39,FALSE),VLOOKUP($A150,FEB!$A$2:$AK$301,36,FALSE),VLOOKUP($A150,MAR!$A$2:$AN$301,39,FALSE))</f>
        <v>0</v>
      </c>
      <c r="AQ150" s="3">
        <f>SUM(VLOOKUP($A150,JAN!$A$2:$AN$301,40,FALSE),VLOOKUP($A150,FEB!$A$2:$AK$301,37,FALSE),VLOOKUP($A150,MAR!$A$2:$AN$301,40,FALSE))</f>
        <v>0</v>
      </c>
      <c r="AR150" s="196" t="e">
        <f t="shared" si="11"/>
        <v>#DIV/0!</v>
      </c>
    </row>
    <row r="151" spans="1:44" x14ac:dyDescent="0.25">
      <c r="A151" s="10">
        <v>150</v>
      </c>
      <c r="B151" s="11">
        <f>VLOOKUP($A151,Table2[[No]:[Date Student Last Attended Program
(mm/dd/yyyy)]],2,FALSE)</f>
        <v>0</v>
      </c>
      <c r="C151" s="12">
        <f>VLOOKUP($A151,Table2[[No]:[Date Student Last Attended Program
(mm/dd/yyyy)]],4,FALSE)</f>
        <v>0</v>
      </c>
      <c r="D151" s="51">
        <f>VLOOKUP($A151,Table2[[No]:[Date Student Last Attended Program
(mm/dd/yyyy)]],14,FALSE)</f>
        <v>0</v>
      </c>
      <c r="E151" s="138">
        <f>VLOOKUP($A151,Table2[[No]:[Date Student Last Attended Program
(mm/dd/yyyy)]],17,FALSE)</f>
        <v>0</v>
      </c>
      <c r="F151" s="207">
        <f>VLOOKUP($A151,Table2[[No]:[Date Student Last Attended Program
(mm/dd/yyyy)]],18,FALSE)</f>
        <v>0</v>
      </c>
      <c r="G151" s="209">
        <f>VLOOKUP($A151,Table2[[#All],[No]:[Which Group Does Student Participate In?
(optional)]],23,FALSE)</f>
        <v>0</v>
      </c>
      <c r="H151" s="29"/>
      <c r="I151" s="29"/>
      <c r="J151" s="29"/>
      <c r="K151" s="29"/>
      <c r="L151" s="29"/>
      <c r="M151" s="29"/>
      <c r="N151" s="29"/>
      <c r="O151" s="29"/>
      <c r="P151" s="29"/>
      <c r="Q151" s="29"/>
      <c r="R151" s="29"/>
      <c r="S151" s="9"/>
      <c r="T151" s="9"/>
      <c r="U151" s="9"/>
      <c r="V151" s="9"/>
      <c r="W151" s="9"/>
      <c r="X151" s="9"/>
      <c r="Y151" s="9"/>
      <c r="Z151" s="9"/>
      <c r="AA151" s="9"/>
      <c r="AB151" s="9"/>
      <c r="AC151" s="9"/>
      <c r="AD151" s="9"/>
      <c r="AE151" s="9"/>
      <c r="AF151" s="9"/>
      <c r="AG151" s="9"/>
      <c r="AH151" s="9"/>
      <c r="AI151" s="9"/>
      <c r="AJ151" s="9"/>
      <c r="AK151" s="9"/>
      <c r="AL151" s="9"/>
      <c r="AM151" s="11">
        <f t="shared" si="8"/>
        <v>0</v>
      </c>
      <c r="AN151" s="11">
        <f t="shared" si="9"/>
        <v>0</v>
      </c>
      <c r="AO151" s="47" t="e">
        <f t="shared" si="10"/>
        <v>#DIV/0!</v>
      </c>
      <c r="AP151" s="3">
        <f>SUM(VLOOKUP($A151,JAN!$A$2:$AN$301,39,FALSE),VLOOKUP($A151,FEB!$A$2:$AK$301,36,FALSE),VLOOKUP($A151,MAR!$A$2:$AN$301,39,FALSE))</f>
        <v>0</v>
      </c>
      <c r="AQ151" s="3">
        <f>SUM(VLOOKUP($A151,JAN!$A$2:$AN$301,40,FALSE),VLOOKUP($A151,FEB!$A$2:$AK$301,37,FALSE),VLOOKUP($A151,MAR!$A$2:$AN$301,40,FALSE))</f>
        <v>0</v>
      </c>
      <c r="AR151" s="196" t="e">
        <f t="shared" si="11"/>
        <v>#DIV/0!</v>
      </c>
    </row>
    <row r="152" spans="1:44" x14ac:dyDescent="0.25">
      <c r="A152" s="10">
        <v>151</v>
      </c>
      <c r="B152" s="11">
        <f>VLOOKUP($A152,Table2[[No]:[Date Student Last Attended Program
(mm/dd/yyyy)]],2,FALSE)</f>
        <v>0</v>
      </c>
      <c r="C152" s="12">
        <f>VLOOKUP($A152,Table2[[No]:[Date Student Last Attended Program
(mm/dd/yyyy)]],4,FALSE)</f>
        <v>0</v>
      </c>
      <c r="D152" s="51">
        <f>VLOOKUP($A152,Table2[[No]:[Date Student Last Attended Program
(mm/dd/yyyy)]],14,FALSE)</f>
        <v>0</v>
      </c>
      <c r="E152" s="138">
        <f>VLOOKUP($A152,Table2[[No]:[Date Student Last Attended Program
(mm/dd/yyyy)]],17,FALSE)</f>
        <v>0</v>
      </c>
      <c r="F152" s="207">
        <f>VLOOKUP($A152,Table2[[No]:[Date Student Last Attended Program
(mm/dd/yyyy)]],18,FALSE)</f>
        <v>0</v>
      </c>
      <c r="G152" s="209">
        <f>VLOOKUP($A152,Table2[[#All],[No]:[Which Group Does Student Participate In?
(optional)]],23,FALSE)</f>
        <v>0</v>
      </c>
      <c r="H152" s="29"/>
      <c r="I152" s="29"/>
      <c r="J152" s="29"/>
      <c r="K152" s="29"/>
      <c r="L152" s="29"/>
      <c r="M152" s="29"/>
      <c r="N152" s="29"/>
      <c r="O152" s="29"/>
      <c r="P152" s="29"/>
      <c r="Q152" s="29"/>
      <c r="R152" s="29"/>
      <c r="S152" s="9"/>
      <c r="T152" s="9"/>
      <c r="U152" s="9"/>
      <c r="V152" s="9"/>
      <c r="W152" s="9"/>
      <c r="X152" s="9"/>
      <c r="Y152" s="9"/>
      <c r="Z152" s="9"/>
      <c r="AA152" s="9"/>
      <c r="AB152" s="9"/>
      <c r="AC152" s="9"/>
      <c r="AD152" s="9"/>
      <c r="AE152" s="9"/>
      <c r="AF152" s="9"/>
      <c r="AG152" s="9"/>
      <c r="AH152" s="9"/>
      <c r="AI152" s="9"/>
      <c r="AJ152" s="9"/>
      <c r="AK152" s="9"/>
      <c r="AL152" s="9"/>
      <c r="AM152" s="11">
        <f t="shared" si="8"/>
        <v>0</v>
      </c>
      <c r="AN152" s="11">
        <f t="shared" si="9"/>
        <v>0</v>
      </c>
      <c r="AO152" s="47" t="e">
        <f t="shared" si="10"/>
        <v>#DIV/0!</v>
      </c>
      <c r="AP152" s="3">
        <f>SUM(VLOOKUP($A152,JAN!$A$2:$AN$301,39,FALSE),VLOOKUP($A152,FEB!$A$2:$AK$301,36,FALSE),VLOOKUP($A152,MAR!$A$2:$AN$301,39,FALSE))</f>
        <v>0</v>
      </c>
      <c r="AQ152" s="3">
        <f>SUM(VLOOKUP($A152,JAN!$A$2:$AN$301,40,FALSE),VLOOKUP($A152,FEB!$A$2:$AK$301,37,FALSE),VLOOKUP($A152,MAR!$A$2:$AN$301,40,FALSE))</f>
        <v>0</v>
      </c>
      <c r="AR152" s="196" t="e">
        <f t="shared" si="11"/>
        <v>#DIV/0!</v>
      </c>
    </row>
    <row r="153" spans="1:44" x14ac:dyDescent="0.25">
      <c r="A153" s="10">
        <v>152</v>
      </c>
      <c r="B153" s="11">
        <f>VLOOKUP($A153,Table2[[No]:[Date Student Last Attended Program
(mm/dd/yyyy)]],2,FALSE)</f>
        <v>0</v>
      </c>
      <c r="C153" s="12">
        <f>VLOOKUP($A153,Table2[[No]:[Date Student Last Attended Program
(mm/dd/yyyy)]],4,FALSE)</f>
        <v>0</v>
      </c>
      <c r="D153" s="51">
        <f>VLOOKUP($A153,Table2[[No]:[Date Student Last Attended Program
(mm/dd/yyyy)]],14,FALSE)</f>
        <v>0</v>
      </c>
      <c r="E153" s="138">
        <f>VLOOKUP($A153,Table2[[No]:[Date Student Last Attended Program
(mm/dd/yyyy)]],17,FALSE)</f>
        <v>0</v>
      </c>
      <c r="F153" s="207">
        <f>VLOOKUP($A153,Table2[[No]:[Date Student Last Attended Program
(mm/dd/yyyy)]],18,FALSE)</f>
        <v>0</v>
      </c>
      <c r="G153" s="209">
        <f>VLOOKUP($A153,Table2[[#All],[No]:[Which Group Does Student Participate In?
(optional)]],23,FALSE)</f>
        <v>0</v>
      </c>
      <c r="H153" s="29"/>
      <c r="I153" s="29"/>
      <c r="J153" s="29"/>
      <c r="K153" s="29"/>
      <c r="L153" s="29"/>
      <c r="M153" s="29"/>
      <c r="N153" s="29"/>
      <c r="O153" s="29"/>
      <c r="P153" s="29"/>
      <c r="Q153" s="29"/>
      <c r="R153" s="29"/>
      <c r="S153" s="9"/>
      <c r="T153" s="9"/>
      <c r="U153" s="9"/>
      <c r="V153" s="9"/>
      <c r="W153" s="9"/>
      <c r="X153" s="9"/>
      <c r="Y153" s="9"/>
      <c r="Z153" s="9"/>
      <c r="AA153" s="9"/>
      <c r="AB153" s="9"/>
      <c r="AC153" s="9"/>
      <c r="AD153" s="9"/>
      <c r="AE153" s="9"/>
      <c r="AF153" s="9"/>
      <c r="AG153" s="9"/>
      <c r="AH153" s="9"/>
      <c r="AI153" s="9"/>
      <c r="AJ153" s="9"/>
      <c r="AK153" s="9"/>
      <c r="AL153" s="9"/>
      <c r="AM153" s="11">
        <f t="shared" si="8"/>
        <v>0</v>
      </c>
      <c r="AN153" s="11">
        <f t="shared" si="9"/>
        <v>0</v>
      </c>
      <c r="AO153" s="47" t="e">
        <f t="shared" si="10"/>
        <v>#DIV/0!</v>
      </c>
      <c r="AP153" s="3">
        <f>SUM(VLOOKUP($A153,JAN!$A$2:$AN$301,39,FALSE),VLOOKUP($A153,FEB!$A$2:$AK$301,36,FALSE),VLOOKUP($A153,MAR!$A$2:$AN$301,39,FALSE))</f>
        <v>0</v>
      </c>
      <c r="AQ153" s="3">
        <f>SUM(VLOOKUP($A153,JAN!$A$2:$AN$301,40,FALSE),VLOOKUP($A153,FEB!$A$2:$AK$301,37,FALSE),VLOOKUP($A153,MAR!$A$2:$AN$301,40,FALSE))</f>
        <v>0</v>
      </c>
      <c r="AR153" s="196" t="e">
        <f t="shared" si="11"/>
        <v>#DIV/0!</v>
      </c>
    </row>
    <row r="154" spans="1:44" x14ac:dyDescent="0.25">
      <c r="A154" s="10">
        <v>153</v>
      </c>
      <c r="B154" s="11">
        <f>VLOOKUP($A154,Table2[[No]:[Date Student Last Attended Program
(mm/dd/yyyy)]],2,FALSE)</f>
        <v>0</v>
      </c>
      <c r="C154" s="12">
        <f>VLOOKUP($A154,Table2[[No]:[Date Student Last Attended Program
(mm/dd/yyyy)]],4,FALSE)</f>
        <v>0</v>
      </c>
      <c r="D154" s="51">
        <f>VLOOKUP($A154,Table2[[No]:[Date Student Last Attended Program
(mm/dd/yyyy)]],14,FALSE)</f>
        <v>0</v>
      </c>
      <c r="E154" s="138">
        <f>VLOOKUP($A154,Table2[[No]:[Date Student Last Attended Program
(mm/dd/yyyy)]],17,FALSE)</f>
        <v>0</v>
      </c>
      <c r="F154" s="207">
        <f>VLOOKUP($A154,Table2[[No]:[Date Student Last Attended Program
(mm/dd/yyyy)]],18,FALSE)</f>
        <v>0</v>
      </c>
      <c r="G154" s="209">
        <f>VLOOKUP($A154,Table2[[#All],[No]:[Which Group Does Student Participate In?
(optional)]],23,FALSE)</f>
        <v>0</v>
      </c>
      <c r="H154" s="29"/>
      <c r="I154" s="29"/>
      <c r="J154" s="29"/>
      <c r="K154" s="29"/>
      <c r="L154" s="29"/>
      <c r="M154" s="29"/>
      <c r="N154" s="29"/>
      <c r="O154" s="29"/>
      <c r="P154" s="29"/>
      <c r="Q154" s="29"/>
      <c r="R154" s="29"/>
      <c r="S154" s="9"/>
      <c r="T154" s="9"/>
      <c r="U154" s="9"/>
      <c r="V154" s="9"/>
      <c r="W154" s="9"/>
      <c r="X154" s="9"/>
      <c r="Y154" s="9"/>
      <c r="Z154" s="9"/>
      <c r="AA154" s="9"/>
      <c r="AB154" s="9"/>
      <c r="AC154" s="9"/>
      <c r="AD154" s="9"/>
      <c r="AE154" s="9"/>
      <c r="AF154" s="9"/>
      <c r="AG154" s="9"/>
      <c r="AH154" s="9"/>
      <c r="AI154" s="9"/>
      <c r="AJ154" s="9"/>
      <c r="AK154" s="9"/>
      <c r="AL154" s="9"/>
      <c r="AM154" s="11">
        <f t="shared" si="8"/>
        <v>0</v>
      </c>
      <c r="AN154" s="11">
        <f t="shared" si="9"/>
        <v>0</v>
      </c>
      <c r="AO154" s="47" t="e">
        <f t="shared" si="10"/>
        <v>#DIV/0!</v>
      </c>
      <c r="AP154" s="3">
        <f>SUM(VLOOKUP($A154,JAN!$A$2:$AN$301,39,FALSE),VLOOKUP($A154,FEB!$A$2:$AK$301,36,FALSE),VLOOKUP($A154,MAR!$A$2:$AN$301,39,FALSE))</f>
        <v>0</v>
      </c>
      <c r="AQ154" s="3">
        <f>SUM(VLOOKUP($A154,JAN!$A$2:$AN$301,40,FALSE),VLOOKUP($A154,FEB!$A$2:$AK$301,37,FALSE),VLOOKUP($A154,MAR!$A$2:$AN$301,40,FALSE))</f>
        <v>0</v>
      </c>
      <c r="AR154" s="196" t="e">
        <f t="shared" si="11"/>
        <v>#DIV/0!</v>
      </c>
    </row>
    <row r="155" spans="1:44" x14ac:dyDescent="0.25">
      <c r="A155" s="10">
        <v>154</v>
      </c>
      <c r="B155" s="11">
        <f>VLOOKUP($A155,Table2[[No]:[Date Student Last Attended Program
(mm/dd/yyyy)]],2,FALSE)</f>
        <v>0</v>
      </c>
      <c r="C155" s="12">
        <f>VLOOKUP($A155,Table2[[No]:[Date Student Last Attended Program
(mm/dd/yyyy)]],4,FALSE)</f>
        <v>0</v>
      </c>
      <c r="D155" s="51">
        <f>VLOOKUP($A155,Table2[[No]:[Date Student Last Attended Program
(mm/dd/yyyy)]],14,FALSE)</f>
        <v>0</v>
      </c>
      <c r="E155" s="138">
        <f>VLOOKUP($A155,Table2[[No]:[Date Student Last Attended Program
(mm/dd/yyyy)]],17,FALSE)</f>
        <v>0</v>
      </c>
      <c r="F155" s="207">
        <f>VLOOKUP($A155,Table2[[No]:[Date Student Last Attended Program
(mm/dd/yyyy)]],18,FALSE)</f>
        <v>0</v>
      </c>
      <c r="G155" s="209">
        <f>VLOOKUP($A155,Table2[[#All],[No]:[Which Group Does Student Participate In?
(optional)]],23,FALSE)</f>
        <v>0</v>
      </c>
      <c r="H155" s="29"/>
      <c r="I155" s="29"/>
      <c r="J155" s="29"/>
      <c r="K155" s="29"/>
      <c r="L155" s="29"/>
      <c r="M155" s="29"/>
      <c r="N155" s="29"/>
      <c r="O155" s="29"/>
      <c r="P155" s="29"/>
      <c r="Q155" s="29"/>
      <c r="R155" s="29"/>
      <c r="S155" s="9"/>
      <c r="T155" s="9"/>
      <c r="U155" s="9"/>
      <c r="V155" s="9"/>
      <c r="W155" s="9"/>
      <c r="X155" s="9"/>
      <c r="Y155" s="9"/>
      <c r="Z155" s="9"/>
      <c r="AA155" s="9"/>
      <c r="AB155" s="9"/>
      <c r="AC155" s="9"/>
      <c r="AD155" s="9"/>
      <c r="AE155" s="9"/>
      <c r="AF155" s="9"/>
      <c r="AG155" s="9"/>
      <c r="AH155" s="9"/>
      <c r="AI155" s="9"/>
      <c r="AJ155" s="9"/>
      <c r="AK155" s="9"/>
      <c r="AL155" s="9"/>
      <c r="AM155" s="11">
        <f t="shared" si="8"/>
        <v>0</v>
      </c>
      <c r="AN155" s="11">
        <f t="shared" si="9"/>
        <v>0</v>
      </c>
      <c r="AO155" s="47" t="e">
        <f t="shared" si="10"/>
        <v>#DIV/0!</v>
      </c>
      <c r="AP155" s="3">
        <f>SUM(VLOOKUP($A155,JAN!$A$2:$AN$301,39,FALSE),VLOOKUP($A155,FEB!$A$2:$AK$301,36,FALSE),VLOOKUP($A155,MAR!$A$2:$AN$301,39,FALSE))</f>
        <v>0</v>
      </c>
      <c r="AQ155" s="3">
        <f>SUM(VLOOKUP($A155,JAN!$A$2:$AN$301,40,FALSE),VLOOKUP($A155,FEB!$A$2:$AK$301,37,FALSE),VLOOKUP($A155,MAR!$A$2:$AN$301,40,FALSE))</f>
        <v>0</v>
      </c>
      <c r="AR155" s="196" t="e">
        <f t="shared" si="11"/>
        <v>#DIV/0!</v>
      </c>
    </row>
    <row r="156" spans="1:44" x14ac:dyDescent="0.25">
      <c r="A156" s="10">
        <v>155</v>
      </c>
      <c r="B156" s="11">
        <f>VLOOKUP($A156,Table2[[No]:[Date Student Last Attended Program
(mm/dd/yyyy)]],2,FALSE)</f>
        <v>0</v>
      </c>
      <c r="C156" s="12">
        <f>VLOOKUP($A156,Table2[[No]:[Date Student Last Attended Program
(mm/dd/yyyy)]],4,FALSE)</f>
        <v>0</v>
      </c>
      <c r="D156" s="51">
        <f>VLOOKUP($A156,Table2[[No]:[Date Student Last Attended Program
(mm/dd/yyyy)]],14,FALSE)</f>
        <v>0</v>
      </c>
      <c r="E156" s="138">
        <f>VLOOKUP($A156,Table2[[No]:[Date Student Last Attended Program
(mm/dd/yyyy)]],17,FALSE)</f>
        <v>0</v>
      </c>
      <c r="F156" s="207">
        <f>VLOOKUP($A156,Table2[[No]:[Date Student Last Attended Program
(mm/dd/yyyy)]],18,FALSE)</f>
        <v>0</v>
      </c>
      <c r="G156" s="209">
        <f>VLOOKUP($A156,Table2[[#All],[No]:[Which Group Does Student Participate In?
(optional)]],23,FALSE)</f>
        <v>0</v>
      </c>
      <c r="H156" s="29"/>
      <c r="I156" s="29"/>
      <c r="J156" s="29"/>
      <c r="K156" s="29"/>
      <c r="L156" s="29"/>
      <c r="M156" s="29"/>
      <c r="N156" s="29"/>
      <c r="O156" s="29"/>
      <c r="P156" s="29"/>
      <c r="Q156" s="29"/>
      <c r="R156" s="29"/>
      <c r="S156" s="9"/>
      <c r="T156" s="9"/>
      <c r="U156" s="9"/>
      <c r="V156" s="9"/>
      <c r="W156" s="9"/>
      <c r="X156" s="9"/>
      <c r="Y156" s="9"/>
      <c r="Z156" s="9"/>
      <c r="AA156" s="9"/>
      <c r="AB156" s="9"/>
      <c r="AC156" s="9"/>
      <c r="AD156" s="9"/>
      <c r="AE156" s="9"/>
      <c r="AF156" s="9"/>
      <c r="AG156" s="9"/>
      <c r="AH156" s="9"/>
      <c r="AI156" s="9"/>
      <c r="AJ156" s="9"/>
      <c r="AK156" s="9"/>
      <c r="AL156" s="9"/>
      <c r="AM156" s="11">
        <f t="shared" si="8"/>
        <v>0</v>
      </c>
      <c r="AN156" s="11">
        <f t="shared" si="9"/>
        <v>0</v>
      </c>
      <c r="AO156" s="47" t="e">
        <f t="shared" si="10"/>
        <v>#DIV/0!</v>
      </c>
      <c r="AP156" s="3">
        <f>SUM(VLOOKUP($A156,JAN!$A$2:$AN$301,39,FALSE),VLOOKUP($A156,FEB!$A$2:$AK$301,36,FALSE),VLOOKUP($A156,MAR!$A$2:$AN$301,39,FALSE))</f>
        <v>0</v>
      </c>
      <c r="AQ156" s="3">
        <f>SUM(VLOOKUP($A156,JAN!$A$2:$AN$301,40,FALSE),VLOOKUP($A156,FEB!$A$2:$AK$301,37,FALSE),VLOOKUP($A156,MAR!$A$2:$AN$301,40,FALSE))</f>
        <v>0</v>
      </c>
      <c r="AR156" s="196" t="e">
        <f t="shared" si="11"/>
        <v>#DIV/0!</v>
      </c>
    </row>
    <row r="157" spans="1:44" x14ac:dyDescent="0.25">
      <c r="A157" s="10">
        <v>156</v>
      </c>
      <c r="B157" s="11">
        <f>VLOOKUP($A157,Table2[[No]:[Date Student Last Attended Program
(mm/dd/yyyy)]],2,FALSE)</f>
        <v>0</v>
      </c>
      <c r="C157" s="12">
        <f>VLOOKUP($A157,Table2[[No]:[Date Student Last Attended Program
(mm/dd/yyyy)]],4,FALSE)</f>
        <v>0</v>
      </c>
      <c r="D157" s="51">
        <f>VLOOKUP($A157,Table2[[No]:[Date Student Last Attended Program
(mm/dd/yyyy)]],14,FALSE)</f>
        <v>0</v>
      </c>
      <c r="E157" s="138">
        <f>VLOOKUP($A157,Table2[[No]:[Date Student Last Attended Program
(mm/dd/yyyy)]],17,FALSE)</f>
        <v>0</v>
      </c>
      <c r="F157" s="207">
        <f>VLOOKUP($A157,Table2[[No]:[Date Student Last Attended Program
(mm/dd/yyyy)]],18,FALSE)</f>
        <v>0</v>
      </c>
      <c r="G157" s="209">
        <f>VLOOKUP($A157,Table2[[#All],[No]:[Which Group Does Student Participate In?
(optional)]],23,FALSE)</f>
        <v>0</v>
      </c>
      <c r="H157" s="29"/>
      <c r="I157" s="29"/>
      <c r="J157" s="29"/>
      <c r="K157" s="29"/>
      <c r="L157" s="29"/>
      <c r="M157" s="29"/>
      <c r="N157" s="29"/>
      <c r="O157" s="29"/>
      <c r="P157" s="29"/>
      <c r="Q157" s="29"/>
      <c r="R157" s="29"/>
      <c r="S157" s="9"/>
      <c r="T157" s="9"/>
      <c r="U157" s="9"/>
      <c r="V157" s="9"/>
      <c r="W157" s="9"/>
      <c r="X157" s="9"/>
      <c r="Y157" s="9"/>
      <c r="Z157" s="9"/>
      <c r="AA157" s="9"/>
      <c r="AB157" s="9"/>
      <c r="AC157" s="9"/>
      <c r="AD157" s="9"/>
      <c r="AE157" s="9"/>
      <c r="AF157" s="9"/>
      <c r="AG157" s="9"/>
      <c r="AH157" s="9"/>
      <c r="AI157" s="9"/>
      <c r="AJ157" s="9"/>
      <c r="AK157" s="9"/>
      <c r="AL157" s="9"/>
      <c r="AM157" s="11">
        <f t="shared" si="8"/>
        <v>0</v>
      </c>
      <c r="AN157" s="11">
        <f t="shared" si="9"/>
        <v>0</v>
      </c>
      <c r="AO157" s="47" t="e">
        <f t="shared" si="10"/>
        <v>#DIV/0!</v>
      </c>
      <c r="AP157" s="3">
        <f>SUM(VLOOKUP($A157,JAN!$A$2:$AN$301,39,FALSE),VLOOKUP($A157,FEB!$A$2:$AK$301,36,FALSE),VLOOKUP($A157,MAR!$A$2:$AN$301,39,FALSE))</f>
        <v>0</v>
      </c>
      <c r="AQ157" s="3">
        <f>SUM(VLOOKUP($A157,JAN!$A$2:$AN$301,40,FALSE),VLOOKUP($A157,FEB!$A$2:$AK$301,37,FALSE),VLOOKUP($A157,MAR!$A$2:$AN$301,40,FALSE))</f>
        <v>0</v>
      </c>
      <c r="AR157" s="196" t="e">
        <f t="shared" si="11"/>
        <v>#DIV/0!</v>
      </c>
    </row>
    <row r="158" spans="1:44" x14ac:dyDescent="0.25">
      <c r="A158" s="10">
        <v>157</v>
      </c>
      <c r="B158" s="11">
        <f>VLOOKUP($A158,Table2[[No]:[Date Student Last Attended Program
(mm/dd/yyyy)]],2,FALSE)</f>
        <v>0</v>
      </c>
      <c r="C158" s="12">
        <f>VLOOKUP($A158,Table2[[No]:[Date Student Last Attended Program
(mm/dd/yyyy)]],4,FALSE)</f>
        <v>0</v>
      </c>
      <c r="D158" s="51">
        <f>VLOOKUP($A158,Table2[[No]:[Date Student Last Attended Program
(mm/dd/yyyy)]],14,FALSE)</f>
        <v>0</v>
      </c>
      <c r="E158" s="138">
        <f>VLOOKUP($A158,Table2[[No]:[Date Student Last Attended Program
(mm/dd/yyyy)]],17,FALSE)</f>
        <v>0</v>
      </c>
      <c r="F158" s="207">
        <f>VLOOKUP($A158,Table2[[No]:[Date Student Last Attended Program
(mm/dd/yyyy)]],18,FALSE)</f>
        <v>0</v>
      </c>
      <c r="G158" s="209">
        <f>VLOOKUP($A158,Table2[[#All],[No]:[Which Group Does Student Participate In?
(optional)]],23,FALSE)</f>
        <v>0</v>
      </c>
      <c r="H158" s="29"/>
      <c r="I158" s="29"/>
      <c r="J158" s="29"/>
      <c r="K158" s="29"/>
      <c r="L158" s="29"/>
      <c r="M158" s="29"/>
      <c r="N158" s="29"/>
      <c r="O158" s="29"/>
      <c r="P158" s="29"/>
      <c r="Q158" s="29"/>
      <c r="R158" s="29"/>
      <c r="S158" s="9"/>
      <c r="T158" s="9"/>
      <c r="U158" s="9"/>
      <c r="V158" s="9"/>
      <c r="W158" s="9"/>
      <c r="X158" s="9"/>
      <c r="Y158" s="9"/>
      <c r="Z158" s="9"/>
      <c r="AA158" s="9"/>
      <c r="AB158" s="9"/>
      <c r="AC158" s="9"/>
      <c r="AD158" s="9"/>
      <c r="AE158" s="9"/>
      <c r="AF158" s="9"/>
      <c r="AG158" s="9"/>
      <c r="AH158" s="9"/>
      <c r="AI158" s="9"/>
      <c r="AJ158" s="9"/>
      <c r="AK158" s="9"/>
      <c r="AL158" s="9"/>
      <c r="AM158" s="11">
        <f t="shared" si="8"/>
        <v>0</v>
      </c>
      <c r="AN158" s="11">
        <f t="shared" si="9"/>
        <v>0</v>
      </c>
      <c r="AO158" s="47" t="e">
        <f t="shared" si="10"/>
        <v>#DIV/0!</v>
      </c>
      <c r="AP158" s="3">
        <f>SUM(VLOOKUP($A158,JAN!$A$2:$AN$301,39,FALSE),VLOOKUP($A158,FEB!$A$2:$AK$301,36,FALSE),VLOOKUP($A158,MAR!$A$2:$AN$301,39,FALSE))</f>
        <v>0</v>
      </c>
      <c r="AQ158" s="3">
        <f>SUM(VLOOKUP($A158,JAN!$A$2:$AN$301,40,FALSE),VLOOKUP($A158,FEB!$A$2:$AK$301,37,FALSE),VLOOKUP($A158,MAR!$A$2:$AN$301,40,FALSE))</f>
        <v>0</v>
      </c>
      <c r="AR158" s="196" t="e">
        <f t="shared" si="11"/>
        <v>#DIV/0!</v>
      </c>
    </row>
    <row r="159" spans="1:44" x14ac:dyDescent="0.25">
      <c r="A159" s="10">
        <v>158</v>
      </c>
      <c r="B159" s="11">
        <f>VLOOKUP($A159,Table2[[No]:[Date Student Last Attended Program
(mm/dd/yyyy)]],2,FALSE)</f>
        <v>0</v>
      </c>
      <c r="C159" s="12">
        <f>VLOOKUP($A159,Table2[[No]:[Date Student Last Attended Program
(mm/dd/yyyy)]],4,FALSE)</f>
        <v>0</v>
      </c>
      <c r="D159" s="51">
        <f>VLOOKUP($A159,Table2[[No]:[Date Student Last Attended Program
(mm/dd/yyyy)]],14,FALSE)</f>
        <v>0</v>
      </c>
      <c r="E159" s="138">
        <f>VLOOKUP($A159,Table2[[No]:[Date Student Last Attended Program
(mm/dd/yyyy)]],17,FALSE)</f>
        <v>0</v>
      </c>
      <c r="F159" s="207">
        <f>VLOOKUP($A159,Table2[[No]:[Date Student Last Attended Program
(mm/dd/yyyy)]],18,FALSE)</f>
        <v>0</v>
      </c>
      <c r="G159" s="209">
        <f>VLOOKUP($A159,Table2[[#All],[No]:[Which Group Does Student Participate In?
(optional)]],23,FALSE)</f>
        <v>0</v>
      </c>
      <c r="H159" s="29"/>
      <c r="I159" s="29"/>
      <c r="J159" s="29"/>
      <c r="K159" s="29"/>
      <c r="L159" s="29"/>
      <c r="M159" s="29"/>
      <c r="N159" s="29"/>
      <c r="O159" s="29"/>
      <c r="P159" s="29"/>
      <c r="Q159" s="29"/>
      <c r="R159" s="29"/>
      <c r="S159" s="9"/>
      <c r="T159" s="9"/>
      <c r="U159" s="9"/>
      <c r="V159" s="9"/>
      <c r="W159" s="9"/>
      <c r="X159" s="9"/>
      <c r="Y159" s="9"/>
      <c r="Z159" s="9"/>
      <c r="AA159" s="9"/>
      <c r="AB159" s="9"/>
      <c r="AC159" s="9"/>
      <c r="AD159" s="9"/>
      <c r="AE159" s="9"/>
      <c r="AF159" s="9"/>
      <c r="AG159" s="9"/>
      <c r="AH159" s="9"/>
      <c r="AI159" s="9"/>
      <c r="AJ159" s="9"/>
      <c r="AK159" s="9"/>
      <c r="AL159" s="9"/>
      <c r="AM159" s="11">
        <f t="shared" si="8"/>
        <v>0</v>
      </c>
      <c r="AN159" s="11">
        <f t="shared" si="9"/>
        <v>0</v>
      </c>
      <c r="AO159" s="47" t="e">
        <f t="shared" si="10"/>
        <v>#DIV/0!</v>
      </c>
      <c r="AP159" s="3">
        <f>SUM(VLOOKUP($A159,JAN!$A$2:$AN$301,39,FALSE),VLOOKUP($A159,FEB!$A$2:$AK$301,36,FALSE),VLOOKUP($A159,MAR!$A$2:$AN$301,39,FALSE))</f>
        <v>0</v>
      </c>
      <c r="AQ159" s="3">
        <f>SUM(VLOOKUP($A159,JAN!$A$2:$AN$301,40,FALSE),VLOOKUP($A159,FEB!$A$2:$AK$301,37,FALSE),VLOOKUP($A159,MAR!$A$2:$AN$301,40,FALSE))</f>
        <v>0</v>
      </c>
      <c r="AR159" s="196" t="e">
        <f t="shared" si="11"/>
        <v>#DIV/0!</v>
      </c>
    </row>
    <row r="160" spans="1:44" x14ac:dyDescent="0.25">
      <c r="A160" s="10">
        <v>159</v>
      </c>
      <c r="B160" s="11">
        <f>VLOOKUP($A160,Table2[[No]:[Date Student Last Attended Program
(mm/dd/yyyy)]],2,FALSE)</f>
        <v>0</v>
      </c>
      <c r="C160" s="12">
        <f>VLOOKUP($A160,Table2[[No]:[Date Student Last Attended Program
(mm/dd/yyyy)]],4,FALSE)</f>
        <v>0</v>
      </c>
      <c r="D160" s="51">
        <f>VLOOKUP($A160,Table2[[No]:[Date Student Last Attended Program
(mm/dd/yyyy)]],14,FALSE)</f>
        <v>0</v>
      </c>
      <c r="E160" s="138">
        <f>VLOOKUP($A160,Table2[[No]:[Date Student Last Attended Program
(mm/dd/yyyy)]],17,FALSE)</f>
        <v>0</v>
      </c>
      <c r="F160" s="207">
        <f>VLOOKUP($A160,Table2[[No]:[Date Student Last Attended Program
(mm/dd/yyyy)]],18,FALSE)</f>
        <v>0</v>
      </c>
      <c r="G160" s="209">
        <f>VLOOKUP($A160,Table2[[#All],[No]:[Which Group Does Student Participate In?
(optional)]],23,FALSE)</f>
        <v>0</v>
      </c>
      <c r="H160" s="29"/>
      <c r="I160" s="29"/>
      <c r="J160" s="29"/>
      <c r="K160" s="29"/>
      <c r="L160" s="29"/>
      <c r="M160" s="29"/>
      <c r="N160" s="29"/>
      <c r="O160" s="29"/>
      <c r="P160" s="29"/>
      <c r="Q160" s="29"/>
      <c r="R160" s="29"/>
      <c r="S160" s="9"/>
      <c r="T160" s="9"/>
      <c r="U160" s="9"/>
      <c r="V160" s="9"/>
      <c r="W160" s="9"/>
      <c r="X160" s="9"/>
      <c r="Y160" s="9"/>
      <c r="Z160" s="9"/>
      <c r="AA160" s="9"/>
      <c r="AB160" s="9"/>
      <c r="AC160" s="9"/>
      <c r="AD160" s="9"/>
      <c r="AE160" s="9"/>
      <c r="AF160" s="9"/>
      <c r="AG160" s="9"/>
      <c r="AH160" s="9"/>
      <c r="AI160" s="9"/>
      <c r="AJ160" s="9"/>
      <c r="AK160" s="9"/>
      <c r="AL160" s="9"/>
      <c r="AM160" s="11">
        <f t="shared" si="8"/>
        <v>0</v>
      </c>
      <c r="AN160" s="11">
        <f t="shared" si="9"/>
        <v>0</v>
      </c>
      <c r="AO160" s="47" t="e">
        <f t="shared" si="10"/>
        <v>#DIV/0!</v>
      </c>
      <c r="AP160" s="3">
        <f>SUM(VLOOKUP($A160,JAN!$A$2:$AN$301,39,FALSE),VLOOKUP($A160,FEB!$A$2:$AK$301,36,FALSE),VLOOKUP($A160,MAR!$A$2:$AN$301,39,FALSE))</f>
        <v>0</v>
      </c>
      <c r="AQ160" s="3">
        <f>SUM(VLOOKUP($A160,JAN!$A$2:$AN$301,40,FALSE),VLOOKUP($A160,FEB!$A$2:$AK$301,37,FALSE),VLOOKUP($A160,MAR!$A$2:$AN$301,40,FALSE))</f>
        <v>0</v>
      </c>
      <c r="AR160" s="196" t="e">
        <f t="shared" si="11"/>
        <v>#DIV/0!</v>
      </c>
    </row>
    <row r="161" spans="1:44" x14ac:dyDescent="0.25">
      <c r="A161" s="10">
        <v>160</v>
      </c>
      <c r="B161" s="11">
        <f>VLOOKUP($A161,Table2[[No]:[Date Student Last Attended Program
(mm/dd/yyyy)]],2,FALSE)</f>
        <v>0</v>
      </c>
      <c r="C161" s="12">
        <f>VLOOKUP($A161,Table2[[No]:[Date Student Last Attended Program
(mm/dd/yyyy)]],4,FALSE)</f>
        <v>0</v>
      </c>
      <c r="D161" s="51">
        <f>VLOOKUP($A161,Table2[[No]:[Date Student Last Attended Program
(mm/dd/yyyy)]],14,FALSE)</f>
        <v>0</v>
      </c>
      <c r="E161" s="138">
        <f>VLOOKUP($A161,Table2[[No]:[Date Student Last Attended Program
(mm/dd/yyyy)]],17,FALSE)</f>
        <v>0</v>
      </c>
      <c r="F161" s="207">
        <f>VLOOKUP($A161,Table2[[No]:[Date Student Last Attended Program
(mm/dd/yyyy)]],18,FALSE)</f>
        <v>0</v>
      </c>
      <c r="G161" s="209">
        <f>VLOOKUP($A161,Table2[[#All],[No]:[Which Group Does Student Participate In?
(optional)]],23,FALSE)</f>
        <v>0</v>
      </c>
      <c r="H161" s="29"/>
      <c r="I161" s="29"/>
      <c r="J161" s="29"/>
      <c r="K161" s="29"/>
      <c r="L161" s="29"/>
      <c r="M161" s="29"/>
      <c r="N161" s="29"/>
      <c r="O161" s="29"/>
      <c r="P161" s="29"/>
      <c r="Q161" s="29"/>
      <c r="R161" s="29"/>
      <c r="S161" s="9"/>
      <c r="T161" s="9"/>
      <c r="U161" s="9"/>
      <c r="V161" s="9"/>
      <c r="W161" s="9"/>
      <c r="X161" s="9"/>
      <c r="Y161" s="9"/>
      <c r="Z161" s="9"/>
      <c r="AA161" s="9"/>
      <c r="AB161" s="9"/>
      <c r="AC161" s="9"/>
      <c r="AD161" s="9"/>
      <c r="AE161" s="9"/>
      <c r="AF161" s="9"/>
      <c r="AG161" s="9"/>
      <c r="AH161" s="9"/>
      <c r="AI161" s="9"/>
      <c r="AJ161" s="9"/>
      <c r="AK161" s="9"/>
      <c r="AL161" s="9"/>
      <c r="AM161" s="11">
        <f t="shared" si="8"/>
        <v>0</v>
      </c>
      <c r="AN161" s="11">
        <f t="shared" si="9"/>
        <v>0</v>
      </c>
      <c r="AO161" s="47" t="e">
        <f t="shared" si="10"/>
        <v>#DIV/0!</v>
      </c>
      <c r="AP161" s="3">
        <f>SUM(VLOOKUP($A161,JAN!$A$2:$AN$301,39,FALSE),VLOOKUP($A161,FEB!$A$2:$AK$301,36,FALSE),VLOOKUP($A161,MAR!$A$2:$AN$301,39,FALSE))</f>
        <v>0</v>
      </c>
      <c r="AQ161" s="3">
        <f>SUM(VLOOKUP($A161,JAN!$A$2:$AN$301,40,FALSE),VLOOKUP($A161,FEB!$A$2:$AK$301,37,FALSE),VLOOKUP($A161,MAR!$A$2:$AN$301,40,FALSE))</f>
        <v>0</v>
      </c>
      <c r="AR161" s="196" t="e">
        <f t="shared" si="11"/>
        <v>#DIV/0!</v>
      </c>
    </row>
    <row r="162" spans="1:44" x14ac:dyDescent="0.25">
      <c r="A162" s="10">
        <v>161</v>
      </c>
      <c r="B162" s="11">
        <f>VLOOKUP($A162,Table2[[No]:[Date Student Last Attended Program
(mm/dd/yyyy)]],2,FALSE)</f>
        <v>0</v>
      </c>
      <c r="C162" s="12">
        <f>VLOOKUP($A162,Table2[[No]:[Date Student Last Attended Program
(mm/dd/yyyy)]],4,FALSE)</f>
        <v>0</v>
      </c>
      <c r="D162" s="51">
        <f>VLOOKUP($A162,Table2[[No]:[Date Student Last Attended Program
(mm/dd/yyyy)]],14,FALSE)</f>
        <v>0</v>
      </c>
      <c r="E162" s="138">
        <f>VLOOKUP($A162,Table2[[No]:[Date Student Last Attended Program
(mm/dd/yyyy)]],17,FALSE)</f>
        <v>0</v>
      </c>
      <c r="F162" s="207">
        <f>VLOOKUP($A162,Table2[[No]:[Date Student Last Attended Program
(mm/dd/yyyy)]],18,FALSE)</f>
        <v>0</v>
      </c>
      <c r="G162" s="209">
        <f>VLOOKUP($A162,Table2[[#All],[No]:[Which Group Does Student Participate In?
(optional)]],23,FALSE)</f>
        <v>0</v>
      </c>
      <c r="H162" s="29"/>
      <c r="I162" s="29"/>
      <c r="J162" s="29"/>
      <c r="K162" s="29"/>
      <c r="L162" s="29"/>
      <c r="M162" s="29"/>
      <c r="N162" s="29"/>
      <c r="O162" s="29"/>
      <c r="P162" s="29"/>
      <c r="Q162" s="29"/>
      <c r="R162" s="29"/>
      <c r="S162" s="9"/>
      <c r="T162" s="9"/>
      <c r="U162" s="9"/>
      <c r="V162" s="9"/>
      <c r="W162" s="9"/>
      <c r="X162" s="9"/>
      <c r="Y162" s="9"/>
      <c r="Z162" s="9"/>
      <c r="AA162" s="9"/>
      <c r="AB162" s="9"/>
      <c r="AC162" s="9"/>
      <c r="AD162" s="9"/>
      <c r="AE162" s="9"/>
      <c r="AF162" s="9"/>
      <c r="AG162" s="9"/>
      <c r="AH162" s="9"/>
      <c r="AI162" s="9"/>
      <c r="AJ162" s="9"/>
      <c r="AK162" s="9"/>
      <c r="AL162" s="9"/>
      <c r="AM162" s="11">
        <f t="shared" si="8"/>
        <v>0</v>
      </c>
      <c r="AN162" s="11">
        <f t="shared" si="9"/>
        <v>0</v>
      </c>
      <c r="AO162" s="47" t="e">
        <f t="shared" si="10"/>
        <v>#DIV/0!</v>
      </c>
      <c r="AP162" s="3">
        <f>SUM(VLOOKUP($A162,JAN!$A$2:$AN$301,39,FALSE),VLOOKUP($A162,FEB!$A$2:$AK$301,36,FALSE),VLOOKUP($A162,MAR!$A$2:$AN$301,39,FALSE))</f>
        <v>0</v>
      </c>
      <c r="AQ162" s="3">
        <f>SUM(VLOOKUP($A162,JAN!$A$2:$AN$301,40,FALSE),VLOOKUP($A162,FEB!$A$2:$AK$301,37,FALSE),VLOOKUP($A162,MAR!$A$2:$AN$301,40,FALSE))</f>
        <v>0</v>
      </c>
      <c r="AR162" s="196" t="e">
        <f t="shared" si="11"/>
        <v>#DIV/0!</v>
      </c>
    </row>
    <row r="163" spans="1:44" x14ac:dyDescent="0.25">
      <c r="A163" s="10">
        <v>162</v>
      </c>
      <c r="B163" s="11">
        <f>VLOOKUP($A163,Table2[[No]:[Date Student Last Attended Program
(mm/dd/yyyy)]],2,FALSE)</f>
        <v>0</v>
      </c>
      <c r="C163" s="12">
        <f>VLOOKUP($A163,Table2[[No]:[Date Student Last Attended Program
(mm/dd/yyyy)]],4,FALSE)</f>
        <v>0</v>
      </c>
      <c r="D163" s="51">
        <f>VLOOKUP($A163,Table2[[No]:[Date Student Last Attended Program
(mm/dd/yyyy)]],14,FALSE)</f>
        <v>0</v>
      </c>
      <c r="E163" s="138">
        <f>VLOOKUP($A163,Table2[[No]:[Date Student Last Attended Program
(mm/dd/yyyy)]],17,FALSE)</f>
        <v>0</v>
      </c>
      <c r="F163" s="207">
        <f>VLOOKUP($A163,Table2[[No]:[Date Student Last Attended Program
(mm/dd/yyyy)]],18,FALSE)</f>
        <v>0</v>
      </c>
      <c r="G163" s="209">
        <f>VLOOKUP($A163,Table2[[#All],[No]:[Which Group Does Student Participate In?
(optional)]],23,FALSE)</f>
        <v>0</v>
      </c>
      <c r="H163" s="29"/>
      <c r="I163" s="29"/>
      <c r="J163" s="29"/>
      <c r="K163" s="29"/>
      <c r="L163" s="29"/>
      <c r="M163" s="29"/>
      <c r="N163" s="29"/>
      <c r="O163" s="29"/>
      <c r="P163" s="29"/>
      <c r="Q163" s="29"/>
      <c r="R163" s="29"/>
      <c r="S163" s="9"/>
      <c r="T163" s="9"/>
      <c r="U163" s="9"/>
      <c r="V163" s="9"/>
      <c r="W163" s="9"/>
      <c r="X163" s="9"/>
      <c r="Y163" s="9"/>
      <c r="Z163" s="9"/>
      <c r="AA163" s="9"/>
      <c r="AB163" s="9"/>
      <c r="AC163" s="9"/>
      <c r="AD163" s="9"/>
      <c r="AE163" s="9"/>
      <c r="AF163" s="9"/>
      <c r="AG163" s="9"/>
      <c r="AH163" s="9"/>
      <c r="AI163" s="9"/>
      <c r="AJ163" s="9"/>
      <c r="AK163" s="9"/>
      <c r="AL163" s="9"/>
      <c r="AM163" s="11">
        <f t="shared" si="8"/>
        <v>0</v>
      </c>
      <c r="AN163" s="11">
        <f t="shared" si="9"/>
        <v>0</v>
      </c>
      <c r="AO163" s="47" t="e">
        <f t="shared" si="10"/>
        <v>#DIV/0!</v>
      </c>
      <c r="AP163" s="3">
        <f>SUM(VLOOKUP($A163,JAN!$A$2:$AN$301,39,FALSE),VLOOKUP($A163,FEB!$A$2:$AK$301,36,FALSE),VLOOKUP($A163,MAR!$A$2:$AN$301,39,FALSE))</f>
        <v>0</v>
      </c>
      <c r="AQ163" s="3">
        <f>SUM(VLOOKUP($A163,JAN!$A$2:$AN$301,40,FALSE),VLOOKUP($A163,FEB!$A$2:$AK$301,37,FALSE),VLOOKUP($A163,MAR!$A$2:$AN$301,40,FALSE))</f>
        <v>0</v>
      </c>
      <c r="AR163" s="196" t="e">
        <f t="shared" si="11"/>
        <v>#DIV/0!</v>
      </c>
    </row>
    <row r="164" spans="1:44" x14ac:dyDescent="0.25">
      <c r="A164" s="10">
        <v>163</v>
      </c>
      <c r="B164" s="11">
        <f>VLOOKUP($A164,Table2[[No]:[Date Student Last Attended Program
(mm/dd/yyyy)]],2,FALSE)</f>
        <v>0</v>
      </c>
      <c r="C164" s="12">
        <f>VLOOKUP($A164,Table2[[No]:[Date Student Last Attended Program
(mm/dd/yyyy)]],4,FALSE)</f>
        <v>0</v>
      </c>
      <c r="D164" s="51">
        <f>VLOOKUP($A164,Table2[[No]:[Date Student Last Attended Program
(mm/dd/yyyy)]],14,FALSE)</f>
        <v>0</v>
      </c>
      <c r="E164" s="138">
        <f>VLOOKUP($A164,Table2[[No]:[Date Student Last Attended Program
(mm/dd/yyyy)]],17,FALSE)</f>
        <v>0</v>
      </c>
      <c r="F164" s="207">
        <f>VLOOKUP($A164,Table2[[No]:[Date Student Last Attended Program
(mm/dd/yyyy)]],18,FALSE)</f>
        <v>0</v>
      </c>
      <c r="G164" s="209">
        <f>VLOOKUP($A164,Table2[[#All],[No]:[Which Group Does Student Participate In?
(optional)]],23,FALSE)</f>
        <v>0</v>
      </c>
      <c r="H164" s="29"/>
      <c r="I164" s="29"/>
      <c r="J164" s="29"/>
      <c r="K164" s="29"/>
      <c r="L164" s="29"/>
      <c r="M164" s="29"/>
      <c r="N164" s="29"/>
      <c r="O164" s="29"/>
      <c r="P164" s="29"/>
      <c r="Q164" s="29"/>
      <c r="R164" s="29"/>
      <c r="S164" s="9"/>
      <c r="T164" s="9"/>
      <c r="U164" s="9"/>
      <c r="V164" s="9"/>
      <c r="W164" s="9"/>
      <c r="X164" s="9"/>
      <c r="Y164" s="9"/>
      <c r="Z164" s="9"/>
      <c r="AA164" s="9"/>
      <c r="AB164" s="9"/>
      <c r="AC164" s="9"/>
      <c r="AD164" s="9"/>
      <c r="AE164" s="9"/>
      <c r="AF164" s="9"/>
      <c r="AG164" s="9"/>
      <c r="AH164" s="9"/>
      <c r="AI164" s="9"/>
      <c r="AJ164" s="9"/>
      <c r="AK164" s="9"/>
      <c r="AL164" s="9"/>
      <c r="AM164" s="11">
        <f t="shared" si="8"/>
        <v>0</v>
      </c>
      <c r="AN164" s="11">
        <f t="shared" si="9"/>
        <v>0</v>
      </c>
      <c r="AO164" s="47" t="e">
        <f t="shared" si="10"/>
        <v>#DIV/0!</v>
      </c>
      <c r="AP164" s="3">
        <f>SUM(VLOOKUP($A164,JAN!$A$2:$AN$301,39,FALSE),VLOOKUP($A164,FEB!$A$2:$AK$301,36,FALSE),VLOOKUP($A164,MAR!$A$2:$AN$301,39,FALSE))</f>
        <v>0</v>
      </c>
      <c r="AQ164" s="3">
        <f>SUM(VLOOKUP($A164,JAN!$A$2:$AN$301,40,FALSE),VLOOKUP($A164,FEB!$A$2:$AK$301,37,FALSE),VLOOKUP($A164,MAR!$A$2:$AN$301,40,FALSE))</f>
        <v>0</v>
      </c>
      <c r="AR164" s="196" t="e">
        <f t="shared" si="11"/>
        <v>#DIV/0!</v>
      </c>
    </row>
    <row r="165" spans="1:44" x14ac:dyDescent="0.25">
      <c r="A165" s="10">
        <v>164</v>
      </c>
      <c r="B165" s="11">
        <f>VLOOKUP($A165,Table2[[No]:[Date Student Last Attended Program
(mm/dd/yyyy)]],2,FALSE)</f>
        <v>0</v>
      </c>
      <c r="C165" s="12">
        <f>VLOOKUP($A165,Table2[[No]:[Date Student Last Attended Program
(mm/dd/yyyy)]],4,FALSE)</f>
        <v>0</v>
      </c>
      <c r="D165" s="51">
        <f>VLOOKUP($A165,Table2[[No]:[Date Student Last Attended Program
(mm/dd/yyyy)]],14,FALSE)</f>
        <v>0</v>
      </c>
      <c r="E165" s="138">
        <f>VLOOKUP($A165,Table2[[No]:[Date Student Last Attended Program
(mm/dd/yyyy)]],17,FALSE)</f>
        <v>0</v>
      </c>
      <c r="F165" s="207">
        <f>VLOOKUP($A165,Table2[[No]:[Date Student Last Attended Program
(mm/dd/yyyy)]],18,FALSE)</f>
        <v>0</v>
      </c>
      <c r="G165" s="209">
        <f>VLOOKUP($A165,Table2[[#All],[No]:[Which Group Does Student Participate In?
(optional)]],23,FALSE)</f>
        <v>0</v>
      </c>
      <c r="H165" s="29"/>
      <c r="I165" s="29"/>
      <c r="J165" s="29"/>
      <c r="K165" s="29"/>
      <c r="L165" s="29"/>
      <c r="M165" s="29"/>
      <c r="N165" s="29"/>
      <c r="O165" s="29"/>
      <c r="P165" s="29"/>
      <c r="Q165" s="29"/>
      <c r="R165" s="29"/>
      <c r="S165" s="9"/>
      <c r="T165" s="9"/>
      <c r="U165" s="9"/>
      <c r="V165" s="9"/>
      <c r="W165" s="9"/>
      <c r="X165" s="9"/>
      <c r="Y165" s="9"/>
      <c r="Z165" s="9"/>
      <c r="AA165" s="9"/>
      <c r="AB165" s="9"/>
      <c r="AC165" s="9"/>
      <c r="AD165" s="9"/>
      <c r="AE165" s="9"/>
      <c r="AF165" s="9"/>
      <c r="AG165" s="9"/>
      <c r="AH165" s="9"/>
      <c r="AI165" s="9"/>
      <c r="AJ165" s="9"/>
      <c r="AK165" s="9"/>
      <c r="AL165" s="9"/>
      <c r="AM165" s="11">
        <f t="shared" si="8"/>
        <v>0</v>
      </c>
      <c r="AN165" s="11">
        <f t="shared" si="9"/>
        <v>0</v>
      </c>
      <c r="AO165" s="47" t="e">
        <f t="shared" si="10"/>
        <v>#DIV/0!</v>
      </c>
      <c r="AP165" s="3">
        <f>SUM(VLOOKUP($A165,JAN!$A$2:$AN$301,39,FALSE),VLOOKUP($A165,FEB!$A$2:$AK$301,36,FALSE),VLOOKUP($A165,MAR!$A$2:$AN$301,39,FALSE))</f>
        <v>0</v>
      </c>
      <c r="AQ165" s="3">
        <f>SUM(VLOOKUP($A165,JAN!$A$2:$AN$301,40,FALSE),VLOOKUP($A165,FEB!$A$2:$AK$301,37,FALSE),VLOOKUP($A165,MAR!$A$2:$AN$301,40,FALSE))</f>
        <v>0</v>
      </c>
      <c r="AR165" s="196" t="e">
        <f t="shared" si="11"/>
        <v>#DIV/0!</v>
      </c>
    </row>
    <row r="166" spans="1:44" x14ac:dyDescent="0.25">
      <c r="A166" s="10">
        <v>165</v>
      </c>
      <c r="B166" s="11">
        <f>VLOOKUP($A166,Table2[[No]:[Date Student Last Attended Program
(mm/dd/yyyy)]],2,FALSE)</f>
        <v>0</v>
      </c>
      <c r="C166" s="12">
        <f>VLOOKUP($A166,Table2[[No]:[Date Student Last Attended Program
(mm/dd/yyyy)]],4,FALSE)</f>
        <v>0</v>
      </c>
      <c r="D166" s="51">
        <f>VLOOKUP($A166,Table2[[No]:[Date Student Last Attended Program
(mm/dd/yyyy)]],14,FALSE)</f>
        <v>0</v>
      </c>
      <c r="E166" s="138">
        <f>VLOOKUP($A166,Table2[[No]:[Date Student Last Attended Program
(mm/dd/yyyy)]],17,FALSE)</f>
        <v>0</v>
      </c>
      <c r="F166" s="207">
        <f>VLOOKUP($A166,Table2[[No]:[Date Student Last Attended Program
(mm/dd/yyyy)]],18,FALSE)</f>
        <v>0</v>
      </c>
      <c r="G166" s="209">
        <f>VLOOKUP($A166,Table2[[#All],[No]:[Which Group Does Student Participate In?
(optional)]],23,FALSE)</f>
        <v>0</v>
      </c>
      <c r="H166" s="29"/>
      <c r="I166" s="29"/>
      <c r="J166" s="29"/>
      <c r="K166" s="29"/>
      <c r="L166" s="29"/>
      <c r="M166" s="29"/>
      <c r="N166" s="29"/>
      <c r="O166" s="29"/>
      <c r="P166" s="29"/>
      <c r="Q166" s="29"/>
      <c r="R166" s="29"/>
      <c r="S166" s="9"/>
      <c r="T166" s="9"/>
      <c r="U166" s="9"/>
      <c r="V166" s="9"/>
      <c r="W166" s="9"/>
      <c r="X166" s="9"/>
      <c r="Y166" s="9"/>
      <c r="Z166" s="9"/>
      <c r="AA166" s="9"/>
      <c r="AB166" s="9"/>
      <c r="AC166" s="9"/>
      <c r="AD166" s="9"/>
      <c r="AE166" s="9"/>
      <c r="AF166" s="9"/>
      <c r="AG166" s="9"/>
      <c r="AH166" s="9"/>
      <c r="AI166" s="9"/>
      <c r="AJ166" s="9"/>
      <c r="AK166" s="9"/>
      <c r="AL166" s="9"/>
      <c r="AM166" s="11">
        <f t="shared" si="8"/>
        <v>0</v>
      </c>
      <c r="AN166" s="11">
        <f t="shared" si="9"/>
        <v>0</v>
      </c>
      <c r="AO166" s="47" t="e">
        <f t="shared" si="10"/>
        <v>#DIV/0!</v>
      </c>
      <c r="AP166" s="3">
        <f>SUM(VLOOKUP($A166,JAN!$A$2:$AN$301,39,FALSE),VLOOKUP($A166,FEB!$A$2:$AK$301,36,FALSE),VLOOKUP($A166,MAR!$A$2:$AN$301,39,FALSE))</f>
        <v>0</v>
      </c>
      <c r="AQ166" s="3">
        <f>SUM(VLOOKUP($A166,JAN!$A$2:$AN$301,40,FALSE),VLOOKUP($A166,FEB!$A$2:$AK$301,37,FALSE),VLOOKUP($A166,MAR!$A$2:$AN$301,40,FALSE))</f>
        <v>0</v>
      </c>
      <c r="AR166" s="196" t="e">
        <f t="shared" si="11"/>
        <v>#DIV/0!</v>
      </c>
    </row>
    <row r="167" spans="1:44" x14ac:dyDescent="0.25">
      <c r="A167" s="10">
        <v>166</v>
      </c>
      <c r="B167" s="11">
        <f>VLOOKUP($A167,Table2[[No]:[Date Student Last Attended Program
(mm/dd/yyyy)]],2,FALSE)</f>
        <v>0</v>
      </c>
      <c r="C167" s="12">
        <f>VLOOKUP($A167,Table2[[No]:[Date Student Last Attended Program
(mm/dd/yyyy)]],4,FALSE)</f>
        <v>0</v>
      </c>
      <c r="D167" s="51">
        <f>VLOOKUP($A167,Table2[[No]:[Date Student Last Attended Program
(mm/dd/yyyy)]],14,FALSE)</f>
        <v>0</v>
      </c>
      <c r="E167" s="138">
        <f>VLOOKUP($A167,Table2[[No]:[Date Student Last Attended Program
(mm/dd/yyyy)]],17,FALSE)</f>
        <v>0</v>
      </c>
      <c r="F167" s="207">
        <f>VLOOKUP($A167,Table2[[No]:[Date Student Last Attended Program
(mm/dd/yyyy)]],18,FALSE)</f>
        <v>0</v>
      </c>
      <c r="G167" s="209">
        <f>VLOOKUP($A167,Table2[[#All],[No]:[Which Group Does Student Participate In?
(optional)]],23,FALSE)</f>
        <v>0</v>
      </c>
      <c r="H167" s="29"/>
      <c r="I167" s="29"/>
      <c r="J167" s="29"/>
      <c r="K167" s="29"/>
      <c r="L167" s="29"/>
      <c r="M167" s="29"/>
      <c r="N167" s="29"/>
      <c r="O167" s="29"/>
      <c r="P167" s="29"/>
      <c r="Q167" s="29"/>
      <c r="R167" s="29"/>
      <c r="S167" s="9"/>
      <c r="T167" s="9"/>
      <c r="U167" s="9"/>
      <c r="V167" s="9"/>
      <c r="W167" s="9"/>
      <c r="X167" s="9"/>
      <c r="Y167" s="9"/>
      <c r="Z167" s="9"/>
      <c r="AA167" s="9"/>
      <c r="AB167" s="9"/>
      <c r="AC167" s="9"/>
      <c r="AD167" s="9"/>
      <c r="AE167" s="9"/>
      <c r="AF167" s="9"/>
      <c r="AG167" s="9"/>
      <c r="AH167" s="9"/>
      <c r="AI167" s="9"/>
      <c r="AJ167" s="9"/>
      <c r="AK167" s="9"/>
      <c r="AL167" s="9"/>
      <c r="AM167" s="11">
        <f t="shared" si="8"/>
        <v>0</v>
      </c>
      <c r="AN167" s="11">
        <f t="shared" si="9"/>
        <v>0</v>
      </c>
      <c r="AO167" s="47" t="e">
        <f t="shared" si="10"/>
        <v>#DIV/0!</v>
      </c>
      <c r="AP167" s="3">
        <f>SUM(VLOOKUP($A167,JAN!$A$2:$AN$301,39,FALSE),VLOOKUP($A167,FEB!$A$2:$AK$301,36,FALSE),VLOOKUP($A167,MAR!$A$2:$AN$301,39,FALSE))</f>
        <v>0</v>
      </c>
      <c r="AQ167" s="3">
        <f>SUM(VLOOKUP($A167,JAN!$A$2:$AN$301,40,FALSE),VLOOKUP($A167,FEB!$A$2:$AK$301,37,FALSE),VLOOKUP($A167,MAR!$A$2:$AN$301,40,FALSE))</f>
        <v>0</v>
      </c>
      <c r="AR167" s="196" t="e">
        <f t="shared" si="11"/>
        <v>#DIV/0!</v>
      </c>
    </row>
    <row r="168" spans="1:44" x14ac:dyDescent="0.25">
      <c r="A168" s="10">
        <v>167</v>
      </c>
      <c r="B168" s="11">
        <f>VLOOKUP($A168,Table2[[No]:[Date Student Last Attended Program
(mm/dd/yyyy)]],2,FALSE)</f>
        <v>0</v>
      </c>
      <c r="C168" s="12">
        <f>VLOOKUP($A168,Table2[[No]:[Date Student Last Attended Program
(mm/dd/yyyy)]],4,FALSE)</f>
        <v>0</v>
      </c>
      <c r="D168" s="51">
        <f>VLOOKUP($A168,Table2[[No]:[Date Student Last Attended Program
(mm/dd/yyyy)]],14,FALSE)</f>
        <v>0</v>
      </c>
      <c r="E168" s="138">
        <f>VLOOKUP($A168,Table2[[No]:[Date Student Last Attended Program
(mm/dd/yyyy)]],17,FALSE)</f>
        <v>0</v>
      </c>
      <c r="F168" s="207">
        <f>VLOOKUP($A168,Table2[[No]:[Date Student Last Attended Program
(mm/dd/yyyy)]],18,FALSE)</f>
        <v>0</v>
      </c>
      <c r="G168" s="209">
        <f>VLOOKUP($A168,Table2[[#All],[No]:[Which Group Does Student Participate In?
(optional)]],23,FALSE)</f>
        <v>0</v>
      </c>
      <c r="H168" s="29"/>
      <c r="I168" s="29"/>
      <c r="J168" s="29"/>
      <c r="K168" s="29"/>
      <c r="L168" s="29"/>
      <c r="M168" s="29"/>
      <c r="N168" s="29"/>
      <c r="O168" s="29"/>
      <c r="P168" s="29"/>
      <c r="Q168" s="29"/>
      <c r="R168" s="29"/>
      <c r="S168" s="9"/>
      <c r="T168" s="9"/>
      <c r="U168" s="9"/>
      <c r="V168" s="9"/>
      <c r="W168" s="9"/>
      <c r="X168" s="9"/>
      <c r="Y168" s="9"/>
      <c r="Z168" s="9"/>
      <c r="AA168" s="9"/>
      <c r="AB168" s="9"/>
      <c r="AC168" s="9"/>
      <c r="AD168" s="9"/>
      <c r="AE168" s="9"/>
      <c r="AF168" s="9"/>
      <c r="AG168" s="9"/>
      <c r="AH168" s="9"/>
      <c r="AI168" s="9"/>
      <c r="AJ168" s="9"/>
      <c r="AK168" s="9"/>
      <c r="AL168" s="9"/>
      <c r="AM168" s="11">
        <f t="shared" si="8"/>
        <v>0</v>
      </c>
      <c r="AN168" s="11">
        <f t="shared" si="9"/>
        <v>0</v>
      </c>
      <c r="AO168" s="47" t="e">
        <f t="shared" si="10"/>
        <v>#DIV/0!</v>
      </c>
      <c r="AP168" s="3">
        <f>SUM(VLOOKUP($A168,JAN!$A$2:$AN$301,39,FALSE),VLOOKUP($A168,FEB!$A$2:$AK$301,36,FALSE),VLOOKUP($A168,MAR!$A$2:$AN$301,39,FALSE))</f>
        <v>0</v>
      </c>
      <c r="AQ168" s="3">
        <f>SUM(VLOOKUP($A168,JAN!$A$2:$AN$301,40,FALSE),VLOOKUP($A168,FEB!$A$2:$AK$301,37,FALSE),VLOOKUP($A168,MAR!$A$2:$AN$301,40,FALSE))</f>
        <v>0</v>
      </c>
      <c r="AR168" s="196" t="e">
        <f t="shared" si="11"/>
        <v>#DIV/0!</v>
      </c>
    </row>
    <row r="169" spans="1:44" x14ac:dyDescent="0.25">
      <c r="A169" s="10">
        <v>168</v>
      </c>
      <c r="B169" s="11">
        <f>VLOOKUP($A169,Table2[[No]:[Date Student Last Attended Program
(mm/dd/yyyy)]],2,FALSE)</f>
        <v>0</v>
      </c>
      <c r="C169" s="12">
        <f>VLOOKUP($A169,Table2[[No]:[Date Student Last Attended Program
(mm/dd/yyyy)]],4,FALSE)</f>
        <v>0</v>
      </c>
      <c r="D169" s="51">
        <f>VLOOKUP($A169,Table2[[No]:[Date Student Last Attended Program
(mm/dd/yyyy)]],14,FALSE)</f>
        <v>0</v>
      </c>
      <c r="E169" s="138">
        <f>VLOOKUP($A169,Table2[[No]:[Date Student Last Attended Program
(mm/dd/yyyy)]],17,FALSE)</f>
        <v>0</v>
      </c>
      <c r="F169" s="207">
        <f>VLOOKUP($A169,Table2[[No]:[Date Student Last Attended Program
(mm/dd/yyyy)]],18,FALSE)</f>
        <v>0</v>
      </c>
      <c r="G169" s="209">
        <f>VLOOKUP($A169,Table2[[#All],[No]:[Which Group Does Student Participate In?
(optional)]],23,FALSE)</f>
        <v>0</v>
      </c>
      <c r="H169" s="29"/>
      <c r="I169" s="29"/>
      <c r="J169" s="29"/>
      <c r="K169" s="29"/>
      <c r="L169" s="29"/>
      <c r="M169" s="29"/>
      <c r="N169" s="29"/>
      <c r="O169" s="29"/>
      <c r="P169" s="29"/>
      <c r="Q169" s="29"/>
      <c r="R169" s="29"/>
      <c r="S169" s="9"/>
      <c r="T169" s="9"/>
      <c r="U169" s="9"/>
      <c r="V169" s="9"/>
      <c r="W169" s="9"/>
      <c r="X169" s="9"/>
      <c r="Y169" s="9"/>
      <c r="Z169" s="9"/>
      <c r="AA169" s="9"/>
      <c r="AB169" s="9"/>
      <c r="AC169" s="9"/>
      <c r="AD169" s="9"/>
      <c r="AE169" s="9"/>
      <c r="AF169" s="9"/>
      <c r="AG169" s="9"/>
      <c r="AH169" s="9"/>
      <c r="AI169" s="9"/>
      <c r="AJ169" s="9"/>
      <c r="AK169" s="9"/>
      <c r="AL169" s="9"/>
      <c r="AM169" s="11">
        <f t="shared" si="8"/>
        <v>0</v>
      </c>
      <c r="AN169" s="11">
        <f t="shared" si="9"/>
        <v>0</v>
      </c>
      <c r="AO169" s="47" t="e">
        <f t="shared" si="10"/>
        <v>#DIV/0!</v>
      </c>
      <c r="AP169" s="3">
        <f>SUM(VLOOKUP($A169,JAN!$A$2:$AN$301,39,FALSE),VLOOKUP($A169,FEB!$A$2:$AK$301,36,FALSE),VLOOKUP($A169,MAR!$A$2:$AN$301,39,FALSE))</f>
        <v>0</v>
      </c>
      <c r="AQ169" s="3">
        <f>SUM(VLOOKUP($A169,JAN!$A$2:$AN$301,40,FALSE),VLOOKUP($A169,FEB!$A$2:$AK$301,37,FALSE),VLOOKUP($A169,MAR!$A$2:$AN$301,40,FALSE))</f>
        <v>0</v>
      </c>
      <c r="AR169" s="196" t="e">
        <f t="shared" si="11"/>
        <v>#DIV/0!</v>
      </c>
    </row>
    <row r="170" spans="1:44" x14ac:dyDescent="0.25">
      <c r="A170" s="10">
        <v>169</v>
      </c>
      <c r="B170" s="11">
        <f>VLOOKUP($A170,Table2[[No]:[Date Student Last Attended Program
(mm/dd/yyyy)]],2,FALSE)</f>
        <v>0</v>
      </c>
      <c r="C170" s="12">
        <f>VLOOKUP($A170,Table2[[No]:[Date Student Last Attended Program
(mm/dd/yyyy)]],4,FALSE)</f>
        <v>0</v>
      </c>
      <c r="D170" s="51">
        <f>VLOOKUP($A170,Table2[[No]:[Date Student Last Attended Program
(mm/dd/yyyy)]],14,FALSE)</f>
        <v>0</v>
      </c>
      <c r="E170" s="138">
        <f>VLOOKUP($A170,Table2[[No]:[Date Student Last Attended Program
(mm/dd/yyyy)]],17,FALSE)</f>
        <v>0</v>
      </c>
      <c r="F170" s="207">
        <f>VLOOKUP($A170,Table2[[No]:[Date Student Last Attended Program
(mm/dd/yyyy)]],18,FALSE)</f>
        <v>0</v>
      </c>
      <c r="G170" s="209">
        <f>VLOOKUP($A170,Table2[[#All],[No]:[Which Group Does Student Participate In?
(optional)]],23,FALSE)</f>
        <v>0</v>
      </c>
      <c r="H170" s="29"/>
      <c r="I170" s="29"/>
      <c r="J170" s="29"/>
      <c r="K170" s="29"/>
      <c r="L170" s="29"/>
      <c r="M170" s="29"/>
      <c r="N170" s="29"/>
      <c r="O170" s="29"/>
      <c r="P170" s="29"/>
      <c r="Q170" s="29"/>
      <c r="R170" s="29"/>
      <c r="S170" s="9"/>
      <c r="T170" s="9"/>
      <c r="U170" s="9"/>
      <c r="V170" s="9"/>
      <c r="W170" s="9"/>
      <c r="X170" s="9"/>
      <c r="Y170" s="9"/>
      <c r="Z170" s="9"/>
      <c r="AA170" s="9"/>
      <c r="AB170" s="9"/>
      <c r="AC170" s="9"/>
      <c r="AD170" s="9"/>
      <c r="AE170" s="9"/>
      <c r="AF170" s="9"/>
      <c r="AG170" s="9"/>
      <c r="AH170" s="9"/>
      <c r="AI170" s="9"/>
      <c r="AJ170" s="9"/>
      <c r="AK170" s="9"/>
      <c r="AL170" s="9"/>
      <c r="AM170" s="11">
        <f t="shared" si="8"/>
        <v>0</v>
      </c>
      <c r="AN170" s="11">
        <f t="shared" si="9"/>
        <v>0</v>
      </c>
      <c r="AO170" s="47" t="e">
        <f t="shared" si="10"/>
        <v>#DIV/0!</v>
      </c>
      <c r="AP170" s="3">
        <f>SUM(VLOOKUP($A170,JAN!$A$2:$AN$301,39,FALSE),VLOOKUP($A170,FEB!$A$2:$AK$301,36,FALSE),VLOOKUP($A170,MAR!$A$2:$AN$301,39,FALSE))</f>
        <v>0</v>
      </c>
      <c r="AQ170" s="3">
        <f>SUM(VLOOKUP($A170,JAN!$A$2:$AN$301,40,FALSE),VLOOKUP($A170,FEB!$A$2:$AK$301,37,FALSE),VLOOKUP($A170,MAR!$A$2:$AN$301,40,FALSE))</f>
        <v>0</v>
      </c>
      <c r="AR170" s="196" t="e">
        <f t="shared" si="11"/>
        <v>#DIV/0!</v>
      </c>
    </row>
    <row r="171" spans="1:44" x14ac:dyDescent="0.25">
      <c r="A171" s="10">
        <v>170</v>
      </c>
      <c r="B171" s="11">
        <f>VLOOKUP($A171,Table2[[No]:[Date Student Last Attended Program
(mm/dd/yyyy)]],2,FALSE)</f>
        <v>0</v>
      </c>
      <c r="C171" s="12">
        <f>VLOOKUP($A171,Table2[[No]:[Date Student Last Attended Program
(mm/dd/yyyy)]],4,FALSE)</f>
        <v>0</v>
      </c>
      <c r="D171" s="51">
        <f>VLOOKUP($A171,Table2[[No]:[Date Student Last Attended Program
(mm/dd/yyyy)]],14,FALSE)</f>
        <v>0</v>
      </c>
      <c r="E171" s="138">
        <f>VLOOKUP($A171,Table2[[No]:[Date Student Last Attended Program
(mm/dd/yyyy)]],17,FALSE)</f>
        <v>0</v>
      </c>
      <c r="F171" s="207">
        <f>VLOOKUP($A171,Table2[[No]:[Date Student Last Attended Program
(mm/dd/yyyy)]],18,FALSE)</f>
        <v>0</v>
      </c>
      <c r="G171" s="209">
        <f>VLOOKUP($A171,Table2[[#All],[No]:[Which Group Does Student Participate In?
(optional)]],23,FALSE)</f>
        <v>0</v>
      </c>
      <c r="H171" s="29"/>
      <c r="I171" s="29"/>
      <c r="J171" s="29"/>
      <c r="K171" s="29"/>
      <c r="L171" s="29"/>
      <c r="M171" s="29"/>
      <c r="N171" s="29"/>
      <c r="O171" s="29"/>
      <c r="P171" s="29"/>
      <c r="Q171" s="29"/>
      <c r="R171" s="29"/>
      <c r="S171" s="9"/>
      <c r="T171" s="9"/>
      <c r="U171" s="9"/>
      <c r="V171" s="9"/>
      <c r="W171" s="9"/>
      <c r="X171" s="9"/>
      <c r="Y171" s="9"/>
      <c r="Z171" s="9"/>
      <c r="AA171" s="9"/>
      <c r="AB171" s="9"/>
      <c r="AC171" s="9"/>
      <c r="AD171" s="9"/>
      <c r="AE171" s="9"/>
      <c r="AF171" s="9"/>
      <c r="AG171" s="9"/>
      <c r="AH171" s="9"/>
      <c r="AI171" s="9"/>
      <c r="AJ171" s="9"/>
      <c r="AK171" s="9"/>
      <c r="AL171" s="9"/>
      <c r="AM171" s="11">
        <f t="shared" si="8"/>
        <v>0</v>
      </c>
      <c r="AN171" s="11">
        <f t="shared" si="9"/>
        <v>0</v>
      </c>
      <c r="AO171" s="47" t="e">
        <f t="shared" si="10"/>
        <v>#DIV/0!</v>
      </c>
      <c r="AP171" s="3">
        <f>SUM(VLOOKUP($A171,JAN!$A$2:$AN$301,39,FALSE),VLOOKUP($A171,FEB!$A$2:$AK$301,36,FALSE),VLOOKUP($A171,MAR!$A$2:$AN$301,39,FALSE))</f>
        <v>0</v>
      </c>
      <c r="AQ171" s="3">
        <f>SUM(VLOOKUP($A171,JAN!$A$2:$AN$301,40,FALSE),VLOOKUP($A171,FEB!$A$2:$AK$301,37,FALSE),VLOOKUP($A171,MAR!$A$2:$AN$301,40,FALSE))</f>
        <v>0</v>
      </c>
      <c r="AR171" s="196" t="e">
        <f t="shared" si="11"/>
        <v>#DIV/0!</v>
      </c>
    </row>
    <row r="172" spans="1:44" x14ac:dyDescent="0.25">
      <c r="A172" s="10">
        <v>171</v>
      </c>
      <c r="B172" s="11">
        <f>VLOOKUP($A172,Table2[[No]:[Date Student Last Attended Program
(mm/dd/yyyy)]],2,FALSE)</f>
        <v>0</v>
      </c>
      <c r="C172" s="12">
        <f>VLOOKUP($A172,Table2[[No]:[Date Student Last Attended Program
(mm/dd/yyyy)]],4,FALSE)</f>
        <v>0</v>
      </c>
      <c r="D172" s="51">
        <f>VLOOKUP($A172,Table2[[No]:[Date Student Last Attended Program
(mm/dd/yyyy)]],14,FALSE)</f>
        <v>0</v>
      </c>
      <c r="E172" s="138">
        <f>VLOOKUP($A172,Table2[[No]:[Date Student Last Attended Program
(mm/dd/yyyy)]],17,FALSE)</f>
        <v>0</v>
      </c>
      <c r="F172" s="207">
        <f>VLOOKUP($A172,Table2[[No]:[Date Student Last Attended Program
(mm/dd/yyyy)]],18,FALSE)</f>
        <v>0</v>
      </c>
      <c r="G172" s="209">
        <f>VLOOKUP($A172,Table2[[#All],[No]:[Which Group Does Student Participate In?
(optional)]],23,FALSE)</f>
        <v>0</v>
      </c>
      <c r="H172" s="29"/>
      <c r="I172" s="29"/>
      <c r="J172" s="29"/>
      <c r="K172" s="29"/>
      <c r="L172" s="29"/>
      <c r="M172" s="29"/>
      <c r="N172" s="29"/>
      <c r="O172" s="29"/>
      <c r="P172" s="29"/>
      <c r="Q172" s="29"/>
      <c r="R172" s="29"/>
      <c r="S172" s="9"/>
      <c r="T172" s="9"/>
      <c r="U172" s="9"/>
      <c r="V172" s="9"/>
      <c r="W172" s="9"/>
      <c r="X172" s="9"/>
      <c r="Y172" s="9"/>
      <c r="Z172" s="9"/>
      <c r="AA172" s="9"/>
      <c r="AB172" s="9"/>
      <c r="AC172" s="9"/>
      <c r="AD172" s="9"/>
      <c r="AE172" s="9"/>
      <c r="AF172" s="9"/>
      <c r="AG172" s="9"/>
      <c r="AH172" s="9"/>
      <c r="AI172" s="9"/>
      <c r="AJ172" s="9"/>
      <c r="AK172" s="9"/>
      <c r="AL172" s="9"/>
      <c r="AM172" s="11">
        <f t="shared" si="8"/>
        <v>0</v>
      </c>
      <c r="AN172" s="11">
        <f t="shared" si="9"/>
        <v>0</v>
      </c>
      <c r="AO172" s="47" t="e">
        <f t="shared" si="10"/>
        <v>#DIV/0!</v>
      </c>
      <c r="AP172" s="3">
        <f>SUM(VLOOKUP($A172,JAN!$A$2:$AN$301,39,FALSE),VLOOKUP($A172,FEB!$A$2:$AK$301,36,FALSE),VLOOKUP($A172,MAR!$A$2:$AN$301,39,FALSE))</f>
        <v>0</v>
      </c>
      <c r="AQ172" s="3">
        <f>SUM(VLOOKUP($A172,JAN!$A$2:$AN$301,40,FALSE),VLOOKUP($A172,FEB!$A$2:$AK$301,37,FALSE),VLOOKUP($A172,MAR!$A$2:$AN$301,40,FALSE))</f>
        <v>0</v>
      </c>
      <c r="AR172" s="196" t="e">
        <f t="shared" si="11"/>
        <v>#DIV/0!</v>
      </c>
    </row>
    <row r="173" spans="1:44" x14ac:dyDescent="0.25">
      <c r="A173" s="10">
        <v>172</v>
      </c>
      <c r="B173" s="11">
        <f>VLOOKUP($A173,Table2[[No]:[Date Student Last Attended Program
(mm/dd/yyyy)]],2,FALSE)</f>
        <v>0</v>
      </c>
      <c r="C173" s="12">
        <f>VLOOKUP($A173,Table2[[No]:[Date Student Last Attended Program
(mm/dd/yyyy)]],4,FALSE)</f>
        <v>0</v>
      </c>
      <c r="D173" s="51">
        <f>VLOOKUP($A173,Table2[[No]:[Date Student Last Attended Program
(mm/dd/yyyy)]],14,FALSE)</f>
        <v>0</v>
      </c>
      <c r="E173" s="138">
        <f>VLOOKUP($A173,Table2[[No]:[Date Student Last Attended Program
(mm/dd/yyyy)]],17,FALSE)</f>
        <v>0</v>
      </c>
      <c r="F173" s="207">
        <f>VLOOKUP($A173,Table2[[No]:[Date Student Last Attended Program
(mm/dd/yyyy)]],18,FALSE)</f>
        <v>0</v>
      </c>
      <c r="G173" s="209">
        <f>VLOOKUP($A173,Table2[[#All],[No]:[Which Group Does Student Participate In?
(optional)]],23,FALSE)</f>
        <v>0</v>
      </c>
      <c r="H173" s="29"/>
      <c r="I173" s="29"/>
      <c r="J173" s="29"/>
      <c r="K173" s="29"/>
      <c r="L173" s="29"/>
      <c r="M173" s="29"/>
      <c r="N173" s="29"/>
      <c r="O173" s="29"/>
      <c r="P173" s="29"/>
      <c r="Q173" s="29"/>
      <c r="R173" s="29"/>
      <c r="S173" s="9"/>
      <c r="T173" s="9"/>
      <c r="U173" s="9"/>
      <c r="V173" s="9"/>
      <c r="W173" s="9"/>
      <c r="X173" s="9"/>
      <c r="Y173" s="9"/>
      <c r="Z173" s="9"/>
      <c r="AA173" s="9"/>
      <c r="AB173" s="9"/>
      <c r="AC173" s="9"/>
      <c r="AD173" s="9"/>
      <c r="AE173" s="9"/>
      <c r="AF173" s="9"/>
      <c r="AG173" s="9"/>
      <c r="AH173" s="9"/>
      <c r="AI173" s="9"/>
      <c r="AJ173" s="9"/>
      <c r="AK173" s="9"/>
      <c r="AL173" s="9"/>
      <c r="AM173" s="11">
        <f t="shared" si="8"/>
        <v>0</v>
      </c>
      <c r="AN173" s="11">
        <f t="shared" si="9"/>
        <v>0</v>
      </c>
      <c r="AO173" s="47" t="e">
        <f t="shared" si="10"/>
        <v>#DIV/0!</v>
      </c>
      <c r="AP173" s="3">
        <f>SUM(VLOOKUP($A173,JAN!$A$2:$AN$301,39,FALSE),VLOOKUP($A173,FEB!$A$2:$AK$301,36,FALSE),VLOOKUP($A173,MAR!$A$2:$AN$301,39,FALSE))</f>
        <v>0</v>
      </c>
      <c r="AQ173" s="3">
        <f>SUM(VLOOKUP($A173,JAN!$A$2:$AN$301,40,FALSE),VLOOKUP($A173,FEB!$A$2:$AK$301,37,FALSE),VLOOKUP($A173,MAR!$A$2:$AN$301,40,FALSE))</f>
        <v>0</v>
      </c>
      <c r="AR173" s="196" t="e">
        <f t="shared" si="11"/>
        <v>#DIV/0!</v>
      </c>
    </row>
    <row r="174" spans="1:44" x14ac:dyDescent="0.25">
      <c r="A174" s="10">
        <v>173</v>
      </c>
      <c r="B174" s="11">
        <f>VLOOKUP($A174,Table2[[No]:[Date Student Last Attended Program
(mm/dd/yyyy)]],2,FALSE)</f>
        <v>0</v>
      </c>
      <c r="C174" s="12">
        <f>VLOOKUP($A174,Table2[[No]:[Date Student Last Attended Program
(mm/dd/yyyy)]],4,FALSE)</f>
        <v>0</v>
      </c>
      <c r="D174" s="51">
        <f>VLOOKUP($A174,Table2[[No]:[Date Student Last Attended Program
(mm/dd/yyyy)]],14,FALSE)</f>
        <v>0</v>
      </c>
      <c r="E174" s="138">
        <f>VLOOKUP($A174,Table2[[No]:[Date Student Last Attended Program
(mm/dd/yyyy)]],17,FALSE)</f>
        <v>0</v>
      </c>
      <c r="F174" s="207">
        <f>VLOOKUP($A174,Table2[[No]:[Date Student Last Attended Program
(mm/dd/yyyy)]],18,FALSE)</f>
        <v>0</v>
      </c>
      <c r="G174" s="209">
        <f>VLOOKUP($A174,Table2[[#All],[No]:[Which Group Does Student Participate In?
(optional)]],23,FALSE)</f>
        <v>0</v>
      </c>
      <c r="H174" s="29"/>
      <c r="I174" s="29"/>
      <c r="J174" s="29"/>
      <c r="K174" s="29"/>
      <c r="L174" s="29"/>
      <c r="M174" s="29"/>
      <c r="N174" s="29"/>
      <c r="O174" s="29"/>
      <c r="P174" s="29"/>
      <c r="Q174" s="29"/>
      <c r="R174" s="29"/>
      <c r="S174" s="9"/>
      <c r="T174" s="9"/>
      <c r="U174" s="9"/>
      <c r="V174" s="9"/>
      <c r="W174" s="9"/>
      <c r="X174" s="9"/>
      <c r="Y174" s="9"/>
      <c r="Z174" s="9"/>
      <c r="AA174" s="9"/>
      <c r="AB174" s="9"/>
      <c r="AC174" s="9"/>
      <c r="AD174" s="9"/>
      <c r="AE174" s="9"/>
      <c r="AF174" s="9"/>
      <c r="AG174" s="9"/>
      <c r="AH174" s="9"/>
      <c r="AI174" s="9"/>
      <c r="AJ174" s="9"/>
      <c r="AK174" s="9"/>
      <c r="AL174" s="9"/>
      <c r="AM174" s="11">
        <f t="shared" si="8"/>
        <v>0</v>
      </c>
      <c r="AN174" s="11">
        <f t="shared" si="9"/>
        <v>0</v>
      </c>
      <c r="AO174" s="47" t="e">
        <f t="shared" si="10"/>
        <v>#DIV/0!</v>
      </c>
      <c r="AP174" s="3">
        <f>SUM(VLOOKUP($A174,JAN!$A$2:$AN$301,39,FALSE),VLOOKUP($A174,FEB!$A$2:$AK$301,36,FALSE),VLOOKUP($A174,MAR!$A$2:$AN$301,39,FALSE))</f>
        <v>0</v>
      </c>
      <c r="AQ174" s="3">
        <f>SUM(VLOOKUP($A174,JAN!$A$2:$AN$301,40,FALSE),VLOOKUP($A174,FEB!$A$2:$AK$301,37,FALSE),VLOOKUP($A174,MAR!$A$2:$AN$301,40,FALSE))</f>
        <v>0</v>
      </c>
      <c r="AR174" s="196" t="e">
        <f t="shared" si="11"/>
        <v>#DIV/0!</v>
      </c>
    </row>
    <row r="175" spans="1:44" x14ac:dyDescent="0.25">
      <c r="A175" s="10">
        <v>174</v>
      </c>
      <c r="B175" s="11">
        <f>VLOOKUP($A175,Table2[[No]:[Date Student Last Attended Program
(mm/dd/yyyy)]],2,FALSE)</f>
        <v>0</v>
      </c>
      <c r="C175" s="12">
        <f>VLOOKUP($A175,Table2[[No]:[Date Student Last Attended Program
(mm/dd/yyyy)]],4,FALSE)</f>
        <v>0</v>
      </c>
      <c r="D175" s="51">
        <f>VLOOKUP($A175,Table2[[No]:[Date Student Last Attended Program
(mm/dd/yyyy)]],14,FALSE)</f>
        <v>0</v>
      </c>
      <c r="E175" s="138">
        <f>VLOOKUP($A175,Table2[[No]:[Date Student Last Attended Program
(mm/dd/yyyy)]],17,FALSE)</f>
        <v>0</v>
      </c>
      <c r="F175" s="207">
        <f>VLOOKUP($A175,Table2[[No]:[Date Student Last Attended Program
(mm/dd/yyyy)]],18,FALSE)</f>
        <v>0</v>
      </c>
      <c r="G175" s="209">
        <f>VLOOKUP($A175,Table2[[#All],[No]:[Which Group Does Student Participate In?
(optional)]],23,FALSE)</f>
        <v>0</v>
      </c>
      <c r="H175" s="29"/>
      <c r="I175" s="29"/>
      <c r="J175" s="29"/>
      <c r="K175" s="29"/>
      <c r="L175" s="29"/>
      <c r="M175" s="29"/>
      <c r="N175" s="29"/>
      <c r="O175" s="29"/>
      <c r="P175" s="29"/>
      <c r="Q175" s="29"/>
      <c r="R175" s="29"/>
      <c r="S175" s="9"/>
      <c r="T175" s="9"/>
      <c r="U175" s="9"/>
      <c r="V175" s="9"/>
      <c r="W175" s="9"/>
      <c r="X175" s="9"/>
      <c r="Y175" s="9"/>
      <c r="Z175" s="9"/>
      <c r="AA175" s="9"/>
      <c r="AB175" s="9"/>
      <c r="AC175" s="9"/>
      <c r="AD175" s="9"/>
      <c r="AE175" s="9"/>
      <c r="AF175" s="9"/>
      <c r="AG175" s="9"/>
      <c r="AH175" s="9"/>
      <c r="AI175" s="9"/>
      <c r="AJ175" s="9"/>
      <c r="AK175" s="9"/>
      <c r="AL175" s="9"/>
      <c r="AM175" s="11">
        <f t="shared" si="8"/>
        <v>0</v>
      </c>
      <c r="AN175" s="11">
        <f t="shared" si="9"/>
        <v>0</v>
      </c>
      <c r="AO175" s="47" t="e">
        <f t="shared" si="10"/>
        <v>#DIV/0!</v>
      </c>
      <c r="AP175" s="3">
        <f>SUM(VLOOKUP($A175,JAN!$A$2:$AN$301,39,FALSE),VLOOKUP($A175,FEB!$A$2:$AK$301,36,FALSE),VLOOKUP($A175,MAR!$A$2:$AN$301,39,FALSE))</f>
        <v>0</v>
      </c>
      <c r="AQ175" s="3">
        <f>SUM(VLOOKUP($A175,JAN!$A$2:$AN$301,40,FALSE),VLOOKUP($A175,FEB!$A$2:$AK$301,37,FALSE),VLOOKUP($A175,MAR!$A$2:$AN$301,40,FALSE))</f>
        <v>0</v>
      </c>
      <c r="AR175" s="196" t="e">
        <f t="shared" si="11"/>
        <v>#DIV/0!</v>
      </c>
    </row>
    <row r="176" spans="1:44" x14ac:dyDescent="0.25">
      <c r="A176" s="10">
        <v>175</v>
      </c>
      <c r="B176" s="11">
        <f>VLOOKUP($A176,Table2[[No]:[Date Student Last Attended Program
(mm/dd/yyyy)]],2,FALSE)</f>
        <v>0</v>
      </c>
      <c r="C176" s="12">
        <f>VLOOKUP($A176,Table2[[No]:[Date Student Last Attended Program
(mm/dd/yyyy)]],4,FALSE)</f>
        <v>0</v>
      </c>
      <c r="D176" s="51">
        <f>VLOOKUP($A176,Table2[[No]:[Date Student Last Attended Program
(mm/dd/yyyy)]],14,FALSE)</f>
        <v>0</v>
      </c>
      <c r="E176" s="138">
        <f>VLOOKUP($A176,Table2[[No]:[Date Student Last Attended Program
(mm/dd/yyyy)]],17,FALSE)</f>
        <v>0</v>
      </c>
      <c r="F176" s="207">
        <f>VLOOKUP($A176,Table2[[No]:[Date Student Last Attended Program
(mm/dd/yyyy)]],18,FALSE)</f>
        <v>0</v>
      </c>
      <c r="G176" s="209">
        <f>VLOOKUP($A176,Table2[[#All],[No]:[Which Group Does Student Participate In?
(optional)]],23,FALSE)</f>
        <v>0</v>
      </c>
      <c r="H176" s="29"/>
      <c r="I176" s="29"/>
      <c r="J176" s="29"/>
      <c r="K176" s="29"/>
      <c r="L176" s="29"/>
      <c r="M176" s="29"/>
      <c r="N176" s="29"/>
      <c r="O176" s="29"/>
      <c r="P176" s="29"/>
      <c r="Q176" s="29"/>
      <c r="R176" s="29"/>
      <c r="S176" s="9"/>
      <c r="T176" s="9"/>
      <c r="U176" s="9"/>
      <c r="V176" s="9"/>
      <c r="W176" s="9"/>
      <c r="X176" s="9"/>
      <c r="Y176" s="9"/>
      <c r="Z176" s="9"/>
      <c r="AA176" s="9"/>
      <c r="AB176" s="9"/>
      <c r="AC176" s="9"/>
      <c r="AD176" s="9"/>
      <c r="AE176" s="9"/>
      <c r="AF176" s="9"/>
      <c r="AG176" s="9"/>
      <c r="AH176" s="9"/>
      <c r="AI176" s="9"/>
      <c r="AJ176" s="9"/>
      <c r="AK176" s="9"/>
      <c r="AL176" s="9"/>
      <c r="AM176" s="11">
        <f t="shared" si="8"/>
        <v>0</v>
      </c>
      <c r="AN176" s="11">
        <f t="shared" si="9"/>
        <v>0</v>
      </c>
      <c r="AO176" s="47" t="e">
        <f t="shared" si="10"/>
        <v>#DIV/0!</v>
      </c>
      <c r="AP176" s="3">
        <f>SUM(VLOOKUP($A176,JAN!$A$2:$AN$301,39,FALSE),VLOOKUP($A176,FEB!$A$2:$AK$301,36,FALSE),VLOOKUP($A176,MAR!$A$2:$AN$301,39,FALSE))</f>
        <v>0</v>
      </c>
      <c r="AQ176" s="3">
        <f>SUM(VLOOKUP($A176,JAN!$A$2:$AN$301,40,FALSE),VLOOKUP($A176,FEB!$A$2:$AK$301,37,FALSE),VLOOKUP($A176,MAR!$A$2:$AN$301,40,FALSE))</f>
        <v>0</v>
      </c>
      <c r="AR176" s="196" t="e">
        <f t="shared" si="11"/>
        <v>#DIV/0!</v>
      </c>
    </row>
    <row r="177" spans="1:44" x14ac:dyDescent="0.25">
      <c r="A177" s="10">
        <v>176</v>
      </c>
      <c r="B177" s="11">
        <f>VLOOKUP($A177,Table2[[No]:[Date Student Last Attended Program
(mm/dd/yyyy)]],2,FALSE)</f>
        <v>0</v>
      </c>
      <c r="C177" s="12">
        <f>VLOOKUP($A177,Table2[[No]:[Date Student Last Attended Program
(mm/dd/yyyy)]],4,FALSE)</f>
        <v>0</v>
      </c>
      <c r="D177" s="51">
        <f>VLOOKUP($A177,Table2[[No]:[Date Student Last Attended Program
(mm/dd/yyyy)]],14,FALSE)</f>
        <v>0</v>
      </c>
      <c r="E177" s="138">
        <f>VLOOKUP($A177,Table2[[No]:[Date Student Last Attended Program
(mm/dd/yyyy)]],17,FALSE)</f>
        <v>0</v>
      </c>
      <c r="F177" s="207">
        <f>VLOOKUP($A177,Table2[[No]:[Date Student Last Attended Program
(mm/dd/yyyy)]],18,FALSE)</f>
        <v>0</v>
      </c>
      <c r="G177" s="209">
        <f>VLOOKUP($A177,Table2[[#All],[No]:[Which Group Does Student Participate In?
(optional)]],23,FALSE)</f>
        <v>0</v>
      </c>
      <c r="H177" s="29"/>
      <c r="I177" s="29"/>
      <c r="J177" s="29"/>
      <c r="K177" s="29"/>
      <c r="L177" s="29"/>
      <c r="M177" s="29"/>
      <c r="N177" s="29"/>
      <c r="O177" s="29"/>
      <c r="P177" s="29"/>
      <c r="Q177" s="29"/>
      <c r="R177" s="29"/>
      <c r="S177" s="9"/>
      <c r="T177" s="9"/>
      <c r="U177" s="9"/>
      <c r="V177" s="9"/>
      <c r="W177" s="9"/>
      <c r="X177" s="9"/>
      <c r="Y177" s="9"/>
      <c r="Z177" s="9"/>
      <c r="AA177" s="9"/>
      <c r="AB177" s="9"/>
      <c r="AC177" s="9"/>
      <c r="AD177" s="9"/>
      <c r="AE177" s="9"/>
      <c r="AF177" s="9"/>
      <c r="AG177" s="9"/>
      <c r="AH177" s="9"/>
      <c r="AI177" s="9"/>
      <c r="AJ177" s="9"/>
      <c r="AK177" s="9"/>
      <c r="AL177" s="9"/>
      <c r="AM177" s="11">
        <f t="shared" si="8"/>
        <v>0</v>
      </c>
      <c r="AN177" s="11">
        <f t="shared" si="9"/>
        <v>0</v>
      </c>
      <c r="AO177" s="47" t="e">
        <f t="shared" si="10"/>
        <v>#DIV/0!</v>
      </c>
      <c r="AP177" s="3">
        <f>SUM(VLOOKUP($A177,JAN!$A$2:$AN$301,39,FALSE),VLOOKUP($A177,FEB!$A$2:$AK$301,36,FALSE),VLOOKUP($A177,MAR!$A$2:$AN$301,39,FALSE))</f>
        <v>0</v>
      </c>
      <c r="AQ177" s="3">
        <f>SUM(VLOOKUP($A177,JAN!$A$2:$AN$301,40,FALSE),VLOOKUP($A177,FEB!$A$2:$AK$301,37,FALSE),VLOOKUP($A177,MAR!$A$2:$AN$301,40,FALSE))</f>
        <v>0</v>
      </c>
      <c r="AR177" s="196" t="e">
        <f t="shared" si="11"/>
        <v>#DIV/0!</v>
      </c>
    </row>
    <row r="178" spans="1:44" x14ac:dyDescent="0.25">
      <c r="A178" s="10">
        <v>177</v>
      </c>
      <c r="B178" s="11">
        <f>VLOOKUP($A178,Table2[[No]:[Date Student Last Attended Program
(mm/dd/yyyy)]],2,FALSE)</f>
        <v>0</v>
      </c>
      <c r="C178" s="12">
        <f>VLOOKUP($A178,Table2[[No]:[Date Student Last Attended Program
(mm/dd/yyyy)]],4,FALSE)</f>
        <v>0</v>
      </c>
      <c r="D178" s="51">
        <f>VLOOKUP($A178,Table2[[No]:[Date Student Last Attended Program
(mm/dd/yyyy)]],14,FALSE)</f>
        <v>0</v>
      </c>
      <c r="E178" s="138">
        <f>VLOOKUP($A178,Table2[[No]:[Date Student Last Attended Program
(mm/dd/yyyy)]],17,FALSE)</f>
        <v>0</v>
      </c>
      <c r="F178" s="207">
        <f>VLOOKUP($A178,Table2[[No]:[Date Student Last Attended Program
(mm/dd/yyyy)]],18,FALSE)</f>
        <v>0</v>
      </c>
      <c r="G178" s="209">
        <f>VLOOKUP($A178,Table2[[#All],[No]:[Which Group Does Student Participate In?
(optional)]],23,FALSE)</f>
        <v>0</v>
      </c>
      <c r="H178" s="29"/>
      <c r="I178" s="29"/>
      <c r="J178" s="29"/>
      <c r="K178" s="29"/>
      <c r="L178" s="29"/>
      <c r="M178" s="29"/>
      <c r="N178" s="29"/>
      <c r="O178" s="29"/>
      <c r="P178" s="29"/>
      <c r="Q178" s="29"/>
      <c r="R178" s="29"/>
      <c r="S178" s="9"/>
      <c r="T178" s="9"/>
      <c r="U178" s="9"/>
      <c r="V178" s="9"/>
      <c r="W178" s="9"/>
      <c r="X178" s="9"/>
      <c r="Y178" s="9"/>
      <c r="Z178" s="9"/>
      <c r="AA178" s="9"/>
      <c r="AB178" s="9"/>
      <c r="AC178" s="9"/>
      <c r="AD178" s="9"/>
      <c r="AE178" s="9"/>
      <c r="AF178" s="9"/>
      <c r="AG178" s="9"/>
      <c r="AH178" s="9"/>
      <c r="AI178" s="9"/>
      <c r="AJ178" s="9"/>
      <c r="AK178" s="9"/>
      <c r="AL178" s="9"/>
      <c r="AM178" s="11">
        <f t="shared" si="8"/>
        <v>0</v>
      </c>
      <c r="AN178" s="11">
        <f t="shared" si="9"/>
        <v>0</v>
      </c>
      <c r="AO178" s="47" t="e">
        <f t="shared" si="10"/>
        <v>#DIV/0!</v>
      </c>
      <c r="AP178" s="3">
        <f>SUM(VLOOKUP($A178,JAN!$A$2:$AN$301,39,FALSE),VLOOKUP($A178,FEB!$A$2:$AK$301,36,FALSE),VLOOKUP($A178,MAR!$A$2:$AN$301,39,FALSE))</f>
        <v>0</v>
      </c>
      <c r="AQ178" s="3">
        <f>SUM(VLOOKUP($A178,JAN!$A$2:$AN$301,40,FALSE),VLOOKUP($A178,FEB!$A$2:$AK$301,37,FALSE),VLOOKUP($A178,MAR!$A$2:$AN$301,40,FALSE))</f>
        <v>0</v>
      </c>
      <c r="AR178" s="196" t="e">
        <f t="shared" si="11"/>
        <v>#DIV/0!</v>
      </c>
    </row>
    <row r="179" spans="1:44" x14ac:dyDescent="0.25">
      <c r="A179" s="10">
        <v>178</v>
      </c>
      <c r="B179" s="11">
        <f>VLOOKUP($A179,Table2[[No]:[Date Student Last Attended Program
(mm/dd/yyyy)]],2,FALSE)</f>
        <v>0</v>
      </c>
      <c r="C179" s="12">
        <f>VLOOKUP($A179,Table2[[No]:[Date Student Last Attended Program
(mm/dd/yyyy)]],4,FALSE)</f>
        <v>0</v>
      </c>
      <c r="D179" s="51">
        <f>VLOOKUP($A179,Table2[[No]:[Date Student Last Attended Program
(mm/dd/yyyy)]],14,FALSE)</f>
        <v>0</v>
      </c>
      <c r="E179" s="138">
        <f>VLOOKUP($A179,Table2[[No]:[Date Student Last Attended Program
(mm/dd/yyyy)]],17,FALSE)</f>
        <v>0</v>
      </c>
      <c r="F179" s="207">
        <f>VLOOKUP($A179,Table2[[No]:[Date Student Last Attended Program
(mm/dd/yyyy)]],18,FALSE)</f>
        <v>0</v>
      </c>
      <c r="G179" s="209">
        <f>VLOOKUP($A179,Table2[[#All],[No]:[Which Group Does Student Participate In?
(optional)]],23,FALSE)</f>
        <v>0</v>
      </c>
      <c r="H179" s="29"/>
      <c r="I179" s="29"/>
      <c r="J179" s="29"/>
      <c r="K179" s="29"/>
      <c r="L179" s="29"/>
      <c r="M179" s="29"/>
      <c r="N179" s="29"/>
      <c r="O179" s="29"/>
      <c r="P179" s="29"/>
      <c r="Q179" s="29"/>
      <c r="R179" s="29"/>
      <c r="S179" s="9"/>
      <c r="T179" s="9"/>
      <c r="U179" s="9"/>
      <c r="V179" s="9"/>
      <c r="W179" s="9"/>
      <c r="X179" s="9"/>
      <c r="Y179" s="9"/>
      <c r="Z179" s="9"/>
      <c r="AA179" s="9"/>
      <c r="AB179" s="9"/>
      <c r="AC179" s="9"/>
      <c r="AD179" s="9"/>
      <c r="AE179" s="9"/>
      <c r="AF179" s="9"/>
      <c r="AG179" s="9"/>
      <c r="AH179" s="9"/>
      <c r="AI179" s="9"/>
      <c r="AJ179" s="9"/>
      <c r="AK179" s="9"/>
      <c r="AL179" s="9"/>
      <c r="AM179" s="11">
        <f t="shared" si="8"/>
        <v>0</v>
      </c>
      <c r="AN179" s="11">
        <f t="shared" si="9"/>
        <v>0</v>
      </c>
      <c r="AO179" s="47" t="e">
        <f t="shared" si="10"/>
        <v>#DIV/0!</v>
      </c>
      <c r="AP179" s="3">
        <f>SUM(VLOOKUP($A179,JAN!$A$2:$AN$301,39,FALSE),VLOOKUP($A179,FEB!$A$2:$AK$301,36,FALSE),VLOOKUP($A179,MAR!$A$2:$AN$301,39,FALSE))</f>
        <v>0</v>
      </c>
      <c r="AQ179" s="3">
        <f>SUM(VLOOKUP($A179,JAN!$A$2:$AN$301,40,FALSE),VLOOKUP($A179,FEB!$A$2:$AK$301,37,FALSE),VLOOKUP($A179,MAR!$A$2:$AN$301,40,FALSE))</f>
        <v>0</v>
      </c>
      <c r="AR179" s="196" t="e">
        <f t="shared" si="11"/>
        <v>#DIV/0!</v>
      </c>
    </row>
    <row r="180" spans="1:44" x14ac:dyDescent="0.25">
      <c r="A180" s="10">
        <v>179</v>
      </c>
      <c r="B180" s="11">
        <f>VLOOKUP($A180,Table2[[No]:[Date Student Last Attended Program
(mm/dd/yyyy)]],2,FALSE)</f>
        <v>0</v>
      </c>
      <c r="C180" s="12">
        <f>VLOOKUP($A180,Table2[[No]:[Date Student Last Attended Program
(mm/dd/yyyy)]],4,FALSE)</f>
        <v>0</v>
      </c>
      <c r="D180" s="51">
        <f>VLOOKUP($A180,Table2[[No]:[Date Student Last Attended Program
(mm/dd/yyyy)]],14,FALSE)</f>
        <v>0</v>
      </c>
      <c r="E180" s="138">
        <f>VLOOKUP($A180,Table2[[No]:[Date Student Last Attended Program
(mm/dd/yyyy)]],17,FALSE)</f>
        <v>0</v>
      </c>
      <c r="F180" s="207">
        <f>VLOOKUP($A180,Table2[[No]:[Date Student Last Attended Program
(mm/dd/yyyy)]],18,FALSE)</f>
        <v>0</v>
      </c>
      <c r="G180" s="209">
        <f>VLOOKUP($A180,Table2[[#All],[No]:[Which Group Does Student Participate In?
(optional)]],23,FALSE)</f>
        <v>0</v>
      </c>
      <c r="H180" s="29"/>
      <c r="I180" s="29"/>
      <c r="J180" s="29"/>
      <c r="K180" s="29"/>
      <c r="L180" s="29"/>
      <c r="M180" s="29"/>
      <c r="N180" s="29"/>
      <c r="O180" s="29"/>
      <c r="P180" s="29"/>
      <c r="Q180" s="29"/>
      <c r="R180" s="29"/>
      <c r="S180" s="9"/>
      <c r="T180" s="9"/>
      <c r="U180" s="9"/>
      <c r="V180" s="9"/>
      <c r="W180" s="9"/>
      <c r="X180" s="9"/>
      <c r="Y180" s="9"/>
      <c r="Z180" s="9"/>
      <c r="AA180" s="9"/>
      <c r="AB180" s="9"/>
      <c r="AC180" s="9"/>
      <c r="AD180" s="9"/>
      <c r="AE180" s="9"/>
      <c r="AF180" s="9"/>
      <c r="AG180" s="9"/>
      <c r="AH180" s="9"/>
      <c r="AI180" s="9"/>
      <c r="AJ180" s="9"/>
      <c r="AK180" s="9"/>
      <c r="AL180" s="9"/>
      <c r="AM180" s="11">
        <f t="shared" si="8"/>
        <v>0</v>
      </c>
      <c r="AN180" s="11">
        <f t="shared" si="9"/>
        <v>0</v>
      </c>
      <c r="AO180" s="47" t="e">
        <f t="shared" si="10"/>
        <v>#DIV/0!</v>
      </c>
      <c r="AP180" s="3">
        <f>SUM(VLOOKUP($A180,JAN!$A$2:$AN$301,39,FALSE),VLOOKUP($A180,FEB!$A$2:$AK$301,36,FALSE),VLOOKUP($A180,MAR!$A$2:$AN$301,39,FALSE))</f>
        <v>0</v>
      </c>
      <c r="AQ180" s="3">
        <f>SUM(VLOOKUP($A180,JAN!$A$2:$AN$301,40,FALSE),VLOOKUP($A180,FEB!$A$2:$AK$301,37,FALSE),VLOOKUP($A180,MAR!$A$2:$AN$301,40,FALSE))</f>
        <v>0</v>
      </c>
      <c r="AR180" s="196" t="e">
        <f t="shared" si="11"/>
        <v>#DIV/0!</v>
      </c>
    </row>
    <row r="181" spans="1:44" x14ac:dyDescent="0.25">
      <c r="A181" s="10">
        <v>180</v>
      </c>
      <c r="B181" s="11">
        <f>VLOOKUP($A181,Table2[[No]:[Date Student Last Attended Program
(mm/dd/yyyy)]],2,FALSE)</f>
        <v>0</v>
      </c>
      <c r="C181" s="12">
        <f>VLOOKUP($A181,Table2[[No]:[Date Student Last Attended Program
(mm/dd/yyyy)]],4,FALSE)</f>
        <v>0</v>
      </c>
      <c r="D181" s="51">
        <f>VLOOKUP($A181,Table2[[No]:[Date Student Last Attended Program
(mm/dd/yyyy)]],14,FALSE)</f>
        <v>0</v>
      </c>
      <c r="E181" s="138">
        <f>VLOOKUP($A181,Table2[[No]:[Date Student Last Attended Program
(mm/dd/yyyy)]],17,FALSE)</f>
        <v>0</v>
      </c>
      <c r="F181" s="207">
        <f>VLOOKUP($A181,Table2[[No]:[Date Student Last Attended Program
(mm/dd/yyyy)]],18,FALSE)</f>
        <v>0</v>
      </c>
      <c r="G181" s="209">
        <f>VLOOKUP($A181,Table2[[#All],[No]:[Which Group Does Student Participate In?
(optional)]],23,FALSE)</f>
        <v>0</v>
      </c>
      <c r="H181" s="29"/>
      <c r="I181" s="29"/>
      <c r="J181" s="29"/>
      <c r="K181" s="29"/>
      <c r="L181" s="29"/>
      <c r="M181" s="29"/>
      <c r="N181" s="29"/>
      <c r="O181" s="29"/>
      <c r="P181" s="29"/>
      <c r="Q181" s="29"/>
      <c r="R181" s="29"/>
      <c r="S181" s="9"/>
      <c r="T181" s="9"/>
      <c r="U181" s="9"/>
      <c r="V181" s="9"/>
      <c r="W181" s="9"/>
      <c r="X181" s="9"/>
      <c r="Y181" s="9"/>
      <c r="Z181" s="9"/>
      <c r="AA181" s="9"/>
      <c r="AB181" s="9"/>
      <c r="AC181" s="9"/>
      <c r="AD181" s="9"/>
      <c r="AE181" s="9"/>
      <c r="AF181" s="9"/>
      <c r="AG181" s="9"/>
      <c r="AH181" s="9"/>
      <c r="AI181" s="9"/>
      <c r="AJ181" s="9"/>
      <c r="AK181" s="9"/>
      <c r="AL181" s="9"/>
      <c r="AM181" s="11">
        <f t="shared" si="8"/>
        <v>0</v>
      </c>
      <c r="AN181" s="11">
        <f t="shared" si="9"/>
        <v>0</v>
      </c>
      <c r="AO181" s="47" t="e">
        <f t="shared" si="10"/>
        <v>#DIV/0!</v>
      </c>
      <c r="AP181" s="3">
        <f>SUM(VLOOKUP($A181,JAN!$A$2:$AN$301,39,FALSE),VLOOKUP($A181,FEB!$A$2:$AK$301,36,FALSE),VLOOKUP($A181,MAR!$A$2:$AN$301,39,FALSE))</f>
        <v>0</v>
      </c>
      <c r="AQ181" s="3">
        <f>SUM(VLOOKUP($A181,JAN!$A$2:$AN$301,40,FALSE),VLOOKUP($A181,FEB!$A$2:$AK$301,37,FALSE),VLOOKUP($A181,MAR!$A$2:$AN$301,40,FALSE))</f>
        <v>0</v>
      </c>
      <c r="AR181" s="196" t="e">
        <f t="shared" si="11"/>
        <v>#DIV/0!</v>
      </c>
    </row>
    <row r="182" spans="1:44" x14ac:dyDescent="0.25">
      <c r="A182" s="10">
        <v>181</v>
      </c>
      <c r="B182" s="11">
        <f>VLOOKUP($A182,Table2[[No]:[Date Student Last Attended Program
(mm/dd/yyyy)]],2,FALSE)</f>
        <v>0</v>
      </c>
      <c r="C182" s="12">
        <f>VLOOKUP($A182,Table2[[No]:[Date Student Last Attended Program
(mm/dd/yyyy)]],4,FALSE)</f>
        <v>0</v>
      </c>
      <c r="D182" s="51">
        <f>VLOOKUP($A182,Table2[[No]:[Date Student Last Attended Program
(mm/dd/yyyy)]],14,FALSE)</f>
        <v>0</v>
      </c>
      <c r="E182" s="138">
        <f>VLOOKUP($A182,Table2[[No]:[Date Student Last Attended Program
(mm/dd/yyyy)]],17,FALSE)</f>
        <v>0</v>
      </c>
      <c r="F182" s="207">
        <f>VLOOKUP($A182,Table2[[No]:[Date Student Last Attended Program
(mm/dd/yyyy)]],18,FALSE)</f>
        <v>0</v>
      </c>
      <c r="G182" s="209">
        <f>VLOOKUP($A182,Table2[[#All],[No]:[Which Group Does Student Participate In?
(optional)]],23,FALSE)</f>
        <v>0</v>
      </c>
      <c r="H182" s="29"/>
      <c r="I182" s="29"/>
      <c r="J182" s="29"/>
      <c r="K182" s="29"/>
      <c r="L182" s="29"/>
      <c r="M182" s="29"/>
      <c r="N182" s="29"/>
      <c r="O182" s="29"/>
      <c r="P182" s="29"/>
      <c r="Q182" s="29"/>
      <c r="R182" s="29"/>
      <c r="S182" s="9"/>
      <c r="T182" s="9"/>
      <c r="U182" s="9"/>
      <c r="V182" s="9"/>
      <c r="W182" s="9"/>
      <c r="X182" s="9"/>
      <c r="Y182" s="9"/>
      <c r="Z182" s="9"/>
      <c r="AA182" s="9"/>
      <c r="AB182" s="9"/>
      <c r="AC182" s="9"/>
      <c r="AD182" s="9"/>
      <c r="AE182" s="9"/>
      <c r="AF182" s="9"/>
      <c r="AG182" s="9"/>
      <c r="AH182" s="9"/>
      <c r="AI182" s="9"/>
      <c r="AJ182" s="9"/>
      <c r="AK182" s="9"/>
      <c r="AL182" s="9"/>
      <c r="AM182" s="11">
        <f t="shared" si="8"/>
        <v>0</v>
      </c>
      <c r="AN182" s="11">
        <f t="shared" si="9"/>
        <v>0</v>
      </c>
      <c r="AO182" s="47" t="e">
        <f t="shared" si="10"/>
        <v>#DIV/0!</v>
      </c>
      <c r="AP182" s="3">
        <f>SUM(VLOOKUP($A182,JAN!$A$2:$AN$301,39,FALSE),VLOOKUP($A182,FEB!$A$2:$AK$301,36,FALSE),VLOOKUP($A182,MAR!$A$2:$AN$301,39,FALSE))</f>
        <v>0</v>
      </c>
      <c r="AQ182" s="3">
        <f>SUM(VLOOKUP($A182,JAN!$A$2:$AN$301,40,FALSE),VLOOKUP($A182,FEB!$A$2:$AK$301,37,FALSE),VLOOKUP($A182,MAR!$A$2:$AN$301,40,FALSE))</f>
        <v>0</v>
      </c>
      <c r="AR182" s="196" t="e">
        <f t="shared" si="11"/>
        <v>#DIV/0!</v>
      </c>
    </row>
    <row r="183" spans="1:44" x14ac:dyDescent="0.25">
      <c r="A183" s="10">
        <v>182</v>
      </c>
      <c r="B183" s="11">
        <f>VLOOKUP($A183,Table2[[No]:[Date Student Last Attended Program
(mm/dd/yyyy)]],2,FALSE)</f>
        <v>0</v>
      </c>
      <c r="C183" s="12">
        <f>VLOOKUP($A183,Table2[[No]:[Date Student Last Attended Program
(mm/dd/yyyy)]],4,FALSE)</f>
        <v>0</v>
      </c>
      <c r="D183" s="51">
        <f>VLOOKUP($A183,Table2[[No]:[Date Student Last Attended Program
(mm/dd/yyyy)]],14,FALSE)</f>
        <v>0</v>
      </c>
      <c r="E183" s="138">
        <f>VLOOKUP($A183,Table2[[No]:[Date Student Last Attended Program
(mm/dd/yyyy)]],17,FALSE)</f>
        <v>0</v>
      </c>
      <c r="F183" s="207">
        <f>VLOOKUP($A183,Table2[[No]:[Date Student Last Attended Program
(mm/dd/yyyy)]],18,FALSE)</f>
        <v>0</v>
      </c>
      <c r="G183" s="209">
        <f>VLOOKUP($A183,Table2[[#All],[No]:[Which Group Does Student Participate In?
(optional)]],23,FALSE)</f>
        <v>0</v>
      </c>
      <c r="H183" s="29"/>
      <c r="I183" s="29"/>
      <c r="J183" s="29"/>
      <c r="K183" s="29"/>
      <c r="L183" s="29"/>
      <c r="M183" s="29"/>
      <c r="N183" s="29"/>
      <c r="O183" s="29"/>
      <c r="P183" s="29"/>
      <c r="Q183" s="29"/>
      <c r="R183" s="29"/>
      <c r="S183" s="9"/>
      <c r="T183" s="9"/>
      <c r="U183" s="9"/>
      <c r="V183" s="9"/>
      <c r="W183" s="9"/>
      <c r="X183" s="9"/>
      <c r="Y183" s="9"/>
      <c r="Z183" s="9"/>
      <c r="AA183" s="9"/>
      <c r="AB183" s="9"/>
      <c r="AC183" s="9"/>
      <c r="AD183" s="9"/>
      <c r="AE183" s="9"/>
      <c r="AF183" s="9"/>
      <c r="AG183" s="9"/>
      <c r="AH183" s="9"/>
      <c r="AI183" s="9"/>
      <c r="AJ183" s="9"/>
      <c r="AK183" s="9"/>
      <c r="AL183" s="9"/>
      <c r="AM183" s="11">
        <f t="shared" si="8"/>
        <v>0</v>
      </c>
      <c r="AN183" s="11">
        <f t="shared" si="9"/>
        <v>0</v>
      </c>
      <c r="AO183" s="47" t="e">
        <f t="shared" si="10"/>
        <v>#DIV/0!</v>
      </c>
      <c r="AP183" s="3">
        <f>SUM(VLOOKUP($A183,JAN!$A$2:$AN$301,39,FALSE),VLOOKUP($A183,FEB!$A$2:$AK$301,36,FALSE),VLOOKUP($A183,MAR!$A$2:$AN$301,39,FALSE))</f>
        <v>0</v>
      </c>
      <c r="AQ183" s="3">
        <f>SUM(VLOOKUP($A183,JAN!$A$2:$AN$301,40,FALSE),VLOOKUP($A183,FEB!$A$2:$AK$301,37,FALSE),VLOOKUP($A183,MAR!$A$2:$AN$301,40,FALSE))</f>
        <v>0</v>
      </c>
      <c r="AR183" s="196" t="e">
        <f t="shared" si="11"/>
        <v>#DIV/0!</v>
      </c>
    </row>
    <row r="184" spans="1:44" x14ac:dyDescent="0.25">
      <c r="A184" s="10">
        <v>183</v>
      </c>
      <c r="B184" s="11">
        <f>VLOOKUP($A184,Table2[[No]:[Date Student Last Attended Program
(mm/dd/yyyy)]],2,FALSE)</f>
        <v>0</v>
      </c>
      <c r="C184" s="12">
        <f>VLOOKUP($A184,Table2[[No]:[Date Student Last Attended Program
(mm/dd/yyyy)]],4,FALSE)</f>
        <v>0</v>
      </c>
      <c r="D184" s="51">
        <f>VLOOKUP($A184,Table2[[No]:[Date Student Last Attended Program
(mm/dd/yyyy)]],14,FALSE)</f>
        <v>0</v>
      </c>
      <c r="E184" s="138">
        <f>VLOOKUP($A184,Table2[[No]:[Date Student Last Attended Program
(mm/dd/yyyy)]],17,FALSE)</f>
        <v>0</v>
      </c>
      <c r="F184" s="207">
        <f>VLOOKUP($A184,Table2[[No]:[Date Student Last Attended Program
(mm/dd/yyyy)]],18,FALSE)</f>
        <v>0</v>
      </c>
      <c r="G184" s="209">
        <f>VLOOKUP($A184,Table2[[#All],[No]:[Which Group Does Student Participate In?
(optional)]],23,FALSE)</f>
        <v>0</v>
      </c>
      <c r="H184" s="29"/>
      <c r="I184" s="29"/>
      <c r="J184" s="29"/>
      <c r="K184" s="29"/>
      <c r="L184" s="29"/>
      <c r="M184" s="29"/>
      <c r="N184" s="29"/>
      <c r="O184" s="29"/>
      <c r="P184" s="29"/>
      <c r="Q184" s="29"/>
      <c r="R184" s="29"/>
      <c r="S184" s="9"/>
      <c r="T184" s="9"/>
      <c r="U184" s="9"/>
      <c r="V184" s="9"/>
      <c r="W184" s="9"/>
      <c r="X184" s="9"/>
      <c r="Y184" s="9"/>
      <c r="Z184" s="9"/>
      <c r="AA184" s="9"/>
      <c r="AB184" s="9"/>
      <c r="AC184" s="9"/>
      <c r="AD184" s="9"/>
      <c r="AE184" s="9"/>
      <c r="AF184" s="9"/>
      <c r="AG184" s="9"/>
      <c r="AH184" s="9"/>
      <c r="AI184" s="9"/>
      <c r="AJ184" s="9"/>
      <c r="AK184" s="9"/>
      <c r="AL184" s="9"/>
      <c r="AM184" s="11">
        <f t="shared" si="8"/>
        <v>0</v>
      </c>
      <c r="AN184" s="11">
        <f t="shared" si="9"/>
        <v>0</v>
      </c>
      <c r="AO184" s="47" t="e">
        <f t="shared" si="10"/>
        <v>#DIV/0!</v>
      </c>
      <c r="AP184" s="3">
        <f>SUM(VLOOKUP($A184,JAN!$A$2:$AN$301,39,FALSE),VLOOKUP($A184,FEB!$A$2:$AK$301,36,FALSE),VLOOKUP($A184,MAR!$A$2:$AN$301,39,FALSE))</f>
        <v>0</v>
      </c>
      <c r="AQ184" s="3">
        <f>SUM(VLOOKUP($A184,JAN!$A$2:$AN$301,40,FALSE),VLOOKUP($A184,FEB!$A$2:$AK$301,37,FALSE),VLOOKUP($A184,MAR!$A$2:$AN$301,40,FALSE))</f>
        <v>0</v>
      </c>
      <c r="AR184" s="196" t="e">
        <f t="shared" si="11"/>
        <v>#DIV/0!</v>
      </c>
    </row>
    <row r="185" spans="1:44" x14ac:dyDescent="0.25">
      <c r="A185" s="10">
        <v>184</v>
      </c>
      <c r="B185" s="11">
        <f>VLOOKUP($A185,Table2[[No]:[Date Student Last Attended Program
(mm/dd/yyyy)]],2,FALSE)</f>
        <v>0</v>
      </c>
      <c r="C185" s="12">
        <f>VLOOKUP($A185,Table2[[No]:[Date Student Last Attended Program
(mm/dd/yyyy)]],4,FALSE)</f>
        <v>0</v>
      </c>
      <c r="D185" s="51">
        <f>VLOOKUP($A185,Table2[[No]:[Date Student Last Attended Program
(mm/dd/yyyy)]],14,FALSE)</f>
        <v>0</v>
      </c>
      <c r="E185" s="138">
        <f>VLOOKUP($A185,Table2[[No]:[Date Student Last Attended Program
(mm/dd/yyyy)]],17,FALSE)</f>
        <v>0</v>
      </c>
      <c r="F185" s="207">
        <f>VLOOKUP($A185,Table2[[No]:[Date Student Last Attended Program
(mm/dd/yyyy)]],18,FALSE)</f>
        <v>0</v>
      </c>
      <c r="G185" s="209">
        <f>VLOOKUP($A185,Table2[[#All],[No]:[Which Group Does Student Participate In?
(optional)]],23,FALSE)</f>
        <v>0</v>
      </c>
      <c r="H185" s="29"/>
      <c r="I185" s="29"/>
      <c r="J185" s="29"/>
      <c r="K185" s="29"/>
      <c r="L185" s="29"/>
      <c r="M185" s="29"/>
      <c r="N185" s="29"/>
      <c r="O185" s="29"/>
      <c r="P185" s="29"/>
      <c r="Q185" s="29"/>
      <c r="R185" s="29"/>
      <c r="S185" s="9"/>
      <c r="T185" s="9"/>
      <c r="U185" s="9"/>
      <c r="V185" s="9"/>
      <c r="W185" s="9"/>
      <c r="X185" s="9"/>
      <c r="Y185" s="9"/>
      <c r="Z185" s="9"/>
      <c r="AA185" s="9"/>
      <c r="AB185" s="9"/>
      <c r="AC185" s="9"/>
      <c r="AD185" s="9"/>
      <c r="AE185" s="9"/>
      <c r="AF185" s="9"/>
      <c r="AG185" s="9"/>
      <c r="AH185" s="9"/>
      <c r="AI185" s="9"/>
      <c r="AJ185" s="9"/>
      <c r="AK185" s="9"/>
      <c r="AL185" s="9"/>
      <c r="AM185" s="11">
        <f t="shared" si="8"/>
        <v>0</v>
      </c>
      <c r="AN185" s="11">
        <f t="shared" si="9"/>
        <v>0</v>
      </c>
      <c r="AO185" s="47" t="e">
        <f t="shared" si="10"/>
        <v>#DIV/0!</v>
      </c>
      <c r="AP185" s="3">
        <f>SUM(VLOOKUP($A185,JAN!$A$2:$AN$301,39,FALSE),VLOOKUP($A185,FEB!$A$2:$AK$301,36,FALSE),VLOOKUP($A185,MAR!$A$2:$AN$301,39,FALSE))</f>
        <v>0</v>
      </c>
      <c r="AQ185" s="3">
        <f>SUM(VLOOKUP($A185,JAN!$A$2:$AN$301,40,FALSE),VLOOKUP($A185,FEB!$A$2:$AK$301,37,FALSE),VLOOKUP($A185,MAR!$A$2:$AN$301,40,FALSE))</f>
        <v>0</v>
      </c>
      <c r="AR185" s="196" t="e">
        <f t="shared" si="11"/>
        <v>#DIV/0!</v>
      </c>
    </row>
    <row r="186" spans="1:44" x14ac:dyDescent="0.25">
      <c r="A186" s="10">
        <v>185</v>
      </c>
      <c r="B186" s="11">
        <f>VLOOKUP($A186,Table2[[No]:[Date Student Last Attended Program
(mm/dd/yyyy)]],2,FALSE)</f>
        <v>0</v>
      </c>
      <c r="C186" s="12">
        <f>VLOOKUP($A186,Table2[[No]:[Date Student Last Attended Program
(mm/dd/yyyy)]],4,FALSE)</f>
        <v>0</v>
      </c>
      <c r="D186" s="51">
        <f>VLOOKUP($A186,Table2[[No]:[Date Student Last Attended Program
(mm/dd/yyyy)]],14,FALSE)</f>
        <v>0</v>
      </c>
      <c r="E186" s="138">
        <f>VLOOKUP($A186,Table2[[No]:[Date Student Last Attended Program
(mm/dd/yyyy)]],17,FALSE)</f>
        <v>0</v>
      </c>
      <c r="F186" s="207">
        <f>VLOOKUP($A186,Table2[[No]:[Date Student Last Attended Program
(mm/dd/yyyy)]],18,FALSE)</f>
        <v>0</v>
      </c>
      <c r="G186" s="209">
        <f>VLOOKUP($A186,Table2[[#All],[No]:[Which Group Does Student Participate In?
(optional)]],23,FALSE)</f>
        <v>0</v>
      </c>
      <c r="H186" s="29"/>
      <c r="I186" s="29"/>
      <c r="J186" s="29"/>
      <c r="K186" s="29"/>
      <c r="L186" s="29"/>
      <c r="M186" s="29"/>
      <c r="N186" s="29"/>
      <c r="O186" s="29"/>
      <c r="P186" s="29"/>
      <c r="Q186" s="29"/>
      <c r="R186" s="29"/>
      <c r="S186" s="9"/>
      <c r="T186" s="9"/>
      <c r="U186" s="9"/>
      <c r="V186" s="9"/>
      <c r="W186" s="9"/>
      <c r="X186" s="9"/>
      <c r="Y186" s="9"/>
      <c r="Z186" s="9"/>
      <c r="AA186" s="9"/>
      <c r="AB186" s="9"/>
      <c r="AC186" s="9"/>
      <c r="AD186" s="9"/>
      <c r="AE186" s="9"/>
      <c r="AF186" s="9"/>
      <c r="AG186" s="9"/>
      <c r="AH186" s="9"/>
      <c r="AI186" s="9"/>
      <c r="AJ186" s="9"/>
      <c r="AK186" s="9"/>
      <c r="AL186" s="9"/>
      <c r="AM186" s="11">
        <f t="shared" si="8"/>
        <v>0</v>
      </c>
      <c r="AN186" s="11">
        <f t="shared" si="9"/>
        <v>0</v>
      </c>
      <c r="AO186" s="47" t="e">
        <f t="shared" si="10"/>
        <v>#DIV/0!</v>
      </c>
      <c r="AP186" s="3">
        <f>SUM(VLOOKUP($A186,JAN!$A$2:$AN$301,39,FALSE),VLOOKUP($A186,FEB!$A$2:$AK$301,36,FALSE),VLOOKUP($A186,MAR!$A$2:$AN$301,39,FALSE))</f>
        <v>0</v>
      </c>
      <c r="AQ186" s="3">
        <f>SUM(VLOOKUP($A186,JAN!$A$2:$AN$301,40,FALSE),VLOOKUP($A186,FEB!$A$2:$AK$301,37,FALSE),VLOOKUP($A186,MAR!$A$2:$AN$301,40,FALSE))</f>
        <v>0</v>
      </c>
      <c r="AR186" s="196" t="e">
        <f t="shared" si="11"/>
        <v>#DIV/0!</v>
      </c>
    </row>
    <row r="187" spans="1:44" x14ac:dyDescent="0.25">
      <c r="A187" s="10">
        <v>186</v>
      </c>
      <c r="B187" s="11">
        <f>VLOOKUP($A187,Table2[[No]:[Date Student Last Attended Program
(mm/dd/yyyy)]],2,FALSE)</f>
        <v>0</v>
      </c>
      <c r="C187" s="12">
        <f>VLOOKUP($A187,Table2[[No]:[Date Student Last Attended Program
(mm/dd/yyyy)]],4,FALSE)</f>
        <v>0</v>
      </c>
      <c r="D187" s="51">
        <f>VLOOKUP($A187,Table2[[No]:[Date Student Last Attended Program
(mm/dd/yyyy)]],14,FALSE)</f>
        <v>0</v>
      </c>
      <c r="E187" s="138">
        <f>VLOOKUP($A187,Table2[[No]:[Date Student Last Attended Program
(mm/dd/yyyy)]],17,FALSE)</f>
        <v>0</v>
      </c>
      <c r="F187" s="207">
        <f>VLOOKUP($A187,Table2[[No]:[Date Student Last Attended Program
(mm/dd/yyyy)]],18,FALSE)</f>
        <v>0</v>
      </c>
      <c r="G187" s="209">
        <f>VLOOKUP($A187,Table2[[#All],[No]:[Which Group Does Student Participate In?
(optional)]],23,FALSE)</f>
        <v>0</v>
      </c>
      <c r="H187" s="29"/>
      <c r="I187" s="29"/>
      <c r="J187" s="29"/>
      <c r="K187" s="29"/>
      <c r="L187" s="29"/>
      <c r="M187" s="29"/>
      <c r="N187" s="29"/>
      <c r="O187" s="29"/>
      <c r="P187" s="29"/>
      <c r="Q187" s="29"/>
      <c r="R187" s="29"/>
      <c r="S187" s="9"/>
      <c r="T187" s="9"/>
      <c r="U187" s="9"/>
      <c r="V187" s="9"/>
      <c r="W187" s="9"/>
      <c r="X187" s="9"/>
      <c r="Y187" s="9"/>
      <c r="Z187" s="9"/>
      <c r="AA187" s="9"/>
      <c r="AB187" s="9"/>
      <c r="AC187" s="9"/>
      <c r="AD187" s="9"/>
      <c r="AE187" s="9"/>
      <c r="AF187" s="9"/>
      <c r="AG187" s="9"/>
      <c r="AH187" s="9"/>
      <c r="AI187" s="9"/>
      <c r="AJ187" s="9"/>
      <c r="AK187" s="9"/>
      <c r="AL187" s="9"/>
      <c r="AM187" s="11">
        <f t="shared" si="8"/>
        <v>0</v>
      </c>
      <c r="AN187" s="11">
        <f t="shared" si="9"/>
        <v>0</v>
      </c>
      <c r="AO187" s="47" t="e">
        <f t="shared" si="10"/>
        <v>#DIV/0!</v>
      </c>
      <c r="AP187" s="3">
        <f>SUM(VLOOKUP($A187,JAN!$A$2:$AN$301,39,FALSE),VLOOKUP($A187,FEB!$A$2:$AK$301,36,FALSE),VLOOKUP($A187,MAR!$A$2:$AN$301,39,FALSE))</f>
        <v>0</v>
      </c>
      <c r="AQ187" s="3">
        <f>SUM(VLOOKUP($A187,JAN!$A$2:$AN$301,40,FALSE),VLOOKUP($A187,FEB!$A$2:$AK$301,37,FALSE),VLOOKUP($A187,MAR!$A$2:$AN$301,40,FALSE))</f>
        <v>0</v>
      </c>
      <c r="AR187" s="196" t="e">
        <f t="shared" si="11"/>
        <v>#DIV/0!</v>
      </c>
    </row>
    <row r="188" spans="1:44" x14ac:dyDescent="0.25">
      <c r="A188" s="10">
        <v>187</v>
      </c>
      <c r="B188" s="11">
        <f>VLOOKUP($A188,Table2[[No]:[Date Student Last Attended Program
(mm/dd/yyyy)]],2,FALSE)</f>
        <v>0</v>
      </c>
      <c r="C188" s="12">
        <f>VLOOKUP($A188,Table2[[No]:[Date Student Last Attended Program
(mm/dd/yyyy)]],4,FALSE)</f>
        <v>0</v>
      </c>
      <c r="D188" s="51">
        <f>VLOOKUP($A188,Table2[[No]:[Date Student Last Attended Program
(mm/dd/yyyy)]],14,FALSE)</f>
        <v>0</v>
      </c>
      <c r="E188" s="138">
        <f>VLOOKUP($A188,Table2[[No]:[Date Student Last Attended Program
(mm/dd/yyyy)]],17,FALSE)</f>
        <v>0</v>
      </c>
      <c r="F188" s="207">
        <f>VLOOKUP($A188,Table2[[No]:[Date Student Last Attended Program
(mm/dd/yyyy)]],18,FALSE)</f>
        <v>0</v>
      </c>
      <c r="G188" s="209">
        <f>VLOOKUP($A188,Table2[[#All],[No]:[Which Group Does Student Participate In?
(optional)]],23,FALSE)</f>
        <v>0</v>
      </c>
      <c r="H188" s="29"/>
      <c r="I188" s="29"/>
      <c r="J188" s="29"/>
      <c r="K188" s="29"/>
      <c r="L188" s="29"/>
      <c r="M188" s="29"/>
      <c r="N188" s="29"/>
      <c r="O188" s="29"/>
      <c r="P188" s="29"/>
      <c r="Q188" s="29"/>
      <c r="R188" s="29"/>
      <c r="S188" s="9"/>
      <c r="T188" s="9"/>
      <c r="U188" s="9"/>
      <c r="V188" s="9"/>
      <c r="W188" s="9"/>
      <c r="X188" s="9"/>
      <c r="Y188" s="9"/>
      <c r="Z188" s="9"/>
      <c r="AA188" s="9"/>
      <c r="AB188" s="9"/>
      <c r="AC188" s="9"/>
      <c r="AD188" s="9"/>
      <c r="AE188" s="9"/>
      <c r="AF188" s="9"/>
      <c r="AG188" s="9"/>
      <c r="AH188" s="9"/>
      <c r="AI188" s="9"/>
      <c r="AJ188" s="9"/>
      <c r="AK188" s="9"/>
      <c r="AL188" s="9"/>
      <c r="AM188" s="11">
        <f t="shared" si="8"/>
        <v>0</v>
      </c>
      <c r="AN188" s="11">
        <f t="shared" si="9"/>
        <v>0</v>
      </c>
      <c r="AO188" s="47" t="e">
        <f t="shared" si="10"/>
        <v>#DIV/0!</v>
      </c>
      <c r="AP188" s="3">
        <f>SUM(VLOOKUP($A188,JAN!$A$2:$AN$301,39,FALSE),VLOOKUP($A188,FEB!$A$2:$AK$301,36,FALSE),VLOOKUP($A188,MAR!$A$2:$AN$301,39,FALSE))</f>
        <v>0</v>
      </c>
      <c r="AQ188" s="3">
        <f>SUM(VLOOKUP($A188,JAN!$A$2:$AN$301,40,FALSE),VLOOKUP($A188,FEB!$A$2:$AK$301,37,FALSE),VLOOKUP($A188,MAR!$A$2:$AN$301,40,FALSE))</f>
        <v>0</v>
      </c>
      <c r="AR188" s="196" t="e">
        <f t="shared" si="11"/>
        <v>#DIV/0!</v>
      </c>
    </row>
    <row r="189" spans="1:44" x14ac:dyDescent="0.25">
      <c r="A189" s="10">
        <v>188</v>
      </c>
      <c r="B189" s="11">
        <f>VLOOKUP($A189,Table2[[No]:[Date Student Last Attended Program
(mm/dd/yyyy)]],2,FALSE)</f>
        <v>0</v>
      </c>
      <c r="C189" s="12">
        <f>VLOOKUP($A189,Table2[[No]:[Date Student Last Attended Program
(mm/dd/yyyy)]],4,FALSE)</f>
        <v>0</v>
      </c>
      <c r="D189" s="51">
        <f>VLOOKUP($A189,Table2[[No]:[Date Student Last Attended Program
(mm/dd/yyyy)]],14,FALSE)</f>
        <v>0</v>
      </c>
      <c r="E189" s="138">
        <f>VLOOKUP($A189,Table2[[No]:[Date Student Last Attended Program
(mm/dd/yyyy)]],17,FALSE)</f>
        <v>0</v>
      </c>
      <c r="F189" s="207">
        <f>VLOOKUP($A189,Table2[[No]:[Date Student Last Attended Program
(mm/dd/yyyy)]],18,FALSE)</f>
        <v>0</v>
      </c>
      <c r="G189" s="209">
        <f>VLOOKUP($A189,Table2[[#All],[No]:[Which Group Does Student Participate In?
(optional)]],23,FALSE)</f>
        <v>0</v>
      </c>
      <c r="H189" s="29"/>
      <c r="I189" s="29"/>
      <c r="J189" s="29"/>
      <c r="K189" s="29"/>
      <c r="L189" s="29"/>
      <c r="M189" s="29"/>
      <c r="N189" s="29"/>
      <c r="O189" s="29"/>
      <c r="P189" s="29"/>
      <c r="Q189" s="29"/>
      <c r="R189" s="29"/>
      <c r="S189" s="9"/>
      <c r="T189" s="9"/>
      <c r="U189" s="9"/>
      <c r="V189" s="9"/>
      <c r="W189" s="9"/>
      <c r="X189" s="9"/>
      <c r="Y189" s="9"/>
      <c r="Z189" s="9"/>
      <c r="AA189" s="9"/>
      <c r="AB189" s="9"/>
      <c r="AC189" s="9"/>
      <c r="AD189" s="9"/>
      <c r="AE189" s="9"/>
      <c r="AF189" s="9"/>
      <c r="AG189" s="9"/>
      <c r="AH189" s="9"/>
      <c r="AI189" s="9"/>
      <c r="AJ189" s="9"/>
      <c r="AK189" s="9"/>
      <c r="AL189" s="9"/>
      <c r="AM189" s="11">
        <f t="shared" si="8"/>
        <v>0</v>
      </c>
      <c r="AN189" s="11">
        <f t="shared" si="9"/>
        <v>0</v>
      </c>
      <c r="AO189" s="47" t="e">
        <f t="shared" si="10"/>
        <v>#DIV/0!</v>
      </c>
      <c r="AP189" s="3">
        <f>SUM(VLOOKUP($A189,JAN!$A$2:$AN$301,39,FALSE),VLOOKUP($A189,FEB!$A$2:$AK$301,36,FALSE),VLOOKUP($A189,MAR!$A$2:$AN$301,39,FALSE))</f>
        <v>0</v>
      </c>
      <c r="AQ189" s="3">
        <f>SUM(VLOOKUP($A189,JAN!$A$2:$AN$301,40,FALSE),VLOOKUP($A189,FEB!$A$2:$AK$301,37,FALSE),VLOOKUP($A189,MAR!$A$2:$AN$301,40,FALSE))</f>
        <v>0</v>
      </c>
      <c r="AR189" s="196" t="e">
        <f t="shared" si="11"/>
        <v>#DIV/0!</v>
      </c>
    </row>
    <row r="190" spans="1:44" x14ac:dyDescent="0.25">
      <c r="A190" s="10">
        <v>189</v>
      </c>
      <c r="B190" s="11">
        <f>VLOOKUP($A190,Table2[[No]:[Date Student Last Attended Program
(mm/dd/yyyy)]],2,FALSE)</f>
        <v>0</v>
      </c>
      <c r="C190" s="12">
        <f>VLOOKUP($A190,Table2[[No]:[Date Student Last Attended Program
(mm/dd/yyyy)]],4,FALSE)</f>
        <v>0</v>
      </c>
      <c r="D190" s="51">
        <f>VLOOKUP($A190,Table2[[No]:[Date Student Last Attended Program
(mm/dd/yyyy)]],14,FALSE)</f>
        <v>0</v>
      </c>
      <c r="E190" s="138">
        <f>VLOOKUP($A190,Table2[[No]:[Date Student Last Attended Program
(mm/dd/yyyy)]],17,FALSE)</f>
        <v>0</v>
      </c>
      <c r="F190" s="207">
        <f>VLOOKUP($A190,Table2[[No]:[Date Student Last Attended Program
(mm/dd/yyyy)]],18,FALSE)</f>
        <v>0</v>
      </c>
      <c r="G190" s="209">
        <f>VLOOKUP($A190,Table2[[#All],[No]:[Which Group Does Student Participate In?
(optional)]],23,FALSE)</f>
        <v>0</v>
      </c>
      <c r="H190" s="29"/>
      <c r="I190" s="29"/>
      <c r="J190" s="29"/>
      <c r="K190" s="29"/>
      <c r="L190" s="29"/>
      <c r="M190" s="29"/>
      <c r="N190" s="29"/>
      <c r="O190" s="29"/>
      <c r="P190" s="29"/>
      <c r="Q190" s="29"/>
      <c r="R190" s="29"/>
      <c r="S190" s="9"/>
      <c r="T190" s="9"/>
      <c r="U190" s="9"/>
      <c r="V190" s="9"/>
      <c r="W190" s="9"/>
      <c r="X190" s="9"/>
      <c r="Y190" s="9"/>
      <c r="Z190" s="9"/>
      <c r="AA190" s="9"/>
      <c r="AB190" s="9"/>
      <c r="AC190" s="9"/>
      <c r="AD190" s="9"/>
      <c r="AE190" s="9"/>
      <c r="AF190" s="9"/>
      <c r="AG190" s="9"/>
      <c r="AH190" s="9"/>
      <c r="AI190" s="9"/>
      <c r="AJ190" s="9"/>
      <c r="AK190" s="9"/>
      <c r="AL190" s="9"/>
      <c r="AM190" s="11">
        <f t="shared" si="8"/>
        <v>0</v>
      </c>
      <c r="AN190" s="11">
        <f t="shared" si="9"/>
        <v>0</v>
      </c>
      <c r="AO190" s="47" t="e">
        <f t="shared" si="10"/>
        <v>#DIV/0!</v>
      </c>
      <c r="AP190" s="3">
        <f>SUM(VLOOKUP($A190,JAN!$A$2:$AN$301,39,FALSE),VLOOKUP($A190,FEB!$A$2:$AK$301,36,FALSE),VLOOKUP($A190,MAR!$A$2:$AN$301,39,FALSE))</f>
        <v>0</v>
      </c>
      <c r="AQ190" s="3">
        <f>SUM(VLOOKUP($A190,JAN!$A$2:$AN$301,40,FALSE),VLOOKUP($A190,FEB!$A$2:$AK$301,37,FALSE),VLOOKUP($A190,MAR!$A$2:$AN$301,40,FALSE))</f>
        <v>0</v>
      </c>
      <c r="AR190" s="196" t="e">
        <f t="shared" si="11"/>
        <v>#DIV/0!</v>
      </c>
    </row>
    <row r="191" spans="1:44" x14ac:dyDescent="0.25">
      <c r="A191" s="10">
        <v>190</v>
      </c>
      <c r="B191" s="11">
        <f>VLOOKUP($A191,Table2[[No]:[Date Student Last Attended Program
(mm/dd/yyyy)]],2,FALSE)</f>
        <v>0</v>
      </c>
      <c r="C191" s="12">
        <f>VLOOKUP($A191,Table2[[No]:[Date Student Last Attended Program
(mm/dd/yyyy)]],4,FALSE)</f>
        <v>0</v>
      </c>
      <c r="D191" s="51">
        <f>VLOOKUP($A191,Table2[[No]:[Date Student Last Attended Program
(mm/dd/yyyy)]],14,FALSE)</f>
        <v>0</v>
      </c>
      <c r="E191" s="138">
        <f>VLOOKUP($A191,Table2[[No]:[Date Student Last Attended Program
(mm/dd/yyyy)]],17,FALSE)</f>
        <v>0</v>
      </c>
      <c r="F191" s="207">
        <f>VLOOKUP($A191,Table2[[No]:[Date Student Last Attended Program
(mm/dd/yyyy)]],18,FALSE)</f>
        <v>0</v>
      </c>
      <c r="G191" s="209">
        <f>VLOOKUP($A191,Table2[[#All],[No]:[Which Group Does Student Participate In?
(optional)]],23,FALSE)</f>
        <v>0</v>
      </c>
      <c r="H191" s="29"/>
      <c r="I191" s="29"/>
      <c r="J191" s="29"/>
      <c r="K191" s="29"/>
      <c r="L191" s="29"/>
      <c r="M191" s="29"/>
      <c r="N191" s="29"/>
      <c r="O191" s="29"/>
      <c r="P191" s="29"/>
      <c r="Q191" s="29"/>
      <c r="R191" s="29"/>
      <c r="S191" s="9"/>
      <c r="T191" s="9"/>
      <c r="U191" s="9"/>
      <c r="V191" s="9"/>
      <c r="W191" s="9"/>
      <c r="X191" s="9"/>
      <c r="Y191" s="9"/>
      <c r="Z191" s="9"/>
      <c r="AA191" s="9"/>
      <c r="AB191" s="9"/>
      <c r="AC191" s="9"/>
      <c r="AD191" s="9"/>
      <c r="AE191" s="9"/>
      <c r="AF191" s="9"/>
      <c r="AG191" s="9"/>
      <c r="AH191" s="9"/>
      <c r="AI191" s="9"/>
      <c r="AJ191" s="9"/>
      <c r="AK191" s="9"/>
      <c r="AL191" s="9"/>
      <c r="AM191" s="11">
        <f t="shared" si="8"/>
        <v>0</v>
      </c>
      <c r="AN191" s="11">
        <f t="shared" si="9"/>
        <v>0</v>
      </c>
      <c r="AO191" s="47" t="e">
        <f t="shared" si="10"/>
        <v>#DIV/0!</v>
      </c>
      <c r="AP191" s="3">
        <f>SUM(VLOOKUP($A191,JAN!$A$2:$AN$301,39,FALSE),VLOOKUP($A191,FEB!$A$2:$AK$301,36,FALSE),VLOOKUP($A191,MAR!$A$2:$AN$301,39,FALSE))</f>
        <v>0</v>
      </c>
      <c r="AQ191" s="3">
        <f>SUM(VLOOKUP($A191,JAN!$A$2:$AN$301,40,FALSE),VLOOKUP($A191,FEB!$A$2:$AK$301,37,FALSE),VLOOKUP($A191,MAR!$A$2:$AN$301,40,FALSE))</f>
        <v>0</v>
      </c>
      <c r="AR191" s="196" t="e">
        <f t="shared" si="11"/>
        <v>#DIV/0!</v>
      </c>
    </row>
    <row r="192" spans="1:44" x14ac:dyDescent="0.25">
      <c r="A192" s="10">
        <v>191</v>
      </c>
      <c r="B192" s="11">
        <f>VLOOKUP($A192,Table2[[No]:[Date Student Last Attended Program
(mm/dd/yyyy)]],2,FALSE)</f>
        <v>0</v>
      </c>
      <c r="C192" s="12">
        <f>VLOOKUP($A192,Table2[[No]:[Date Student Last Attended Program
(mm/dd/yyyy)]],4,FALSE)</f>
        <v>0</v>
      </c>
      <c r="D192" s="51">
        <f>VLOOKUP($A192,Table2[[No]:[Date Student Last Attended Program
(mm/dd/yyyy)]],14,FALSE)</f>
        <v>0</v>
      </c>
      <c r="E192" s="138">
        <f>VLOOKUP($A192,Table2[[No]:[Date Student Last Attended Program
(mm/dd/yyyy)]],17,FALSE)</f>
        <v>0</v>
      </c>
      <c r="F192" s="207">
        <f>VLOOKUP($A192,Table2[[No]:[Date Student Last Attended Program
(mm/dd/yyyy)]],18,FALSE)</f>
        <v>0</v>
      </c>
      <c r="G192" s="209">
        <f>VLOOKUP($A192,Table2[[#All],[No]:[Which Group Does Student Participate In?
(optional)]],23,FALSE)</f>
        <v>0</v>
      </c>
      <c r="H192" s="29"/>
      <c r="I192" s="29"/>
      <c r="J192" s="29"/>
      <c r="K192" s="29"/>
      <c r="L192" s="29"/>
      <c r="M192" s="29"/>
      <c r="N192" s="29"/>
      <c r="O192" s="29"/>
      <c r="P192" s="29"/>
      <c r="Q192" s="29"/>
      <c r="R192" s="29"/>
      <c r="S192" s="9"/>
      <c r="T192" s="9"/>
      <c r="U192" s="9"/>
      <c r="V192" s="9"/>
      <c r="W192" s="9"/>
      <c r="X192" s="9"/>
      <c r="Y192" s="9"/>
      <c r="Z192" s="9"/>
      <c r="AA192" s="9"/>
      <c r="AB192" s="9"/>
      <c r="AC192" s="9"/>
      <c r="AD192" s="9"/>
      <c r="AE192" s="9"/>
      <c r="AF192" s="9"/>
      <c r="AG192" s="9"/>
      <c r="AH192" s="9"/>
      <c r="AI192" s="9"/>
      <c r="AJ192" s="9"/>
      <c r="AK192" s="9"/>
      <c r="AL192" s="9"/>
      <c r="AM192" s="11">
        <f t="shared" si="8"/>
        <v>0</v>
      </c>
      <c r="AN192" s="11">
        <f t="shared" si="9"/>
        <v>0</v>
      </c>
      <c r="AO192" s="47" t="e">
        <f t="shared" si="10"/>
        <v>#DIV/0!</v>
      </c>
      <c r="AP192" s="3">
        <f>SUM(VLOOKUP($A192,JAN!$A$2:$AN$301,39,FALSE),VLOOKUP($A192,FEB!$A$2:$AK$301,36,FALSE),VLOOKUP($A192,MAR!$A$2:$AN$301,39,FALSE))</f>
        <v>0</v>
      </c>
      <c r="AQ192" s="3">
        <f>SUM(VLOOKUP($A192,JAN!$A$2:$AN$301,40,FALSE),VLOOKUP($A192,FEB!$A$2:$AK$301,37,FALSE),VLOOKUP($A192,MAR!$A$2:$AN$301,40,FALSE))</f>
        <v>0</v>
      </c>
      <c r="AR192" s="196" t="e">
        <f t="shared" si="11"/>
        <v>#DIV/0!</v>
      </c>
    </row>
    <row r="193" spans="1:44" x14ac:dyDescent="0.25">
      <c r="A193" s="10">
        <v>192</v>
      </c>
      <c r="B193" s="11">
        <f>VLOOKUP($A193,Table2[[No]:[Date Student Last Attended Program
(mm/dd/yyyy)]],2,FALSE)</f>
        <v>0</v>
      </c>
      <c r="C193" s="12">
        <f>VLOOKUP($A193,Table2[[No]:[Date Student Last Attended Program
(mm/dd/yyyy)]],4,FALSE)</f>
        <v>0</v>
      </c>
      <c r="D193" s="51">
        <f>VLOOKUP($A193,Table2[[No]:[Date Student Last Attended Program
(mm/dd/yyyy)]],14,FALSE)</f>
        <v>0</v>
      </c>
      <c r="E193" s="138">
        <f>VLOOKUP($A193,Table2[[No]:[Date Student Last Attended Program
(mm/dd/yyyy)]],17,FALSE)</f>
        <v>0</v>
      </c>
      <c r="F193" s="207">
        <f>VLOOKUP($A193,Table2[[No]:[Date Student Last Attended Program
(mm/dd/yyyy)]],18,FALSE)</f>
        <v>0</v>
      </c>
      <c r="G193" s="209">
        <f>VLOOKUP($A193,Table2[[#All],[No]:[Which Group Does Student Participate In?
(optional)]],23,FALSE)</f>
        <v>0</v>
      </c>
      <c r="H193" s="29"/>
      <c r="I193" s="29"/>
      <c r="J193" s="29"/>
      <c r="K193" s="29"/>
      <c r="L193" s="29"/>
      <c r="M193" s="29"/>
      <c r="N193" s="29"/>
      <c r="O193" s="29"/>
      <c r="P193" s="29"/>
      <c r="Q193" s="29"/>
      <c r="R193" s="29"/>
      <c r="S193" s="9"/>
      <c r="T193" s="9"/>
      <c r="U193" s="9"/>
      <c r="V193" s="9"/>
      <c r="W193" s="9"/>
      <c r="X193" s="9"/>
      <c r="Y193" s="9"/>
      <c r="Z193" s="9"/>
      <c r="AA193" s="9"/>
      <c r="AB193" s="9"/>
      <c r="AC193" s="9"/>
      <c r="AD193" s="9"/>
      <c r="AE193" s="9"/>
      <c r="AF193" s="9"/>
      <c r="AG193" s="9"/>
      <c r="AH193" s="9"/>
      <c r="AI193" s="9"/>
      <c r="AJ193" s="9"/>
      <c r="AK193" s="9"/>
      <c r="AL193" s="9"/>
      <c r="AM193" s="11">
        <f t="shared" si="8"/>
        <v>0</v>
      </c>
      <c r="AN193" s="11">
        <f t="shared" si="9"/>
        <v>0</v>
      </c>
      <c r="AO193" s="47" t="e">
        <f t="shared" si="10"/>
        <v>#DIV/0!</v>
      </c>
      <c r="AP193" s="3">
        <f>SUM(VLOOKUP($A193,JAN!$A$2:$AN$301,39,FALSE),VLOOKUP($A193,FEB!$A$2:$AK$301,36,FALSE),VLOOKUP($A193,MAR!$A$2:$AN$301,39,FALSE))</f>
        <v>0</v>
      </c>
      <c r="AQ193" s="3">
        <f>SUM(VLOOKUP($A193,JAN!$A$2:$AN$301,40,FALSE),VLOOKUP($A193,FEB!$A$2:$AK$301,37,FALSE),VLOOKUP($A193,MAR!$A$2:$AN$301,40,FALSE))</f>
        <v>0</v>
      </c>
      <c r="AR193" s="196" t="e">
        <f t="shared" si="11"/>
        <v>#DIV/0!</v>
      </c>
    </row>
    <row r="194" spans="1:44" x14ac:dyDescent="0.25">
      <c r="A194" s="10">
        <v>193</v>
      </c>
      <c r="B194" s="11">
        <f>VLOOKUP($A194,Table2[[No]:[Date Student Last Attended Program
(mm/dd/yyyy)]],2,FALSE)</f>
        <v>0</v>
      </c>
      <c r="C194" s="12">
        <f>VLOOKUP($A194,Table2[[No]:[Date Student Last Attended Program
(mm/dd/yyyy)]],4,FALSE)</f>
        <v>0</v>
      </c>
      <c r="D194" s="51">
        <f>VLOOKUP($A194,Table2[[No]:[Date Student Last Attended Program
(mm/dd/yyyy)]],14,FALSE)</f>
        <v>0</v>
      </c>
      <c r="E194" s="138">
        <f>VLOOKUP($A194,Table2[[No]:[Date Student Last Attended Program
(mm/dd/yyyy)]],17,FALSE)</f>
        <v>0</v>
      </c>
      <c r="F194" s="207">
        <f>VLOOKUP($A194,Table2[[No]:[Date Student Last Attended Program
(mm/dd/yyyy)]],18,FALSE)</f>
        <v>0</v>
      </c>
      <c r="G194" s="209">
        <f>VLOOKUP($A194,Table2[[#All],[No]:[Which Group Does Student Participate In?
(optional)]],23,FALSE)</f>
        <v>0</v>
      </c>
      <c r="H194" s="29"/>
      <c r="I194" s="29"/>
      <c r="J194" s="29"/>
      <c r="K194" s="29"/>
      <c r="L194" s="29"/>
      <c r="M194" s="29"/>
      <c r="N194" s="29"/>
      <c r="O194" s="29"/>
      <c r="P194" s="29"/>
      <c r="Q194" s="29"/>
      <c r="R194" s="29"/>
      <c r="S194" s="9"/>
      <c r="T194" s="9"/>
      <c r="U194" s="9"/>
      <c r="V194" s="9"/>
      <c r="W194" s="9"/>
      <c r="X194" s="9"/>
      <c r="Y194" s="9"/>
      <c r="Z194" s="9"/>
      <c r="AA194" s="9"/>
      <c r="AB194" s="9"/>
      <c r="AC194" s="9"/>
      <c r="AD194" s="9"/>
      <c r="AE194" s="9"/>
      <c r="AF194" s="9"/>
      <c r="AG194" s="9"/>
      <c r="AH194" s="9"/>
      <c r="AI194" s="9"/>
      <c r="AJ194" s="9"/>
      <c r="AK194" s="9"/>
      <c r="AL194" s="9"/>
      <c r="AM194" s="11">
        <f t="shared" ref="AM194:AM257" si="12">COUNTIF(H194:AL194,"1")</f>
        <v>0</v>
      </c>
      <c r="AN194" s="11">
        <f t="shared" ref="AN194:AN257" si="13">COUNTIFS(H194:AL194,"1")+COUNTIF(H194:AL194,"0")</f>
        <v>0</v>
      </c>
      <c r="AO194" s="47" t="e">
        <f t="shared" ref="AO194:AO257" si="14">AM194/AN194</f>
        <v>#DIV/0!</v>
      </c>
      <c r="AP194" s="3">
        <f>SUM(VLOOKUP($A194,JAN!$A$2:$AN$301,39,FALSE),VLOOKUP($A194,FEB!$A$2:$AK$301,36,FALSE),VLOOKUP($A194,MAR!$A$2:$AN$301,39,FALSE))</f>
        <v>0</v>
      </c>
      <c r="AQ194" s="3">
        <f>SUM(VLOOKUP($A194,JAN!$A$2:$AN$301,40,FALSE),VLOOKUP($A194,FEB!$A$2:$AK$301,37,FALSE),VLOOKUP($A194,MAR!$A$2:$AN$301,40,FALSE))</f>
        <v>0</v>
      </c>
      <c r="AR194" s="196" t="e">
        <f t="shared" ref="AR194:AR257" si="15">AP194/AQ194</f>
        <v>#DIV/0!</v>
      </c>
    </row>
    <row r="195" spans="1:44" x14ac:dyDescent="0.25">
      <c r="A195" s="10">
        <v>194</v>
      </c>
      <c r="B195" s="11">
        <f>VLOOKUP($A195,Table2[[No]:[Date Student Last Attended Program
(mm/dd/yyyy)]],2,FALSE)</f>
        <v>0</v>
      </c>
      <c r="C195" s="12">
        <f>VLOOKUP($A195,Table2[[No]:[Date Student Last Attended Program
(mm/dd/yyyy)]],4,FALSE)</f>
        <v>0</v>
      </c>
      <c r="D195" s="51">
        <f>VLOOKUP($A195,Table2[[No]:[Date Student Last Attended Program
(mm/dd/yyyy)]],14,FALSE)</f>
        <v>0</v>
      </c>
      <c r="E195" s="138">
        <f>VLOOKUP($A195,Table2[[No]:[Date Student Last Attended Program
(mm/dd/yyyy)]],17,FALSE)</f>
        <v>0</v>
      </c>
      <c r="F195" s="207">
        <f>VLOOKUP($A195,Table2[[No]:[Date Student Last Attended Program
(mm/dd/yyyy)]],18,FALSE)</f>
        <v>0</v>
      </c>
      <c r="G195" s="209">
        <f>VLOOKUP($A195,Table2[[#All],[No]:[Which Group Does Student Participate In?
(optional)]],23,FALSE)</f>
        <v>0</v>
      </c>
      <c r="H195" s="29"/>
      <c r="I195" s="29"/>
      <c r="J195" s="29"/>
      <c r="K195" s="29"/>
      <c r="L195" s="29"/>
      <c r="M195" s="29"/>
      <c r="N195" s="29"/>
      <c r="O195" s="29"/>
      <c r="P195" s="29"/>
      <c r="Q195" s="29"/>
      <c r="R195" s="29"/>
      <c r="S195" s="9"/>
      <c r="T195" s="9"/>
      <c r="U195" s="9"/>
      <c r="V195" s="9"/>
      <c r="W195" s="9"/>
      <c r="X195" s="9"/>
      <c r="Y195" s="9"/>
      <c r="Z195" s="9"/>
      <c r="AA195" s="9"/>
      <c r="AB195" s="9"/>
      <c r="AC195" s="9"/>
      <c r="AD195" s="9"/>
      <c r="AE195" s="9"/>
      <c r="AF195" s="9"/>
      <c r="AG195" s="9"/>
      <c r="AH195" s="9"/>
      <c r="AI195" s="9"/>
      <c r="AJ195" s="9"/>
      <c r="AK195" s="9"/>
      <c r="AL195" s="9"/>
      <c r="AM195" s="11">
        <f t="shared" si="12"/>
        <v>0</v>
      </c>
      <c r="AN195" s="11">
        <f t="shared" si="13"/>
        <v>0</v>
      </c>
      <c r="AO195" s="47" t="e">
        <f t="shared" si="14"/>
        <v>#DIV/0!</v>
      </c>
      <c r="AP195" s="3">
        <f>SUM(VLOOKUP($A195,JAN!$A$2:$AN$301,39,FALSE),VLOOKUP($A195,FEB!$A$2:$AK$301,36,FALSE),VLOOKUP($A195,MAR!$A$2:$AN$301,39,FALSE))</f>
        <v>0</v>
      </c>
      <c r="AQ195" s="3">
        <f>SUM(VLOOKUP($A195,JAN!$A$2:$AN$301,40,FALSE),VLOOKUP($A195,FEB!$A$2:$AK$301,37,FALSE),VLOOKUP($A195,MAR!$A$2:$AN$301,40,FALSE))</f>
        <v>0</v>
      </c>
      <c r="AR195" s="196" t="e">
        <f t="shared" si="15"/>
        <v>#DIV/0!</v>
      </c>
    </row>
    <row r="196" spans="1:44" x14ac:dyDescent="0.25">
      <c r="A196" s="10">
        <v>195</v>
      </c>
      <c r="B196" s="11">
        <f>VLOOKUP($A196,Table2[[No]:[Date Student Last Attended Program
(mm/dd/yyyy)]],2,FALSE)</f>
        <v>0</v>
      </c>
      <c r="C196" s="12">
        <f>VLOOKUP($A196,Table2[[No]:[Date Student Last Attended Program
(mm/dd/yyyy)]],4,FALSE)</f>
        <v>0</v>
      </c>
      <c r="D196" s="51">
        <f>VLOOKUP($A196,Table2[[No]:[Date Student Last Attended Program
(mm/dd/yyyy)]],14,FALSE)</f>
        <v>0</v>
      </c>
      <c r="E196" s="138">
        <f>VLOOKUP($A196,Table2[[No]:[Date Student Last Attended Program
(mm/dd/yyyy)]],17,FALSE)</f>
        <v>0</v>
      </c>
      <c r="F196" s="207">
        <f>VLOOKUP($A196,Table2[[No]:[Date Student Last Attended Program
(mm/dd/yyyy)]],18,FALSE)</f>
        <v>0</v>
      </c>
      <c r="G196" s="209">
        <f>VLOOKUP($A196,Table2[[#All],[No]:[Which Group Does Student Participate In?
(optional)]],23,FALSE)</f>
        <v>0</v>
      </c>
      <c r="H196" s="29"/>
      <c r="I196" s="29"/>
      <c r="J196" s="29"/>
      <c r="K196" s="29"/>
      <c r="L196" s="29"/>
      <c r="M196" s="29"/>
      <c r="N196" s="29"/>
      <c r="O196" s="29"/>
      <c r="P196" s="29"/>
      <c r="Q196" s="29"/>
      <c r="R196" s="29"/>
      <c r="S196" s="9"/>
      <c r="T196" s="9"/>
      <c r="U196" s="9"/>
      <c r="V196" s="9"/>
      <c r="W196" s="9"/>
      <c r="X196" s="9"/>
      <c r="Y196" s="9"/>
      <c r="Z196" s="9"/>
      <c r="AA196" s="9"/>
      <c r="AB196" s="9"/>
      <c r="AC196" s="9"/>
      <c r="AD196" s="9"/>
      <c r="AE196" s="9"/>
      <c r="AF196" s="9"/>
      <c r="AG196" s="9"/>
      <c r="AH196" s="9"/>
      <c r="AI196" s="9"/>
      <c r="AJ196" s="9"/>
      <c r="AK196" s="9"/>
      <c r="AL196" s="9"/>
      <c r="AM196" s="11">
        <f t="shared" si="12"/>
        <v>0</v>
      </c>
      <c r="AN196" s="11">
        <f t="shared" si="13"/>
        <v>0</v>
      </c>
      <c r="AO196" s="47" t="e">
        <f t="shared" si="14"/>
        <v>#DIV/0!</v>
      </c>
      <c r="AP196" s="3">
        <f>SUM(VLOOKUP($A196,JAN!$A$2:$AN$301,39,FALSE),VLOOKUP($A196,FEB!$A$2:$AK$301,36,FALSE),VLOOKUP($A196,MAR!$A$2:$AN$301,39,FALSE))</f>
        <v>0</v>
      </c>
      <c r="AQ196" s="3">
        <f>SUM(VLOOKUP($A196,JAN!$A$2:$AN$301,40,FALSE),VLOOKUP($A196,FEB!$A$2:$AK$301,37,FALSE),VLOOKUP($A196,MAR!$A$2:$AN$301,40,FALSE))</f>
        <v>0</v>
      </c>
      <c r="AR196" s="196" t="e">
        <f t="shared" si="15"/>
        <v>#DIV/0!</v>
      </c>
    </row>
    <row r="197" spans="1:44" x14ac:dyDescent="0.25">
      <c r="A197" s="10">
        <v>196</v>
      </c>
      <c r="B197" s="11">
        <f>VLOOKUP($A197,Table2[[No]:[Date Student Last Attended Program
(mm/dd/yyyy)]],2,FALSE)</f>
        <v>0</v>
      </c>
      <c r="C197" s="12">
        <f>VLOOKUP($A197,Table2[[No]:[Date Student Last Attended Program
(mm/dd/yyyy)]],4,FALSE)</f>
        <v>0</v>
      </c>
      <c r="D197" s="51">
        <f>VLOOKUP($A197,Table2[[No]:[Date Student Last Attended Program
(mm/dd/yyyy)]],14,FALSE)</f>
        <v>0</v>
      </c>
      <c r="E197" s="138">
        <f>VLOOKUP($A197,Table2[[No]:[Date Student Last Attended Program
(mm/dd/yyyy)]],17,FALSE)</f>
        <v>0</v>
      </c>
      <c r="F197" s="207">
        <f>VLOOKUP($A197,Table2[[No]:[Date Student Last Attended Program
(mm/dd/yyyy)]],18,FALSE)</f>
        <v>0</v>
      </c>
      <c r="G197" s="209">
        <f>VLOOKUP($A197,Table2[[#All],[No]:[Which Group Does Student Participate In?
(optional)]],23,FALSE)</f>
        <v>0</v>
      </c>
      <c r="H197" s="29"/>
      <c r="I197" s="29"/>
      <c r="J197" s="29"/>
      <c r="K197" s="29"/>
      <c r="L197" s="29"/>
      <c r="M197" s="29"/>
      <c r="N197" s="29"/>
      <c r="O197" s="29"/>
      <c r="P197" s="29"/>
      <c r="Q197" s="29"/>
      <c r="R197" s="29"/>
      <c r="S197" s="9"/>
      <c r="T197" s="9"/>
      <c r="U197" s="9"/>
      <c r="V197" s="9"/>
      <c r="W197" s="9"/>
      <c r="X197" s="9"/>
      <c r="Y197" s="9"/>
      <c r="Z197" s="9"/>
      <c r="AA197" s="9"/>
      <c r="AB197" s="9"/>
      <c r="AC197" s="9"/>
      <c r="AD197" s="9"/>
      <c r="AE197" s="9"/>
      <c r="AF197" s="9"/>
      <c r="AG197" s="9"/>
      <c r="AH197" s="9"/>
      <c r="AI197" s="9"/>
      <c r="AJ197" s="9"/>
      <c r="AK197" s="9"/>
      <c r="AL197" s="9"/>
      <c r="AM197" s="11">
        <f t="shared" si="12"/>
        <v>0</v>
      </c>
      <c r="AN197" s="11">
        <f t="shared" si="13"/>
        <v>0</v>
      </c>
      <c r="AO197" s="47" t="e">
        <f t="shared" si="14"/>
        <v>#DIV/0!</v>
      </c>
      <c r="AP197" s="3">
        <f>SUM(VLOOKUP($A197,JAN!$A$2:$AN$301,39,FALSE),VLOOKUP($A197,FEB!$A$2:$AK$301,36,FALSE),VLOOKUP($A197,MAR!$A$2:$AN$301,39,FALSE))</f>
        <v>0</v>
      </c>
      <c r="AQ197" s="3">
        <f>SUM(VLOOKUP($A197,JAN!$A$2:$AN$301,40,FALSE),VLOOKUP($A197,FEB!$A$2:$AK$301,37,FALSE),VLOOKUP($A197,MAR!$A$2:$AN$301,40,FALSE))</f>
        <v>0</v>
      </c>
      <c r="AR197" s="196" t="e">
        <f t="shared" si="15"/>
        <v>#DIV/0!</v>
      </c>
    </row>
    <row r="198" spans="1:44" x14ac:dyDescent="0.25">
      <c r="A198" s="10">
        <v>197</v>
      </c>
      <c r="B198" s="11">
        <f>VLOOKUP($A198,Table2[[No]:[Date Student Last Attended Program
(mm/dd/yyyy)]],2,FALSE)</f>
        <v>0</v>
      </c>
      <c r="C198" s="12">
        <f>VLOOKUP($A198,Table2[[No]:[Date Student Last Attended Program
(mm/dd/yyyy)]],4,FALSE)</f>
        <v>0</v>
      </c>
      <c r="D198" s="51">
        <f>VLOOKUP($A198,Table2[[No]:[Date Student Last Attended Program
(mm/dd/yyyy)]],14,FALSE)</f>
        <v>0</v>
      </c>
      <c r="E198" s="138">
        <f>VLOOKUP($A198,Table2[[No]:[Date Student Last Attended Program
(mm/dd/yyyy)]],17,FALSE)</f>
        <v>0</v>
      </c>
      <c r="F198" s="207">
        <f>VLOOKUP($A198,Table2[[No]:[Date Student Last Attended Program
(mm/dd/yyyy)]],18,FALSE)</f>
        <v>0</v>
      </c>
      <c r="G198" s="209">
        <f>VLOOKUP($A198,Table2[[#All],[No]:[Which Group Does Student Participate In?
(optional)]],23,FALSE)</f>
        <v>0</v>
      </c>
      <c r="H198" s="29"/>
      <c r="I198" s="29"/>
      <c r="J198" s="29"/>
      <c r="K198" s="29"/>
      <c r="L198" s="29"/>
      <c r="M198" s="29"/>
      <c r="N198" s="29"/>
      <c r="O198" s="29"/>
      <c r="P198" s="29"/>
      <c r="Q198" s="29"/>
      <c r="R198" s="29"/>
      <c r="S198" s="9"/>
      <c r="T198" s="9"/>
      <c r="U198" s="9"/>
      <c r="V198" s="9"/>
      <c r="W198" s="9"/>
      <c r="X198" s="9"/>
      <c r="Y198" s="9"/>
      <c r="Z198" s="9"/>
      <c r="AA198" s="9"/>
      <c r="AB198" s="9"/>
      <c r="AC198" s="9"/>
      <c r="AD198" s="9"/>
      <c r="AE198" s="9"/>
      <c r="AF198" s="9"/>
      <c r="AG198" s="9"/>
      <c r="AH198" s="9"/>
      <c r="AI198" s="9"/>
      <c r="AJ198" s="9"/>
      <c r="AK198" s="9"/>
      <c r="AL198" s="9"/>
      <c r="AM198" s="11">
        <f t="shared" si="12"/>
        <v>0</v>
      </c>
      <c r="AN198" s="11">
        <f t="shared" si="13"/>
        <v>0</v>
      </c>
      <c r="AO198" s="47" t="e">
        <f t="shared" si="14"/>
        <v>#DIV/0!</v>
      </c>
      <c r="AP198" s="3">
        <f>SUM(VLOOKUP($A198,JAN!$A$2:$AN$301,39,FALSE),VLOOKUP($A198,FEB!$A$2:$AK$301,36,FALSE),VLOOKUP($A198,MAR!$A$2:$AN$301,39,FALSE))</f>
        <v>0</v>
      </c>
      <c r="AQ198" s="3">
        <f>SUM(VLOOKUP($A198,JAN!$A$2:$AN$301,40,FALSE),VLOOKUP($A198,FEB!$A$2:$AK$301,37,FALSE),VLOOKUP($A198,MAR!$A$2:$AN$301,40,FALSE))</f>
        <v>0</v>
      </c>
      <c r="AR198" s="196" t="e">
        <f t="shared" si="15"/>
        <v>#DIV/0!</v>
      </c>
    </row>
    <row r="199" spans="1:44" x14ac:dyDescent="0.25">
      <c r="A199" s="10">
        <v>198</v>
      </c>
      <c r="B199" s="11">
        <f>VLOOKUP($A199,Table2[[No]:[Date Student Last Attended Program
(mm/dd/yyyy)]],2,FALSE)</f>
        <v>0</v>
      </c>
      <c r="C199" s="12">
        <f>VLOOKUP($A199,Table2[[No]:[Date Student Last Attended Program
(mm/dd/yyyy)]],4,FALSE)</f>
        <v>0</v>
      </c>
      <c r="D199" s="51">
        <f>VLOOKUP($A199,Table2[[No]:[Date Student Last Attended Program
(mm/dd/yyyy)]],14,FALSE)</f>
        <v>0</v>
      </c>
      <c r="E199" s="138">
        <f>VLOOKUP($A199,Table2[[No]:[Date Student Last Attended Program
(mm/dd/yyyy)]],17,FALSE)</f>
        <v>0</v>
      </c>
      <c r="F199" s="207">
        <f>VLOOKUP($A199,Table2[[No]:[Date Student Last Attended Program
(mm/dd/yyyy)]],18,FALSE)</f>
        <v>0</v>
      </c>
      <c r="G199" s="209">
        <f>VLOOKUP($A199,Table2[[#All],[No]:[Which Group Does Student Participate In?
(optional)]],23,FALSE)</f>
        <v>0</v>
      </c>
      <c r="H199" s="29"/>
      <c r="I199" s="29"/>
      <c r="J199" s="29"/>
      <c r="K199" s="29"/>
      <c r="L199" s="29"/>
      <c r="M199" s="29"/>
      <c r="N199" s="29"/>
      <c r="O199" s="29"/>
      <c r="P199" s="29"/>
      <c r="Q199" s="29"/>
      <c r="R199" s="29"/>
      <c r="S199" s="9"/>
      <c r="T199" s="9"/>
      <c r="U199" s="9"/>
      <c r="V199" s="9"/>
      <c r="W199" s="9"/>
      <c r="X199" s="9"/>
      <c r="Y199" s="9"/>
      <c r="Z199" s="9"/>
      <c r="AA199" s="9"/>
      <c r="AB199" s="9"/>
      <c r="AC199" s="9"/>
      <c r="AD199" s="9"/>
      <c r="AE199" s="9"/>
      <c r="AF199" s="9"/>
      <c r="AG199" s="9"/>
      <c r="AH199" s="9"/>
      <c r="AI199" s="9"/>
      <c r="AJ199" s="9"/>
      <c r="AK199" s="9"/>
      <c r="AL199" s="9"/>
      <c r="AM199" s="11">
        <f t="shared" si="12"/>
        <v>0</v>
      </c>
      <c r="AN199" s="11">
        <f t="shared" si="13"/>
        <v>0</v>
      </c>
      <c r="AO199" s="47" t="e">
        <f t="shared" si="14"/>
        <v>#DIV/0!</v>
      </c>
      <c r="AP199" s="3">
        <f>SUM(VLOOKUP($A199,JAN!$A$2:$AN$301,39,FALSE),VLOOKUP($A199,FEB!$A$2:$AK$301,36,FALSE),VLOOKUP($A199,MAR!$A$2:$AN$301,39,FALSE))</f>
        <v>0</v>
      </c>
      <c r="AQ199" s="3">
        <f>SUM(VLOOKUP($A199,JAN!$A$2:$AN$301,40,FALSE),VLOOKUP($A199,FEB!$A$2:$AK$301,37,FALSE),VLOOKUP($A199,MAR!$A$2:$AN$301,40,FALSE))</f>
        <v>0</v>
      </c>
      <c r="AR199" s="196" t="e">
        <f t="shared" si="15"/>
        <v>#DIV/0!</v>
      </c>
    </row>
    <row r="200" spans="1:44" x14ac:dyDescent="0.25">
      <c r="A200" s="10">
        <v>199</v>
      </c>
      <c r="B200" s="11">
        <f>VLOOKUP($A200,Table2[[No]:[Date Student Last Attended Program
(mm/dd/yyyy)]],2,FALSE)</f>
        <v>0</v>
      </c>
      <c r="C200" s="12">
        <f>VLOOKUP($A200,Table2[[No]:[Date Student Last Attended Program
(mm/dd/yyyy)]],4,FALSE)</f>
        <v>0</v>
      </c>
      <c r="D200" s="51">
        <f>VLOOKUP($A200,Table2[[No]:[Date Student Last Attended Program
(mm/dd/yyyy)]],14,FALSE)</f>
        <v>0</v>
      </c>
      <c r="E200" s="138">
        <f>VLOOKUP($A200,Table2[[No]:[Date Student Last Attended Program
(mm/dd/yyyy)]],17,FALSE)</f>
        <v>0</v>
      </c>
      <c r="F200" s="207">
        <f>VLOOKUP($A200,Table2[[No]:[Date Student Last Attended Program
(mm/dd/yyyy)]],18,FALSE)</f>
        <v>0</v>
      </c>
      <c r="G200" s="209">
        <f>VLOOKUP($A200,Table2[[#All],[No]:[Which Group Does Student Participate In?
(optional)]],23,FALSE)</f>
        <v>0</v>
      </c>
      <c r="H200" s="29"/>
      <c r="I200" s="29"/>
      <c r="J200" s="29"/>
      <c r="K200" s="29"/>
      <c r="L200" s="29"/>
      <c r="M200" s="29"/>
      <c r="N200" s="29"/>
      <c r="O200" s="29"/>
      <c r="P200" s="29"/>
      <c r="Q200" s="29"/>
      <c r="R200" s="29"/>
      <c r="S200" s="9"/>
      <c r="T200" s="9"/>
      <c r="U200" s="9"/>
      <c r="V200" s="9"/>
      <c r="W200" s="9"/>
      <c r="X200" s="9"/>
      <c r="Y200" s="9"/>
      <c r="Z200" s="9"/>
      <c r="AA200" s="9"/>
      <c r="AB200" s="9"/>
      <c r="AC200" s="9"/>
      <c r="AD200" s="9"/>
      <c r="AE200" s="9"/>
      <c r="AF200" s="9"/>
      <c r="AG200" s="9"/>
      <c r="AH200" s="9"/>
      <c r="AI200" s="9"/>
      <c r="AJ200" s="9"/>
      <c r="AK200" s="9"/>
      <c r="AL200" s="9"/>
      <c r="AM200" s="11">
        <f t="shared" si="12"/>
        <v>0</v>
      </c>
      <c r="AN200" s="11">
        <f t="shared" si="13"/>
        <v>0</v>
      </c>
      <c r="AO200" s="47" t="e">
        <f t="shared" si="14"/>
        <v>#DIV/0!</v>
      </c>
      <c r="AP200" s="3">
        <f>SUM(VLOOKUP($A200,JAN!$A$2:$AN$301,39,FALSE),VLOOKUP($A200,FEB!$A$2:$AK$301,36,FALSE),VLOOKUP($A200,MAR!$A$2:$AN$301,39,FALSE))</f>
        <v>0</v>
      </c>
      <c r="AQ200" s="3">
        <f>SUM(VLOOKUP($A200,JAN!$A$2:$AN$301,40,FALSE),VLOOKUP($A200,FEB!$A$2:$AK$301,37,FALSE),VLOOKUP($A200,MAR!$A$2:$AN$301,40,FALSE))</f>
        <v>0</v>
      </c>
      <c r="AR200" s="196" t="e">
        <f t="shared" si="15"/>
        <v>#DIV/0!</v>
      </c>
    </row>
    <row r="201" spans="1:44" x14ac:dyDescent="0.25">
      <c r="A201" s="10">
        <v>200</v>
      </c>
      <c r="B201" s="11">
        <f>VLOOKUP($A201,Table2[[No]:[Date Student Last Attended Program
(mm/dd/yyyy)]],2,FALSE)</f>
        <v>0</v>
      </c>
      <c r="C201" s="12">
        <f>VLOOKUP($A201,Table2[[No]:[Date Student Last Attended Program
(mm/dd/yyyy)]],4,FALSE)</f>
        <v>0</v>
      </c>
      <c r="D201" s="51">
        <f>VLOOKUP($A201,Table2[[No]:[Date Student Last Attended Program
(mm/dd/yyyy)]],14,FALSE)</f>
        <v>0</v>
      </c>
      <c r="E201" s="138">
        <f>VLOOKUP($A201,Table2[[No]:[Date Student Last Attended Program
(mm/dd/yyyy)]],17,FALSE)</f>
        <v>0</v>
      </c>
      <c r="F201" s="207">
        <f>VLOOKUP($A201,Table2[[No]:[Date Student Last Attended Program
(mm/dd/yyyy)]],18,FALSE)</f>
        <v>0</v>
      </c>
      <c r="G201" s="209">
        <f>VLOOKUP($A201,Table2[[#All],[No]:[Which Group Does Student Participate In?
(optional)]],23,FALSE)</f>
        <v>0</v>
      </c>
      <c r="H201" s="29"/>
      <c r="I201" s="29"/>
      <c r="J201" s="29"/>
      <c r="K201" s="29"/>
      <c r="L201" s="29"/>
      <c r="M201" s="29"/>
      <c r="N201" s="29"/>
      <c r="O201" s="29"/>
      <c r="P201" s="29"/>
      <c r="Q201" s="29"/>
      <c r="R201" s="29"/>
      <c r="S201" s="9"/>
      <c r="T201" s="9"/>
      <c r="U201" s="9"/>
      <c r="V201" s="9"/>
      <c r="W201" s="9"/>
      <c r="X201" s="9"/>
      <c r="Y201" s="9"/>
      <c r="Z201" s="9"/>
      <c r="AA201" s="9"/>
      <c r="AB201" s="9"/>
      <c r="AC201" s="9"/>
      <c r="AD201" s="9"/>
      <c r="AE201" s="9"/>
      <c r="AF201" s="9"/>
      <c r="AG201" s="9"/>
      <c r="AH201" s="9"/>
      <c r="AI201" s="9"/>
      <c r="AJ201" s="9"/>
      <c r="AK201" s="9"/>
      <c r="AL201" s="9"/>
      <c r="AM201" s="11">
        <f t="shared" si="12"/>
        <v>0</v>
      </c>
      <c r="AN201" s="11">
        <f t="shared" si="13"/>
        <v>0</v>
      </c>
      <c r="AO201" s="47" t="e">
        <f t="shared" si="14"/>
        <v>#DIV/0!</v>
      </c>
      <c r="AP201" s="3">
        <f>SUM(VLOOKUP($A201,JAN!$A$2:$AN$301,39,FALSE),VLOOKUP($A201,FEB!$A$2:$AK$301,36,FALSE),VLOOKUP($A201,MAR!$A$2:$AN$301,39,FALSE))</f>
        <v>0</v>
      </c>
      <c r="AQ201" s="3">
        <f>SUM(VLOOKUP($A201,JAN!$A$2:$AN$301,40,FALSE),VLOOKUP($A201,FEB!$A$2:$AK$301,37,FALSE),VLOOKUP($A201,MAR!$A$2:$AN$301,40,FALSE))</f>
        <v>0</v>
      </c>
      <c r="AR201" s="196" t="e">
        <f t="shared" si="15"/>
        <v>#DIV/0!</v>
      </c>
    </row>
    <row r="202" spans="1:44" x14ac:dyDescent="0.25">
      <c r="A202" s="10">
        <v>201</v>
      </c>
      <c r="B202" s="11">
        <f>VLOOKUP($A202,Table2[[No]:[Date Student Last Attended Program
(mm/dd/yyyy)]],2,FALSE)</f>
        <v>0</v>
      </c>
      <c r="C202" s="12">
        <f>VLOOKUP($A202,Table2[[No]:[Date Student Last Attended Program
(mm/dd/yyyy)]],4,FALSE)</f>
        <v>0</v>
      </c>
      <c r="D202" s="51">
        <f>VLOOKUP($A202,Table2[[No]:[Date Student Last Attended Program
(mm/dd/yyyy)]],14,FALSE)</f>
        <v>0</v>
      </c>
      <c r="E202" s="138">
        <f>VLOOKUP($A202,Table2[[No]:[Date Student Last Attended Program
(mm/dd/yyyy)]],17,FALSE)</f>
        <v>0</v>
      </c>
      <c r="F202" s="207">
        <f>VLOOKUP($A202,Table2[[No]:[Date Student Last Attended Program
(mm/dd/yyyy)]],18,FALSE)</f>
        <v>0</v>
      </c>
      <c r="G202" s="209">
        <f>VLOOKUP($A202,Table2[[#All],[No]:[Which Group Does Student Participate In?
(optional)]],23,FALSE)</f>
        <v>0</v>
      </c>
      <c r="H202" s="29"/>
      <c r="I202" s="29"/>
      <c r="J202" s="29"/>
      <c r="K202" s="29"/>
      <c r="L202" s="29"/>
      <c r="M202" s="29"/>
      <c r="N202" s="29"/>
      <c r="O202" s="29"/>
      <c r="P202" s="29"/>
      <c r="Q202" s="29"/>
      <c r="R202" s="29"/>
      <c r="S202" s="9"/>
      <c r="T202" s="9"/>
      <c r="U202" s="9"/>
      <c r="V202" s="9"/>
      <c r="W202" s="9"/>
      <c r="X202" s="9"/>
      <c r="Y202" s="9"/>
      <c r="Z202" s="9"/>
      <c r="AA202" s="9"/>
      <c r="AB202" s="9"/>
      <c r="AC202" s="9"/>
      <c r="AD202" s="9"/>
      <c r="AE202" s="9"/>
      <c r="AF202" s="9"/>
      <c r="AG202" s="9"/>
      <c r="AH202" s="9"/>
      <c r="AI202" s="9"/>
      <c r="AJ202" s="9"/>
      <c r="AK202" s="9"/>
      <c r="AL202" s="9"/>
      <c r="AM202" s="11">
        <f t="shared" si="12"/>
        <v>0</v>
      </c>
      <c r="AN202" s="11">
        <f t="shared" si="13"/>
        <v>0</v>
      </c>
      <c r="AO202" s="47" t="e">
        <f t="shared" si="14"/>
        <v>#DIV/0!</v>
      </c>
      <c r="AP202" s="3">
        <f>SUM(VLOOKUP($A202,JAN!$A$2:$AN$301,39,FALSE),VLOOKUP($A202,FEB!$A$2:$AK$301,36,FALSE),VLOOKUP($A202,MAR!$A$2:$AN$301,39,FALSE))</f>
        <v>0</v>
      </c>
      <c r="AQ202" s="3">
        <f>SUM(VLOOKUP($A202,JAN!$A$2:$AN$301,40,FALSE),VLOOKUP($A202,FEB!$A$2:$AK$301,37,FALSE),VLOOKUP($A202,MAR!$A$2:$AN$301,40,FALSE))</f>
        <v>0</v>
      </c>
      <c r="AR202" s="196" t="e">
        <f t="shared" si="15"/>
        <v>#DIV/0!</v>
      </c>
    </row>
    <row r="203" spans="1:44" x14ac:dyDescent="0.25">
      <c r="A203" s="10">
        <v>202</v>
      </c>
      <c r="B203" s="11">
        <f>VLOOKUP($A203,Table2[[No]:[Date Student Last Attended Program
(mm/dd/yyyy)]],2,FALSE)</f>
        <v>0</v>
      </c>
      <c r="C203" s="12">
        <f>VLOOKUP($A203,Table2[[No]:[Date Student Last Attended Program
(mm/dd/yyyy)]],4,FALSE)</f>
        <v>0</v>
      </c>
      <c r="D203" s="51">
        <f>VLOOKUP($A203,Table2[[No]:[Date Student Last Attended Program
(mm/dd/yyyy)]],14,FALSE)</f>
        <v>0</v>
      </c>
      <c r="E203" s="138">
        <f>VLOOKUP($A203,Table2[[No]:[Date Student Last Attended Program
(mm/dd/yyyy)]],17,FALSE)</f>
        <v>0</v>
      </c>
      <c r="F203" s="207">
        <f>VLOOKUP($A203,Table2[[No]:[Date Student Last Attended Program
(mm/dd/yyyy)]],18,FALSE)</f>
        <v>0</v>
      </c>
      <c r="G203" s="209">
        <f>VLOOKUP($A203,Table2[[#All],[No]:[Which Group Does Student Participate In?
(optional)]],23,FALSE)</f>
        <v>0</v>
      </c>
      <c r="H203" s="29"/>
      <c r="I203" s="29"/>
      <c r="J203" s="29"/>
      <c r="K203" s="29"/>
      <c r="L203" s="29"/>
      <c r="M203" s="29"/>
      <c r="N203" s="29"/>
      <c r="O203" s="29"/>
      <c r="P203" s="29"/>
      <c r="Q203" s="29"/>
      <c r="R203" s="29"/>
      <c r="S203" s="9"/>
      <c r="T203" s="9"/>
      <c r="U203" s="9"/>
      <c r="V203" s="9"/>
      <c r="W203" s="9"/>
      <c r="X203" s="9"/>
      <c r="Y203" s="9"/>
      <c r="Z203" s="9"/>
      <c r="AA203" s="9"/>
      <c r="AB203" s="9"/>
      <c r="AC203" s="9"/>
      <c r="AD203" s="9"/>
      <c r="AE203" s="9"/>
      <c r="AF203" s="9"/>
      <c r="AG203" s="9"/>
      <c r="AH203" s="9"/>
      <c r="AI203" s="9"/>
      <c r="AJ203" s="9"/>
      <c r="AK203" s="9"/>
      <c r="AL203" s="9"/>
      <c r="AM203" s="11">
        <f t="shared" si="12"/>
        <v>0</v>
      </c>
      <c r="AN203" s="11">
        <f t="shared" si="13"/>
        <v>0</v>
      </c>
      <c r="AO203" s="47" t="e">
        <f t="shared" si="14"/>
        <v>#DIV/0!</v>
      </c>
      <c r="AP203" s="3">
        <f>SUM(VLOOKUP($A203,JAN!$A$2:$AN$301,39,FALSE),VLOOKUP($A203,FEB!$A$2:$AK$301,36,FALSE),VLOOKUP($A203,MAR!$A$2:$AN$301,39,FALSE))</f>
        <v>0</v>
      </c>
      <c r="AQ203" s="3">
        <f>SUM(VLOOKUP($A203,JAN!$A$2:$AN$301,40,FALSE),VLOOKUP($A203,FEB!$A$2:$AK$301,37,FALSE),VLOOKUP($A203,MAR!$A$2:$AN$301,40,FALSE))</f>
        <v>0</v>
      </c>
      <c r="AR203" s="196" t="e">
        <f t="shared" si="15"/>
        <v>#DIV/0!</v>
      </c>
    </row>
    <row r="204" spans="1:44" x14ac:dyDescent="0.25">
      <c r="A204" s="10">
        <v>203</v>
      </c>
      <c r="B204" s="11">
        <f>VLOOKUP($A204,Table2[[No]:[Date Student Last Attended Program
(mm/dd/yyyy)]],2,FALSE)</f>
        <v>0</v>
      </c>
      <c r="C204" s="12">
        <f>VLOOKUP($A204,Table2[[No]:[Date Student Last Attended Program
(mm/dd/yyyy)]],4,FALSE)</f>
        <v>0</v>
      </c>
      <c r="D204" s="51">
        <f>VLOOKUP($A204,Table2[[No]:[Date Student Last Attended Program
(mm/dd/yyyy)]],14,FALSE)</f>
        <v>0</v>
      </c>
      <c r="E204" s="138">
        <f>VLOOKUP($A204,Table2[[No]:[Date Student Last Attended Program
(mm/dd/yyyy)]],17,FALSE)</f>
        <v>0</v>
      </c>
      <c r="F204" s="207">
        <f>VLOOKUP($A204,Table2[[No]:[Date Student Last Attended Program
(mm/dd/yyyy)]],18,FALSE)</f>
        <v>0</v>
      </c>
      <c r="G204" s="209">
        <f>VLOOKUP($A204,Table2[[#All],[No]:[Which Group Does Student Participate In?
(optional)]],23,FALSE)</f>
        <v>0</v>
      </c>
      <c r="H204" s="29"/>
      <c r="I204" s="29"/>
      <c r="J204" s="29"/>
      <c r="K204" s="29"/>
      <c r="L204" s="29"/>
      <c r="M204" s="29"/>
      <c r="N204" s="29"/>
      <c r="O204" s="29"/>
      <c r="P204" s="29"/>
      <c r="Q204" s="29"/>
      <c r="R204" s="29"/>
      <c r="S204" s="9"/>
      <c r="T204" s="9"/>
      <c r="U204" s="9"/>
      <c r="V204" s="9"/>
      <c r="W204" s="9"/>
      <c r="X204" s="9"/>
      <c r="Y204" s="9"/>
      <c r="Z204" s="9"/>
      <c r="AA204" s="9"/>
      <c r="AB204" s="9"/>
      <c r="AC204" s="9"/>
      <c r="AD204" s="9"/>
      <c r="AE204" s="9"/>
      <c r="AF204" s="9"/>
      <c r="AG204" s="9"/>
      <c r="AH204" s="9"/>
      <c r="AI204" s="9"/>
      <c r="AJ204" s="9"/>
      <c r="AK204" s="9"/>
      <c r="AL204" s="9"/>
      <c r="AM204" s="11">
        <f t="shared" si="12"/>
        <v>0</v>
      </c>
      <c r="AN204" s="11">
        <f t="shared" si="13"/>
        <v>0</v>
      </c>
      <c r="AO204" s="47" t="e">
        <f t="shared" si="14"/>
        <v>#DIV/0!</v>
      </c>
      <c r="AP204" s="3">
        <f>SUM(VLOOKUP($A204,JAN!$A$2:$AN$301,39,FALSE),VLOOKUP($A204,FEB!$A$2:$AK$301,36,FALSE),VLOOKUP($A204,MAR!$A$2:$AN$301,39,FALSE))</f>
        <v>0</v>
      </c>
      <c r="AQ204" s="3">
        <f>SUM(VLOOKUP($A204,JAN!$A$2:$AN$301,40,FALSE),VLOOKUP($A204,FEB!$A$2:$AK$301,37,FALSE),VLOOKUP($A204,MAR!$A$2:$AN$301,40,FALSE))</f>
        <v>0</v>
      </c>
      <c r="AR204" s="196" t="e">
        <f t="shared" si="15"/>
        <v>#DIV/0!</v>
      </c>
    </row>
    <row r="205" spans="1:44" x14ac:dyDescent="0.25">
      <c r="A205" s="10">
        <v>204</v>
      </c>
      <c r="B205" s="11">
        <f>VLOOKUP($A205,Table2[[No]:[Date Student Last Attended Program
(mm/dd/yyyy)]],2,FALSE)</f>
        <v>0</v>
      </c>
      <c r="C205" s="12">
        <f>VLOOKUP($A205,Table2[[No]:[Date Student Last Attended Program
(mm/dd/yyyy)]],4,FALSE)</f>
        <v>0</v>
      </c>
      <c r="D205" s="51">
        <f>VLOOKUP($A205,Table2[[No]:[Date Student Last Attended Program
(mm/dd/yyyy)]],14,FALSE)</f>
        <v>0</v>
      </c>
      <c r="E205" s="138">
        <f>VLOOKUP($A205,Table2[[No]:[Date Student Last Attended Program
(mm/dd/yyyy)]],17,FALSE)</f>
        <v>0</v>
      </c>
      <c r="F205" s="207">
        <f>VLOOKUP($A205,Table2[[No]:[Date Student Last Attended Program
(mm/dd/yyyy)]],18,FALSE)</f>
        <v>0</v>
      </c>
      <c r="G205" s="209">
        <f>VLOOKUP($A205,Table2[[#All],[No]:[Which Group Does Student Participate In?
(optional)]],23,FALSE)</f>
        <v>0</v>
      </c>
      <c r="H205" s="29"/>
      <c r="I205" s="29"/>
      <c r="J205" s="29"/>
      <c r="K205" s="29"/>
      <c r="L205" s="29"/>
      <c r="M205" s="29"/>
      <c r="N205" s="29"/>
      <c r="O205" s="29"/>
      <c r="P205" s="29"/>
      <c r="Q205" s="29"/>
      <c r="R205" s="29"/>
      <c r="S205" s="9"/>
      <c r="T205" s="9"/>
      <c r="U205" s="9"/>
      <c r="V205" s="9"/>
      <c r="W205" s="9"/>
      <c r="X205" s="9"/>
      <c r="Y205" s="9"/>
      <c r="Z205" s="9"/>
      <c r="AA205" s="9"/>
      <c r="AB205" s="9"/>
      <c r="AC205" s="9"/>
      <c r="AD205" s="9"/>
      <c r="AE205" s="9"/>
      <c r="AF205" s="9"/>
      <c r="AG205" s="9"/>
      <c r="AH205" s="9"/>
      <c r="AI205" s="9"/>
      <c r="AJ205" s="9"/>
      <c r="AK205" s="9"/>
      <c r="AL205" s="9"/>
      <c r="AM205" s="11">
        <f t="shared" si="12"/>
        <v>0</v>
      </c>
      <c r="AN205" s="11">
        <f t="shared" si="13"/>
        <v>0</v>
      </c>
      <c r="AO205" s="47" t="e">
        <f t="shared" si="14"/>
        <v>#DIV/0!</v>
      </c>
      <c r="AP205" s="3">
        <f>SUM(VLOOKUP($A205,JAN!$A$2:$AN$301,39,FALSE),VLOOKUP($A205,FEB!$A$2:$AK$301,36,FALSE),VLOOKUP($A205,MAR!$A$2:$AN$301,39,FALSE))</f>
        <v>0</v>
      </c>
      <c r="AQ205" s="3">
        <f>SUM(VLOOKUP($A205,JAN!$A$2:$AN$301,40,FALSE),VLOOKUP($A205,FEB!$A$2:$AK$301,37,FALSE),VLOOKUP($A205,MAR!$A$2:$AN$301,40,FALSE))</f>
        <v>0</v>
      </c>
      <c r="AR205" s="196" t="e">
        <f t="shared" si="15"/>
        <v>#DIV/0!</v>
      </c>
    </row>
    <row r="206" spans="1:44" x14ac:dyDescent="0.25">
      <c r="A206" s="10">
        <v>205</v>
      </c>
      <c r="B206" s="11">
        <f>VLOOKUP($A206,Table2[[No]:[Date Student Last Attended Program
(mm/dd/yyyy)]],2,FALSE)</f>
        <v>0</v>
      </c>
      <c r="C206" s="12">
        <f>VLOOKUP($A206,Table2[[No]:[Date Student Last Attended Program
(mm/dd/yyyy)]],4,FALSE)</f>
        <v>0</v>
      </c>
      <c r="D206" s="51">
        <f>VLOOKUP($A206,Table2[[No]:[Date Student Last Attended Program
(mm/dd/yyyy)]],14,FALSE)</f>
        <v>0</v>
      </c>
      <c r="E206" s="138">
        <f>VLOOKUP($A206,Table2[[No]:[Date Student Last Attended Program
(mm/dd/yyyy)]],17,FALSE)</f>
        <v>0</v>
      </c>
      <c r="F206" s="207">
        <f>VLOOKUP($A206,Table2[[No]:[Date Student Last Attended Program
(mm/dd/yyyy)]],18,FALSE)</f>
        <v>0</v>
      </c>
      <c r="G206" s="209">
        <f>VLOOKUP($A206,Table2[[#All],[No]:[Which Group Does Student Participate In?
(optional)]],23,FALSE)</f>
        <v>0</v>
      </c>
      <c r="H206" s="29"/>
      <c r="I206" s="29"/>
      <c r="J206" s="29"/>
      <c r="K206" s="29"/>
      <c r="L206" s="29"/>
      <c r="M206" s="29"/>
      <c r="N206" s="29"/>
      <c r="O206" s="29"/>
      <c r="P206" s="29"/>
      <c r="Q206" s="29"/>
      <c r="R206" s="29"/>
      <c r="S206" s="9"/>
      <c r="T206" s="9"/>
      <c r="U206" s="9"/>
      <c r="V206" s="9"/>
      <c r="W206" s="9"/>
      <c r="X206" s="9"/>
      <c r="Y206" s="9"/>
      <c r="Z206" s="9"/>
      <c r="AA206" s="9"/>
      <c r="AB206" s="9"/>
      <c r="AC206" s="9"/>
      <c r="AD206" s="9"/>
      <c r="AE206" s="9"/>
      <c r="AF206" s="9"/>
      <c r="AG206" s="9"/>
      <c r="AH206" s="9"/>
      <c r="AI206" s="9"/>
      <c r="AJ206" s="9"/>
      <c r="AK206" s="9"/>
      <c r="AL206" s="9"/>
      <c r="AM206" s="11">
        <f t="shared" si="12"/>
        <v>0</v>
      </c>
      <c r="AN206" s="11">
        <f t="shared" si="13"/>
        <v>0</v>
      </c>
      <c r="AO206" s="47" t="e">
        <f t="shared" si="14"/>
        <v>#DIV/0!</v>
      </c>
      <c r="AP206" s="3">
        <f>SUM(VLOOKUP($A206,JAN!$A$2:$AN$301,39,FALSE),VLOOKUP($A206,FEB!$A$2:$AK$301,36,FALSE),VLOOKUP($A206,MAR!$A$2:$AN$301,39,FALSE))</f>
        <v>0</v>
      </c>
      <c r="AQ206" s="3">
        <f>SUM(VLOOKUP($A206,JAN!$A$2:$AN$301,40,FALSE),VLOOKUP($A206,FEB!$A$2:$AK$301,37,FALSE),VLOOKUP($A206,MAR!$A$2:$AN$301,40,FALSE))</f>
        <v>0</v>
      </c>
      <c r="AR206" s="196" t="e">
        <f t="shared" si="15"/>
        <v>#DIV/0!</v>
      </c>
    </row>
    <row r="207" spans="1:44" x14ac:dyDescent="0.25">
      <c r="A207" s="10">
        <v>206</v>
      </c>
      <c r="B207" s="11">
        <f>VLOOKUP($A207,Table2[[No]:[Date Student Last Attended Program
(mm/dd/yyyy)]],2,FALSE)</f>
        <v>0</v>
      </c>
      <c r="C207" s="12">
        <f>VLOOKUP($A207,Table2[[No]:[Date Student Last Attended Program
(mm/dd/yyyy)]],4,FALSE)</f>
        <v>0</v>
      </c>
      <c r="D207" s="51">
        <f>VLOOKUP($A207,Table2[[No]:[Date Student Last Attended Program
(mm/dd/yyyy)]],14,FALSE)</f>
        <v>0</v>
      </c>
      <c r="E207" s="138">
        <f>VLOOKUP($A207,Table2[[No]:[Date Student Last Attended Program
(mm/dd/yyyy)]],17,FALSE)</f>
        <v>0</v>
      </c>
      <c r="F207" s="207">
        <f>VLOOKUP($A207,Table2[[No]:[Date Student Last Attended Program
(mm/dd/yyyy)]],18,FALSE)</f>
        <v>0</v>
      </c>
      <c r="G207" s="209">
        <f>VLOOKUP($A207,Table2[[#All],[No]:[Which Group Does Student Participate In?
(optional)]],23,FALSE)</f>
        <v>0</v>
      </c>
      <c r="H207" s="29"/>
      <c r="I207" s="29"/>
      <c r="J207" s="29"/>
      <c r="K207" s="29"/>
      <c r="L207" s="29"/>
      <c r="M207" s="29"/>
      <c r="N207" s="29"/>
      <c r="O207" s="29"/>
      <c r="P207" s="29"/>
      <c r="Q207" s="29"/>
      <c r="R207" s="29"/>
      <c r="S207" s="9"/>
      <c r="T207" s="9"/>
      <c r="U207" s="9"/>
      <c r="V207" s="9"/>
      <c r="W207" s="9"/>
      <c r="X207" s="9"/>
      <c r="Y207" s="9"/>
      <c r="Z207" s="9"/>
      <c r="AA207" s="9"/>
      <c r="AB207" s="9"/>
      <c r="AC207" s="9"/>
      <c r="AD207" s="9"/>
      <c r="AE207" s="9"/>
      <c r="AF207" s="9"/>
      <c r="AG207" s="9"/>
      <c r="AH207" s="9"/>
      <c r="AI207" s="9"/>
      <c r="AJ207" s="9"/>
      <c r="AK207" s="9"/>
      <c r="AL207" s="9"/>
      <c r="AM207" s="11">
        <f t="shared" si="12"/>
        <v>0</v>
      </c>
      <c r="AN207" s="11">
        <f t="shared" si="13"/>
        <v>0</v>
      </c>
      <c r="AO207" s="47" t="e">
        <f t="shared" si="14"/>
        <v>#DIV/0!</v>
      </c>
      <c r="AP207" s="3">
        <f>SUM(VLOOKUP($A207,JAN!$A$2:$AN$301,39,FALSE),VLOOKUP($A207,FEB!$A$2:$AK$301,36,FALSE),VLOOKUP($A207,MAR!$A$2:$AN$301,39,FALSE))</f>
        <v>0</v>
      </c>
      <c r="AQ207" s="3">
        <f>SUM(VLOOKUP($A207,JAN!$A$2:$AN$301,40,FALSE),VLOOKUP($A207,FEB!$A$2:$AK$301,37,FALSE),VLOOKUP($A207,MAR!$A$2:$AN$301,40,FALSE))</f>
        <v>0</v>
      </c>
      <c r="AR207" s="196" t="e">
        <f t="shared" si="15"/>
        <v>#DIV/0!</v>
      </c>
    </row>
    <row r="208" spans="1:44" x14ac:dyDescent="0.25">
      <c r="A208" s="10">
        <v>207</v>
      </c>
      <c r="B208" s="11">
        <f>VLOOKUP($A208,Table2[[No]:[Date Student Last Attended Program
(mm/dd/yyyy)]],2,FALSE)</f>
        <v>0</v>
      </c>
      <c r="C208" s="12">
        <f>VLOOKUP($A208,Table2[[No]:[Date Student Last Attended Program
(mm/dd/yyyy)]],4,FALSE)</f>
        <v>0</v>
      </c>
      <c r="D208" s="51">
        <f>VLOOKUP($A208,Table2[[No]:[Date Student Last Attended Program
(mm/dd/yyyy)]],14,FALSE)</f>
        <v>0</v>
      </c>
      <c r="E208" s="138">
        <f>VLOOKUP($A208,Table2[[No]:[Date Student Last Attended Program
(mm/dd/yyyy)]],17,FALSE)</f>
        <v>0</v>
      </c>
      <c r="F208" s="207">
        <f>VLOOKUP($A208,Table2[[No]:[Date Student Last Attended Program
(mm/dd/yyyy)]],18,FALSE)</f>
        <v>0</v>
      </c>
      <c r="G208" s="209">
        <f>VLOOKUP($A208,Table2[[#All],[No]:[Which Group Does Student Participate In?
(optional)]],23,FALSE)</f>
        <v>0</v>
      </c>
      <c r="H208" s="29"/>
      <c r="I208" s="29"/>
      <c r="J208" s="29"/>
      <c r="K208" s="29"/>
      <c r="L208" s="29"/>
      <c r="M208" s="29"/>
      <c r="N208" s="29"/>
      <c r="O208" s="29"/>
      <c r="P208" s="29"/>
      <c r="Q208" s="29"/>
      <c r="R208" s="29"/>
      <c r="S208" s="9"/>
      <c r="T208" s="9"/>
      <c r="U208" s="9"/>
      <c r="V208" s="9"/>
      <c r="W208" s="9"/>
      <c r="X208" s="9"/>
      <c r="Y208" s="9"/>
      <c r="Z208" s="9"/>
      <c r="AA208" s="9"/>
      <c r="AB208" s="9"/>
      <c r="AC208" s="9"/>
      <c r="AD208" s="9"/>
      <c r="AE208" s="9"/>
      <c r="AF208" s="9"/>
      <c r="AG208" s="9"/>
      <c r="AH208" s="9"/>
      <c r="AI208" s="9"/>
      <c r="AJ208" s="9"/>
      <c r="AK208" s="9"/>
      <c r="AL208" s="9"/>
      <c r="AM208" s="11">
        <f t="shared" si="12"/>
        <v>0</v>
      </c>
      <c r="AN208" s="11">
        <f t="shared" si="13"/>
        <v>0</v>
      </c>
      <c r="AO208" s="47" t="e">
        <f t="shared" si="14"/>
        <v>#DIV/0!</v>
      </c>
      <c r="AP208" s="3">
        <f>SUM(VLOOKUP($A208,JAN!$A$2:$AN$301,39,FALSE),VLOOKUP($A208,FEB!$A$2:$AK$301,36,FALSE),VLOOKUP($A208,MAR!$A$2:$AN$301,39,FALSE))</f>
        <v>0</v>
      </c>
      <c r="AQ208" s="3">
        <f>SUM(VLOOKUP($A208,JAN!$A$2:$AN$301,40,FALSE),VLOOKUP($A208,FEB!$A$2:$AK$301,37,FALSE),VLOOKUP($A208,MAR!$A$2:$AN$301,40,FALSE))</f>
        <v>0</v>
      </c>
      <c r="AR208" s="196" t="e">
        <f t="shared" si="15"/>
        <v>#DIV/0!</v>
      </c>
    </row>
    <row r="209" spans="1:44" x14ac:dyDescent="0.25">
      <c r="A209" s="10">
        <v>208</v>
      </c>
      <c r="B209" s="11">
        <f>VLOOKUP($A209,Table2[[No]:[Date Student Last Attended Program
(mm/dd/yyyy)]],2,FALSE)</f>
        <v>0</v>
      </c>
      <c r="C209" s="12">
        <f>VLOOKUP($A209,Table2[[No]:[Date Student Last Attended Program
(mm/dd/yyyy)]],4,FALSE)</f>
        <v>0</v>
      </c>
      <c r="D209" s="51">
        <f>VLOOKUP($A209,Table2[[No]:[Date Student Last Attended Program
(mm/dd/yyyy)]],14,FALSE)</f>
        <v>0</v>
      </c>
      <c r="E209" s="138">
        <f>VLOOKUP($A209,Table2[[No]:[Date Student Last Attended Program
(mm/dd/yyyy)]],17,FALSE)</f>
        <v>0</v>
      </c>
      <c r="F209" s="207">
        <f>VLOOKUP($A209,Table2[[No]:[Date Student Last Attended Program
(mm/dd/yyyy)]],18,FALSE)</f>
        <v>0</v>
      </c>
      <c r="G209" s="209">
        <f>VLOOKUP($A209,Table2[[#All],[No]:[Which Group Does Student Participate In?
(optional)]],23,FALSE)</f>
        <v>0</v>
      </c>
      <c r="H209" s="29"/>
      <c r="I209" s="29"/>
      <c r="J209" s="29"/>
      <c r="K209" s="29"/>
      <c r="L209" s="29"/>
      <c r="M209" s="29"/>
      <c r="N209" s="29"/>
      <c r="O209" s="29"/>
      <c r="P209" s="29"/>
      <c r="Q209" s="29"/>
      <c r="R209" s="29"/>
      <c r="S209" s="9"/>
      <c r="T209" s="9"/>
      <c r="U209" s="9"/>
      <c r="V209" s="9"/>
      <c r="W209" s="9"/>
      <c r="X209" s="9"/>
      <c r="Y209" s="9"/>
      <c r="Z209" s="9"/>
      <c r="AA209" s="9"/>
      <c r="AB209" s="9"/>
      <c r="AC209" s="9"/>
      <c r="AD209" s="9"/>
      <c r="AE209" s="9"/>
      <c r="AF209" s="9"/>
      <c r="AG209" s="9"/>
      <c r="AH209" s="9"/>
      <c r="AI209" s="9"/>
      <c r="AJ209" s="9"/>
      <c r="AK209" s="9"/>
      <c r="AL209" s="9"/>
      <c r="AM209" s="11">
        <f t="shared" si="12"/>
        <v>0</v>
      </c>
      <c r="AN209" s="11">
        <f t="shared" si="13"/>
        <v>0</v>
      </c>
      <c r="AO209" s="47" t="e">
        <f t="shared" si="14"/>
        <v>#DIV/0!</v>
      </c>
      <c r="AP209" s="3">
        <f>SUM(VLOOKUP($A209,JAN!$A$2:$AN$301,39,FALSE),VLOOKUP($A209,FEB!$A$2:$AK$301,36,FALSE),VLOOKUP($A209,MAR!$A$2:$AN$301,39,FALSE))</f>
        <v>0</v>
      </c>
      <c r="AQ209" s="3">
        <f>SUM(VLOOKUP($A209,JAN!$A$2:$AN$301,40,FALSE),VLOOKUP($A209,FEB!$A$2:$AK$301,37,FALSE),VLOOKUP($A209,MAR!$A$2:$AN$301,40,FALSE))</f>
        <v>0</v>
      </c>
      <c r="AR209" s="196" t="e">
        <f t="shared" si="15"/>
        <v>#DIV/0!</v>
      </c>
    </row>
    <row r="210" spans="1:44" x14ac:dyDescent="0.25">
      <c r="A210" s="10">
        <v>209</v>
      </c>
      <c r="B210" s="11">
        <f>VLOOKUP($A210,Table2[[No]:[Date Student Last Attended Program
(mm/dd/yyyy)]],2,FALSE)</f>
        <v>0</v>
      </c>
      <c r="C210" s="12">
        <f>VLOOKUP($A210,Table2[[No]:[Date Student Last Attended Program
(mm/dd/yyyy)]],4,FALSE)</f>
        <v>0</v>
      </c>
      <c r="D210" s="51">
        <f>VLOOKUP($A210,Table2[[No]:[Date Student Last Attended Program
(mm/dd/yyyy)]],14,FALSE)</f>
        <v>0</v>
      </c>
      <c r="E210" s="138">
        <f>VLOOKUP($A210,Table2[[No]:[Date Student Last Attended Program
(mm/dd/yyyy)]],17,FALSE)</f>
        <v>0</v>
      </c>
      <c r="F210" s="207">
        <f>VLOOKUP($A210,Table2[[No]:[Date Student Last Attended Program
(mm/dd/yyyy)]],18,FALSE)</f>
        <v>0</v>
      </c>
      <c r="G210" s="209">
        <f>VLOOKUP($A210,Table2[[#All],[No]:[Which Group Does Student Participate In?
(optional)]],23,FALSE)</f>
        <v>0</v>
      </c>
      <c r="H210" s="29"/>
      <c r="I210" s="29"/>
      <c r="J210" s="29"/>
      <c r="K210" s="29"/>
      <c r="L210" s="29"/>
      <c r="M210" s="29"/>
      <c r="N210" s="29"/>
      <c r="O210" s="29"/>
      <c r="P210" s="29"/>
      <c r="Q210" s="29"/>
      <c r="R210" s="29"/>
      <c r="S210" s="9"/>
      <c r="T210" s="9"/>
      <c r="U210" s="9"/>
      <c r="V210" s="9"/>
      <c r="W210" s="9"/>
      <c r="X210" s="9"/>
      <c r="Y210" s="9"/>
      <c r="Z210" s="9"/>
      <c r="AA210" s="9"/>
      <c r="AB210" s="9"/>
      <c r="AC210" s="9"/>
      <c r="AD210" s="9"/>
      <c r="AE210" s="9"/>
      <c r="AF210" s="9"/>
      <c r="AG210" s="9"/>
      <c r="AH210" s="9"/>
      <c r="AI210" s="9"/>
      <c r="AJ210" s="9"/>
      <c r="AK210" s="9"/>
      <c r="AL210" s="9"/>
      <c r="AM210" s="11">
        <f t="shared" si="12"/>
        <v>0</v>
      </c>
      <c r="AN210" s="11">
        <f t="shared" si="13"/>
        <v>0</v>
      </c>
      <c r="AO210" s="47" t="e">
        <f t="shared" si="14"/>
        <v>#DIV/0!</v>
      </c>
      <c r="AP210" s="3">
        <f>SUM(VLOOKUP($A210,JAN!$A$2:$AN$301,39,FALSE),VLOOKUP($A210,FEB!$A$2:$AK$301,36,FALSE),VLOOKUP($A210,MAR!$A$2:$AN$301,39,FALSE))</f>
        <v>0</v>
      </c>
      <c r="AQ210" s="3">
        <f>SUM(VLOOKUP($A210,JAN!$A$2:$AN$301,40,FALSE),VLOOKUP($A210,FEB!$A$2:$AK$301,37,FALSE),VLOOKUP($A210,MAR!$A$2:$AN$301,40,FALSE))</f>
        <v>0</v>
      </c>
      <c r="AR210" s="196" t="e">
        <f t="shared" si="15"/>
        <v>#DIV/0!</v>
      </c>
    </row>
    <row r="211" spans="1:44" x14ac:dyDescent="0.25">
      <c r="A211" s="10">
        <v>210</v>
      </c>
      <c r="B211" s="11">
        <f>VLOOKUP($A211,Table2[[No]:[Date Student Last Attended Program
(mm/dd/yyyy)]],2,FALSE)</f>
        <v>0</v>
      </c>
      <c r="C211" s="12">
        <f>VLOOKUP($A211,Table2[[No]:[Date Student Last Attended Program
(mm/dd/yyyy)]],4,FALSE)</f>
        <v>0</v>
      </c>
      <c r="D211" s="51">
        <f>VLOOKUP($A211,Table2[[No]:[Date Student Last Attended Program
(mm/dd/yyyy)]],14,FALSE)</f>
        <v>0</v>
      </c>
      <c r="E211" s="138">
        <f>VLOOKUP($A211,Table2[[No]:[Date Student Last Attended Program
(mm/dd/yyyy)]],17,FALSE)</f>
        <v>0</v>
      </c>
      <c r="F211" s="207">
        <f>VLOOKUP($A211,Table2[[No]:[Date Student Last Attended Program
(mm/dd/yyyy)]],18,FALSE)</f>
        <v>0</v>
      </c>
      <c r="G211" s="209">
        <f>VLOOKUP($A211,Table2[[#All],[No]:[Which Group Does Student Participate In?
(optional)]],23,FALSE)</f>
        <v>0</v>
      </c>
      <c r="H211" s="29"/>
      <c r="I211" s="29"/>
      <c r="J211" s="29"/>
      <c r="K211" s="29"/>
      <c r="L211" s="29"/>
      <c r="M211" s="29"/>
      <c r="N211" s="29"/>
      <c r="O211" s="29"/>
      <c r="P211" s="29"/>
      <c r="Q211" s="29"/>
      <c r="R211" s="29"/>
      <c r="S211" s="9"/>
      <c r="T211" s="9"/>
      <c r="U211" s="9"/>
      <c r="V211" s="9"/>
      <c r="W211" s="9"/>
      <c r="X211" s="9"/>
      <c r="Y211" s="9"/>
      <c r="Z211" s="9"/>
      <c r="AA211" s="9"/>
      <c r="AB211" s="9"/>
      <c r="AC211" s="9"/>
      <c r="AD211" s="9"/>
      <c r="AE211" s="9"/>
      <c r="AF211" s="9"/>
      <c r="AG211" s="9"/>
      <c r="AH211" s="9"/>
      <c r="AI211" s="9"/>
      <c r="AJ211" s="9"/>
      <c r="AK211" s="9"/>
      <c r="AL211" s="9"/>
      <c r="AM211" s="11">
        <f t="shared" si="12"/>
        <v>0</v>
      </c>
      <c r="AN211" s="11">
        <f t="shared" si="13"/>
        <v>0</v>
      </c>
      <c r="AO211" s="47" t="e">
        <f t="shared" si="14"/>
        <v>#DIV/0!</v>
      </c>
      <c r="AP211" s="3">
        <f>SUM(VLOOKUP($A211,JAN!$A$2:$AN$301,39,FALSE),VLOOKUP($A211,FEB!$A$2:$AK$301,36,FALSE),VLOOKUP($A211,MAR!$A$2:$AN$301,39,FALSE))</f>
        <v>0</v>
      </c>
      <c r="AQ211" s="3">
        <f>SUM(VLOOKUP($A211,JAN!$A$2:$AN$301,40,FALSE),VLOOKUP($A211,FEB!$A$2:$AK$301,37,FALSE),VLOOKUP($A211,MAR!$A$2:$AN$301,40,FALSE))</f>
        <v>0</v>
      </c>
      <c r="AR211" s="196" t="e">
        <f t="shared" si="15"/>
        <v>#DIV/0!</v>
      </c>
    </row>
    <row r="212" spans="1:44" x14ac:dyDescent="0.25">
      <c r="A212" s="10">
        <v>211</v>
      </c>
      <c r="B212" s="11">
        <f>VLOOKUP($A212,Table2[[No]:[Date Student Last Attended Program
(mm/dd/yyyy)]],2,FALSE)</f>
        <v>0</v>
      </c>
      <c r="C212" s="12">
        <f>VLOOKUP($A212,Table2[[No]:[Date Student Last Attended Program
(mm/dd/yyyy)]],4,FALSE)</f>
        <v>0</v>
      </c>
      <c r="D212" s="51">
        <f>VLOOKUP($A212,Table2[[No]:[Date Student Last Attended Program
(mm/dd/yyyy)]],14,FALSE)</f>
        <v>0</v>
      </c>
      <c r="E212" s="138">
        <f>VLOOKUP($A212,Table2[[No]:[Date Student Last Attended Program
(mm/dd/yyyy)]],17,FALSE)</f>
        <v>0</v>
      </c>
      <c r="F212" s="207">
        <f>VLOOKUP($A212,Table2[[No]:[Date Student Last Attended Program
(mm/dd/yyyy)]],18,FALSE)</f>
        <v>0</v>
      </c>
      <c r="G212" s="209">
        <f>VLOOKUP($A212,Table2[[#All],[No]:[Which Group Does Student Participate In?
(optional)]],23,FALSE)</f>
        <v>0</v>
      </c>
      <c r="H212" s="29"/>
      <c r="I212" s="29"/>
      <c r="J212" s="29"/>
      <c r="K212" s="29"/>
      <c r="L212" s="29"/>
      <c r="M212" s="29"/>
      <c r="N212" s="29"/>
      <c r="O212" s="29"/>
      <c r="P212" s="29"/>
      <c r="Q212" s="29"/>
      <c r="R212" s="29"/>
      <c r="S212" s="9"/>
      <c r="T212" s="9"/>
      <c r="U212" s="9"/>
      <c r="V212" s="9"/>
      <c r="W212" s="9"/>
      <c r="X212" s="9"/>
      <c r="Y212" s="9"/>
      <c r="Z212" s="9"/>
      <c r="AA212" s="9"/>
      <c r="AB212" s="9"/>
      <c r="AC212" s="9"/>
      <c r="AD212" s="9"/>
      <c r="AE212" s="9"/>
      <c r="AF212" s="9"/>
      <c r="AG212" s="9"/>
      <c r="AH212" s="9"/>
      <c r="AI212" s="9"/>
      <c r="AJ212" s="9"/>
      <c r="AK212" s="9"/>
      <c r="AL212" s="9"/>
      <c r="AM212" s="11">
        <f t="shared" si="12"/>
        <v>0</v>
      </c>
      <c r="AN212" s="11">
        <f t="shared" si="13"/>
        <v>0</v>
      </c>
      <c r="AO212" s="47" t="e">
        <f t="shared" si="14"/>
        <v>#DIV/0!</v>
      </c>
      <c r="AP212" s="3">
        <f>SUM(VLOOKUP($A212,JAN!$A$2:$AN$301,39,FALSE),VLOOKUP($A212,FEB!$A$2:$AK$301,36,FALSE),VLOOKUP($A212,MAR!$A$2:$AN$301,39,FALSE))</f>
        <v>0</v>
      </c>
      <c r="AQ212" s="3">
        <f>SUM(VLOOKUP($A212,JAN!$A$2:$AN$301,40,FALSE),VLOOKUP($A212,FEB!$A$2:$AK$301,37,FALSE),VLOOKUP($A212,MAR!$A$2:$AN$301,40,FALSE))</f>
        <v>0</v>
      </c>
      <c r="AR212" s="196" t="e">
        <f t="shared" si="15"/>
        <v>#DIV/0!</v>
      </c>
    </row>
    <row r="213" spans="1:44" x14ac:dyDescent="0.25">
      <c r="A213" s="10">
        <v>212</v>
      </c>
      <c r="B213" s="11">
        <f>VLOOKUP($A213,Table2[[No]:[Date Student Last Attended Program
(mm/dd/yyyy)]],2,FALSE)</f>
        <v>0</v>
      </c>
      <c r="C213" s="12">
        <f>VLOOKUP($A213,Table2[[No]:[Date Student Last Attended Program
(mm/dd/yyyy)]],4,FALSE)</f>
        <v>0</v>
      </c>
      <c r="D213" s="51">
        <f>VLOOKUP($A213,Table2[[No]:[Date Student Last Attended Program
(mm/dd/yyyy)]],14,FALSE)</f>
        <v>0</v>
      </c>
      <c r="E213" s="138">
        <f>VLOOKUP($A213,Table2[[No]:[Date Student Last Attended Program
(mm/dd/yyyy)]],17,FALSE)</f>
        <v>0</v>
      </c>
      <c r="F213" s="207">
        <f>VLOOKUP($A213,Table2[[No]:[Date Student Last Attended Program
(mm/dd/yyyy)]],18,FALSE)</f>
        <v>0</v>
      </c>
      <c r="G213" s="209">
        <f>VLOOKUP($A213,Table2[[#All],[No]:[Which Group Does Student Participate In?
(optional)]],23,FALSE)</f>
        <v>0</v>
      </c>
      <c r="H213" s="29"/>
      <c r="I213" s="29"/>
      <c r="J213" s="29"/>
      <c r="K213" s="29"/>
      <c r="L213" s="29"/>
      <c r="M213" s="29"/>
      <c r="N213" s="29"/>
      <c r="O213" s="29"/>
      <c r="P213" s="29"/>
      <c r="Q213" s="29"/>
      <c r="R213" s="29"/>
      <c r="S213" s="9"/>
      <c r="T213" s="9"/>
      <c r="U213" s="9"/>
      <c r="V213" s="9"/>
      <c r="W213" s="9"/>
      <c r="X213" s="9"/>
      <c r="Y213" s="9"/>
      <c r="Z213" s="9"/>
      <c r="AA213" s="9"/>
      <c r="AB213" s="9"/>
      <c r="AC213" s="9"/>
      <c r="AD213" s="9"/>
      <c r="AE213" s="9"/>
      <c r="AF213" s="9"/>
      <c r="AG213" s="9"/>
      <c r="AH213" s="9"/>
      <c r="AI213" s="9"/>
      <c r="AJ213" s="9"/>
      <c r="AK213" s="9"/>
      <c r="AL213" s="9"/>
      <c r="AM213" s="11">
        <f t="shared" si="12"/>
        <v>0</v>
      </c>
      <c r="AN213" s="11">
        <f t="shared" si="13"/>
        <v>0</v>
      </c>
      <c r="AO213" s="47" t="e">
        <f t="shared" si="14"/>
        <v>#DIV/0!</v>
      </c>
      <c r="AP213" s="3">
        <f>SUM(VLOOKUP($A213,JAN!$A$2:$AN$301,39,FALSE),VLOOKUP($A213,FEB!$A$2:$AK$301,36,FALSE),VLOOKUP($A213,MAR!$A$2:$AN$301,39,FALSE))</f>
        <v>0</v>
      </c>
      <c r="AQ213" s="3">
        <f>SUM(VLOOKUP($A213,JAN!$A$2:$AN$301,40,FALSE),VLOOKUP($A213,FEB!$A$2:$AK$301,37,FALSE),VLOOKUP($A213,MAR!$A$2:$AN$301,40,FALSE))</f>
        <v>0</v>
      </c>
      <c r="AR213" s="196" t="e">
        <f t="shared" si="15"/>
        <v>#DIV/0!</v>
      </c>
    </row>
    <row r="214" spans="1:44" x14ac:dyDescent="0.25">
      <c r="A214" s="10">
        <v>213</v>
      </c>
      <c r="B214" s="11">
        <f>VLOOKUP($A214,Table2[[No]:[Date Student Last Attended Program
(mm/dd/yyyy)]],2,FALSE)</f>
        <v>0</v>
      </c>
      <c r="C214" s="12">
        <f>VLOOKUP($A214,Table2[[No]:[Date Student Last Attended Program
(mm/dd/yyyy)]],4,FALSE)</f>
        <v>0</v>
      </c>
      <c r="D214" s="51">
        <f>VLOOKUP($A214,Table2[[No]:[Date Student Last Attended Program
(mm/dd/yyyy)]],14,FALSE)</f>
        <v>0</v>
      </c>
      <c r="E214" s="138">
        <f>VLOOKUP($A214,Table2[[No]:[Date Student Last Attended Program
(mm/dd/yyyy)]],17,FALSE)</f>
        <v>0</v>
      </c>
      <c r="F214" s="207">
        <f>VLOOKUP($A214,Table2[[No]:[Date Student Last Attended Program
(mm/dd/yyyy)]],18,FALSE)</f>
        <v>0</v>
      </c>
      <c r="G214" s="209">
        <f>VLOOKUP($A214,Table2[[#All],[No]:[Which Group Does Student Participate In?
(optional)]],23,FALSE)</f>
        <v>0</v>
      </c>
      <c r="H214" s="29"/>
      <c r="I214" s="29"/>
      <c r="J214" s="29"/>
      <c r="K214" s="29"/>
      <c r="L214" s="29"/>
      <c r="M214" s="29"/>
      <c r="N214" s="29"/>
      <c r="O214" s="29"/>
      <c r="P214" s="29"/>
      <c r="Q214" s="29"/>
      <c r="R214" s="29"/>
      <c r="S214" s="9"/>
      <c r="T214" s="9"/>
      <c r="U214" s="9"/>
      <c r="V214" s="9"/>
      <c r="W214" s="9"/>
      <c r="X214" s="9"/>
      <c r="Y214" s="9"/>
      <c r="Z214" s="9"/>
      <c r="AA214" s="9"/>
      <c r="AB214" s="9"/>
      <c r="AC214" s="9"/>
      <c r="AD214" s="9"/>
      <c r="AE214" s="9"/>
      <c r="AF214" s="9"/>
      <c r="AG214" s="9"/>
      <c r="AH214" s="9"/>
      <c r="AI214" s="9"/>
      <c r="AJ214" s="9"/>
      <c r="AK214" s="9"/>
      <c r="AL214" s="9"/>
      <c r="AM214" s="11">
        <f t="shared" si="12"/>
        <v>0</v>
      </c>
      <c r="AN214" s="11">
        <f t="shared" si="13"/>
        <v>0</v>
      </c>
      <c r="AO214" s="47" t="e">
        <f t="shared" si="14"/>
        <v>#DIV/0!</v>
      </c>
      <c r="AP214" s="3">
        <f>SUM(VLOOKUP($A214,JAN!$A$2:$AN$301,39,FALSE),VLOOKUP($A214,FEB!$A$2:$AK$301,36,FALSE),VLOOKUP($A214,MAR!$A$2:$AN$301,39,FALSE))</f>
        <v>0</v>
      </c>
      <c r="AQ214" s="3">
        <f>SUM(VLOOKUP($A214,JAN!$A$2:$AN$301,40,FALSE),VLOOKUP($A214,FEB!$A$2:$AK$301,37,FALSE),VLOOKUP($A214,MAR!$A$2:$AN$301,40,FALSE))</f>
        <v>0</v>
      </c>
      <c r="AR214" s="196" t="e">
        <f t="shared" si="15"/>
        <v>#DIV/0!</v>
      </c>
    </row>
    <row r="215" spans="1:44" x14ac:dyDescent="0.25">
      <c r="A215" s="10">
        <v>214</v>
      </c>
      <c r="B215" s="11">
        <f>VLOOKUP($A215,Table2[[No]:[Date Student Last Attended Program
(mm/dd/yyyy)]],2,FALSE)</f>
        <v>0</v>
      </c>
      <c r="C215" s="12">
        <f>VLOOKUP($A215,Table2[[No]:[Date Student Last Attended Program
(mm/dd/yyyy)]],4,FALSE)</f>
        <v>0</v>
      </c>
      <c r="D215" s="51">
        <f>VLOOKUP($A215,Table2[[No]:[Date Student Last Attended Program
(mm/dd/yyyy)]],14,FALSE)</f>
        <v>0</v>
      </c>
      <c r="E215" s="138">
        <f>VLOOKUP($A215,Table2[[No]:[Date Student Last Attended Program
(mm/dd/yyyy)]],17,FALSE)</f>
        <v>0</v>
      </c>
      <c r="F215" s="207">
        <f>VLOOKUP($A215,Table2[[No]:[Date Student Last Attended Program
(mm/dd/yyyy)]],18,FALSE)</f>
        <v>0</v>
      </c>
      <c r="G215" s="209">
        <f>VLOOKUP($A215,Table2[[#All],[No]:[Which Group Does Student Participate In?
(optional)]],23,FALSE)</f>
        <v>0</v>
      </c>
      <c r="H215" s="29"/>
      <c r="I215" s="29"/>
      <c r="J215" s="29"/>
      <c r="K215" s="29"/>
      <c r="L215" s="29"/>
      <c r="M215" s="29"/>
      <c r="N215" s="29"/>
      <c r="O215" s="29"/>
      <c r="P215" s="29"/>
      <c r="Q215" s="29"/>
      <c r="R215" s="29"/>
      <c r="S215" s="9"/>
      <c r="T215" s="9"/>
      <c r="U215" s="9"/>
      <c r="V215" s="9"/>
      <c r="W215" s="9"/>
      <c r="X215" s="9"/>
      <c r="Y215" s="9"/>
      <c r="Z215" s="9"/>
      <c r="AA215" s="9"/>
      <c r="AB215" s="9"/>
      <c r="AC215" s="9"/>
      <c r="AD215" s="9"/>
      <c r="AE215" s="9"/>
      <c r="AF215" s="9"/>
      <c r="AG215" s="9"/>
      <c r="AH215" s="9"/>
      <c r="AI215" s="9"/>
      <c r="AJ215" s="9"/>
      <c r="AK215" s="9"/>
      <c r="AL215" s="9"/>
      <c r="AM215" s="11">
        <f t="shared" si="12"/>
        <v>0</v>
      </c>
      <c r="AN215" s="11">
        <f t="shared" si="13"/>
        <v>0</v>
      </c>
      <c r="AO215" s="47" t="e">
        <f t="shared" si="14"/>
        <v>#DIV/0!</v>
      </c>
      <c r="AP215" s="3">
        <f>SUM(VLOOKUP($A215,JAN!$A$2:$AN$301,39,FALSE),VLOOKUP($A215,FEB!$A$2:$AK$301,36,FALSE),VLOOKUP($A215,MAR!$A$2:$AN$301,39,FALSE))</f>
        <v>0</v>
      </c>
      <c r="AQ215" s="3">
        <f>SUM(VLOOKUP($A215,JAN!$A$2:$AN$301,40,FALSE),VLOOKUP($A215,FEB!$A$2:$AK$301,37,FALSE),VLOOKUP($A215,MAR!$A$2:$AN$301,40,FALSE))</f>
        <v>0</v>
      </c>
      <c r="AR215" s="196" t="e">
        <f t="shared" si="15"/>
        <v>#DIV/0!</v>
      </c>
    </row>
    <row r="216" spans="1:44" x14ac:dyDescent="0.25">
      <c r="A216" s="10">
        <v>215</v>
      </c>
      <c r="B216" s="11">
        <f>VLOOKUP($A216,Table2[[No]:[Date Student Last Attended Program
(mm/dd/yyyy)]],2,FALSE)</f>
        <v>0</v>
      </c>
      <c r="C216" s="12">
        <f>VLOOKUP($A216,Table2[[No]:[Date Student Last Attended Program
(mm/dd/yyyy)]],4,FALSE)</f>
        <v>0</v>
      </c>
      <c r="D216" s="51">
        <f>VLOOKUP($A216,Table2[[No]:[Date Student Last Attended Program
(mm/dd/yyyy)]],14,FALSE)</f>
        <v>0</v>
      </c>
      <c r="E216" s="138">
        <f>VLOOKUP($A216,Table2[[No]:[Date Student Last Attended Program
(mm/dd/yyyy)]],17,FALSE)</f>
        <v>0</v>
      </c>
      <c r="F216" s="207">
        <f>VLOOKUP($A216,Table2[[No]:[Date Student Last Attended Program
(mm/dd/yyyy)]],18,FALSE)</f>
        <v>0</v>
      </c>
      <c r="G216" s="209">
        <f>VLOOKUP($A216,Table2[[#All],[No]:[Which Group Does Student Participate In?
(optional)]],23,FALSE)</f>
        <v>0</v>
      </c>
      <c r="H216" s="29"/>
      <c r="I216" s="29"/>
      <c r="J216" s="29"/>
      <c r="K216" s="29"/>
      <c r="L216" s="29"/>
      <c r="M216" s="29"/>
      <c r="N216" s="29"/>
      <c r="O216" s="29"/>
      <c r="P216" s="29"/>
      <c r="Q216" s="29"/>
      <c r="R216" s="29"/>
      <c r="S216" s="9"/>
      <c r="T216" s="9"/>
      <c r="U216" s="9"/>
      <c r="V216" s="9"/>
      <c r="W216" s="9"/>
      <c r="X216" s="9"/>
      <c r="Y216" s="9"/>
      <c r="Z216" s="9"/>
      <c r="AA216" s="9"/>
      <c r="AB216" s="9"/>
      <c r="AC216" s="9"/>
      <c r="AD216" s="9"/>
      <c r="AE216" s="9"/>
      <c r="AF216" s="9"/>
      <c r="AG216" s="9"/>
      <c r="AH216" s="9"/>
      <c r="AI216" s="9"/>
      <c r="AJ216" s="9"/>
      <c r="AK216" s="9"/>
      <c r="AL216" s="9"/>
      <c r="AM216" s="11">
        <f t="shared" si="12"/>
        <v>0</v>
      </c>
      <c r="AN216" s="11">
        <f t="shared" si="13"/>
        <v>0</v>
      </c>
      <c r="AO216" s="47" t="e">
        <f t="shared" si="14"/>
        <v>#DIV/0!</v>
      </c>
      <c r="AP216" s="3">
        <f>SUM(VLOOKUP($A216,JAN!$A$2:$AN$301,39,FALSE),VLOOKUP($A216,FEB!$A$2:$AK$301,36,FALSE),VLOOKUP($A216,MAR!$A$2:$AN$301,39,FALSE))</f>
        <v>0</v>
      </c>
      <c r="AQ216" s="3">
        <f>SUM(VLOOKUP($A216,JAN!$A$2:$AN$301,40,FALSE),VLOOKUP($A216,FEB!$A$2:$AK$301,37,FALSE),VLOOKUP($A216,MAR!$A$2:$AN$301,40,FALSE))</f>
        <v>0</v>
      </c>
      <c r="AR216" s="196" t="e">
        <f t="shared" si="15"/>
        <v>#DIV/0!</v>
      </c>
    </row>
    <row r="217" spans="1:44" x14ac:dyDescent="0.25">
      <c r="A217" s="10">
        <v>216</v>
      </c>
      <c r="B217" s="11">
        <f>VLOOKUP($A217,Table2[[No]:[Date Student Last Attended Program
(mm/dd/yyyy)]],2,FALSE)</f>
        <v>0</v>
      </c>
      <c r="C217" s="12">
        <f>VLOOKUP($A217,Table2[[No]:[Date Student Last Attended Program
(mm/dd/yyyy)]],4,FALSE)</f>
        <v>0</v>
      </c>
      <c r="D217" s="51">
        <f>VLOOKUP($A217,Table2[[No]:[Date Student Last Attended Program
(mm/dd/yyyy)]],14,FALSE)</f>
        <v>0</v>
      </c>
      <c r="E217" s="138">
        <f>VLOOKUP($A217,Table2[[No]:[Date Student Last Attended Program
(mm/dd/yyyy)]],17,FALSE)</f>
        <v>0</v>
      </c>
      <c r="F217" s="207">
        <f>VLOOKUP($A217,Table2[[No]:[Date Student Last Attended Program
(mm/dd/yyyy)]],18,FALSE)</f>
        <v>0</v>
      </c>
      <c r="G217" s="209">
        <f>VLOOKUP($A217,Table2[[#All],[No]:[Which Group Does Student Participate In?
(optional)]],23,FALSE)</f>
        <v>0</v>
      </c>
      <c r="H217" s="29"/>
      <c r="I217" s="29"/>
      <c r="J217" s="29"/>
      <c r="K217" s="29"/>
      <c r="L217" s="29"/>
      <c r="M217" s="29"/>
      <c r="N217" s="29"/>
      <c r="O217" s="29"/>
      <c r="P217" s="29"/>
      <c r="Q217" s="29"/>
      <c r="R217" s="29"/>
      <c r="S217" s="9"/>
      <c r="T217" s="9"/>
      <c r="U217" s="9"/>
      <c r="V217" s="9"/>
      <c r="W217" s="9"/>
      <c r="X217" s="9"/>
      <c r="Y217" s="9"/>
      <c r="Z217" s="9"/>
      <c r="AA217" s="9"/>
      <c r="AB217" s="9"/>
      <c r="AC217" s="9"/>
      <c r="AD217" s="9"/>
      <c r="AE217" s="9"/>
      <c r="AF217" s="9"/>
      <c r="AG217" s="9"/>
      <c r="AH217" s="9"/>
      <c r="AI217" s="9"/>
      <c r="AJ217" s="9"/>
      <c r="AK217" s="9"/>
      <c r="AL217" s="9"/>
      <c r="AM217" s="11">
        <f t="shared" si="12"/>
        <v>0</v>
      </c>
      <c r="AN217" s="11">
        <f t="shared" si="13"/>
        <v>0</v>
      </c>
      <c r="AO217" s="47" t="e">
        <f t="shared" si="14"/>
        <v>#DIV/0!</v>
      </c>
      <c r="AP217" s="3">
        <f>SUM(VLOOKUP($A217,JAN!$A$2:$AN$301,39,FALSE),VLOOKUP($A217,FEB!$A$2:$AK$301,36,FALSE),VLOOKUP($A217,MAR!$A$2:$AN$301,39,FALSE))</f>
        <v>0</v>
      </c>
      <c r="AQ217" s="3">
        <f>SUM(VLOOKUP($A217,JAN!$A$2:$AN$301,40,FALSE),VLOOKUP($A217,FEB!$A$2:$AK$301,37,FALSE),VLOOKUP($A217,MAR!$A$2:$AN$301,40,FALSE))</f>
        <v>0</v>
      </c>
      <c r="AR217" s="196" t="e">
        <f t="shared" si="15"/>
        <v>#DIV/0!</v>
      </c>
    </row>
    <row r="218" spans="1:44" x14ac:dyDescent="0.25">
      <c r="A218" s="10">
        <v>217</v>
      </c>
      <c r="B218" s="11">
        <f>VLOOKUP($A218,Table2[[No]:[Date Student Last Attended Program
(mm/dd/yyyy)]],2,FALSE)</f>
        <v>0</v>
      </c>
      <c r="C218" s="12">
        <f>VLOOKUP($A218,Table2[[No]:[Date Student Last Attended Program
(mm/dd/yyyy)]],4,FALSE)</f>
        <v>0</v>
      </c>
      <c r="D218" s="51">
        <f>VLOOKUP($A218,Table2[[No]:[Date Student Last Attended Program
(mm/dd/yyyy)]],14,FALSE)</f>
        <v>0</v>
      </c>
      <c r="E218" s="138">
        <f>VLOOKUP($A218,Table2[[No]:[Date Student Last Attended Program
(mm/dd/yyyy)]],17,FALSE)</f>
        <v>0</v>
      </c>
      <c r="F218" s="207">
        <f>VLOOKUP($A218,Table2[[No]:[Date Student Last Attended Program
(mm/dd/yyyy)]],18,FALSE)</f>
        <v>0</v>
      </c>
      <c r="G218" s="209">
        <f>VLOOKUP($A218,Table2[[#All],[No]:[Which Group Does Student Participate In?
(optional)]],23,FALSE)</f>
        <v>0</v>
      </c>
      <c r="H218" s="29"/>
      <c r="I218" s="29"/>
      <c r="J218" s="29"/>
      <c r="K218" s="29"/>
      <c r="L218" s="29"/>
      <c r="M218" s="29"/>
      <c r="N218" s="29"/>
      <c r="O218" s="29"/>
      <c r="P218" s="29"/>
      <c r="Q218" s="29"/>
      <c r="R218" s="29"/>
      <c r="S218" s="9"/>
      <c r="T218" s="9"/>
      <c r="U218" s="9"/>
      <c r="V218" s="9"/>
      <c r="W218" s="9"/>
      <c r="X218" s="9"/>
      <c r="Y218" s="9"/>
      <c r="Z218" s="9"/>
      <c r="AA218" s="9"/>
      <c r="AB218" s="9"/>
      <c r="AC218" s="9"/>
      <c r="AD218" s="9"/>
      <c r="AE218" s="9"/>
      <c r="AF218" s="9"/>
      <c r="AG218" s="9"/>
      <c r="AH218" s="9"/>
      <c r="AI218" s="9"/>
      <c r="AJ218" s="9"/>
      <c r="AK218" s="9"/>
      <c r="AL218" s="9"/>
      <c r="AM218" s="11">
        <f t="shared" si="12"/>
        <v>0</v>
      </c>
      <c r="AN218" s="11">
        <f t="shared" si="13"/>
        <v>0</v>
      </c>
      <c r="AO218" s="47" t="e">
        <f t="shared" si="14"/>
        <v>#DIV/0!</v>
      </c>
      <c r="AP218" s="3">
        <f>SUM(VLOOKUP($A218,JAN!$A$2:$AN$301,39,FALSE),VLOOKUP($A218,FEB!$A$2:$AK$301,36,FALSE),VLOOKUP($A218,MAR!$A$2:$AN$301,39,FALSE))</f>
        <v>0</v>
      </c>
      <c r="AQ218" s="3">
        <f>SUM(VLOOKUP($A218,JAN!$A$2:$AN$301,40,FALSE),VLOOKUP($A218,FEB!$A$2:$AK$301,37,FALSE),VLOOKUP($A218,MAR!$A$2:$AN$301,40,FALSE))</f>
        <v>0</v>
      </c>
      <c r="AR218" s="196" t="e">
        <f t="shared" si="15"/>
        <v>#DIV/0!</v>
      </c>
    </row>
    <row r="219" spans="1:44" x14ac:dyDescent="0.25">
      <c r="A219" s="10">
        <v>218</v>
      </c>
      <c r="B219" s="11">
        <f>VLOOKUP($A219,Table2[[No]:[Date Student Last Attended Program
(mm/dd/yyyy)]],2,FALSE)</f>
        <v>0</v>
      </c>
      <c r="C219" s="12">
        <f>VLOOKUP($A219,Table2[[No]:[Date Student Last Attended Program
(mm/dd/yyyy)]],4,FALSE)</f>
        <v>0</v>
      </c>
      <c r="D219" s="51">
        <f>VLOOKUP($A219,Table2[[No]:[Date Student Last Attended Program
(mm/dd/yyyy)]],14,FALSE)</f>
        <v>0</v>
      </c>
      <c r="E219" s="138">
        <f>VLOOKUP($A219,Table2[[No]:[Date Student Last Attended Program
(mm/dd/yyyy)]],17,FALSE)</f>
        <v>0</v>
      </c>
      <c r="F219" s="207">
        <f>VLOOKUP($A219,Table2[[No]:[Date Student Last Attended Program
(mm/dd/yyyy)]],18,FALSE)</f>
        <v>0</v>
      </c>
      <c r="G219" s="209">
        <f>VLOOKUP($A219,Table2[[#All],[No]:[Which Group Does Student Participate In?
(optional)]],23,FALSE)</f>
        <v>0</v>
      </c>
      <c r="H219" s="29"/>
      <c r="I219" s="29"/>
      <c r="J219" s="29"/>
      <c r="K219" s="29"/>
      <c r="L219" s="29"/>
      <c r="M219" s="29"/>
      <c r="N219" s="29"/>
      <c r="O219" s="29"/>
      <c r="P219" s="29"/>
      <c r="Q219" s="29"/>
      <c r="R219" s="29"/>
      <c r="S219" s="9"/>
      <c r="T219" s="9"/>
      <c r="U219" s="9"/>
      <c r="V219" s="9"/>
      <c r="W219" s="9"/>
      <c r="X219" s="9"/>
      <c r="Y219" s="9"/>
      <c r="Z219" s="9"/>
      <c r="AA219" s="9"/>
      <c r="AB219" s="9"/>
      <c r="AC219" s="9"/>
      <c r="AD219" s="9"/>
      <c r="AE219" s="9"/>
      <c r="AF219" s="9"/>
      <c r="AG219" s="9"/>
      <c r="AH219" s="9"/>
      <c r="AI219" s="9"/>
      <c r="AJ219" s="9"/>
      <c r="AK219" s="9"/>
      <c r="AL219" s="9"/>
      <c r="AM219" s="11">
        <f t="shared" si="12"/>
        <v>0</v>
      </c>
      <c r="AN219" s="11">
        <f t="shared" si="13"/>
        <v>0</v>
      </c>
      <c r="AO219" s="47" t="e">
        <f t="shared" si="14"/>
        <v>#DIV/0!</v>
      </c>
      <c r="AP219" s="3">
        <f>SUM(VLOOKUP($A219,JAN!$A$2:$AN$301,39,FALSE),VLOOKUP($A219,FEB!$A$2:$AK$301,36,FALSE),VLOOKUP($A219,MAR!$A$2:$AN$301,39,FALSE))</f>
        <v>0</v>
      </c>
      <c r="AQ219" s="3">
        <f>SUM(VLOOKUP($A219,JAN!$A$2:$AN$301,40,FALSE),VLOOKUP($A219,FEB!$A$2:$AK$301,37,FALSE),VLOOKUP($A219,MAR!$A$2:$AN$301,40,FALSE))</f>
        <v>0</v>
      </c>
      <c r="AR219" s="196" t="e">
        <f t="shared" si="15"/>
        <v>#DIV/0!</v>
      </c>
    </row>
    <row r="220" spans="1:44" x14ac:dyDescent="0.25">
      <c r="A220" s="10">
        <v>219</v>
      </c>
      <c r="B220" s="11">
        <f>VLOOKUP($A220,Table2[[No]:[Date Student Last Attended Program
(mm/dd/yyyy)]],2,FALSE)</f>
        <v>0</v>
      </c>
      <c r="C220" s="12">
        <f>VLOOKUP($A220,Table2[[No]:[Date Student Last Attended Program
(mm/dd/yyyy)]],4,FALSE)</f>
        <v>0</v>
      </c>
      <c r="D220" s="51">
        <f>VLOOKUP($A220,Table2[[No]:[Date Student Last Attended Program
(mm/dd/yyyy)]],14,FALSE)</f>
        <v>0</v>
      </c>
      <c r="E220" s="138">
        <f>VLOOKUP($A220,Table2[[No]:[Date Student Last Attended Program
(mm/dd/yyyy)]],17,FALSE)</f>
        <v>0</v>
      </c>
      <c r="F220" s="207">
        <f>VLOOKUP($A220,Table2[[No]:[Date Student Last Attended Program
(mm/dd/yyyy)]],18,FALSE)</f>
        <v>0</v>
      </c>
      <c r="G220" s="209">
        <f>VLOOKUP($A220,Table2[[#All],[No]:[Which Group Does Student Participate In?
(optional)]],23,FALSE)</f>
        <v>0</v>
      </c>
      <c r="H220" s="29"/>
      <c r="I220" s="29"/>
      <c r="J220" s="29"/>
      <c r="K220" s="29"/>
      <c r="L220" s="29"/>
      <c r="M220" s="29"/>
      <c r="N220" s="29"/>
      <c r="O220" s="29"/>
      <c r="P220" s="29"/>
      <c r="Q220" s="29"/>
      <c r="R220" s="29"/>
      <c r="S220" s="9"/>
      <c r="T220" s="9"/>
      <c r="U220" s="9"/>
      <c r="V220" s="9"/>
      <c r="W220" s="9"/>
      <c r="X220" s="9"/>
      <c r="Y220" s="9"/>
      <c r="Z220" s="9"/>
      <c r="AA220" s="9"/>
      <c r="AB220" s="9"/>
      <c r="AC220" s="9"/>
      <c r="AD220" s="9"/>
      <c r="AE220" s="9"/>
      <c r="AF220" s="9"/>
      <c r="AG220" s="9"/>
      <c r="AH220" s="9"/>
      <c r="AI220" s="9"/>
      <c r="AJ220" s="9"/>
      <c r="AK220" s="9"/>
      <c r="AL220" s="9"/>
      <c r="AM220" s="11">
        <f t="shared" si="12"/>
        <v>0</v>
      </c>
      <c r="AN220" s="11">
        <f t="shared" si="13"/>
        <v>0</v>
      </c>
      <c r="AO220" s="47" t="e">
        <f t="shared" si="14"/>
        <v>#DIV/0!</v>
      </c>
      <c r="AP220" s="3">
        <f>SUM(VLOOKUP($A220,JAN!$A$2:$AN$301,39,FALSE),VLOOKUP($A220,FEB!$A$2:$AK$301,36,FALSE),VLOOKUP($A220,MAR!$A$2:$AN$301,39,FALSE))</f>
        <v>0</v>
      </c>
      <c r="AQ220" s="3">
        <f>SUM(VLOOKUP($A220,JAN!$A$2:$AN$301,40,FALSE),VLOOKUP($A220,FEB!$A$2:$AK$301,37,FALSE),VLOOKUP($A220,MAR!$A$2:$AN$301,40,FALSE))</f>
        <v>0</v>
      </c>
      <c r="AR220" s="196" t="e">
        <f t="shared" si="15"/>
        <v>#DIV/0!</v>
      </c>
    </row>
    <row r="221" spans="1:44" x14ac:dyDescent="0.25">
      <c r="A221" s="10">
        <v>220</v>
      </c>
      <c r="B221" s="11">
        <f>VLOOKUP($A221,Table2[[No]:[Date Student Last Attended Program
(mm/dd/yyyy)]],2,FALSE)</f>
        <v>0</v>
      </c>
      <c r="C221" s="12">
        <f>VLOOKUP($A221,Table2[[No]:[Date Student Last Attended Program
(mm/dd/yyyy)]],4,FALSE)</f>
        <v>0</v>
      </c>
      <c r="D221" s="51">
        <f>VLOOKUP($A221,Table2[[No]:[Date Student Last Attended Program
(mm/dd/yyyy)]],14,FALSE)</f>
        <v>0</v>
      </c>
      <c r="E221" s="138">
        <f>VLOOKUP($A221,Table2[[No]:[Date Student Last Attended Program
(mm/dd/yyyy)]],17,FALSE)</f>
        <v>0</v>
      </c>
      <c r="F221" s="207">
        <f>VLOOKUP($A221,Table2[[No]:[Date Student Last Attended Program
(mm/dd/yyyy)]],18,FALSE)</f>
        <v>0</v>
      </c>
      <c r="G221" s="209">
        <f>VLOOKUP($A221,Table2[[#All],[No]:[Which Group Does Student Participate In?
(optional)]],23,FALSE)</f>
        <v>0</v>
      </c>
      <c r="H221" s="29"/>
      <c r="I221" s="29"/>
      <c r="J221" s="29"/>
      <c r="K221" s="29"/>
      <c r="L221" s="29"/>
      <c r="M221" s="29"/>
      <c r="N221" s="29"/>
      <c r="O221" s="29"/>
      <c r="P221" s="29"/>
      <c r="Q221" s="29"/>
      <c r="R221" s="29"/>
      <c r="S221" s="9"/>
      <c r="T221" s="9"/>
      <c r="U221" s="9"/>
      <c r="V221" s="9"/>
      <c r="W221" s="9"/>
      <c r="X221" s="9"/>
      <c r="Y221" s="9"/>
      <c r="Z221" s="9"/>
      <c r="AA221" s="9"/>
      <c r="AB221" s="9"/>
      <c r="AC221" s="9"/>
      <c r="AD221" s="9"/>
      <c r="AE221" s="9"/>
      <c r="AF221" s="9"/>
      <c r="AG221" s="9"/>
      <c r="AH221" s="9"/>
      <c r="AI221" s="9"/>
      <c r="AJ221" s="9"/>
      <c r="AK221" s="9"/>
      <c r="AL221" s="9"/>
      <c r="AM221" s="11">
        <f t="shared" si="12"/>
        <v>0</v>
      </c>
      <c r="AN221" s="11">
        <f t="shared" si="13"/>
        <v>0</v>
      </c>
      <c r="AO221" s="47" t="e">
        <f t="shared" si="14"/>
        <v>#DIV/0!</v>
      </c>
      <c r="AP221" s="3">
        <f>SUM(VLOOKUP($A221,JAN!$A$2:$AN$301,39,FALSE),VLOOKUP($A221,FEB!$A$2:$AK$301,36,FALSE),VLOOKUP($A221,MAR!$A$2:$AN$301,39,FALSE))</f>
        <v>0</v>
      </c>
      <c r="AQ221" s="3">
        <f>SUM(VLOOKUP($A221,JAN!$A$2:$AN$301,40,FALSE),VLOOKUP($A221,FEB!$A$2:$AK$301,37,FALSE),VLOOKUP($A221,MAR!$A$2:$AN$301,40,FALSE))</f>
        <v>0</v>
      </c>
      <c r="AR221" s="196" t="e">
        <f t="shared" si="15"/>
        <v>#DIV/0!</v>
      </c>
    </row>
    <row r="222" spans="1:44" x14ac:dyDescent="0.25">
      <c r="A222" s="10">
        <v>221</v>
      </c>
      <c r="B222" s="11">
        <f>VLOOKUP($A222,Table2[[No]:[Date Student Last Attended Program
(mm/dd/yyyy)]],2,FALSE)</f>
        <v>0</v>
      </c>
      <c r="C222" s="12">
        <f>VLOOKUP($A222,Table2[[No]:[Date Student Last Attended Program
(mm/dd/yyyy)]],4,FALSE)</f>
        <v>0</v>
      </c>
      <c r="D222" s="51">
        <f>VLOOKUP($A222,Table2[[No]:[Date Student Last Attended Program
(mm/dd/yyyy)]],14,FALSE)</f>
        <v>0</v>
      </c>
      <c r="E222" s="138">
        <f>VLOOKUP($A222,Table2[[No]:[Date Student Last Attended Program
(mm/dd/yyyy)]],17,FALSE)</f>
        <v>0</v>
      </c>
      <c r="F222" s="207">
        <f>VLOOKUP($A222,Table2[[No]:[Date Student Last Attended Program
(mm/dd/yyyy)]],18,FALSE)</f>
        <v>0</v>
      </c>
      <c r="G222" s="209">
        <f>VLOOKUP($A222,Table2[[#All],[No]:[Which Group Does Student Participate In?
(optional)]],23,FALSE)</f>
        <v>0</v>
      </c>
      <c r="H222" s="29"/>
      <c r="I222" s="29"/>
      <c r="J222" s="29"/>
      <c r="K222" s="29"/>
      <c r="L222" s="29"/>
      <c r="M222" s="29"/>
      <c r="N222" s="29"/>
      <c r="O222" s="29"/>
      <c r="P222" s="29"/>
      <c r="Q222" s="29"/>
      <c r="R222" s="29"/>
      <c r="S222" s="9"/>
      <c r="T222" s="9"/>
      <c r="U222" s="9"/>
      <c r="V222" s="9"/>
      <c r="W222" s="9"/>
      <c r="X222" s="9"/>
      <c r="Y222" s="9"/>
      <c r="Z222" s="9"/>
      <c r="AA222" s="9"/>
      <c r="AB222" s="9"/>
      <c r="AC222" s="9"/>
      <c r="AD222" s="9"/>
      <c r="AE222" s="9"/>
      <c r="AF222" s="9"/>
      <c r="AG222" s="9"/>
      <c r="AH222" s="9"/>
      <c r="AI222" s="9"/>
      <c r="AJ222" s="9"/>
      <c r="AK222" s="9"/>
      <c r="AL222" s="9"/>
      <c r="AM222" s="11">
        <f t="shared" si="12"/>
        <v>0</v>
      </c>
      <c r="AN222" s="11">
        <f t="shared" si="13"/>
        <v>0</v>
      </c>
      <c r="AO222" s="47" t="e">
        <f t="shared" si="14"/>
        <v>#DIV/0!</v>
      </c>
      <c r="AP222" s="3">
        <f>SUM(VLOOKUP($A222,JAN!$A$2:$AN$301,39,FALSE),VLOOKUP($A222,FEB!$A$2:$AK$301,36,FALSE),VLOOKUP($A222,MAR!$A$2:$AN$301,39,FALSE))</f>
        <v>0</v>
      </c>
      <c r="AQ222" s="3">
        <f>SUM(VLOOKUP($A222,JAN!$A$2:$AN$301,40,FALSE),VLOOKUP($A222,FEB!$A$2:$AK$301,37,FALSE),VLOOKUP($A222,MAR!$A$2:$AN$301,40,FALSE))</f>
        <v>0</v>
      </c>
      <c r="AR222" s="196" t="e">
        <f t="shared" si="15"/>
        <v>#DIV/0!</v>
      </c>
    </row>
    <row r="223" spans="1:44" x14ac:dyDescent="0.25">
      <c r="A223" s="10">
        <v>222</v>
      </c>
      <c r="B223" s="11">
        <f>VLOOKUP($A223,Table2[[No]:[Date Student Last Attended Program
(mm/dd/yyyy)]],2,FALSE)</f>
        <v>0</v>
      </c>
      <c r="C223" s="12">
        <f>VLOOKUP($A223,Table2[[No]:[Date Student Last Attended Program
(mm/dd/yyyy)]],4,FALSE)</f>
        <v>0</v>
      </c>
      <c r="D223" s="51">
        <f>VLOOKUP($A223,Table2[[No]:[Date Student Last Attended Program
(mm/dd/yyyy)]],14,FALSE)</f>
        <v>0</v>
      </c>
      <c r="E223" s="138">
        <f>VLOOKUP($A223,Table2[[No]:[Date Student Last Attended Program
(mm/dd/yyyy)]],17,FALSE)</f>
        <v>0</v>
      </c>
      <c r="F223" s="207">
        <f>VLOOKUP($A223,Table2[[No]:[Date Student Last Attended Program
(mm/dd/yyyy)]],18,FALSE)</f>
        <v>0</v>
      </c>
      <c r="G223" s="209">
        <f>VLOOKUP($A223,Table2[[#All],[No]:[Which Group Does Student Participate In?
(optional)]],23,FALSE)</f>
        <v>0</v>
      </c>
      <c r="H223" s="29"/>
      <c r="I223" s="29"/>
      <c r="J223" s="29"/>
      <c r="K223" s="29"/>
      <c r="L223" s="29"/>
      <c r="M223" s="29"/>
      <c r="N223" s="29"/>
      <c r="O223" s="29"/>
      <c r="P223" s="29"/>
      <c r="Q223" s="29"/>
      <c r="R223" s="29"/>
      <c r="S223" s="9"/>
      <c r="T223" s="9"/>
      <c r="U223" s="9"/>
      <c r="V223" s="9"/>
      <c r="W223" s="9"/>
      <c r="X223" s="9"/>
      <c r="Y223" s="9"/>
      <c r="Z223" s="9"/>
      <c r="AA223" s="9"/>
      <c r="AB223" s="9"/>
      <c r="AC223" s="9"/>
      <c r="AD223" s="9"/>
      <c r="AE223" s="9"/>
      <c r="AF223" s="9"/>
      <c r="AG223" s="9"/>
      <c r="AH223" s="9"/>
      <c r="AI223" s="9"/>
      <c r="AJ223" s="9"/>
      <c r="AK223" s="9"/>
      <c r="AL223" s="9"/>
      <c r="AM223" s="11">
        <f t="shared" si="12"/>
        <v>0</v>
      </c>
      <c r="AN223" s="11">
        <f t="shared" si="13"/>
        <v>0</v>
      </c>
      <c r="AO223" s="47" t="e">
        <f t="shared" si="14"/>
        <v>#DIV/0!</v>
      </c>
      <c r="AP223" s="3">
        <f>SUM(VLOOKUP($A223,JAN!$A$2:$AN$301,39,FALSE),VLOOKUP($A223,FEB!$A$2:$AK$301,36,FALSE),VLOOKUP($A223,MAR!$A$2:$AN$301,39,FALSE))</f>
        <v>0</v>
      </c>
      <c r="AQ223" s="3">
        <f>SUM(VLOOKUP($A223,JAN!$A$2:$AN$301,40,FALSE),VLOOKUP($A223,FEB!$A$2:$AK$301,37,FALSE),VLOOKUP($A223,MAR!$A$2:$AN$301,40,FALSE))</f>
        <v>0</v>
      </c>
      <c r="AR223" s="196" t="e">
        <f t="shared" si="15"/>
        <v>#DIV/0!</v>
      </c>
    </row>
    <row r="224" spans="1:44" x14ac:dyDescent="0.25">
      <c r="A224" s="10">
        <v>223</v>
      </c>
      <c r="B224" s="11">
        <f>VLOOKUP($A224,Table2[[No]:[Date Student Last Attended Program
(mm/dd/yyyy)]],2,FALSE)</f>
        <v>0</v>
      </c>
      <c r="C224" s="12">
        <f>VLOOKUP($A224,Table2[[No]:[Date Student Last Attended Program
(mm/dd/yyyy)]],4,FALSE)</f>
        <v>0</v>
      </c>
      <c r="D224" s="51">
        <f>VLOOKUP($A224,Table2[[No]:[Date Student Last Attended Program
(mm/dd/yyyy)]],14,FALSE)</f>
        <v>0</v>
      </c>
      <c r="E224" s="138">
        <f>VLOOKUP($A224,Table2[[No]:[Date Student Last Attended Program
(mm/dd/yyyy)]],17,FALSE)</f>
        <v>0</v>
      </c>
      <c r="F224" s="207">
        <f>VLOOKUP($A224,Table2[[No]:[Date Student Last Attended Program
(mm/dd/yyyy)]],18,FALSE)</f>
        <v>0</v>
      </c>
      <c r="G224" s="209">
        <f>VLOOKUP($A224,Table2[[#All],[No]:[Which Group Does Student Participate In?
(optional)]],23,FALSE)</f>
        <v>0</v>
      </c>
      <c r="H224" s="29"/>
      <c r="I224" s="29"/>
      <c r="J224" s="29"/>
      <c r="K224" s="29"/>
      <c r="L224" s="29"/>
      <c r="M224" s="29"/>
      <c r="N224" s="29"/>
      <c r="O224" s="29"/>
      <c r="P224" s="29"/>
      <c r="Q224" s="29"/>
      <c r="R224" s="29"/>
      <c r="S224" s="9"/>
      <c r="T224" s="9"/>
      <c r="U224" s="9"/>
      <c r="V224" s="9"/>
      <c r="W224" s="9"/>
      <c r="X224" s="9"/>
      <c r="Y224" s="9"/>
      <c r="Z224" s="9"/>
      <c r="AA224" s="9"/>
      <c r="AB224" s="9"/>
      <c r="AC224" s="9"/>
      <c r="AD224" s="9"/>
      <c r="AE224" s="9"/>
      <c r="AF224" s="9"/>
      <c r="AG224" s="9"/>
      <c r="AH224" s="9"/>
      <c r="AI224" s="9"/>
      <c r="AJ224" s="9"/>
      <c r="AK224" s="9"/>
      <c r="AL224" s="9"/>
      <c r="AM224" s="11">
        <f t="shared" si="12"/>
        <v>0</v>
      </c>
      <c r="AN224" s="11">
        <f t="shared" si="13"/>
        <v>0</v>
      </c>
      <c r="AO224" s="47" t="e">
        <f t="shared" si="14"/>
        <v>#DIV/0!</v>
      </c>
      <c r="AP224" s="3">
        <f>SUM(VLOOKUP($A224,JAN!$A$2:$AN$301,39,FALSE),VLOOKUP($A224,FEB!$A$2:$AK$301,36,FALSE),VLOOKUP($A224,MAR!$A$2:$AN$301,39,FALSE))</f>
        <v>0</v>
      </c>
      <c r="AQ224" s="3">
        <f>SUM(VLOOKUP($A224,JAN!$A$2:$AN$301,40,FALSE),VLOOKUP($A224,FEB!$A$2:$AK$301,37,FALSE),VLOOKUP($A224,MAR!$A$2:$AN$301,40,FALSE))</f>
        <v>0</v>
      </c>
      <c r="AR224" s="196" t="e">
        <f t="shared" si="15"/>
        <v>#DIV/0!</v>
      </c>
    </row>
    <row r="225" spans="1:44" x14ac:dyDescent="0.25">
      <c r="A225" s="10">
        <v>224</v>
      </c>
      <c r="B225" s="11">
        <f>VLOOKUP($A225,Table2[[No]:[Date Student Last Attended Program
(mm/dd/yyyy)]],2,FALSE)</f>
        <v>0</v>
      </c>
      <c r="C225" s="12">
        <f>VLOOKUP($A225,Table2[[No]:[Date Student Last Attended Program
(mm/dd/yyyy)]],4,FALSE)</f>
        <v>0</v>
      </c>
      <c r="D225" s="51">
        <f>VLOOKUP($A225,Table2[[No]:[Date Student Last Attended Program
(mm/dd/yyyy)]],14,FALSE)</f>
        <v>0</v>
      </c>
      <c r="E225" s="138">
        <f>VLOOKUP($A225,Table2[[No]:[Date Student Last Attended Program
(mm/dd/yyyy)]],17,FALSE)</f>
        <v>0</v>
      </c>
      <c r="F225" s="207">
        <f>VLOOKUP($A225,Table2[[No]:[Date Student Last Attended Program
(mm/dd/yyyy)]],18,FALSE)</f>
        <v>0</v>
      </c>
      <c r="G225" s="209">
        <f>VLOOKUP($A225,Table2[[#All],[No]:[Which Group Does Student Participate In?
(optional)]],23,FALSE)</f>
        <v>0</v>
      </c>
      <c r="H225" s="29"/>
      <c r="I225" s="29"/>
      <c r="J225" s="29"/>
      <c r="K225" s="29"/>
      <c r="L225" s="29"/>
      <c r="M225" s="29"/>
      <c r="N225" s="29"/>
      <c r="O225" s="29"/>
      <c r="P225" s="29"/>
      <c r="Q225" s="29"/>
      <c r="R225" s="29"/>
      <c r="S225" s="9"/>
      <c r="T225" s="9"/>
      <c r="U225" s="9"/>
      <c r="V225" s="9"/>
      <c r="W225" s="9"/>
      <c r="X225" s="9"/>
      <c r="Y225" s="9"/>
      <c r="Z225" s="9"/>
      <c r="AA225" s="9"/>
      <c r="AB225" s="9"/>
      <c r="AC225" s="9"/>
      <c r="AD225" s="9"/>
      <c r="AE225" s="9"/>
      <c r="AF225" s="9"/>
      <c r="AG225" s="9"/>
      <c r="AH225" s="9"/>
      <c r="AI225" s="9"/>
      <c r="AJ225" s="9"/>
      <c r="AK225" s="9"/>
      <c r="AL225" s="9"/>
      <c r="AM225" s="11">
        <f t="shared" si="12"/>
        <v>0</v>
      </c>
      <c r="AN225" s="11">
        <f t="shared" si="13"/>
        <v>0</v>
      </c>
      <c r="AO225" s="47" t="e">
        <f t="shared" si="14"/>
        <v>#DIV/0!</v>
      </c>
      <c r="AP225" s="3">
        <f>SUM(VLOOKUP($A225,JAN!$A$2:$AN$301,39,FALSE),VLOOKUP($A225,FEB!$A$2:$AK$301,36,FALSE),VLOOKUP($A225,MAR!$A$2:$AN$301,39,FALSE))</f>
        <v>0</v>
      </c>
      <c r="AQ225" s="3">
        <f>SUM(VLOOKUP($A225,JAN!$A$2:$AN$301,40,FALSE),VLOOKUP($A225,FEB!$A$2:$AK$301,37,FALSE),VLOOKUP($A225,MAR!$A$2:$AN$301,40,FALSE))</f>
        <v>0</v>
      </c>
      <c r="AR225" s="196" t="e">
        <f t="shared" si="15"/>
        <v>#DIV/0!</v>
      </c>
    </row>
    <row r="226" spans="1:44" x14ac:dyDescent="0.25">
      <c r="A226" s="10">
        <v>225</v>
      </c>
      <c r="B226" s="11">
        <f>VLOOKUP($A226,Table2[[No]:[Date Student Last Attended Program
(mm/dd/yyyy)]],2,FALSE)</f>
        <v>0</v>
      </c>
      <c r="C226" s="12">
        <f>VLOOKUP($A226,Table2[[No]:[Date Student Last Attended Program
(mm/dd/yyyy)]],4,FALSE)</f>
        <v>0</v>
      </c>
      <c r="D226" s="51">
        <f>VLOOKUP($A226,Table2[[No]:[Date Student Last Attended Program
(mm/dd/yyyy)]],14,FALSE)</f>
        <v>0</v>
      </c>
      <c r="E226" s="138">
        <f>VLOOKUP($A226,Table2[[No]:[Date Student Last Attended Program
(mm/dd/yyyy)]],17,FALSE)</f>
        <v>0</v>
      </c>
      <c r="F226" s="207">
        <f>VLOOKUP($A226,Table2[[No]:[Date Student Last Attended Program
(mm/dd/yyyy)]],18,FALSE)</f>
        <v>0</v>
      </c>
      <c r="G226" s="209">
        <f>VLOOKUP($A226,Table2[[#All],[No]:[Which Group Does Student Participate In?
(optional)]],23,FALSE)</f>
        <v>0</v>
      </c>
      <c r="H226" s="29"/>
      <c r="I226" s="29"/>
      <c r="J226" s="29"/>
      <c r="K226" s="29"/>
      <c r="L226" s="29"/>
      <c r="M226" s="29"/>
      <c r="N226" s="29"/>
      <c r="O226" s="29"/>
      <c r="P226" s="29"/>
      <c r="Q226" s="29"/>
      <c r="R226" s="29"/>
      <c r="S226" s="9"/>
      <c r="T226" s="9"/>
      <c r="U226" s="9"/>
      <c r="V226" s="9"/>
      <c r="W226" s="9"/>
      <c r="X226" s="9"/>
      <c r="Y226" s="9"/>
      <c r="Z226" s="9"/>
      <c r="AA226" s="9"/>
      <c r="AB226" s="9"/>
      <c r="AC226" s="9"/>
      <c r="AD226" s="9"/>
      <c r="AE226" s="9"/>
      <c r="AF226" s="9"/>
      <c r="AG226" s="9"/>
      <c r="AH226" s="9"/>
      <c r="AI226" s="9"/>
      <c r="AJ226" s="9"/>
      <c r="AK226" s="9"/>
      <c r="AL226" s="9"/>
      <c r="AM226" s="11">
        <f t="shared" si="12"/>
        <v>0</v>
      </c>
      <c r="AN226" s="11">
        <f t="shared" si="13"/>
        <v>0</v>
      </c>
      <c r="AO226" s="47" t="e">
        <f t="shared" si="14"/>
        <v>#DIV/0!</v>
      </c>
      <c r="AP226" s="3">
        <f>SUM(VLOOKUP($A226,JAN!$A$2:$AN$301,39,FALSE),VLOOKUP($A226,FEB!$A$2:$AK$301,36,FALSE),VLOOKUP($A226,MAR!$A$2:$AN$301,39,FALSE))</f>
        <v>0</v>
      </c>
      <c r="AQ226" s="3">
        <f>SUM(VLOOKUP($A226,JAN!$A$2:$AN$301,40,FALSE),VLOOKUP($A226,FEB!$A$2:$AK$301,37,FALSE),VLOOKUP($A226,MAR!$A$2:$AN$301,40,FALSE))</f>
        <v>0</v>
      </c>
      <c r="AR226" s="196" t="e">
        <f t="shared" si="15"/>
        <v>#DIV/0!</v>
      </c>
    </row>
    <row r="227" spans="1:44" x14ac:dyDescent="0.25">
      <c r="A227" s="10">
        <v>226</v>
      </c>
      <c r="B227" s="11">
        <f>VLOOKUP($A227,Table2[[No]:[Date Student Last Attended Program
(mm/dd/yyyy)]],2,FALSE)</f>
        <v>0</v>
      </c>
      <c r="C227" s="12">
        <f>VLOOKUP($A227,Table2[[No]:[Date Student Last Attended Program
(mm/dd/yyyy)]],4,FALSE)</f>
        <v>0</v>
      </c>
      <c r="D227" s="51">
        <f>VLOOKUP($A227,Table2[[No]:[Date Student Last Attended Program
(mm/dd/yyyy)]],14,FALSE)</f>
        <v>0</v>
      </c>
      <c r="E227" s="138">
        <f>VLOOKUP($A227,Table2[[No]:[Date Student Last Attended Program
(mm/dd/yyyy)]],17,FALSE)</f>
        <v>0</v>
      </c>
      <c r="F227" s="207">
        <f>VLOOKUP($A227,Table2[[No]:[Date Student Last Attended Program
(mm/dd/yyyy)]],18,FALSE)</f>
        <v>0</v>
      </c>
      <c r="G227" s="209">
        <f>VLOOKUP($A227,Table2[[#All],[No]:[Which Group Does Student Participate In?
(optional)]],23,FALSE)</f>
        <v>0</v>
      </c>
      <c r="H227" s="29"/>
      <c r="I227" s="29"/>
      <c r="J227" s="29"/>
      <c r="K227" s="29"/>
      <c r="L227" s="29"/>
      <c r="M227" s="29"/>
      <c r="N227" s="29"/>
      <c r="O227" s="29"/>
      <c r="P227" s="29"/>
      <c r="Q227" s="29"/>
      <c r="R227" s="29"/>
      <c r="S227" s="9"/>
      <c r="T227" s="9"/>
      <c r="U227" s="9"/>
      <c r="V227" s="9"/>
      <c r="W227" s="9"/>
      <c r="X227" s="9"/>
      <c r="Y227" s="9"/>
      <c r="Z227" s="9"/>
      <c r="AA227" s="9"/>
      <c r="AB227" s="9"/>
      <c r="AC227" s="9"/>
      <c r="AD227" s="9"/>
      <c r="AE227" s="9"/>
      <c r="AF227" s="9"/>
      <c r="AG227" s="9"/>
      <c r="AH227" s="9"/>
      <c r="AI227" s="9"/>
      <c r="AJ227" s="9"/>
      <c r="AK227" s="9"/>
      <c r="AL227" s="9"/>
      <c r="AM227" s="11">
        <f t="shared" si="12"/>
        <v>0</v>
      </c>
      <c r="AN227" s="11">
        <f t="shared" si="13"/>
        <v>0</v>
      </c>
      <c r="AO227" s="47" t="e">
        <f t="shared" si="14"/>
        <v>#DIV/0!</v>
      </c>
      <c r="AP227" s="3">
        <f>SUM(VLOOKUP($A227,JAN!$A$2:$AN$301,39,FALSE),VLOOKUP($A227,FEB!$A$2:$AK$301,36,FALSE),VLOOKUP($A227,MAR!$A$2:$AN$301,39,FALSE))</f>
        <v>0</v>
      </c>
      <c r="AQ227" s="3">
        <f>SUM(VLOOKUP($A227,JAN!$A$2:$AN$301,40,FALSE),VLOOKUP($A227,FEB!$A$2:$AK$301,37,FALSE),VLOOKUP($A227,MAR!$A$2:$AN$301,40,FALSE))</f>
        <v>0</v>
      </c>
      <c r="AR227" s="196" t="e">
        <f t="shared" si="15"/>
        <v>#DIV/0!</v>
      </c>
    </row>
    <row r="228" spans="1:44" x14ac:dyDescent="0.25">
      <c r="A228" s="10">
        <v>227</v>
      </c>
      <c r="B228" s="11">
        <f>VLOOKUP($A228,Table2[[No]:[Date Student Last Attended Program
(mm/dd/yyyy)]],2,FALSE)</f>
        <v>0</v>
      </c>
      <c r="C228" s="12">
        <f>VLOOKUP($A228,Table2[[No]:[Date Student Last Attended Program
(mm/dd/yyyy)]],4,FALSE)</f>
        <v>0</v>
      </c>
      <c r="D228" s="51">
        <f>VLOOKUP($A228,Table2[[No]:[Date Student Last Attended Program
(mm/dd/yyyy)]],14,FALSE)</f>
        <v>0</v>
      </c>
      <c r="E228" s="138">
        <f>VLOOKUP($A228,Table2[[No]:[Date Student Last Attended Program
(mm/dd/yyyy)]],17,FALSE)</f>
        <v>0</v>
      </c>
      <c r="F228" s="207">
        <f>VLOOKUP($A228,Table2[[No]:[Date Student Last Attended Program
(mm/dd/yyyy)]],18,FALSE)</f>
        <v>0</v>
      </c>
      <c r="G228" s="209">
        <f>VLOOKUP($A228,Table2[[#All],[No]:[Which Group Does Student Participate In?
(optional)]],23,FALSE)</f>
        <v>0</v>
      </c>
      <c r="H228" s="29"/>
      <c r="I228" s="29"/>
      <c r="J228" s="29"/>
      <c r="K228" s="29"/>
      <c r="L228" s="29"/>
      <c r="M228" s="29"/>
      <c r="N228" s="29"/>
      <c r="O228" s="29"/>
      <c r="P228" s="29"/>
      <c r="Q228" s="29"/>
      <c r="R228" s="29"/>
      <c r="S228" s="9"/>
      <c r="T228" s="9"/>
      <c r="U228" s="9"/>
      <c r="V228" s="9"/>
      <c r="W228" s="9"/>
      <c r="X228" s="9"/>
      <c r="Y228" s="9"/>
      <c r="Z228" s="9"/>
      <c r="AA228" s="9"/>
      <c r="AB228" s="9"/>
      <c r="AC228" s="9"/>
      <c r="AD228" s="9"/>
      <c r="AE228" s="9"/>
      <c r="AF228" s="9"/>
      <c r="AG228" s="9"/>
      <c r="AH228" s="9"/>
      <c r="AI228" s="9"/>
      <c r="AJ228" s="9"/>
      <c r="AK228" s="9"/>
      <c r="AL228" s="9"/>
      <c r="AM228" s="11">
        <f t="shared" si="12"/>
        <v>0</v>
      </c>
      <c r="AN228" s="11">
        <f t="shared" si="13"/>
        <v>0</v>
      </c>
      <c r="AO228" s="47" t="e">
        <f t="shared" si="14"/>
        <v>#DIV/0!</v>
      </c>
      <c r="AP228" s="3">
        <f>SUM(VLOOKUP($A228,JAN!$A$2:$AN$301,39,FALSE),VLOOKUP($A228,FEB!$A$2:$AK$301,36,FALSE),VLOOKUP($A228,MAR!$A$2:$AN$301,39,FALSE))</f>
        <v>0</v>
      </c>
      <c r="AQ228" s="3">
        <f>SUM(VLOOKUP($A228,JAN!$A$2:$AN$301,40,FALSE),VLOOKUP($A228,FEB!$A$2:$AK$301,37,FALSE),VLOOKUP($A228,MAR!$A$2:$AN$301,40,FALSE))</f>
        <v>0</v>
      </c>
      <c r="AR228" s="196" t="e">
        <f t="shared" si="15"/>
        <v>#DIV/0!</v>
      </c>
    </row>
    <row r="229" spans="1:44" x14ac:dyDescent="0.25">
      <c r="A229" s="10">
        <v>228</v>
      </c>
      <c r="B229" s="11">
        <f>VLOOKUP($A229,Table2[[No]:[Date Student Last Attended Program
(mm/dd/yyyy)]],2,FALSE)</f>
        <v>0</v>
      </c>
      <c r="C229" s="12">
        <f>VLOOKUP($A229,Table2[[No]:[Date Student Last Attended Program
(mm/dd/yyyy)]],4,FALSE)</f>
        <v>0</v>
      </c>
      <c r="D229" s="51">
        <f>VLOOKUP($A229,Table2[[No]:[Date Student Last Attended Program
(mm/dd/yyyy)]],14,FALSE)</f>
        <v>0</v>
      </c>
      <c r="E229" s="138">
        <f>VLOOKUP($A229,Table2[[No]:[Date Student Last Attended Program
(mm/dd/yyyy)]],17,FALSE)</f>
        <v>0</v>
      </c>
      <c r="F229" s="207">
        <f>VLOOKUP($A229,Table2[[No]:[Date Student Last Attended Program
(mm/dd/yyyy)]],18,FALSE)</f>
        <v>0</v>
      </c>
      <c r="G229" s="209">
        <f>VLOOKUP($A229,Table2[[#All],[No]:[Which Group Does Student Participate In?
(optional)]],23,FALSE)</f>
        <v>0</v>
      </c>
      <c r="H229" s="29"/>
      <c r="I229" s="29"/>
      <c r="J229" s="29"/>
      <c r="K229" s="29"/>
      <c r="L229" s="29"/>
      <c r="M229" s="29"/>
      <c r="N229" s="29"/>
      <c r="O229" s="29"/>
      <c r="P229" s="29"/>
      <c r="Q229" s="29"/>
      <c r="R229" s="29"/>
      <c r="S229" s="9"/>
      <c r="T229" s="9"/>
      <c r="U229" s="9"/>
      <c r="V229" s="9"/>
      <c r="W229" s="9"/>
      <c r="X229" s="9"/>
      <c r="Y229" s="9"/>
      <c r="Z229" s="9"/>
      <c r="AA229" s="9"/>
      <c r="AB229" s="9"/>
      <c r="AC229" s="9"/>
      <c r="AD229" s="9"/>
      <c r="AE229" s="9"/>
      <c r="AF229" s="9"/>
      <c r="AG229" s="9"/>
      <c r="AH229" s="9"/>
      <c r="AI229" s="9"/>
      <c r="AJ229" s="9"/>
      <c r="AK229" s="9"/>
      <c r="AL229" s="9"/>
      <c r="AM229" s="11">
        <f t="shared" si="12"/>
        <v>0</v>
      </c>
      <c r="AN229" s="11">
        <f t="shared" si="13"/>
        <v>0</v>
      </c>
      <c r="AO229" s="47" t="e">
        <f t="shared" si="14"/>
        <v>#DIV/0!</v>
      </c>
      <c r="AP229" s="3">
        <f>SUM(VLOOKUP($A229,JAN!$A$2:$AN$301,39,FALSE),VLOOKUP($A229,FEB!$A$2:$AK$301,36,FALSE),VLOOKUP($A229,MAR!$A$2:$AN$301,39,FALSE))</f>
        <v>0</v>
      </c>
      <c r="AQ229" s="3">
        <f>SUM(VLOOKUP($A229,JAN!$A$2:$AN$301,40,FALSE),VLOOKUP($A229,FEB!$A$2:$AK$301,37,FALSE),VLOOKUP($A229,MAR!$A$2:$AN$301,40,FALSE))</f>
        <v>0</v>
      </c>
      <c r="AR229" s="196" t="e">
        <f t="shared" si="15"/>
        <v>#DIV/0!</v>
      </c>
    </row>
    <row r="230" spans="1:44" x14ac:dyDescent="0.25">
      <c r="A230" s="10">
        <v>229</v>
      </c>
      <c r="B230" s="11">
        <f>VLOOKUP($A230,Table2[[No]:[Date Student Last Attended Program
(mm/dd/yyyy)]],2,FALSE)</f>
        <v>0</v>
      </c>
      <c r="C230" s="12">
        <f>VLOOKUP($A230,Table2[[No]:[Date Student Last Attended Program
(mm/dd/yyyy)]],4,FALSE)</f>
        <v>0</v>
      </c>
      <c r="D230" s="51">
        <f>VLOOKUP($A230,Table2[[No]:[Date Student Last Attended Program
(mm/dd/yyyy)]],14,FALSE)</f>
        <v>0</v>
      </c>
      <c r="E230" s="138">
        <f>VLOOKUP($A230,Table2[[No]:[Date Student Last Attended Program
(mm/dd/yyyy)]],17,FALSE)</f>
        <v>0</v>
      </c>
      <c r="F230" s="207">
        <f>VLOOKUP($A230,Table2[[No]:[Date Student Last Attended Program
(mm/dd/yyyy)]],18,FALSE)</f>
        <v>0</v>
      </c>
      <c r="G230" s="209">
        <f>VLOOKUP($A230,Table2[[#All],[No]:[Which Group Does Student Participate In?
(optional)]],23,FALSE)</f>
        <v>0</v>
      </c>
      <c r="H230" s="29"/>
      <c r="I230" s="29"/>
      <c r="J230" s="29"/>
      <c r="K230" s="29"/>
      <c r="L230" s="29"/>
      <c r="M230" s="29"/>
      <c r="N230" s="29"/>
      <c r="O230" s="29"/>
      <c r="P230" s="29"/>
      <c r="Q230" s="29"/>
      <c r="R230" s="29"/>
      <c r="S230" s="9"/>
      <c r="T230" s="9"/>
      <c r="U230" s="9"/>
      <c r="V230" s="9"/>
      <c r="W230" s="9"/>
      <c r="X230" s="9"/>
      <c r="Y230" s="9"/>
      <c r="Z230" s="9"/>
      <c r="AA230" s="9"/>
      <c r="AB230" s="9"/>
      <c r="AC230" s="9"/>
      <c r="AD230" s="9"/>
      <c r="AE230" s="9"/>
      <c r="AF230" s="9"/>
      <c r="AG230" s="9"/>
      <c r="AH230" s="9"/>
      <c r="AI230" s="9"/>
      <c r="AJ230" s="9"/>
      <c r="AK230" s="9"/>
      <c r="AL230" s="9"/>
      <c r="AM230" s="11">
        <f t="shared" si="12"/>
        <v>0</v>
      </c>
      <c r="AN230" s="11">
        <f t="shared" si="13"/>
        <v>0</v>
      </c>
      <c r="AO230" s="47" t="e">
        <f t="shared" si="14"/>
        <v>#DIV/0!</v>
      </c>
      <c r="AP230" s="3">
        <f>SUM(VLOOKUP($A230,JAN!$A$2:$AN$301,39,FALSE),VLOOKUP($A230,FEB!$A$2:$AK$301,36,FALSE),VLOOKUP($A230,MAR!$A$2:$AN$301,39,FALSE))</f>
        <v>0</v>
      </c>
      <c r="AQ230" s="3">
        <f>SUM(VLOOKUP($A230,JAN!$A$2:$AN$301,40,FALSE),VLOOKUP($A230,FEB!$A$2:$AK$301,37,FALSE),VLOOKUP($A230,MAR!$A$2:$AN$301,40,FALSE))</f>
        <v>0</v>
      </c>
      <c r="AR230" s="196" t="e">
        <f t="shared" si="15"/>
        <v>#DIV/0!</v>
      </c>
    </row>
    <row r="231" spans="1:44" x14ac:dyDescent="0.25">
      <c r="A231" s="10">
        <v>230</v>
      </c>
      <c r="B231" s="11">
        <f>VLOOKUP($A231,Table2[[No]:[Date Student Last Attended Program
(mm/dd/yyyy)]],2,FALSE)</f>
        <v>0</v>
      </c>
      <c r="C231" s="12">
        <f>VLOOKUP($A231,Table2[[No]:[Date Student Last Attended Program
(mm/dd/yyyy)]],4,FALSE)</f>
        <v>0</v>
      </c>
      <c r="D231" s="51">
        <f>VLOOKUP($A231,Table2[[No]:[Date Student Last Attended Program
(mm/dd/yyyy)]],14,FALSE)</f>
        <v>0</v>
      </c>
      <c r="E231" s="138">
        <f>VLOOKUP($A231,Table2[[No]:[Date Student Last Attended Program
(mm/dd/yyyy)]],17,FALSE)</f>
        <v>0</v>
      </c>
      <c r="F231" s="207">
        <f>VLOOKUP($A231,Table2[[No]:[Date Student Last Attended Program
(mm/dd/yyyy)]],18,FALSE)</f>
        <v>0</v>
      </c>
      <c r="G231" s="209">
        <f>VLOOKUP($A231,Table2[[#All],[No]:[Which Group Does Student Participate In?
(optional)]],23,FALSE)</f>
        <v>0</v>
      </c>
      <c r="H231" s="29"/>
      <c r="I231" s="29"/>
      <c r="J231" s="29"/>
      <c r="K231" s="29"/>
      <c r="L231" s="29"/>
      <c r="M231" s="29"/>
      <c r="N231" s="29"/>
      <c r="O231" s="29"/>
      <c r="P231" s="29"/>
      <c r="Q231" s="29"/>
      <c r="R231" s="29"/>
      <c r="S231" s="9"/>
      <c r="T231" s="9"/>
      <c r="U231" s="9"/>
      <c r="V231" s="9"/>
      <c r="W231" s="9"/>
      <c r="X231" s="9"/>
      <c r="Y231" s="9"/>
      <c r="Z231" s="9"/>
      <c r="AA231" s="9"/>
      <c r="AB231" s="9"/>
      <c r="AC231" s="9"/>
      <c r="AD231" s="9"/>
      <c r="AE231" s="9"/>
      <c r="AF231" s="9"/>
      <c r="AG231" s="9"/>
      <c r="AH231" s="9"/>
      <c r="AI231" s="9"/>
      <c r="AJ231" s="9"/>
      <c r="AK231" s="9"/>
      <c r="AL231" s="9"/>
      <c r="AM231" s="11">
        <f t="shared" si="12"/>
        <v>0</v>
      </c>
      <c r="AN231" s="11">
        <f t="shared" si="13"/>
        <v>0</v>
      </c>
      <c r="AO231" s="47" t="e">
        <f t="shared" si="14"/>
        <v>#DIV/0!</v>
      </c>
      <c r="AP231" s="3">
        <f>SUM(VLOOKUP($A231,JAN!$A$2:$AN$301,39,FALSE),VLOOKUP($A231,FEB!$A$2:$AK$301,36,FALSE),VLOOKUP($A231,MAR!$A$2:$AN$301,39,FALSE))</f>
        <v>0</v>
      </c>
      <c r="AQ231" s="3">
        <f>SUM(VLOOKUP($A231,JAN!$A$2:$AN$301,40,FALSE),VLOOKUP($A231,FEB!$A$2:$AK$301,37,FALSE),VLOOKUP($A231,MAR!$A$2:$AN$301,40,FALSE))</f>
        <v>0</v>
      </c>
      <c r="AR231" s="196" t="e">
        <f t="shared" si="15"/>
        <v>#DIV/0!</v>
      </c>
    </row>
    <row r="232" spans="1:44" x14ac:dyDescent="0.25">
      <c r="A232" s="10">
        <v>231</v>
      </c>
      <c r="B232" s="11">
        <f>VLOOKUP($A232,Table2[[No]:[Date Student Last Attended Program
(mm/dd/yyyy)]],2,FALSE)</f>
        <v>0</v>
      </c>
      <c r="C232" s="12">
        <f>VLOOKUP($A232,Table2[[No]:[Date Student Last Attended Program
(mm/dd/yyyy)]],4,FALSE)</f>
        <v>0</v>
      </c>
      <c r="D232" s="51">
        <f>VLOOKUP($A232,Table2[[No]:[Date Student Last Attended Program
(mm/dd/yyyy)]],14,FALSE)</f>
        <v>0</v>
      </c>
      <c r="E232" s="138">
        <f>VLOOKUP($A232,Table2[[No]:[Date Student Last Attended Program
(mm/dd/yyyy)]],17,FALSE)</f>
        <v>0</v>
      </c>
      <c r="F232" s="207">
        <f>VLOOKUP($A232,Table2[[No]:[Date Student Last Attended Program
(mm/dd/yyyy)]],18,FALSE)</f>
        <v>0</v>
      </c>
      <c r="G232" s="209">
        <f>VLOOKUP($A232,Table2[[#All],[No]:[Which Group Does Student Participate In?
(optional)]],23,FALSE)</f>
        <v>0</v>
      </c>
      <c r="H232" s="29"/>
      <c r="I232" s="29"/>
      <c r="J232" s="29"/>
      <c r="K232" s="29"/>
      <c r="L232" s="29"/>
      <c r="M232" s="29"/>
      <c r="N232" s="29"/>
      <c r="O232" s="29"/>
      <c r="P232" s="29"/>
      <c r="Q232" s="29"/>
      <c r="R232" s="29"/>
      <c r="S232" s="9"/>
      <c r="T232" s="9"/>
      <c r="U232" s="9"/>
      <c r="V232" s="9"/>
      <c r="W232" s="9"/>
      <c r="X232" s="9"/>
      <c r="Y232" s="9"/>
      <c r="Z232" s="9"/>
      <c r="AA232" s="9"/>
      <c r="AB232" s="9"/>
      <c r="AC232" s="9"/>
      <c r="AD232" s="9"/>
      <c r="AE232" s="9"/>
      <c r="AF232" s="9"/>
      <c r="AG232" s="9"/>
      <c r="AH232" s="9"/>
      <c r="AI232" s="9"/>
      <c r="AJ232" s="9"/>
      <c r="AK232" s="9"/>
      <c r="AL232" s="9"/>
      <c r="AM232" s="11">
        <f t="shared" si="12"/>
        <v>0</v>
      </c>
      <c r="AN232" s="11">
        <f t="shared" si="13"/>
        <v>0</v>
      </c>
      <c r="AO232" s="47" t="e">
        <f t="shared" si="14"/>
        <v>#DIV/0!</v>
      </c>
      <c r="AP232" s="3">
        <f>SUM(VLOOKUP($A232,JAN!$A$2:$AN$301,39,FALSE),VLOOKUP($A232,FEB!$A$2:$AK$301,36,FALSE),VLOOKUP($A232,MAR!$A$2:$AN$301,39,FALSE))</f>
        <v>0</v>
      </c>
      <c r="AQ232" s="3">
        <f>SUM(VLOOKUP($A232,JAN!$A$2:$AN$301,40,FALSE),VLOOKUP($A232,FEB!$A$2:$AK$301,37,FALSE),VLOOKUP($A232,MAR!$A$2:$AN$301,40,FALSE))</f>
        <v>0</v>
      </c>
      <c r="AR232" s="196" t="e">
        <f t="shared" si="15"/>
        <v>#DIV/0!</v>
      </c>
    </row>
    <row r="233" spans="1:44" x14ac:dyDescent="0.25">
      <c r="A233" s="10">
        <v>232</v>
      </c>
      <c r="B233" s="11">
        <f>VLOOKUP($A233,Table2[[No]:[Date Student Last Attended Program
(mm/dd/yyyy)]],2,FALSE)</f>
        <v>0</v>
      </c>
      <c r="C233" s="12">
        <f>VLOOKUP($A233,Table2[[No]:[Date Student Last Attended Program
(mm/dd/yyyy)]],4,FALSE)</f>
        <v>0</v>
      </c>
      <c r="D233" s="51">
        <f>VLOOKUP($A233,Table2[[No]:[Date Student Last Attended Program
(mm/dd/yyyy)]],14,FALSE)</f>
        <v>0</v>
      </c>
      <c r="E233" s="138">
        <f>VLOOKUP($A233,Table2[[No]:[Date Student Last Attended Program
(mm/dd/yyyy)]],17,FALSE)</f>
        <v>0</v>
      </c>
      <c r="F233" s="207">
        <f>VLOOKUP($A233,Table2[[No]:[Date Student Last Attended Program
(mm/dd/yyyy)]],18,FALSE)</f>
        <v>0</v>
      </c>
      <c r="G233" s="209">
        <f>VLOOKUP($A233,Table2[[#All],[No]:[Which Group Does Student Participate In?
(optional)]],23,FALSE)</f>
        <v>0</v>
      </c>
      <c r="H233" s="29"/>
      <c r="I233" s="29"/>
      <c r="J233" s="29"/>
      <c r="K233" s="29"/>
      <c r="L233" s="29"/>
      <c r="M233" s="29"/>
      <c r="N233" s="29"/>
      <c r="O233" s="29"/>
      <c r="P233" s="29"/>
      <c r="Q233" s="29"/>
      <c r="R233" s="29"/>
      <c r="S233" s="9"/>
      <c r="T233" s="9"/>
      <c r="U233" s="9"/>
      <c r="V233" s="9"/>
      <c r="W233" s="9"/>
      <c r="X233" s="9"/>
      <c r="Y233" s="9"/>
      <c r="Z233" s="9"/>
      <c r="AA233" s="9"/>
      <c r="AB233" s="9"/>
      <c r="AC233" s="9"/>
      <c r="AD233" s="9"/>
      <c r="AE233" s="9"/>
      <c r="AF233" s="9"/>
      <c r="AG233" s="9"/>
      <c r="AH233" s="9"/>
      <c r="AI233" s="9"/>
      <c r="AJ233" s="9"/>
      <c r="AK233" s="9"/>
      <c r="AL233" s="9"/>
      <c r="AM233" s="11">
        <f t="shared" si="12"/>
        <v>0</v>
      </c>
      <c r="AN233" s="11">
        <f t="shared" si="13"/>
        <v>0</v>
      </c>
      <c r="AO233" s="47" t="e">
        <f t="shared" si="14"/>
        <v>#DIV/0!</v>
      </c>
      <c r="AP233" s="3">
        <f>SUM(VLOOKUP($A233,JAN!$A$2:$AN$301,39,FALSE),VLOOKUP($A233,FEB!$A$2:$AK$301,36,FALSE),VLOOKUP($A233,MAR!$A$2:$AN$301,39,FALSE))</f>
        <v>0</v>
      </c>
      <c r="AQ233" s="3">
        <f>SUM(VLOOKUP($A233,JAN!$A$2:$AN$301,40,FALSE),VLOOKUP($A233,FEB!$A$2:$AK$301,37,FALSE),VLOOKUP($A233,MAR!$A$2:$AN$301,40,FALSE))</f>
        <v>0</v>
      </c>
      <c r="AR233" s="196" t="e">
        <f t="shared" si="15"/>
        <v>#DIV/0!</v>
      </c>
    </row>
    <row r="234" spans="1:44" x14ac:dyDescent="0.25">
      <c r="A234" s="10">
        <v>233</v>
      </c>
      <c r="B234" s="11">
        <f>VLOOKUP($A234,Table2[[No]:[Date Student Last Attended Program
(mm/dd/yyyy)]],2,FALSE)</f>
        <v>0</v>
      </c>
      <c r="C234" s="12">
        <f>VLOOKUP($A234,Table2[[No]:[Date Student Last Attended Program
(mm/dd/yyyy)]],4,FALSE)</f>
        <v>0</v>
      </c>
      <c r="D234" s="51">
        <f>VLOOKUP($A234,Table2[[No]:[Date Student Last Attended Program
(mm/dd/yyyy)]],14,FALSE)</f>
        <v>0</v>
      </c>
      <c r="E234" s="138">
        <f>VLOOKUP($A234,Table2[[No]:[Date Student Last Attended Program
(mm/dd/yyyy)]],17,FALSE)</f>
        <v>0</v>
      </c>
      <c r="F234" s="207">
        <f>VLOOKUP($A234,Table2[[No]:[Date Student Last Attended Program
(mm/dd/yyyy)]],18,FALSE)</f>
        <v>0</v>
      </c>
      <c r="G234" s="209">
        <f>VLOOKUP($A234,Table2[[#All],[No]:[Which Group Does Student Participate In?
(optional)]],23,FALSE)</f>
        <v>0</v>
      </c>
      <c r="H234" s="29"/>
      <c r="I234" s="29"/>
      <c r="J234" s="29"/>
      <c r="K234" s="29"/>
      <c r="L234" s="29"/>
      <c r="M234" s="29"/>
      <c r="N234" s="29"/>
      <c r="O234" s="29"/>
      <c r="P234" s="29"/>
      <c r="Q234" s="29"/>
      <c r="R234" s="29"/>
      <c r="S234" s="9"/>
      <c r="T234" s="9"/>
      <c r="U234" s="9"/>
      <c r="V234" s="9"/>
      <c r="W234" s="9"/>
      <c r="X234" s="9"/>
      <c r="Y234" s="9"/>
      <c r="Z234" s="9"/>
      <c r="AA234" s="9"/>
      <c r="AB234" s="9"/>
      <c r="AC234" s="9"/>
      <c r="AD234" s="9"/>
      <c r="AE234" s="9"/>
      <c r="AF234" s="9"/>
      <c r="AG234" s="9"/>
      <c r="AH234" s="9"/>
      <c r="AI234" s="9"/>
      <c r="AJ234" s="9"/>
      <c r="AK234" s="9"/>
      <c r="AL234" s="9"/>
      <c r="AM234" s="11">
        <f t="shared" si="12"/>
        <v>0</v>
      </c>
      <c r="AN234" s="11">
        <f t="shared" si="13"/>
        <v>0</v>
      </c>
      <c r="AO234" s="47" t="e">
        <f t="shared" si="14"/>
        <v>#DIV/0!</v>
      </c>
      <c r="AP234" s="3">
        <f>SUM(VLOOKUP($A234,JAN!$A$2:$AN$301,39,FALSE),VLOOKUP($A234,FEB!$A$2:$AK$301,36,FALSE),VLOOKUP($A234,MAR!$A$2:$AN$301,39,FALSE))</f>
        <v>0</v>
      </c>
      <c r="AQ234" s="3">
        <f>SUM(VLOOKUP($A234,JAN!$A$2:$AN$301,40,FALSE),VLOOKUP($A234,FEB!$A$2:$AK$301,37,FALSE),VLOOKUP($A234,MAR!$A$2:$AN$301,40,FALSE))</f>
        <v>0</v>
      </c>
      <c r="AR234" s="196" t="e">
        <f t="shared" si="15"/>
        <v>#DIV/0!</v>
      </c>
    </row>
    <row r="235" spans="1:44" x14ac:dyDescent="0.25">
      <c r="A235" s="10">
        <v>234</v>
      </c>
      <c r="B235" s="11">
        <f>VLOOKUP($A235,Table2[[No]:[Date Student Last Attended Program
(mm/dd/yyyy)]],2,FALSE)</f>
        <v>0</v>
      </c>
      <c r="C235" s="12">
        <f>VLOOKUP($A235,Table2[[No]:[Date Student Last Attended Program
(mm/dd/yyyy)]],4,FALSE)</f>
        <v>0</v>
      </c>
      <c r="D235" s="51">
        <f>VLOOKUP($A235,Table2[[No]:[Date Student Last Attended Program
(mm/dd/yyyy)]],14,FALSE)</f>
        <v>0</v>
      </c>
      <c r="E235" s="138">
        <f>VLOOKUP($A235,Table2[[No]:[Date Student Last Attended Program
(mm/dd/yyyy)]],17,FALSE)</f>
        <v>0</v>
      </c>
      <c r="F235" s="207">
        <f>VLOOKUP($A235,Table2[[No]:[Date Student Last Attended Program
(mm/dd/yyyy)]],18,FALSE)</f>
        <v>0</v>
      </c>
      <c r="G235" s="209">
        <f>VLOOKUP($A235,Table2[[#All],[No]:[Which Group Does Student Participate In?
(optional)]],23,FALSE)</f>
        <v>0</v>
      </c>
      <c r="H235" s="29"/>
      <c r="I235" s="29"/>
      <c r="J235" s="29"/>
      <c r="K235" s="29"/>
      <c r="L235" s="29"/>
      <c r="M235" s="29"/>
      <c r="N235" s="29"/>
      <c r="O235" s="29"/>
      <c r="P235" s="29"/>
      <c r="Q235" s="29"/>
      <c r="R235" s="29"/>
      <c r="S235" s="9"/>
      <c r="T235" s="9"/>
      <c r="U235" s="9"/>
      <c r="V235" s="9"/>
      <c r="W235" s="9"/>
      <c r="X235" s="9"/>
      <c r="Y235" s="9"/>
      <c r="Z235" s="9"/>
      <c r="AA235" s="9"/>
      <c r="AB235" s="9"/>
      <c r="AC235" s="9"/>
      <c r="AD235" s="9"/>
      <c r="AE235" s="9"/>
      <c r="AF235" s="9"/>
      <c r="AG235" s="9"/>
      <c r="AH235" s="9"/>
      <c r="AI235" s="9"/>
      <c r="AJ235" s="9"/>
      <c r="AK235" s="9"/>
      <c r="AL235" s="9"/>
      <c r="AM235" s="11">
        <f t="shared" si="12"/>
        <v>0</v>
      </c>
      <c r="AN235" s="11">
        <f t="shared" si="13"/>
        <v>0</v>
      </c>
      <c r="AO235" s="47" t="e">
        <f t="shared" si="14"/>
        <v>#DIV/0!</v>
      </c>
      <c r="AP235" s="3">
        <f>SUM(VLOOKUP($A235,JAN!$A$2:$AN$301,39,FALSE),VLOOKUP($A235,FEB!$A$2:$AK$301,36,FALSE),VLOOKUP($A235,MAR!$A$2:$AN$301,39,FALSE))</f>
        <v>0</v>
      </c>
      <c r="AQ235" s="3">
        <f>SUM(VLOOKUP($A235,JAN!$A$2:$AN$301,40,FALSE),VLOOKUP($A235,FEB!$A$2:$AK$301,37,FALSE),VLOOKUP($A235,MAR!$A$2:$AN$301,40,FALSE))</f>
        <v>0</v>
      </c>
      <c r="AR235" s="196" t="e">
        <f t="shared" si="15"/>
        <v>#DIV/0!</v>
      </c>
    </row>
    <row r="236" spans="1:44" x14ac:dyDescent="0.25">
      <c r="A236" s="10">
        <v>235</v>
      </c>
      <c r="B236" s="11">
        <f>VLOOKUP($A236,Table2[[No]:[Date Student Last Attended Program
(mm/dd/yyyy)]],2,FALSE)</f>
        <v>0</v>
      </c>
      <c r="C236" s="12">
        <f>VLOOKUP($A236,Table2[[No]:[Date Student Last Attended Program
(mm/dd/yyyy)]],4,FALSE)</f>
        <v>0</v>
      </c>
      <c r="D236" s="51">
        <f>VLOOKUP($A236,Table2[[No]:[Date Student Last Attended Program
(mm/dd/yyyy)]],14,FALSE)</f>
        <v>0</v>
      </c>
      <c r="E236" s="138">
        <f>VLOOKUP($A236,Table2[[No]:[Date Student Last Attended Program
(mm/dd/yyyy)]],17,FALSE)</f>
        <v>0</v>
      </c>
      <c r="F236" s="207">
        <f>VLOOKUP($A236,Table2[[No]:[Date Student Last Attended Program
(mm/dd/yyyy)]],18,FALSE)</f>
        <v>0</v>
      </c>
      <c r="G236" s="209">
        <f>VLOOKUP($A236,Table2[[#All],[No]:[Which Group Does Student Participate In?
(optional)]],23,FALSE)</f>
        <v>0</v>
      </c>
      <c r="H236" s="29"/>
      <c r="I236" s="29"/>
      <c r="J236" s="29"/>
      <c r="K236" s="29"/>
      <c r="L236" s="29"/>
      <c r="M236" s="29"/>
      <c r="N236" s="29"/>
      <c r="O236" s="29"/>
      <c r="P236" s="29"/>
      <c r="Q236" s="29"/>
      <c r="R236" s="29"/>
      <c r="S236" s="9"/>
      <c r="T236" s="9"/>
      <c r="U236" s="9"/>
      <c r="V236" s="9"/>
      <c r="W236" s="9"/>
      <c r="X236" s="9"/>
      <c r="Y236" s="9"/>
      <c r="Z236" s="9"/>
      <c r="AA236" s="9"/>
      <c r="AB236" s="9"/>
      <c r="AC236" s="9"/>
      <c r="AD236" s="9"/>
      <c r="AE236" s="9"/>
      <c r="AF236" s="9"/>
      <c r="AG236" s="9"/>
      <c r="AH236" s="9"/>
      <c r="AI236" s="9"/>
      <c r="AJ236" s="9"/>
      <c r="AK236" s="9"/>
      <c r="AL236" s="9"/>
      <c r="AM236" s="11">
        <f t="shared" si="12"/>
        <v>0</v>
      </c>
      <c r="AN236" s="11">
        <f t="shared" si="13"/>
        <v>0</v>
      </c>
      <c r="AO236" s="47" t="e">
        <f t="shared" si="14"/>
        <v>#DIV/0!</v>
      </c>
      <c r="AP236" s="3">
        <f>SUM(VLOOKUP($A236,JAN!$A$2:$AN$301,39,FALSE),VLOOKUP($A236,FEB!$A$2:$AK$301,36,FALSE),VLOOKUP($A236,MAR!$A$2:$AN$301,39,FALSE))</f>
        <v>0</v>
      </c>
      <c r="AQ236" s="3">
        <f>SUM(VLOOKUP($A236,JAN!$A$2:$AN$301,40,FALSE),VLOOKUP($A236,FEB!$A$2:$AK$301,37,FALSE),VLOOKUP($A236,MAR!$A$2:$AN$301,40,FALSE))</f>
        <v>0</v>
      </c>
      <c r="AR236" s="196" t="e">
        <f t="shared" si="15"/>
        <v>#DIV/0!</v>
      </c>
    </row>
    <row r="237" spans="1:44" x14ac:dyDescent="0.25">
      <c r="A237" s="10">
        <v>236</v>
      </c>
      <c r="B237" s="11">
        <f>VLOOKUP($A237,Table2[[No]:[Date Student Last Attended Program
(mm/dd/yyyy)]],2,FALSE)</f>
        <v>0</v>
      </c>
      <c r="C237" s="12">
        <f>VLOOKUP($A237,Table2[[No]:[Date Student Last Attended Program
(mm/dd/yyyy)]],4,FALSE)</f>
        <v>0</v>
      </c>
      <c r="D237" s="51">
        <f>VLOOKUP($A237,Table2[[No]:[Date Student Last Attended Program
(mm/dd/yyyy)]],14,FALSE)</f>
        <v>0</v>
      </c>
      <c r="E237" s="138">
        <f>VLOOKUP($A237,Table2[[No]:[Date Student Last Attended Program
(mm/dd/yyyy)]],17,FALSE)</f>
        <v>0</v>
      </c>
      <c r="F237" s="207">
        <f>VLOOKUP($A237,Table2[[No]:[Date Student Last Attended Program
(mm/dd/yyyy)]],18,FALSE)</f>
        <v>0</v>
      </c>
      <c r="G237" s="209">
        <f>VLOOKUP($A237,Table2[[#All],[No]:[Which Group Does Student Participate In?
(optional)]],23,FALSE)</f>
        <v>0</v>
      </c>
      <c r="H237" s="29"/>
      <c r="I237" s="29"/>
      <c r="J237" s="29"/>
      <c r="K237" s="29"/>
      <c r="L237" s="29"/>
      <c r="M237" s="29"/>
      <c r="N237" s="29"/>
      <c r="O237" s="29"/>
      <c r="P237" s="29"/>
      <c r="Q237" s="29"/>
      <c r="R237" s="29"/>
      <c r="S237" s="9"/>
      <c r="T237" s="9"/>
      <c r="U237" s="9"/>
      <c r="V237" s="9"/>
      <c r="W237" s="9"/>
      <c r="X237" s="9"/>
      <c r="Y237" s="9"/>
      <c r="Z237" s="9"/>
      <c r="AA237" s="9"/>
      <c r="AB237" s="9"/>
      <c r="AC237" s="9"/>
      <c r="AD237" s="9"/>
      <c r="AE237" s="9"/>
      <c r="AF237" s="9"/>
      <c r="AG237" s="9"/>
      <c r="AH237" s="9"/>
      <c r="AI237" s="9"/>
      <c r="AJ237" s="9"/>
      <c r="AK237" s="9"/>
      <c r="AL237" s="9"/>
      <c r="AM237" s="11">
        <f t="shared" si="12"/>
        <v>0</v>
      </c>
      <c r="AN237" s="11">
        <f t="shared" si="13"/>
        <v>0</v>
      </c>
      <c r="AO237" s="47" t="e">
        <f t="shared" si="14"/>
        <v>#DIV/0!</v>
      </c>
      <c r="AP237" s="3">
        <f>SUM(VLOOKUP($A237,JAN!$A$2:$AN$301,39,FALSE),VLOOKUP($A237,FEB!$A$2:$AK$301,36,FALSE),VLOOKUP($A237,MAR!$A$2:$AN$301,39,FALSE))</f>
        <v>0</v>
      </c>
      <c r="AQ237" s="3">
        <f>SUM(VLOOKUP($A237,JAN!$A$2:$AN$301,40,FALSE),VLOOKUP($A237,FEB!$A$2:$AK$301,37,FALSE),VLOOKUP($A237,MAR!$A$2:$AN$301,40,FALSE))</f>
        <v>0</v>
      </c>
      <c r="AR237" s="196" t="e">
        <f t="shared" si="15"/>
        <v>#DIV/0!</v>
      </c>
    </row>
    <row r="238" spans="1:44" x14ac:dyDescent="0.25">
      <c r="A238" s="10">
        <v>237</v>
      </c>
      <c r="B238" s="11">
        <f>VLOOKUP($A238,Table2[[No]:[Date Student Last Attended Program
(mm/dd/yyyy)]],2,FALSE)</f>
        <v>0</v>
      </c>
      <c r="C238" s="12">
        <f>VLOOKUP($A238,Table2[[No]:[Date Student Last Attended Program
(mm/dd/yyyy)]],4,FALSE)</f>
        <v>0</v>
      </c>
      <c r="D238" s="51">
        <f>VLOOKUP($A238,Table2[[No]:[Date Student Last Attended Program
(mm/dd/yyyy)]],14,FALSE)</f>
        <v>0</v>
      </c>
      <c r="E238" s="138">
        <f>VLOOKUP($A238,Table2[[No]:[Date Student Last Attended Program
(mm/dd/yyyy)]],17,FALSE)</f>
        <v>0</v>
      </c>
      <c r="F238" s="207">
        <f>VLOOKUP($A238,Table2[[No]:[Date Student Last Attended Program
(mm/dd/yyyy)]],18,FALSE)</f>
        <v>0</v>
      </c>
      <c r="G238" s="209">
        <f>VLOOKUP($A238,Table2[[#All],[No]:[Which Group Does Student Participate In?
(optional)]],23,FALSE)</f>
        <v>0</v>
      </c>
      <c r="H238" s="29"/>
      <c r="I238" s="29"/>
      <c r="J238" s="29"/>
      <c r="K238" s="29"/>
      <c r="L238" s="29"/>
      <c r="M238" s="29"/>
      <c r="N238" s="29"/>
      <c r="O238" s="29"/>
      <c r="P238" s="29"/>
      <c r="Q238" s="29"/>
      <c r="R238" s="29"/>
      <c r="S238" s="9"/>
      <c r="T238" s="9"/>
      <c r="U238" s="9"/>
      <c r="V238" s="9"/>
      <c r="W238" s="9"/>
      <c r="X238" s="9"/>
      <c r="Y238" s="9"/>
      <c r="Z238" s="9"/>
      <c r="AA238" s="9"/>
      <c r="AB238" s="9"/>
      <c r="AC238" s="9"/>
      <c r="AD238" s="9"/>
      <c r="AE238" s="9"/>
      <c r="AF238" s="9"/>
      <c r="AG238" s="9"/>
      <c r="AH238" s="9"/>
      <c r="AI238" s="9"/>
      <c r="AJ238" s="9"/>
      <c r="AK238" s="9"/>
      <c r="AL238" s="9"/>
      <c r="AM238" s="11">
        <f t="shared" si="12"/>
        <v>0</v>
      </c>
      <c r="AN238" s="11">
        <f t="shared" si="13"/>
        <v>0</v>
      </c>
      <c r="AO238" s="47" t="e">
        <f t="shared" si="14"/>
        <v>#DIV/0!</v>
      </c>
      <c r="AP238" s="3">
        <f>SUM(VLOOKUP($A238,JAN!$A$2:$AN$301,39,FALSE),VLOOKUP($A238,FEB!$A$2:$AK$301,36,FALSE),VLOOKUP($A238,MAR!$A$2:$AN$301,39,FALSE))</f>
        <v>0</v>
      </c>
      <c r="AQ238" s="3">
        <f>SUM(VLOOKUP($A238,JAN!$A$2:$AN$301,40,FALSE),VLOOKUP($A238,FEB!$A$2:$AK$301,37,FALSE),VLOOKUP($A238,MAR!$A$2:$AN$301,40,FALSE))</f>
        <v>0</v>
      </c>
      <c r="AR238" s="196" t="e">
        <f t="shared" si="15"/>
        <v>#DIV/0!</v>
      </c>
    </row>
    <row r="239" spans="1:44" x14ac:dyDescent="0.25">
      <c r="A239" s="10">
        <v>238</v>
      </c>
      <c r="B239" s="11">
        <f>VLOOKUP($A239,Table2[[No]:[Date Student Last Attended Program
(mm/dd/yyyy)]],2,FALSE)</f>
        <v>0</v>
      </c>
      <c r="C239" s="12">
        <f>VLOOKUP($A239,Table2[[No]:[Date Student Last Attended Program
(mm/dd/yyyy)]],4,FALSE)</f>
        <v>0</v>
      </c>
      <c r="D239" s="51">
        <f>VLOOKUP($A239,Table2[[No]:[Date Student Last Attended Program
(mm/dd/yyyy)]],14,FALSE)</f>
        <v>0</v>
      </c>
      <c r="E239" s="138">
        <f>VLOOKUP($A239,Table2[[No]:[Date Student Last Attended Program
(mm/dd/yyyy)]],17,FALSE)</f>
        <v>0</v>
      </c>
      <c r="F239" s="207">
        <f>VLOOKUP($A239,Table2[[No]:[Date Student Last Attended Program
(mm/dd/yyyy)]],18,FALSE)</f>
        <v>0</v>
      </c>
      <c r="G239" s="209">
        <f>VLOOKUP($A239,Table2[[#All],[No]:[Which Group Does Student Participate In?
(optional)]],23,FALSE)</f>
        <v>0</v>
      </c>
      <c r="H239" s="29"/>
      <c r="I239" s="29"/>
      <c r="J239" s="29"/>
      <c r="K239" s="29"/>
      <c r="L239" s="29"/>
      <c r="M239" s="29"/>
      <c r="N239" s="29"/>
      <c r="O239" s="29"/>
      <c r="P239" s="29"/>
      <c r="Q239" s="29"/>
      <c r="R239" s="29"/>
      <c r="S239" s="9"/>
      <c r="T239" s="9"/>
      <c r="U239" s="9"/>
      <c r="V239" s="9"/>
      <c r="W239" s="9"/>
      <c r="X239" s="9"/>
      <c r="Y239" s="9"/>
      <c r="Z239" s="9"/>
      <c r="AA239" s="9"/>
      <c r="AB239" s="9"/>
      <c r="AC239" s="9"/>
      <c r="AD239" s="9"/>
      <c r="AE239" s="9"/>
      <c r="AF239" s="9"/>
      <c r="AG239" s="9"/>
      <c r="AH239" s="9"/>
      <c r="AI239" s="9"/>
      <c r="AJ239" s="9"/>
      <c r="AK239" s="9"/>
      <c r="AL239" s="9"/>
      <c r="AM239" s="11">
        <f t="shared" si="12"/>
        <v>0</v>
      </c>
      <c r="AN239" s="11">
        <f t="shared" si="13"/>
        <v>0</v>
      </c>
      <c r="AO239" s="47" t="e">
        <f t="shared" si="14"/>
        <v>#DIV/0!</v>
      </c>
      <c r="AP239" s="3">
        <f>SUM(VLOOKUP($A239,JAN!$A$2:$AN$301,39,FALSE),VLOOKUP($A239,FEB!$A$2:$AK$301,36,FALSE),VLOOKUP($A239,MAR!$A$2:$AN$301,39,FALSE))</f>
        <v>0</v>
      </c>
      <c r="AQ239" s="3">
        <f>SUM(VLOOKUP($A239,JAN!$A$2:$AN$301,40,FALSE),VLOOKUP($A239,FEB!$A$2:$AK$301,37,FALSE),VLOOKUP($A239,MAR!$A$2:$AN$301,40,FALSE))</f>
        <v>0</v>
      </c>
      <c r="AR239" s="196" t="e">
        <f t="shared" si="15"/>
        <v>#DIV/0!</v>
      </c>
    </row>
    <row r="240" spans="1:44" x14ac:dyDescent="0.25">
      <c r="A240" s="10">
        <v>239</v>
      </c>
      <c r="B240" s="11">
        <f>VLOOKUP($A240,Table2[[No]:[Date Student Last Attended Program
(mm/dd/yyyy)]],2,FALSE)</f>
        <v>0</v>
      </c>
      <c r="C240" s="12">
        <f>VLOOKUP($A240,Table2[[No]:[Date Student Last Attended Program
(mm/dd/yyyy)]],4,FALSE)</f>
        <v>0</v>
      </c>
      <c r="D240" s="51">
        <f>VLOOKUP($A240,Table2[[No]:[Date Student Last Attended Program
(mm/dd/yyyy)]],14,FALSE)</f>
        <v>0</v>
      </c>
      <c r="E240" s="138">
        <f>VLOOKUP($A240,Table2[[No]:[Date Student Last Attended Program
(mm/dd/yyyy)]],17,FALSE)</f>
        <v>0</v>
      </c>
      <c r="F240" s="207">
        <f>VLOOKUP($A240,Table2[[No]:[Date Student Last Attended Program
(mm/dd/yyyy)]],18,FALSE)</f>
        <v>0</v>
      </c>
      <c r="G240" s="209">
        <f>VLOOKUP($A240,Table2[[#All],[No]:[Which Group Does Student Participate In?
(optional)]],23,FALSE)</f>
        <v>0</v>
      </c>
      <c r="H240" s="29"/>
      <c r="I240" s="29"/>
      <c r="J240" s="29"/>
      <c r="K240" s="29"/>
      <c r="L240" s="29"/>
      <c r="M240" s="29"/>
      <c r="N240" s="29"/>
      <c r="O240" s="29"/>
      <c r="P240" s="29"/>
      <c r="Q240" s="29"/>
      <c r="R240" s="29"/>
      <c r="S240" s="9"/>
      <c r="T240" s="9"/>
      <c r="U240" s="9"/>
      <c r="V240" s="9"/>
      <c r="W240" s="9"/>
      <c r="X240" s="9"/>
      <c r="Y240" s="9"/>
      <c r="Z240" s="9"/>
      <c r="AA240" s="9"/>
      <c r="AB240" s="9"/>
      <c r="AC240" s="9"/>
      <c r="AD240" s="9"/>
      <c r="AE240" s="9"/>
      <c r="AF240" s="9"/>
      <c r="AG240" s="9"/>
      <c r="AH240" s="9"/>
      <c r="AI240" s="9"/>
      <c r="AJ240" s="9"/>
      <c r="AK240" s="9"/>
      <c r="AL240" s="9"/>
      <c r="AM240" s="11">
        <f t="shared" si="12"/>
        <v>0</v>
      </c>
      <c r="AN240" s="11">
        <f t="shared" si="13"/>
        <v>0</v>
      </c>
      <c r="AO240" s="47" t="e">
        <f t="shared" si="14"/>
        <v>#DIV/0!</v>
      </c>
      <c r="AP240" s="3">
        <f>SUM(VLOOKUP($A240,JAN!$A$2:$AN$301,39,FALSE),VLOOKUP($A240,FEB!$A$2:$AK$301,36,FALSE),VLOOKUP($A240,MAR!$A$2:$AN$301,39,FALSE))</f>
        <v>0</v>
      </c>
      <c r="AQ240" s="3">
        <f>SUM(VLOOKUP($A240,JAN!$A$2:$AN$301,40,FALSE),VLOOKUP($A240,FEB!$A$2:$AK$301,37,FALSE),VLOOKUP($A240,MAR!$A$2:$AN$301,40,FALSE))</f>
        <v>0</v>
      </c>
      <c r="AR240" s="196" t="e">
        <f t="shared" si="15"/>
        <v>#DIV/0!</v>
      </c>
    </row>
    <row r="241" spans="1:44" x14ac:dyDescent="0.25">
      <c r="A241" s="10">
        <v>240</v>
      </c>
      <c r="B241" s="11">
        <f>VLOOKUP($A241,Table2[[No]:[Date Student Last Attended Program
(mm/dd/yyyy)]],2,FALSE)</f>
        <v>0</v>
      </c>
      <c r="C241" s="12">
        <f>VLOOKUP($A241,Table2[[No]:[Date Student Last Attended Program
(mm/dd/yyyy)]],4,FALSE)</f>
        <v>0</v>
      </c>
      <c r="D241" s="51">
        <f>VLOOKUP($A241,Table2[[No]:[Date Student Last Attended Program
(mm/dd/yyyy)]],14,FALSE)</f>
        <v>0</v>
      </c>
      <c r="E241" s="138">
        <f>VLOOKUP($A241,Table2[[No]:[Date Student Last Attended Program
(mm/dd/yyyy)]],17,FALSE)</f>
        <v>0</v>
      </c>
      <c r="F241" s="207">
        <f>VLOOKUP($A241,Table2[[No]:[Date Student Last Attended Program
(mm/dd/yyyy)]],18,FALSE)</f>
        <v>0</v>
      </c>
      <c r="G241" s="209">
        <f>VLOOKUP($A241,Table2[[#All],[No]:[Which Group Does Student Participate In?
(optional)]],23,FALSE)</f>
        <v>0</v>
      </c>
      <c r="H241" s="29"/>
      <c r="I241" s="29"/>
      <c r="J241" s="29"/>
      <c r="K241" s="29"/>
      <c r="L241" s="29"/>
      <c r="M241" s="29"/>
      <c r="N241" s="29"/>
      <c r="O241" s="29"/>
      <c r="P241" s="29"/>
      <c r="Q241" s="29"/>
      <c r="R241" s="29"/>
      <c r="S241" s="9"/>
      <c r="T241" s="9"/>
      <c r="U241" s="9"/>
      <c r="V241" s="9"/>
      <c r="W241" s="9"/>
      <c r="X241" s="9"/>
      <c r="Y241" s="9"/>
      <c r="Z241" s="9"/>
      <c r="AA241" s="9"/>
      <c r="AB241" s="9"/>
      <c r="AC241" s="9"/>
      <c r="AD241" s="9"/>
      <c r="AE241" s="9"/>
      <c r="AF241" s="9"/>
      <c r="AG241" s="9"/>
      <c r="AH241" s="9"/>
      <c r="AI241" s="9"/>
      <c r="AJ241" s="9"/>
      <c r="AK241" s="9"/>
      <c r="AL241" s="9"/>
      <c r="AM241" s="11">
        <f t="shared" si="12"/>
        <v>0</v>
      </c>
      <c r="AN241" s="11">
        <f t="shared" si="13"/>
        <v>0</v>
      </c>
      <c r="AO241" s="47" t="e">
        <f t="shared" si="14"/>
        <v>#DIV/0!</v>
      </c>
      <c r="AP241" s="3">
        <f>SUM(VLOOKUP($A241,JAN!$A$2:$AN$301,39,FALSE),VLOOKUP($A241,FEB!$A$2:$AK$301,36,FALSE),VLOOKUP($A241,MAR!$A$2:$AN$301,39,FALSE))</f>
        <v>0</v>
      </c>
      <c r="AQ241" s="3">
        <f>SUM(VLOOKUP($A241,JAN!$A$2:$AN$301,40,FALSE),VLOOKUP($A241,FEB!$A$2:$AK$301,37,FALSE),VLOOKUP($A241,MAR!$A$2:$AN$301,40,FALSE))</f>
        <v>0</v>
      </c>
      <c r="AR241" s="196" t="e">
        <f t="shared" si="15"/>
        <v>#DIV/0!</v>
      </c>
    </row>
    <row r="242" spans="1:44" x14ac:dyDescent="0.25">
      <c r="A242" s="10">
        <v>241</v>
      </c>
      <c r="B242" s="11">
        <f>VLOOKUP($A242,Table2[[No]:[Date Student Last Attended Program
(mm/dd/yyyy)]],2,FALSE)</f>
        <v>0</v>
      </c>
      <c r="C242" s="12">
        <f>VLOOKUP($A242,Table2[[No]:[Date Student Last Attended Program
(mm/dd/yyyy)]],4,FALSE)</f>
        <v>0</v>
      </c>
      <c r="D242" s="51">
        <f>VLOOKUP($A242,Table2[[No]:[Date Student Last Attended Program
(mm/dd/yyyy)]],14,FALSE)</f>
        <v>0</v>
      </c>
      <c r="E242" s="138">
        <f>VLOOKUP($A242,Table2[[No]:[Date Student Last Attended Program
(mm/dd/yyyy)]],17,FALSE)</f>
        <v>0</v>
      </c>
      <c r="F242" s="207">
        <f>VLOOKUP($A242,Table2[[No]:[Date Student Last Attended Program
(mm/dd/yyyy)]],18,FALSE)</f>
        <v>0</v>
      </c>
      <c r="G242" s="209">
        <f>VLOOKUP($A242,Table2[[#All],[No]:[Which Group Does Student Participate In?
(optional)]],23,FALSE)</f>
        <v>0</v>
      </c>
      <c r="H242" s="29"/>
      <c r="I242" s="29"/>
      <c r="J242" s="29"/>
      <c r="K242" s="29"/>
      <c r="L242" s="29"/>
      <c r="M242" s="29"/>
      <c r="N242" s="29"/>
      <c r="O242" s="29"/>
      <c r="P242" s="29"/>
      <c r="Q242" s="29"/>
      <c r="R242" s="29"/>
      <c r="S242" s="9"/>
      <c r="T242" s="9"/>
      <c r="U242" s="9"/>
      <c r="V242" s="9"/>
      <c r="W242" s="9"/>
      <c r="X242" s="9"/>
      <c r="Y242" s="9"/>
      <c r="Z242" s="9"/>
      <c r="AA242" s="9"/>
      <c r="AB242" s="9"/>
      <c r="AC242" s="9"/>
      <c r="AD242" s="9"/>
      <c r="AE242" s="9"/>
      <c r="AF242" s="9"/>
      <c r="AG242" s="9"/>
      <c r="AH242" s="9"/>
      <c r="AI242" s="9"/>
      <c r="AJ242" s="9"/>
      <c r="AK242" s="9"/>
      <c r="AL242" s="9"/>
      <c r="AM242" s="11">
        <f t="shared" si="12"/>
        <v>0</v>
      </c>
      <c r="AN242" s="11">
        <f t="shared" si="13"/>
        <v>0</v>
      </c>
      <c r="AO242" s="47" t="e">
        <f t="shared" si="14"/>
        <v>#DIV/0!</v>
      </c>
      <c r="AP242" s="3">
        <f>SUM(VLOOKUP($A242,JAN!$A$2:$AN$301,39,FALSE),VLOOKUP($A242,FEB!$A$2:$AK$301,36,FALSE),VLOOKUP($A242,MAR!$A$2:$AN$301,39,FALSE))</f>
        <v>0</v>
      </c>
      <c r="AQ242" s="3">
        <f>SUM(VLOOKUP($A242,JAN!$A$2:$AN$301,40,FALSE),VLOOKUP($A242,FEB!$A$2:$AK$301,37,FALSE),VLOOKUP($A242,MAR!$A$2:$AN$301,40,FALSE))</f>
        <v>0</v>
      </c>
      <c r="AR242" s="196" t="e">
        <f t="shared" si="15"/>
        <v>#DIV/0!</v>
      </c>
    </row>
    <row r="243" spans="1:44" x14ac:dyDescent="0.25">
      <c r="A243" s="10">
        <v>242</v>
      </c>
      <c r="B243" s="11">
        <f>VLOOKUP($A243,Table2[[No]:[Date Student Last Attended Program
(mm/dd/yyyy)]],2,FALSE)</f>
        <v>0</v>
      </c>
      <c r="C243" s="12">
        <f>VLOOKUP($A243,Table2[[No]:[Date Student Last Attended Program
(mm/dd/yyyy)]],4,FALSE)</f>
        <v>0</v>
      </c>
      <c r="D243" s="51">
        <f>VLOOKUP($A243,Table2[[No]:[Date Student Last Attended Program
(mm/dd/yyyy)]],14,FALSE)</f>
        <v>0</v>
      </c>
      <c r="E243" s="138">
        <f>VLOOKUP($A243,Table2[[No]:[Date Student Last Attended Program
(mm/dd/yyyy)]],17,FALSE)</f>
        <v>0</v>
      </c>
      <c r="F243" s="207">
        <f>VLOOKUP($A243,Table2[[No]:[Date Student Last Attended Program
(mm/dd/yyyy)]],18,FALSE)</f>
        <v>0</v>
      </c>
      <c r="G243" s="209">
        <f>VLOOKUP($A243,Table2[[#All],[No]:[Which Group Does Student Participate In?
(optional)]],23,FALSE)</f>
        <v>0</v>
      </c>
      <c r="H243" s="29"/>
      <c r="I243" s="29"/>
      <c r="J243" s="29"/>
      <c r="K243" s="29"/>
      <c r="L243" s="29"/>
      <c r="M243" s="29"/>
      <c r="N243" s="29"/>
      <c r="O243" s="29"/>
      <c r="P243" s="29"/>
      <c r="Q243" s="29"/>
      <c r="R243" s="29"/>
      <c r="S243" s="9"/>
      <c r="T243" s="9"/>
      <c r="U243" s="9"/>
      <c r="V243" s="9"/>
      <c r="W243" s="9"/>
      <c r="X243" s="9"/>
      <c r="Y243" s="9"/>
      <c r="Z243" s="9"/>
      <c r="AA243" s="9"/>
      <c r="AB243" s="9"/>
      <c r="AC243" s="9"/>
      <c r="AD243" s="9"/>
      <c r="AE243" s="9"/>
      <c r="AF243" s="9"/>
      <c r="AG243" s="9"/>
      <c r="AH243" s="9"/>
      <c r="AI243" s="9"/>
      <c r="AJ243" s="9"/>
      <c r="AK243" s="9"/>
      <c r="AL243" s="9"/>
      <c r="AM243" s="11">
        <f t="shared" si="12"/>
        <v>0</v>
      </c>
      <c r="AN243" s="11">
        <f t="shared" si="13"/>
        <v>0</v>
      </c>
      <c r="AO243" s="47" t="e">
        <f t="shared" si="14"/>
        <v>#DIV/0!</v>
      </c>
      <c r="AP243" s="3">
        <f>SUM(VLOOKUP($A243,JAN!$A$2:$AN$301,39,FALSE),VLOOKUP($A243,FEB!$A$2:$AK$301,36,FALSE),VLOOKUP($A243,MAR!$A$2:$AN$301,39,FALSE))</f>
        <v>0</v>
      </c>
      <c r="AQ243" s="3">
        <f>SUM(VLOOKUP($A243,JAN!$A$2:$AN$301,40,FALSE),VLOOKUP($A243,FEB!$A$2:$AK$301,37,FALSE),VLOOKUP($A243,MAR!$A$2:$AN$301,40,FALSE))</f>
        <v>0</v>
      </c>
      <c r="AR243" s="196" t="e">
        <f t="shared" si="15"/>
        <v>#DIV/0!</v>
      </c>
    </row>
    <row r="244" spans="1:44" x14ac:dyDescent="0.25">
      <c r="A244" s="10">
        <v>243</v>
      </c>
      <c r="B244" s="11">
        <f>VLOOKUP($A244,Table2[[No]:[Date Student Last Attended Program
(mm/dd/yyyy)]],2,FALSE)</f>
        <v>0</v>
      </c>
      <c r="C244" s="12">
        <f>VLOOKUP($A244,Table2[[No]:[Date Student Last Attended Program
(mm/dd/yyyy)]],4,FALSE)</f>
        <v>0</v>
      </c>
      <c r="D244" s="51">
        <f>VLOOKUP($A244,Table2[[No]:[Date Student Last Attended Program
(mm/dd/yyyy)]],14,FALSE)</f>
        <v>0</v>
      </c>
      <c r="E244" s="138">
        <f>VLOOKUP($A244,Table2[[No]:[Date Student Last Attended Program
(mm/dd/yyyy)]],17,FALSE)</f>
        <v>0</v>
      </c>
      <c r="F244" s="207">
        <f>VLOOKUP($A244,Table2[[No]:[Date Student Last Attended Program
(mm/dd/yyyy)]],18,FALSE)</f>
        <v>0</v>
      </c>
      <c r="G244" s="209">
        <f>VLOOKUP($A244,Table2[[#All],[No]:[Which Group Does Student Participate In?
(optional)]],23,FALSE)</f>
        <v>0</v>
      </c>
      <c r="H244" s="29"/>
      <c r="I244" s="29"/>
      <c r="J244" s="29"/>
      <c r="K244" s="29"/>
      <c r="L244" s="29"/>
      <c r="M244" s="29"/>
      <c r="N244" s="29"/>
      <c r="O244" s="29"/>
      <c r="P244" s="29"/>
      <c r="Q244" s="29"/>
      <c r="R244" s="29"/>
      <c r="S244" s="9"/>
      <c r="T244" s="9"/>
      <c r="U244" s="9"/>
      <c r="V244" s="9"/>
      <c r="W244" s="9"/>
      <c r="X244" s="9"/>
      <c r="Y244" s="9"/>
      <c r="Z244" s="9"/>
      <c r="AA244" s="9"/>
      <c r="AB244" s="9"/>
      <c r="AC244" s="9"/>
      <c r="AD244" s="9"/>
      <c r="AE244" s="9"/>
      <c r="AF244" s="9"/>
      <c r="AG244" s="9"/>
      <c r="AH244" s="9"/>
      <c r="AI244" s="9"/>
      <c r="AJ244" s="9"/>
      <c r="AK244" s="9"/>
      <c r="AL244" s="9"/>
      <c r="AM244" s="11">
        <f t="shared" si="12"/>
        <v>0</v>
      </c>
      <c r="AN244" s="11">
        <f t="shared" si="13"/>
        <v>0</v>
      </c>
      <c r="AO244" s="47" t="e">
        <f t="shared" si="14"/>
        <v>#DIV/0!</v>
      </c>
      <c r="AP244" s="3">
        <f>SUM(VLOOKUP($A244,JAN!$A$2:$AN$301,39,FALSE),VLOOKUP($A244,FEB!$A$2:$AK$301,36,FALSE),VLOOKUP($A244,MAR!$A$2:$AN$301,39,FALSE))</f>
        <v>0</v>
      </c>
      <c r="AQ244" s="3">
        <f>SUM(VLOOKUP($A244,JAN!$A$2:$AN$301,40,FALSE),VLOOKUP($A244,FEB!$A$2:$AK$301,37,FALSE),VLOOKUP($A244,MAR!$A$2:$AN$301,40,FALSE))</f>
        <v>0</v>
      </c>
      <c r="AR244" s="196" t="e">
        <f t="shared" si="15"/>
        <v>#DIV/0!</v>
      </c>
    </row>
    <row r="245" spans="1:44" x14ac:dyDescent="0.25">
      <c r="A245" s="10">
        <v>244</v>
      </c>
      <c r="B245" s="11">
        <f>VLOOKUP($A245,Table2[[No]:[Date Student Last Attended Program
(mm/dd/yyyy)]],2,FALSE)</f>
        <v>0</v>
      </c>
      <c r="C245" s="12">
        <f>VLOOKUP($A245,Table2[[No]:[Date Student Last Attended Program
(mm/dd/yyyy)]],4,FALSE)</f>
        <v>0</v>
      </c>
      <c r="D245" s="51">
        <f>VLOOKUP($A245,Table2[[No]:[Date Student Last Attended Program
(mm/dd/yyyy)]],14,FALSE)</f>
        <v>0</v>
      </c>
      <c r="E245" s="138">
        <f>VLOOKUP($A245,Table2[[No]:[Date Student Last Attended Program
(mm/dd/yyyy)]],17,FALSE)</f>
        <v>0</v>
      </c>
      <c r="F245" s="207">
        <f>VLOOKUP($A245,Table2[[No]:[Date Student Last Attended Program
(mm/dd/yyyy)]],18,FALSE)</f>
        <v>0</v>
      </c>
      <c r="G245" s="209">
        <f>VLOOKUP($A245,Table2[[#All],[No]:[Which Group Does Student Participate In?
(optional)]],23,FALSE)</f>
        <v>0</v>
      </c>
      <c r="H245" s="29"/>
      <c r="I245" s="29"/>
      <c r="J245" s="29"/>
      <c r="K245" s="29"/>
      <c r="L245" s="29"/>
      <c r="M245" s="29"/>
      <c r="N245" s="29"/>
      <c r="O245" s="29"/>
      <c r="P245" s="29"/>
      <c r="Q245" s="29"/>
      <c r="R245" s="29"/>
      <c r="S245" s="9"/>
      <c r="T245" s="9"/>
      <c r="U245" s="9"/>
      <c r="V245" s="9"/>
      <c r="W245" s="9"/>
      <c r="X245" s="9"/>
      <c r="Y245" s="9"/>
      <c r="Z245" s="9"/>
      <c r="AA245" s="9"/>
      <c r="AB245" s="9"/>
      <c r="AC245" s="9"/>
      <c r="AD245" s="9"/>
      <c r="AE245" s="9"/>
      <c r="AF245" s="9"/>
      <c r="AG245" s="9"/>
      <c r="AH245" s="9"/>
      <c r="AI245" s="9"/>
      <c r="AJ245" s="9"/>
      <c r="AK245" s="9"/>
      <c r="AL245" s="9"/>
      <c r="AM245" s="11">
        <f t="shared" si="12"/>
        <v>0</v>
      </c>
      <c r="AN245" s="11">
        <f t="shared" si="13"/>
        <v>0</v>
      </c>
      <c r="AO245" s="47" t="e">
        <f t="shared" si="14"/>
        <v>#DIV/0!</v>
      </c>
      <c r="AP245" s="3">
        <f>SUM(VLOOKUP($A245,JAN!$A$2:$AN$301,39,FALSE),VLOOKUP($A245,FEB!$A$2:$AK$301,36,FALSE),VLOOKUP($A245,MAR!$A$2:$AN$301,39,FALSE))</f>
        <v>0</v>
      </c>
      <c r="AQ245" s="3">
        <f>SUM(VLOOKUP($A245,JAN!$A$2:$AN$301,40,FALSE),VLOOKUP($A245,FEB!$A$2:$AK$301,37,FALSE),VLOOKUP($A245,MAR!$A$2:$AN$301,40,FALSE))</f>
        <v>0</v>
      </c>
      <c r="AR245" s="196" t="e">
        <f t="shared" si="15"/>
        <v>#DIV/0!</v>
      </c>
    </row>
    <row r="246" spans="1:44" x14ac:dyDescent="0.25">
      <c r="A246" s="10">
        <v>245</v>
      </c>
      <c r="B246" s="11">
        <f>VLOOKUP($A246,Table2[[No]:[Date Student Last Attended Program
(mm/dd/yyyy)]],2,FALSE)</f>
        <v>0</v>
      </c>
      <c r="C246" s="12">
        <f>VLOOKUP($A246,Table2[[No]:[Date Student Last Attended Program
(mm/dd/yyyy)]],4,FALSE)</f>
        <v>0</v>
      </c>
      <c r="D246" s="51">
        <f>VLOOKUP($A246,Table2[[No]:[Date Student Last Attended Program
(mm/dd/yyyy)]],14,FALSE)</f>
        <v>0</v>
      </c>
      <c r="E246" s="138">
        <f>VLOOKUP($A246,Table2[[No]:[Date Student Last Attended Program
(mm/dd/yyyy)]],17,FALSE)</f>
        <v>0</v>
      </c>
      <c r="F246" s="207">
        <f>VLOOKUP($A246,Table2[[No]:[Date Student Last Attended Program
(mm/dd/yyyy)]],18,FALSE)</f>
        <v>0</v>
      </c>
      <c r="G246" s="209">
        <f>VLOOKUP($A246,Table2[[#All],[No]:[Which Group Does Student Participate In?
(optional)]],23,FALSE)</f>
        <v>0</v>
      </c>
      <c r="H246" s="29"/>
      <c r="I246" s="29"/>
      <c r="J246" s="29"/>
      <c r="K246" s="29"/>
      <c r="L246" s="29"/>
      <c r="M246" s="29"/>
      <c r="N246" s="29"/>
      <c r="O246" s="29"/>
      <c r="P246" s="29"/>
      <c r="Q246" s="29"/>
      <c r="R246" s="29"/>
      <c r="S246" s="9"/>
      <c r="T246" s="9"/>
      <c r="U246" s="9"/>
      <c r="V246" s="9"/>
      <c r="W246" s="9"/>
      <c r="X246" s="9"/>
      <c r="Y246" s="9"/>
      <c r="Z246" s="9"/>
      <c r="AA246" s="9"/>
      <c r="AB246" s="9"/>
      <c r="AC246" s="9"/>
      <c r="AD246" s="9"/>
      <c r="AE246" s="9"/>
      <c r="AF246" s="9"/>
      <c r="AG246" s="9"/>
      <c r="AH246" s="9"/>
      <c r="AI246" s="9"/>
      <c r="AJ246" s="9"/>
      <c r="AK246" s="9"/>
      <c r="AL246" s="9"/>
      <c r="AM246" s="11">
        <f t="shared" si="12"/>
        <v>0</v>
      </c>
      <c r="AN246" s="11">
        <f t="shared" si="13"/>
        <v>0</v>
      </c>
      <c r="AO246" s="47" t="e">
        <f t="shared" si="14"/>
        <v>#DIV/0!</v>
      </c>
      <c r="AP246" s="3">
        <f>SUM(VLOOKUP($A246,JAN!$A$2:$AN$301,39,FALSE),VLOOKUP($A246,FEB!$A$2:$AK$301,36,FALSE),VLOOKUP($A246,MAR!$A$2:$AN$301,39,FALSE))</f>
        <v>0</v>
      </c>
      <c r="AQ246" s="3">
        <f>SUM(VLOOKUP($A246,JAN!$A$2:$AN$301,40,FALSE),VLOOKUP($A246,FEB!$A$2:$AK$301,37,FALSE),VLOOKUP($A246,MAR!$A$2:$AN$301,40,FALSE))</f>
        <v>0</v>
      </c>
      <c r="AR246" s="196" t="e">
        <f t="shared" si="15"/>
        <v>#DIV/0!</v>
      </c>
    </row>
    <row r="247" spans="1:44" x14ac:dyDescent="0.25">
      <c r="A247" s="10">
        <v>246</v>
      </c>
      <c r="B247" s="11">
        <f>VLOOKUP($A247,Table2[[No]:[Date Student Last Attended Program
(mm/dd/yyyy)]],2,FALSE)</f>
        <v>0</v>
      </c>
      <c r="C247" s="12">
        <f>VLOOKUP($A247,Table2[[No]:[Date Student Last Attended Program
(mm/dd/yyyy)]],4,FALSE)</f>
        <v>0</v>
      </c>
      <c r="D247" s="51">
        <f>VLOOKUP($A247,Table2[[No]:[Date Student Last Attended Program
(mm/dd/yyyy)]],14,FALSE)</f>
        <v>0</v>
      </c>
      <c r="E247" s="138">
        <f>VLOOKUP($A247,Table2[[No]:[Date Student Last Attended Program
(mm/dd/yyyy)]],17,FALSE)</f>
        <v>0</v>
      </c>
      <c r="F247" s="207">
        <f>VLOOKUP($A247,Table2[[No]:[Date Student Last Attended Program
(mm/dd/yyyy)]],18,FALSE)</f>
        <v>0</v>
      </c>
      <c r="G247" s="209">
        <f>VLOOKUP($A247,Table2[[#All],[No]:[Which Group Does Student Participate In?
(optional)]],23,FALSE)</f>
        <v>0</v>
      </c>
      <c r="H247" s="29"/>
      <c r="I247" s="29"/>
      <c r="J247" s="29"/>
      <c r="K247" s="29"/>
      <c r="L247" s="29"/>
      <c r="M247" s="29"/>
      <c r="N247" s="29"/>
      <c r="O247" s="29"/>
      <c r="P247" s="29"/>
      <c r="Q247" s="29"/>
      <c r="R247" s="29"/>
      <c r="S247" s="9"/>
      <c r="T247" s="9"/>
      <c r="U247" s="9"/>
      <c r="V247" s="9"/>
      <c r="W247" s="9"/>
      <c r="X247" s="9"/>
      <c r="Y247" s="9"/>
      <c r="Z247" s="9"/>
      <c r="AA247" s="9"/>
      <c r="AB247" s="9"/>
      <c r="AC247" s="9"/>
      <c r="AD247" s="9"/>
      <c r="AE247" s="9"/>
      <c r="AF247" s="9"/>
      <c r="AG247" s="9"/>
      <c r="AH247" s="9"/>
      <c r="AI247" s="9"/>
      <c r="AJ247" s="9"/>
      <c r="AK247" s="9"/>
      <c r="AL247" s="9"/>
      <c r="AM247" s="11">
        <f t="shared" si="12"/>
        <v>0</v>
      </c>
      <c r="AN247" s="11">
        <f t="shared" si="13"/>
        <v>0</v>
      </c>
      <c r="AO247" s="47" t="e">
        <f t="shared" si="14"/>
        <v>#DIV/0!</v>
      </c>
      <c r="AP247" s="3">
        <f>SUM(VLOOKUP($A247,JAN!$A$2:$AN$301,39,FALSE),VLOOKUP($A247,FEB!$A$2:$AK$301,36,FALSE),VLOOKUP($A247,MAR!$A$2:$AN$301,39,FALSE))</f>
        <v>0</v>
      </c>
      <c r="AQ247" s="3">
        <f>SUM(VLOOKUP($A247,JAN!$A$2:$AN$301,40,FALSE),VLOOKUP($A247,FEB!$A$2:$AK$301,37,FALSE),VLOOKUP($A247,MAR!$A$2:$AN$301,40,FALSE))</f>
        <v>0</v>
      </c>
      <c r="AR247" s="196" t="e">
        <f t="shared" si="15"/>
        <v>#DIV/0!</v>
      </c>
    </row>
    <row r="248" spans="1:44" x14ac:dyDescent="0.25">
      <c r="A248" s="10">
        <v>247</v>
      </c>
      <c r="B248" s="11">
        <f>VLOOKUP($A248,Table2[[No]:[Date Student Last Attended Program
(mm/dd/yyyy)]],2,FALSE)</f>
        <v>0</v>
      </c>
      <c r="C248" s="12">
        <f>VLOOKUP($A248,Table2[[No]:[Date Student Last Attended Program
(mm/dd/yyyy)]],4,FALSE)</f>
        <v>0</v>
      </c>
      <c r="D248" s="51">
        <f>VLOOKUP($A248,Table2[[No]:[Date Student Last Attended Program
(mm/dd/yyyy)]],14,FALSE)</f>
        <v>0</v>
      </c>
      <c r="E248" s="138">
        <f>VLOOKUP($A248,Table2[[No]:[Date Student Last Attended Program
(mm/dd/yyyy)]],17,FALSE)</f>
        <v>0</v>
      </c>
      <c r="F248" s="207">
        <f>VLOOKUP($A248,Table2[[No]:[Date Student Last Attended Program
(mm/dd/yyyy)]],18,FALSE)</f>
        <v>0</v>
      </c>
      <c r="G248" s="209">
        <f>VLOOKUP($A248,Table2[[#All],[No]:[Which Group Does Student Participate In?
(optional)]],23,FALSE)</f>
        <v>0</v>
      </c>
      <c r="H248" s="29"/>
      <c r="I248" s="29"/>
      <c r="J248" s="29"/>
      <c r="K248" s="29"/>
      <c r="L248" s="29"/>
      <c r="M248" s="29"/>
      <c r="N248" s="29"/>
      <c r="O248" s="29"/>
      <c r="P248" s="29"/>
      <c r="Q248" s="29"/>
      <c r="R248" s="29"/>
      <c r="S248" s="9"/>
      <c r="T248" s="9"/>
      <c r="U248" s="9"/>
      <c r="V248" s="9"/>
      <c r="W248" s="9"/>
      <c r="X248" s="9"/>
      <c r="Y248" s="9"/>
      <c r="Z248" s="9"/>
      <c r="AA248" s="9"/>
      <c r="AB248" s="9"/>
      <c r="AC248" s="9"/>
      <c r="AD248" s="9"/>
      <c r="AE248" s="9"/>
      <c r="AF248" s="9"/>
      <c r="AG248" s="9"/>
      <c r="AH248" s="9"/>
      <c r="AI248" s="9"/>
      <c r="AJ248" s="9"/>
      <c r="AK248" s="9"/>
      <c r="AL248" s="9"/>
      <c r="AM248" s="11">
        <f t="shared" si="12"/>
        <v>0</v>
      </c>
      <c r="AN248" s="11">
        <f t="shared" si="13"/>
        <v>0</v>
      </c>
      <c r="AO248" s="47" t="e">
        <f t="shared" si="14"/>
        <v>#DIV/0!</v>
      </c>
      <c r="AP248" s="3">
        <f>SUM(VLOOKUP($A248,JAN!$A$2:$AN$301,39,FALSE),VLOOKUP($A248,FEB!$A$2:$AK$301,36,FALSE),VLOOKUP($A248,MAR!$A$2:$AN$301,39,FALSE))</f>
        <v>0</v>
      </c>
      <c r="AQ248" s="3">
        <f>SUM(VLOOKUP($A248,JAN!$A$2:$AN$301,40,FALSE),VLOOKUP($A248,FEB!$A$2:$AK$301,37,FALSE),VLOOKUP($A248,MAR!$A$2:$AN$301,40,FALSE))</f>
        <v>0</v>
      </c>
      <c r="AR248" s="196" t="e">
        <f t="shared" si="15"/>
        <v>#DIV/0!</v>
      </c>
    </row>
    <row r="249" spans="1:44" x14ac:dyDescent="0.25">
      <c r="A249" s="10">
        <v>248</v>
      </c>
      <c r="B249" s="11">
        <f>VLOOKUP($A249,Table2[[No]:[Date Student Last Attended Program
(mm/dd/yyyy)]],2,FALSE)</f>
        <v>0</v>
      </c>
      <c r="C249" s="12">
        <f>VLOOKUP($A249,Table2[[No]:[Date Student Last Attended Program
(mm/dd/yyyy)]],4,FALSE)</f>
        <v>0</v>
      </c>
      <c r="D249" s="51">
        <f>VLOOKUP($A249,Table2[[No]:[Date Student Last Attended Program
(mm/dd/yyyy)]],14,FALSE)</f>
        <v>0</v>
      </c>
      <c r="E249" s="138">
        <f>VLOOKUP($A249,Table2[[No]:[Date Student Last Attended Program
(mm/dd/yyyy)]],17,FALSE)</f>
        <v>0</v>
      </c>
      <c r="F249" s="207">
        <f>VLOOKUP($A249,Table2[[No]:[Date Student Last Attended Program
(mm/dd/yyyy)]],18,FALSE)</f>
        <v>0</v>
      </c>
      <c r="G249" s="209">
        <f>VLOOKUP($A249,Table2[[#All],[No]:[Which Group Does Student Participate In?
(optional)]],23,FALSE)</f>
        <v>0</v>
      </c>
      <c r="H249" s="29"/>
      <c r="I249" s="29"/>
      <c r="J249" s="29"/>
      <c r="K249" s="29"/>
      <c r="L249" s="29"/>
      <c r="M249" s="29"/>
      <c r="N249" s="29"/>
      <c r="O249" s="29"/>
      <c r="P249" s="29"/>
      <c r="Q249" s="29"/>
      <c r="R249" s="29"/>
      <c r="S249" s="9"/>
      <c r="T249" s="9"/>
      <c r="U249" s="9"/>
      <c r="V249" s="9"/>
      <c r="W249" s="9"/>
      <c r="X249" s="9"/>
      <c r="Y249" s="9"/>
      <c r="Z249" s="9"/>
      <c r="AA249" s="9"/>
      <c r="AB249" s="9"/>
      <c r="AC249" s="9"/>
      <c r="AD249" s="9"/>
      <c r="AE249" s="9"/>
      <c r="AF249" s="9"/>
      <c r="AG249" s="9"/>
      <c r="AH249" s="9"/>
      <c r="AI249" s="9"/>
      <c r="AJ249" s="9"/>
      <c r="AK249" s="9"/>
      <c r="AL249" s="9"/>
      <c r="AM249" s="11">
        <f t="shared" si="12"/>
        <v>0</v>
      </c>
      <c r="AN249" s="11">
        <f t="shared" si="13"/>
        <v>0</v>
      </c>
      <c r="AO249" s="47" t="e">
        <f t="shared" si="14"/>
        <v>#DIV/0!</v>
      </c>
      <c r="AP249" s="3">
        <f>SUM(VLOOKUP($A249,JAN!$A$2:$AN$301,39,FALSE),VLOOKUP($A249,FEB!$A$2:$AK$301,36,FALSE),VLOOKUP($A249,MAR!$A$2:$AN$301,39,FALSE))</f>
        <v>0</v>
      </c>
      <c r="AQ249" s="3">
        <f>SUM(VLOOKUP($A249,JAN!$A$2:$AN$301,40,FALSE),VLOOKUP($A249,FEB!$A$2:$AK$301,37,FALSE),VLOOKUP($A249,MAR!$A$2:$AN$301,40,FALSE))</f>
        <v>0</v>
      </c>
      <c r="AR249" s="196" t="e">
        <f t="shared" si="15"/>
        <v>#DIV/0!</v>
      </c>
    </row>
    <row r="250" spans="1:44" x14ac:dyDescent="0.25">
      <c r="A250" s="10">
        <v>249</v>
      </c>
      <c r="B250" s="11">
        <f>VLOOKUP($A250,Table2[[No]:[Date Student Last Attended Program
(mm/dd/yyyy)]],2,FALSE)</f>
        <v>0</v>
      </c>
      <c r="C250" s="12">
        <f>VLOOKUP($A250,Table2[[No]:[Date Student Last Attended Program
(mm/dd/yyyy)]],4,FALSE)</f>
        <v>0</v>
      </c>
      <c r="D250" s="51">
        <f>VLOOKUP($A250,Table2[[No]:[Date Student Last Attended Program
(mm/dd/yyyy)]],14,FALSE)</f>
        <v>0</v>
      </c>
      <c r="E250" s="138">
        <f>VLOOKUP($A250,Table2[[No]:[Date Student Last Attended Program
(mm/dd/yyyy)]],17,FALSE)</f>
        <v>0</v>
      </c>
      <c r="F250" s="207">
        <f>VLOOKUP($A250,Table2[[No]:[Date Student Last Attended Program
(mm/dd/yyyy)]],18,FALSE)</f>
        <v>0</v>
      </c>
      <c r="G250" s="209">
        <f>VLOOKUP($A250,Table2[[#All],[No]:[Which Group Does Student Participate In?
(optional)]],23,FALSE)</f>
        <v>0</v>
      </c>
      <c r="H250" s="29"/>
      <c r="I250" s="29"/>
      <c r="J250" s="29"/>
      <c r="K250" s="29"/>
      <c r="L250" s="29"/>
      <c r="M250" s="29"/>
      <c r="N250" s="29"/>
      <c r="O250" s="29"/>
      <c r="P250" s="29"/>
      <c r="Q250" s="29"/>
      <c r="R250" s="29"/>
      <c r="S250" s="9"/>
      <c r="T250" s="9"/>
      <c r="U250" s="9"/>
      <c r="V250" s="9"/>
      <c r="W250" s="9"/>
      <c r="X250" s="9"/>
      <c r="Y250" s="9"/>
      <c r="Z250" s="9"/>
      <c r="AA250" s="9"/>
      <c r="AB250" s="9"/>
      <c r="AC250" s="9"/>
      <c r="AD250" s="9"/>
      <c r="AE250" s="9"/>
      <c r="AF250" s="9"/>
      <c r="AG250" s="9"/>
      <c r="AH250" s="9"/>
      <c r="AI250" s="9"/>
      <c r="AJ250" s="9"/>
      <c r="AK250" s="9"/>
      <c r="AL250" s="9"/>
      <c r="AM250" s="11">
        <f t="shared" si="12"/>
        <v>0</v>
      </c>
      <c r="AN250" s="11">
        <f t="shared" si="13"/>
        <v>0</v>
      </c>
      <c r="AO250" s="47" t="e">
        <f t="shared" si="14"/>
        <v>#DIV/0!</v>
      </c>
      <c r="AP250" s="3">
        <f>SUM(VLOOKUP($A250,JAN!$A$2:$AN$301,39,FALSE),VLOOKUP($A250,FEB!$A$2:$AK$301,36,FALSE),VLOOKUP($A250,MAR!$A$2:$AN$301,39,FALSE))</f>
        <v>0</v>
      </c>
      <c r="AQ250" s="3">
        <f>SUM(VLOOKUP($A250,JAN!$A$2:$AN$301,40,FALSE),VLOOKUP($A250,FEB!$A$2:$AK$301,37,FALSE),VLOOKUP($A250,MAR!$A$2:$AN$301,40,FALSE))</f>
        <v>0</v>
      </c>
      <c r="AR250" s="196" t="e">
        <f t="shared" si="15"/>
        <v>#DIV/0!</v>
      </c>
    </row>
    <row r="251" spans="1:44" x14ac:dyDescent="0.25">
      <c r="A251" s="10">
        <v>250</v>
      </c>
      <c r="B251" s="11">
        <f>VLOOKUP($A251,Table2[[No]:[Date Student Last Attended Program
(mm/dd/yyyy)]],2,FALSE)</f>
        <v>0</v>
      </c>
      <c r="C251" s="12">
        <f>VLOOKUP($A251,Table2[[No]:[Date Student Last Attended Program
(mm/dd/yyyy)]],4,FALSE)</f>
        <v>0</v>
      </c>
      <c r="D251" s="51">
        <f>VLOOKUP($A251,Table2[[No]:[Date Student Last Attended Program
(mm/dd/yyyy)]],14,FALSE)</f>
        <v>0</v>
      </c>
      <c r="E251" s="138">
        <f>VLOOKUP($A251,Table2[[No]:[Date Student Last Attended Program
(mm/dd/yyyy)]],17,FALSE)</f>
        <v>0</v>
      </c>
      <c r="F251" s="207">
        <f>VLOOKUP($A251,Table2[[No]:[Date Student Last Attended Program
(mm/dd/yyyy)]],18,FALSE)</f>
        <v>0</v>
      </c>
      <c r="G251" s="209">
        <f>VLOOKUP($A251,Table2[[#All],[No]:[Which Group Does Student Participate In?
(optional)]],23,FALSE)</f>
        <v>0</v>
      </c>
      <c r="H251" s="29"/>
      <c r="I251" s="29"/>
      <c r="J251" s="29"/>
      <c r="K251" s="29"/>
      <c r="L251" s="29"/>
      <c r="M251" s="29"/>
      <c r="N251" s="29"/>
      <c r="O251" s="29"/>
      <c r="P251" s="29"/>
      <c r="Q251" s="29"/>
      <c r="R251" s="29"/>
      <c r="S251" s="9"/>
      <c r="T251" s="9"/>
      <c r="U251" s="9"/>
      <c r="V251" s="9"/>
      <c r="W251" s="9"/>
      <c r="X251" s="9"/>
      <c r="Y251" s="9"/>
      <c r="Z251" s="9"/>
      <c r="AA251" s="9"/>
      <c r="AB251" s="9"/>
      <c r="AC251" s="9"/>
      <c r="AD251" s="9"/>
      <c r="AE251" s="9"/>
      <c r="AF251" s="9"/>
      <c r="AG251" s="9"/>
      <c r="AH251" s="9"/>
      <c r="AI251" s="9"/>
      <c r="AJ251" s="9"/>
      <c r="AK251" s="9"/>
      <c r="AL251" s="9"/>
      <c r="AM251" s="11">
        <f t="shared" si="12"/>
        <v>0</v>
      </c>
      <c r="AN251" s="11">
        <f t="shared" si="13"/>
        <v>0</v>
      </c>
      <c r="AO251" s="47" t="e">
        <f t="shared" si="14"/>
        <v>#DIV/0!</v>
      </c>
      <c r="AP251" s="3">
        <f>SUM(VLOOKUP($A251,JAN!$A$2:$AN$301,39,FALSE),VLOOKUP($A251,FEB!$A$2:$AK$301,36,FALSE),VLOOKUP($A251,MAR!$A$2:$AN$301,39,FALSE))</f>
        <v>0</v>
      </c>
      <c r="AQ251" s="3">
        <f>SUM(VLOOKUP($A251,JAN!$A$2:$AN$301,40,FALSE),VLOOKUP($A251,FEB!$A$2:$AK$301,37,FALSE),VLOOKUP($A251,MAR!$A$2:$AN$301,40,FALSE))</f>
        <v>0</v>
      </c>
      <c r="AR251" s="196" t="e">
        <f t="shared" si="15"/>
        <v>#DIV/0!</v>
      </c>
    </row>
    <row r="252" spans="1:44" x14ac:dyDescent="0.25">
      <c r="A252" s="10">
        <v>251</v>
      </c>
      <c r="B252" s="11">
        <f>VLOOKUP($A252,Table2[[No]:[Date Student Last Attended Program
(mm/dd/yyyy)]],2,FALSE)</f>
        <v>0</v>
      </c>
      <c r="C252" s="12">
        <f>VLOOKUP($A252,Table2[[No]:[Date Student Last Attended Program
(mm/dd/yyyy)]],4,FALSE)</f>
        <v>0</v>
      </c>
      <c r="D252" s="51">
        <f>VLOOKUP($A252,Table2[[No]:[Date Student Last Attended Program
(mm/dd/yyyy)]],14,FALSE)</f>
        <v>0</v>
      </c>
      <c r="E252" s="138">
        <f>VLOOKUP($A252,Table2[[No]:[Date Student Last Attended Program
(mm/dd/yyyy)]],17,FALSE)</f>
        <v>0</v>
      </c>
      <c r="F252" s="207">
        <f>VLOOKUP($A252,Table2[[No]:[Date Student Last Attended Program
(mm/dd/yyyy)]],18,FALSE)</f>
        <v>0</v>
      </c>
      <c r="G252" s="209">
        <f>VLOOKUP($A252,Table2[[#All],[No]:[Which Group Does Student Participate In?
(optional)]],23,FALSE)</f>
        <v>0</v>
      </c>
      <c r="H252" s="29"/>
      <c r="I252" s="29"/>
      <c r="J252" s="29"/>
      <c r="K252" s="29"/>
      <c r="L252" s="29"/>
      <c r="M252" s="29"/>
      <c r="N252" s="29"/>
      <c r="O252" s="29"/>
      <c r="P252" s="29"/>
      <c r="Q252" s="29"/>
      <c r="R252" s="29"/>
      <c r="S252" s="9"/>
      <c r="T252" s="9"/>
      <c r="U252" s="9"/>
      <c r="V252" s="9"/>
      <c r="W252" s="9"/>
      <c r="X252" s="9"/>
      <c r="Y252" s="9"/>
      <c r="Z252" s="9"/>
      <c r="AA252" s="9"/>
      <c r="AB252" s="9"/>
      <c r="AC252" s="9"/>
      <c r="AD252" s="9"/>
      <c r="AE252" s="9"/>
      <c r="AF252" s="9"/>
      <c r="AG252" s="9"/>
      <c r="AH252" s="9"/>
      <c r="AI252" s="9"/>
      <c r="AJ252" s="9"/>
      <c r="AK252" s="9"/>
      <c r="AL252" s="9"/>
      <c r="AM252" s="11">
        <f t="shared" si="12"/>
        <v>0</v>
      </c>
      <c r="AN252" s="11">
        <f t="shared" si="13"/>
        <v>0</v>
      </c>
      <c r="AO252" s="47" t="e">
        <f t="shared" si="14"/>
        <v>#DIV/0!</v>
      </c>
      <c r="AP252" s="3">
        <f>SUM(VLOOKUP($A252,JAN!$A$2:$AN$301,39,FALSE),VLOOKUP($A252,FEB!$A$2:$AK$301,36,FALSE),VLOOKUP($A252,MAR!$A$2:$AN$301,39,FALSE))</f>
        <v>0</v>
      </c>
      <c r="AQ252" s="3">
        <f>SUM(VLOOKUP($A252,JAN!$A$2:$AN$301,40,FALSE),VLOOKUP($A252,FEB!$A$2:$AK$301,37,FALSE),VLOOKUP($A252,MAR!$A$2:$AN$301,40,FALSE))</f>
        <v>0</v>
      </c>
      <c r="AR252" s="196" t="e">
        <f t="shared" si="15"/>
        <v>#DIV/0!</v>
      </c>
    </row>
    <row r="253" spans="1:44" x14ac:dyDescent="0.25">
      <c r="A253" s="10">
        <v>252</v>
      </c>
      <c r="B253" s="11">
        <f>VLOOKUP($A253,Table2[[No]:[Date Student Last Attended Program
(mm/dd/yyyy)]],2,FALSE)</f>
        <v>0</v>
      </c>
      <c r="C253" s="12">
        <f>VLOOKUP($A253,Table2[[No]:[Date Student Last Attended Program
(mm/dd/yyyy)]],4,FALSE)</f>
        <v>0</v>
      </c>
      <c r="D253" s="51">
        <f>VLOOKUP($A253,Table2[[No]:[Date Student Last Attended Program
(mm/dd/yyyy)]],14,FALSE)</f>
        <v>0</v>
      </c>
      <c r="E253" s="138">
        <f>VLOOKUP($A253,Table2[[No]:[Date Student Last Attended Program
(mm/dd/yyyy)]],17,FALSE)</f>
        <v>0</v>
      </c>
      <c r="F253" s="207">
        <f>VLOOKUP($A253,Table2[[No]:[Date Student Last Attended Program
(mm/dd/yyyy)]],18,FALSE)</f>
        <v>0</v>
      </c>
      <c r="G253" s="209">
        <f>VLOOKUP($A253,Table2[[#All],[No]:[Which Group Does Student Participate In?
(optional)]],23,FALSE)</f>
        <v>0</v>
      </c>
      <c r="H253" s="29"/>
      <c r="I253" s="29"/>
      <c r="J253" s="29"/>
      <c r="K253" s="29"/>
      <c r="L253" s="29"/>
      <c r="M253" s="29"/>
      <c r="N253" s="29"/>
      <c r="O253" s="29"/>
      <c r="P253" s="29"/>
      <c r="Q253" s="29"/>
      <c r="R253" s="29"/>
      <c r="S253" s="9"/>
      <c r="T253" s="9"/>
      <c r="U253" s="9"/>
      <c r="V253" s="9"/>
      <c r="W253" s="9"/>
      <c r="X253" s="9"/>
      <c r="Y253" s="9"/>
      <c r="Z253" s="9"/>
      <c r="AA253" s="9"/>
      <c r="AB253" s="9"/>
      <c r="AC253" s="9"/>
      <c r="AD253" s="9"/>
      <c r="AE253" s="9"/>
      <c r="AF253" s="9"/>
      <c r="AG253" s="9"/>
      <c r="AH253" s="9"/>
      <c r="AI253" s="9"/>
      <c r="AJ253" s="9"/>
      <c r="AK253" s="9"/>
      <c r="AL253" s="9"/>
      <c r="AM253" s="11">
        <f t="shared" si="12"/>
        <v>0</v>
      </c>
      <c r="AN253" s="11">
        <f t="shared" si="13"/>
        <v>0</v>
      </c>
      <c r="AO253" s="47" t="e">
        <f t="shared" si="14"/>
        <v>#DIV/0!</v>
      </c>
      <c r="AP253" s="3">
        <f>SUM(VLOOKUP($A253,JAN!$A$2:$AN$301,39,FALSE),VLOOKUP($A253,FEB!$A$2:$AK$301,36,FALSE),VLOOKUP($A253,MAR!$A$2:$AN$301,39,FALSE))</f>
        <v>0</v>
      </c>
      <c r="AQ253" s="3">
        <f>SUM(VLOOKUP($A253,JAN!$A$2:$AN$301,40,FALSE),VLOOKUP($A253,FEB!$A$2:$AK$301,37,FALSE),VLOOKUP($A253,MAR!$A$2:$AN$301,40,FALSE))</f>
        <v>0</v>
      </c>
      <c r="AR253" s="196" t="e">
        <f t="shared" si="15"/>
        <v>#DIV/0!</v>
      </c>
    </row>
    <row r="254" spans="1:44" x14ac:dyDescent="0.25">
      <c r="A254" s="10">
        <v>253</v>
      </c>
      <c r="B254" s="11">
        <f>VLOOKUP($A254,Table2[[No]:[Date Student Last Attended Program
(mm/dd/yyyy)]],2,FALSE)</f>
        <v>0</v>
      </c>
      <c r="C254" s="12">
        <f>VLOOKUP($A254,Table2[[No]:[Date Student Last Attended Program
(mm/dd/yyyy)]],4,FALSE)</f>
        <v>0</v>
      </c>
      <c r="D254" s="51">
        <f>VLOOKUP($A254,Table2[[No]:[Date Student Last Attended Program
(mm/dd/yyyy)]],14,FALSE)</f>
        <v>0</v>
      </c>
      <c r="E254" s="138">
        <f>VLOOKUP($A254,Table2[[No]:[Date Student Last Attended Program
(mm/dd/yyyy)]],17,FALSE)</f>
        <v>0</v>
      </c>
      <c r="F254" s="207">
        <f>VLOOKUP($A254,Table2[[No]:[Date Student Last Attended Program
(mm/dd/yyyy)]],18,FALSE)</f>
        <v>0</v>
      </c>
      <c r="G254" s="209">
        <f>VLOOKUP($A254,Table2[[#All],[No]:[Which Group Does Student Participate In?
(optional)]],23,FALSE)</f>
        <v>0</v>
      </c>
      <c r="H254" s="29"/>
      <c r="I254" s="29"/>
      <c r="J254" s="29"/>
      <c r="K254" s="29"/>
      <c r="L254" s="29"/>
      <c r="M254" s="29"/>
      <c r="N254" s="29"/>
      <c r="O254" s="29"/>
      <c r="P254" s="29"/>
      <c r="Q254" s="29"/>
      <c r="R254" s="29"/>
      <c r="S254" s="9"/>
      <c r="T254" s="9"/>
      <c r="U254" s="9"/>
      <c r="V254" s="9"/>
      <c r="W254" s="9"/>
      <c r="X254" s="9"/>
      <c r="Y254" s="9"/>
      <c r="Z254" s="9"/>
      <c r="AA254" s="9"/>
      <c r="AB254" s="9"/>
      <c r="AC254" s="9"/>
      <c r="AD254" s="9"/>
      <c r="AE254" s="9"/>
      <c r="AF254" s="9"/>
      <c r="AG254" s="9"/>
      <c r="AH254" s="9"/>
      <c r="AI254" s="9"/>
      <c r="AJ254" s="9"/>
      <c r="AK254" s="9"/>
      <c r="AL254" s="9"/>
      <c r="AM254" s="11">
        <f t="shared" si="12"/>
        <v>0</v>
      </c>
      <c r="AN254" s="11">
        <f t="shared" si="13"/>
        <v>0</v>
      </c>
      <c r="AO254" s="47" t="e">
        <f t="shared" si="14"/>
        <v>#DIV/0!</v>
      </c>
      <c r="AP254" s="3">
        <f>SUM(VLOOKUP($A254,JAN!$A$2:$AN$301,39,FALSE),VLOOKUP($A254,FEB!$A$2:$AK$301,36,FALSE),VLOOKUP($A254,MAR!$A$2:$AN$301,39,FALSE))</f>
        <v>0</v>
      </c>
      <c r="AQ254" s="3">
        <f>SUM(VLOOKUP($A254,JAN!$A$2:$AN$301,40,FALSE),VLOOKUP($A254,FEB!$A$2:$AK$301,37,FALSE),VLOOKUP($A254,MAR!$A$2:$AN$301,40,FALSE))</f>
        <v>0</v>
      </c>
      <c r="AR254" s="196" t="e">
        <f t="shared" si="15"/>
        <v>#DIV/0!</v>
      </c>
    </row>
    <row r="255" spans="1:44" x14ac:dyDescent="0.25">
      <c r="A255" s="10">
        <v>254</v>
      </c>
      <c r="B255" s="11">
        <f>VLOOKUP($A255,Table2[[No]:[Date Student Last Attended Program
(mm/dd/yyyy)]],2,FALSE)</f>
        <v>0</v>
      </c>
      <c r="C255" s="12">
        <f>VLOOKUP($A255,Table2[[No]:[Date Student Last Attended Program
(mm/dd/yyyy)]],4,FALSE)</f>
        <v>0</v>
      </c>
      <c r="D255" s="51">
        <f>VLOOKUP($A255,Table2[[No]:[Date Student Last Attended Program
(mm/dd/yyyy)]],14,FALSE)</f>
        <v>0</v>
      </c>
      <c r="E255" s="138">
        <f>VLOOKUP($A255,Table2[[No]:[Date Student Last Attended Program
(mm/dd/yyyy)]],17,FALSE)</f>
        <v>0</v>
      </c>
      <c r="F255" s="207">
        <f>VLOOKUP($A255,Table2[[No]:[Date Student Last Attended Program
(mm/dd/yyyy)]],18,FALSE)</f>
        <v>0</v>
      </c>
      <c r="G255" s="209">
        <f>VLOOKUP($A255,Table2[[#All],[No]:[Which Group Does Student Participate In?
(optional)]],23,FALSE)</f>
        <v>0</v>
      </c>
      <c r="H255" s="29"/>
      <c r="I255" s="29"/>
      <c r="J255" s="29"/>
      <c r="K255" s="29"/>
      <c r="L255" s="29"/>
      <c r="M255" s="29"/>
      <c r="N255" s="29"/>
      <c r="O255" s="29"/>
      <c r="P255" s="29"/>
      <c r="Q255" s="29"/>
      <c r="R255" s="29"/>
      <c r="S255" s="9"/>
      <c r="T255" s="9"/>
      <c r="U255" s="9"/>
      <c r="V255" s="9"/>
      <c r="W255" s="9"/>
      <c r="X255" s="9"/>
      <c r="Y255" s="9"/>
      <c r="Z255" s="9"/>
      <c r="AA255" s="9"/>
      <c r="AB255" s="9"/>
      <c r="AC255" s="9"/>
      <c r="AD255" s="9"/>
      <c r="AE255" s="9"/>
      <c r="AF255" s="9"/>
      <c r="AG255" s="9"/>
      <c r="AH255" s="9"/>
      <c r="AI255" s="9"/>
      <c r="AJ255" s="9"/>
      <c r="AK255" s="9"/>
      <c r="AL255" s="9"/>
      <c r="AM255" s="11">
        <f t="shared" si="12"/>
        <v>0</v>
      </c>
      <c r="AN255" s="11">
        <f t="shared" si="13"/>
        <v>0</v>
      </c>
      <c r="AO255" s="47" t="e">
        <f t="shared" si="14"/>
        <v>#DIV/0!</v>
      </c>
      <c r="AP255" s="3">
        <f>SUM(VLOOKUP($A255,JAN!$A$2:$AN$301,39,FALSE),VLOOKUP($A255,FEB!$A$2:$AK$301,36,FALSE),VLOOKUP($A255,MAR!$A$2:$AN$301,39,FALSE))</f>
        <v>0</v>
      </c>
      <c r="AQ255" s="3">
        <f>SUM(VLOOKUP($A255,JAN!$A$2:$AN$301,40,FALSE),VLOOKUP($A255,FEB!$A$2:$AK$301,37,FALSE),VLOOKUP($A255,MAR!$A$2:$AN$301,40,FALSE))</f>
        <v>0</v>
      </c>
      <c r="AR255" s="196" t="e">
        <f t="shared" si="15"/>
        <v>#DIV/0!</v>
      </c>
    </row>
    <row r="256" spans="1:44" x14ac:dyDescent="0.25">
      <c r="A256" s="10">
        <v>255</v>
      </c>
      <c r="B256" s="11">
        <f>VLOOKUP($A256,Table2[[No]:[Date Student Last Attended Program
(mm/dd/yyyy)]],2,FALSE)</f>
        <v>0</v>
      </c>
      <c r="C256" s="12">
        <f>VLOOKUP($A256,Table2[[No]:[Date Student Last Attended Program
(mm/dd/yyyy)]],4,FALSE)</f>
        <v>0</v>
      </c>
      <c r="D256" s="51">
        <f>VLOOKUP($A256,Table2[[No]:[Date Student Last Attended Program
(mm/dd/yyyy)]],14,FALSE)</f>
        <v>0</v>
      </c>
      <c r="E256" s="138">
        <f>VLOOKUP($A256,Table2[[No]:[Date Student Last Attended Program
(mm/dd/yyyy)]],17,FALSE)</f>
        <v>0</v>
      </c>
      <c r="F256" s="207">
        <f>VLOOKUP($A256,Table2[[No]:[Date Student Last Attended Program
(mm/dd/yyyy)]],18,FALSE)</f>
        <v>0</v>
      </c>
      <c r="G256" s="209">
        <f>VLOOKUP($A256,Table2[[#All],[No]:[Which Group Does Student Participate In?
(optional)]],23,FALSE)</f>
        <v>0</v>
      </c>
      <c r="H256" s="29"/>
      <c r="I256" s="29"/>
      <c r="J256" s="29"/>
      <c r="K256" s="29"/>
      <c r="L256" s="29"/>
      <c r="M256" s="29"/>
      <c r="N256" s="29"/>
      <c r="O256" s="29"/>
      <c r="P256" s="29"/>
      <c r="Q256" s="29"/>
      <c r="R256" s="29"/>
      <c r="S256" s="9"/>
      <c r="T256" s="9"/>
      <c r="U256" s="9"/>
      <c r="V256" s="9"/>
      <c r="W256" s="9"/>
      <c r="X256" s="9"/>
      <c r="Y256" s="9"/>
      <c r="Z256" s="9"/>
      <c r="AA256" s="9"/>
      <c r="AB256" s="9"/>
      <c r="AC256" s="9"/>
      <c r="AD256" s="9"/>
      <c r="AE256" s="9"/>
      <c r="AF256" s="9"/>
      <c r="AG256" s="9"/>
      <c r="AH256" s="9"/>
      <c r="AI256" s="9"/>
      <c r="AJ256" s="9"/>
      <c r="AK256" s="9"/>
      <c r="AL256" s="9"/>
      <c r="AM256" s="11">
        <f t="shared" si="12"/>
        <v>0</v>
      </c>
      <c r="AN256" s="11">
        <f t="shared" si="13"/>
        <v>0</v>
      </c>
      <c r="AO256" s="47" t="e">
        <f t="shared" si="14"/>
        <v>#DIV/0!</v>
      </c>
      <c r="AP256" s="3">
        <f>SUM(VLOOKUP($A256,JAN!$A$2:$AN$301,39,FALSE),VLOOKUP($A256,FEB!$A$2:$AK$301,36,FALSE),VLOOKUP($A256,MAR!$A$2:$AN$301,39,FALSE))</f>
        <v>0</v>
      </c>
      <c r="AQ256" s="3">
        <f>SUM(VLOOKUP($A256,JAN!$A$2:$AN$301,40,FALSE),VLOOKUP($A256,FEB!$A$2:$AK$301,37,FALSE),VLOOKUP($A256,MAR!$A$2:$AN$301,40,FALSE))</f>
        <v>0</v>
      </c>
      <c r="AR256" s="196" t="e">
        <f t="shared" si="15"/>
        <v>#DIV/0!</v>
      </c>
    </row>
    <row r="257" spans="1:44" x14ac:dyDescent="0.25">
      <c r="A257" s="10">
        <v>256</v>
      </c>
      <c r="B257" s="11">
        <f>VLOOKUP($A257,Table2[[No]:[Date Student Last Attended Program
(mm/dd/yyyy)]],2,FALSE)</f>
        <v>0</v>
      </c>
      <c r="C257" s="12">
        <f>VLOOKUP($A257,Table2[[No]:[Date Student Last Attended Program
(mm/dd/yyyy)]],4,FALSE)</f>
        <v>0</v>
      </c>
      <c r="D257" s="51">
        <f>VLOOKUP($A257,Table2[[No]:[Date Student Last Attended Program
(mm/dd/yyyy)]],14,FALSE)</f>
        <v>0</v>
      </c>
      <c r="E257" s="138">
        <f>VLOOKUP($A257,Table2[[No]:[Date Student Last Attended Program
(mm/dd/yyyy)]],17,FALSE)</f>
        <v>0</v>
      </c>
      <c r="F257" s="207">
        <f>VLOOKUP($A257,Table2[[No]:[Date Student Last Attended Program
(mm/dd/yyyy)]],18,FALSE)</f>
        <v>0</v>
      </c>
      <c r="G257" s="209">
        <f>VLOOKUP($A257,Table2[[#All],[No]:[Which Group Does Student Participate In?
(optional)]],23,FALSE)</f>
        <v>0</v>
      </c>
      <c r="H257" s="29"/>
      <c r="I257" s="29"/>
      <c r="J257" s="29"/>
      <c r="K257" s="29"/>
      <c r="L257" s="29"/>
      <c r="M257" s="29"/>
      <c r="N257" s="29"/>
      <c r="O257" s="29"/>
      <c r="P257" s="29"/>
      <c r="Q257" s="29"/>
      <c r="R257" s="29"/>
      <c r="S257" s="9"/>
      <c r="T257" s="9"/>
      <c r="U257" s="9"/>
      <c r="V257" s="9"/>
      <c r="W257" s="9"/>
      <c r="X257" s="9"/>
      <c r="Y257" s="9"/>
      <c r="Z257" s="9"/>
      <c r="AA257" s="9"/>
      <c r="AB257" s="9"/>
      <c r="AC257" s="9"/>
      <c r="AD257" s="9"/>
      <c r="AE257" s="9"/>
      <c r="AF257" s="9"/>
      <c r="AG257" s="9"/>
      <c r="AH257" s="9"/>
      <c r="AI257" s="9"/>
      <c r="AJ257" s="9"/>
      <c r="AK257" s="9"/>
      <c r="AL257" s="9"/>
      <c r="AM257" s="11">
        <f t="shared" si="12"/>
        <v>0</v>
      </c>
      <c r="AN257" s="11">
        <f t="shared" si="13"/>
        <v>0</v>
      </c>
      <c r="AO257" s="47" t="e">
        <f t="shared" si="14"/>
        <v>#DIV/0!</v>
      </c>
      <c r="AP257" s="3">
        <f>SUM(VLOOKUP($A257,JAN!$A$2:$AN$301,39,FALSE),VLOOKUP($A257,FEB!$A$2:$AK$301,36,FALSE),VLOOKUP($A257,MAR!$A$2:$AN$301,39,FALSE))</f>
        <v>0</v>
      </c>
      <c r="AQ257" s="3">
        <f>SUM(VLOOKUP($A257,JAN!$A$2:$AN$301,40,FALSE),VLOOKUP($A257,FEB!$A$2:$AK$301,37,FALSE),VLOOKUP($A257,MAR!$A$2:$AN$301,40,FALSE))</f>
        <v>0</v>
      </c>
      <c r="AR257" s="196" t="e">
        <f t="shared" si="15"/>
        <v>#DIV/0!</v>
      </c>
    </row>
    <row r="258" spans="1:44" x14ac:dyDescent="0.25">
      <c r="A258" s="10">
        <v>257</v>
      </c>
      <c r="B258" s="11">
        <f>VLOOKUP($A258,Table2[[No]:[Date Student Last Attended Program
(mm/dd/yyyy)]],2,FALSE)</f>
        <v>0</v>
      </c>
      <c r="C258" s="12">
        <f>VLOOKUP($A258,Table2[[No]:[Date Student Last Attended Program
(mm/dd/yyyy)]],4,FALSE)</f>
        <v>0</v>
      </c>
      <c r="D258" s="51">
        <f>VLOOKUP($A258,Table2[[No]:[Date Student Last Attended Program
(mm/dd/yyyy)]],14,FALSE)</f>
        <v>0</v>
      </c>
      <c r="E258" s="138">
        <f>VLOOKUP($A258,Table2[[No]:[Date Student Last Attended Program
(mm/dd/yyyy)]],17,FALSE)</f>
        <v>0</v>
      </c>
      <c r="F258" s="207">
        <f>VLOOKUP($A258,Table2[[No]:[Date Student Last Attended Program
(mm/dd/yyyy)]],18,FALSE)</f>
        <v>0</v>
      </c>
      <c r="G258" s="209">
        <f>VLOOKUP($A258,Table2[[#All],[No]:[Which Group Does Student Participate In?
(optional)]],23,FALSE)</f>
        <v>0</v>
      </c>
      <c r="H258" s="29"/>
      <c r="I258" s="29"/>
      <c r="J258" s="29"/>
      <c r="K258" s="29"/>
      <c r="L258" s="29"/>
      <c r="M258" s="29"/>
      <c r="N258" s="29"/>
      <c r="O258" s="29"/>
      <c r="P258" s="29"/>
      <c r="Q258" s="29"/>
      <c r="R258" s="29"/>
      <c r="S258" s="9"/>
      <c r="T258" s="9"/>
      <c r="U258" s="9"/>
      <c r="V258" s="9"/>
      <c r="W258" s="9"/>
      <c r="X258" s="9"/>
      <c r="Y258" s="9"/>
      <c r="Z258" s="9"/>
      <c r="AA258" s="9"/>
      <c r="AB258" s="9"/>
      <c r="AC258" s="9"/>
      <c r="AD258" s="9"/>
      <c r="AE258" s="9"/>
      <c r="AF258" s="9"/>
      <c r="AG258" s="9"/>
      <c r="AH258" s="9"/>
      <c r="AI258" s="9"/>
      <c r="AJ258" s="9"/>
      <c r="AK258" s="9"/>
      <c r="AL258" s="9"/>
      <c r="AM258" s="11">
        <f t="shared" ref="AM258:AM301" si="16">COUNTIF(H258:AL258,"1")</f>
        <v>0</v>
      </c>
      <c r="AN258" s="11">
        <f t="shared" ref="AN258:AN301" si="17">COUNTIFS(H258:AL258,"1")+COUNTIF(H258:AL258,"0")</f>
        <v>0</v>
      </c>
      <c r="AO258" s="47" t="e">
        <f t="shared" ref="AO258:AO301" si="18">AM258/AN258</f>
        <v>#DIV/0!</v>
      </c>
      <c r="AP258" s="3">
        <f>SUM(VLOOKUP($A258,JAN!$A$2:$AN$301,39,FALSE),VLOOKUP($A258,FEB!$A$2:$AK$301,36,FALSE),VLOOKUP($A258,MAR!$A$2:$AN$301,39,FALSE))</f>
        <v>0</v>
      </c>
      <c r="AQ258" s="3">
        <f>SUM(VLOOKUP($A258,JAN!$A$2:$AN$301,40,FALSE),VLOOKUP($A258,FEB!$A$2:$AK$301,37,FALSE),VLOOKUP($A258,MAR!$A$2:$AN$301,40,FALSE))</f>
        <v>0</v>
      </c>
      <c r="AR258" s="196" t="e">
        <f t="shared" ref="AR258:AR301" si="19">AP258/AQ258</f>
        <v>#DIV/0!</v>
      </c>
    </row>
    <row r="259" spans="1:44" x14ac:dyDescent="0.25">
      <c r="A259" s="10">
        <v>258</v>
      </c>
      <c r="B259" s="11">
        <f>VLOOKUP($A259,Table2[[No]:[Date Student Last Attended Program
(mm/dd/yyyy)]],2,FALSE)</f>
        <v>0</v>
      </c>
      <c r="C259" s="12">
        <f>VLOOKUP($A259,Table2[[No]:[Date Student Last Attended Program
(mm/dd/yyyy)]],4,FALSE)</f>
        <v>0</v>
      </c>
      <c r="D259" s="51">
        <f>VLOOKUP($A259,Table2[[No]:[Date Student Last Attended Program
(mm/dd/yyyy)]],14,FALSE)</f>
        <v>0</v>
      </c>
      <c r="E259" s="138">
        <f>VLOOKUP($A259,Table2[[No]:[Date Student Last Attended Program
(mm/dd/yyyy)]],17,FALSE)</f>
        <v>0</v>
      </c>
      <c r="F259" s="207">
        <f>VLOOKUP($A259,Table2[[No]:[Date Student Last Attended Program
(mm/dd/yyyy)]],18,FALSE)</f>
        <v>0</v>
      </c>
      <c r="G259" s="209">
        <f>VLOOKUP($A259,Table2[[#All],[No]:[Which Group Does Student Participate In?
(optional)]],23,FALSE)</f>
        <v>0</v>
      </c>
      <c r="H259" s="29"/>
      <c r="I259" s="29"/>
      <c r="J259" s="29"/>
      <c r="K259" s="29"/>
      <c r="L259" s="29"/>
      <c r="M259" s="29"/>
      <c r="N259" s="29"/>
      <c r="O259" s="29"/>
      <c r="P259" s="29"/>
      <c r="Q259" s="29"/>
      <c r="R259" s="29"/>
      <c r="S259" s="9"/>
      <c r="T259" s="9"/>
      <c r="U259" s="9"/>
      <c r="V259" s="9"/>
      <c r="W259" s="9"/>
      <c r="X259" s="9"/>
      <c r="Y259" s="9"/>
      <c r="Z259" s="9"/>
      <c r="AA259" s="9"/>
      <c r="AB259" s="9"/>
      <c r="AC259" s="9"/>
      <c r="AD259" s="9"/>
      <c r="AE259" s="9"/>
      <c r="AF259" s="9"/>
      <c r="AG259" s="9"/>
      <c r="AH259" s="9"/>
      <c r="AI259" s="9"/>
      <c r="AJ259" s="9"/>
      <c r="AK259" s="9"/>
      <c r="AL259" s="9"/>
      <c r="AM259" s="11">
        <f t="shared" si="16"/>
        <v>0</v>
      </c>
      <c r="AN259" s="11">
        <f t="shared" si="17"/>
        <v>0</v>
      </c>
      <c r="AO259" s="47" t="e">
        <f t="shared" si="18"/>
        <v>#DIV/0!</v>
      </c>
      <c r="AP259" s="3">
        <f>SUM(VLOOKUP($A259,JAN!$A$2:$AN$301,39,FALSE),VLOOKUP($A259,FEB!$A$2:$AK$301,36,FALSE),VLOOKUP($A259,MAR!$A$2:$AN$301,39,FALSE))</f>
        <v>0</v>
      </c>
      <c r="AQ259" s="3">
        <f>SUM(VLOOKUP($A259,JAN!$A$2:$AN$301,40,FALSE),VLOOKUP($A259,FEB!$A$2:$AK$301,37,FALSE),VLOOKUP($A259,MAR!$A$2:$AN$301,40,FALSE))</f>
        <v>0</v>
      </c>
      <c r="AR259" s="196" t="e">
        <f t="shared" si="19"/>
        <v>#DIV/0!</v>
      </c>
    </row>
    <row r="260" spans="1:44" x14ac:dyDescent="0.25">
      <c r="A260" s="10">
        <v>259</v>
      </c>
      <c r="B260" s="11">
        <f>VLOOKUP($A260,Table2[[No]:[Date Student Last Attended Program
(mm/dd/yyyy)]],2,FALSE)</f>
        <v>0</v>
      </c>
      <c r="C260" s="12">
        <f>VLOOKUP($A260,Table2[[No]:[Date Student Last Attended Program
(mm/dd/yyyy)]],4,FALSE)</f>
        <v>0</v>
      </c>
      <c r="D260" s="51">
        <f>VLOOKUP($A260,Table2[[No]:[Date Student Last Attended Program
(mm/dd/yyyy)]],14,FALSE)</f>
        <v>0</v>
      </c>
      <c r="E260" s="138">
        <f>VLOOKUP($A260,Table2[[No]:[Date Student Last Attended Program
(mm/dd/yyyy)]],17,FALSE)</f>
        <v>0</v>
      </c>
      <c r="F260" s="207">
        <f>VLOOKUP($A260,Table2[[No]:[Date Student Last Attended Program
(mm/dd/yyyy)]],18,FALSE)</f>
        <v>0</v>
      </c>
      <c r="G260" s="209">
        <f>VLOOKUP($A260,Table2[[#All],[No]:[Which Group Does Student Participate In?
(optional)]],23,FALSE)</f>
        <v>0</v>
      </c>
      <c r="H260" s="29"/>
      <c r="I260" s="29"/>
      <c r="J260" s="29"/>
      <c r="K260" s="29"/>
      <c r="L260" s="29"/>
      <c r="M260" s="29"/>
      <c r="N260" s="29"/>
      <c r="O260" s="29"/>
      <c r="P260" s="29"/>
      <c r="Q260" s="29"/>
      <c r="R260" s="29"/>
      <c r="S260" s="9"/>
      <c r="T260" s="9"/>
      <c r="U260" s="9"/>
      <c r="V260" s="9"/>
      <c r="W260" s="9"/>
      <c r="X260" s="9"/>
      <c r="Y260" s="9"/>
      <c r="Z260" s="9"/>
      <c r="AA260" s="9"/>
      <c r="AB260" s="9"/>
      <c r="AC260" s="9"/>
      <c r="AD260" s="9"/>
      <c r="AE260" s="9"/>
      <c r="AF260" s="9"/>
      <c r="AG260" s="9"/>
      <c r="AH260" s="9"/>
      <c r="AI260" s="9"/>
      <c r="AJ260" s="9"/>
      <c r="AK260" s="9"/>
      <c r="AL260" s="9"/>
      <c r="AM260" s="11">
        <f t="shared" si="16"/>
        <v>0</v>
      </c>
      <c r="AN260" s="11">
        <f t="shared" si="17"/>
        <v>0</v>
      </c>
      <c r="AO260" s="47" t="e">
        <f t="shared" si="18"/>
        <v>#DIV/0!</v>
      </c>
      <c r="AP260" s="3">
        <f>SUM(VLOOKUP($A260,JAN!$A$2:$AN$301,39,FALSE),VLOOKUP($A260,FEB!$A$2:$AK$301,36,FALSE),VLOOKUP($A260,MAR!$A$2:$AN$301,39,FALSE))</f>
        <v>0</v>
      </c>
      <c r="AQ260" s="3">
        <f>SUM(VLOOKUP($A260,JAN!$A$2:$AN$301,40,FALSE),VLOOKUP($A260,FEB!$A$2:$AK$301,37,FALSE),VLOOKUP($A260,MAR!$A$2:$AN$301,40,FALSE))</f>
        <v>0</v>
      </c>
      <c r="AR260" s="196" t="e">
        <f t="shared" si="19"/>
        <v>#DIV/0!</v>
      </c>
    </row>
    <row r="261" spans="1:44" x14ac:dyDescent="0.25">
      <c r="A261" s="10">
        <v>260</v>
      </c>
      <c r="B261" s="11">
        <f>VLOOKUP($A261,Table2[[No]:[Date Student Last Attended Program
(mm/dd/yyyy)]],2,FALSE)</f>
        <v>0</v>
      </c>
      <c r="C261" s="12">
        <f>VLOOKUP($A261,Table2[[No]:[Date Student Last Attended Program
(mm/dd/yyyy)]],4,FALSE)</f>
        <v>0</v>
      </c>
      <c r="D261" s="51">
        <f>VLOOKUP($A261,Table2[[No]:[Date Student Last Attended Program
(mm/dd/yyyy)]],14,FALSE)</f>
        <v>0</v>
      </c>
      <c r="E261" s="138">
        <f>VLOOKUP($A261,Table2[[No]:[Date Student Last Attended Program
(mm/dd/yyyy)]],17,FALSE)</f>
        <v>0</v>
      </c>
      <c r="F261" s="207">
        <f>VLOOKUP($A261,Table2[[No]:[Date Student Last Attended Program
(mm/dd/yyyy)]],18,FALSE)</f>
        <v>0</v>
      </c>
      <c r="G261" s="209">
        <f>VLOOKUP($A261,Table2[[#All],[No]:[Which Group Does Student Participate In?
(optional)]],23,FALSE)</f>
        <v>0</v>
      </c>
      <c r="H261" s="29"/>
      <c r="I261" s="29"/>
      <c r="J261" s="29"/>
      <c r="K261" s="29"/>
      <c r="L261" s="29"/>
      <c r="M261" s="29"/>
      <c r="N261" s="29"/>
      <c r="O261" s="29"/>
      <c r="P261" s="29"/>
      <c r="Q261" s="29"/>
      <c r="R261" s="29"/>
      <c r="S261" s="9"/>
      <c r="T261" s="9"/>
      <c r="U261" s="9"/>
      <c r="V261" s="9"/>
      <c r="W261" s="9"/>
      <c r="X261" s="9"/>
      <c r="Y261" s="9"/>
      <c r="Z261" s="9"/>
      <c r="AA261" s="9"/>
      <c r="AB261" s="9"/>
      <c r="AC261" s="9"/>
      <c r="AD261" s="9"/>
      <c r="AE261" s="9"/>
      <c r="AF261" s="9"/>
      <c r="AG261" s="9"/>
      <c r="AH261" s="9"/>
      <c r="AI261" s="9"/>
      <c r="AJ261" s="9"/>
      <c r="AK261" s="9"/>
      <c r="AL261" s="9"/>
      <c r="AM261" s="11">
        <f t="shared" si="16"/>
        <v>0</v>
      </c>
      <c r="AN261" s="11">
        <f t="shared" si="17"/>
        <v>0</v>
      </c>
      <c r="AO261" s="47" t="e">
        <f t="shared" si="18"/>
        <v>#DIV/0!</v>
      </c>
      <c r="AP261" s="3">
        <f>SUM(VLOOKUP($A261,JAN!$A$2:$AN$301,39,FALSE),VLOOKUP($A261,FEB!$A$2:$AK$301,36,FALSE),VLOOKUP($A261,MAR!$A$2:$AN$301,39,FALSE))</f>
        <v>0</v>
      </c>
      <c r="AQ261" s="3">
        <f>SUM(VLOOKUP($A261,JAN!$A$2:$AN$301,40,FALSE),VLOOKUP($A261,FEB!$A$2:$AK$301,37,FALSE),VLOOKUP($A261,MAR!$A$2:$AN$301,40,FALSE))</f>
        <v>0</v>
      </c>
      <c r="AR261" s="196" t="e">
        <f t="shared" si="19"/>
        <v>#DIV/0!</v>
      </c>
    </row>
    <row r="262" spans="1:44" x14ac:dyDescent="0.25">
      <c r="A262" s="10">
        <v>261</v>
      </c>
      <c r="B262" s="11">
        <f>VLOOKUP($A262,Table2[[No]:[Date Student Last Attended Program
(mm/dd/yyyy)]],2,FALSE)</f>
        <v>0</v>
      </c>
      <c r="C262" s="12">
        <f>VLOOKUP($A262,Table2[[No]:[Date Student Last Attended Program
(mm/dd/yyyy)]],4,FALSE)</f>
        <v>0</v>
      </c>
      <c r="D262" s="51">
        <f>VLOOKUP($A262,Table2[[No]:[Date Student Last Attended Program
(mm/dd/yyyy)]],14,FALSE)</f>
        <v>0</v>
      </c>
      <c r="E262" s="138">
        <f>VLOOKUP($A262,Table2[[No]:[Date Student Last Attended Program
(mm/dd/yyyy)]],17,FALSE)</f>
        <v>0</v>
      </c>
      <c r="F262" s="207">
        <f>VLOOKUP($A262,Table2[[No]:[Date Student Last Attended Program
(mm/dd/yyyy)]],18,FALSE)</f>
        <v>0</v>
      </c>
      <c r="G262" s="209">
        <f>VLOOKUP($A262,Table2[[#All],[No]:[Which Group Does Student Participate In?
(optional)]],23,FALSE)</f>
        <v>0</v>
      </c>
      <c r="H262" s="29"/>
      <c r="I262" s="29"/>
      <c r="J262" s="29"/>
      <c r="K262" s="29"/>
      <c r="L262" s="29"/>
      <c r="M262" s="29"/>
      <c r="N262" s="29"/>
      <c r="O262" s="29"/>
      <c r="P262" s="29"/>
      <c r="Q262" s="29"/>
      <c r="R262" s="29"/>
      <c r="S262" s="9"/>
      <c r="T262" s="9"/>
      <c r="U262" s="9"/>
      <c r="V262" s="9"/>
      <c r="W262" s="9"/>
      <c r="X262" s="9"/>
      <c r="Y262" s="9"/>
      <c r="Z262" s="9"/>
      <c r="AA262" s="9"/>
      <c r="AB262" s="9"/>
      <c r="AC262" s="9"/>
      <c r="AD262" s="9"/>
      <c r="AE262" s="9"/>
      <c r="AF262" s="9"/>
      <c r="AG262" s="9"/>
      <c r="AH262" s="9"/>
      <c r="AI262" s="9"/>
      <c r="AJ262" s="9"/>
      <c r="AK262" s="9"/>
      <c r="AL262" s="9"/>
      <c r="AM262" s="11">
        <f t="shared" si="16"/>
        <v>0</v>
      </c>
      <c r="AN262" s="11">
        <f t="shared" si="17"/>
        <v>0</v>
      </c>
      <c r="AO262" s="47" t="e">
        <f t="shared" si="18"/>
        <v>#DIV/0!</v>
      </c>
      <c r="AP262" s="3">
        <f>SUM(VLOOKUP($A262,JAN!$A$2:$AN$301,39,FALSE),VLOOKUP($A262,FEB!$A$2:$AK$301,36,FALSE),VLOOKUP($A262,MAR!$A$2:$AN$301,39,FALSE))</f>
        <v>0</v>
      </c>
      <c r="AQ262" s="3">
        <f>SUM(VLOOKUP($A262,JAN!$A$2:$AN$301,40,FALSE),VLOOKUP($A262,FEB!$A$2:$AK$301,37,FALSE),VLOOKUP($A262,MAR!$A$2:$AN$301,40,FALSE))</f>
        <v>0</v>
      </c>
      <c r="AR262" s="196" t="e">
        <f t="shared" si="19"/>
        <v>#DIV/0!</v>
      </c>
    </row>
    <row r="263" spans="1:44" x14ac:dyDescent="0.25">
      <c r="A263" s="10">
        <v>262</v>
      </c>
      <c r="B263" s="11">
        <f>VLOOKUP($A263,Table2[[No]:[Date Student Last Attended Program
(mm/dd/yyyy)]],2,FALSE)</f>
        <v>0</v>
      </c>
      <c r="C263" s="12">
        <f>VLOOKUP($A263,Table2[[No]:[Date Student Last Attended Program
(mm/dd/yyyy)]],4,FALSE)</f>
        <v>0</v>
      </c>
      <c r="D263" s="51">
        <f>VLOOKUP($A263,Table2[[No]:[Date Student Last Attended Program
(mm/dd/yyyy)]],14,FALSE)</f>
        <v>0</v>
      </c>
      <c r="E263" s="138">
        <f>VLOOKUP($A263,Table2[[No]:[Date Student Last Attended Program
(mm/dd/yyyy)]],17,FALSE)</f>
        <v>0</v>
      </c>
      <c r="F263" s="207">
        <f>VLOOKUP($A263,Table2[[No]:[Date Student Last Attended Program
(mm/dd/yyyy)]],18,FALSE)</f>
        <v>0</v>
      </c>
      <c r="G263" s="209">
        <f>VLOOKUP($A263,Table2[[#All],[No]:[Which Group Does Student Participate In?
(optional)]],23,FALSE)</f>
        <v>0</v>
      </c>
      <c r="H263" s="29"/>
      <c r="I263" s="29"/>
      <c r="J263" s="29"/>
      <c r="K263" s="29"/>
      <c r="L263" s="29"/>
      <c r="M263" s="29"/>
      <c r="N263" s="29"/>
      <c r="O263" s="29"/>
      <c r="P263" s="29"/>
      <c r="Q263" s="29"/>
      <c r="R263" s="29"/>
      <c r="S263" s="9"/>
      <c r="T263" s="9"/>
      <c r="U263" s="9"/>
      <c r="V263" s="9"/>
      <c r="W263" s="9"/>
      <c r="X263" s="9"/>
      <c r="Y263" s="9"/>
      <c r="Z263" s="9"/>
      <c r="AA263" s="9"/>
      <c r="AB263" s="9"/>
      <c r="AC263" s="9"/>
      <c r="AD263" s="9"/>
      <c r="AE263" s="9"/>
      <c r="AF263" s="9"/>
      <c r="AG263" s="9"/>
      <c r="AH263" s="9"/>
      <c r="AI263" s="9"/>
      <c r="AJ263" s="9"/>
      <c r="AK263" s="9"/>
      <c r="AL263" s="9"/>
      <c r="AM263" s="11">
        <f t="shared" si="16"/>
        <v>0</v>
      </c>
      <c r="AN263" s="11">
        <f t="shared" si="17"/>
        <v>0</v>
      </c>
      <c r="AO263" s="47" t="e">
        <f t="shared" si="18"/>
        <v>#DIV/0!</v>
      </c>
      <c r="AP263" s="3">
        <f>SUM(VLOOKUP($A263,JAN!$A$2:$AN$301,39,FALSE),VLOOKUP($A263,FEB!$A$2:$AK$301,36,FALSE),VLOOKUP($A263,MAR!$A$2:$AN$301,39,FALSE))</f>
        <v>0</v>
      </c>
      <c r="AQ263" s="3">
        <f>SUM(VLOOKUP($A263,JAN!$A$2:$AN$301,40,FALSE),VLOOKUP($A263,FEB!$A$2:$AK$301,37,FALSE),VLOOKUP($A263,MAR!$A$2:$AN$301,40,FALSE))</f>
        <v>0</v>
      </c>
      <c r="AR263" s="196" t="e">
        <f t="shared" si="19"/>
        <v>#DIV/0!</v>
      </c>
    </row>
    <row r="264" spans="1:44" x14ac:dyDescent="0.25">
      <c r="A264" s="10">
        <v>263</v>
      </c>
      <c r="B264" s="11">
        <f>VLOOKUP($A264,Table2[[No]:[Date Student Last Attended Program
(mm/dd/yyyy)]],2,FALSE)</f>
        <v>0</v>
      </c>
      <c r="C264" s="12">
        <f>VLOOKUP($A264,Table2[[No]:[Date Student Last Attended Program
(mm/dd/yyyy)]],4,FALSE)</f>
        <v>0</v>
      </c>
      <c r="D264" s="51">
        <f>VLOOKUP($A264,Table2[[No]:[Date Student Last Attended Program
(mm/dd/yyyy)]],14,FALSE)</f>
        <v>0</v>
      </c>
      <c r="E264" s="138">
        <f>VLOOKUP($A264,Table2[[No]:[Date Student Last Attended Program
(mm/dd/yyyy)]],17,FALSE)</f>
        <v>0</v>
      </c>
      <c r="F264" s="207">
        <f>VLOOKUP($A264,Table2[[No]:[Date Student Last Attended Program
(mm/dd/yyyy)]],18,FALSE)</f>
        <v>0</v>
      </c>
      <c r="G264" s="209">
        <f>VLOOKUP($A264,Table2[[#All],[No]:[Which Group Does Student Participate In?
(optional)]],23,FALSE)</f>
        <v>0</v>
      </c>
      <c r="H264" s="29"/>
      <c r="I264" s="29"/>
      <c r="J264" s="29"/>
      <c r="K264" s="29"/>
      <c r="L264" s="29"/>
      <c r="M264" s="29"/>
      <c r="N264" s="29"/>
      <c r="O264" s="29"/>
      <c r="P264" s="29"/>
      <c r="Q264" s="29"/>
      <c r="R264" s="29"/>
      <c r="S264" s="9"/>
      <c r="T264" s="9"/>
      <c r="U264" s="9"/>
      <c r="V264" s="9"/>
      <c r="W264" s="9"/>
      <c r="X264" s="9"/>
      <c r="Y264" s="9"/>
      <c r="Z264" s="9"/>
      <c r="AA264" s="9"/>
      <c r="AB264" s="9"/>
      <c r="AC264" s="9"/>
      <c r="AD264" s="9"/>
      <c r="AE264" s="9"/>
      <c r="AF264" s="9"/>
      <c r="AG264" s="9"/>
      <c r="AH264" s="9"/>
      <c r="AI264" s="9"/>
      <c r="AJ264" s="9"/>
      <c r="AK264" s="9"/>
      <c r="AL264" s="9"/>
      <c r="AM264" s="11">
        <f t="shared" si="16"/>
        <v>0</v>
      </c>
      <c r="AN264" s="11">
        <f t="shared" si="17"/>
        <v>0</v>
      </c>
      <c r="AO264" s="47" t="e">
        <f t="shared" si="18"/>
        <v>#DIV/0!</v>
      </c>
      <c r="AP264" s="3">
        <f>SUM(VLOOKUP($A264,JAN!$A$2:$AN$301,39,FALSE),VLOOKUP($A264,FEB!$A$2:$AK$301,36,FALSE),VLOOKUP($A264,MAR!$A$2:$AN$301,39,FALSE))</f>
        <v>0</v>
      </c>
      <c r="AQ264" s="3">
        <f>SUM(VLOOKUP($A264,JAN!$A$2:$AN$301,40,FALSE),VLOOKUP($A264,FEB!$A$2:$AK$301,37,FALSE),VLOOKUP($A264,MAR!$A$2:$AN$301,40,FALSE))</f>
        <v>0</v>
      </c>
      <c r="AR264" s="196" t="e">
        <f t="shared" si="19"/>
        <v>#DIV/0!</v>
      </c>
    </row>
    <row r="265" spans="1:44" x14ac:dyDescent="0.25">
      <c r="A265" s="10">
        <v>264</v>
      </c>
      <c r="B265" s="11">
        <f>VLOOKUP($A265,Table2[[No]:[Date Student Last Attended Program
(mm/dd/yyyy)]],2,FALSE)</f>
        <v>0</v>
      </c>
      <c r="C265" s="12">
        <f>VLOOKUP($A265,Table2[[No]:[Date Student Last Attended Program
(mm/dd/yyyy)]],4,FALSE)</f>
        <v>0</v>
      </c>
      <c r="D265" s="51">
        <f>VLOOKUP($A265,Table2[[No]:[Date Student Last Attended Program
(mm/dd/yyyy)]],14,FALSE)</f>
        <v>0</v>
      </c>
      <c r="E265" s="138">
        <f>VLOOKUP($A265,Table2[[No]:[Date Student Last Attended Program
(mm/dd/yyyy)]],17,FALSE)</f>
        <v>0</v>
      </c>
      <c r="F265" s="207">
        <f>VLOOKUP($A265,Table2[[No]:[Date Student Last Attended Program
(mm/dd/yyyy)]],18,FALSE)</f>
        <v>0</v>
      </c>
      <c r="G265" s="209">
        <f>VLOOKUP($A265,Table2[[#All],[No]:[Which Group Does Student Participate In?
(optional)]],23,FALSE)</f>
        <v>0</v>
      </c>
      <c r="H265" s="29"/>
      <c r="I265" s="29"/>
      <c r="J265" s="29"/>
      <c r="K265" s="29"/>
      <c r="L265" s="29"/>
      <c r="M265" s="29"/>
      <c r="N265" s="29"/>
      <c r="O265" s="29"/>
      <c r="P265" s="29"/>
      <c r="Q265" s="29"/>
      <c r="R265" s="29"/>
      <c r="S265" s="9"/>
      <c r="T265" s="9"/>
      <c r="U265" s="9"/>
      <c r="V265" s="9"/>
      <c r="W265" s="9"/>
      <c r="X265" s="9"/>
      <c r="Y265" s="9"/>
      <c r="Z265" s="9"/>
      <c r="AA265" s="9"/>
      <c r="AB265" s="9"/>
      <c r="AC265" s="9"/>
      <c r="AD265" s="9"/>
      <c r="AE265" s="9"/>
      <c r="AF265" s="9"/>
      <c r="AG265" s="9"/>
      <c r="AH265" s="9"/>
      <c r="AI265" s="9"/>
      <c r="AJ265" s="9"/>
      <c r="AK265" s="9"/>
      <c r="AL265" s="9"/>
      <c r="AM265" s="11">
        <f t="shared" si="16"/>
        <v>0</v>
      </c>
      <c r="AN265" s="11">
        <f t="shared" si="17"/>
        <v>0</v>
      </c>
      <c r="AO265" s="47" t="e">
        <f t="shared" si="18"/>
        <v>#DIV/0!</v>
      </c>
      <c r="AP265" s="3">
        <f>SUM(VLOOKUP($A265,JAN!$A$2:$AN$301,39,FALSE),VLOOKUP($A265,FEB!$A$2:$AK$301,36,FALSE),VLOOKUP($A265,MAR!$A$2:$AN$301,39,FALSE))</f>
        <v>0</v>
      </c>
      <c r="AQ265" s="3">
        <f>SUM(VLOOKUP($A265,JAN!$A$2:$AN$301,40,FALSE),VLOOKUP($A265,FEB!$A$2:$AK$301,37,FALSE),VLOOKUP($A265,MAR!$A$2:$AN$301,40,FALSE))</f>
        <v>0</v>
      </c>
      <c r="AR265" s="196" t="e">
        <f t="shared" si="19"/>
        <v>#DIV/0!</v>
      </c>
    </row>
    <row r="266" spans="1:44" x14ac:dyDescent="0.25">
      <c r="A266" s="10">
        <v>265</v>
      </c>
      <c r="B266" s="11">
        <f>VLOOKUP($A266,Table2[[No]:[Date Student Last Attended Program
(mm/dd/yyyy)]],2,FALSE)</f>
        <v>0</v>
      </c>
      <c r="C266" s="12">
        <f>VLOOKUP($A266,Table2[[No]:[Date Student Last Attended Program
(mm/dd/yyyy)]],4,FALSE)</f>
        <v>0</v>
      </c>
      <c r="D266" s="51">
        <f>VLOOKUP($A266,Table2[[No]:[Date Student Last Attended Program
(mm/dd/yyyy)]],14,FALSE)</f>
        <v>0</v>
      </c>
      <c r="E266" s="138">
        <f>VLOOKUP($A266,Table2[[No]:[Date Student Last Attended Program
(mm/dd/yyyy)]],17,FALSE)</f>
        <v>0</v>
      </c>
      <c r="F266" s="207">
        <f>VLOOKUP($A266,Table2[[No]:[Date Student Last Attended Program
(mm/dd/yyyy)]],18,FALSE)</f>
        <v>0</v>
      </c>
      <c r="G266" s="209">
        <f>VLOOKUP($A266,Table2[[#All],[No]:[Which Group Does Student Participate In?
(optional)]],23,FALSE)</f>
        <v>0</v>
      </c>
      <c r="H266" s="29"/>
      <c r="I266" s="29"/>
      <c r="J266" s="29"/>
      <c r="K266" s="29"/>
      <c r="L266" s="29"/>
      <c r="M266" s="29"/>
      <c r="N266" s="29"/>
      <c r="O266" s="29"/>
      <c r="P266" s="29"/>
      <c r="Q266" s="29"/>
      <c r="R266" s="29"/>
      <c r="S266" s="9"/>
      <c r="T266" s="9"/>
      <c r="U266" s="9"/>
      <c r="V266" s="9"/>
      <c r="W266" s="9"/>
      <c r="X266" s="9"/>
      <c r="Y266" s="9"/>
      <c r="Z266" s="9"/>
      <c r="AA266" s="9"/>
      <c r="AB266" s="9"/>
      <c r="AC266" s="9"/>
      <c r="AD266" s="9"/>
      <c r="AE266" s="9"/>
      <c r="AF266" s="9"/>
      <c r="AG266" s="9"/>
      <c r="AH266" s="9"/>
      <c r="AI266" s="9"/>
      <c r="AJ266" s="9"/>
      <c r="AK266" s="9"/>
      <c r="AL266" s="9"/>
      <c r="AM266" s="11">
        <f t="shared" si="16"/>
        <v>0</v>
      </c>
      <c r="AN266" s="11">
        <f t="shared" si="17"/>
        <v>0</v>
      </c>
      <c r="AO266" s="47" t="e">
        <f t="shared" si="18"/>
        <v>#DIV/0!</v>
      </c>
      <c r="AP266" s="3">
        <f>SUM(VLOOKUP($A266,JAN!$A$2:$AN$301,39,FALSE),VLOOKUP($A266,FEB!$A$2:$AK$301,36,FALSE),VLOOKUP($A266,MAR!$A$2:$AN$301,39,FALSE))</f>
        <v>0</v>
      </c>
      <c r="AQ266" s="3">
        <f>SUM(VLOOKUP($A266,JAN!$A$2:$AN$301,40,FALSE),VLOOKUP($A266,FEB!$A$2:$AK$301,37,FALSE),VLOOKUP($A266,MAR!$A$2:$AN$301,40,FALSE))</f>
        <v>0</v>
      </c>
      <c r="AR266" s="196" t="e">
        <f t="shared" si="19"/>
        <v>#DIV/0!</v>
      </c>
    </row>
    <row r="267" spans="1:44" x14ac:dyDescent="0.25">
      <c r="A267" s="10">
        <v>266</v>
      </c>
      <c r="B267" s="11">
        <f>VLOOKUP($A267,Table2[[No]:[Date Student Last Attended Program
(mm/dd/yyyy)]],2,FALSE)</f>
        <v>0</v>
      </c>
      <c r="C267" s="12">
        <f>VLOOKUP($A267,Table2[[No]:[Date Student Last Attended Program
(mm/dd/yyyy)]],4,FALSE)</f>
        <v>0</v>
      </c>
      <c r="D267" s="51">
        <f>VLOOKUP($A267,Table2[[No]:[Date Student Last Attended Program
(mm/dd/yyyy)]],14,FALSE)</f>
        <v>0</v>
      </c>
      <c r="E267" s="138">
        <f>VLOOKUP($A267,Table2[[No]:[Date Student Last Attended Program
(mm/dd/yyyy)]],17,FALSE)</f>
        <v>0</v>
      </c>
      <c r="F267" s="207">
        <f>VLOOKUP($A267,Table2[[No]:[Date Student Last Attended Program
(mm/dd/yyyy)]],18,FALSE)</f>
        <v>0</v>
      </c>
      <c r="G267" s="209">
        <f>VLOOKUP($A267,Table2[[#All],[No]:[Which Group Does Student Participate In?
(optional)]],23,FALSE)</f>
        <v>0</v>
      </c>
      <c r="H267" s="29"/>
      <c r="I267" s="29"/>
      <c r="J267" s="29"/>
      <c r="K267" s="29"/>
      <c r="L267" s="29"/>
      <c r="M267" s="29"/>
      <c r="N267" s="29"/>
      <c r="O267" s="29"/>
      <c r="P267" s="29"/>
      <c r="Q267" s="29"/>
      <c r="R267" s="29"/>
      <c r="S267" s="9"/>
      <c r="T267" s="9"/>
      <c r="U267" s="9"/>
      <c r="V267" s="9"/>
      <c r="W267" s="9"/>
      <c r="X267" s="9"/>
      <c r="Y267" s="9"/>
      <c r="Z267" s="9"/>
      <c r="AA267" s="9"/>
      <c r="AB267" s="9"/>
      <c r="AC267" s="9"/>
      <c r="AD267" s="9"/>
      <c r="AE267" s="9"/>
      <c r="AF267" s="9"/>
      <c r="AG267" s="9"/>
      <c r="AH267" s="9"/>
      <c r="AI267" s="9"/>
      <c r="AJ267" s="9"/>
      <c r="AK267" s="9"/>
      <c r="AL267" s="9"/>
      <c r="AM267" s="11">
        <f t="shared" si="16"/>
        <v>0</v>
      </c>
      <c r="AN267" s="11">
        <f t="shared" si="17"/>
        <v>0</v>
      </c>
      <c r="AO267" s="47" t="e">
        <f t="shared" si="18"/>
        <v>#DIV/0!</v>
      </c>
      <c r="AP267" s="3">
        <f>SUM(VLOOKUP($A267,JAN!$A$2:$AN$301,39,FALSE),VLOOKUP($A267,FEB!$A$2:$AK$301,36,FALSE),VLOOKUP($A267,MAR!$A$2:$AN$301,39,FALSE))</f>
        <v>0</v>
      </c>
      <c r="AQ267" s="3">
        <f>SUM(VLOOKUP($A267,JAN!$A$2:$AN$301,40,FALSE),VLOOKUP($A267,FEB!$A$2:$AK$301,37,FALSE),VLOOKUP($A267,MAR!$A$2:$AN$301,40,FALSE))</f>
        <v>0</v>
      </c>
      <c r="AR267" s="196" t="e">
        <f t="shared" si="19"/>
        <v>#DIV/0!</v>
      </c>
    </row>
    <row r="268" spans="1:44" x14ac:dyDescent="0.25">
      <c r="A268" s="10">
        <v>267</v>
      </c>
      <c r="B268" s="11">
        <f>VLOOKUP($A268,Table2[[No]:[Date Student Last Attended Program
(mm/dd/yyyy)]],2,FALSE)</f>
        <v>0</v>
      </c>
      <c r="C268" s="12">
        <f>VLOOKUP($A268,Table2[[No]:[Date Student Last Attended Program
(mm/dd/yyyy)]],4,FALSE)</f>
        <v>0</v>
      </c>
      <c r="D268" s="51">
        <f>VLOOKUP($A268,Table2[[No]:[Date Student Last Attended Program
(mm/dd/yyyy)]],14,FALSE)</f>
        <v>0</v>
      </c>
      <c r="E268" s="138">
        <f>VLOOKUP($A268,Table2[[No]:[Date Student Last Attended Program
(mm/dd/yyyy)]],17,FALSE)</f>
        <v>0</v>
      </c>
      <c r="F268" s="207">
        <f>VLOOKUP($A268,Table2[[No]:[Date Student Last Attended Program
(mm/dd/yyyy)]],18,FALSE)</f>
        <v>0</v>
      </c>
      <c r="G268" s="209">
        <f>VLOOKUP($A268,Table2[[#All],[No]:[Which Group Does Student Participate In?
(optional)]],23,FALSE)</f>
        <v>0</v>
      </c>
      <c r="H268" s="29"/>
      <c r="I268" s="29"/>
      <c r="J268" s="29"/>
      <c r="K268" s="29"/>
      <c r="L268" s="29"/>
      <c r="M268" s="29"/>
      <c r="N268" s="29"/>
      <c r="O268" s="29"/>
      <c r="P268" s="29"/>
      <c r="Q268" s="29"/>
      <c r="R268" s="29"/>
      <c r="S268" s="9"/>
      <c r="T268" s="9"/>
      <c r="U268" s="9"/>
      <c r="V268" s="9"/>
      <c r="W268" s="9"/>
      <c r="X268" s="9"/>
      <c r="Y268" s="9"/>
      <c r="Z268" s="9"/>
      <c r="AA268" s="9"/>
      <c r="AB268" s="9"/>
      <c r="AC268" s="9"/>
      <c r="AD268" s="9"/>
      <c r="AE268" s="9"/>
      <c r="AF268" s="9"/>
      <c r="AG268" s="9"/>
      <c r="AH268" s="9"/>
      <c r="AI268" s="9"/>
      <c r="AJ268" s="9"/>
      <c r="AK268" s="9"/>
      <c r="AL268" s="9"/>
      <c r="AM268" s="11">
        <f t="shared" si="16"/>
        <v>0</v>
      </c>
      <c r="AN268" s="11">
        <f t="shared" si="17"/>
        <v>0</v>
      </c>
      <c r="AO268" s="47" t="e">
        <f t="shared" si="18"/>
        <v>#DIV/0!</v>
      </c>
      <c r="AP268" s="3">
        <f>SUM(VLOOKUP($A268,JAN!$A$2:$AN$301,39,FALSE),VLOOKUP($A268,FEB!$A$2:$AK$301,36,FALSE),VLOOKUP($A268,MAR!$A$2:$AN$301,39,FALSE))</f>
        <v>0</v>
      </c>
      <c r="AQ268" s="3">
        <f>SUM(VLOOKUP($A268,JAN!$A$2:$AN$301,40,FALSE),VLOOKUP($A268,FEB!$A$2:$AK$301,37,FALSE),VLOOKUP($A268,MAR!$A$2:$AN$301,40,FALSE))</f>
        <v>0</v>
      </c>
      <c r="AR268" s="196" t="e">
        <f t="shared" si="19"/>
        <v>#DIV/0!</v>
      </c>
    </row>
    <row r="269" spans="1:44" x14ac:dyDescent="0.25">
      <c r="A269" s="10">
        <v>268</v>
      </c>
      <c r="B269" s="11">
        <f>VLOOKUP($A269,Table2[[No]:[Date Student Last Attended Program
(mm/dd/yyyy)]],2,FALSE)</f>
        <v>0</v>
      </c>
      <c r="C269" s="12">
        <f>VLOOKUP($A269,Table2[[No]:[Date Student Last Attended Program
(mm/dd/yyyy)]],4,FALSE)</f>
        <v>0</v>
      </c>
      <c r="D269" s="51">
        <f>VLOOKUP($A269,Table2[[No]:[Date Student Last Attended Program
(mm/dd/yyyy)]],14,FALSE)</f>
        <v>0</v>
      </c>
      <c r="E269" s="138">
        <f>VLOOKUP($A269,Table2[[No]:[Date Student Last Attended Program
(mm/dd/yyyy)]],17,FALSE)</f>
        <v>0</v>
      </c>
      <c r="F269" s="207">
        <f>VLOOKUP($A269,Table2[[No]:[Date Student Last Attended Program
(mm/dd/yyyy)]],18,FALSE)</f>
        <v>0</v>
      </c>
      <c r="G269" s="209">
        <f>VLOOKUP($A269,Table2[[#All],[No]:[Which Group Does Student Participate In?
(optional)]],23,FALSE)</f>
        <v>0</v>
      </c>
      <c r="H269" s="29"/>
      <c r="I269" s="29"/>
      <c r="J269" s="29"/>
      <c r="K269" s="29"/>
      <c r="L269" s="29"/>
      <c r="M269" s="29"/>
      <c r="N269" s="29"/>
      <c r="O269" s="29"/>
      <c r="P269" s="29"/>
      <c r="Q269" s="29"/>
      <c r="R269" s="29"/>
      <c r="S269" s="9"/>
      <c r="T269" s="9"/>
      <c r="U269" s="9"/>
      <c r="V269" s="9"/>
      <c r="W269" s="9"/>
      <c r="X269" s="9"/>
      <c r="Y269" s="9"/>
      <c r="Z269" s="9"/>
      <c r="AA269" s="9"/>
      <c r="AB269" s="9"/>
      <c r="AC269" s="9"/>
      <c r="AD269" s="9"/>
      <c r="AE269" s="9"/>
      <c r="AF269" s="9"/>
      <c r="AG269" s="9"/>
      <c r="AH269" s="9"/>
      <c r="AI269" s="9"/>
      <c r="AJ269" s="9"/>
      <c r="AK269" s="9"/>
      <c r="AL269" s="9"/>
      <c r="AM269" s="11">
        <f t="shared" si="16"/>
        <v>0</v>
      </c>
      <c r="AN269" s="11">
        <f t="shared" si="17"/>
        <v>0</v>
      </c>
      <c r="AO269" s="47" t="e">
        <f t="shared" si="18"/>
        <v>#DIV/0!</v>
      </c>
      <c r="AP269" s="3">
        <f>SUM(VLOOKUP($A269,JAN!$A$2:$AN$301,39,FALSE),VLOOKUP($A269,FEB!$A$2:$AK$301,36,FALSE),VLOOKUP($A269,MAR!$A$2:$AN$301,39,FALSE))</f>
        <v>0</v>
      </c>
      <c r="AQ269" s="3">
        <f>SUM(VLOOKUP($A269,JAN!$A$2:$AN$301,40,FALSE),VLOOKUP($A269,FEB!$A$2:$AK$301,37,FALSE),VLOOKUP($A269,MAR!$A$2:$AN$301,40,FALSE))</f>
        <v>0</v>
      </c>
      <c r="AR269" s="196" t="e">
        <f t="shared" si="19"/>
        <v>#DIV/0!</v>
      </c>
    </row>
    <row r="270" spans="1:44" x14ac:dyDescent="0.25">
      <c r="A270" s="10">
        <v>269</v>
      </c>
      <c r="B270" s="11">
        <f>VLOOKUP($A270,Table2[[No]:[Date Student Last Attended Program
(mm/dd/yyyy)]],2,FALSE)</f>
        <v>0</v>
      </c>
      <c r="C270" s="12">
        <f>VLOOKUP($A270,Table2[[No]:[Date Student Last Attended Program
(mm/dd/yyyy)]],4,FALSE)</f>
        <v>0</v>
      </c>
      <c r="D270" s="51">
        <f>VLOOKUP($A270,Table2[[No]:[Date Student Last Attended Program
(mm/dd/yyyy)]],14,FALSE)</f>
        <v>0</v>
      </c>
      <c r="E270" s="138">
        <f>VLOOKUP($A270,Table2[[No]:[Date Student Last Attended Program
(mm/dd/yyyy)]],17,FALSE)</f>
        <v>0</v>
      </c>
      <c r="F270" s="207">
        <f>VLOOKUP($A270,Table2[[No]:[Date Student Last Attended Program
(mm/dd/yyyy)]],18,FALSE)</f>
        <v>0</v>
      </c>
      <c r="G270" s="209">
        <f>VLOOKUP($A270,Table2[[#All],[No]:[Which Group Does Student Participate In?
(optional)]],23,FALSE)</f>
        <v>0</v>
      </c>
      <c r="H270" s="29"/>
      <c r="I270" s="29"/>
      <c r="J270" s="29"/>
      <c r="K270" s="29"/>
      <c r="L270" s="29"/>
      <c r="M270" s="29"/>
      <c r="N270" s="29"/>
      <c r="O270" s="29"/>
      <c r="P270" s="29"/>
      <c r="Q270" s="29"/>
      <c r="R270" s="29"/>
      <c r="S270" s="9"/>
      <c r="T270" s="9"/>
      <c r="U270" s="9"/>
      <c r="V270" s="9"/>
      <c r="W270" s="9"/>
      <c r="X270" s="9"/>
      <c r="Y270" s="9"/>
      <c r="Z270" s="9"/>
      <c r="AA270" s="9"/>
      <c r="AB270" s="9"/>
      <c r="AC270" s="9"/>
      <c r="AD270" s="9"/>
      <c r="AE270" s="9"/>
      <c r="AF270" s="9"/>
      <c r="AG270" s="9"/>
      <c r="AH270" s="9"/>
      <c r="AI270" s="9"/>
      <c r="AJ270" s="9"/>
      <c r="AK270" s="9"/>
      <c r="AL270" s="9"/>
      <c r="AM270" s="11">
        <f t="shared" si="16"/>
        <v>0</v>
      </c>
      <c r="AN270" s="11">
        <f t="shared" si="17"/>
        <v>0</v>
      </c>
      <c r="AO270" s="47" t="e">
        <f t="shared" si="18"/>
        <v>#DIV/0!</v>
      </c>
      <c r="AP270" s="3">
        <f>SUM(VLOOKUP($A270,JAN!$A$2:$AN$301,39,FALSE),VLOOKUP($A270,FEB!$A$2:$AK$301,36,FALSE),VLOOKUP($A270,MAR!$A$2:$AN$301,39,FALSE))</f>
        <v>0</v>
      </c>
      <c r="AQ270" s="3">
        <f>SUM(VLOOKUP($A270,JAN!$A$2:$AN$301,40,FALSE),VLOOKUP($A270,FEB!$A$2:$AK$301,37,FALSE),VLOOKUP($A270,MAR!$A$2:$AN$301,40,FALSE))</f>
        <v>0</v>
      </c>
      <c r="AR270" s="196" t="e">
        <f t="shared" si="19"/>
        <v>#DIV/0!</v>
      </c>
    </row>
    <row r="271" spans="1:44" x14ac:dyDescent="0.25">
      <c r="A271" s="10">
        <v>270</v>
      </c>
      <c r="B271" s="11">
        <f>VLOOKUP($A271,Table2[[No]:[Date Student Last Attended Program
(mm/dd/yyyy)]],2,FALSE)</f>
        <v>0</v>
      </c>
      <c r="C271" s="12">
        <f>VLOOKUP($A271,Table2[[No]:[Date Student Last Attended Program
(mm/dd/yyyy)]],4,FALSE)</f>
        <v>0</v>
      </c>
      <c r="D271" s="51">
        <f>VLOOKUP($A271,Table2[[No]:[Date Student Last Attended Program
(mm/dd/yyyy)]],14,FALSE)</f>
        <v>0</v>
      </c>
      <c r="E271" s="138">
        <f>VLOOKUP($A271,Table2[[No]:[Date Student Last Attended Program
(mm/dd/yyyy)]],17,FALSE)</f>
        <v>0</v>
      </c>
      <c r="F271" s="207">
        <f>VLOOKUP($A271,Table2[[No]:[Date Student Last Attended Program
(mm/dd/yyyy)]],18,FALSE)</f>
        <v>0</v>
      </c>
      <c r="G271" s="209">
        <f>VLOOKUP($A271,Table2[[#All],[No]:[Which Group Does Student Participate In?
(optional)]],23,FALSE)</f>
        <v>0</v>
      </c>
      <c r="H271" s="29"/>
      <c r="I271" s="29"/>
      <c r="J271" s="29"/>
      <c r="K271" s="29"/>
      <c r="L271" s="29"/>
      <c r="M271" s="29"/>
      <c r="N271" s="29"/>
      <c r="O271" s="29"/>
      <c r="P271" s="29"/>
      <c r="Q271" s="29"/>
      <c r="R271" s="29"/>
      <c r="S271" s="9"/>
      <c r="T271" s="9"/>
      <c r="U271" s="9"/>
      <c r="V271" s="9"/>
      <c r="W271" s="9"/>
      <c r="X271" s="9"/>
      <c r="Y271" s="9"/>
      <c r="Z271" s="9"/>
      <c r="AA271" s="9"/>
      <c r="AB271" s="9"/>
      <c r="AC271" s="9"/>
      <c r="AD271" s="9"/>
      <c r="AE271" s="9"/>
      <c r="AF271" s="9"/>
      <c r="AG271" s="9"/>
      <c r="AH271" s="9"/>
      <c r="AI271" s="9"/>
      <c r="AJ271" s="9"/>
      <c r="AK271" s="9"/>
      <c r="AL271" s="9"/>
      <c r="AM271" s="11">
        <f t="shared" si="16"/>
        <v>0</v>
      </c>
      <c r="AN271" s="11">
        <f t="shared" si="17"/>
        <v>0</v>
      </c>
      <c r="AO271" s="47" t="e">
        <f t="shared" si="18"/>
        <v>#DIV/0!</v>
      </c>
      <c r="AP271" s="3">
        <f>SUM(VLOOKUP($A271,JAN!$A$2:$AN$301,39,FALSE),VLOOKUP($A271,FEB!$A$2:$AK$301,36,FALSE),VLOOKUP($A271,MAR!$A$2:$AN$301,39,FALSE))</f>
        <v>0</v>
      </c>
      <c r="AQ271" s="3">
        <f>SUM(VLOOKUP($A271,JAN!$A$2:$AN$301,40,FALSE),VLOOKUP($A271,FEB!$A$2:$AK$301,37,FALSE),VLOOKUP($A271,MAR!$A$2:$AN$301,40,FALSE))</f>
        <v>0</v>
      </c>
      <c r="AR271" s="196" t="e">
        <f t="shared" si="19"/>
        <v>#DIV/0!</v>
      </c>
    </row>
    <row r="272" spans="1:44" x14ac:dyDescent="0.25">
      <c r="A272" s="10">
        <v>271</v>
      </c>
      <c r="B272" s="11">
        <f>VLOOKUP($A272,Table2[[No]:[Date Student Last Attended Program
(mm/dd/yyyy)]],2,FALSE)</f>
        <v>0</v>
      </c>
      <c r="C272" s="12">
        <f>VLOOKUP($A272,Table2[[No]:[Date Student Last Attended Program
(mm/dd/yyyy)]],4,FALSE)</f>
        <v>0</v>
      </c>
      <c r="D272" s="51">
        <f>VLOOKUP($A272,Table2[[No]:[Date Student Last Attended Program
(mm/dd/yyyy)]],14,FALSE)</f>
        <v>0</v>
      </c>
      <c r="E272" s="138">
        <f>VLOOKUP($A272,Table2[[No]:[Date Student Last Attended Program
(mm/dd/yyyy)]],17,FALSE)</f>
        <v>0</v>
      </c>
      <c r="F272" s="207">
        <f>VLOOKUP($A272,Table2[[No]:[Date Student Last Attended Program
(mm/dd/yyyy)]],18,FALSE)</f>
        <v>0</v>
      </c>
      <c r="G272" s="209">
        <f>VLOOKUP($A272,Table2[[#All],[No]:[Which Group Does Student Participate In?
(optional)]],23,FALSE)</f>
        <v>0</v>
      </c>
      <c r="H272" s="29"/>
      <c r="I272" s="29"/>
      <c r="J272" s="29"/>
      <c r="K272" s="29"/>
      <c r="L272" s="29"/>
      <c r="M272" s="29"/>
      <c r="N272" s="29"/>
      <c r="O272" s="29"/>
      <c r="P272" s="29"/>
      <c r="Q272" s="29"/>
      <c r="R272" s="29"/>
      <c r="S272" s="9"/>
      <c r="T272" s="9"/>
      <c r="U272" s="9"/>
      <c r="V272" s="9"/>
      <c r="W272" s="9"/>
      <c r="X272" s="9"/>
      <c r="Y272" s="9"/>
      <c r="Z272" s="9"/>
      <c r="AA272" s="9"/>
      <c r="AB272" s="9"/>
      <c r="AC272" s="9"/>
      <c r="AD272" s="9"/>
      <c r="AE272" s="9"/>
      <c r="AF272" s="9"/>
      <c r="AG272" s="9"/>
      <c r="AH272" s="9"/>
      <c r="AI272" s="9"/>
      <c r="AJ272" s="9"/>
      <c r="AK272" s="9"/>
      <c r="AL272" s="9"/>
      <c r="AM272" s="11">
        <f t="shared" si="16"/>
        <v>0</v>
      </c>
      <c r="AN272" s="11">
        <f t="shared" si="17"/>
        <v>0</v>
      </c>
      <c r="AO272" s="47" t="e">
        <f t="shared" si="18"/>
        <v>#DIV/0!</v>
      </c>
      <c r="AP272" s="3">
        <f>SUM(VLOOKUP($A272,JAN!$A$2:$AN$301,39,FALSE),VLOOKUP($A272,FEB!$A$2:$AK$301,36,FALSE),VLOOKUP($A272,MAR!$A$2:$AN$301,39,FALSE))</f>
        <v>0</v>
      </c>
      <c r="AQ272" s="3">
        <f>SUM(VLOOKUP($A272,JAN!$A$2:$AN$301,40,FALSE),VLOOKUP($A272,FEB!$A$2:$AK$301,37,FALSE),VLOOKUP($A272,MAR!$A$2:$AN$301,40,FALSE))</f>
        <v>0</v>
      </c>
      <c r="AR272" s="196" t="e">
        <f t="shared" si="19"/>
        <v>#DIV/0!</v>
      </c>
    </row>
    <row r="273" spans="1:44" x14ac:dyDescent="0.25">
      <c r="A273" s="10">
        <v>272</v>
      </c>
      <c r="B273" s="11">
        <f>VLOOKUP($A273,Table2[[No]:[Date Student Last Attended Program
(mm/dd/yyyy)]],2,FALSE)</f>
        <v>0</v>
      </c>
      <c r="C273" s="12">
        <f>VLOOKUP($A273,Table2[[No]:[Date Student Last Attended Program
(mm/dd/yyyy)]],4,FALSE)</f>
        <v>0</v>
      </c>
      <c r="D273" s="51">
        <f>VLOOKUP($A273,Table2[[No]:[Date Student Last Attended Program
(mm/dd/yyyy)]],14,FALSE)</f>
        <v>0</v>
      </c>
      <c r="E273" s="138">
        <f>VLOOKUP($A273,Table2[[No]:[Date Student Last Attended Program
(mm/dd/yyyy)]],17,FALSE)</f>
        <v>0</v>
      </c>
      <c r="F273" s="207">
        <f>VLOOKUP($A273,Table2[[No]:[Date Student Last Attended Program
(mm/dd/yyyy)]],18,FALSE)</f>
        <v>0</v>
      </c>
      <c r="G273" s="209">
        <f>VLOOKUP($A273,Table2[[#All],[No]:[Which Group Does Student Participate In?
(optional)]],23,FALSE)</f>
        <v>0</v>
      </c>
      <c r="H273" s="29"/>
      <c r="I273" s="29"/>
      <c r="J273" s="29"/>
      <c r="K273" s="29"/>
      <c r="L273" s="29"/>
      <c r="M273" s="29"/>
      <c r="N273" s="29"/>
      <c r="O273" s="29"/>
      <c r="P273" s="29"/>
      <c r="Q273" s="29"/>
      <c r="R273" s="29"/>
      <c r="S273" s="9"/>
      <c r="T273" s="9"/>
      <c r="U273" s="9"/>
      <c r="V273" s="9"/>
      <c r="W273" s="9"/>
      <c r="X273" s="9"/>
      <c r="Y273" s="9"/>
      <c r="Z273" s="9"/>
      <c r="AA273" s="9"/>
      <c r="AB273" s="9"/>
      <c r="AC273" s="9"/>
      <c r="AD273" s="9"/>
      <c r="AE273" s="9"/>
      <c r="AF273" s="9"/>
      <c r="AG273" s="9"/>
      <c r="AH273" s="9"/>
      <c r="AI273" s="9"/>
      <c r="AJ273" s="9"/>
      <c r="AK273" s="9"/>
      <c r="AL273" s="9"/>
      <c r="AM273" s="11">
        <f t="shared" si="16"/>
        <v>0</v>
      </c>
      <c r="AN273" s="11">
        <f t="shared" si="17"/>
        <v>0</v>
      </c>
      <c r="AO273" s="47" t="e">
        <f t="shared" si="18"/>
        <v>#DIV/0!</v>
      </c>
      <c r="AP273" s="3">
        <f>SUM(VLOOKUP($A273,JAN!$A$2:$AN$301,39,FALSE),VLOOKUP($A273,FEB!$A$2:$AK$301,36,FALSE),VLOOKUP($A273,MAR!$A$2:$AN$301,39,FALSE))</f>
        <v>0</v>
      </c>
      <c r="AQ273" s="3">
        <f>SUM(VLOOKUP($A273,JAN!$A$2:$AN$301,40,FALSE),VLOOKUP($A273,FEB!$A$2:$AK$301,37,FALSE),VLOOKUP($A273,MAR!$A$2:$AN$301,40,FALSE))</f>
        <v>0</v>
      </c>
      <c r="AR273" s="196" t="e">
        <f t="shared" si="19"/>
        <v>#DIV/0!</v>
      </c>
    </row>
    <row r="274" spans="1:44" x14ac:dyDescent="0.25">
      <c r="A274" s="10">
        <v>273</v>
      </c>
      <c r="B274" s="11">
        <f>VLOOKUP($A274,Table2[[No]:[Date Student Last Attended Program
(mm/dd/yyyy)]],2,FALSE)</f>
        <v>0</v>
      </c>
      <c r="C274" s="12">
        <f>VLOOKUP($A274,Table2[[No]:[Date Student Last Attended Program
(mm/dd/yyyy)]],4,FALSE)</f>
        <v>0</v>
      </c>
      <c r="D274" s="51">
        <f>VLOOKUP($A274,Table2[[No]:[Date Student Last Attended Program
(mm/dd/yyyy)]],14,FALSE)</f>
        <v>0</v>
      </c>
      <c r="E274" s="138">
        <f>VLOOKUP($A274,Table2[[No]:[Date Student Last Attended Program
(mm/dd/yyyy)]],17,FALSE)</f>
        <v>0</v>
      </c>
      <c r="F274" s="207">
        <f>VLOOKUP($A274,Table2[[No]:[Date Student Last Attended Program
(mm/dd/yyyy)]],18,FALSE)</f>
        <v>0</v>
      </c>
      <c r="G274" s="209">
        <f>VLOOKUP($A274,Table2[[#All],[No]:[Which Group Does Student Participate In?
(optional)]],23,FALSE)</f>
        <v>0</v>
      </c>
      <c r="H274" s="29"/>
      <c r="I274" s="29"/>
      <c r="J274" s="29"/>
      <c r="K274" s="29"/>
      <c r="L274" s="29"/>
      <c r="M274" s="29"/>
      <c r="N274" s="29"/>
      <c r="O274" s="29"/>
      <c r="P274" s="29"/>
      <c r="Q274" s="29"/>
      <c r="R274" s="29"/>
      <c r="S274" s="9"/>
      <c r="T274" s="9"/>
      <c r="U274" s="9"/>
      <c r="V274" s="9"/>
      <c r="W274" s="9"/>
      <c r="X274" s="9"/>
      <c r="Y274" s="9"/>
      <c r="Z274" s="9"/>
      <c r="AA274" s="9"/>
      <c r="AB274" s="9"/>
      <c r="AC274" s="9"/>
      <c r="AD274" s="9"/>
      <c r="AE274" s="9"/>
      <c r="AF274" s="9"/>
      <c r="AG274" s="9"/>
      <c r="AH274" s="9"/>
      <c r="AI274" s="9"/>
      <c r="AJ274" s="9"/>
      <c r="AK274" s="9"/>
      <c r="AL274" s="9"/>
      <c r="AM274" s="11">
        <f t="shared" si="16"/>
        <v>0</v>
      </c>
      <c r="AN274" s="11">
        <f t="shared" si="17"/>
        <v>0</v>
      </c>
      <c r="AO274" s="47" t="e">
        <f t="shared" si="18"/>
        <v>#DIV/0!</v>
      </c>
      <c r="AP274" s="3">
        <f>SUM(VLOOKUP($A274,JAN!$A$2:$AN$301,39,FALSE),VLOOKUP($A274,FEB!$A$2:$AK$301,36,FALSE),VLOOKUP($A274,MAR!$A$2:$AN$301,39,FALSE))</f>
        <v>0</v>
      </c>
      <c r="AQ274" s="3">
        <f>SUM(VLOOKUP($A274,JAN!$A$2:$AN$301,40,FALSE),VLOOKUP($A274,FEB!$A$2:$AK$301,37,FALSE),VLOOKUP($A274,MAR!$A$2:$AN$301,40,FALSE))</f>
        <v>0</v>
      </c>
      <c r="AR274" s="196" t="e">
        <f t="shared" si="19"/>
        <v>#DIV/0!</v>
      </c>
    </row>
    <row r="275" spans="1:44" x14ac:dyDescent="0.25">
      <c r="A275" s="10">
        <v>274</v>
      </c>
      <c r="B275" s="11">
        <f>VLOOKUP($A275,Table2[[No]:[Date Student Last Attended Program
(mm/dd/yyyy)]],2,FALSE)</f>
        <v>0</v>
      </c>
      <c r="C275" s="12">
        <f>VLOOKUP($A275,Table2[[No]:[Date Student Last Attended Program
(mm/dd/yyyy)]],4,FALSE)</f>
        <v>0</v>
      </c>
      <c r="D275" s="51">
        <f>VLOOKUP($A275,Table2[[No]:[Date Student Last Attended Program
(mm/dd/yyyy)]],14,FALSE)</f>
        <v>0</v>
      </c>
      <c r="E275" s="138">
        <f>VLOOKUP($A275,Table2[[No]:[Date Student Last Attended Program
(mm/dd/yyyy)]],17,FALSE)</f>
        <v>0</v>
      </c>
      <c r="F275" s="207">
        <f>VLOOKUP($A275,Table2[[No]:[Date Student Last Attended Program
(mm/dd/yyyy)]],18,FALSE)</f>
        <v>0</v>
      </c>
      <c r="G275" s="209">
        <f>VLOOKUP($A275,Table2[[#All],[No]:[Which Group Does Student Participate In?
(optional)]],23,FALSE)</f>
        <v>0</v>
      </c>
      <c r="H275" s="29"/>
      <c r="I275" s="29"/>
      <c r="J275" s="29"/>
      <c r="K275" s="29"/>
      <c r="L275" s="29"/>
      <c r="M275" s="29"/>
      <c r="N275" s="29"/>
      <c r="O275" s="29"/>
      <c r="P275" s="29"/>
      <c r="Q275" s="29"/>
      <c r="R275" s="29"/>
      <c r="S275" s="9"/>
      <c r="T275" s="9"/>
      <c r="U275" s="9"/>
      <c r="V275" s="9"/>
      <c r="W275" s="9"/>
      <c r="X275" s="9"/>
      <c r="Y275" s="9"/>
      <c r="Z275" s="9"/>
      <c r="AA275" s="9"/>
      <c r="AB275" s="9"/>
      <c r="AC275" s="9"/>
      <c r="AD275" s="9"/>
      <c r="AE275" s="9"/>
      <c r="AF275" s="9"/>
      <c r="AG275" s="9"/>
      <c r="AH275" s="9"/>
      <c r="AI275" s="9"/>
      <c r="AJ275" s="9"/>
      <c r="AK275" s="9"/>
      <c r="AL275" s="9"/>
      <c r="AM275" s="11">
        <f t="shared" si="16"/>
        <v>0</v>
      </c>
      <c r="AN275" s="11">
        <f t="shared" si="17"/>
        <v>0</v>
      </c>
      <c r="AO275" s="47" t="e">
        <f t="shared" si="18"/>
        <v>#DIV/0!</v>
      </c>
      <c r="AP275" s="3">
        <f>SUM(VLOOKUP($A275,JAN!$A$2:$AN$301,39,FALSE),VLOOKUP($A275,FEB!$A$2:$AK$301,36,FALSE),VLOOKUP($A275,MAR!$A$2:$AN$301,39,FALSE))</f>
        <v>0</v>
      </c>
      <c r="AQ275" s="3">
        <f>SUM(VLOOKUP($A275,JAN!$A$2:$AN$301,40,FALSE),VLOOKUP($A275,FEB!$A$2:$AK$301,37,FALSE),VLOOKUP($A275,MAR!$A$2:$AN$301,40,FALSE))</f>
        <v>0</v>
      </c>
      <c r="AR275" s="196" t="e">
        <f t="shared" si="19"/>
        <v>#DIV/0!</v>
      </c>
    </row>
    <row r="276" spans="1:44" x14ac:dyDescent="0.25">
      <c r="A276" s="10">
        <v>275</v>
      </c>
      <c r="B276" s="11">
        <f>VLOOKUP($A276,Table2[[No]:[Date Student Last Attended Program
(mm/dd/yyyy)]],2,FALSE)</f>
        <v>0</v>
      </c>
      <c r="C276" s="12">
        <f>VLOOKUP($A276,Table2[[No]:[Date Student Last Attended Program
(mm/dd/yyyy)]],4,FALSE)</f>
        <v>0</v>
      </c>
      <c r="D276" s="51">
        <f>VLOOKUP($A276,Table2[[No]:[Date Student Last Attended Program
(mm/dd/yyyy)]],14,FALSE)</f>
        <v>0</v>
      </c>
      <c r="E276" s="138">
        <f>VLOOKUP($A276,Table2[[No]:[Date Student Last Attended Program
(mm/dd/yyyy)]],17,FALSE)</f>
        <v>0</v>
      </c>
      <c r="F276" s="207">
        <f>VLOOKUP($A276,Table2[[No]:[Date Student Last Attended Program
(mm/dd/yyyy)]],18,FALSE)</f>
        <v>0</v>
      </c>
      <c r="G276" s="209">
        <f>VLOOKUP($A276,Table2[[#All],[No]:[Which Group Does Student Participate In?
(optional)]],23,FALSE)</f>
        <v>0</v>
      </c>
      <c r="H276" s="29"/>
      <c r="I276" s="29"/>
      <c r="J276" s="29"/>
      <c r="K276" s="29"/>
      <c r="L276" s="29"/>
      <c r="M276" s="29"/>
      <c r="N276" s="29"/>
      <c r="O276" s="29"/>
      <c r="P276" s="29"/>
      <c r="Q276" s="29"/>
      <c r="R276" s="29"/>
      <c r="S276" s="9"/>
      <c r="T276" s="9"/>
      <c r="U276" s="9"/>
      <c r="V276" s="9"/>
      <c r="W276" s="9"/>
      <c r="X276" s="9"/>
      <c r="Y276" s="9"/>
      <c r="Z276" s="9"/>
      <c r="AA276" s="9"/>
      <c r="AB276" s="9"/>
      <c r="AC276" s="9"/>
      <c r="AD276" s="9"/>
      <c r="AE276" s="9"/>
      <c r="AF276" s="9"/>
      <c r="AG276" s="9"/>
      <c r="AH276" s="9"/>
      <c r="AI276" s="9"/>
      <c r="AJ276" s="9"/>
      <c r="AK276" s="9"/>
      <c r="AL276" s="9"/>
      <c r="AM276" s="11">
        <f t="shared" si="16"/>
        <v>0</v>
      </c>
      <c r="AN276" s="11">
        <f t="shared" si="17"/>
        <v>0</v>
      </c>
      <c r="AO276" s="47" t="e">
        <f t="shared" si="18"/>
        <v>#DIV/0!</v>
      </c>
      <c r="AP276" s="3">
        <f>SUM(VLOOKUP($A276,JAN!$A$2:$AN$301,39,FALSE),VLOOKUP($A276,FEB!$A$2:$AK$301,36,FALSE),VLOOKUP($A276,MAR!$A$2:$AN$301,39,FALSE))</f>
        <v>0</v>
      </c>
      <c r="AQ276" s="3">
        <f>SUM(VLOOKUP($A276,JAN!$A$2:$AN$301,40,FALSE),VLOOKUP($A276,FEB!$A$2:$AK$301,37,FALSE),VLOOKUP($A276,MAR!$A$2:$AN$301,40,FALSE))</f>
        <v>0</v>
      </c>
      <c r="AR276" s="196" t="e">
        <f t="shared" si="19"/>
        <v>#DIV/0!</v>
      </c>
    </row>
    <row r="277" spans="1:44" x14ac:dyDescent="0.25">
      <c r="A277" s="10">
        <v>276</v>
      </c>
      <c r="B277" s="11">
        <f>VLOOKUP($A277,Table2[[No]:[Date Student Last Attended Program
(mm/dd/yyyy)]],2,FALSE)</f>
        <v>0</v>
      </c>
      <c r="C277" s="12">
        <f>VLOOKUP($A277,Table2[[No]:[Date Student Last Attended Program
(mm/dd/yyyy)]],4,FALSE)</f>
        <v>0</v>
      </c>
      <c r="D277" s="51">
        <f>VLOOKUP($A277,Table2[[No]:[Date Student Last Attended Program
(mm/dd/yyyy)]],14,FALSE)</f>
        <v>0</v>
      </c>
      <c r="E277" s="138">
        <f>VLOOKUP($A277,Table2[[No]:[Date Student Last Attended Program
(mm/dd/yyyy)]],17,FALSE)</f>
        <v>0</v>
      </c>
      <c r="F277" s="207">
        <f>VLOOKUP($A277,Table2[[No]:[Date Student Last Attended Program
(mm/dd/yyyy)]],18,FALSE)</f>
        <v>0</v>
      </c>
      <c r="G277" s="209">
        <f>VLOOKUP($A277,Table2[[#All],[No]:[Which Group Does Student Participate In?
(optional)]],23,FALSE)</f>
        <v>0</v>
      </c>
      <c r="H277" s="29"/>
      <c r="I277" s="29"/>
      <c r="J277" s="29"/>
      <c r="K277" s="29"/>
      <c r="L277" s="29"/>
      <c r="M277" s="29"/>
      <c r="N277" s="29"/>
      <c r="O277" s="29"/>
      <c r="P277" s="29"/>
      <c r="Q277" s="29"/>
      <c r="R277" s="29"/>
      <c r="S277" s="9"/>
      <c r="T277" s="9"/>
      <c r="U277" s="9"/>
      <c r="V277" s="9"/>
      <c r="W277" s="9"/>
      <c r="X277" s="9"/>
      <c r="Y277" s="9"/>
      <c r="Z277" s="9"/>
      <c r="AA277" s="9"/>
      <c r="AB277" s="9"/>
      <c r="AC277" s="9"/>
      <c r="AD277" s="9"/>
      <c r="AE277" s="9"/>
      <c r="AF277" s="9"/>
      <c r="AG277" s="9"/>
      <c r="AH277" s="9"/>
      <c r="AI277" s="9"/>
      <c r="AJ277" s="9"/>
      <c r="AK277" s="9"/>
      <c r="AL277" s="9"/>
      <c r="AM277" s="11">
        <f t="shared" si="16"/>
        <v>0</v>
      </c>
      <c r="AN277" s="11">
        <f t="shared" si="17"/>
        <v>0</v>
      </c>
      <c r="AO277" s="47" t="e">
        <f t="shared" si="18"/>
        <v>#DIV/0!</v>
      </c>
      <c r="AP277" s="3">
        <f>SUM(VLOOKUP($A277,JAN!$A$2:$AN$301,39,FALSE),VLOOKUP($A277,FEB!$A$2:$AK$301,36,FALSE),VLOOKUP($A277,MAR!$A$2:$AN$301,39,FALSE))</f>
        <v>0</v>
      </c>
      <c r="AQ277" s="3">
        <f>SUM(VLOOKUP($A277,JAN!$A$2:$AN$301,40,FALSE),VLOOKUP($A277,FEB!$A$2:$AK$301,37,FALSE),VLOOKUP($A277,MAR!$A$2:$AN$301,40,FALSE))</f>
        <v>0</v>
      </c>
      <c r="AR277" s="196" t="e">
        <f t="shared" si="19"/>
        <v>#DIV/0!</v>
      </c>
    </row>
    <row r="278" spans="1:44" x14ac:dyDescent="0.25">
      <c r="A278" s="10">
        <v>277</v>
      </c>
      <c r="B278" s="11">
        <f>VLOOKUP($A278,Table2[[No]:[Date Student Last Attended Program
(mm/dd/yyyy)]],2,FALSE)</f>
        <v>0</v>
      </c>
      <c r="C278" s="12">
        <f>VLOOKUP($A278,Table2[[No]:[Date Student Last Attended Program
(mm/dd/yyyy)]],4,FALSE)</f>
        <v>0</v>
      </c>
      <c r="D278" s="51">
        <f>VLOOKUP($A278,Table2[[No]:[Date Student Last Attended Program
(mm/dd/yyyy)]],14,FALSE)</f>
        <v>0</v>
      </c>
      <c r="E278" s="138">
        <f>VLOOKUP($A278,Table2[[No]:[Date Student Last Attended Program
(mm/dd/yyyy)]],17,FALSE)</f>
        <v>0</v>
      </c>
      <c r="F278" s="207">
        <f>VLOOKUP($A278,Table2[[No]:[Date Student Last Attended Program
(mm/dd/yyyy)]],18,FALSE)</f>
        <v>0</v>
      </c>
      <c r="G278" s="209">
        <f>VLOOKUP($A278,Table2[[#All],[No]:[Which Group Does Student Participate In?
(optional)]],23,FALSE)</f>
        <v>0</v>
      </c>
      <c r="H278" s="29"/>
      <c r="I278" s="29"/>
      <c r="J278" s="29"/>
      <c r="K278" s="29"/>
      <c r="L278" s="29"/>
      <c r="M278" s="29"/>
      <c r="N278" s="29"/>
      <c r="O278" s="29"/>
      <c r="P278" s="29"/>
      <c r="Q278" s="29"/>
      <c r="R278" s="29"/>
      <c r="S278" s="9"/>
      <c r="T278" s="9"/>
      <c r="U278" s="9"/>
      <c r="V278" s="9"/>
      <c r="W278" s="9"/>
      <c r="X278" s="9"/>
      <c r="Y278" s="9"/>
      <c r="Z278" s="9"/>
      <c r="AA278" s="9"/>
      <c r="AB278" s="9"/>
      <c r="AC278" s="9"/>
      <c r="AD278" s="9"/>
      <c r="AE278" s="9"/>
      <c r="AF278" s="9"/>
      <c r="AG278" s="9"/>
      <c r="AH278" s="9"/>
      <c r="AI278" s="9"/>
      <c r="AJ278" s="9"/>
      <c r="AK278" s="9"/>
      <c r="AL278" s="9"/>
      <c r="AM278" s="11">
        <f t="shared" si="16"/>
        <v>0</v>
      </c>
      <c r="AN278" s="11">
        <f t="shared" si="17"/>
        <v>0</v>
      </c>
      <c r="AO278" s="47" t="e">
        <f t="shared" si="18"/>
        <v>#DIV/0!</v>
      </c>
      <c r="AP278" s="3">
        <f>SUM(VLOOKUP($A278,JAN!$A$2:$AN$301,39,FALSE),VLOOKUP($A278,FEB!$A$2:$AK$301,36,FALSE),VLOOKUP($A278,MAR!$A$2:$AN$301,39,FALSE))</f>
        <v>0</v>
      </c>
      <c r="AQ278" s="3">
        <f>SUM(VLOOKUP($A278,JAN!$A$2:$AN$301,40,FALSE),VLOOKUP($A278,FEB!$A$2:$AK$301,37,FALSE),VLOOKUP($A278,MAR!$A$2:$AN$301,40,FALSE))</f>
        <v>0</v>
      </c>
      <c r="AR278" s="196" t="e">
        <f t="shared" si="19"/>
        <v>#DIV/0!</v>
      </c>
    </row>
    <row r="279" spans="1:44" x14ac:dyDescent="0.25">
      <c r="A279" s="10">
        <v>278</v>
      </c>
      <c r="B279" s="11">
        <f>VLOOKUP($A279,Table2[[No]:[Date Student Last Attended Program
(mm/dd/yyyy)]],2,FALSE)</f>
        <v>0</v>
      </c>
      <c r="C279" s="12">
        <f>VLOOKUP($A279,Table2[[No]:[Date Student Last Attended Program
(mm/dd/yyyy)]],4,FALSE)</f>
        <v>0</v>
      </c>
      <c r="D279" s="51">
        <f>VLOOKUP($A279,Table2[[No]:[Date Student Last Attended Program
(mm/dd/yyyy)]],14,FALSE)</f>
        <v>0</v>
      </c>
      <c r="E279" s="138">
        <f>VLOOKUP($A279,Table2[[No]:[Date Student Last Attended Program
(mm/dd/yyyy)]],17,FALSE)</f>
        <v>0</v>
      </c>
      <c r="F279" s="207">
        <f>VLOOKUP($A279,Table2[[No]:[Date Student Last Attended Program
(mm/dd/yyyy)]],18,FALSE)</f>
        <v>0</v>
      </c>
      <c r="G279" s="209">
        <f>VLOOKUP($A279,Table2[[#All],[No]:[Which Group Does Student Participate In?
(optional)]],23,FALSE)</f>
        <v>0</v>
      </c>
      <c r="H279" s="29"/>
      <c r="I279" s="29"/>
      <c r="J279" s="29"/>
      <c r="K279" s="29"/>
      <c r="L279" s="29"/>
      <c r="M279" s="29"/>
      <c r="N279" s="29"/>
      <c r="O279" s="29"/>
      <c r="P279" s="29"/>
      <c r="Q279" s="29"/>
      <c r="R279" s="29"/>
      <c r="S279" s="9"/>
      <c r="T279" s="9"/>
      <c r="U279" s="9"/>
      <c r="V279" s="9"/>
      <c r="W279" s="9"/>
      <c r="X279" s="9"/>
      <c r="Y279" s="9"/>
      <c r="Z279" s="9"/>
      <c r="AA279" s="9"/>
      <c r="AB279" s="9"/>
      <c r="AC279" s="9"/>
      <c r="AD279" s="9"/>
      <c r="AE279" s="9"/>
      <c r="AF279" s="9"/>
      <c r="AG279" s="9"/>
      <c r="AH279" s="9"/>
      <c r="AI279" s="9"/>
      <c r="AJ279" s="9"/>
      <c r="AK279" s="9"/>
      <c r="AL279" s="9"/>
      <c r="AM279" s="11">
        <f t="shared" si="16"/>
        <v>0</v>
      </c>
      <c r="AN279" s="11">
        <f t="shared" si="17"/>
        <v>0</v>
      </c>
      <c r="AO279" s="47" t="e">
        <f t="shared" si="18"/>
        <v>#DIV/0!</v>
      </c>
      <c r="AP279" s="3">
        <f>SUM(VLOOKUP($A279,JAN!$A$2:$AN$301,39,FALSE),VLOOKUP($A279,FEB!$A$2:$AK$301,36,FALSE),VLOOKUP($A279,MAR!$A$2:$AN$301,39,FALSE))</f>
        <v>0</v>
      </c>
      <c r="AQ279" s="3">
        <f>SUM(VLOOKUP($A279,JAN!$A$2:$AN$301,40,FALSE),VLOOKUP($A279,FEB!$A$2:$AK$301,37,FALSE),VLOOKUP($A279,MAR!$A$2:$AN$301,40,FALSE))</f>
        <v>0</v>
      </c>
      <c r="AR279" s="196" t="e">
        <f t="shared" si="19"/>
        <v>#DIV/0!</v>
      </c>
    </row>
    <row r="280" spans="1:44" x14ac:dyDescent="0.25">
      <c r="A280" s="10">
        <v>279</v>
      </c>
      <c r="B280" s="11">
        <f>VLOOKUP($A280,Table2[[No]:[Date Student Last Attended Program
(mm/dd/yyyy)]],2,FALSE)</f>
        <v>0</v>
      </c>
      <c r="C280" s="12">
        <f>VLOOKUP($A280,Table2[[No]:[Date Student Last Attended Program
(mm/dd/yyyy)]],4,FALSE)</f>
        <v>0</v>
      </c>
      <c r="D280" s="51">
        <f>VLOOKUP($A280,Table2[[No]:[Date Student Last Attended Program
(mm/dd/yyyy)]],14,FALSE)</f>
        <v>0</v>
      </c>
      <c r="E280" s="138">
        <f>VLOOKUP($A280,Table2[[No]:[Date Student Last Attended Program
(mm/dd/yyyy)]],17,FALSE)</f>
        <v>0</v>
      </c>
      <c r="F280" s="207">
        <f>VLOOKUP($A280,Table2[[No]:[Date Student Last Attended Program
(mm/dd/yyyy)]],18,FALSE)</f>
        <v>0</v>
      </c>
      <c r="G280" s="209">
        <f>VLOOKUP($A280,Table2[[#All],[No]:[Which Group Does Student Participate In?
(optional)]],23,FALSE)</f>
        <v>0</v>
      </c>
      <c r="H280" s="29"/>
      <c r="I280" s="29"/>
      <c r="J280" s="29"/>
      <c r="K280" s="29"/>
      <c r="L280" s="29"/>
      <c r="M280" s="29"/>
      <c r="N280" s="29"/>
      <c r="O280" s="29"/>
      <c r="P280" s="29"/>
      <c r="Q280" s="29"/>
      <c r="R280" s="29"/>
      <c r="S280" s="9"/>
      <c r="T280" s="9"/>
      <c r="U280" s="9"/>
      <c r="V280" s="9"/>
      <c r="W280" s="9"/>
      <c r="X280" s="9"/>
      <c r="Y280" s="9"/>
      <c r="Z280" s="9"/>
      <c r="AA280" s="9"/>
      <c r="AB280" s="9"/>
      <c r="AC280" s="9"/>
      <c r="AD280" s="9"/>
      <c r="AE280" s="9"/>
      <c r="AF280" s="9"/>
      <c r="AG280" s="9"/>
      <c r="AH280" s="9"/>
      <c r="AI280" s="9"/>
      <c r="AJ280" s="9"/>
      <c r="AK280" s="9"/>
      <c r="AL280" s="9"/>
      <c r="AM280" s="11">
        <f t="shared" si="16"/>
        <v>0</v>
      </c>
      <c r="AN280" s="11">
        <f t="shared" si="17"/>
        <v>0</v>
      </c>
      <c r="AO280" s="47" t="e">
        <f t="shared" si="18"/>
        <v>#DIV/0!</v>
      </c>
      <c r="AP280" s="3">
        <f>SUM(VLOOKUP($A280,JAN!$A$2:$AN$301,39,FALSE),VLOOKUP($A280,FEB!$A$2:$AK$301,36,FALSE),VLOOKUP($A280,MAR!$A$2:$AN$301,39,FALSE))</f>
        <v>0</v>
      </c>
      <c r="AQ280" s="3">
        <f>SUM(VLOOKUP($A280,JAN!$A$2:$AN$301,40,FALSE),VLOOKUP($A280,FEB!$A$2:$AK$301,37,FALSE),VLOOKUP($A280,MAR!$A$2:$AN$301,40,FALSE))</f>
        <v>0</v>
      </c>
      <c r="AR280" s="196" t="e">
        <f t="shared" si="19"/>
        <v>#DIV/0!</v>
      </c>
    </row>
    <row r="281" spans="1:44" x14ac:dyDescent="0.25">
      <c r="A281" s="10">
        <v>280</v>
      </c>
      <c r="B281" s="11">
        <f>VLOOKUP($A281,Table2[[No]:[Date Student Last Attended Program
(mm/dd/yyyy)]],2,FALSE)</f>
        <v>0</v>
      </c>
      <c r="C281" s="12">
        <f>VLOOKUP($A281,Table2[[No]:[Date Student Last Attended Program
(mm/dd/yyyy)]],4,FALSE)</f>
        <v>0</v>
      </c>
      <c r="D281" s="51">
        <f>VLOOKUP($A281,Table2[[No]:[Date Student Last Attended Program
(mm/dd/yyyy)]],14,FALSE)</f>
        <v>0</v>
      </c>
      <c r="E281" s="138">
        <f>VLOOKUP($A281,Table2[[No]:[Date Student Last Attended Program
(mm/dd/yyyy)]],17,FALSE)</f>
        <v>0</v>
      </c>
      <c r="F281" s="207">
        <f>VLOOKUP($A281,Table2[[No]:[Date Student Last Attended Program
(mm/dd/yyyy)]],18,FALSE)</f>
        <v>0</v>
      </c>
      <c r="G281" s="209">
        <f>VLOOKUP($A281,Table2[[#All],[No]:[Which Group Does Student Participate In?
(optional)]],23,FALSE)</f>
        <v>0</v>
      </c>
      <c r="H281" s="29"/>
      <c r="I281" s="29"/>
      <c r="J281" s="29"/>
      <c r="K281" s="29"/>
      <c r="L281" s="29"/>
      <c r="M281" s="29"/>
      <c r="N281" s="29"/>
      <c r="O281" s="29"/>
      <c r="P281" s="29"/>
      <c r="Q281" s="29"/>
      <c r="R281" s="29"/>
      <c r="S281" s="9"/>
      <c r="T281" s="9"/>
      <c r="U281" s="9"/>
      <c r="V281" s="9"/>
      <c r="W281" s="9"/>
      <c r="X281" s="9"/>
      <c r="Y281" s="9"/>
      <c r="Z281" s="9"/>
      <c r="AA281" s="9"/>
      <c r="AB281" s="9"/>
      <c r="AC281" s="9"/>
      <c r="AD281" s="9"/>
      <c r="AE281" s="9"/>
      <c r="AF281" s="9"/>
      <c r="AG281" s="9"/>
      <c r="AH281" s="9"/>
      <c r="AI281" s="9"/>
      <c r="AJ281" s="9"/>
      <c r="AK281" s="9"/>
      <c r="AL281" s="9"/>
      <c r="AM281" s="11">
        <f t="shared" si="16"/>
        <v>0</v>
      </c>
      <c r="AN281" s="11">
        <f t="shared" si="17"/>
        <v>0</v>
      </c>
      <c r="AO281" s="47" t="e">
        <f t="shared" si="18"/>
        <v>#DIV/0!</v>
      </c>
      <c r="AP281" s="3">
        <f>SUM(VLOOKUP($A281,JAN!$A$2:$AN$301,39,FALSE),VLOOKUP($A281,FEB!$A$2:$AK$301,36,FALSE),VLOOKUP($A281,MAR!$A$2:$AN$301,39,FALSE))</f>
        <v>0</v>
      </c>
      <c r="AQ281" s="3">
        <f>SUM(VLOOKUP($A281,JAN!$A$2:$AN$301,40,FALSE),VLOOKUP($A281,FEB!$A$2:$AK$301,37,FALSE),VLOOKUP($A281,MAR!$A$2:$AN$301,40,FALSE))</f>
        <v>0</v>
      </c>
      <c r="AR281" s="196" t="e">
        <f t="shared" si="19"/>
        <v>#DIV/0!</v>
      </c>
    </row>
    <row r="282" spans="1:44" x14ac:dyDescent="0.25">
      <c r="A282" s="10">
        <v>281</v>
      </c>
      <c r="B282" s="11">
        <f>VLOOKUP($A282,Table2[[No]:[Date Student Last Attended Program
(mm/dd/yyyy)]],2,FALSE)</f>
        <v>0</v>
      </c>
      <c r="C282" s="12">
        <f>VLOOKUP($A282,Table2[[No]:[Date Student Last Attended Program
(mm/dd/yyyy)]],4,FALSE)</f>
        <v>0</v>
      </c>
      <c r="D282" s="51">
        <f>VLOOKUP($A282,Table2[[No]:[Date Student Last Attended Program
(mm/dd/yyyy)]],14,FALSE)</f>
        <v>0</v>
      </c>
      <c r="E282" s="138">
        <f>VLOOKUP($A282,Table2[[No]:[Date Student Last Attended Program
(mm/dd/yyyy)]],17,FALSE)</f>
        <v>0</v>
      </c>
      <c r="F282" s="207">
        <f>VLOOKUP($A282,Table2[[No]:[Date Student Last Attended Program
(mm/dd/yyyy)]],18,FALSE)</f>
        <v>0</v>
      </c>
      <c r="G282" s="209">
        <f>VLOOKUP($A282,Table2[[#All],[No]:[Which Group Does Student Participate In?
(optional)]],23,FALSE)</f>
        <v>0</v>
      </c>
      <c r="H282" s="29"/>
      <c r="I282" s="29"/>
      <c r="J282" s="29"/>
      <c r="K282" s="29"/>
      <c r="L282" s="29"/>
      <c r="M282" s="29"/>
      <c r="N282" s="29"/>
      <c r="O282" s="29"/>
      <c r="P282" s="29"/>
      <c r="Q282" s="29"/>
      <c r="R282" s="29"/>
      <c r="S282" s="9"/>
      <c r="T282" s="9"/>
      <c r="U282" s="9"/>
      <c r="V282" s="9"/>
      <c r="W282" s="9"/>
      <c r="X282" s="9"/>
      <c r="Y282" s="9"/>
      <c r="Z282" s="9"/>
      <c r="AA282" s="9"/>
      <c r="AB282" s="9"/>
      <c r="AC282" s="9"/>
      <c r="AD282" s="9"/>
      <c r="AE282" s="9"/>
      <c r="AF282" s="9"/>
      <c r="AG282" s="9"/>
      <c r="AH282" s="9"/>
      <c r="AI282" s="9"/>
      <c r="AJ282" s="9"/>
      <c r="AK282" s="9"/>
      <c r="AL282" s="9"/>
      <c r="AM282" s="11">
        <f t="shared" si="16"/>
        <v>0</v>
      </c>
      <c r="AN282" s="11">
        <f t="shared" si="17"/>
        <v>0</v>
      </c>
      <c r="AO282" s="47" t="e">
        <f t="shared" si="18"/>
        <v>#DIV/0!</v>
      </c>
      <c r="AP282" s="3">
        <f>SUM(VLOOKUP($A282,JAN!$A$2:$AN$301,39,FALSE),VLOOKUP($A282,FEB!$A$2:$AK$301,36,FALSE),VLOOKUP($A282,MAR!$A$2:$AN$301,39,FALSE))</f>
        <v>0</v>
      </c>
      <c r="AQ282" s="3">
        <f>SUM(VLOOKUP($A282,JAN!$A$2:$AN$301,40,FALSE),VLOOKUP($A282,FEB!$A$2:$AK$301,37,FALSE),VLOOKUP($A282,MAR!$A$2:$AN$301,40,FALSE))</f>
        <v>0</v>
      </c>
      <c r="AR282" s="196" t="e">
        <f t="shared" si="19"/>
        <v>#DIV/0!</v>
      </c>
    </row>
    <row r="283" spans="1:44" x14ac:dyDescent="0.25">
      <c r="A283" s="10">
        <v>282</v>
      </c>
      <c r="B283" s="11">
        <f>VLOOKUP($A283,Table2[[No]:[Date Student Last Attended Program
(mm/dd/yyyy)]],2,FALSE)</f>
        <v>0</v>
      </c>
      <c r="C283" s="12">
        <f>VLOOKUP($A283,Table2[[No]:[Date Student Last Attended Program
(mm/dd/yyyy)]],4,FALSE)</f>
        <v>0</v>
      </c>
      <c r="D283" s="51">
        <f>VLOOKUP($A283,Table2[[No]:[Date Student Last Attended Program
(mm/dd/yyyy)]],14,FALSE)</f>
        <v>0</v>
      </c>
      <c r="E283" s="138">
        <f>VLOOKUP($A283,Table2[[No]:[Date Student Last Attended Program
(mm/dd/yyyy)]],17,FALSE)</f>
        <v>0</v>
      </c>
      <c r="F283" s="207">
        <f>VLOOKUP($A283,Table2[[No]:[Date Student Last Attended Program
(mm/dd/yyyy)]],18,FALSE)</f>
        <v>0</v>
      </c>
      <c r="G283" s="209">
        <f>VLOOKUP($A283,Table2[[#All],[No]:[Which Group Does Student Participate In?
(optional)]],23,FALSE)</f>
        <v>0</v>
      </c>
      <c r="H283" s="29"/>
      <c r="I283" s="29"/>
      <c r="J283" s="29"/>
      <c r="K283" s="29"/>
      <c r="L283" s="29"/>
      <c r="M283" s="29"/>
      <c r="N283" s="29"/>
      <c r="O283" s="29"/>
      <c r="P283" s="29"/>
      <c r="Q283" s="29"/>
      <c r="R283" s="29"/>
      <c r="S283" s="9"/>
      <c r="T283" s="9"/>
      <c r="U283" s="9"/>
      <c r="V283" s="9"/>
      <c r="W283" s="9"/>
      <c r="X283" s="9"/>
      <c r="Y283" s="9"/>
      <c r="Z283" s="9"/>
      <c r="AA283" s="9"/>
      <c r="AB283" s="9"/>
      <c r="AC283" s="9"/>
      <c r="AD283" s="9"/>
      <c r="AE283" s="9"/>
      <c r="AF283" s="9"/>
      <c r="AG283" s="9"/>
      <c r="AH283" s="9"/>
      <c r="AI283" s="9"/>
      <c r="AJ283" s="9"/>
      <c r="AK283" s="9"/>
      <c r="AL283" s="9"/>
      <c r="AM283" s="11">
        <f t="shared" si="16"/>
        <v>0</v>
      </c>
      <c r="AN283" s="11">
        <f t="shared" si="17"/>
        <v>0</v>
      </c>
      <c r="AO283" s="47" t="e">
        <f t="shared" si="18"/>
        <v>#DIV/0!</v>
      </c>
      <c r="AP283" s="3">
        <f>SUM(VLOOKUP($A283,JAN!$A$2:$AN$301,39,FALSE),VLOOKUP($A283,FEB!$A$2:$AK$301,36,FALSE),VLOOKUP($A283,MAR!$A$2:$AN$301,39,FALSE))</f>
        <v>0</v>
      </c>
      <c r="AQ283" s="3">
        <f>SUM(VLOOKUP($A283,JAN!$A$2:$AN$301,40,FALSE),VLOOKUP($A283,FEB!$A$2:$AK$301,37,FALSE),VLOOKUP($A283,MAR!$A$2:$AN$301,40,FALSE))</f>
        <v>0</v>
      </c>
      <c r="AR283" s="196" t="e">
        <f t="shared" si="19"/>
        <v>#DIV/0!</v>
      </c>
    </row>
    <row r="284" spans="1:44" x14ac:dyDescent="0.25">
      <c r="A284" s="10">
        <v>283</v>
      </c>
      <c r="B284" s="11">
        <f>VLOOKUP($A284,Table2[[No]:[Date Student Last Attended Program
(mm/dd/yyyy)]],2,FALSE)</f>
        <v>0</v>
      </c>
      <c r="C284" s="12">
        <f>VLOOKUP($A284,Table2[[No]:[Date Student Last Attended Program
(mm/dd/yyyy)]],4,FALSE)</f>
        <v>0</v>
      </c>
      <c r="D284" s="51">
        <f>VLOOKUP($A284,Table2[[No]:[Date Student Last Attended Program
(mm/dd/yyyy)]],14,FALSE)</f>
        <v>0</v>
      </c>
      <c r="E284" s="138">
        <f>VLOOKUP($A284,Table2[[No]:[Date Student Last Attended Program
(mm/dd/yyyy)]],17,FALSE)</f>
        <v>0</v>
      </c>
      <c r="F284" s="207">
        <f>VLOOKUP($A284,Table2[[No]:[Date Student Last Attended Program
(mm/dd/yyyy)]],18,FALSE)</f>
        <v>0</v>
      </c>
      <c r="G284" s="209">
        <f>VLOOKUP($A284,Table2[[#All],[No]:[Which Group Does Student Participate In?
(optional)]],23,FALSE)</f>
        <v>0</v>
      </c>
      <c r="H284" s="29"/>
      <c r="I284" s="29"/>
      <c r="J284" s="29"/>
      <c r="K284" s="29"/>
      <c r="L284" s="29"/>
      <c r="M284" s="29"/>
      <c r="N284" s="29"/>
      <c r="O284" s="29"/>
      <c r="P284" s="29"/>
      <c r="Q284" s="29"/>
      <c r="R284" s="29"/>
      <c r="S284" s="9"/>
      <c r="T284" s="9"/>
      <c r="U284" s="9"/>
      <c r="V284" s="9"/>
      <c r="W284" s="9"/>
      <c r="X284" s="9"/>
      <c r="Y284" s="9"/>
      <c r="Z284" s="9"/>
      <c r="AA284" s="9"/>
      <c r="AB284" s="9"/>
      <c r="AC284" s="9"/>
      <c r="AD284" s="9"/>
      <c r="AE284" s="9"/>
      <c r="AF284" s="9"/>
      <c r="AG284" s="9"/>
      <c r="AH284" s="9"/>
      <c r="AI284" s="9"/>
      <c r="AJ284" s="9"/>
      <c r="AK284" s="9"/>
      <c r="AL284" s="9"/>
      <c r="AM284" s="11">
        <f t="shared" si="16"/>
        <v>0</v>
      </c>
      <c r="AN284" s="11">
        <f t="shared" si="17"/>
        <v>0</v>
      </c>
      <c r="AO284" s="47" t="e">
        <f t="shared" si="18"/>
        <v>#DIV/0!</v>
      </c>
      <c r="AP284" s="3">
        <f>SUM(VLOOKUP($A284,JAN!$A$2:$AN$301,39,FALSE),VLOOKUP($A284,FEB!$A$2:$AK$301,36,FALSE),VLOOKUP($A284,MAR!$A$2:$AN$301,39,FALSE))</f>
        <v>0</v>
      </c>
      <c r="AQ284" s="3">
        <f>SUM(VLOOKUP($A284,JAN!$A$2:$AN$301,40,FALSE),VLOOKUP($A284,FEB!$A$2:$AK$301,37,FALSE),VLOOKUP($A284,MAR!$A$2:$AN$301,40,FALSE))</f>
        <v>0</v>
      </c>
      <c r="AR284" s="196" t="e">
        <f t="shared" si="19"/>
        <v>#DIV/0!</v>
      </c>
    </row>
    <row r="285" spans="1:44" x14ac:dyDescent="0.25">
      <c r="A285" s="10">
        <v>284</v>
      </c>
      <c r="B285" s="11">
        <f>VLOOKUP($A285,Table2[[No]:[Date Student Last Attended Program
(mm/dd/yyyy)]],2,FALSE)</f>
        <v>0</v>
      </c>
      <c r="C285" s="12">
        <f>VLOOKUP($A285,Table2[[No]:[Date Student Last Attended Program
(mm/dd/yyyy)]],4,FALSE)</f>
        <v>0</v>
      </c>
      <c r="D285" s="51">
        <f>VLOOKUP($A285,Table2[[No]:[Date Student Last Attended Program
(mm/dd/yyyy)]],14,FALSE)</f>
        <v>0</v>
      </c>
      <c r="E285" s="138">
        <f>VLOOKUP($A285,Table2[[No]:[Date Student Last Attended Program
(mm/dd/yyyy)]],17,FALSE)</f>
        <v>0</v>
      </c>
      <c r="F285" s="207">
        <f>VLOOKUP($A285,Table2[[No]:[Date Student Last Attended Program
(mm/dd/yyyy)]],18,FALSE)</f>
        <v>0</v>
      </c>
      <c r="G285" s="209">
        <f>VLOOKUP($A285,Table2[[#All],[No]:[Which Group Does Student Participate In?
(optional)]],23,FALSE)</f>
        <v>0</v>
      </c>
      <c r="H285" s="29"/>
      <c r="I285" s="29"/>
      <c r="J285" s="29"/>
      <c r="K285" s="29"/>
      <c r="L285" s="29"/>
      <c r="M285" s="29"/>
      <c r="N285" s="29"/>
      <c r="O285" s="29"/>
      <c r="P285" s="29"/>
      <c r="Q285" s="29"/>
      <c r="R285" s="29"/>
      <c r="S285" s="9"/>
      <c r="T285" s="9"/>
      <c r="U285" s="9"/>
      <c r="V285" s="9"/>
      <c r="W285" s="9"/>
      <c r="X285" s="9"/>
      <c r="Y285" s="9"/>
      <c r="Z285" s="9"/>
      <c r="AA285" s="9"/>
      <c r="AB285" s="9"/>
      <c r="AC285" s="9"/>
      <c r="AD285" s="9"/>
      <c r="AE285" s="9"/>
      <c r="AF285" s="9"/>
      <c r="AG285" s="9"/>
      <c r="AH285" s="9"/>
      <c r="AI285" s="9"/>
      <c r="AJ285" s="9"/>
      <c r="AK285" s="9"/>
      <c r="AL285" s="9"/>
      <c r="AM285" s="11">
        <f t="shared" si="16"/>
        <v>0</v>
      </c>
      <c r="AN285" s="11">
        <f t="shared" si="17"/>
        <v>0</v>
      </c>
      <c r="AO285" s="47" t="e">
        <f t="shared" si="18"/>
        <v>#DIV/0!</v>
      </c>
      <c r="AP285" s="3">
        <f>SUM(VLOOKUP($A285,JAN!$A$2:$AN$301,39,FALSE),VLOOKUP($A285,FEB!$A$2:$AK$301,36,FALSE),VLOOKUP($A285,MAR!$A$2:$AN$301,39,FALSE))</f>
        <v>0</v>
      </c>
      <c r="AQ285" s="3">
        <f>SUM(VLOOKUP($A285,JAN!$A$2:$AN$301,40,FALSE),VLOOKUP($A285,FEB!$A$2:$AK$301,37,FALSE),VLOOKUP($A285,MAR!$A$2:$AN$301,40,FALSE))</f>
        <v>0</v>
      </c>
      <c r="AR285" s="196" t="e">
        <f t="shared" si="19"/>
        <v>#DIV/0!</v>
      </c>
    </row>
    <row r="286" spans="1:44" x14ac:dyDescent="0.25">
      <c r="A286" s="10">
        <v>285</v>
      </c>
      <c r="B286" s="11">
        <f>VLOOKUP($A286,Table2[[No]:[Date Student Last Attended Program
(mm/dd/yyyy)]],2,FALSE)</f>
        <v>0</v>
      </c>
      <c r="C286" s="12">
        <f>VLOOKUP($A286,Table2[[No]:[Date Student Last Attended Program
(mm/dd/yyyy)]],4,FALSE)</f>
        <v>0</v>
      </c>
      <c r="D286" s="51">
        <f>VLOOKUP($A286,Table2[[No]:[Date Student Last Attended Program
(mm/dd/yyyy)]],14,FALSE)</f>
        <v>0</v>
      </c>
      <c r="E286" s="138">
        <f>VLOOKUP($A286,Table2[[No]:[Date Student Last Attended Program
(mm/dd/yyyy)]],17,FALSE)</f>
        <v>0</v>
      </c>
      <c r="F286" s="207">
        <f>VLOOKUP($A286,Table2[[No]:[Date Student Last Attended Program
(mm/dd/yyyy)]],18,FALSE)</f>
        <v>0</v>
      </c>
      <c r="G286" s="209">
        <f>VLOOKUP($A286,Table2[[#All],[No]:[Which Group Does Student Participate In?
(optional)]],23,FALSE)</f>
        <v>0</v>
      </c>
      <c r="H286" s="29"/>
      <c r="I286" s="29"/>
      <c r="J286" s="29"/>
      <c r="K286" s="29"/>
      <c r="L286" s="29"/>
      <c r="M286" s="29"/>
      <c r="N286" s="29"/>
      <c r="O286" s="29"/>
      <c r="P286" s="29"/>
      <c r="Q286" s="29"/>
      <c r="R286" s="29"/>
      <c r="S286" s="9"/>
      <c r="T286" s="9"/>
      <c r="U286" s="9"/>
      <c r="V286" s="9"/>
      <c r="W286" s="9"/>
      <c r="X286" s="9"/>
      <c r="Y286" s="9"/>
      <c r="Z286" s="9"/>
      <c r="AA286" s="9"/>
      <c r="AB286" s="9"/>
      <c r="AC286" s="9"/>
      <c r="AD286" s="9"/>
      <c r="AE286" s="9"/>
      <c r="AF286" s="9"/>
      <c r="AG286" s="9"/>
      <c r="AH286" s="9"/>
      <c r="AI286" s="9"/>
      <c r="AJ286" s="9"/>
      <c r="AK286" s="9"/>
      <c r="AL286" s="9"/>
      <c r="AM286" s="11">
        <f t="shared" si="16"/>
        <v>0</v>
      </c>
      <c r="AN286" s="11">
        <f t="shared" si="17"/>
        <v>0</v>
      </c>
      <c r="AO286" s="47" t="e">
        <f t="shared" si="18"/>
        <v>#DIV/0!</v>
      </c>
      <c r="AP286" s="3">
        <f>SUM(VLOOKUP($A286,JAN!$A$2:$AN$301,39,FALSE),VLOOKUP($A286,FEB!$A$2:$AK$301,36,FALSE),VLOOKUP($A286,MAR!$A$2:$AN$301,39,FALSE))</f>
        <v>0</v>
      </c>
      <c r="AQ286" s="3">
        <f>SUM(VLOOKUP($A286,JAN!$A$2:$AN$301,40,FALSE),VLOOKUP($A286,FEB!$A$2:$AK$301,37,FALSE),VLOOKUP($A286,MAR!$A$2:$AN$301,40,FALSE))</f>
        <v>0</v>
      </c>
      <c r="AR286" s="196" t="e">
        <f t="shared" si="19"/>
        <v>#DIV/0!</v>
      </c>
    </row>
    <row r="287" spans="1:44" x14ac:dyDescent="0.25">
      <c r="A287" s="10">
        <v>286</v>
      </c>
      <c r="B287" s="11">
        <f>VLOOKUP($A287,Table2[[No]:[Date Student Last Attended Program
(mm/dd/yyyy)]],2,FALSE)</f>
        <v>0</v>
      </c>
      <c r="C287" s="12">
        <f>VLOOKUP($A287,Table2[[No]:[Date Student Last Attended Program
(mm/dd/yyyy)]],4,FALSE)</f>
        <v>0</v>
      </c>
      <c r="D287" s="51">
        <f>VLOOKUP($A287,Table2[[No]:[Date Student Last Attended Program
(mm/dd/yyyy)]],14,FALSE)</f>
        <v>0</v>
      </c>
      <c r="E287" s="138">
        <f>VLOOKUP($A287,Table2[[No]:[Date Student Last Attended Program
(mm/dd/yyyy)]],17,FALSE)</f>
        <v>0</v>
      </c>
      <c r="F287" s="207">
        <f>VLOOKUP($A287,Table2[[No]:[Date Student Last Attended Program
(mm/dd/yyyy)]],18,FALSE)</f>
        <v>0</v>
      </c>
      <c r="G287" s="209">
        <f>VLOOKUP($A287,Table2[[#All],[No]:[Which Group Does Student Participate In?
(optional)]],23,FALSE)</f>
        <v>0</v>
      </c>
      <c r="H287" s="29"/>
      <c r="I287" s="29"/>
      <c r="J287" s="29"/>
      <c r="K287" s="29"/>
      <c r="L287" s="29"/>
      <c r="M287" s="29"/>
      <c r="N287" s="29"/>
      <c r="O287" s="29"/>
      <c r="P287" s="29"/>
      <c r="Q287" s="29"/>
      <c r="R287" s="29"/>
      <c r="S287" s="9"/>
      <c r="T287" s="9"/>
      <c r="U287" s="9"/>
      <c r="V287" s="9"/>
      <c r="W287" s="9"/>
      <c r="X287" s="9"/>
      <c r="Y287" s="9"/>
      <c r="Z287" s="9"/>
      <c r="AA287" s="9"/>
      <c r="AB287" s="9"/>
      <c r="AC287" s="9"/>
      <c r="AD287" s="9"/>
      <c r="AE287" s="9"/>
      <c r="AF287" s="9"/>
      <c r="AG287" s="9"/>
      <c r="AH287" s="9"/>
      <c r="AI287" s="9"/>
      <c r="AJ287" s="9"/>
      <c r="AK287" s="9"/>
      <c r="AL287" s="9"/>
      <c r="AM287" s="11">
        <f t="shared" si="16"/>
        <v>0</v>
      </c>
      <c r="AN287" s="11">
        <f t="shared" si="17"/>
        <v>0</v>
      </c>
      <c r="AO287" s="47" t="e">
        <f t="shared" si="18"/>
        <v>#DIV/0!</v>
      </c>
      <c r="AP287" s="3">
        <f>SUM(VLOOKUP($A287,JAN!$A$2:$AN$301,39,FALSE),VLOOKUP($A287,FEB!$A$2:$AK$301,36,FALSE),VLOOKUP($A287,MAR!$A$2:$AN$301,39,FALSE))</f>
        <v>0</v>
      </c>
      <c r="AQ287" s="3">
        <f>SUM(VLOOKUP($A287,JAN!$A$2:$AN$301,40,FALSE),VLOOKUP($A287,FEB!$A$2:$AK$301,37,FALSE),VLOOKUP($A287,MAR!$A$2:$AN$301,40,FALSE))</f>
        <v>0</v>
      </c>
      <c r="AR287" s="196" t="e">
        <f t="shared" si="19"/>
        <v>#DIV/0!</v>
      </c>
    </row>
    <row r="288" spans="1:44" x14ac:dyDescent="0.25">
      <c r="A288" s="10">
        <v>287</v>
      </c>
      <c r="B288" s="11">
        <f>VLOOKUP($A288,Table2[[No]:[Date Student Last Attended Program
(mm/dd/yyyy)]],2,FALSE)</f>
        <v>0</v>
      </c>
      <c r="C288" s="12">
        <f>VLOOKUP($A288,Table2[[No]:[Date Student Last Attended Program
(mm/dd/yyyy)]],4,FALSE)</f>
        <v>0</v>
      </c>
      <c r="D288" s="51">
        <f>VLOOKUP($A288,Table2[[No]:[Date Student Last Attended Program
(mm/dd/yyyy)]],14,FALSE)</f>
        <v>0</v>
      </c>
      <c r="E288" s="138">
        <f>VLOOKUP($A288,Table2[[No]:[Date Student Last Attended Program
(mm/dd/yyyy)]],17,FALSE)</f>
        <v>0</v>
      </c>
      <c r="F288" s="207">
        <f>VLOOKUP($A288,Table2[[No]:[Date Student Last Attended Program
(mm/dd/yyyy)]],18,FALSE)</f>
        <v>0</v>
      </c>
      <c r="G288" s="209">
        <f>VLOOKUP($A288,Table2[[#All],[No]:[Which Group Does Student Participate In?
(optional)]],23,FALSE)</f>
        <v>0</v>
      </c>
      <c r="H288" s="29"/>
      <c r="I288" s="29"/>
      <c r="J288" s="29"/>
      <c r="K288" s="29"/>
      <c r="L288" s="29"/>
      <c r="M288" s="29"/>
      <c r="N288" s="29"/>
      <c r="O288" s="29"/>
      <c r="P288" s="29"/>
      <c r="Q288" s="29"/>
      <c r="R288" s="29"/>
      <c r="S288" s="9"/>
      <c r="T288" s="9"/>
      <c r="U288" s="9"/>
      <c r="V288" s="9"/>
      <c r="W288" s="9"/>
      <c r="X288" s="9"/>
      <c r="Y288" s="9"/>
      <c r="Z288" s="9"/>
      <c r="AA288" s="9"/>
      <c r="AB288" s="9"/>
      <c r="AC288" s="9"/>
      <c r="AD288" s="9"/>
      <c r="AE288" s="9"/>
      <c r="AF288" s="9"/>
      <c r="AG288" s="9"/>
      <c r="AH288" s="9"/>
      <c r="AI288" s="9"/>
      <c r="AJ288" s="9"/>
      <c r="AK288" s="9"/>
      <c r="AL288" s="9"/>
      <c r="AM288" s="11">
        <f t="shared" si="16"/>
        <v>0</v>
      </c>
      <c r="AN288" s="11">
        <f t="shared" si="17"/>
        <v>0</v>
      </c>
      <c r="AO288" s="47" t="e">
        <f t="shared" si="18"/>
        <v>#DIV/0!</v>
      </c>
      <c r="AP288" s="3">
        <f>SUM(VLOOKUP($A288,JAN!$A$2:$AN$301,39,FALSE),VLOOKUP($A288,FEB!$A$2:$AK$301,36,FALSE),VLOOKUP($A288,MAR!$A$2:$AN$301,39,FALSE))</f>
        <v>0</v>
      </c>
      <c r="AQ288" s="3">
        <f>SUM(VLOOKUP($A288,JAN!$A$2:$AN$301,40,FALSE),VLOOKUP($A288,FEB!$A$2:$AK$301,37,FALSE),VLOOKUP($A288,MAR!$A$2:$AN$301,40,FALSE))</f>
        <v>0</v>
      </c>
      <c r="AR288" s="196" t="e">
        <f t="shared" si="19"/>
        <v>#DIV/0!</v>
      </c>
    </row>
    <row r="289" spans="1:44" x14ac:dyDescent="0.25">
      <c r="A289" s="10">
        <v>288</v>
      </c>
      <c r="B289" s="11">
        <f>VLOOKUP($A289,Table2[[No]:[Date Student Last Attended Program
(mm/dd/yyyy)]],2,FALSE)</f>
        <v>0</v>
      </c>
      <c r="C289" s="12">
        <f>VLOOKUP($A289,Table2[[No]:[Date Student Last Attended Program
(mm/dd/yyyy)]],4,FALSE)</f>
        <v>0</v>
      </c>
      <c r="D289" s="51">
        <f>VLOOKUP($A289,Table2[[No]:[Date Student Last Attended Program
(mm/dd/yyyy)]],14,FALSE)</f>
        <v>0</v>
      </c>
      <c r="E289" s="138">
        <f>VLOOKUP($A289,Table2[[No]:[Date Student Last Attended Program
(mm/dd/yyyy)]],17,FALSE)</f>
        <v>0</v>
      </c>
      <c r="F289" s="207">
        <f>VLOOKUP($A289,Table2[[No]:[Date Student Last Attended Program
(mm/dd/yyyy)]],18,FALSE)</f>
        <v>0</v>
      </c>
      <c r="G289" s="209">
        <f>VLOOKUP($A289,Table2[[#All],[No]:[Which Group Does Student Participate In?
(optional)]],23,FALSE)</f>
        <v>0</v>
      </c>
      <c r="H289" s="29"/>
      <c r="I289" s="29"/>
      <c r="J289" s="29"/>
      <c r="K289" s="29"/>
      <c r="L289" s="29"/>
      <c r="M289" s="29"/>
      <c r="N289" s="29"/>
      <c r="O289" s="29"/>
      <c r="P289" s="29"/>
      <c r="Q289" s="29"/>
      <c r="R289" s="29"/>
      <c r="S289" s="9"/>
      <c r="T289" s="9"/>
      <c r="U289" s="9"/>
      <c r="V289" s="9"/>
      <c r="W289" s="9"/>
      <c r="X289" s="9"/>
      <c r="Y289" s="9"/>
      <c r="Z289" s="9"/>
      <c r="AA289" s="9"/>
      <c r="AB289" s="9"/>
      <c r="AC289" s="9"/>
      <c r="AD289" s="9"/>
      <c r="AE289" s="9"/>
      <c r="AF289" s="9"/>
      <c r="AG289" s="9"/>
      <c r="AH289" s="9"/>
      <c r="AI289" s="9"/>
      <c r="AJ289" s="9"/>
      <c r="AK289" s="9"/>
      <c r="AL289" s="9"/>
      <c r="AM289" s="11">
        <f t="shared" si="16"/>
        <v>0</v>
      </c>
      <c r="AN289" s="11">
        <f t="shared" si="17"/>
        <v>0</v>
      </c>
      <c r="AO289" s="47" t="e">
        <f t="shared" si="18"/>
        <v>#DIV/0!</v>
      </c>
      <c r="AP289" s="3">
        <f>SUM(VLOOKUP($A289,JAN!$A$2:$AN$301,39,FALSE),VLOOKUP($A289,FEB!$A$2:$AK$301,36,FALSE),VLOOKUP($A289,MAR!$A$2:$AN$301,39,FALSE))</f>
        <v>0</v>
      </c>
      <c r="AQ289" s="3">
        <f>SUM(VLOOKUP($A289,JAN!$A$2:$AN$301,40,FALSE),VLOOKUP($A289,FEB!$A$2:$AK$301,37,FALSE),VLOOKUP($A289,MAR!$A$2:$AN$301,40,FALSE))</f>
        <v>0</v>
      </c>
      <c r="AR289" s="196" t="e">
        <f t="shared" si="19"/>
        <v>#DIV/0!</v>
      </c>
    </row>
    <row r="290" spans="1:44" x14ac:dyDescent="0.25">
      <c r="A290" s="10">
        <v>289</v>
      </c>
      <c r="B290" s="11">
        <f>VLOOKUP($A290,Table2[[No]:[Date Student Last Attended Program
(mm/dd/yyyy)]],2,FALSE)</f>
        <v>0</v>
      </c>
      <c r="C290" s="12">
        <f>VLOOKUP($A290,Table2[[No]:[Date Student Last Attended Program
(mm/dd/yyyy)]],4,FALSE)</f>
        <v>0</v>
      </c>
      <c r="D290" s="51">
        <f>VLOOKUP($A290,Table2[[No]:[Date Student Last Attended Program
(mm/dd/yyyy)]],14,FALSE)</f>
        <v>0</v>
      </c>
      <c r="E290" s="138">
        <f>VLOOKUP($A290,Table2[[No]:[Date Student Last Attended Program
(mm/dd/yyyy)]],17,FALSE)</f>
        <v>0</v>
      </c>
      <c r="F290" s="207">
        <f>VLOOKUP($A290,Table2[[No]:[Date Student Last Attended Program
(mm/dd/yyyy)]],18,FALSE)</f>
        <v>0</v>
      </c>
      <c r="G290" s="209">
        <f>VLOOKUP($A290,Table2[[#All],[No]:[Which Group Does Student Participate In?
(optional)]],23,FALSE)</f>
        <v>0</v>
      </c>
      <c r="H290" s="29"/>
      <c r="I290" s="29"/>
      <c r="J290" s="29"/>
      <c r="K290" s="29"/>
      <c r="L290" s="29"/>
      <c r="M290" s="29"/>
      <c r="N290" s="29"/>
      <c r="O290" s="29"/>
      <c r="P290" s="29"/>
      <c r="Q290" s="29"/>
      <c r="R290" s="29"/>
      <c r="S290" s="9"/>
      <c r="T290" s="9"/>
      <c r="U290" s="9"/>
      <c r="V290" s="9"/>
      <c r="W290" s="9"/>
      <c r="X290" s="9"/>
      <c r="Y290" s="9"/>
      <c r="Z290" s="9"/>
      <c r="AA290" s="9"/>
      <c r="AB290" s="9"/>
      <c r="AC290" s="9"/>
      <c r="AD290" s="9"/>
      <c r="AE290" s="9"/>
      <c r="AF290" s="9"/>
      <c r="AG290" s="9"/>
      <c r="AH290" s="9"/>
      <c r="AI290" s="9"/>
      <c r="AJ290" s="9"/>
      <c r="AK290" s="9"/>
      <c r="AL290" s="9"/>
      <c r="AM290" s="11">
        <f t="shared" si="16"/>
        <v>0</v>
      </c>
      <c r="AN290" s="11">
        <f t="shared" si="17"/>
        <v>0</v>
      </c>
      <c r="AO290" s="47" t="e">
        <f t="shared" si="18"/>
        <v>#DIV/0!</v>
      </c>
      <c r="AP290" s="3">
        <f>SUM(VLOOKUP($A290,JAN!$A$2:$AN$301,39,FALSE),VLOOKUP($A290,FEB!$A$2:$AK$301,36,FALSE),VLOOKUP($A290,MAR!$A$2:$AN$301,39,FALSE))</f>
        <v>0</v>
      </c>
      <c r="AQ290" s="3">
        <f>SUM(VLOOKUP($A290,JAN!$A$2:$AN$301,40,FALSE),VLOOKUP($A290,FEB!$A$2:$AK$301,37,FALSE),VLOOKUP($A290,MAR!$A$2:$AN$301,40,FALSE))</f>
        <v>0</v>
      </c>
      <c r="AR290" s="196" t="e">
        <f t="shared" si="19"/>
        <v>#DIV/0!</v>
      </c>
    </row>
    <row r="291" spans="1:44" x14ac:dyDescent="0.25">
      <c r="A291" s="10">
        <v>290</v>
      </c>
      <c r="B291" s="11">
        <f>VLOOKUP($A291,Table2[[No]:[Date Student Last Attended Program
(mm/dd/yyyy)]],2,FALSE)</f>
        <v>0</v>
      </c>
      <c r="C291" s="12">
        <f>VLOOKUP($A291,Table2[[No]:[Date Student Last Attended Program
(mm/dd/yyyy)]],4,FALSE)</f>
        <v>0</v>
      </c>
      <c r="D291" s="51">
        <f>VLOOKUP($A291,Table2[[No]:[Date Student Last Attended Program
(mm/dd/yyyy)]],14,FALSE)</f>
        <v>0</v>
      </c>
      <c r="E291" s="138">
        <f>VLOOKUP($A291,Table2[[No]:[Date Student Last Attended Program
(mm/dd/yyyy)]],17,FALSE)</f>
        <v>0</v>
      </c>
      <c r="F291" s="207">
        <f>VLOOKUP($A291,Table2[[No]:[Date Student Last Attended Program
(mm/dd/yyyy)]],18,FALSE)</f>
        <v>0</v>
      </c>
      <c r="G291" s="209">
        <f>VLOOKUP($A291,Table2[[#All],[No]:[Which Group Does Student Participate In?
(optional)]],23,FALSE)</f>
        <v>0</v>
      </c>
      <c r="H291" s="29"/>
      <c r="I291" s="29"/>
      <c r="J291" s="29"/>
      <c r="K291" s="29"/>
      <c r="L291" s="29"/>
      <c r="M291" s="29"/>
      <c r="N291" s="29"/>
      <c r="O291" s="29"/>
      <c r="P291" s="29"/>
      <c r="Q291" s="29"/>
      <c r="R291" s="29"/>
      <c r="S291" s="9"/>
      <c r="T291" s="9"/>
      <c r="U291" s="9"/>
      <c r="V291" s="9"/>
      <c r="W291" s="9"/>
      <c r="X291" s="9"/>
      <c r="Y291" s="9"/>
      <c r="Z291" s="9"/>
      <c r="AA291" s="9"/>
      <c r="AB291" s="9"/>
      <c r="AC291" s="9"/>
      <c r="AD291" s="9"/>
      <c r="AE291" s="9"/>
      <c r="AF291" s="9"/>
      <c r="AG291" s="9"/>
      <c r="AH291" s="9"/>
      <c r="AI291" s="9"/>
      <c r="AJ291" s="9"/>
      <c r="AK291" s="9"/>
      <c r="AL291" s="9"/>
      <c r="AM291" s="11">
        <f t="shared" si="16"/>
        <v>0</v>
      </c>
      <c r="AN291" s="11">
        <f t="shared" si="17"/>
        <v>0</v>
      </c>
      <c r="AO291" s="47" t="e">
        <f t="shared" si="18"/>
        <v>#DIV/0!</v>
      </c>
      <c r="AP291" s="3">
        <f>SUM(VLOOKUP($A291,JAN!$A$2:$AN$301,39,FALSE),VLOOKUP($A291,FEB!$A$2:$AK$301,36,FALSE),VLOOKUP($A291,MAR!$A$2:$AN$301,39,FALSE))</f>
        <v>0</v>
      </c>
      <c r="AQ291" s="3">
        <f>SUM(VLOOKUP($A291,JAN!$A$2:$AN$301,40,FALSE),VLOOKUP($A291,FEB!$A$2:$AK$301,37,FALSE),VLOOKUP($A291,MAR!$A$2:$AN$301,40,FALSE))</f>
        <v>0</v>
      </c>
      <c r="AR291" s="196" t="e">
        <f t="shared" si="19"/>
        <v>#DIV/0!</v>
      </c>
    </row>
    <row r="292" spans="1:44" x14ac:dyDescent="0.25">
      <c r="A292" s="10">
        <v>291</v>
      </c>
      <c r="B292" s="11">
        <f>VLOOKUP($A292,Table2[[No]:[Date Student Last Attended Program
(mm/dd/yyyy)]],2,FALSE)</f>
        <v>0</v>
      </c>
      <c r="C292" s="12">
        <f>VLOOKUP($A292,Table2[[No]:[Date Student Last Attended Program
(mm/dd/yyyy)]],4,FALSE)</f>
        <v>0</v>
      </c>
      <c r="D292" s="51">
        <f>VLOOKUP($A292,Table2[[No]:[Date Student Last Attended Program
(mm/dd/yyyy)]],14,FALSE)</f>
        <v>0</v>
      </c>
      <c r="E292" s="138">
        <f>VLOOKUP($A292,Table2[[No]:[Date Student Last Attended Program
(mm/dd/yyyy)]],17,FALSE)</f>
        <v>0</v>
      </c>
      <c r="F292" s="207">
        <f>VLOOKUP($A292,Table2[[No]:[Date Student Last Attended Program
(mm/dd/yyyy)]],18,FALSE)</f>
        <v>0</v>
      </c>
      <c r="G292" s="209">
        <f>VLOOKUP($A292,Table2[[#All],[No]:[Which Group Does Student Participate In?
(optional)]],23,FALSE)</f>
        <v>0</v>
      </c>
      <c r="H292" s="29"/>
      <c r="I292" s="29"/>
      <c r="J292" s="29"/>
      <c r="K292" s="29"/>
      <c r="L292" s="29"/>
      <c r="M292" s="29"/>
      <c r="N292" s="29"/>
      <c r="O292" s="29"/>
      <c r="P292" s="29"/>
      <c r="Q292" s="29"/>
      <c r="R292" s="29"/>
      <c r="S292" s="9"/>
      <c r="T292" s="9"/>
      <c r="U292" s="9"/>
      <c r="V292" s="9"/>
      <c r="W292" s="9"/>
      <c r="X292" s="9"/>
      <c r="Y292" s="9"/>
      <c r="Z292" s="9"/>
      <c r="AA292" s="9"/>
      <c r="AB292" s="9"/>
      <c r="AC292" s="9"/>
      <c r="AD292" s="9"/>
      <c r="AE292" s="9"/>
      <c r="AF292" s="9"/>
      <c r="AG292" s="9"/>
      <c r="AH292" s="9"/>
      <c r="AI292" s="9"/>
      <c r="AJ292" s="9"/>
      <c r="AK292" s="9"/>
      <c r="AL292" s="9"/>
      <c r="AM292" s="11">
        <f t="shared" si="16"/>
        <v>0</v>
      </c>
      <c r="AN292" s="11">
        <f t="shared" si="17"/>
        <v>0</v>
      </c>
      <c r="AO292" s="47" t="e">
        <f t="shared" si="18"/>
        <v>#DIV/0!</v>
      </c>
      <c r="AP292" s="3">
        <f>SUM(VLOOKUP($A292,JAN!$A$2:$AN$301,39,FALSE),VLOOKUP($A292,FEB!$A$2:$AK$301,36,FALSE),VLOOKUP($A292,MAR!$A$2:$AN$301,39,FALSE))</f>
        <v>0</v>
      </c>
      <c r="AQ292" s="3">
        <f>SUM(VLOOKUP($A292,JAN!$A$2:$AN$301,40,FALSE),VLOOKUP($A292,FEB!$A$2:$AK$301,37,FALSE),VLOOKUP($A292,MAR!$A$2:$AN$301,40,FALSE))</f>
        <v>0</v>
      </c>
      <c r="AR292" s="196" t="e">
        <f t="shared" si="19"/>
        <v>#DIV/0!</v>
      </c>
    </row>
    <row r="293" spans="1:44" x14ac:dyDescent="0.25">
      <c r="A293" s="10">
        <v>292</v>
      </c>
      <c r="B293" s="11">
        <f>VLOOKUP($A293,Table2[[No]:[Date Student Last Attended Program
(mm/dd/yyyy)]],2,FALSE)</f>
        <v>0</v>
      </c>
      <c r="C293" s="12">
        <f>VLOOKUP($A293,Table2[[No]:[Date Student Last Attended Program
(mm/dd/yyyy)]],4,FALSE)</f>
        <v>0</v>
      </c>
      <c r="D293" s="51">
        <f>VLOOKUP($A293,Table2[[No]:[Date Student Last Attended Program
(mm/dd/yyyy)]],14,FALSE)</f>
        <v>0</v>
      </c>
      <c r="E293" s="138">
        <f>VLOOKUP($A293,Table2[[No]:[Date Student Last Attended Program
(mm/dd/yyyy)]],17,FALSE)</f>
        <v>0</v>
      </c>
      <c r="F293" s="207">
        <f>VLOOKUP($A293,Table2[[No]:[Date Student Last Attended Program
(mm/dd/yyyy)]],18,FALSE)</f>
        <v>0</v>
      </c>
      <c r="G293" s="209">
        <f>VLOOKUP($A293,Table2[[#All],[No]:[Which Group Does Student Participate In?
(optional)]],23,FALSE)</f>
        <v>0</v>
      </c>
      <c r="H293" s="29"/>
      <c r="I293" s="29"/>
      <c r="J293" s="29"/>
      <c r="K293" s="29"/>
      <c r="L293" s="29"/>
      <c r="M293" s="29"/>
      <c r="N293" s="29"/>
      <c r="O293" s="29"/>
      <c r="P293" s="29"/>
      <c r="Q293" s="29"/>
      <c r="R293" s="29"/>
      <c r="S293" s="9"/>
      <c r="T293" s="9"/>
      <c r="U293" s="9"/>
      <c r="V293" s="9"/>
      <c r="W293" s="9"/>
      <c r="X293" s="9"/>
      <c r="Y293" s="9"/>
      <c r="Z293" s="9"/>
      <c r="AA293" s="9"/>
      <c r="AB293" s="9"/>
      <c r="AC293" s="9"/>
      <c r="AD293" s="9"/>
      <c r="AE293" s="9"/>
      <c r="AF293" s="9"/>
      <c r="AG293" s="9"/>
      <c r="AH293" s="9"/>
      <c r="AI293" s="9"/>
      <c r="AJ293" s="9"/>
      <c r="AK293" s="9"/>
      <c r="AL293" s="9"/>
      <c r="AM293" s="11">
        <f t="shared" si="16"/>
        <v>0</v>
      </c>
      <c r="AN293" s="11">
        <f t="shared" si="17"/>
        <v>0</v>
      </c>
      <c r="AO293" s="47" t="e">
        <f t="shared" si="18"/>
        <v>#DIV/0!</v>
      </c>
      <c r="AP293" s="3">
        <f>SUM(VLOOKUP($A293,JAN!$A$2:$AN$301,39,FALSE),VLOOKUP($A293,FEB!$A$2:$AK$301,36,FALSE),VLOOKUP($A293,MAR!$A$2:$AN$301,39,FALSE))</f>
        <v>0</v>
      </c>
      <c r="AQ293" s="3">
        <f>SUM(VLOOKUP($A293,JAN!$A$2:$AN$301,40,FALSE),VLOOKUP($A293,FEB!$A$2:$AK$301,37,FALSE),VLOOKUP($A293,MAR!$A$2:$AN$301,40,FALSE))</f>
        <v>0</v>
      </c>
      <c r="AR293" s="196" t="e">
        <f t="shared" si="19"/>
        <v>#DIV/0!</v>
      </c>
    </row>
    <row r="294" spans="1:44" x14ac:dyDescent="0.25">
      <c r="A294" s="10">
        <v>293</v>
      </c>
      <c r="B294" s="11">
        <f>VLOOKUP($A294,Table2[[No]:[Date Student Last Attended Program
(mm/dd/yyyy)]],2,FALSE)</f>
        <v>0</v>
      </c>
      <c r="C294" s="12">
        <f>VLOOKUP($A294,Table2[[No]:[Date Student Last Attended Program
(mm/dd/yyyy)]],4,FALSE)</f>
        <v>0</v>
      </c>
      <c r="D294" s="51">
        <f>VLOOKUP($A294,Table2[[No]:[Date Student Last Attended Program
(mm/dd/yyyy)]],14,FALSE)</f>
        <v>0</v>
      </c>
      <c r="E294" s="138">
        <f>VLOOKUP($A294,Table2[[No]:[Date Student Last Attended Program
(mm/dd/yyyy)]],17,FALSE)</f>
        <v>0</v>
      </c>
      <c r="F294" s="207">
        <f>VLOOKUP($A294,Table2[[No]:[Date Student Last Attended Program
(mm/dd/yyyy)]],18,FALSE)</f>
        <v>0</v>
      </c>
      <c r="G294" s="209">
        <f>VLOOKUP($A294,Table2[[#All],[No]:[Which Group Does Student Participate In?
(optional)]],23,FALSE)</f>
        <v>0</v>
      </c>
      <c r="H294" s="29"/>
      <c r="I294" s="29"/>
      <c r="J294" s="29"/>
      <c r="K294" s="29"/>
      <c r="L294" s="29"/>
      <c r="M294" s="29"/>
      <c r="N294" s="29"/>
      <c r="O294" s="29"/>
      <c r="P294" s="29"/>
      <c r="Q294" s="29"/>
      <c r="R294" s="29"/>
      <c r="S294" s="9"/>
      <c r="T294" s="9"/>
      <c r="U294" s="9"/>
      <c r="V294" s="9"/>
      <c r="W294" s="9"/>
      <c r="X294" s="9"/>
      <c r="Y294" s="9"/>
      <c r="Z294" s="9"/>
      <c r="AA294" s="9"/>
      <c r="AB294" s="9"/>
      <c r="AC294" s="9"/>
      <c r="AD294" s="9"/>
      <c r="AE294" s="9"/>
      <c r="AF294" s="9"/>
      <c r="AG294" s="9"/>
      <c r="AH294" s="9"/>
      <c r="AI294" s="9"/>
      <c r="AJ294" s="9"/>
      <c r="AK294" s="9"/>
      <c r="AL294" s="9"/>
      <c r="AM294" s="11">
        <f t="shared" si="16"/>
        <v>0</v>
      </c>
      <c r="AN294" s="11">
        <f t="shared" si="17"/>
        <v>0</v>
      </c>
      <c r="AO294" s="47" t="e">
        <f t="shared" si="18"/>
        <v>#DIV/0!</v>
      </c>
      <c r="AP294" s="3">
        <f>SUM(VLOOKUP($A294,JAN!$A$2:$AN$301,39,FALSE),VLOOKUP($A294,FEB!$A$2:$AK$301,36,FALSE),VLOOKUP($A294,MAR!$A$2:$AN$301,39,FALSE))</f>
        <v>0</v>
      </c>
      <c r="AQ294" s="3">
        <f>SUM(VLOOKUP($A294,JAN!$A$2:$AN$301,40,FALSE),VLOOKUP($A294,FEB!$A$2:$AK$301,37,FALSE),VLOOKUP($A294,MAR!$A$2:$AN$301,40,FALSE))</f>
        <v>0</v>
      </c>
      <c r="AR294" s="196" t="e">
        <f t="shared" si="19"/>
        <v>#DIV/0!</v>
      </c>
    </row>
    <row r="295" spans="1:44" x14ac:dyDescent="0.25">
      <c r="A295" s="10">
        <v>294</v>
      </c>
      <c r="B295" s="11">
        <f>VLOOKUP($A295,Table2[[No]:[Date Student Last Attended Program
(mm/dd/yyyy)]],2,FALSE)</f>
        <v>0</v>
      </c>
      <c r="C295" s="12">
        <f>VLOOKUP($A295,Table2[[No]:[Date Student Last Attended Program
(mm/dd/yyyy)]],4,FALSE)</f>
        <v>0</v>
      </c>
      <c r="D295" s="51">
        <f>VLOOKUP($A295,Table2[[No]:[Date Student Last Attended Program
(mm/dd/yyyy)]],14,FALSE)</f>
        <v>0</v>
      </c>
      <c r="E295" s="138">
        <f>VLOOKUP($A295,Table2[[No]:[Date Student Last Attended Program
(mm/dd/yyyy)]],17,FALSE)</f>
        <v>0</v>
      </c>
      <c r="F295" s="207">
        <f>VLOOKUP($A295,Table2[[No]:[Date Student Last Attended Program
(mm/dd/yyyy)]],18,FALSE)</f>
        <v>0</v>
      </c>
      <c r="G295" s="209">
        <f>VLOOKUP($A295,Table2[[#All],[No]:[Which Group Does Student Participate In?
(optional)]],23,FALSE)</f>
        <v>0</v>
      </c>
      <c r="H295" s="29"/>
      <c r="I295" s="29"/>
      <c r="J295" s="29"/>
      <c r="K295" s="29"/>
      <c r="L295" s="29"/>
      <c r="M295" s="29"/>
      <c r="N295" s="29"/>
      <c r="O295" s="29"/>
      <c r="P295" s="29"/>
      <c r="Q295" s="29"/>
      <c r="R295" s="29"/>
      <c r="S295" s="9"/>
      <c r="T295" s="9"/>
      <c r="U295" s="9"/>
      <c r="V295" s="9"/>
      <c r="W295" s="9"/>
      <c r="X295" s="9"/>
      <c r="Y295" s="9"/>
      <c r="Z295" s="9"/>
      <c r="AA295" s="9"/>
      <c r="AB295" s="9"/>
      <c r="AC295" s="9"/>
      <c r="AD295" s="9"/>
      <c r="AE295" s="9"/>
      <c r="AF295" s="9"/>
      <c r="AG295" s="9"/>
      <c r="AH295" s="9"/>
      <c r="AI295" s="9"/>
      <c r="AJ295" s="9"/>
      <c r="AK295" s="9"/>
      <c r="AL295" s="9"/>
      <c r="AM295" s="11">
        <f t="shared" si="16"/>
        <v>0</v>
      </c>
      <c r="AN295" s="11">
        <f t="shared" si="17"/>
        <v>0</v>
      </c>
      <c r="AO295" s="47" t="e">
        <f t="shared" si="18"/>
        <v>#DIV/0!</v>
      </c>
      <c r="AP295" s="3">
        <f>SUM(VLOOKUP($A295,JAN!$A$2:$AN$301,39,FALSE),VLOOKUP($A295,FEB!$A$2:$AK$301,36,FALSE),VLOOKUP($A295,MAR!$A$2:$AN$301,39,FALSE))</f>
        <v>0</v>
      </c>
      <c r="AQ295" s="3">
        <f>SUM(VLOOKUP($A295,JAN!$A$2:$AN$301,40,FALSE),VLOOKUP($A295,FEB!$A$2:$AK$301,37,FALSE),VLOOKUP($A295,MAR!$A$2:$AN$301,40,FALSE))</f>
        <v>0</v>
      </c>
      <c r="AR295" s="196" t="e">
        <f t="shared" si="19"/>
        <v>#DIV/0!</v>
      </c>
    </row>
    <row r="296" spans="1:44" x14ac:dyDescent="0.25">
      <c r="A296" s="10">
        <v>295</v>
      </c>
      <c r="B296" s="11">
        <f>VLOOKUP($A296,Table2[[No]:[Date Student Last Attended Program
(mm/dd/yyyy)]],2,FALSE)</f>
        <v>0</v>
      </c>
      <c r="C296" s="12">
        <f>VLOOKUP($A296,Table2[[No]:[Date Student Last Attended Program
(mm/dd/yyyy)]],4,FALSE)</f>
        <v>0</v>
      </c>
      <c r="D296" s="51">
        <f>VLOOKUP($A296,Table2[[No]:[Date Student Last Attended Program
(mm/dd/yyyy)]],14,FALSE)</f>
        <v>0</v>
      </c>
      <c r="E296" s="138">
        <f>VLOOKUP($A296,Table2[[No]:[Date Student Last Attended Program
(mm/dd/yyyy)]],17,FALSE)</f>
        <v>0</v>
      </c>
      <c r="F296" s="207">
        <f>VLOOKUP($A296,Table2[[No]:[Date Student Last Attended Program
(mm/dd/yyyy)]],18,FALSE)</f>
        <v>0</v>
      </c>
      <c r="G296" s="209">
        <f>VLOOKUP($A296,Table2[[#All],[No]:[Which Group Does Student Participate In?
(optional)]],23,FALSE)</f>
        <v>0</v>
      </c>
      <c r="H296" s="29"/>
      <c r="I296" s="29"/>
      <c r="J296" s="29"/>
      <c r="K296" s="29"/>
      <c r="L296" s="29"/>
      <c r="M296" s="29"/>
      <c r="N296" s="29"/>
      <c r="O296" s="29"/>
      <c r="P296" s="29"/>
      <c r="Q296" s="29"/>
      <c r="R296" s="29"/>
      <c r="S296" s="9"/>
      <c r="T296" s="9"/>
      <c r="U296" s="9"/>
      <c r="V296" s="9"/>
      <c r="W296" s="9"/>
      <c r="X296" s="9"/>
      <c r="Y296" s="9"/>
      <c r="Z296" s="9"/>
      <c r="AA296" s="9"/>
      <c r="AB296" s="9"/>
      <c r="AC296" s="9"/>
      <c r="AD296" s="9"/>
      <c r="AE296" s="9"/>
      <c r="AF296" s="9"/>
      <c r="AG296" s="9"/>
      <c r="AH296" s="9"/>
      <c r="AI296" s="9"/>
      <c r="AJ296" s="9"/>
      <c r="AK296" s="9"/>
      <c r="AL296" s="9"/>
      <c r="AM296" s="11">
        <f t="shared" si="16"/>
        <v>0</v>
      </c>
      <c r="AN296" s="11">
        <f t="shared" si="17"/>
        <v>0</v>
      </c>
      <c r="AO296" s="47" t="e">
        <f t="shared" si="18"/>
        <v>#DIV/0!</v>
      </c>
      <c r="AP296" s="3">
        <f>SUM(VLOOKUP($A296,JAN!$A$2:$AN$301,39,FALSE),VLOOKUP($A296,FEB!$A$2:$AK$301,36,FALSE),VLOOKUP($A296,MAR!$A$2:$AN$301,39,FALSE))</f>
        <v>0</v>
      </c>
      <c r="AQ296" s="3">
        <f>SUM(VLOOKUP($A296,JAN!$A$2:$AN$301,40,FALSE),VLOOKUP($A296,FEB!$A$2:$AK$301,37,FALSE),VLOOKUP($A296,MAR!$A$2:$AN$301,40,FALSE))</f>
        <v>0</v>
      </c>
      <c r="AR296" s="196" t="e">
        <f t="shared" si="19"/>
        <v>#DIV/0!</v>
      </c>
    </row>
    <row r="297" spans="1:44" x14ac:dyDescent="0.25">
      <c r="A297" s="10">
        <v>296</v>
      </c>
      <c r="B297" s="11">
        <f>VLOOKUP($A297,Table2[[No]:[Date Student Last Attended Program
(mm/dd/yyyy)]],2,FALSE)</f>
        <v>0</v>
      </c>
      <c r="C297" s="12">
        <f>VLOOKUP($A297,Table2[[No]:[Date Student Last Attended Program
(mm/dd/yyyy)]],4,FALSE)</f>
        <v>0</v>
      </c>
      <c r="D297" s="51">
        <f>VLOOKUP($A297,Table2[[No]:[Date Student Last Attended Program
(mm/dd/yyyy)]],14,FALSE)</f>
        <v>0</v>
      </c>
      <c r="E297" s="138">
        <f>VLOOKUP($A297,Table2[[No]:[Date Student Last Attended Program
(mm/dd/yyyy)]],17,FALSE)</f>
        <v>0</v>
      </c>
      <c r="F297" s="207">
        <f>VLOOKUP($A297,Table2[[No]:[Date Student Last Attended Program
(mm/dd/yyyy)]],18,FALSE)</f>
        <v>0</v>
      </c>
      <c r="G297" s="209">
        <f>VLOOKUP($A297,Table2[[#All],[No]:[Which Group Does Student Participate In?
(optional)]],23,FALSE)</f>
        <v>0</v>
      </c>
      <c r="H297" s="29"/>
      <c r="I297" s="29"/>
      <c r="J297" s="29"/>
      <c r="K297" s="29"/>
      <c r="L297" s="29"/>
      <c r="M297" s="29"/>
      <c r="N297" s="29"/>
      <c r="O297" s="29"/>
      <c r="P297" s="29"/>
      <c r="Q297" s="29"/>
      <c r="R297" s="29"/>
      <c r="S297" s="9"/>
      <c r="T297" s="9"/>
      <c r="U297" s="9"/>
      <c r="V297" s="9"/>
      <c r="W297" s="9"/>
      <c r="X297" s="9"/>
      <c r="Y297" s="9"/>
      <c r="Z297" s="9"/>
      <c r="AA297" s="9"/>
      <c r="AB297" s="9"/>
      <c r="AC297" s="9"/>
      <c r="AD297" s="9"/>
      <c r="AE297" s="9"/>
      <c r="AF297" s="9"/>
      <c r="AG297" s="9"/>
      <c r="AH297" s="9"/>
      <c r="AI297" s="9"/>
      <c r="AJ297" s="9"/>
      <c r="AK297" s="9"/>
      <c r="AL297" s="9"/>
      <c r="AM297" s="11">
        <f t="shared" si="16"/>
        <v>0</v>
      </c>
      <c r="AN297" s="11">
        <f t="shared" si="17"/>
        <v>0</v>
      </c>
      <c r="AO297" s="47" t="e">
        <f t="shared" si="18"/>
        <v>#DIV/0!</v>
      </c>
      <c r="AP297" s="3">
        <f>SUM(VLOOKUP($A297,JAN!$A$2:$AN$301,39,FALSE),VLOOKUP($A297,FEB!$A$2:$AK$301,36,FALSE),VLOOKUP($A297,MAR!$A$2:$AN$301,39,FALSE))</f>
        <v>0</v>
      </c>
      <c r="AQ297" s="3">
        <f>SUM(VLOOKUP($A297,JAN!$A$2:$AN$301,40,FALSE),VLOOKUP($A297,FEB!$A$2:$AK$301,37,FALSE),VLOOKUP($A297,MAR!$A$2:$AN$301,40,FALSE))</f>
        <v>0</v>
      </c>
      <c r="AR297" s="196" t="e">
        <f t="shared" si="19"/>
        <v>#DIV/0!</v>
      </c>
    </row>
    <row r="298" spans="1:44" x14ac:dyDescent="0.25">
      <c r="A298" s="10">
        <v>297</v>
      </c>
      <c r="B298" s="11">
        <f>VLOOKUP($A298,Table2[[No]:[Date Student Last Attended Program
(mm/dd/yyyy)]],2,FALSE)</f>
        <v>0</v>
      </c>
      <c r="C298" s="12">
        <f>VLOOKUP($A298,Table2[[No]:[Date Student Last Attended Program
(mm/dd/yyyy)]],4,FALSE)</f>
        <v>0</v>
      </c>
      <c r="D298" s="51">
        <f>VLOOKUP($A298,Table2[[No]:[Date Student Last Attended Program
(mm/dd/yyyy)]],14,FALSE)</f>
        <v>0</v>
      </c>
      <c r="E298" s="138">
        <f>VLOOKUP($A298,Table2[[No]:[Date Student Last Attended Program
(mm/dd/yyyy)]],17,FALSE)</f>
        <v>0</v>
      </c>
      <c r="F298" s="207">
        <f>VLOOKUP($A298,Table2[[No]:[Date Student Last Attended Program
(mm/dd/yyyy)]],18,FALSE)</f>
        <v>0</v>
      </c>
      <c r="G298" s="209">
        <f>VLOOKUP($A298,Table2[[#All],[No]:[Which Group Does Student Participate In?
(optional)]],23,FALSE)</f>
        <v>0</v>
      </c>
      <c r="H298" s="29"/>
      <c r="I298" s="29"/>
      <c r="J298" s="29"/>
      <c r="K298" s="29"/>
      <c r="L298" s="29"/>
      <c r="M298" s="29"/>
      <c r="N298" s="29"/>
      <c r="O298" s="29"/>
      <c r="P298" s="29"/>
      <c r="Q298" s="29"/>
      <c r="R298" s="29"/>
      <c r="S298" s="9"/>
      <c r="T298" s="9"/>
      <c r="U298" s="9"/>
      <c r="V298" s="9"/>
      <c r="W298" s="9"/>
      <c r="X298" s="9"/>
      <c r="Y298" s="9"/>
      <c r="Z298" s="9"/>
      <c r="AA298" s="9"/>
      <c r="AB298" s="9"/>
      <c r="AC298" s="9"/>
      <c r="AD298" s="9"/>
      <c r="AE298" s="9"/>
      <c r="AF298" s="9"/>
      <c r="AG298" s="9"/>
      <c r="AH298" s="9"/>
      <c r="AI298" s="9"/>
      <c r="AJ298" s="9"/>
      <c r="AK298" s="9"/>
      <c r="AL298" s="9"/>
      <c r="AM298" s="11">
        <f t="shared" si="16"/>
        <v>0</v>
      </c>
      <c r="AN298" s="11">
        <f t="shared" si="17"/>
        <v>0</v>
      </c>
      <c r="AO298" s="47" t="e">
        <f t="shared" si="18"/>
        <v>#DIV/0!</v>
      </c>
      <c r="AP298" s="3">
        <f>SUM(VLOOKUP($A298,JAN!$A$2:$AN$301,39,FALSE),VLOOKUP($A298,FEB!$A$2:$AK$301,36,FALSE),VLOOKUP($A298,MAR!$A$2:$AN$301,39,FALSE))</f>
        <v>0</v>
      </c>
      <c r="AQ298" s="3">
        <f>SUM(VLOOKUP($A298,JAN!$A$2:$AN$301,40,FALSE),VLOOKUP($A298,FEB!$A$2:$AK$301,37,FALSE),VLOOKUP($A298,MAR!$A$2:$AN$301,40,FALSE))</f>
        <v>0</v>
      </c>
      <c r="AR298" s="196" t="e">
        <f t="shared" si="19"/>
        <v>#DIV/0!</v>
      </c>
    </row>
    <row r="299" spans="1:44" x14ac:dyDescent="0.25">
      <c r="A299" s="10">
        <v>298</v>
      </c>
      <c r="B299" s="11">
        <f>VLOOKUP($A299,Table2[[No]:[Date Student Last Attended Program
(mm/dd/yyyy)]],2,FALSE)</f>
        <v>0</v>
      </c>
      <c r="C299" s="12">
        <f>VLOOKUP($A299,Table2[[No]:[Date Student Last Attended Program
(mm/dd/yyyy)]],4,FALSE)</f>
        <v>0</v>
      </c>
      <c r="D299" s="51">
        <f>VLOOKUP($A299,Table2[[No]:[Date Student Last Attended Program
(mm/dd/yyyy)]],14,FALSE)</f>
        <v>0</v>
      </c>
      <c r="E299" s="138">
        <f>VLOOKUP($A299,Table2[[No]:[Date Student Last Attended Program
(mm/dd/yyyy)]],17,FALSE)</f>
        <v>0</v>
      </c>
      <c r="F299" s="207">
        <f>VLOOKUP($A299,Table2[[No]:[Date Student Last Attended Program
(mm/dd/yyyy)]],18,FALSE)</f>
        <v>0</v>
      </c>
      <c r="G299" s="209">
        <f>VLOOKUP($A299,Table2[[#All],[No]:[Which Group Does Student Participate In?
(optional)]],23,FALSE)</f>
        <v>0</v>
      </c>
      <c r="H299" s="29"/>
      <c r="I299" s="29"/>
      <c r="J299" s="29"/>
      <c r="K299" s="29"/>
      <c r="L299" s="29"/>
      <c r="M299" s="29"/>
      <c r="N299" s="29"/>
      <c r="O299" s="29"/>
      <c r="P299" s="29"/>
      <c r="Q299" s="29"/>
      <c r="R299" s="29"/>
      <c r="S299" s="9"/>
      <c r="T299" s="9"/>
      <c r="U299" s="9"/>
      <c r="V299" s="9"/>
      <c r="W299" s="9"/>
      <c r="X299" s="9"/>
      <c r="Y299" s="9"/>
      <c r="Z299" s="9"/>
      <c r="AA299" s="9"/>
      <c r="AB299" s="9"/>
      <c r="AC299" s="9"/>
      <c r="AD299" s="9"/>
      <c r="AE299" s="9"/>
      <c r="AF299" s="9"/>
      <c r="AG299" s="9"/>
      <c r="AH299" s="9"/>
      <c r="AI299" s="9"/>
      <c r="AJ299" s="9"/>
      <c r="AK299" s="9"/>
      <c r="AL299" s="9"/>
      <c r="AM299" s="11">
        <f t="shared" si="16"/>
        <v>0</v>
      </c>
      <c r="AN299" s="11">
        <f t="shared" si="17"/>
        <v>0</v>
      </c>
      <c r="AO299" s="47" t="e">
        <f t="shared" si="18"/>
        <v>#DIV/0!</v>
      </c>
      <c r="AP299" s="3">
        <f>SUM(VLOOKUP($A299,JAN!$A$2:$AN$301,39,FALSE),VLOOKUP($A299,FEB!$A$2:$AK$301,36,FALSE),VLOOKUP($A299,MAR!$A$2:$AN$301,39,FALSE))</f>
        <v>0</v>
      </c>
      <c r="AQ299" s="3">
        <f>SUM(VLOOKUP($A299,JAN!$A$2:$AN$301,40,FALSE),VLOOKUP($A299,FEB!$A$2:$AK$301,37,FALSE),VLOOKUP($A299,MAR!$A$2:$AN$301,40,FALSE))</f>
        <v>0</v>
      </c>
      <c r="AR299" s="196" t="e">
        <f t="shared" si="19"/>
        <v>#DIV/0!</v>
      </c>
    </row>
    <row r="300" spans="1:44" x14ac:dyDescent="0.25">
      <c r="A300" s="10">
        <v>299</v>
      </c>
      <c r="B300" s="11">
        <f>VLOOKUP($A300,Table2[[No]:[Date Student Last Attended Program
(mm/dd/yyyy)]],2,FALSE)</f>
        <v>0</v>
      </c>
      <c r="C300" s="12">
        <f>VLOOKUP($A300,Table2[[No]:[Date Student Last Attended Program
(mm/dd/yyyy)]],4,FALSE)</f>
        <v>0</v>
      </c>
      <c r="D300" s="51">
        <f>VLOOKUP($A300,Table2[[No]:[Date Student Last Attended Program
(mm/dd/yyyy)]],14,FALSE)</f>
        <v>0</v>
      </c>
      <c r="E300" s="138">
        <f>VLOOKUP($A300,Table2[[No]:[Date Student Last Attended Program
(mm/dd/yyyy)]],17,FALSE)</f>
        <v>0</v>
      </c>
      <c r="F300" s="207">
        <f>VLOOKUP($A300,Table2[[No]:[Date Student Last Attended Program
(mm/dd/yyyy)]],18,FALSE)</f>
        <v>0</v>
      </c>
      <c r="G300" s="209">
        <f>VLOOKUP($A300,Table2[[#All],[No]:[Which Group Does Student Participate In?
(optional)]],23,FALSE)</f>
        <v>0</v>
      </c>
      <c r="H300" s="29"/>
      <c r="I300" s="29"/>
      <c r="J300" s="29"/>
      <c r="K300" s="29"/>
      <c r="L300" s="29"/>
      <c r="M300" s="29"/>
      <c r="N300" s="29"/>
      <c r="O300" s="29"/>
      <c r="P300" s="29"/>
      <c r="Q300" s="29"/>
      <c r="R300" s="29"/>
      <c r="S300" s="9"/>
      <c r="T300" s="9"/>
      <c r="U300" s="9"/>
      <c r="V300" s="9"/>
      <c r="W300" s="9"/>
      <c r="X300" s="9"/>
      <c r="Y300" s="9"/>
      <c r="Z300" s="9"/>
      <c r="AA300" s="9"/>
      <c r="AB300" s="9"/>
      <c r="AC300" s="9"/>
      <c r="AD300" s="9"/>
      <c r="AE300" s="9"/>
      <c r="AF300" s="9"/>
      <c r="AG300" s="9"/>
      <c r="AH300" s="9"/>
      <c r="AI300" s="9"/>
      <c r="AJ300" s="9"/>
      <c r="AK300" s="9"/>
      <c r="AL300" s="9"/>
      <c r="AM300" s="11">
        <f t="shared" si="16"/>
        <v>0</v>
      </c>
      <c r="AN300" s="11">
        <f t="shared" si="17"/>
        <v>0</v>
      </c>
      <c r="AO300" s="47" t="e">
        <f t="shared" si="18"/>
        <v>#DIV/0!</v>
      </c>
      <c r="AP300" s="3">
        <f>SUM(VLOOKUP($A300,JAN!$A$2:$AN$301,39,FALSE),VLOOKUP($A300,FEB!$A$2:$AK$301,36,FALSE),VLOOKUP($A300,MAR!$A$2:$AN$301,39,FALSE))</f>
        <v>0</v>
      </c>
      <c r="AQ300" s="3">
        <f>SUM(VLOOKUP($A300,JAN!$A$2:$AN$301,40,FALSE),VLOOKUP($A300,FEB!$A$2:$AK$301,37,FALSE),VLOOKUP($A300,MAR!$A$2:$AN$301,40,FALSE))</f>
        <v>0</v>
      </c>
      <c r="AR300" s="196" t="e">
        <f t="shared" si="19"/>
        <v>#DIV/0!</v>
      </c>
    </row>
    <row r="301" spans="1:44" x14ac:dyDescent="0.25">
      <c r="A301" s="10">
        <v>300</v>
      </c>
      <c r="B301" s="11">
        <f>VLOOKUP($A301,Table2[[No]:[Date Student Last Attended Program
(mm/dd/yyyy)]],2,FALSE)</f>
        <v>0</v>
      </c>
      <c r="C301" s="12">
        <f>VLOOKUP($A301,Table2[[No]:[Date Student Last Attended Program
(mm/dd/yyyy)]],4,FALSE)</f>
        <v>0</v>
      </c>
      <c r="D301" s="51">
        <f>VLOOKUP($A301,Table2[[No]:[Date Student Last Attended Program
(mm/dd/yyyy)]],14,FALSE)</f>
        <v>0</v>
      </c>
      <c r="E301" s="138">
        <f>VLOOKUP($A301,Table2[[No]:[Date Student Last Attended Program
(mm/dd/yyyy)]],17,FALSE)</f>
        <v>0</v>
      </c>
      <c r="F301" s="207">
        <f>VLOOKUP($A301,Table2[[No]:[Date Student Last Attended Program
(mm/dd/yyyy)]],18,FALSE)</f>
        <v>0</v>
      </c>
      <c r="G301" s="209">
        <f>VLOOKUP($A301,Table2[[#All],[No]:[Which Group Does Student Participate In?
(optional)]],23,FALSE)</f>
        <v>0</v>
      </c>
      <c r="H301" s="29"/>
      <c r="I301" s="29"/>
      <c r="J301" s="29"/>
      <c r="K301" s="29"/>
      <c r="L301" s="29"/>
      <c r="M301" s="29"/>
      <c r="N301" s="29"/>
      <c r="O301" s="29"/>
      <c r="P301" s="29"/>
      <c r="Q301" s="29"/>
      <c r="R301" s="29"/>
      <c r="S301" s="9"/>
      <c r="T301" s="9"/>
      <c r="U301" s="9"/>
      <c r="V301" s="9"/>
      <c r="W301" s="9"/>
      <c r="X301" s="9"/>
      <c r="Y301" s="9"/>
      <c r="Z301" s="9"/>
      <c r="AA301" s="9"/>
      <c r="AB301" s="9"/>
      <c r="AC301" s="9"/>
      <c r="AD301" s="9"/>
      <c r="AE301" s="9"/>
      <c r="AF301" s="9"/>
      <c r="AG301" s="9"/>
      <c r="AH301" s="9"/>
      <c r="AI301" s="9"/>
      <c r="AJ301" s="9"/>
      <c r="AK301" s="9"/>
      <c r="AL301" s="9"/>
      <c r="AM301" s="11">
        <f t="shared" si="16"/>
        <v>0</v>
      </c>
      <c r="AN301" s="11">
        <f t="shared" si="17"/>
        <v>0</v>
      </c>
      <c r="AO301" s="47" t="e">
        <f t="shared" si="18"/>
        <v>#DIV/0!</v>
      </c>
      <c r="AP301" s="3">
        <f>SUM(VLOOKUP($A301,JAN!$A$2:$AN$301,39,FALSE),VLOOKUP($A301,FEB!$A$2:$AK$301,36,FALSE),VLOOKUP($A301,MAR!$A$2:$AN$301,39,FALSE))</f>
        <v>0</v>
      </c>
      <c r="AQ301" s="3">
        <f>SUM(VLOOKUP($A301,JAN!$A$2:$AN$301,40,FALSE),VLOOKUP($A301,FEB!$A$2:$AK$301,37,FALSE),VLOOKUP($A301,MAR!$A$2:$AN$301,40,FALSE))</f>
        <v>0</v>
      </c>
      <c r="AR301" s="196" t="e">
        <f t="shared" si="19"/>
        <v>#DIV/0!</v>
      </c>
    </row>
    <row r="302" spans="1:44" x14ac:dyDescent="0.25">
      <c r="E302" s="206"/>
      <c r="F302" s="4"/>
      <c r="G302" s="203"/>
      <c r="H302" s="129">
        <f t="shared" ref="H302:AL302" si="20">COUNTIF(H2:H301,"1")</f>
        <v>0</v>
      </c>
      <c r="I302" s="129">
        <f t="shared" si="20"/>
        <v>0</v>
      </c>
      <c r="J302" s="129">
        <f t="shared" si="20"/>
        <v>0</v>
      </c>
      <c r="K302" s="129">
        <f t="shared" si="20"/>
        <v>0</v>
      </c>
      <c r="L302" s="129">
        <f t="shared" si="20"/>
        <v>0</v>
      </c>
      <c r="M302" s="129">
        <f t="shared" si="20"/>
        <v>0</v>
      </c>
      <c r="N302" s="129">
        <f t="shared" si="20"/>
        <v>0</v>
      </c>
      <c r="O302" s="129">
        <f t="shared" si="20"/>
        <v>0</v>
      </c>
      <c r="P302" s="129">
        <f t="shared" si="20"/>
        <v>0</v>
      </c>
      <c r="Q302" s="129">
        <f t="shared" si="20"/>
        <v>0</v>
      </c>
      <c r="R302" s="129">
        <f t="shared" si="20"/>
        <v>0</v>
      </c>
      <c r="S302" s="129">
        <f t="shared" si="20"/>
        <v>0</v>
      </c>
      <c r="T302" s="129">
        <f t="shared" si="20"/>
        <v>0</v>
      </c>
      <c r="U302" s="129">
        <f t="shared" si="20"/>
        <v>0</v>
      </c>
      <c r="V302" s="129">
        <f t="shared" si="20"/>
        <v>0</v>
      </c>
      <c r="W302" s="129">
        <f t="shared" si="20"/>
        <v>0</v>
      </c>
      <c r="X302" s="129">
        <f t="shared" si="20"/>
        <v>0</v>
      </c>
      <c r="Y302" s="129">
        <f t="shared" si="20"/>
        <v>0</v>
      </c>
      <c r="Z302" s="129">
        <f t="shared" si="20"/>
        <v>0</v>
      </c>
      <c r="AA302" s="129">
        <f t="shared" si="20"/>
        <v>0</v>
      </c>
      <c r="AB302" s="129">
        <f t="shared" si="20"/>
        <v>0</v>
      </c>
      <c r="AC302" s="129">
        <f t="shared" si="20"/>
        <v>0</v>
      </c>
      <c r="AD302" s="129">
        <f t="shared" si="20"/>
        <v>0</v>
      </c>
      <c r="AE302" s="129">
        <f t="shared" si="20"/>
        <v>0</v>
      </c>
      <c r="AF302" s="129">
        <f t="shared" si="20"/>
        <v>0</v>
      </c>
      <c r="AG302" s="129">
        <f t="shared" si="20"/>
        <v>0</v>
      </c>
      <c r="AH302" s="129">
        <f t="shared" si="20"/>
        <v>0</v>
      </c>
      <c r="AI302" s="129">
        <f t="shared" si="20"/>
        <v>0</v>
      </c>
      <c r="AJ302" s="129">
        <f t="shared" si="20"/>
        <v>0</v>
      </c>
      <c r="AK302" s="129">
        <f t="shared" si="20"/>
        <v>0</v>
      </c>
      <c r="AL302" s="129">
        <f t="shared" si="20"/>
        <v>0</v>
      </c>
    </row>
    <row r="303" spans="1:44" x14ac:dyDescent="0.25">
      <c r="E303" s="206"/>
      <c r="F303" s="4"/>
      <c r="G303" s="203"/>
      <c r="H303" s="129">
        <f t="shared" ref="H303:AL303" si="21">COUNTIF(H2:H301,"0")+COUNTIF(H2:H301,"1")</f>
        <v>0</v>
      </c>
      <c r="I303" s="129">
        <f t="shared" si="21"/>
        <v>0</v>
      </c>
      <c r="J303" s="129">
        <f t="shared" si="21"/>
        <v>0</v>
      </c>
      <c r="K303" s="129">
        <f t="shared" si="21"/>
        <v>0</v>
      </c>
      <c r="L303" s="129">
        <f t="shared" si="21"/>
        <v>0</v>
      </c>
      <c r="M303" s="129">
        <f t="shared" si="21"/>
        <v>0</v>
      </c>
      <c r="N303" s="129">
        <f t="shared" si="21"/>
        <v>0</v>
      </c>
      <c r="O303" s="129">
        <f t="shared" si="21"/>
        <v>0</v>
      </c>
      <c r="P303" s="129">
        <f t="shared" si="21"/>
        <v>0</v>
      </c>
      <c r="Q303" s="129">
        <f t="shared" si="21"/>
        <v>0</v>
      </c>
      <c r="R303" s="129">
        <f t="shared" si="21"/>
        <v>0</v>
      </c>
      <c r="S303" s="129">
        <f t="shared" si="21"/>
        <v>0</v>
      </c>
      <c r="T303" s="129">
        <f t="shared" si="21"/>
        <v>0</v>
      </c>
      <c r="U303" s="129">
        <f t="shared" si="21"/>
        <v>0</v>
      </c>
      <c r="V303" s="129">
        <f t="shared" si="21"/>
        <v>0</v>
      </c>
      <c r="W303" s="129">
        <f t="shared" si="21"/>
        <v>0</v>
      </c>
      <c r="X303" s="129">
        <f t="shared" si="21"/>
        <v>0</v>
      </c>
      <c r="Y303" s="129">
        <f t="shared" si="21"/>
        <v>0</v>
      </c>
      <c r="Z303" s="129">
        <f t="shared" si="21"/>
        <v>0</v>
      </c>
      <c r="AA303" s="129">
        <f t="shared" si="21"/>
        <v>0</v>
      </c>
      <c r="AB303" s="129">
        <f t="shared" si="21"/>
        <v>0</v>
      </c>
      <c r="AC303" s="129">
        <f t="shared" si="21"/>
        <v>0</v>
      </c>
      <c r="AD303" s="129">
        <f t="shared" si="21"/>
        <v>0</v>
      </c>
      <c r="AE303" s="129">
        <f t="shared" si="21"/>
        <v>0</v>
      </c>
      <c r="AF303" s="129">
        <f t="shared" si="21"/>
        <v>0</v>
      </c>
      <c r="AG303" s="129">
        <f t="shared" si="21"/>
        <v>0</v>
      </c>
      <c r="AH303" s="129">
        <f t="shared" si="21"/>
        <v>0</v>
      </c>
      <c r="AI303" s="129">
        <f t="shared" si="21"/>
        <v>0</v>
      </c>
      <c r="AJ303" s="129">
        <f t="shared" si="21"/>
        <v>0</v>
      </c>
      <c r="AK303" s="129">
        <f t="shared" si="21"/>
        <v>0</v>
      </c>
      <c r="AL303" s="129">
        <f t="shared" si="21"/>
        <v>0</v>
      </c>
    </row>
  </sheetData>
  <sheetProtection algorithmName="SHA-512" hashValue="O2gDUJ0kbGuuA0Pvu+Nj93OORqmEce0mm7xOd3xDJzoY2QxvfMoTHBX/3Zj8NMenQAX/HjC9P1xG/Ag9gIKt0g==" saltValue="E0H1xWv/TfSDwbi6yENtJQ==" spinCount="100000" sheet="1" objects="1" scenarios="1" selectLockedCells="1" sort="0" autoFilter="0"/>
  <protectedRanges>
    <protectedRange sqref="A1:AR301" name="MarEditRange"/>
    <protectedRange sqref="G1:G301" name="OctEditableRange"/>
    <protectedRange sqref="G1:G301" name="JanEditRange"/>
  </protectedRanges>
  <autoFilter ref="A1:AR303" xr:uid="{B05E2E1A-0308-4756-AFCB-A0BB37ECCDB1}">
    <sortState xmlns:xlrd2="http://schemas.microsoft.com/office/spreadsheetml/2017/richdata2" ref="A2:AR303">
      <sortCondition ref="A1:A303"/>
    </sortState>
  </autoFilter>
  <sortState xmlns:xlrd2="http://schemas.microsoft.com/office/spreadsheetml/2017/richdata2" ref="A2:AR303">
    <sortCondition descending="1" ref="F2"/>
  </sortState>
  <conditionalFormatting sqref="H2:AO301">
    <cfRule type="expression" dxfId="21" priority="6">
      <formula>MOD(ROW(),2)</formula>
    </cfRule>
  </conditionalFormatting>
  <conditionalFormatting sqref="AP2:AR301">
    <cfRule type="expression" dxfId="20" priority="5">
      <formula>MOD(ROW(),2)</formula>
    </cfRule>
  </conditionalFormatting>
  <conditionalFormatting sqref="E302:E303">
    <cfRule type="expression" dxfId="19" priority="4">
      <formula>MOD(ROW(),2)</formula>
    </cfRule>
  </conditionalFormatting>
  <conditionalFormatting sqref="B2:D301">
    <cfRule type="expression" dxfId="18" priority="3">
      <formula>MOD(ROW(),2)</formula>
    </cfRule>
  </conditionalFormatting>
  <conditionalFormatting sqref="E2:E301">
    <cfRule type="expression" dxfId="17" priority="2">
      <formula>MOD(ROW(),2)</formula>
    </cfRule>
  </conditionalFormatting>
  <conditionalFormatting sqref="G2:G301">
    <cfRule type="expression" dxfId="16" priority="1">
      <formula>MOD(ROW(),2)</formula>
    </cfRule>
  </conditionalFormatting>
  <dataValidations count="2">
    <dataValidation type="date" operator="greaterThanOrEqual" allowBlank="1" showInputMessage="1" showErrorMessage="1" error="Please enter a date from this fiscal year" sqref="F2:F303 G302:G303" xr:uid="{266E95AD-DC21-481D-BD1B-FC914FBD5E0D}">
      <formula1>E2</formula1>
    </dataValidation>
    <dataValidation type="date" allowBlank="1" showInputMessage="1" showErrorMessage="1" error="Please enter a date between 1/1/1990 and 1/1/2015." sqref="F304:G1048576" xr:uid="{05D173B3-0374-4A82-B125-5F37EA6119A1}">
      <formula1>32874</formula1>
      <formula2>42005</formula2>
    </dataValidation>
  </dataValidations>
  <pageMargins left="0.25" right="0.25" top="0.75" bottom="0.75" header="0.3" footer="0.3"/>
  <pageSetup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CB22EF88-B87A-4245-AA89-84CCED2C25AF}">
          <x14:formula1>
            <xm:f>dropdown!$A$1:$A$2</xm:f>
          </x14:formula1>
          <xm:sqref>H2:AL301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3">
    <tabColor theme="0" tint="-0.249977111117893"/>
  </sheetPr>
  <dimension ref="A1:AN303"/>
  <sheetViews>
    <sheetView workbookViewId="0">
      <pane xSplit="7" ySplit="1" topLeftCell="H2" activePane="bottomRight" state="frozen"/>
      <selection pane="topRight" activeCell="H1" sqref="H1"/>
      <selection pane="bottomLeft" activeCell="A2" sqref="A2"/>
      <selection pane="bottomRight" activeCell="H1" sqref="H1"/>
    </sheetView>
  </sheetViews>
  <sheetFormatPr defaultColWidth="9.140625" defaultRowHeight="15" x14ac:dyDescent="0.25"/>
  <cols>
    <col min="1" max="1" width="4.7109375" style="6" customWidth="1"/>
    <col min="2" max="2" width="24" style="5" customWidth="1"/>
    <col min="3" max="3" width="25.42578125" style="5" customWidth="1"/>
    <col min="4" max="4" width="6.5703125" style="5" customWidth="1"/>
    <col min="5" max="5" width="10.85546875" style="7" customWidth="1"/>
    <col min="6" max="6" width="15.5703125" style="7" customWidth="1"/>
    <col min="7" max="7" width="15.5703125" style="204" customWidth="1"/>
    <col min="8" max="36" width="6.85546875" style="8" customWidth="1"/>
    <col min="37" max="37" width="6.85546875" style="5" customWidth="1"/>
    <col min="38" max="38" width="13.140625" style="5" bestFit="1" customWidth="1"/>
    <col min="39" max="39" width="12.140625" style="5" bestFit="1" customWidth="1"/>
    <col min="40" max="40" width="17.5703125" style="45" bestFit="1" customWidth="1"/>
    <col min="41" max="46" width="6.85546875" style="5" customWidth="1"/>
    <col min="47" max="16384" width="9.140625" style="5"/>
  </cols>
  <sheetData>
    <row r="1" spans="1:40" ht="35.450000000000003" customHeight="1" x14ac:dyDescent="0.25">
      <c r="A1" s="22" t="s">
        <v>69</v>
      </c>
      <c r="B1" s="22" t="s">
        <v>70</v>
      </c>
      <c r="C1" s="22" t="s">
        <v>71</v>
      </c>
      <c r="D1" s="22" t="s">
        <v>72</v>
      </c>
      <c r="E1" s="137" t="s">
        <v>94</v>
      </c>
      <c r="F1" s="136" t="s">
        <v>95</v>
      </c>
      <c r="G1" s="219" t="s">
        <v>96</v>
      </c>
      <c r="H1" s="195">
        <v>44287</v>
      </c>
      <c r="I1" s="195">
        <v>44288</v>
      </c>
      <c r="J1" s="195">
        <v>44289</v>
      </c>
      <c r="K1" s="195">
        <v>44290</v>
      </c>
      <c r="L1" s="195">
        <v>44291</v>
      </c>
      <c r="M1" s="195">
        <v>44292</v>
      </c>
      <c r="N1" s="195">
        <v>44293</v>
      </c>
      <c r="O1" s="195">
        <v>44294</v>
      </c>
      <c r="P1" s="195">
        <v>44295</v>
      </c>
      <c r="Q1" s="195">
        <v>44296</v>
      </c>
      <c r="R1" s="195">
        <v>44297</v>
      </c>
      <c r="S1" s="195">
        <v>44298</v>
      </c>
      <c r="T1" s="195">
        <v>44299</v>
      </c>
      <c r="U1" s="195">
        <v>44300</v>
      </c>
      <c r="V1" s="195">
        <v>44301</v>
      </c>
      <c r="W1" s="195">
        <v>44302</v>
      </c>
      <c r="X1" s="195">
        <v>44303</v>
      </c>
      <c r="Y1" s="195">
        <v>44304</v>
      </c>
      <c r="Z1" s="195">
        <v>44305</v>
      </c>
      <c r="AA1" s="195">
        <v>44306</v>
      </c>
      <c r="AB1" s="195">
        <v>44307</v>
      </c>
      <c r="AC1" s="195">
        <v>44308</v>
      </c>
      <c r="AD1" s="195">
        <v>44309</v>
      </c>
      <c r="AE1" s="195">
        <v>44310</v>
      </c>
      <c r="AF1" s="195">
        <v>44311</v>
      </c>
      <c r="AG1" s="195">
        <v>44312</v>
      </c>
      <c r="AH1" s="195">
        <v>44313</v>
      </c>
      <c r="AI1" s="195">
        <v>44314</v>
      </c>
      <c r="AJ1" s="195">
        <v>44315</v>
      </c>
      <c r="AK1" s="195">
        <v>44316</v>
      </c>
      <c r="AL1" s="10" t="s">
        <v>73</v>
      </c>
      <c r="AM1" s="10" t="s">
        <v>74</v>
      </c>
      <c r="AN1" s="213" t="s">
        <v>75</v>
      </c>
    </row>
    <row r="2" spans="1:40" x14ac:dyDescent="0.25">
      <c r="A2" s="10">
        <v>1</v>
      </c>
      <c r="B2" s="11">
        <f>VLOOKUP($A2,Table2[[No]:[Date Student Last Attended Program
(mm/dd/yyyy)]],2,FALSE)</f>
        <v>0</v>
      </c>
      <c r="C2" s="12">
        <f>VLOOKUP($A2,Table2[[No]:[Date Student Last Attended Program
(mm/dd/yyyy)]],4,FALSE)</f>
        <v>0</v>
      </c>
      <c r="D2" s="51">
        <f>VLOOKUP($A2,Table2[[No]:[Date Student Last Attended Program
(mm/dd/yyyy)]],14,FALSE)</f>
        <v>0</v>
      </c>
      <c r="E2" s="138">
        <f>VLOOKUP($A2,Table2[[No]:[Date Student Last Attended Program
(mm/dd/yyyy)]],17,FALSE)</f>
        <v>0</v>
      </c>
      <c r="F2" s="207">
        <f>VLOOKUP($A2,Table2[[No]:[Date Student Last Attended Program
(mm/dd/yyyy)]],18,FALSE)</f>
        <v>0</v>
      </c>
      <c r="G2" s="209">
        <f>VLOOKUP($A2,Table2[[#All],[No]:[Which Group Does Student Participate In?
(optional)]],23,FALSE)</f>
        <v>0</v>
      </c>
      <c r="H2" s="29"/>
      <c r="I2" s="29"/>
      <c r="J2" s="29"/>
      <c r="K2" s="29"/>
      <c r="L2" s="29"/>
      <c r="M2" s="29"/>
      <c r="N2" s="29"/>
      <c r="O2" s="29"/>
      <c r="P2" s="29"/>
      <c r="Q2" s="29"/>
      <c r="R2" s="29"/>
      <c r="S2" s="9"/>
      <c r="T2" s="9"/>
      <c r="U2" s="9"/>
      <c r="V2" s="9"/>
      <c r="W2" s="9"/>
      <c r="X2" s="9"/>
      <c r="Y2" s="9"/>
      <c r="Z2" s="9"/>
      <c r="AA2" s="9"/>
      <c r="AB2" s="9"/>
      <c r="AC2" s="9"/>
      <c r="AD2" s="9"/>
      <c r="AE2" s="9"/>
      <c r="AF2" s="9"/>
      <c r="AG2" s="9"/>
      <c r="AH2" s="9"/>
      <c r="AI2" s="9"/>
      <c r="AJ2" s="9"/>
      <c r="AK2" s="9"/>
      <c r="AL2" s="11">
        <f t="shared" ref="AL2:AL65" si="0">COUNTIF(H2:AK2,"1")</f>
        <v>0</v>
      </c>
      <c r="AM2" s="11">
        <f t="shared" ref="AM2:AM65" si="1">COUNTIFS(H2:AK2,"1")+COUNTIF(H2:AK2,"0")</f>
        <v>0</v>
      </c>
      <c r="AN2" s="47" t="e">
        <f t="shared" ref="AN2:AN65" si="2">AL2/AM2</f>
        <v>#DIV/0!</v>
      </c>
    </row>
    <row r="3" spans="1:40" x14ac:dyDescent="0.25">
      <c r="A3" s="10">
        <v>2</v>
      </c>
      <c r="B3" s="11">
        <f>VLOOKUP($A3,Table2[[No]:[Date Student Last Attended Program
(mm/dd/yyyy)]],2,FALSE)</f>
        <v>0</v>
      </c>
      <c r="C3" s="12">
        <f>VLOOKUP($A3,Table2[[No]:[Date Student Last Attended Program
(mm/dd/yyyy)]],4,FALSE)</f>
        <v>0</v>
      </c>
      <c r="D3" s="51">
        <f>VLOOKUP($A3,Table2[[No]:[Date Student Last Attended Program
(mm/dd/yyyy)]],14,FALSE)</f>
        <v>0</v>
      </c>
      <c r="E3" s="138">
        <f>VLOOKUP($A3,Table2[[No]:[Date Student Last Attended Program
(mm/dd/yyyy)]],17,FALSE)</f>
        <v>0</v>
      </c>
      <c r="F3" s="207">
        <f>VLOOKUP($A3,Table2[[No]:[Date Student Last Attended Program
(mm/dd/yyyy)]],18,FALSE)</f>
        <v>0</v>
      </c>
      <c r="G3" s="209">
        <f>VLOOKUP($A3,Table2[[#All],[No]:[Which Group Does Student Participate In?
(optional)]],23,FALSE)</f>
        <v>0</v>
      </c>
      <c r="H3" s="29"/>
      <c r="I3" s="29"/>
      <c r="J3" s="29"/>
      <c r="K3" s="29"/>
      <c r="L3" s="29"/>
      <c r="M3" s="29"/>
      <c r="N3" s="29"/>
      <c r="O3" s="29"/>
      <c r="P3" s="29"/>
      <c r="Q3" s="29"/>
      <c r="R3" s="29"/>
      <c r="S3" s="9"/>
      <c r="T3" s="9"/>
      <c r="U3" s="9"/>
      <c r="V3" s="9"/>
      <c r="W3" s="9"/>
      <c r="X3" s="9"/>
      <c r="Y3" s="9"/>
      <c r="Z3" s="9"/>
      <c r="AA3" s="9"/>
      <c r="AB3" s="9"/>
      <c r="AC3" s="9"/>
      <c r="AD3" s="9"/>
      <c r="AE3" s="9"/>
      <c r="AF3" s="9"/>
      <c r="AG3" s="9"/>
      <c r="AH3" s="9"/>
      <c r="AI3" s="9"/>
      <c r="AJ3" s="9"/>
      <c r="AK3" s="9"/>
      <c r="AL3" s="11">
        <f t="shared" si="0"/>
        <v>0</v>
      </c>
      <c r="AM3" s="11">
        <f t="shared" si="1"/>
        <v>0</v>
      </c>
      <c r="AN3" s="47" t="e">
        <f t="shared" si="2"/>
        <v>#DIV/0!</v>
      </c>
    </row>
    <row r="4" spans="1:40" x14ac:dyDescent="0.25">
      <c r="A4" s="10">
        <v>3</v>
      </c>
      <c r="B4" s="11">
        <f>VLOOKUP($A4,Table2[[No]:[Date Student Last Attended Program
(mm/dd/yyyy)]],2,FALSE)</f>
        <v>0</v>
      </c>
      <c r="C4" s="12">
        <f>VLOOKUP($A4,Table2[[No]:[Date Student Last Attended Program
(mm/dd/yyyy)]],4,FALSE)</f>
        <v>0</v>
      </c>
      <c r="D4" s="51">
        <f>VLOOKUP($A4,Table2[[No]:[Date Student Last Attended Program
(mm/dd/yyyy)]],14,FALSE)</f>
        <v>0</v>
      </c>
      <c r="E4" s="138">
        <f>VLOOKUP($A4,Table2[[No]:[Date Student Last Attended Program
(mm/dd/yyyy)]],17,FALSE)</f>
        <v>0</v>
      </c>
      <c r="F4" s="207">
        <f>VLOOKUP($A4,Table2[[No]:[Date Student Last Attended Program
(mm/dd/yyyy)]],18,FALSE)</f>
        <v>0</v>
      </c>
      <c r="G4" s="209">
        <f>VLOOKUP($A4,Table2[[#All],[No]:[Which Group Does Student Participate In?
(optional)]],23,FALSE)</f>
        <v>0</v>
      </c>
      <c r="H4" s="29"/>
      <c r="I4" s="29"/>
      <c r="J4" s="29"/>
      <c r="K4" s="29"/>
      <c r="L4" s="29"/>
      <c r="M4" s="29"/>
      <c r="N4" s="29"/>
      <c r="O4" s="29"/>
      <c r="P4" s="29"/>
      <c r="Q4" s="29"/>
      <c r="R4" s="29"/>
      <c r="S4" s="9"/>
      <c r="T4" s="9"/>
      <c r="U4" s="9"/>
      <c r="V4" s="9"/>
      <c r="W4" s="9"/>
      <c r="X4" s="9"/>
      <c r="Y4" s="9"/>
      <c r="Z4" s="9"/>
      <c r="AA4" s="9"/>
      <c r="AB4" s="9"/>
      <c r="AC4" s="9"/>
      <c r="AD4" s="9"/>
      <c r="AE4" s="9"/>
      <c r="AF4" s="9"/>
      <c r="AG4" s="9"/>
      <c r="AH4" s="9"/>
      <c r="AI4" s="9"/>
      <c r="AJ4" s="9"/>
      <c r="AK4" s="9"/>
      <c r="AL4" s="11">
        <f t="shared" si="0"/>
        <v>0</v>
      </c>
      <c r="AM4" s="11">
        <f t="shared" si="1"/>
        <v>0</v>
      </c>
      <c r="AN4" s="47" t="e">
        <f t="shared" si="2"/>
        <v>#DIV/0!</v>
      </c>
    </row>
    <row r="5" spans="1:40" x14ac:dyDescent="0.25">
      <c r="A5" s="10">
        <v>4</v>
      </c>
      <c r="B5" s="11">
        <f>VLOOKUP($A5,Table2[[No]:[Date Student Last Attended Program
(mm/dd/yyyy)]],2,FALSE)</f>
        <v>0</v>
      </c>
      <c r="C5" s="12">
        <f>VLOOKUP($A5,Table2[[No]:[Date Student Last Attended Program
(mm/dd/yyyy)]],4,FALSE)</f>
        <v>0</v>
      </c>
      <c r="D5" s="51">
        <f>VLOOKUP($A5,Table2[[No]:[Date Student Last Attended Program
(mm/dd/yyyy)]],14,FALSE)</f>
        <v>0</v>
      </c>
      <c r="E5" s="138">
        <f>VLOOKUP($A5,Table2[[No]:[Date Student Last Attended Program
(mm/dd/yyyy)]],17,FALSE)</f>
        <v>0</v>
      </c>
      <c r="F5" s="207">
        <f>VLOOKUP($A5,Table2[[No]:[Date Student Last Attended Program
(mm/dd/yyyy)]],18,FALSE)</f>
        <v>0</v>
      </c>
      <c r="G5" s="209">
        <f>VLOOKUP($A5,Table2[[#All],[No]:[Which Group Does Student Participate In?
(optional)]],23,FALSE)</f>
        <v>0</v>
      </c>
      <c r="H5" s="29"/>
      <c r="I5" s="29"/>
      <c r="J5" s="29"/>
      <c r="K5" s="29"/>
      <c r="L5" s="29"/>
      <c r="M5" s="29"/>
      <c r="N5" s="29"/>
      <c r="O5" s="29"/>
      <c r="P5" s="29"/>
      <c r="Q5" s="29"/>
      <c r="R5" s="29"/>
      <c r="S5" s="9"/>
      <c r="T5" s="9"/>
      <c r="U5" s="9"/>
      <c r="V5" s="9"/>
      <c r="W5" s="9"/>
      <c r="X5" s="9"/>
      <c r="Y5" s="9"/>
      <c r="Z5" s="9"/>
      <c r="AA5" s="9"/>
      <c r="AB5" s="9"/>
      <c r="AC5" s="9"/>
      <c r="AD5" s="9"/>
      <c r="AE5" s="9"/>
      <c r="AF5" s="9"/>
      <c r="AG5" s="9"/>
      <c r="AH5" s="9"/>
      <c r="AI5" s="9"/>
      <c r="AJ5" s="9"/>
      <c r="AK5" s="9"/>
      <c r="AL5" s="11">
        <f t="shared" si="0"/>
        <v>0</v>
      </c>
      <c r="AM5" s="11">
        <f t="shared" si="1"/>
        <v>0</v>
      </c>
      <c r="AN5" s="47" t="e">
        <f t="shared" si="2"/>
        <v>#DIV/0!</v>
      </c>
    </row>
    <row r="6" spans="1:40" x14ac:dyDescent="0.25">
      <c r="A6" s="10">
        <v>5</v>
      </c>
      <c r="B6" s="11">
        <f>VLOOKUP($A6,Table2[[No]:[Date Student Last Attended Program
(mm/dd/yyyy)]],2,FALSE)</f>
        <v>0</v>
      </c>
      <c r="C6" s="12">
        <f>VLOOKUP($A6,Table2[[No]:[Date Student Last Attended Program
(mm/dd/yyyy)]],4,FALSE)</f>
        <v>0</v>
      </c>
      <c r="D6" s="51">
        <f>VLOOKUP($A6,Table2[[No]:[Date Student Last Attended Program
(mm/dd/yyyy)]],14,FALSE)</f>
        <v>0</v>
      </c>
      <c r="E6" s="138">
        <f>VLOOKUP($A6,Table2[[No]:[Date Student Last Attended Program
(mm/dd/yyyy)]],17,FALSE)</f>
        <v>0</v>
      </c>
      <c r="F6" s="207">
        <f>VLOOKUP($A6,Table2[[No]:[Date Student Last Attended Program
(mm/dd/yyyy)]],18,FALSE)</f>
        <v>0</v>
      </c>
      <c r="G6" s="209">
        <f>VLOOKUP($A6,Table2[[#All],[No]:[Which Group Does Student Participate In?
(optional)]],23,FALSE)</f>
        <v>0</v>
      </c>
      <c r="H6" s="29"/>
      <c r="I6" s="29"/>
      <c r="J6" s="29"/>
      <c r="K6" s="29"/>
      <c r="L6" s="29"/>
      <c r="M6" s="29"/>
      <c r="N6" s="29"/>
      <c r="O6" s="29"/>
      <c r="P6" s="29"/>
      <c r="Q6" s="29"/>
      <c r="R6" s="29"/>
      <c r="S6" s="9"/>
      <c r="T6" s="9"/>
      <c r="U6" s="9"/>
      <c r="V6" s="9"/>
      <c r="W6" s="9"/>
      <c r="X6" s="9"/>
      <c r="Y6" s="9"/>
      <c r="Z6" s="9"/>
      <c r="AA6" s="9"/>
      <c r="AB6" s="9"/>
      <c r="AC6" s="9"/>
      <c r="AD6" s="9"/>
      <c r="AE6" s="9"/>
      <c r="AF6" s="9"/>
      <c r="AG6" s="9"/>
      <c r="AH6" s="9"/>
      <c r="AI6" s="9"/>
      <c r="AJ6" s="9"/>
      <c r="AK6" s="9"/>
      <c r="AL6" s="11">
        <f t="shared" si="0"/>
        <v>0</v>
      </c>
      <c r="AM6" s="11">
        <f t="shared" si="1"/>
        <v>0</v>
      </c>
      <c r="AN6" s="47" t="e">
        <f t="shared" si="2"/>
        <v>#DIV/0!</v>
      </c>
    </row>
    <row r="7" spans="1:40" x14ac:dyDescent="0.25">
      <c r="A7" s="10">
        <v>6</v>
      </c>
      <c r="B7" s="11">
        <f>VLOOKUP($A7,Table2[[No]:[Date Student Last Attended Program
(mm/dd/yyyy)]],2,FALSE)</f>
        <v>0</v>
      </c>
      <c r="C7" s="12">
        <f>VLOOKUP($A7,Table2[[No]:[Date Student Last Attended Program
(mm/dd/yyyy)]],4,FALSE)</f>
        <v>0</v>
      </c>
      <c r="D7" s="51">
        <f>VLOOKUP($A7,Table2[[No]:[Date Student Last Attended Program
(mm/dd/yyyy)]],14,FALSE)</f>
        <v>0</v>
      </c>
      <c r="E7" s="138">
        <f>VLOOKUP($A7,Table2[[No]:[Date Student Last Attended Program
(mm/dd/yyyy)]],17,FALSE)</f>
        <v>0</v>
      </c>
      <c r="F7" s="207">
        <f>VLOOKUP($A7,Table2[[No]:[Date Student Last Attended Program
(mm/dd/yyyy)]],18,FALSE)</f>
        <v>0</v>
      </c>
      <c r="G7" s="209">
        <f>VLOOKUP($A7,Table2[[#All],[No]:[Which Group Does Student Participate In?
(optional)]],23,FALSE)</f>
        <v>0</v>
      </c>
      <c r="H7" s="29"/>
      <c r="I7" s="29"/>
      <c r="J7" s="29"/>
      <c r="K7" s="29"/>
      <c r="L7" s="29"/>
      <c r="M7" s="29"/>
      <c r="N7" s="29"/>
      <c r="O7" s="29"/>
      <c r="P7" s="29"/>
      <c r="Q7" s="29"/>
      <c r="R7" s="29"/>
      <c r="S7" s="9"/>
      <c r="T7" s="9"/>
      <c r="U7" s="9"/>
      <c r="V7" s="9"/>
      <c r="W7" s="9"/>
      <c r="X7" s="9"/>
      <c r="Y7" s="9"/>
      <c r="Z7" s="9"/>
      <c r="AA7" s="9"/>
      <c r="AB7" s="9"/>
      <c r="AC7" s="9"/>
      <c r="AD7" s="9"/>
      <c r="AE7" s="9"/>
      <c r="AF7" s="9"/>
      <c r="AG7" s="9"/>
      <c r="AH7" s="9"/>
      <c r="AI7" s="9"/>
      <c r="AJ7" s="9"/>
      <c r="AK7" s="9"/>
      <c r="AL7" s="11">
        <f t="shared" si="0"/>
        <v>0</v>
      </c>
      <c r="AM7" s="11">
        <f t="shared" si="1"/>
        <v>0</v>
      </c>
      <c r="AN7" s="47" t="e">
        <f t="shared" si="2"/>
        <v>#DIV/0!</v>
      </c>
    </row>
    <row r="8" spans="1:40" x14ac:dyDescent="0.25">
      <c r="A8" s="10">
        <v>7</v>
      </c>
      <c r="B8" s="11">
        <f>VLOOKUP($A8,Table2[[No]:[Date Student Last Attended Program
(mm/dd/yyyy)]],2,FALSE)</f>
        <v>0</v>
      </c>
      <c r="C8" s="12">
        <f>VLOOKUP($A8,Table2[[No]:[Date Student Last Attended Program
(mm/dd/yyyy)]],4,FALSE)</f>
        <v>0</v>
      </c>
      <c r="D8" s="51">
        <f>VLOOKUP($A8,Table2[[No]:[Date Student Last Attended Program
(mm/dd/yyyy)]],14,FALSE)</f>
        <v>0</v>
      </c>
      <c r="E8" s="138">
        <f>VLOOKUP($A8,Table2[[No]:[Date Student Last Attended Program
(mm/dd/yyyy)]],17,FALSE)</f>
        <v>0</v>
      </c>
      <c r="F8" s="207">
        <f>VLOOKUP($A8,Table2[[No]:[Date Student Last Attended Program
(mm/dd/yyyy)]],18,FALSE)</f>
        <v>0</v>
      </c>
      <c r="G8" s="209">
        <f>VLOOKUP($A8,Table2[[#All],[No]:[Which Group Does Student Participate In?
(optional)]],23,FALSE)</f>
        <v>0</v>
      </c>
      <c r="H8" s="29"/>
      <c r="I8" s="29"/>
      <c r="J8" s="29"/>
      <c r="K8" s="29"/>
      <c r="L8" s="29"/>
      <c r="M8" s="29"/>
      <c r="N8" s="29"/>
      <c r="O8" s="29"/>
      <c r="P8" s="29"/>
      <c r="Q8" s="29"/>
      <c r="R8" s="29"/>
      <c r="S8" s="9"/>
      <c r="T8" s="9"/>
      <c r="U8" s="9"/>
      <c r="V8" s="9"/>
      <c r="W8" s="9"/>
      <c r="X8" s="9"/>
      <c r="Y8" s="9"/>
      <c r="Z8" s="9"/>
      <c r="AA8" s="9"/>
      <c r="AB8" s="9"/>
      <c r="AC8" s="9"/>
      <c r="AD8" s="9"/>
      <c r="AE8" s="9"/>
      <c r="AF8" s="9"/>
      <c r="AG8" s="9"/>
      <c r="AH8" s="9"/>
      <c r="AI8" s="9"/>
      <c r="AJ8" s="9"/>
      <c r="AK8" s="9"/>
      <c r="AL8" s="11">
        <f t="shared" si="0"/>
        <v>0</v>
      </c>
      <c r="AM8" s="11">
        <f t="shared" si="1"/>
        <v>0</v>
      </c>
      <c r="AN8" s="47" t="e">
        <f t="shared" si="2"/>
        <v>#DIV/0!</v>
      </c>
    </row>
    <row r="9" spans="1:40" x14ac:dyDescent="0.25">
      <c r="A9" s="10">
        <v>8</v>
      </c>
      <c r="B9" s="11">
        <f>VLOOKUP($A9,Table2[[No]:[Date Student Last Attended Program
(mm/dd/yyyy)]],2,FALSE)</f>
        <v>0</v>
      </c>
      <c r="C9" s="12">
        <f>VLOOKUP($A9,Table2[[No]:[Date Student Last Attended Program
(mm/dd/yyyy)]],4,FALSE)</f>
        <v>0</v>
      </c>
      <c r="D9" s="51">
        <f>VLOOKUP($A9,Table2[[No]:[Date Student Last Attended Program
(mm/dd/yyyy)]],14,FALSE)</f>
        <v>0</v>
      </c>
      <c r="E9" s="138">
        <f>VLOOKUP($A9,Table2[[No]:[Date Student Last Attended Program
(mm/dd/yyyy)]],17,FALSE)</f>
        <v>0</v>
      </c>
      <c r="F9" s="207">
        <f>VLOOKUP($A9,Table2[[No]:[Date Student Last Attended Program
(mm/dd/yyyy)]],18,FALSE)</f>
        <v>0</v>
      </c>
      <c r="G9" s="209">
        <f>VLOOKUP($A9,Table2[[#All],[No]:[Which Group Does Student Participate In?
(optional)]],23,FALSE)</f>
        <v>0</v>
      </c>
      <c r="H9" s="29"/>
      <c r="I9" s="29"/>
      <c r="J9" s="29"/>
      <c r="K9" s="29"/>
      <c r="L9" s="29"/>
      <c r="M9" s="29"/>
      <c r="N9" s="29"/>
      <c r="O9" s="29"/>
      <c r="P9" s="29"/>
      <c r="Q9" s="29"/>
      <c r="R9" s="29"/>
      <c r="S9" s="9"/>
      <c r="T9" s="9"/>
      <c r="U9" s="9"/>
      <c r="V9" s="9"/>
      <c r="W9" s="9"/>
      <c r="X9" s="9"/>
      <c r="Y9" s="9"/>
      <c r="Z9" s="9"/>
      <c r="AA9" s="9"/>
      <c r="AB9" s="9"/>
      <c r="AC9" s="9"/>
      <c r="AD9" s="9"/>
      <c r="AE9" s="9"/>
      <c r="AF9" s="9"/>
      <c r="AG9" s="9"/>
      <c r="AH9" s="9"/>
      <c r="AI9" s="9"/>
      <c r="AJ9" s="9"/>
      <c r="AK9" s="9"/>
      <c r="AL9" s="11">
        <f t="shared" si="0"/>
        <v>0</v>
      </c>
      <c r="AM9" s="11">
        <f t="shared" si="1"/>
        <v>0</v>
      </c>
      <c r="AN9" s="47" t="e">
        <f t="shared" si="2"/>
        <v>#DIV/0!</v>
      </c>
    </row>
    <row r="10" spans="1:40" x14ac:dyDescent="0.25">
      <c r="A10" s="10">
        <v>9</v>
      </c>
      <c r="B10" s="11">
        <f>VLOOKUP($A10,Table2[[No]:[Date Student Last Attended Program
(mm/dd/yyyy)]],2,FALSE)</f>
        <v>0</v>
      </c>
      <c r="C10" s="12">
        <f>VLOOKUP($A10,Table2[[No]:[Date Student Last Attended Program
(mm/dd/yyyy)]],4,FALSE)</f>
        <v>0</v>
      </c>
      <c r="D10" s="51">
        <f>VLOOKUP($A10,Table2[[No]:[Date Student Last Attended Program
(mm/dd/yyyy)]],14,FALSE)</f>
        <v>0</v>
      </c>
      <c r="E10" s="138">
        <f>VLOOKUP($A10,Table2[[No]:[Date Student Last Attended Program
(mm/dd/yyyy)]],17,FALSE)</f>
        <v>0</v>
      </c>
      <c r="F10" s="207">
        <f>VLOOKUP($A10,Table2[[No]:[Date Student Last Attended Program
(mm/dd/yyyy)]],18,FALSE)</f>
        <v>0</v>
      </c>
      <c r="G10" s="209">
        <f>VLOOKUP($A10,Table2[[#All],[No]:[Which Group Does Student Participate In?
(optional)]],23,FALSE)</f>
        <v>0</v>
      </c>
      <c r="H10" s="29"/>
      <c r="I10" s="29"/>
      <c r="J10" s="29"/>
      <c r="K10" s="29"/>
      <c r="L10" s="29"/>
      <c r="M10" s="29"/>
      <c r="N10" s="29"/>
      <c r="O10" s="29"/>
      <c r="P10" s="29"/>
      <c r="Q10" s="29"/>
      <c r="R10" s="29"/>
      <c r="S10" s="9"/>
      <c r="T10" s="9"/>
      <c r="U10" s="9"/>
      <c r="V10" s="9"/>
      <c r="W10" s="9"/>
      <c r="X10" s="9"/>
      <c r="Y10" s="9"/>
      <c r="Z10" s="9"/>
      <c r="AA10" s="9"/>
      <c r="AB10" s="9"/>
      <c r="AC10" s="9"/>
      <c r="AD10" s="9"/>
      <c r="AE10" s="9"/>
      <c r="AF10" s="9"/>
      <c r="AG10" s="9"/>
      <c r="AH10" s="9"/>
      <c r="AI10" s="9"/>
      <c r="AJ10" s="9"/>
      <c r="AK10" s="9"/>
      <c r="AL10" s="11">
        <f t="shared" si="0"/>
        <v>0</v>
      </c>
      <c r="AM10" s="11">
        <f t="shared" si="1"/>
        <v>0</v>
      </c>
      <c r="AN10" s="47" t="e">
        <f t="shared" si="2"/>
        <v>#DIV/0!</v>
      </c>
    </row>
    <row r="11" spans="1:40" x14ac:dyDescent="0.25">
      <c r="A11" s="10">
        <v>10</v>
      </c>
      <c r="B11" s="11">
        <f>VLOOKUP($A11,Table2[[No]:[Date Student Last Attended Program
(mm/dd/yyyy)]],2,FALSE)</f>
        <v>0</v>
      </c>
      <c r="C11" s="12">
        <f>VLOOKUP($A11,Table2[[No]:[Date Student Last Attended Program
(mm/dd/yyyy)]],4,FALSE)</f>
        <v>0</v>
      </c>
      <c r="D11" s="51">
        <f>VLOOKUP($A11,Table2[[No]:[Date Student Last Attended Program
(mm/dd/yyyy)]],14,FALSE)</f>
        <v>0</v>
      </c>
      <c r="E11" s="138">
        <f>VLOOKUP($A11,Table2[[No]:[Date Student Last Attended Program
(mm/dd/yyyy)]],17,FALSE)</f>
        <v>0</v>
      </c>
      <c r="F11" s="207">
        <f>VLOOKUP($A11,Table2[[No]:[Date Student Last Attended Program
(mm/dd/yyyy)]],18,FALSE)</f>
        <v>0</v>
      </c>
      <c r="G11" s="209">
        <f>VLOOKUP($A11,Table2[[#All],[No]:[Which Group Does Student Participate In?
(optional)]],23,FALSE)</f>
        <v>0</v>
      </c>
      <c r="H11" s="29"/>
      <c r="I11" s="29"/>
      <c r="J11" s="29"/>
      <c r="K11" s="29"/>
      <c r="L11" s="29"/>
      <c r="M11" s="29"/>
      <c r="N11" s="29"/>
      <c r="O11" s="29"/>
      <c r="P11" s="29"/>
      <c r="Q11" s="29"/>
      <c r="R11" s="29"/>
      <c r="S11" s="9"/>
      <c r="T11" s="9"/>
      <c r="U11" s="9"/>
      <c r="V11" s="9"/>
      <c r="W11" s="9"/>
      <c r="X11" s="9"/>
      <c r="Y11" s="9"/>
      <c r="Z11" s="9"/>
      <c r="AA11" s="9"/>
      <c r="AB11" s="9"/>
      <c r="AC11" s="9"/>
      <c r="AD11" s="9"/>
      <c r="AE11" s="9"/>
      <c r="AF11" s="9"/>
      <c r="AG11" s="9"/>
      <c r="AH11" s="9"/>
      <c r="AI11" s="9"/>
      <c r="AJ11" s="9"/>
      <c r="AK11" s="9"/>
      <c r="AL11" s="11">
        <f t="shared" si="0"/>
        <v>0</v>
      </c>
      <c r="AM11" s="11">
        <f t="shared" si="1"/>
        <v>0</v>
      </c>
      <c r="AN11" s="47" t="e">
        <f t="shared" si="2"/>
        <v>#DIV/0!</v>
      </c>
    </row>
    <row r="12" spans="1:40" x14ac:dyDescent="0.25">
      <c r="A12" s="10">
        <v>11</v>
      </c>
      <c r="B12" s="11">
        <f>VLOOKUP($A12,Table2[[No]:[Date Student Last Attended Program
(mm/dd/yyyy)]],2,FALSE)</f>
        <v>0</v>
      </c>
      <c r="C12" s="12">
        <f>VLOOKUP($A12,Table2[[No]:[Date Student Last Attended Program
(mm/dd/yyyy)]],4,FALSE)</f>
        <v>0</v>
      </c>
      <c r="D12" s="51">
        <f>VLOOKUP($A12,Table2[[No]:[Date Student Last Attended Program
(mm/dd/yyyy)]],14,FALSE)</f>
        <v>0</v>
      </c>
      <c r="E12" s="138">
        <f>VLOOKUP($A12,Table2[[No]:[Date Student Last Attended Program
(mm/dd/yyyy)]],17,FALSE)</f>
        <v>0</v>
      </c>
      <c r="F12" s="207">
        <f>VLOOKUP($A12,Table2[[No]:[Date Student Last Attended Program
(mm/dd/yyyy)]],18,FALSE)</f>
        <v>0</v>
      </c>
      <c r="G12" s="209">
        <f>VLOOKUP($A12,Table2[[#All],[No]:[Which Group Does Student Participate In?
(optional)]],23,FALSE)</f>
        <v>0</v>
      </c>
      <c r="H12" s="29"/>
      <c r="I12" s="29"/>
      <c r="J12" s="29"/>
      <c r="K12" s="29"/>
      <c r="L12" s="29"/>
      <c r="M12" s="29"/>
      <c r="N12" s="29"/>
      <c r="O12" s="29"/>
      <c r="P12" s="29"/>
      <c r="Q12" s="29"/>
      <c r="R12" s="29"/>
      <c r="S12" s="9"/>
      <c r="T12" s="9"/>
      <c r="U12" s="9"/>
      <c r="V12" s="9"/>
      <c r="W12" s="9"/>
      <c r="X12" s="9"/>
      <c r="Y12" s="9"/>
      <c r="Z12" s="9"/>
      <c r="AA12" s="9"/>
      <c r="AB12" s="9"/>
      <c r="AC12" s="9"/>
      <c r="AD12" s="9"/>
      <c r="AE12" s="9"/>
      <c r="AF12" s="9"/>
      <c r="AG12" s="9"/>
      <c r="AH12" s="9"/>
      <c r="AI12" s="9"/>
      <c r="AJ12" s="9"/>
      <c r="AK12" s="9"/>
      <c r="AL12" s="11">
        <f t="shared" si="0"/>
        <v>0</v>
      </c>
      <c r="AM12" s="11">
        <f t="shared" si="1"/>
        <v>0</v>
      </c>
      <c r="AN12" s="47" t="e">
        <f t="shared" si="2"/>
        <v>#DIV/0!</v>
      </c>
    </row>
    <row r="13" spans="1:40" x14ac:dyDescent="0.25">
      <c r="A13" s="10">
        <v>12</v>
      </c>
      <c r="B13" s="11">
        <f>VLOOKUP($A13,Table2[[No]:[Date Student Last Attended Program
(mm/dd/yyyy)]],2,FALSE)</f>
        <v>0</v>
      </c>
      <c r="C13" s="12">
        <f>VLOOKUP($A13,Table2[[No]:[Date Student Last Attended Program
(mm/dd/yyyy)]],4,FALSE)</f>
        <v>0</v>
      </c>
      <c r="D13" s="51">
        <f>VLOOKUP($A13,Table2[[No]:[Date Student Last Attended Program
(mm/dd/yyyy)]],14,FALSE)</f>
        <v>0</v>
      </c>
      <c r="E13" s="138">
        <f>VLOOKUP($A13,Table2[[No]:[Date Student Last Attended Program
(mm/dd/yyyy)]],17,FALSE)</f>
        <v>0</v>
      </c>
      <c r="F13" s="207">
        <f>VLOOKUP($A13,Table2[[No]:[Date Student Last Attended Program
(mm/dd/yyyy)]],18,FALSE)</f>
        <v>0</v>
      </c>
      <c r="G13" s="209">
        <f>VLOOKUP($A13,Table2[[#All],[No]:[Which Group Does Student Participate In?
(optional)]],23,FALSE)</f>
        <v>0</v>
      </c>
      <c r="H13" s="29"/>
      <c r="I13" s="29"/>
      <c r="J13" s="29"/>
      <c r="K13" s="29"/>
      <c r="L13" s="29"/>
      <c r="M13" s="29"/>
      <c r="N13" s="29"/>
      <c r="O13" s="29"/>
      <c r="P13" s="29"/>
      <c r="Q13" s="29"/>
      <c r="R13" s="29"/>
      <c r="S13" s="9"/>
      <c r="T13" s="9"/>
      <c r="U13" s="9"/>
      <c r="V13" s="9"/>
      <c r="W13" s="9"/>
      <c r="X13" s="9"/>
      <c r="Y13" s="9"/>
      <c r="Z13" s="9"/>
      <c r="AA13" s="9"/>
      <c r="AB13" s="9"/>
      <c r="AC13" s="9"/>
      <c r="AD13" s="9"/>
      <c r="AE13" s="9"/>
      <c r="AF13" s="9"/>
      <c r="AG13" s="9"/>
      <c r="AH13" s="9"/>
      <c r="AI13" s="9"/>
      <c r="AJ13" s="9"/>
      <c r="AK13" s="9"/>
      <c r="AL13" s="11">
        <f t="shared" si="0"/>
        <v>0</v>
      </c>
      <c r="AM13" s="11">
        <f t="shared" si="1"/>
        <v>0</v>
      </c>
      <c r="AN13" s="47" t="e">
        <f t="shared" si="2"/>
        <v>#DIV/0!</v>
      </c>
    </row>
    <row r="14" spans="1:40" x14ac:dyDescent="0.25">
      <c r="A14" s="10">
        <v>13</v>
      </c>
      <c r="B14" s="11">
        <f>VLOOKUP($A14,Table2[[No]:[Date Student Last Attended Program
(mm/dd/yyyy)]],2,FALSE)</f>
        <v>0</v>
      </c>
      <c r="C14" s="12">
        <f>VLOOKUP($A14,Table2[[No]:[Date Student Last Attended Program
(mm/dd/yyyy)]],4,FALSE)</f>
        <v>0</v>
      </c>
      <c r="D14" s="51">
        <f>VLOOKUP($A14,Table2[[No]:[Date Student Last Attended Program
(mm/dd/yyyy)]],14,FALSE)</f>
        <v>0</v>
      </c>
      <c r="E14" s="138">
        <f>VLOOKUP($A14,Table2[[No]:[Date Student Last Attended Program
(mm/dd/yyyy)]],17,FALSE)</f>
        <v>0</v>
      </c>
      <c r="F14" s="207">
        <f>VLOOKUP($A14,Table2[[No]:[Date Student Last Attended Program
(mm/dd/yyyy)]],18,FALSE)</f>
        <v>0</v>
      </c>
      <c r="G14" s="209">
        <f>VLOOKUP($A14,Table2[[#All],[No]:[Which Group Does Student Participate In?
(optional)]],23,FALSE)</f>
        <v>0</v>
      </c>
      <c r="H14" s="29"/>
      <c r="I14" s="29"/>
      <c r="J14" s="29"/>
      <c r="K14" s="29"/>
      <c r="L14" s="29"/>
      <c r="M14" s="29"/>
      <c r="N14" s="29"/>
      <c r="O14" s="29"/>
      <c r="P14" s="29"/>
      <c r="Q14" s="29"/>
      <c r="R14" s="29"/>
      <c r="S14" s="9"/>
      <c r="T14" s="9"/>
      <c r="U14" s="9"/>
      <c r="V14" s="9"/>
      <c r="W14" s="9"/>
      <c r="X14" s="9"/>
      <c r="Y14" s="9"/>
      <c r="Z14" s="9"/>
      <c r="AA14" s="9"/>
      <c r="AB14" s="9"/>
      <c r="AC14" s="9"/>
      <c r="AD14" s="9"/>
      <c r="AE14" s="9"/>
      <c r="AF14" s="9"/>
      <c r="AG14" s="9"/>
      <c r="AH14" s="9"/>
      <c r="AI14" s="9"/>
      <c r="AJ14" s="9"/>
      <c r="AK14" s="9"/>
      <c r="AL14" s="11">
        <f t="shared" si="0"/>
        <v>0</v>
      </c>
      <c r="AM14" s="11">
        <f t="shared" si="1"/>
        <v>0</v>
      </c>
      <c r="AN14" s="47" t="e">
        <f t="shared" si="2"/>
        <v>#DIV/0!</v>
      </c>
    </row>
    <row r="15" spans="1:40" x14ac:dyDescent="0.25">
      <c r="A15" s="10">
        <v>14</v>
      </c>
      <c r="B15" s="11">
        <f>VLOOKUP($A15,Table2[[No]:[Date Student Last Attended Program
(mm/dd/yyyy)]],2,FALSE)</f>
        <v>0</v>
      </c>
      <c r="C15" s="12">
        <f>VLOOKUP($A15,Table2[[No]:[Date Student Last Attended Program
(mm/dd/yyyy)]],4,FALSE)</f>
        <v>0</v>
      </c>
      <c r="D15" s="51">
        <f>VLOOKUP($A15,Table2[[No]:[Date Student Last Attended Program
(mm/dd/yyyy)]],14,FALSE)</f>
        <v>0</v>
      </c>
      <c r="E15" s="138">
        <f>VLOOKUP($A15,Table2[[No]:[Date Student Last Attended Program
(mm/dd/yyyy)]],17,FALSE)</f>
        <v>0</v>
      </c>
      <c r="F15" s="207">
        <f>VLOOKUP($A15,Table2[[No]:[Date Student Last Attended Program
(mm/dd/yyyy)]],18,FALSE)</f>
        <v>0</v>
      </c>
      <c r="G15" s="209">
        <f>VLOOKUP($A15,Table2[[#All],[No]:[Which Group Does Student Participate In?
(optional)]],23,FALSE)</f>
        <v>0</v>
      </c>
      <c r="H15" s="29"/>
      <c r="I15" s="29"/>
      <c r="J15" s="29"/>
      <c r="K15" s="29"/>
      <c r="L15" s="29"/>
      <c r="M15" s="29"/>
      <c r="N15" s="29"/>
      <c r="O15" s="29"/>
      <c r="P15" s="29"/>
      <c r="Q15" s="29"/>
      <c r="R15" s="29"/>
      <c r="S15" s="9"/>
      <c r="T15" s="9"/>
      <c r="U15" s="9"/>
      <c r="V15" s="9"/>
      <c r="W15" s="9"/>
      <c r="X15" s="9"/>
      <c r="Y15" s="9"/>
      <c r="Z15" s="9"/>
      <c r="AA15" s="9"/>
      <c r="AB15" s="9"/>
      <c r="AC15" s="9"/>
      <c r="AD15" s="9"/>
      <c r="AE15" s="9"/>
      <c r="AF15" s="9"/>
      <c r="AG15" s="9"/>
      <c r="AH15" s="9"/>
      <c r="AI15" s="9"/>
      <c r="AJ15" s="9"/>
      <c r="AK15" s="9"/>
      <c r="AL15" s="11">
        <f t="shared" si="0"/>
        <v>0</v>
      </c>
      <c r="AM15" s="11">
        <f t="shared" si="1"/>
        <v>0</v>
      </c>
      <c r="AN15" s="47" t="e">
        <f t="shared" si="2"/>
        <v>#DIV/0!</v>
      </c>
    </row>
    <row r="16" spans="1:40" x14ac:dyDescent="0.25">
      <c r="A16" s="10">
        <v>15</v>
      </c>
      <c r="B16" s="11">
        <f>VLOOKUP($A16,Table2[[No]:[Date Student Last Attended Program
(mm/dd/yyyy)]],2,FALSE)</f>
        <v>0</v>
      </c>
      <c r="C16" s="12">
        <f>VLOOKUP($A16,Table2[[No]:[Date Student Last Attended Program
(mm/dd/yyyy)]],4,FALSE)</f>
        <v>0</v>
      </c>
      <c r="D16" s="51">
        <f>VLOOKUP($A16,Table2[[No]:[Date Student Last Attended Program
(mm/dd/yyyy)]],14,FALSE)</f>
        <v>0</v>
      </c>
      <c r="E16" s="138">
        <f>VLOOKUP($A16,Table2[[No]:[Date Student Last Attended Program
(mm/dd/yyyy)]],17,FALSE)</f>
        <v>0</v>
      </c>
      <c r="F16" s="207">
        <f>VLOOKUP($A16,Table2[[No]:[Date Student Last Attended Program
(mm/dd/yyyy)]],18,FALSE)</f>
        <v>0</v>
      </c>
      <c r="G16" s="209">
        <f>VLOOKUP($A16,Table2[[#All],[No]:[Which Group Does Student Participate In?
(optional)]],23,FALSE)</f>
        <v>0</v>
      </c>
      <c r="H16" s="29"/>
      <c r="I16" s="29"/>
      <c r="J16" s="29"/>
      <c r="K16" s="29"/>
      <c r="L16" s="29"/>
      <c r="M16" s="29"/>
      <c r="N16" s="29"/>
      <c r="O16" s="29"/>
      <c r="P16" s="29"/>
      <c r="Q16" s="29"/>
      <c r="R16" s="29"/>
      <c r="S16" s="9"/>
      <c r="T16" s="9"/>
      <c r="U16" s="9"/>
      <c r="V16" s="9"/>
      <c r="W16" s="9"/>
      <c r="X16" s="9"/>
      <c r="Y16" s="9"/>
      <c r="Z16" s="9"/>
      <c r="AA16" s="9"/>
      <c r="AB16" s="9"/>
      <c r="AC16" s="9"/>
      <c r="AD16" s="9"/>
      <c r="AE16" s="9"/>
      <c r="AF16" s="9"/>
      <c r="AG16" s="9"/>
      <c r="AH16" s="9"/>
      <c r="AI16" s="9"/>
      <c r="AJ16" s="9"/>
      <c r="AK16" s="9"/>
      <c r="AL16" s="11">
        <f t="shared" si="0"/>
        <v>0</v>
      </c>
      <c r="AM16" s="11">
        <f t="shared" si="1"/>
        <v>0</v>
      </c>
      <c r="AN16" s="47" t="e">
        <f t="shared" si="2"/>
        <v>#DIV/0!</v>
      </c>
    </row>
    <row r="17" spans="1:40" x14ac:dyDescent="0.25">
      <c r="A17" s="10">
        <v>16</v>
      </c>
      <c r="B17" s="11">
        <f>VLOOKUP($A17,Table2[[No]:[Date Student Last Attended Program
(mm/dd/yyyy)]],2,FALSE)</f>
        <v>0</v>
      </c>
      <c r="C17" s="12">
        <f>VLOOKUP($A17,Table2[[No]:[Date Student Last Attended Program
(mm/dd/yyyy)]],4,FALSE)</f>
        <v>0</v>
      </c>
      <c r="D17" s="51">
        <f>VLOOKUP($A17,Table2[[No]:[Date Student Last Attended Program
(mm/dd/yyyy)]],14,FALSE)</f>
        <v>0</v>
      </c>
      <c r="E17" s="138">
        <f>VLOOKUP($A17,Table2[[No]:[Date Student Last Attended Program
(mm/dd/yyyy)]],17,FALSE)</f>
        <v>0</v>
      </c>
      <c r="F17" s="207">
        <f>VLOOKUP($A17,Table2[[No]:[Date Student Last Attended Program
(mm/dd/yyyy)]],18,FALSE)</f>
        <v>0</v>
      </c>
      <c r="G17" s="209">
        <f>VLOOKUP($A17,Table2[[#All],[No]:[Which Group Does Student Participate In?
(optional)]],23,FALSE)</f>
        <v>0</v>
      </c>
      <c r="H17" s="29"/>
      <c r="I17" s="29"/>
      <c r="J17" s="29"/>
      <c r="K17" s="29"/>
      <c r="L17" s="29"/>
      <c r="M17" s="29"/>
      <c r="N17" s="29"/>
      <c r="O17" s="29"/>
      <c r="P17" s="29"/>
      <c r="Q17" s="29"/>
      <c r="R17" s="29"/>
      <c r="S17" s="9"/>
      <c r="T17" s="9"/>
      <c r="U17" s="9"/>
      <c r="V17" s="9"/>
      <c r="W17" s="9"/>
      <c r="X17" s="9"/>
      <c r="Y17" s="9"/>
      <c r="Z17" s="9"/>
      <c r="AA17" s="9"/>
      <c r="AB17" s="9"/>
      <c r="AC17" s="9"/>
      <c r="AD17" s="9"/>
      <c r="AE17" s="9"/>
      <c r="AF17" s="9"/>
      <c r="AG17" s="9"/>
      <c r="AH17" s="9"/>
      <c r="AI17" s="9"/>
      <c r="AJ17" s="9"/>
      <c r="AK17" s="9"/>
      <c r="AL17" s="11">
        <f t="shared" si="0"/>
        <v>0</v>
      </c>
      <c r="AM17" s="11">
        <f t="shared" si="1"/>
        <v>0</v>
      </c>
      <c r="AN17" s="47" t="e">
        <f t="shared" si="2"/>
        <v>#DIV/0!</v>
      </c>
    </row>
    <row r="18" spans="1:40" x14ac:dyDescent="0.25">
      <c r="A18" s="10">
        <v>17</v>
      </c>
      <c r="B18" s="11">
        <f>VLOOKUP($A18,Table2[[No]:[Date Student Last Attended Program
(mm/dd/yyyy)]],2,FALSE)</f>
        <v>0</v>
      </c>
      <c r="C18" s="12">
        <f>VLOOKUP($A18,Table2[[No]:[Date Student Last Attended Program
(mm/dd/yyyy)]],4,FALSE)</f>
        <v>0</v>
      </c>
      <c r="D18" s="51">
        <f>VLOOKUP($A18,Table2[[No]:[Date Student Last Attended Program
(mm/dd/yyyy)]],14,FALSE)</f>
        <v>0</v>
      </c>
      <c r="E18" s="138">
        <f>VLOOKUP($A18,Table2[[No]:[Date Student Last Attended Program
(mm/dd/yyyy)]],17,FALSE)</f>
        <v>0</v>
      </c>
      <c r="F18" s="207">
        <f>VLOOKUP($A18,Table2[[No]:[Date Student Last Attended Program
(mm/dd/yyyy)]],18,FALSE)</f>
        <v>0</v>
      </c>
      <c r="G18" s="209">
        <f>VLOOKUP($A18,Table2[[#All],[No]:[Which Group Does Student Participate In?
(optional)]],23,FALSE)</f>
        <v>0</v>
      </c>
      <c r="H18" s="29"/>
      <c r="I18" s="29"/>
      <c r="J18" s="29"/>
      <c r="K18" s="29"/>
      <c r="L18" s="29"/>
      <c r="M18" s="29"/>
      <c r="N18" s="29"/>
      <c r="O18" s="29"/>
      <c r="P18" s="29"/>
      <c r="Q18" s="29"/>
      <c r="R18" s="29"/>
      <c r="S18" s="9"/>
      <c r="T18" s="9"/>
      <c r="U18" s="9"/>
      <c r="V18" s="9"/>
      <c r="W18" s="9"/>
      <c r="X18" s="9"/>
      <c r="Y18" s="9"/>
      <c r="Z18" s="9"/>
      <c r="AA18" s="9"/>
      <c r="AB18" s="9"/>
      <c r="AC18" s="9"/>
      <c r="AD18" s="9"/>
      <c r="AE18" s="9"/>
      <c r="AF18" s="9"/>
      <c r="AG18" s="9"/>
      <c r="AH18" s="9"/>
      <c r="AI18" s="9"/>
      <c r="AJ18" s="9"/>
      <c r="AK18" s="9"/>
      <c r="AL18" s="11">
        <f t="shared" si="0"/>
        <v>0</v>
      </c>
      <c r="AM18" s="11">
        <f t="shared" si="1"/>
        <v>0</v>
      </c>
      <c r="AN18" s="47" t="e">
        <f t="shared" si="2"/>
        <v>#DIV/0!</v>
      </c>
    </row>
    <row r="19" spans="1:40" x14ac:dyDescent="0.25">
      <c r="A19" s="10">
        <v>18</v>
      </c>
      <c r="B19" s="11">
        <f>VLOOKUP($A19,Table2[[No]:[Date Student Last Attended Program
(mm/dd/yyyy)]],2,FALSE)</f>
        <v>0</v>
      </c>
      <c r="C19" s="12">
        <f>VLOOKUP($A19,Table2[[No]:[Date Student Last Attended Program
(mm/dd/yyyy)]],4,FALSE)</f>
        <v>0</v>
      </c>
      <c r="D19" s="51">
        <f>VLOOKUP($A19,Table2[[No]:[Date Student Last Attended Program
(mm/dd/yyyy)]],14,FALSE)</f>
        <v>0</v>
      </c>
      <c r="E19" s="138">
        <f>VLOOKUP($A19,Table2[[No]:[Date Student Last Attended Program
(mm/dd/yyyy)]],17,FALSE)</f>
        <v>0</v>
      </c>
      <c r="F19" s="207">
        <f>VLOOKUP($A19,Table2[[No]:[Date Student Last Attended Program
(mm/dd/yyyy)]],18,FALSE)</f>
        <v>0</v>
      </c>
      <c r="G19" s="209">
        <f>VLOOKUP($A19,Table2[[#All],[No]:[Which Group Does Student Participate In?
(optional)]],23,FALSE)</f>
        <v>0</v>
      </c>
      <c r="H19" s="29"/>
      <c r="I19" s="29"/>
      <c r="J19" s="29"/>
      <c r="K19" s="29"/>
      <c r="L19" s="29"/>
      <c r="M19" s="29"/>
      <c r="N19" s="29"/>
      <c r="O19" s="29"/>
      <c r="P19" s="29"/>
      <c r="Q19" s="29"/>
      <c r="R19" s="29"/>
      <c r="S19" s="9"/>
      <c r="T19" s="9"/>
      <c r="U19" s="9"/>
      <c r="V19" s="9"/>
      <c r="W19" s="9"/>
      <c r="X19" s="9"/>
      <c r="Y19" s="9"/>
      <c r="Z19" s="9"/>
      <c r="AA19" s="9"/>
      <c r="AB19" s="9"/>
      <c r="AC19" s="9"/>
      <c r="AD19" s="9"/>
      <c r="AE19" s="9"/>
      <c r="AF19" s="9"/>
      <c r="AG19" s="9"/>
      <c r="AH19" s="9"/>
      <c r="AI19" s="9"/>
      <c r="AJ19" s="9"/>
      <c r="AK19" s="9"/>
      <c r="AL19" s="11">
        <f t="shared" si="0"/>
        <v>0</v>
      </c>
      <c r="AM19" s="11">
        <f t="shared" si="1"/>
        <v>0</v>
      </c>
      <c r="AN19" s="47" t="e">
        <f t="shared" si="2"/>
        <v>#DIV/0!</v>
      </c>
    </row>
    <row r="20" spans="1:40" x14ac:dyDescent="0.25">
      <c r="A20" s="10">
        <v>19</v>
      </c>
      <c r="B20" s="11">
        <f>VLOOKUP($A20,Table2[[No]:[Date Student Last Attended Program
(mm/dd/yyyy)]],2,FALSE)</f>
        <v>0</v>
      </c>
      <c r="C20" s="12">
        <f>VLOOKUP($A20,Table2[[No]:[Date Student Last Attended Program
(mm/dd/yyyy)]],4,FALSE)</f>
        <v>0</v>
      </c>
      <c r="D20" s="51">
        <f>VLOOKUP($A20,Table2[[No]:[Date Student Last Attended Program
(mm/dd/yyyy)]],14,FALSE)</f>
        <v>0</v>
      </c>
      <c r="E20" s="138">
        <f>VLOOKUP($A20,Table2[[No]:[Date Student Last Attended Program
(mm/dd/yyyy)]],17,FALSE)</f>
        <v>0</v>
      </c>
      <c r="F20" s="207">
        <f>VLOOKUP($A20,Table2[[No]:[Date Student Last Attended Program
(mm/dd/yyyy)]],18,FALSE)</f>
        <v>0</v>
      </c>
      <c r="G20" s="209">
        <f>VLOOKUP($A20,Table2[[#All],[No]:[Which Group Does Student Participate In?
(optional)]],23,FALSE)</f>
        <v>0</v>
      </c>
      <c r="H20" s="29"/>
      <c r="I20" s="29"/>
      <c r="J20" s="29"/>
      <c r="K20" s="29"/>
      <c r="L20" s="29"/>
      <c r="M20" s="29"/>
      <c r="N20" s="29"/>
      <c r="O20" s="29"/>
      <c r="P20" s="29"/>
      <c r="Q20" s="29"/>
      <c r="R20" s="29"/>
      <c r="S20" s="9"/>
      <c r="T20" s="9"/>
      <c r="U20" s="9"/>
      <c r="V20" s="9"/>
      <c r="W20" s="9"/>
      <c r="X20" s="9"/>
      <c r="Y20" s="9"/>
      <c r="Z20" s="9"/>
      <c r="AA20" s="9"/>
      <c r="AB20" s="9"/>
      <c r="AC20" s="9"/>
      <c r="AD20" s="9"/>
      <c r="AE20" s="9"/>
      <c r="AF20" s="9"/>
      <c r="AG20" s="9"/>
      <c r="AH20" s="9"/>
      <c r="AI20" s="9"/>
      <c r="AJ20" s="9"/>
      <c r="AK20" s="9"/>
      <c r="AL20" s="11">
        <f t="shared" si="0"/>
        <v>0</v>
      </c>
      <c r="AM20" s="11">
        <f t="shared" si="1"/>
        <v>0</v>
      </c>
      <c r="AN20" s="47" t="e">
        <f t="shared" si="2"/>
        <v>#DIV/0!</v>
      </c>
    </row>
    <row r="21" spans="1:40" x14ac:dyDescent="0.25">
      <c r="A21" s="10">
        <v>20</v>
      </c>
      <c r="B21" s="11">
        <f>VLOOKUP($A21,Table2[[No]:[Date Student Last Attended Program
(mm/dd/yyyy)]],2,FALSE)</f>
        <v>0</v>
      </c>
      <c r="C21" s="12">
        <f>VLOOKUP($A21,Table2[[No]:[Date Student Last Attended Program
(mm/dd/yyyy)]],4,FALSE)</f>
        <v>0</v>
      </c>
      <c r="D21" s="51">
        <f>VLOOKUP($A21,Table2[[No]:[Date Student Last Attended Program
(mm/dd/yyyy)]],14,FALSE)</f>
        <v>0</v>
      </c>
      <c r="E21" s="138">
        <f>VLOOKUP($A21,Table2[[No]:[Date Student Last Attended Program
(mm/dd/yyyy)]],17,FALSE)</f>
        <v>0</v>
      </c>
      <c r="F21" s="207">
        <f>VLOOKUP($A21,Table2[[No]:[Date Student Last Attended Program
(mm/dd/yyyy)]],18,FALSE)</f>
        <v>0</v>
      </c>
      <c r="G21" s="209">
        <f>VLOOKUP($A21,Table2[[#All],[No]:[Which Group Does Student Participate In?
(optional)]],23,FALSE)</f>
        <v>0</v>
      </c>
      <c r="H21" s="29"/>
      <c r="I21" s="29"/>
      <c r="J21" s="29"/>
      <c r="K21" s="29"/>
      <c r="L21" s="29"/>
      <c r="M21" s="29"/>
      <c r="N21" s="29"/>
      <c r="O21" s="29"/>
      <c r="P21" s="29"/>
      <c r="Q21" s="29"/>
      <c r="R21" s="29"/>
      <c r="S21" s="9"/>
      <c r="T21" s="9"/>
      <c r="U21" s="9"/>
      <c r="V21" s="9"/>
      <c r="W21" s="9"/>
      <c r="X21" s="9"/>
      <c r="Y21" s="9"/>
      <c r="Z21" s="9"/>
      <c r="AA21" s="9"/>
      <c r="AB21" s="9"/>
      <c r="AC21" s="9"/>
      <c r="AD21" s="9"/>
      <c r="AE21" s="9"/>
      <c r="AF21" s="9"/>
      <c r="AG21" s="9"/>
      <c r="AH21" s="9"/>
      <c r="AI21" s="9"/>
      <c r="AJ21" s="9"/>
      <c r="AK21" s="9"/>
      <c r="AL21" s="11">
        <f t="shared" si="0"/>
        <v>0</v>
      </c>
      <c r="AM21" s="11">
        <f t="shared" si="1"/>
        <v>0</v>
      </c>
      <c r="AN21" s="47" t="e">
        <f t="shared" si="2"/>
        <v>#DIV/0!</v>
      </c>
    </row>
    <row r="22" spans="1:40" x14ac:dyDescent="0.25">
      <c r="A22" s="10">
        <v>21</v>
      </c>
      <c r="B22" s="11">
        <f>VLOOKUP($A22,Table2[[No]:[Date Student Last Attended Program
(mm/dd/yyyy)]],2,FALSE)</f>
        <v>0</v>
      </c>
      <c r="C22" s="12">
        <f>VLOOKUP($A22,Table2[[No]:[Date Student Last Attended Program
(mm/dd/yyyy)]],4,FALSE)</f>
        <v>0</v>
      </c>
      <c r="D22" s="51">
        <f>VLOOKUP($A22,Table2[[No]:[Date Student Last Attended Program
(mm/dd/yyyy)]],14,FALSE)</f>
        <v>0</v>
      </c>
      <c r="E22" s="138">
        <f>VLOOKUP($A22,Table2[[No]:[Date Student Last Attended Program
(mm/dd/yyyy)]],17,FALSE)</f>
        <v>0</v>
      </c>
      <c r="F22" s="207">
        <f>VLOOKUP($A22,Table2[[No]:[Date Student Last Attended Program
(mm/dd/yyyy)]],18,FALSE)</f>
        <v>0</v>
      </c>
      <c r="G22" s="209">
        <f>VLOOKUP($A22,Table2[[#All],[No]:[Which Group Does Student Participate In?
(optional)]],23,FALSE)</f>
        <v>0</v>
      </c>
      <c r="H22" s="29"/>
      <c r="I22" s="29"/>
      <c r="J22" s="29"/>
      <c r="K22" s="29"/>
      <c r="L22" s="29"/>
      <c r="M22" s="29"/>
      <c r="N22" s="29"/>
      <c r="O22" s="29"/>
      <c r="P22" s="29"/>
      <c r="Q22" s="29"/>
      <c r="R22" s="29"/>
      <c r="S22" s="9"/>
      <c r="T22" s="9"/>
      <c r="U22" s="9"/>
      <c r="V22" s="9"/>
      <c r="W22" s="9"/>
      <c r="X22" s="9"/>
      <c r="Y22" s="9"/>
      <c r="Z22" s="9"/>
      <c r="AA22" s="9"/>
      <c r="AB22" s="9"/>
      <c r="AC22" s="9"/>
      <c r="AD22" s="9"/>
      <c r="AE22" s="9"/>
      <c r="AF22" s="9"/>
      <c r="AG22" s="9"/>
      <c r="AH22" s="9"/>
      <c r="AI22" s="9"/>
      <c r="AJ22" s="9"/>
      <c r="AK22" s="9"/>
      <c r="AL22" s="11">
        <f t="shared" si="0"/>
        <v>0</v>
      </c>
      <c r="AM22" s="11">
        <f t="shared" si="1"/>
        <v>0</v>
      </c>
      <c r="AN22" s="47" t="e">
        <f t="shared" si="2"/>
        <v>#DIV/0!</v>
      </c>
    </row>
    <row r="23" spans="1:40" x14ac:dyDescent="0.25">
      <c r="A23" s="10">
        <v>22</v>
      </c>
      <c r="B23" s="11">
        <f>VLOOKUP($A23,Table2[[No]:[Date Student Last Attended Program
(mm/dd/yyyy)]],2,FALSE)</f>
        <v>0</v>
      </c>
      <c r="C23" s="12">
        <f>VLOOKUP($A23,Table2[[No]:[Date Student Last Attended Program
(mm/dd/yyyy)]],4,FALSE)</f>
        <v>0</v>
      </c>
      <c r="D23" s="51">
        <f>VLOOKUP($A23,Table2[[No]:[Date Student Last Attended Program
(mm/dd/yyyy)]],14,FALSE)</f>
        <v>0</v>
      </c>
      <c r="E23" s="138">
        <f>VLOOKUP($A23,Table2[[No]:[Date Student Last Attended Program
(mm/dd/yyyy)]],17,FALSE)</f>
        <v>0</v>
      </c>
      <c r="F23" s="207">
        <f>VLOOKUP($A23,Table2[[No]:[Date Student Last Attended Program
(mm/dd/yyyy)]],18,FALSE)</f>
        <v>0</v>
      </c>
      <c r="G23" s="209">
        <f>VLOOKUP($A23,Table2[[#All],[No]:[Which Group Does Student Participate In?
(optional)]],23,FALSE)</f>
        <v>0</v>
      </c>
      <c r="H23" s="29"/>
      <c r="I23" s="29"/>
      <c r="J23" s="29"/>
      <c r="K23" s="29"/>
      <c r="L23" s="29"/>
      <c r="M23" s="29"/>
      <c r="N23" s="29"/>
      <c r="O23" s="29"/>
      <c r="P23" s="29"/>
      <c r="Q23" s="29"/>
      <c r="R23" s="29"/>
      <c r="S23" s="9"/>
      <c r="T23" s="9"/>
      <c r="U23" s="9"/>
      <c r="V23" s="9"/>
      <c r="W23" s="9"/>
      <c r="X23" s="9"/>
      <c r="Y23" s="9"/>
      <c r="Z23" s="9"/>
      <c r="AA23" s="9"/>
      <c r="AB23" s="9"/>
      <c r="AC23" s="9"/>
      <c r="AD23" s="9"/>
      <c r="AE23" s="9"/>
      <c r="AF23" s="9"/>
      <c r="AG23" s="9"/>
      <c r="AH23" s="9"/>
      <c r="AI23" s="9"/>
      <c r="AJ23" s="9"/>
      <c r="AK23" s="9"/>
      <c r="AL23" s="11">
        <f t="shared" si="0"/>
        <v>0</v>
      </c>
      <c r="AM23" s="11">
        <f t="shared" si="1"/>
        <v>0</v>
      </c>
      <c r="AN23" s="47" t="e">
        <f t="shared" si="2"/>
        <v>#DIV/0!</v>
      </c>
    </row>
    <row r="24" spans="1:40" x14ac:dyDescent="0.25">
      <c r="A24" s="10">
        <v>23</v>
      </c>
      <c r="B24" s="11">
        <f>VLOOKUP($A24,Table2[[No]:[Date Student Last Attended Program
(mm/dd/yyyy)]],2,FALSE)</f>
        <v>0</v>
      </c>
      <c r="C24" s="12">
        <f>VLOOKUP($A24,Table2[[No]:[Date Student Last Attended Program
(mm/dd/yyyy)]],4,FALSE)</f>
        <v>0</v>
      </c>
      <c r="D24" s="51">
        <f>VLOOKUP($A24,Table2[[No]:[Date Student Last Attended Program
(mm/dd/yyyy)]],14,FALSE)</f>
        <v>0</v>
      </c>
      <c r="E24" s="138">
        <f>VLOOKUP($A24,Table2[[No]:[Date Student Last Attended Program
(mm/dd/yyyy)]],17,FALSE)</f>
        <v>0</v>
      </c>
      <c r="F24" s="207">
        <f>VLOOKUP($A24,Table2[[No]:[Date Student Last Attended Program
(mm/dd/yyyy)]],18,FALSE)</f>
        <v>0</v>
      </c>
      <c r="G24" s="209">
        <f>VLOOKUP($A24,Table2[[#All],[No]:[Which Group Does Student Participate In?
(optional)]],23,FALSE)</f>
        <v>0</v>
      </c>
      <c r="H24" s="29"/>
      <c r="I24" s="29"/>
      <c r="J24" s="29"/>
      <c r="K24" s="29"/>
      <c r="L24" s="29"/>
      <c r="M24" s="29"/>
      <c r="N24" s="29"/>
      <c r="O24" s="29"/>
      <c r="P24" s="29"/>
      <c r="Q24" s="29"/>
      <c r="R24" s="29"/>
      <c r="S24" s="9"/>
      <c r="T24" s="9"/>
      <c r="U24" s="9"/>
      <c r="V24" s="9"/>
      <c r="W24" s="9"/>
      <c r="X24" s="9"/>
      <c r="Y24" s="9"/>
      <c r="Z24" s="9"/>
      <c r="AA24" s="9"/>
      <c r="AB24" s="9"/>
      <c r="AC24" s="9"/>
      <c r="AD24" s="9"/>
      <c r="AE24" s="9"/>
      <c r="AF24" s="9"/>
      <c r="AG24" s="9"/>
      <c r="AH24" s="9"/>
      <c r="AI24" s="9"/>
      <c r="AJ24" s="9"/>
      <c r="AK24" s="9"/>
      <c r="AL24" s="11">
        <f t="shared" si="0"/>
        <v>0</v>
      </c>
      <c r="AM24" s="11">
        <f t="shared" si="1"/>
        <v>0</v>
      </c>
      <c r="AN24" s="47" t="e">
        <f t="shared" si="2"/>
        <v>#DIV/0!</v>
      </c>
    </row>
    <row r="25" spans="1:40" x14ac:dyDescent="0.25">
      <c r="A25" s="10">
        <v>24</v>
      </c>
      <c r="B25" s="11">
        <f>VLOOKUP($A25,Table2[[No]:[Date Student Last Attended Program
(mm/dd/yyyy)]],2,FALSE)</f>
        <v>0</v>
      </c>
      <c r="C25" s="12">
        <f>VLOOKUP($A25,Table2[[No]:[Date Student Last Attended Program
(mm/dd/yyyy)]],4,FALSE)</f>
        <v>0</v>
      </c>
      <c r="D25" s="51">
        <f>VLOOKUP($A25,Table2[[No]:[Date Student Last Attended Program
(mm/dd/yyyy)]],14,FALSE)</f>
        <v>0</v>
      </c>
      <c r="E25" s="138">
        <f>VLOOKUP($A25,Table2[[No]:[Date Student Last Attended Program
(mm/dd/yyyy)]],17,FALSE)</f>
        <v>0</v>
      </c>
      <c r="F25" s="207">
        <f>VLOOKUP($A25,Table2[[No]:[Date Student Last Attended Program
(mm/dd/yyyy)]],18,FALSE)</f>
        <v>0</v>
      </c>
      <c r="G25" s="209">
        <f>VLOOKUP($A25,Table2[[#All],[No]:[Which Group Does Student Participate In?
(optional)]],23,FALSE)</f>
        <v>0</v>
      </c>
      <c r="H25" s="29"/>
      <c r="I25" s="29"/>
      <c r="J25" s="29"/>
      <c r="K25" s="29"/>
      <c r="L25" s="29"/>
      <c r="M25" s="29"/>
      <c r="N25" s="29"/>
      <c r="O25" s="29"/>
      <c r="P25" s="29"/>
      <c r="Q25" s="29"/>
      <c r="R25" s="29"/>
      <c r="S25" s="9"/>
      <c r="T25" s="9"/>
      <c r="U25" s="9"/>
      <c r="V25" s="9"/>
      <c r="W25" s="9"/>
      <c r="X25" s="9"/>
      <c r="Y25" s="9"/>
      <c r="Z25" s="9"/>
      <c r="AA25" s="9"/>
      <c r="AB25" s="9"/>
      <c r="AC25" s="9"/>
      <c r="AD25" s="9"/>
      <c r="AE25" s="9"/>
      <c r="AF25" s="9"/>
      <c r="AG25" s="9"/>
      <c r="AH25" s="9"/>
      <c r="AI25" s="9"/>
      <c r="AJ25" s="9"/>
      <c r="AK25" s="9"/>
      <c r="AL25" s="11">
        <f t="shared" si="0"/>
        <v>0</v>
      </c>
      <c r="AM25" s="11">
        <f t="shared" si="1"/>
        <v>0</v>
      </c>
      <c r="AN25" s="47" t="e">
        <f t="shared" si="2"/>
        <v>#DIV/0!</v>
      </c>
    </row>
    <row r="26" spans="1:40" x14ac:dyDescent="0.25">
      <c r="A26" s="10">
        <v>25</v>
      </c>
      <c r="B26" s="11">
        <f>VLOOKUP($A26,Table2[[No]:[Date Student Last Attended Program
(mm/dd/yyyy)]],2,FALSE)</f>
        <v>0</v>
      </c>
      <c r="C26" s="12">
        <f>VLOOKUP($A26,Table2[[No]:[Date Student Last Attended Program
(mm/dd/yyyy)]],4,FALSE)</f>
        <v>0</v>
      </c>
      <c r="D26" s="51">
        <f>VLOOKUP($A26,Table2[[No]:[Date Student Last Attended Program
(mm/dd/yyyy)]],14,FALSE)</f>
        <v>0</v>
      </c>
      <c r="E26" s="138">
        <f>VLOOKUP($A26,Table2[[No]:[Date Student Last Attended Program
(mm/dd/yyyy)]],17,FALSE)</f>
        <v>0</v>
      </c>
      <c r="F26" s="207">
        <f>VLOOKUP($A26,Table2[[No]:[Date Student Last Attended Program
(mm/dd/yyyy)]],18,FALSE)</f>
        <v>0</v>
      </c>
      <c r="G26" s="209">
        <f>VLOOKUP($A26,Table2[[#All],[No]:[Which Group Does Student Participate In?
(optional)]],23,FALSE)</f>
        <v>0</v>
      </c>
      <c r="H26" s="29"/>
      <c r="I26" s="29"/>
      <c r="J26" s="29"/>
      <c r="K26" s="29"/>
      <c r="L26" s="29"/>
      <c r="M26" s="29"/>
      <c r="N26" s="29"/>
      <c r="O26" s="29"/>
      <c r="P26" s="29"/>
      <c r="Q26" s="29"/>
      <c r="R26" s="29"/>
      <c r="S26" s="9"/>
      <c r="T26" s="9"/>
      <c r="U26" s="9"/>
      <c r="V26" s="9"/>
      <c r="W26" s="9"/>
      <c r="X26" s="9"/>
      <c r="Y26" s="9"/>
      <c r="Z26" s="9"/>
      <c r="AA26" s="9"/>
      <c r="AB26" s="9"/>
      <c r="AC26" s="9"/>
      <c r="AD26" s="9"/>
      <c r="AE26" s="9"/>
      <c r="AF26" s="9"/>
      <c r="AG26" s="9"/>
      <c r="AH26" s="9"/>
      <c r="AI26" s="9"/>
      <c r="AJ26" s="9"/>
      <c r="AK26" s="9"/>
      <c r="AL26" s="11">
        <f t="shared" si="0"/>
        <v>0</v>
      </c>
      <c r="AM26" s="11">
        <f t="shared" si="1"/>
        <v>0</v>
      </c>
      <c r="AN26" s="47" t="e">
        <f t="shared" si="2"/>
        <v>#DIV/0!</v>
      </c>
    </row>
    <row r="27" spans="1:40" x14ac:dyDescent="0.25">
      <c r="A27" s="10">
        <v>26</v>
      </c>
      <c r="B27" s="11">
        <f>VLOOKUP($A27,Table2[[No]:[Date Student Last Attended Program
(mm/dd/yyyy)]],2,FALSE)</f>
        <v>0</v>
      </c>
      <c r="C27" s="12">
        <f>VLOOKUP($A27,Table2[[No]:[Date Student Last Attended Program
(mm/dd/yyyy)]],4,FALSE)</f>
        <v>0</v>
      </c>
      <c r="D27" s="51">
        <f>VLOOKUP($A27,Table2[[No]:[Date Student Last Attended Program
(mm/dd/yyyy)]],14,FALSE)</f>
        <v>0</v>
      </c>
      <c r="E27" s="138">
        <f>VLOOKUP($A27,Table2[[No]:[Date Student Last Attended Program
(mm/dd/yyyy)]],17,FALSE)</f>
        <v>0</v>
      </c>
      <c r="F27" s="207">
        <f>VLOOKUP($A27,Table2[[No]:[Date Student Last Attended Program
(mm/dd/yyyy)]],18,FALSE)</f>
        <v>0</v>
      </c>
      <c r="G27" s="209">
        <f>VLOOKUP($A27,Table2[[#All],[No]:[Which Group Does Student Participate In?
(optional)]],23,FALSE)</f>
        <v>0</v>
      </c>
      <c r="H27" s="29"/>
      <c r="I27" s="29"/>
      <c r="J27" s="29"/>
      <c r="K27" s="29"/>
      <c r="L27" s="29"/>
      <c r="M27" s="29"/>
      <c r="N27" s="29"/>
      <c r="O27" s="29"/>
      <c r="P27" s="29"/>
      <c r="Q27" s="29"/>
      <c r="R27" s="29"/>
      <c r="S27" s="9"/>
      <c r="T27" s="9"/>
      <c r="U27" s="9"/>
      <c r="V27" s="9"/>
      <c r="W27" s="9"/>
      <c r="X27" s="9"/>
      <c r="Y27" s="9"/>
      <c r="Z27" s="9"/>
      <c r="AA27" s="9"/>
      <c r="AB27" s="9"/>
      <c r="AC27" s="9"/>
      <c r="AD27" s="9"/>
      <c r="AE27" s="9"/>
      <c r="AF27" s="9"/>
      <c r="AG27" s="9"/>
      <c r="AH27" s="9"/>
      <c r="AI27" s="9"/>
      <c r="AJ27" s="9"/>
      <c r="AK27" s="9"/>
      <c r="AL27" s="11">
        <f t="shared" si="0"/>
        <v>0</v>
      </c>
      <c r="AM27" s="11">
        <f t="shared" si="1"/>
        <v>0</v>
      </c>
      <c r="AN27" s="47" t="e">
        <f t="shared" si="2"/>
        <v>#DIV/0!</v>
      </c>
    </row>
    <row r="28" spans="1:40" x14ac:dyDescent="0.25">
      <c r="A28" s="10">
        <v>27</v>
      </c>
      <c r="B28" s="11">
        <f>VLOOKUP($A28,Table2[[No]:[Date Student Last Attended Program
(mm/dd/yyyy)]],2,FALSE)</f>
        <v>0</v>
      </c>
      <c r="C28" s="12">
        <f>VLOOKUP($A28,Table2[[No]:[Date Student Last Attended Program
(mm/dd/yyyy)]],4,FALSE)</f>
        <v>0</v>
      </c>
      <c r="D28" s="51">
        <f>VLOOKUP($A28,Table2[[No]:[Date Student Last Attended Program
(mm/dd/yyyy)]],14,FALSE)</f>
        <v>0</v>
      </c>
      <c r="E28" s="138">
        <f>VLOOKUP($A28,Table2[[No]:[Date Student Last Attended Program
(mm/dd/yyyy)]],17,FALSE)</f>
        <v>0</v>
      </c>
      <c r="F28" s="207">
        <f>VLOOKUP($A28,Table2[[No]:[Date Student Last Attended Program
(mm/dd/yyyy)]],18,FALSE)</f>
        <v>0</v>
      </c>
      <c r="G28" s="209">
        <f>VLOOKUP($A28,Table2[[#All],[No]:[Which Group Does Student Participate In?
(optional)]],23,FALSE)</f>
        <v>0</v>
      </c>
      <c r="H28" s="29"/>
      <c r="I28" s="29"/>
      <c r="J28" s="29"/>
      <c r="K28" s="29"/>
      <c r="L28" s="29"/>
      <c r="M28" s="29"/>
      <c r="N28" s="29"/>
      <c r="O28" s="29"/>
      <c r="P28" s="29"/>
      <c r="Q28" s="29"/>
      <c r="R28" s="29"/>
      <c r="S28" s="9"/>
      <c r="T28" s="9"/>
      <c r="U28" s="9"/>
      <c r="V28" s="9"/>
      <c r="W28" s="9"/>
      <c r="X28" s="9"/>
      <c r="Y28" s="9"/>
      <c r="Z28" s="9"/>
      <c r="AA28" s="9"/>
      <c r="AB28" s="9"/>
      <c r="AC28" s="9"/>
      <c r="AD28" s="9"/>
      <c r="AE28" s="9"/>
      <c r="AF28" s="9"/>
      <c r="AG28" s="9"/>
      <c r="AH28" s="9"/>
      <c r="AI28" s="9"/>
      <c r="AJ28" s="9"/>
      <c r="AK28" s="9"/>
      <c r="AL28" s="11">
        <f t="shared" si="0"/>
        <v>0</v>
      </c>
      <c r="AM28" s="11">
        <f t="shared" si="1"/>
        <v>0</v>
      </c>
      <c r="AN28" s="47" t="e">
        <f t="shared" si="2"/>
        <v>#DIV/0!</v>
      </c>
    </row>
    <row r="29" spans="1:40" x14ac:dyDescent="0.25">
      <c r="A29" s="10">
        <v>28</v>
      </c>
      <c r="B29" s="11">
        <f>VLOOKUP($A29,Table2[[No]:[Date Student Last Attended Program
(mm/dd/yyyy)]],2,FALSE)</f>
        <v>0</v>
      </c>
      <c r="C29" s="12">
        <f>VLOOKUP($A29,Table2[[No]:[Date Student Last Attended Program
(mm/dd/yyyy)]],4,FALSE)</f>
        <v>0</v>
      </c>
      <c r="D29" s="51">
        <f>VLOOKUP($A29,Table2[[No]:[Date Student Last Attended Program
(mm/dd/yyyy)]],14,FALSE)</f>
        <v>0</v>
      </c>
      <c r="E29" s="138">
        <f>VLOOKUP($A29,Table2[[No]:[Date Student Last Attended Program
(mm/dd/yyyy)]],17,FALSE)</f>
        <v>0</v>
      </c>
      <c r="F29" s="207">
        <f>VLOOKUP($A29,Table2[[No]:[Date Student Last Attended Program
(mm/dd/yyyy)]],18,FALSE)</f>
        <v>0</v>
      </c>
      <c r="G29" s="209">
        <f>VLOOKUP($A29,Table2[[#All],[No]:[Which Group Does Student Participate In?
(optional)]],23,FALSE)</f>
        <v>0</v>
      </c>
      <c r="H29" s="29"/>
      <c r="I29" s="29"/>
      <c r="J29" s="29"/>
      <c r="K29" s="29"/>
      <c r="L29" s="29"/>
      <c r="M29" s="29"/>
      <c r="N29" s="29"/>
      <c r="O29" s="29"/>
      <c r="P29" s="29"/>
      <c r="Q29" s="29"/>
      <c r="R29" s="29"/>
      <c r="S29" s="9"/>
      <c r="T29" s="9"/>
      <c r="U29" s="9"/>
      <c r="V29" s="9"/>
      <c r="W29" s="9"/>
      <c r="X29" s="9"/>
      <c r="Y29" s="9"/>
      <c r="Z29" s="9"/>
      <c r="AA29" s="9"/>
      <c r="AB29" s="9"/>
      <c r="AC29" s="9"/>
      <c r="AD29" s="9"/>
      <c r="AE29" s="9"/>
      <c r="AF29" s="9"/>
      <c r="AG29" s="9"/>
      <c r="AH29" s="9"/>
      <c r="AI29" s="9"/>
      <c r="AJ29" s="9"/>
      <c r="AK29" s="9"/>
      <c r="AL29" s="11">
        <f t="shared" si="0"/>
        <v>0</v>
      </c>
      <c r="AM29" s="11">
        <f t="shared" si="1"/>
        <v>0</v>
      </c>
      <c r="AN29" s="47" t="e">
        <f t="shared" si="2"/>
        <v>#DIV/0!</v>
      </c>
    </row>
    <row r="30" spans="1:40" x14ac:dyDescent="0.25">
      <c r="A30" s="10">
        <v>29</v>
      </c>
      <c r="B30" s="11">
        <f>VLOOKUP($A30,Table2[[No]:[Date Student Last Attended Program
(mm/dd/yyyy)]],2,FALSE)</f>
        <v>0</v>
      </c>
      <c r="C30" s="12">
        <f>VLOOKUP($A30,Table2[[No]:[Date Student Last Attended Program
(mm/dd/yyyy)]],4,FALSE)</f>
        <v>0</v>
      </c>
      <c r="D30" s="51">
        <f>VLOOKUP($A30,Table2[[No]:[Date Student Last Attended Program
(mm/dd/yyyy)]],14,FALSE)</f>
        <v>0</v>
      </c>
      <c r="E30" s="138">
        <f>VLOOKUP($A30,Table2[[No]:[Date Student Last Attended Program
(mm/dd/yyyy)]],17,FALSE)</f>
        <v>0</v>
      </c>
      <c r="F30" s="207">
        <f>VLOOKUP($A30,Table2[[No]:[Date Student Last Attended Program
(mm/dd/yyyy)]],18,FALSE)</f>
        <v>0</v>
      </c>
      <c r="G30" s="209">
        <f>VLOOKUP($A30,Table2[[#All],[No]:[Which Group Does Student Participate In?
(optional)]],23,FALSE)</f>
        <v>0</v>
      </c>
      <c r="H30" s="29"/>
      <c r="I30" s="29"/>
      <c r="J30" s="29"/>
      <c r="K30" s="29"/>
      <c r="L30" s="29"/>
      <c r="M30" s="29"/>
      <c r="N30" s="29"/>
      <c r="O30" s="29"/>
      <c r="P30" s="29"/>
      <c r="Q30" s="29"/>
      <c r="R30" s="29"/>
      <c r="S30" s="9"/>
      <c r="T30" s="9"/>
      <c r="U30" s="9"/>
      <c r="V30" s="9"/>
      <c r="W30" s="9"/>
      <c r="X30" s="9"/>
      <c r="Y30" s="9"/>
      <c r="Z30" s="9"/>
      <c r="AA30" s="9"/>
      <c r="AB30" s="9"/>
      <c r="AC30" s="9"/>
      <c r="AD30" s="9"/>
      <c r="AE30" s="9"/>
      <c r="AF30" s="9"/>
      <c r="AG30" s="9"/>
      <c r="AH30" s="9"/>
      <c r="AI30" s="9"/>
      <c r="AJ30" s="9"/>
      <c r="AK30" s="9"/>
      <c r="AL30" s="11">
        <f t="shared" si="0"/>
        <v>0</v>
      </c>
      <c r="AM30" s="11">
        <f t="shared" si="1"/>
        <v>0</v>
      </c>
      <c r="AN30" s="47" t="e">
        <f t="shared" si="2"/>
        <v>#DIV/0!</v>
      </c>
    </row>
    <row r="31" spans="1:40" x14ac:dyDescent="0.25">
      <c r="A31" s="10">
        <v>30</v>
      </c>
      <c r="B31" s="11">
        <f>VLOOKUP($A31,Table2[[No]:[Date Student Last Attended Program
(mm/dd/yyyy)]],2,FALSE)</f>
        <v>0</v>
      </c>
      <c r="C31" s="12">
        <f>VLOOKUP($A31,Table2[[No]:[Date Student Last Attended Program
(mm/dd/yyyy)]],4,FALSE)</f>
        <v>0</v>
      </c>
      <c r="D31" s="51">
        <f>VLOOKUP($A31,Table2[[No]:[Date Student Last Attended Program
(mm/dd/yyyy)]],14,FALSE)</f>
        <v>0</v>
      </c>
      <c r="E31" s="138">
        <f>VLOOKUP($A31,Table2[[No]:[Date Student Last Attended Program
(mm/dd/yyyy)]],17,FALSE)</f>
        <v>0</v>
      </c>
      <c r="F31" s="207">
        <f>VLOOKUP($A31,Table2[[No]:[Date Student Last Attended Program
(mm/dd/yyyy)]],18,FALSE)</f>
        <v>0</v>
      </c>
      <c r="G31" s="209">
        <f>VLOOKUP($A31,Table2[[#All],[No]:[Which Group Does Student Participate In?
(optional)]],23,FALSE)</f>
        <v>0</v>
      </c>
      <c r="H31" s="29"/>
      <c r="I31" s="29"/>
      <c r="J31" s="29"/>
      <c r="K31" s="29"/>
      <c r="L31" s="29"/>
      <c r="M31" s="29"/>
      <c r="N31" s="29"/>
      <c r="O31" s="29"/>
      <c r="P31" s="29"/>
      <c r="Q31" s="29"/>
      <c r="R31" s="29"/>
      <c r="S31" s="9"/>
      <c r="T31" s="9"/>
      <c r="U31" s="9"/>
      <c r="V31" s="9"/>
      <c r="W31" s="9"/>
      <c r="X31" s="9"/>
      <c r="Y31" s="9"/>
      <c r="Z31" s="9"/>
      <c r="AA31" s="9"/>
      <c r="AB31" s="9"/>
      <c r="AC31" s="9"/>
      <c r="AD31" s="9"/>
      <c r="AE31" s="9"/>
      <c r="AF31" s="9"/>
      <c r="AG31" s="9"/>
      <c r="AH31" s="9"/>
      <c r="AI31" s="9"/>
      <c r="AJ31" s="9"/>
      <c r="AK31" s="9"/>
      <c r="AL31" s="11">
        <f t="shared" si="0"/>
        <v>0</v>
      </c>
      <c r="AM31" s="11">
        <f t="shared" si="1"/>
        <v>0</v>
      </c>
      <c r="AN31" s="47" t="e">
        <f t="shared" si="2"/>
        <v>#DIV/0!</v>
      </c>
    </row>
    <row r="32" spans="1:40" x14ac:dyDescent="0.25">
      <c r="A32" s="10">
        <v>31</v>
      </c>
      <c r="B32" s="11">
        <f>VLOOKUP($A32,Table2[[No]:[Date Student Last Attended Program
(mm/dd/yyyy)]],2,FALSE)</f>
        <v>0</v>
      </c>
      <c r="C32" s="12">
        <f>VLOOKUP($A32,Table2[[No]:[Date Student Last Attended Program
(mm/dd/yyyy)]],4,FALSE)</f>
        <v>0</v>
      </c>
      <c r="D32" s="51">
        <f>VLOOKUP($A32,Table2[[No]:[Date Student Last Attended Program
(mm/dd/yyyy)]],14,FALSE)</f>
        <v>0</v>
      </c>
      <c r="E32" s="138">
        <f>VLOOKUP($A32,Table2[[No]:[Date Student Last Attended Program
(mm/dd/yyyy)]],17,FALSE)</f>
        <v>0</v>
      </c>
      <c r="F32" s="207">
        <f>VLOOKUP($A32,Table2[[No]:[Date Student Last Attended Program
(mm/dd/yyyy)]],18,FALSE)</f>
        <v>0</v>
      </c>
      <c r="G32" s="209">
        <f>VLOOKUP($A32,Table2[[#All],[No]:[Which Group Does Student Participate In?
(optional)]],23,FALSE)</f>
        <v>0</v>
      </c>
      <c r="H32" s="29"/>
      <c r="I32" s="29"/>
      <c r="J32" s="29"/>
      <c r="K32" s="29"/>
      <c r="L32" s="29"/>
      <c r="M32" s="29"/>
      <c r="N32" s="29"/>
      <c r="O32" s="29"/>
      <c r="P32" s="29"/>
      <c r="Q32" s="29"/>
      <c r="R32" s="29"/>
      <c r="S32" s="9"/>
      <c r="T32" s="9"/>
      <c r="U32" s="9"/>
      <c r="V32" s="9"/>
      <c r="W32" s="9"/>
      <c r="X32" s="9"/>
      <c r="Y32" s="9"/>
      <c r="Z32" s="9"/>
      <c r="AA32" s="9"/>
      <c r="AB32" s="9"/>
      <c r="AC32" s="9"/>
      <c r="AD32" s="9"/>
      <c r="AE32" s="9"/>
      <c r="AF32" s="9"/>
      <c r="AG32" s="9"/>
      <c r="AH32" s="9"/>
      <c r="AI32" s="9"/>
      <c r="AJ32" s="9"/>
      <c r="AK32" s="9"/>
      <c r="AL32" s="11">
        <f t="shared" si="0"/>
        <v>0</v>
      </c>
      <c r="AM32" s="11">
        <f t="shared" si="1"/>
        <v>0</v>
      </c>
      <c r="AN32" s="47" t="e">
        <f t="shared" si="2"/>
        <v>#DIV/0!</v>
      </c>
    </row>
    <row r="33" spans="1:40" x14ac:dyDescent="0.25">
      <c r="A33" s="10">
        <v>32</v>
      </c>
      <c r="B33" s="11">
        <f>VLOOKUP($A33,Table2[[No]:[Date Student Last Attended Program
(mm/dd/yyyy)]],2,FALSE)</f>
        <v>0</v>
      </c>
      <c r="C33" s="12">
        <f>VLOOKUP($A33,Table2[[No]:[Date Student Last Attended Program
(mm/dd/yyyy)]],4,FALSE)</f>
        <v>0</v>
      </c>
      <c r="D33" s="51">
        <f>VLOOKUP($A33,Table2[[No]:[Date Student Last Attended Program
(mm/dd/yyyy)]],14,FALSE)</f>
        <v>0</v>
      </c>
      <c r="E33" s="138">
        <f>VLOOKUP($A33,Table2[[No]:[Date Student Last Attended Program
(mm/dd/yyyy)]],17,FALSE)</f>
        <v>0</v>
      </c>
      <c r="F33" s="207">
        <f>VLOOKUP($A33,Table2[[No]:[Date Student Last Attended Program
(mm/dd/yyyy)]],18,FALSE)</f>
        <v>0</v>
      </c>
      <c r="G33" s="209">
        <f>VLOOKUP($A33,Table2[[#All],[No]:[Which Group Does Student Participate In?
(optional)]],23,FALSE)</f>
        <v>0</v>
      </c>
      <c r="H33" s="29"/>
      <c r="I33" s="29"/>
      <c r="J33" s="29"/>
      <c r="K33" s="29"/>
      <c r="L33" s="29"/>
      <c r="M33" s="29"/>
      <c r="N33" s="29"/>
      <c r="O33" s="29"/>
      <c r="P33" s="29"/>
      <c r="Q33" s="29"/>
      <c r="R33" s="29"/>
      <c r="S33" s="9"/>
      <c r="T33" s="9"/>
      <c r="U33" s="9"/>
      <c r="V33" s="9"/>
      <c r="W33" s="9"/>
      <c r="X33" s="9"/>
      <c r="Y33" s="9"/>
      <c r="Z33" s="9"/>
      <c r="AA33" s="9"/>
      <c r="AB33" s="9"/>
      <c r="AC33" s="9"/>
      <c r="AD33" s="9"/>
      <c r="AE33" s="9"/>
      <c r="AF33" s="9"/>
      <c r="AG33" s="9"/>
      <c r="AH33" s="9"/>
      <c r="AI33" s="9"/>
      <c r="AJ33" s="9"/>
      <c r="AK33" s="9"/>
      <c r="AL33" s="11">
        <f t="shared" si="0"/>
        <v>0</v>
      </c>
      <c r="AM33" s="11">
        <f t="shared" si="1"/>
        <v>0</v>
      </c>
      <c r="AN33" s="47" t="e">
        <f t="shared" si="2"/>
        <v>#DIV/0!</v>
      </c>
    </row>
    <row r="34" spans="1:40" x14ac:dyDescent="0.25">
      <c r="A34" s="10">
        <v>33</v>
      </c>
      <c r="B34" s="11">
        <f>VLOOKUP($A34,Table2[[No]:[Date Student Last Attended Program
(mm/dd/yyyy)]],2,FALSE)</f>
        <v>0</v>
      </c>
      <c r="C34" s="12">
        <f>VLOOKUP($A34,Table2[[No]:[Date Student Last Attended Program
(mm/dd/yyyy)]],4,FALSE)</f>
        <v>0</v>
      </c>
      <c r="D34" s="51">
        <f>VLOOKUP($A34,Table2[[No]:[Date Student Last Attended Program
(mm/dd/yyyy)]],14,FALSE)</f>
        <v>0</v>
      </c>
      <c r="E34" s="138">
        <f>VLOOKUP($A34,Table2[[No]:[Date Student Last Attended Program
(mm/dd/yyyy)]],17,FALSE)</f>
        <v>0</v>
      </c>
      <c r="F34" s="207">
        <f>VLOOKUP($A34,Table2[[No]:[Date Student Last Attended Program
(mm/dd/yyyy)]],18,FALSE)</f>
        <v>0</v>
      </c>
      <c r="G34" s="209">
        <f>VLOOKUP($A34,Table2[[#All],[No]:[Which Group Does Student Participate In?
(optional)]],23,FALSE)</f>
        <v>0</v>
      </c>
      <c r="H34" s="29"/>
      <c r="I34" s="29"/>
      <c r="J34" s="29"/>
      <c r="K34" s="29"/>
      <c r="L34" s="29"/>
      <c r="M34" s="29"/>
      <c r="N34" s="29"/>
      <c r="O34" s="29"/>
      <c r="P34" s="29"/>
      <c r="Q34" s="29"/>
      <c r="R34" s="29"/>
      <c r="S34" s="9"/>
      <c r="T34" s="9"/>
      <c r="U34" s="9"/>
      <c r="V34" s="9"/>
      <c r="W34" s="9"/>
      <c r="X34" s="9"/>
      <c r="Y34" s="9"/>
      <c r="Z34" s="9"/>
      <c r="AA34" s="9"/>
      <c r="AB34" s="9"/>
      <c r="AC34" s="9"/>
      <c r="AD34" s="9"/>
      <c r="AE34" s="9"/>
      <c r="AF34" s="9"/>
      <c r="AG34" s="9"/>
      <c r="AH34" s="9"/>
      <c r="AI34" s="9"/>
      <c r="AJ34" s="9"/>
      <c r="AK34" s="9"/>
      <c r="AL34" s="11">
        <f t="shared" si="0"/>
        <v>0</v>
      </c>
      <c r="AM34" s="11">
        <f t="shared" si="1"/>
        <v>0</v>
      </c>
      <c r="AN34" s="47" t="e">
        <f t="shared" si="2"/>
        <v>#DIV/0!</v>
      </c>
    </row>
    <row r="35" spans="1:40" x14ac:dyDescent="0.25">
      <c r="A35" s="10">
        <v>34</v>
      </c>
      <c r="B35" s="11">
        <f>VLOOKUP($A35,Table2[[No]:[Date Student Last Attended Program
(mm/dd/yyyy)]],2,FALSE)</f>
        <v>0</v>
      </c>
      <c r="C35" s="12">
        <f>VLOOKUP($A35,Table2[[No]:[Date Student Last Attended Program
(mm/dd/yyyy)]],4,FALSE)</f>
        <v>0</v>
      </c>
      <c r="D35" s="51">
        <f>VLOOKUP($A35,Table2[[No]:[Date Student Last Attended Program
(mm/dd/yyyy)]],14,FALSE)</f>
        <v>0</v>
      </c>
      <c r="E35" s="138">
        <f>VLOOKUP($A35,Table2[[No]:[Date Student Last Attended Program
(mm/dd/yyyy)]],17,FALSE)</f>
        <v>0</v>
      </c>
      <c r="F35" s="207">
        <f>VLOOKUP($A35,Table2[[No]:[Date Student Last Attended Program
(mm/dd/yyyy)]],18,FALSE)</f>
        <v>0</v>
      </c>
      <c r="G35" s="209">
        <f>VLOOKUP($A35,Table2[[#All],[No]:[Which Group Does Student Participate In?
(optional)]],23,FALSE)</f>
        <v>0</v>
      </c>
      <c r="H35" s="29"/>
      <c r="I35" s="29"/>
      <c r="J35" s="29"/>
      <c r="K35" s="29"/>
      <c r="L35" s="29"/>
      <c r="M35" s="29"/>
      <c r="N35" s="29"/>
      <c r="O35" s="29"/>
      <c r="P35" s="29"/>
      <c r="Q35" s="29"/>
      <c r="R35" s="29"/>
      <c r="S35" s="9"/>
      <c r="T35" s="9"/>
      <c r="U35" s="9"/>
      <c r="V35" s="9"/>
      <c r="W35" s="9"/>
      <c r="X35" s="9"/>
      <c r="Y35" s="9"/>
      <c r="Z35" s="9"/>
      <c r="AA35" s="9"/>
      <c r="AB35" s="9"/>
      <c r="AC35" s="9"/>
      <c r="AD35" s="9"/>
      <c r="AE35" s="9"/>
      <c r="AF35" s="9"/>
      <c r="AG35" s="9"/>
      <c r="AH35" s="9"/>
      <c r="AI35" s="9"/>
      <c r="AJ35" s="9"/>
      <c r="AK35" s="9"/>
      <c r="AL35" s="11">
        <f t="shared" si="0"/>
        <v>0</v>
      </c>
      <c r="AM35" s="11">
        <f t="shared" si="1"/>
        <v>0</v>
      </c>
      <c r="AN35" s="47" t="e">
        <f t="shared" si="2"/>
        <v>#DIV/0!</v>
      </c>
    </row>
    <row r="36" spans="1:40" x14ac:dyDescent="0.25">
      <c r="A36" s="10">
        <v>35</v>
      </c>
      <c r="B36" s="11">
        <f>VLOOKUP($A36,Table2[[No]:[Date Student Last Attended Program
(mm/dd/yyyy)]],2,FALSE)</f>
        <v>0</v>
      </c>
      <c r="C36" s="12">
        <f>VLOOKUP($A36,Table2[[No]:[Date Student Last Attended Program
(mm/dd/yyyy)]],4,FALSE)</f>
        <v>0</v>
      </c>
      <c r="D36" s="51">
        <f>VLOOKUP($A36,Table2[[No]:[Date Student Last Attended Program
(mm/dd/yyyy)]],14,FALSE)</f>
        <v>0</v>
      </c>
      <c r="E36" s="138">
        <f>VLOOKUP($A36,Table2[[No]:[Date Student Last Attended Program
(mm/dd/yyyy)]],17,FALSE)</f>
        <v>0</v>
      </c>
      <c r="F36" s="207">
        <f>VLOOKUP($A36,Table2[[No]:[Date Student Last Attended Program
(mm/dd/yyyy)]],18,FALSE)</f>
        <v>0</v>
      </c>
      <c r="G36" s="209">
        <f>VLOOKUP($A36,Table2[[#All],[No]:[Which Group Does Student Participate In?
(optional)]],23,FALSE)</f>
        <v>0</v>
      </c>
      <c r="H36" s="29"/>
      <c r="I36" s="29"/>
      <c r="J36" s="29"/>
      <c r="K36" s="29"/>
      <c r="L36" s="29"/>
      <c r="M36" s="29"/>
      <c r="N36" s="29"/>
      <c r="O36" s="29"/>
      <c r="P36" s="29"/>
      <c r="Q36" s="29"/>
      <c r="R36" s="29"/>
      <c r="S36" s="9"/>
      <c r="T36" s="9"/>
      <c r="U36" s="9"/>
      <c r="V36" s="9"/>
      <c r="W36" s="9"/>
      <c r="X36" s="9"/>
      <c r="Y36" s="9"/>
      <c r="Z36" s="9"/>
      <c r="AA36" s="9"/>
      <c r="AB36" s="9"/>
      <c r="AC36" s="9"/>
      <c r="AD36" s="9"/>
      <c r="AE36" s="9"/>
      <c r="AF36" s="9"/>
      <c r="AG36" s="9"/>
      <c r="AH36" s="9"/>
      <c r="AI36" s="9"/>
      <c r="AJ36" s="9"/>
      <c r="AK36" s="9"/>
      <c r="AL36" s="11">
        <f t="shared" si="0"/>
        <v>0</v>
      </c>
      <c r="AM36" s="11">
        <f t="shared" si="1"/>
        <v>0</v>
      </c>
      <c r="AN36" s="47" t="e">
        <f t="shared" si="2"/>
        <v>#DIV/0!</v>
      </c>
    </row>
    <row r="37" spans="1:40" x14ac:dyDescent="0.25">
      <c r="A37" s="10">
        <v>36</v>
      </c>
      <c r="B37" s="11">
        <f>VLOOKUP($A37,Table2[[No]:[Date Student Last Attended Program
(mm/dd/yyyy)]],2,FALSE)</f>
        <v>0</v>
      </c>
      <c r="C37" s="12">
        <f>VLOOKUP($A37,Table2[[No]:[Date Student Last Attended Program
(mm/dd/yyyy)]],4,FALSE)</f>
        <v>0</v>
      </c>
      <c r="D37" s="51">
        <f>VLOOKUP($A37,Table2[[No]:[Date Student Last Attended Program
(mm/dd/yyyy)]],14,FALSE)</f>
        <v>0</v>
      </c>
      <c r="E37" s="138">
        <f>VLOOKUP($A37,Table2[[No]:[Date Student Last Attended Program
(mm/dd/yyyy)]],17,FALSE)</f>
        <v>0</v>
      </c>
      <c r="F37" s="207">
        <f>VLOOKUP($A37,Table2[[No]:[Date Student Last Attended Program
(mm/dd/yyyy)]],18,FALSE)</f>
        <v>0</v>
      </c>
      <c r="G37" s="209">
        <f>VLOOKUP($A37,Table2[[#All],[No]:[Which Group Does Student Participate In?
(optional)]],23,FALSE)</f>
        <v>0</v>
      </c>
      <c r="H37" s="29"/>
      <c r="I37" s="29"/>
      <c r="J37" s="29"/>
      <c r="K37" s="29"/>
      <c r="L37" s="29"/>
      <c r="M37" s="29"/>
      <c r="N37" s="29"/>
      <c r="O37" s="29"/>
      <c r="P37" s="29"/>
      <c r="Q37" s="29"/>
      <c r="R37" s="29"/>
      <c r="S37" s="9"/>
      <c r="T37" s="9"/>
      <c r="U37" s="9"/>
      <c r="V37" s="9"/>
      <c r="W37" s="9"/>
      <c r="X37" s="9"/>
      <c r="Y37" s="9"/>
      <c r="Z37" s="9"/>
      <c r="AA37" s="9"/>
      <c r="AB37" s="9"/>
      <c r="AC37" s="9"/>
      <c r="AD37" s="9"/>
      <c r="AE37" s="9"/>
      <c r="AF37" s="9"/>
      <c r="AG37" s="9"/>
      <c r="AH37" s="9"/>
      <c r="AI37" s="9"/>
      <c r="AJ37" s="9"/>
      <c r="AK37" s="9"/>
      <c r="AL37" s="11">
        <f t="shared" si="0"/>
        <v>0</v>
      </c>
      <c r="AM37" s="11">
        <f t="shared" si="1"/>
        <v>0</v>
      </c>
      <c r="AN37" s="47" t="e">
        <f t="shared" si="2"/>
        <v>#DIV/0!</v>
      </c>
    </row>
    <row r="38" spans="1:40" x14ac:dyDescent="0.25">
      <c r="A38" s="10">
        <v>37</v>
      </c>
      <c r="B38" s="11">
        <f>VLOOKUP($A38,Table2[[No]:[Date Student Last Attended Program
(mm/dd/yyyy)]],2,FALSE)</f>
        <v>0</v>
      </c>
      <c r="C38" s="12">
        <f>VLOOKUP($A38,Table2[[No]:[Date Student Last Attended Program
(mm/dd/yyyy)]],4,FALSE)</f>
        <v>0</v>
      </c>
      <c r="D38" s="51">
        <f>VLOOKUP($A38,Table2[[No]:[Date Student Last Attended Program
(mm/dd/yyyy)]],14,FALSE)</f>
        <v>0</v>
      </c>
      <c r="E38" s="138">
        <f>VLOOKUP($A38,Table2[[No]:[Date Student Last Attended Program
(mm/dd/yyyy)]],17,FALSE)</f>
        <v>0</v>
      </c>
      <c r="F38" s="207">
        <f>VLOOKUP($A38,Table2[[No]:[Date Student Last Attended Program
(mm/dd/yyyy)]],18,FALSE)</f>
        <v>0</v>
      </c>
      <c r="G38" s="209">
        <f>VLOOKUP($A38,Table2[[#All],[No]:[Which Group Does Student Participate In?
(optional)]],23,FALSE)</f>
        <v>0</v>
      </c>
      <c r="H38" s="29"/>
      <c r="I38" s="29"/>
      <c r="J38" s="29"/>
      <c r="K38" s="29"/>
      <c r="L38" s="29"/>
      <c r="M38" s="29"/>
      <c r="N38" s="29"/>
      <c r="O38" s="29"/>
      <c r="P38" s="29"/>
      <c r="Q38" s="29"/>
      <c r="R38" s="29"/>
      <c r="S38" s="9"/>
      <c r="T38" s="9"/>
      <c r="U38" s="9"/>
      <c r="V38" s="9"/>
      <c r="W38" s="9"/>
      <c r="X38" s="9"/>
      <c r="Y38" s="9"/>
      <c r="Z38" s="9"/>
      <c r="AA38" s="9"/>
      <c r="AB38" s="9"/>
      <c r="AC38" s="9"/>
      <c r="AD38" s="9"/>
      <c r="AE38" s="9"/>
      <c r="AF38" s="9"/>
      <c r="AG38" s="9"/>
      <c r="AH38" s="9"/>
      <c r="AI38" s="9"/>
      <c r="AJ38" s="9"/>
      <c r="AK38" s="9"/>
      <c r="AL38" s="11">
        <f t="shared" si="0"/>
        <v>0</v>
      </c>
      <c r="AM38" s="11">
        <f t="shared" si="1"/>
        <v>0</v>
      </c>
      <c r="AN38" s="47" t="e">
        <f t="shared" si="2"/>
        <v>#DIV/0!</v>
      </c>
    </row>
    <row r="39" spans="1:40" x14ac:dyDescent="0.25">
      <c r="A39" s="10">
        <v>38</v>
      </c>
      <c r="B39" s="11">
        <f>VLOOKUP($A39,Table2[[No]:[Date Student Last Attended Program
(mm/dd/yyyy)]],2,FALSE)</f>
        <v>0</v>
      </c>
      <c r="C39" s="12">
        <f>VLOOKUP($A39,Table2[[No]:[Date Student Last Attended Program
(mm/dd/yyyy)]],4,FALSE)</f>
        <v>0</v>
      </c>
      <c r="D39" s="51">
        <f>VLOOKUP($A39,Table2[[No]:[Date Student Last Attended Program
(mm/dd/yyyy)]],14,FALSE)</f>
        <v>0</v>
      </c>
      <c r="E39" s="138">
        <f>VLOOKUP($A39,Table2[[No]:[Date Student Last Attended Program
(mm/dd/yyyy)]],17,FALSE)</f>
        <v>0</v>
      </c>
      <c r="F39" s="207">
        <f>VLOOKUP($A39,Table2[[No]:[Date Student Last Attended Program
(mm/dd/yyyy)]],18,FALSE)</f>
        <v>0</v>
      </c>
      <c r="G39" s="209">
        <f>VLOOKUP($A39,Table2[[#All],[No]:[Which Group Does Student Participate In?
(optional)]],23,FALSE)</f>
        <v>0</v>
      </c>
      <c r="H39" s="29"/>
      <c r="I39" s="29"/>
      <c r="J39" s="29"/>
      <c r="K39" s="29"/>
      <c r="L39" s="29"/>
      <c r="M39" s="29"/>
      <c r="N39" s="29"/>
      <c r="O39" s="29"/>
      <c r="P39" s="29"/>
      <c r="Q39" s="29"/>
      <c r="R39" s="29"/>
      <c r="S39" s="9"/>
      <c r="T39" s="9"/>
      <c r="U39" s="9"/>
      <c r="V39" s="9"/>
      <c r="W39" s="9"/>
      <c r="X39" s="9"/>
      <c r="Y39" s="9"/>
      <c r="Z39" s="9"/>
      <c r="AA39" s="9"/>
      <c r="AB39" s="9"/>
      <c r="AC39" s="9"/>
      <c r="AD39" s="9"/>
      <c r="AE39" s="9"/>
      <c r="AF39" s="9"/>
      <c r="AG39" s="9"/>
      <c r="AH39" s="9"/>
      <c r="AI39" s="9"/>
      <c r="AJ39" s="9"/>
      <c r="AK39" s="9"/>
      <c r="AL39" s="11">
        <f t="shared" si="0"/>
        <v>0</v>
      </c>
      <c r="AM39" s="11">
        <f t="shared" si="1"/>
        <v>0</v>
      </c>
      <c r="AN39" s="47" t="e">
        <f t="shared" si="2"/>
        <v>#DIV/0!</v>
      </c>
    </row>
    <row r="40" spans="1:40" x14ac:dyDescent="0.25">
      <c r="A40" s="10">
        <v>39</v>
      </c>
      <c r="B40" s="11">
        <f>VLOOKUP($A40,Table2[[No]:[Date Student Last Attended Program
(mm/dd/yyyy)]],2,FALSE)</f>
        <v>0</v>
      </c>
      <c r="C40" s="12">
        <f>VLOOKUP($A40,Table2[[No]:[Date Student Last Attended Program
(mm/dd/yyyy)]],4,FALSE)</f>
        <v>0</v>
      </c>
      <c r="D40" s="51">
        <f>VLOOKUP($A40,Table2[[No]:[Date Student Last Attended Program
(mm/dd/yyyy)]],14,FALSE)</f>
        <v>0</v>
      </c>
      <c r="E40" s="138">
        <f>VLOOKUP($A40,Table2[[No]:[Date Student Last Attended Program
(mm/dd/yyyy)]],17,FALSE)</f>
        <v>0</v>
      </c>
      <c r="F40" s="207">
        <f>VLOOKUP($A40,Table2[[No]:[Date Student Last Attended Program
(mm/dd/yyyy)]],18,FALSE)</f>
        <v>0</v>
      </c>
      <c r="G40" s="209">
        <f>VLOOKUP($A40,Table2[[#All],[No]:[Which Group Does Student Participate In?
(optional)]],23,FALSE)</f>
        <v>0</v>
      </c>
      <c r="H40" s="29"/>
      <c r="I40" s="29"/>
      <c r="J40" s="29"/>
      <c r="K40" s="29"/>
      <c r="L40" s="29"/>
      <c r="M40" s="29"/>
      <c r="N40" s="29"/>
      <c r="O40" s="29"/>
      <c r="P40" s="29"/>
      <c r="Q40" s="29"/>
      <c r="R40" s="29"/>
      <c r="S40" s="9"/>
      <c r="T40" s="9"/>
      <c r="U40" s="9"/>
      <c r="V40" s="9"/>
      <c r="W40" s="9"/>
      <c r="X40" s="9"/>
      <c r="Y40" s="9"/>
      <c r="Z40" s="9"/>
      <c r="AA40" s="9"/>
      <c r="AB40" s="9"/>
      <c r="AC40" s="9"/>
      <c r="AD40" s="9"/>
      <c r="AE40" s="9"/>
      <c r="AF40" s="9"/>
      <c r="AG40" s="9"/>
      <c r="AH40" s="9"/>
      <c r="AI40" s="9"/>
      <c r="AJ40" s="9"/>
      <c r="AK40" s="9"/>
      <c r="AL40" s="11">
        <f t="shared" si="0"/>
        <v>0</v>
      </c>
      <c r="AM40" s="11">
        <f t="shared" si="1"/>
        <v>0</v>
      </c>
      <c r="AN40" s="47" t="e">
        <f t="shared" si="2"/>
        <v>#DIV/0!</v>
      </c>
    </row>
    <row r="41" spans="1:40" x14ac:dyDescent="0.25">
      <c r="A41" s="10">
        <v>40</v>
      </c>
      <c r="B41" s="11">
        <f>VLOOKUP($A41,Table2[[No]:[Date Student Last Attended Program
(mm/dd/yyyy)]],2,FALSE)</f>
        <v>0</v>
      </c>
      <c r="C41" s="12">
        <f>VLOOKUP($A41,Table2[[No]:[Date Student Last Attended Program
(mm/dd/yyyy)]],4,FALSE)</f>
        <v>0</v>
      </c>
      <c r="D41" s="51">
        <f>VLOOKUP($A41,Table2[[No]:[Date Student Last Attended Program
(mm/dd/yyyy)]],14,FALSE)</f>
        <v>0</v>
      </c>
      <c r="E41" s="138">
        <f>VLOOKUP($A41,Table2[[No]:[Date Student Last Attended Program
(mm/dd/yyyy)]],17,FALSE)</f>
        <v>0</v>
      </c>
      <c r="F41" s="207">
        <f>VLOOKUP($A41,Table2[[No]:[Date Student Last Attended Program
(mm/dd/yyyy)]],18,FALSE)</f>
        <v>0</v>
      </c>
      <c r="G41" s="209">
        <f>VLOOKUP($A41,Table2[[#All],[No]:[Which Group Does Student Participate In?
(optional)]],23,FALSE)</f>
        <v>0</v>
      </c>
      <c r="H41" s="29"/>
      <c r="I41" s="29"/>
      <c r="J41" s="29"/>
      <c r="K41" s="29"/>
      <c r="L41" s="29"/>
      <c r="M41" s="29"/>
      <c r="N41" s="29"/>
      <c r="O41" s="29"/>
      <c r="P41" s="29"/>
      <c r="Q41" s="29"/>
      <c r="R41" s="29"/>
      <c r="S41" s="9"/>
      <c r="T41" s="9"/>
      <c r="U41" s="9"/>
      <c r="V41" s="9"/>
      <c r="W41" s="9"/>
      <c r="X41" s="9"/>
      <c r="Y41" s="9"/>
      <c r="Z41" s="9"/>
      <c r="AA41" s="9"/>
      <c r="AB41" s="9"/>
      <c r="AC41" s="9"/>
      <c r="AD41" s="9"/>
      <c r="AE41" s="9"/>
      <c r="AF41" s="9"/>
      <c r="AG41" s="9"/>
      <c r="AH41" s="9"/>
      <c r="AI41" s="9"/>
      <c r="AJ41" s="9"/>
      <c r="AK41" s="9"/>
      <c r="AL41" s="11">
        <f t="shared" si="0"/>
        <v>0</v>
      </c>
      <c r="AM41" s="11">
        <f t="shared" si="1"/>
        <v>0</v>
      </c>
      <c r="AN41" s="47" t="e">
        <f t="shared" si="2"/>
        <v>#DIV/0!</v>
      </c>
    </row>
    <row r="42" spans="1:40" x14ac:dyDescent="0.25">
      <c r="A42" s="10">
        <v>41</v>
      </c>
      <c r="B42" s="11">
        <f>VLOOKUP($A42,Table2[[No]:[Date Student Last Attended Program
(mm/dd/yyyy)]],2,FALSE)</f>
        <v>0</v>
      </c>
      <c r="C42" s="12">
        <f>VLOOKUP($A42,Table2[[No]:[Date Student Last Attended Program
(mm/dd/yyyy)]],4,FALSE)</f>
        <v>0</v>
      </c>
      <c r="D42" s="51">
        <f>VLOOKUP($A42,Table2[[No]:[Date Student Last Attended Program
(mm/dd/yyyy)]],14,FALSE)</f>
        <v>0</v>
      </c>
      <c r="E42" s="138">
        <f>VLOOKUP($A42,Table2[[No]:[Date Student Last Attended Program
(mm/dd/yyyy)]],17,FALSE)</f>
        <v>0</v>
      </c>
      <c r="F42" s="207">
        <f>VLOOKUP($A42,Table2[[No]:[Date Student Last Attended Program
(mm/dd/yyyy)]],18,FALSE)</f>
        <v>0</v>
      </c>
      <c r="G42" s="209">
        <f>VLOOKUP($A42,Table2[[#All],[No]:[Which Group Does Student Participate In?
(optional)]],23,FALSE)</f>
        <v>0</v>
      </c>
      <c r="H42" s="29"/>
      <c r="I42" s="29"/>
      <c r="J42" s="29"/>
      <c r="K42" s="29"/>
      <c r="L42" s="29"/>
      <c r="M42" s="29"/>
      <c r="N42" s="29"/>
      <c r="O42" s="29"/>
      <c r="P42" s="29"/>
      <c r="Q42" s="29"/>
      <c r="R42" s="29"/>
      <c r="S42" s="9"/>
      <c r="T42" s="9"/>
      <c r="U42" s="9"/>
      <c r="V42" s="9"/>
      <c r="W42" s="9"/>
      <c r="X42" s="9"/>
      <c r="Y42" s="9"/>
      <c r="Z42" s="9"/>
      <c r="AA42" s="9"/>
      <c r="AB42" s="9"/>
      <c r="AC42" s="9"/>
      <c r="AD42" s="9"/>
      <c r="AE42" s="9"/>
      <c r="AF42" s="9"/>
      <c r="AG42" s="9"/>
      <c r="AH42" s="9"/>
      <c r="AI42" s="9"/>
      <c r="AJ42" s="9"/>
      <c r="AK42" s="9"/>
      <c r="AL42" s="11">
        <f t="shared" si="0"/>
        <v>0</v>
      </c>
      <c r="AM42" s="11">
        <f t="shared" si="1"/>
        <v>0</v>
      </c>
      <c r="AN42" s="47" t="e">
        <f t="shared" si="2"/>
        <v>#DIV/0!</v>
      </c>
    </row>
    <row r="43" spans="1:40" x14ac:dyDescent="0.25">
      <c r="A43" s="10">
        <v>42</v>
      </c>
      <c r="B43" s="11">
        <f>VLOOKUP($A43,Table2[[No]:[Date Student Last Attended Program
(mm/dd/yyyy)]],2,FALSE)</f>
        <v>0</v>
      </c>
      <c r="C43" s="12">
        <f>VLOOKUP($A43,Table2[[No]:[Date Student Last Attended Program
(mm/dd/yyyy)]],4,FALSE)</f>
        <v>0</v>
      </c>
      <c r="D43" s="51">
        <f>VLOOKUP($A43,Table2[[No]:[Date Student Last Attended Program
(mm/dd/yyyy)]],14,FALSE)</f>
        <v>0</v>
      </c>
      <c r="E43" s="138">
        <f>VLOOKUP($A43,Table2[[No]:[Date Student Last Attended Program
(mm/dd/yyyy)]],17,FALSE)</f>
        <v>0</v>
      </c>
      <c r="F43" s="207">
        <f>VLOOKUP($A43,Table2[[No]:[Date Student Last Attended Program
(mm/dd/yyyy)]],18,FALSE)</f>
        <v>0</v>
      </c>
      <c r="G43" s="209">
        <f>VLOOKUP($A43,Table2[[#All],[No]:[Which Group Does Student Participate In?
(optional)]],23,FALSE)</f>
        <v>0</v>
      </c>
      <c r="H43" s="29"/>
      <c r="I43" s="29"/>
      <c r="J43" s="29"/>
      <c r="K43" s="29"/>
      <c r="L43" s="29"/>
      <c r="M43" s="29"/>
      <c r="N43" s="29"/>
      <c r="O43" s="29"/>
      <c r="P43" s="29"/>
      <c r="Q43" s="29"/>
      <c r="R43" s="29"/>
      <c r="S43" s="9"/>
      <c r="T43" s="9"/>
      <c r="U43" s="9"/>
      <c r="V43" s="9"/>
      <c r="W43" s="9"/>
      <c r="X43" s="9"/>
      <c r="Y43" s="9"/>
      <c r="Z43" s="9"/>
      <c r="AA43" s="9"/>
      <c r="AB43" s="9"/>
      <c r="AC43" s="9"/>
      <c r="AD43" s="9"/>
      <c r="AE43" s="9"/>
      <c r="AF43" s="9"/>
      <c r="AG43" s="9"/>
      <c r="AH43" s="9"/>
      <c r="AI43" s="9"/>
      <c r="AJ43" s="9"/>
      <c r="AK43" s="9"/>
      <c r="AL43" s="11">
        <f t="shared" si="0"/>
        <v>0</v>
      </c>
      <c r="AM43" s="11">
        <f t="shared" si="1"/>
        <v>0</v>
      </c>
      <c r="AN43" s="47" t="e">
        <f t="shared" si="2"/>
        <v>#DIV/0!</v>
      </c>
    </row>
    <row r="44" spans="1:40" x14ac:dyDescent="0.25">
      <c r="A44" s="10">
        <v>43</v>
      </c>
      <c r="B44" s="11">
        <f>VLOOKUP($A44,Table2[[No]:[Date Student Last Attended Program
(mm/dd/yyyy)]],2,FALSE)</f>
        <v>0</v>
      </c>
      <c r="C44" s="12">
        <f>VLOOKUP($A44,Table2[[No]:[Date Student Last Attended Program
(mm/dd/yyyy)]],4,FALSE)</f>
        <v>0</v>
      </c>
      <c r="D44" s="51">
        <f>VLOOKUP($A44,Table2[[No]:[Date Student Last Attended Program
(mm/dd/yyyy)]],14,FALSE)</f>
        <v>0</v>
      </c>
      <c r="E44" s="138">
        <f>VLOOKUP($A44,Table2[[No]:[Date Student Last Attended Program
(mm/dd/yyyy)]],17,FALSE)</f>
        <v>0</v>
      </c>
      <c r="F44" s="207">
        <f>VLOOKUP($A44,Table2[[No]:[Date Student Last Attended Program
(mm/dd/yyyy)]],18,FALSE)</f>
        <v>0</v>
      </c>
      <c r="G44" s="209">
        <f>VLOOKUP($A44,Table2[[#All],[No]:[Which Group Does Student Participate In?
(optional)]],23,FALSE)</f>
        <v>0</v>
      </c>
      <c r="H44" s="29"/>
      <c r="I44" s="29"/>
      <c r="J44" s="29"/>
      <c r="K44" s="29"/>
      <c r="L44" s="29"/>
      <c r="M44" s="29"/>
      <c r="N44" s="29"/>
      <c r="O44" s="29"/>
      <c r="P44" s="29"/>
      <c r="Q44" s="29"/>
      <c r="R44" s="29"/>
      <c r="S44" s="9"/>
      <c r="T44" s="9"/>
      <c r="U44" s="9"/>
      <c r="V44" s="9"/>
      <c r="W44" s="9"/>
      <c r="X44" s="9"/>
      <c r="Y44" s="9"/>
      <c r="Z44" s="9"/>
      <c r="AA44" s="9"/>
      <c r="AB44" s="9"/>
      <c r="AC44" s="9"/>
      <c r="AD44" s="9"/>
      <c r="AE44" s="9"/>
      <c r="AF44" s="9"/>
      <c r="AG44" s="9"/>
      <c r="AH44" s="9"/>
      <c r="AI44" s="9"/>
      <c r="AJ44" s="9"/>
      <c r="AK44" s="9"/>
      <c r="AL44" s="11">
        <f t="shared" si="0"/>
        <v>0</v>
      </c>
      <c r="AM44" s="11">
        <f t="shared" si="1"/>
        <v>0</v>
      </c>
      <c r="AN44" s="47" t="e">
        <f t="shared" si="2"/>
        <v>#DIV/0!</v>
      </c>
    </row>
    <row r="45" spans="1:40" x14ac:dyDescent="0.25">
      <c r="A45" s="10">
        <v>44</v>
      </c>
      <c r="B45" s="11">
        <f>VLOOKUP($A45,Table2[[No]:[Date Student Last Attended Program
(mm/dd/yyyy)]],2,FALSE)</f>
        <v>0</v>
      </c>
      <c r="C45" s="12">
        <f>VLOOKUP($A45,Table2[[No]:[Date Student Last Attended Program
(mm/dd/yyyy)]],4,FALSE)</f>
        <v>0</v>
      </c>
      <c r="D45" s="51">
        <f>VLOOKUP($A45,Table2[[No]:[Date Student Last Attended Program
(mm/dd/yyyy)]],14,FALSE)</f>
        <v>0</v>
      </c>
      <c r="E45" s="138">
        <f>VLOOKUP($A45,Table2[[No]:[Date Student Last Attended Program
(mm/dd/yyyy)]],17,FALSE)</f>
        <v>0</v>
      </c>
      <c r="F45" s="207">
        <f>VLOOKUP($A45,Table2[[No]:[Date Student Last Attended Program
(mm/dd/yyyy)]],18,FALSE)</f>
        <v>0</v>
      </c>
      <c r="G45" s="209">
        <f>VLOOKUP($A45,Table2[[#All],[No]:[Which Group Does Student Participate In?
(optional)]],23,FALSE)</f>
        <v>0</v>
      </c>
      <c r="H45" s="29"/>
      <c r="I45" s="29"/>
      <c r="J45" s="29"/>
      <c r="K45" s="29"/>
      <c r="L45" s="29"/>
      <c r="M45" s="29"/>
      <c r="N45" s="29"/>
      <c r="O45" s="29"/>
      <c r="P45" s="29"/>
      <c r="Q45" s="29"/>
      <c r="R45" s="29"/>
      <c r="S45" s="9"/>
      <c r="T45" s="9"/>
      <c r="U45" s="9"/>
      <c r="V45" s="9"/>
      <c r="W45" s="9"/>
      <c r="X45" s="9"/>
      <c r="Y45" s="9"/>
      <c r="Z45" s="9"/>
      <c r="AA45" s="9"/>
      <c r="AB45" s="9"/>
      <c r="AC45" s="9"/>
      <c r="AD45" s="9"/>
      <c r="AE45" s="9"/>
      <c r="AF45" s="9"/>
      <c r="AG45" s="9"/>
      <c r="AH45" s="9"/>
      <c r="AI45" s="9"/>
      <c r="AJ45" s="9"/>
      <c r="AK45" s="9"/>
      <c r="AL45" s="11">
        <f t="shared" si="0"/>
        <v>0</v>
      </c>
      <c r="AM45" s="11">
        <f t="shared" si="1"/>
        <v>0</v>
      </c>
      <c r="AN45" s="47" t="e">
        <f t="shared" si="2"/>
        <v>#DIV/0!</v>
      </c>
    </row>
    <row r="46" spans="1:40" x14ac:dyDescent="0.25">
      <c r="A46" s="10">
        <v>45</v>
      </c>
      <c r="B46" s="11">
        <f>VLOOKUP($A46,Table2[[No]:[Date Student Last Attended Program
(mm/dd/yyyy)]],2,FALSE)</f>
        <v>0</v>
      </c>
      <c r="C46" s="12">
        <f>VLOOKUP($A46,Table2[[No]:[Date Student Last Attended Program
(mm/dd/yyyy)]],4,FALSE)</f>
        <v>0</v>
      </c>
      <c r="D46" s="51">
        <f>VLOOKUP($A46,Table2[[No]:[Date Student Last Attended Program
(mm/dd/yyyy)]],14,FALSE)</f>
        <v>0</v>
      </c>
      <c r="E46" s="138">
        <f>VLOOKUP($A46,Table2[[No]:[Date Student Last Attended Program
(mm/dd/yyyy)]],17,FALSE)</f>
        <v>0</v>
      </c>
      <c r="F46" s="207">
        <f>VLOOKUP($A46,Table2[[No]:[Date Student Last Attended Program
(mm/dd/yyyy)]],18,FALSE)</f>
        <v>0</v>
      </c>
      <c r="G46" s="209">
        <f>VLOOKUP($A46,Table2[[#All],[No]:[Which Group Does Student Participate In?
(optional)]],23,FALSE)</f>
        <v>0</v>
      </c>
      <c r="H46" s="29"/>
      <c r="I46" s="29"/>
      <c r="J46" s="29"/>
      <c r="K46" s="29"/>
      <c r="L46" s="29"/>
      <c r="M46" s="29"/>
      <c r="N46" s="29"/>
      <c r="O46" s="29"/>
      <c r="P46" s="29"/>
      <c r="Q46" s="29"/>
      <c r="R46" s="29"/>
      <c r="S46" s="9"/>
      <c r="T46" s="9"/>
      <c r="U46" s="9"/>
      <c r="V46" s="9"/>
      <c r="W46" s="9"/>
      <c r="X46" s="9"/>
      <c r="Y46" s="9"/>
      <c r="Z46" s="9"/>
      <c r="AA46" s="9"/>
      <c r="AB46" s="9"/>
      <c r="AC46" s="9"/>
      <c r="AD46" s="9"/>
      <c r="AE46" s="9"/>
      <c r="AF46" s="9"/>
      <c r="AG46" s="9"/>
      <c r="AH46" s="9"/>
      <c r="AI46" s="9"/>
      <c r="AJ46" s="9"/>
      <c r="AK46" s="9"/>
      <c r="AL46" s="11">
        <f t="shared" si="0"/>
        <v>0</v>
      </c>
      <c r="AM46" s="11">
        <f t="shared" si="1"/>
        <v>0</v>
      </c>
      <c r="AN46" s="47" t="e">
        <f t="shared" si="2"/>
        <v>#DIV/0!</v>
      </c>
    </row>
    <row r="47" spans="1:40" x14ac:dyDescent="0.25">
      <c r="A47" s="10">
        <v>46</v>
      </c>
      <c r="B47" s="11">
        <f>VLOOKUP($A47,Table2[[No]:[Date Student Last Attended Program
(mm/dd/yyyy)]],2,FALSE)</f>
        <v>0</v>
      </c>
      <c r="C47" s="12">
        <f>VLOOKUP($A47,Table2[[No]:[Date Student Last Attended Program
(mm/dd/yyyy)]],4,FALSE)</f>
        <v>0</v>
      </c>
      <c r="D47" s="51">
        <f>VLOOKUP($A47,Table2[[No]:[Date Student Last Attended Program
(mm/dd/yyyy)]],14,FALSE)</f>
        <v>0</v>
      </c>
      <c r="E47" s="138">
        <f>VLOOKUP($A47,Table2[[No]:[Date Student Last Attended Program
(mm/dd/yyyy)]],17,FALSE)</f>
        <v>0</v>
      </c>
      <c r="F47" s="207">
        <f>VLOOKUP($A47,Table2[[No]:[Date Student Last Attended Program
(mm/dd/yyyy)]],18,FALSE)</f>
        <v>0</v>
      </c>
      <c r="G47" s="209">
        <f>VLOOKUP($A47,Table2[[#All],[No]:[Which Group Does Student Participate In?
(optional)]],23,FALSE)</f>
        <v>0</v>
      </c>
      <c r="H47" s="29"/>
      <c r="I47" s="29"/>
      <c r="J47" s="29"/>
      <c r="K47" s="29"/>
      <c r="L47" s="29"/>
      <c r="M47" s="29"/>
      <c r="N47" s="29"/>
      <c r="O47" s="29"/>
      <c r="P47" s="29"/>
      <c r="Q47" s="29"/>
      <c r="R47" s="29"/>
      <c r="S47" s="9"/>
      <c r="T47" s="9"/>
      <c r="U47" s="9"/>
      <c r="V47" s="9"/>
      <c r="W47" s="9"/>
      <c r="X47" s="9"/>
      <c r="Y47" s="9"/>
      <c r="Z47" s="9"/>
      <c r="AA47" s="9"/>
      <c r="AB47" s="9"/>
      <c r="AC47" s="9"/>
      <c r="AD47" s="9"/>
      <c r="AE47" s="9"/>
      <c r="AF47" s="9"/>
      <c r="AG47" s="9"/>
      <c r="AH47" s="9"/>
      <c r="AI47" s="9"/>
      <c r="AJ47" s="9"/>
      <c r="AK47" s="9"/>
      <c r="AL47" s="11">
        <f t="shared" si="0"/>
        <v>0</v>
      </c>
      <c r="AM47" s="11">
        <f t="shared" si="1"/>
        <v>0</v>
      </c>
      <c r="AN47" s="47" t="e">
        <f t="shared" si="2"/>
        <v>#DIV/0!</v>
      </c>
    </row>
    <row r="48" spans="1:40" x14ac:dyDescent="0.25">
      <c r="A48" s="10">
        <v>47</v>
      </c>
      <c r="B48" s="11">
        <f>VLOOKUP($A48,Table2[[No]:[Date Student Last Attended Program
(mm/dd/yyyy)]],2,FALSE)</f>
        <v>0</v>
      </c>
      <c r="C48" s="12">
        <f>VLOOKUP($A48,Table2[[No]:[Date Student Last Attended Program
(mm/dd/yyyy)]],4,FALSE)</f>
        <v>0</v>
      </c>
      <c r="D48" s="51">
        <f>VLOOKUP($A48,Table2[[No]:[Date Student Last Attended Program
(mm/dd/yyyy)]],14,FALSE)</f>
        <v>0</v>
      </c>
      <c r="E48" s="138">
        <f>VLOOKUP($A48,Table2[[No]:[Date Student Last Attended Program
(mm/dd/yyyy)]],17,FALSE)</f>
        <v>0</v>
      </c>
      <c r="F48" s="207">
        <f>VLOOKUP($A48,Table2[[No]:[Date Student Last Attended Program
(mm/dd/yyyy)]],18,FALSE)</f>
        <v>0</v>
      </c>
      <c r="G48" s="209">
        <f>VLOOKUP($A48,Table2[[#All],[No]:[Which Group Does Student Participate In?
(optional)]],23,FALSE)</f>
        <v>0</v>
      </c>
      <c r="H48" s="29"/>
      <c r="I48" s="29"/>
      <c r="J48" s="29"/>
      <c r="K48" s="29"/>
      <c r="L48" s="29"/>
      <c r="M48" s="29"/>
      <c r="N48" s="29"/>
      <c r="O48" s="29"/>
      <c r="P48" s="29"/>
      <c r="Q48" s="29"/>
      <c r="R48" s="29"/>
      <c r="S48" s="9"/>
      <c r="T48" s="9"/>
      <c r="U48" s="9"/>
      <c r="V48" s="9"/>
      <c r="W48" s="9"/>
      <c r="X48" s="9"/>
      <c r="Y48" s="9"/>
      <c r="Z48" s="9"/>
      <c r="AA48" s="9"/>
      <c r="AB48" s="9"/>
      <c r="AC48" s="9"/>
      <c r="AD48" s="9"/>
      <c r="AE48" s="9"/>
      <c r="AF48" s="9"/>
      <c r="AG48" s="9"/>
      <c r="AH48" s="9"/>
      <c r="AI48" s="9"/>
      <c r="AJ48" s="9"/>
      <c r="AK48" s="9"/>
      <c r="AL48" s="11">
        <f t="shared" si="0"/>
        <v>0</v>
      </c>
      <c r="AM48" s="11">
        <f t="shared" si="1"/>
        <v>0</v>
      </c>
      <c r="AN48" s="47" t="e">
        <f t="shared" si="2"/>
        <v>#DIV/0!</v>
      </c>
    </row>
    <row r="49" spans="1:40" x14ac:dyDescent="0.25">
      <c r="A49" s="10">
        <v>48</v>
      </c>
      <c r="B49" s="11">
        <f>VLOOKUP($A49,Table2[[No]:[Date Student Last Attended Program
(mm/dd/yyyy)]],2,FALSE)</f>
        <v>0</v>
      </c>
      <c r="C49" s="12">
        <f>VLOOKUP($A49,Table2[[No]:[Date Student Last Attended Program
(mm/dd/yyyy)]],4,FALSE)</f>
        <v>0</v>
      </c>
      <c r="D49" s="51">
        <f>VLOOKUP($A49,Table2[[No]:[Date Student Last Attended Program
(mm/dd/yyyy)]],14,FALSE)</f>
        <v>0</v>
      </c>
      <c r="E49" s="138">
        <f>VLOOKUP($A49,Table2[[No]:[Date Student Last Attended Program
(mm/dd/yyyy)]],17,FALSE)</f>
        <v>0</v>
      </c>
      <c r="F49" s="207">
        <f>VLOOKUP($A49,Table2[[No]:[Date Student Last Attended Program
(mm/dd/yyyy)]],18,FALSE)</f>
        <v>0</v>
      </c>
      <c r="G49" s="209">
        <f>VLOOKUP($A49,Table2[[#All],[No]:[Which Group Does Student Participate In?
(optional)]],23,FALSE)</f>
        <v>0</v>
      </c>
      <c r="H49" s="29"/>
      <c r="I49" s="29"/>
      <c r="J49" s="29"/>
      <c r="K49" s="29"/>
      <c r="L49" s="29"/>
      <c r="M49" s="29"/>
      <c r="N49" s="29"/>
      <c r="O49" s="29"/>
      <c r="P49" s="29"/>
      <c r="Q49" s="29"/>
      <c r="R49" s="29"/>
      <c r="S49" s="9"/>
      <c r="T49" s="9"/>
      <c r="U49" s="9"/>
      <c r="V49" s="9"/>
      <c r="W49" s="9"/>
      <c r="X49" s="9"/>
      <c r="Y49" s="9"/>
      <c r="Z49" s="9"/>
      <c r="AA49" s="9"/>
      <c r="AB49" s="9"/>
      <c r="AC49" s="9"/>
      <c r="AD49" s="9"/>
      <c r="AE49" s="9"/>
      <c r="AF49" s="9"/>
      <c r="AG49" s="9"/>
      <c r="AH49" s="9"/>
      <c r="AI49" s="9"/>
      <c r="AJ49" s="9"/>
      <c r="AK49" s="9"/>
      <c r="AL49" s="11">
        <f t="shared" si="0"/>
        <v>0</v>
      </c>
      <c r="AM49" s="11">
        <f t="shared" si="1"/>
        <v>0</v>
      </c>
      <c r="AN49" s="47" t="e">
        <f t="shared" si="2"/>
        <v>#DIV/0!</v>
      </c>
    </row>
    <row r="50" spans="1:40" x14ac:dyDescent="0.25">
      <c r="A50" s="10">
        <v>49</v>
      </c>
      <c r="B50" s="11">
        <f>VLOOKUP($A50,Table2[[No]:[Date Student Last Attended Program
(mm/dd/yyyy)]],2,FALSE)</f>
        <v>0</v>
      </c>
      <c r="C50" s="12">
        <f>VLOOKUP($A50,Table2[[No]:[Date Student Last Attended Program
(mm/dd/yyyy)]],4,FALSE)</f>
        <v>0</v>
      </c>
      <c r="D50" s="51">
        <f>VLOOKUP($A50,Table2[[No]:[Date Student Last Attended Program
(mm/dd/yyyy)]],14,FALSE)</f>
        <v>0</v>
      </c>
      <c r="E50" s="138">
        <f>VLOOKUP($A50,Table2[[No]:[Date Student Last Attended Program
(mm/dd/yyyy)]],17,FALSE)</f>
        <v>0</v>
      </c>
      <c r="F50" s="207">
        <f>VLOOKUP($A50,Table2[[No]:[Date Student Last Attended Program
(mm/dd/yyyy)]],18,FALSE)</f>
        <v>0</v>
      </c>
      <c r="G50" s="209">
        <f>VLOOKUP($A50,Table2[[#All],[No]:[Which Group Does Student Participate In?
(optional)]],23,FALSE)</f>
        <v>0</v>
      </c>
      <c r="H50" s="29"/>
      <c r="I50" s="29"/>
      <c r="J50" s="29"/>
      <c r="K50" s="29"/>
      <c r="L50" s="29"/>
      <c r="M50" s="29"/>
      <c r="N50" s="29"/>
      <c r="O50" s="29"/>
      <c r="P50" s="29"/>
      <c r="Q50" s="29"/>
      <c r="R50" s="29"/>
      <c r="S50" s="9"/>
      <c r="T50" s="9"/>
      <c r="U50" s="9"/>
      <c r="V50" s="9"/>
      <c r="W50" s="9"/>
      <c r="X50" s="9"/>
      <c r="Y50" s="9"/>
      <c r="Z50" s="9"/>
      <c r="AA50" s="9"/>
      <c r="AB50" s="9"/>
      <c r="AC50" s="9"/>
      <c r="AD50" s="9"/>
      <c r="AE50" s="9"/>
      <c r="AF50" s="9"/>
      <c r="AG50" s="9"/>
      <c r="AH50" s="9"/>
      <c r="AI50" s="9"/>
      <c r="AJ50" s="9"/>
      <c r="AK50" s="9"/>
      <c r="AL50" s="11">
        <f t="shared" si="0"/>
        <v>0</v>
      </c>
      <c r="AM50" s="11">
        <f t="shared" si="1"/>
        <v>0</v>
      </c>
      <c r="AN50" s="47" t="e">
        <f t="shared" si="2"/>
        <v>#DIV/0!</v>
      </c>
    </row>
    <row r="51" spans="1:40" x14ac:dyDescent="0.25">
      <c r="A51" s="10">
        <v>50</v>
      </c>
      <c r="B51" s="11">
        <f>VLOOKUP($A51,Table2[[No]:[Date Student Last Attended Program
(mm/dd/yyyy)]],2,FALSE)</f>
        <v>0</v>
      </c>
      <c r="C51" s="12">
        <f>VLOOKUP($A51,Table2[[No]:[Date Student Last Attended Program
(mm/dd/yyyy)]],4,FALSE)</f>
        <v>0</v>
      </c>
      <c r="D51" s="51">
        <f>VLOOKUP($A51,Table2[[No]:[Date Student Last Attended Program
(mm/dd/yyyy)]],14,FALSE)</f>
        <v>0</v>
      </c>
      <c r="E51" s="138">
        <f>VLOOKUP($A51,Table2[[No]:[Date Student Last Attended Program
(mm/dd/yyyy)]],17,FALSE)</f>
        <v>0</v>
      </c>
      <c r="F51" s="207">
        <f>VLOOKUP($A51,Table2[[No]:[Date Student Last Attended Program
(mm/dd/yyyy)]],18,FALSE)</f>
        <v>0</v>
      </c>
      <c r="G51" s="209">
        <f>VLOOKUP($A51,Table2[[#All],[No]:[Which Group Does Student Participate In?
(optional)]],23,FALSE)</f>
        <v>0</v>
      </c>
      <c r="H51" s="29"/>
      <c r="I51" s="29"/>
      <c r="J51" s="29"/>
      <c r="K51" s="29"/>
      <c r="L51" s="29"/>
      <c r="M51" s="29"/>
      <c r="N51" s="29"/>
      <c r="O51" s="29"/>
      <c r="P51" s="29"/>
      <c r="Q51" s="29"/>
      <c r="R51" s="29"/>
      <c r="S51" s="9"/>
      <c r="T51" s="9"/>
      <c r="U51" s="9"/>
      <c r="V51" s="9"/>
      <c r="W51" s="9"/>
      <c r="X51" s="9"/>
      <c r="Y51" s="9"/>
      <c r="Z51" s="9"/>
      <c r="AA51" s="9"/>
      <c r="AB51" s="9"/>
      <c r="AC51" s="9"/>
      <c r="AD51" s="9"/>
      <c r="AE51" s="9"/>
      <c r="AF51" s="9"/>
      <c r="AG51" s="9"/>
      <c r="AH51" s="9"/>
      <c r="AI51" s="9"/>
      <c r="AJ51" s="9"/>
      <c r="AK51" s="9"/>
      <c r="AL51" s="11">
        <f t="shared" si="0"/>
        <v>0</v>
      </c>
      <c r="AM51" s="11">
        <f t="shared" si="1"/>
        <v>0</v>
      </c>
      <c r="AN51" s="47" t="e">
        <f t="shared" si="2"/>
        <v>#DIV/0!</v>
      </c>
    </row>
    <row r="52" spans="1:40" x14ac:dyDescent="0.25">
      <c r="A52" s="10">
        <v>51</v>
      </c>
      <c r="B52" s="11">
        <f>VLOOKUP($A52,Table2[[No]:[Date Student Last Attended Program
(mm/dd/yyyy)]],2,FALSE)</f>
        <v>0</v>
      </c>
      <c r="C52" s="12">
        <f>VLOOKUP($A52,Table2[[No]:[Date Student Last Attended Program
(mm/dd/yyyy)]],4,FALSE)</f>
        <v>0</v>
      </c>
      <c r="D52" s="51">
        <f>VLOOKUP($A52,Table2[[No]:[Date Student Last Attended Program
(mm/dd/yyyy)]],14,FALSE)</f>
        <v>0</v>
      </c>
      <c r="E52" s="138">
        <f>VLOOKUP($A52,Table2[[No]:[Date Student Last Attended Program
(mm/dd/yyyy)]],17,FALSE)</f>
        <v>0</v>
      </c>
      <c r="F52" s="207">
        <f>VLOOKUP($A52,Table2[[No]:[Date Student Last Attended Program
(mm/dd/yyyy)]],18,FALSE)</f>
        <v>0</v>
      </c>
      <c r="G52" s="209">
        <f>VLOOKUP($A52,Table2[[#All],[No]:[Which Group Does Student Participate In?
(optional)]],23,FALSE)</f>
        <v>0</v>
      </c>
      <c r="H52" s="29"/>
      <c r="I52" s="29"/>
      <c r="J52" s="29"/>
      <c r="K52" s="29"/>
      <c r="L52" s="29"/>
      <c r="M52" s="29"/>
      <c r="N52" s="29"/>
      <c r="O52" s="29"/>
      <c r="P52" s="29"/>
      <c r="Q52" s="29"/>
      <c r="R52" s="29"/>
      <c r="S52" s="9"/>
      <c r="T52" s="9"/>
      <c r="U52" s="9"/>
      <c r="V52" s="9"/>
      <c r="W52" s="9"/>
      <c r="X52" s="9"/>
      <c r="Y52" s="9"/>
      <c r="Z52" s="9"/>
      <c r="AA52" s="9"/>
      <c r="AB52" s="9"/>
      <c r="AC52" s="9"/>
      <c r="AD52" s="9"/>
      <c r="AE52" s="9"/>
      <c r="AF52" s="9"/>
      <c r="AG52" s="9"/>
      <c r="AH52" s="9"/>
      <c r="AI52" s="9"/>
      <c r="AJ52" s="9"/>
      <c r="AK52" s="9"/>
      <c r="AL52" s="11">
        <f t="shared" si="0"/>
        <v>0</v>
      </c>
      <c r="AM52" s="11">
        <f t="shared" si="1"/>
        <v>0</v>
      </c>
      <c r="AN52" s="47" t="e">
        <f t="shared" si="2"/>
        <v>#DIV/0!</v>
      </c>
    </row>
    <row r="53" spans="1:40" x14ac:dyDescent="0.25">
      <c r="A53" s="10">
        <v>52</v>
      </c>
      <c r="B53" s="11">
        <f>VLOOKUP($A53,Table2[[No]:[Date Student Last Attended Program
(mm/dd/yyyy)]],2,FALSE)</f>
        <v>0</v>
      </c>
      <c r="C53" s="12">
        <f>VLOOKUP($A53,Table2[[No]:[Date Student Last Attended Program
(mm/dd/yyyy)]],4,FALSE)</f>
        <v>0</v>
      </c>
      <c r="D53" s="51">
        <f>VLOOKUP($A53,Table2[[No]:[Date Student Last Attended Program
(mm/dd/yyyy)]],14,FALSE)</f>
        <v>0</v>
      </c>
      <c r="E53" s="138">
        <f>VLOOKUP($A53,Table2[[No]:[Date Student Last Attended Program
(mm/dd/yyyy)]],17,FALSE)</f>
        <v>0</v>
      </c>
      <c r="F53" s="207">
        <f>VLOOKUP($A53,Table2[[No]:[Date Student Last Attended Program
(mm/dd/yyyy)]],18,FALSE)</f>
        <v>0</v>
      </c>
      <c r="G53" s="209">
        <f>VLOOKUP($A53,Table2[[#All],[No]:[Which Group Does Student Participate In?
(optional)]],23,FALSE)</f>
        <v>0</v>
      </c>
      <c r="H53" s="29"/>
      <c r="I53" s="29"/>
      <c r="J53" s="29"/>
      <c r="K53" s="29"/>
      <c r="L53" s="29"/>
      <c r="M53" s="29"/>
      <c r="N53" s="29"/>
      <c r="O53" s="29"/>
      <c r="P53" s="29"/>
      <c r="Q53" s="29"/>
      <c r="R53" s="29"/>
      <c r="S53" s="9"/>
      <c r="T53" s="9"/>
      <c r="U53" s="9"/>
      <c r="V53" s="9"/>
      <c r="W53" s="9"/>
      <c r="X53" s="9"/>
      <c r="Y53" s="9"/>
      <c r="Z53" s="9"/>
      <c r="AA53" s="9"/>
      <c r="AB53" s="9"/>
      <c r="AC53" s="9"/>
      <c r="AD53" s="9"/>
      <c r="AE53" s="9"/>
      <c r="AF53" s="9"/>
      <c r="AG53" s="9"/>
      <c r="AH53" s="9"/>
      <c r="AI53" s="9"/>
      <c r="AJ53" s="9"/>
      <c r="AK53" s="9"/>
      <c r="AL53" s="11">
        <f t="shared" si="0"/>
        <v>0</v>
      </c>
      <c r="AM53" s="11">
        <f t="shared" si="1"/>
        <v>0</v>
      </c>
      <c r="AN53" s="47" t="e">
        <f t="shared" si="2"/>
        <v>#DIV/0!</v>
      </c>
    </row>
    <row r="54" spans="1:40" x14ac:dyDescent="0.25">
      <c r="A54" s="10">
        <v>53</v>
      </c>
      <c r="B54" s="11">
        <f>VLOOKUP($A54,Table2[[No]:[Date Student Last Attended Program
(mm/dd/yyyy)]],2,FALSE)</f>
        <v>0</v>
      </c>
      <c r="C54" s="12">
        <f>VLOOKUP($A54,Table2[[No]:[Date Student Last Attended Program
(mm/dd/yyyy)]],4,FALSE)</f>
        <v>0</v>
      </c>
      <c r="D54" s="51">
        <f>VLOOKUP($A54,Table2[[No]:[Date Student Last Attended Program
(mm/dd/yyyy)]],14,FALSE)</f>
        <v>0</v>
      </c>
      <c r="E54" s="138">
        <f>VLOOKUP($A54,Table2[[No]:[Date Student Last Attended Program
(mm/dd/yyyy)]],17,FALSE)</f>
        <v>0</v>
      </c>
      <c r="F54" s="207">
        <f>VLOOKUP($A54,Table2[[No]:[Date Student Last Attended Program
(mm/dd/yyyy)]],18,FALSE)</f>
        <v>0</v>
      </c>
      <c r="G54" s="209">
        <f>VLOOKUP($A54,Table2[[#All],[No]:[Which Group Does Student Participate In?
(optional)]],23,FALSE)</f>
        <v>0</v>
      </c>
      <c r="H54" s="29"/>
      <c r="I54" s="29"/>
      <c r="J54" s="29"/>
      <c r="K54" s="29"/>
      <c r="L54" s="29"/>
      <c r="M54" s="29"/>
      <c r="N54" s="29"/>
      <c r="O54" s="29"/>
      <c r="P54" s="29"/>
      <c r="Q54" s="29"/>
      <c r="R54" s="29"/>
      <c r="S54" s="9"/>
      <c r="T54" s="9"/>
      <c r="U54" s="9"/>
      <c r="V54" s="9"/>
      <c r="W54" s="9"/>
      <c r="X54" s="9"/>
      <c r="Y54" s="9"/>
      <c r="Z54" s="9"/>
      <c r="AA54" s="9"/>
      <c r="AB54" s="9"/>
      <c r="AC54" s="9"/>
      <c r="AD54" s="9"/>
      <c r="AE54" s="9"/>
      <c r="AF54" s="9"/>
      <c r="AG54" s="9"/>
      <c r="AH54" s="9"/>
      <c r="AI54" s="9"/>
      <c r="AJ54" s="9"/>
      <c r="AK54" s="9"/>
      <c r="AL54" s="11">
        <f t="shared" si="0"/>
        <v>0</v>
      </c>
      <c r="AM54" s="11">
        <f t="shared" si="1"/>
        <v>0</v>
      </c>
      <c r="AN54" s="47" t="e">
        <f t="shared" si="2"/>
        <v>#DIV/0!</v>
      </c>
    </row>
    <row r="55" spans="1:40" x14ac:dyDescent="0.25">
      <c r="A55" s="10">
        <v>54</v>
      </c>
      <c r="B55" s="11">
        <f>VLOOKUP($A55,Table2[[No]:[Date Student Last Attended Program
(mm/dd/yyyy)]],2,FALSE)</f>
        <v>0</v>
      </c>
      <c r="C55" s="12">
        <f>VLOOKUP($A55,Table2[[No]:[Date Student Last Attended Program
(mm/dd/yyyy)]],4,FALSE)</f>
        <v>0</v>
      </c>
      <c r="D55" s="51">
        <f>VLOOKUP($A55,Table2[[No]:[Date Student Last Attended Program
(mm/dd/yyyy)]],14,FALSE)</f>
        <v>0</v>
      </c>
      <c r="E55" s="138">
        <f>VLOOKUP($A55,Table2[[No]:[Date Student Last Attended Program
(mm/dd/yyyy)]],17,FALSE)</f>
        <v>0</v>
      </c>
      <c r="F55" s="207">
        <f>VLOOKUP($A55,Table2[[No]:[Date Student Last Attended Program
(mm/dd/yyyy)]],18,FALSE)</f>
        <v>0</v>
      </c>
      <c r="G55" s="209">
        <f>VLOOKUP($A55,Table2[[#All],[No]:[Which Group Does Student Participate In?
(optional)]],23,FALSE)</f>
        <v>0</v>
      </c>
      <c r="H55" s="29"/>
      <c r="I55" s="29"/>
      <c r="J55" s="29"/>
      <c r="K55" s="29"/>
      <c r="L55" s="29"/>
      <c r="M55" s="29"/>
      <c r="N55" s="29"/>
      <c r="O55" s="29"/>
      <c r="P55" s="29"/>
      <c r="Q55" s="29"/>
      <c r="R55" s="29"/>
      <c r="S55" s="9"/>
      <c r="T55" s="9"/>
      <c r="U55" s="9"/>
      <c r="V55" s="9"/>
      <c r="W55" s="9"/>
      <c r="X55" s="9"/>
      <c r="Y55" s="9"/>
      <c r="Z55" s="9"/>
      <c r="AA55" s="9"/>
      <c r="AB55" s="9"/>
      <c r="AC55" s="9"/>
      <c r="AD55" s="9"/>
      <c r="AE55" s="9"/>
      <c r="AF55" s="9"/>
      <c r="AG55" s="9"/>
      <c r="AH55" s="9"/>
      <c r="AI55" s="9"/>
      <c r="AJ55" s="9"/>
      <c r="AK55" s="9"/>
      <c r="AL55" s="11">
        <f t="shared" si="0"/>
        <v>0</v>
      </c>
      <c r="AM55" s="11">
        <f t="shared" si="1"/>
        <v>0</v>
      </c>
      <c r="AN55" s="47" t="e">
        <f t="shared" si="2"/>
        <v>#DIV/0!</v>
      </c>
    </row>
    <row r="56" spans="1:40" x14ac:dyDescent="0.25">
      <c r="A56" s="10">
        <v>55</v>
      </c>
      <c r="B56" s="11">
        <f>VLOOKUP($A56,Table2[[No]:[Date Student Last Attended Program
(mm/dd/yyyy)]],2,FALSE)</f>
        <v>0</v>
      </c>
      <c r="C56" s="12">
        <f>VLOOKUP($A56,Table2[[No]:[Date Student Last Attended Program
(mm/dd/yyyy)]],4,FALSE)</f>
        <v>0</v>
      </c>
      <c r="D56" s="51">
        <f>VLOOKUP($A56,Table2[[No]:[Date Student Last Attended Program
(mm/dd/yyyy)]],14,FALSE)</f>
        <v>0</v>
      </c>
      <c r="E56" s="138">
        <f>VLOOKUP($A56,Table2[[No]:[Date Student Last Attended Program
(mm/dd/yyyy)]],17,FALSE)</f>
        <v>0</v>
      </c>
      <c r="F56" s="207">
        <f>VLOOKUP($A56,Table2[[No]:[Date Student Last Attended Program
(mm/dd/yyyy)]],18,FALSE)</f>
        <v>0</v>
      </c>
      <c r="G56" s="209">
        <f>VLOOKUP($A56,Table2[[#All],[No]:[Which Group Does Student Participate In?
(optional)]],23,FALSE)</f>
        <v>0</v>
      </c>
      <c r="H56" s="29"/>
      <c r="I56" s="29"/>
      <c r="J56" s="29"/>
      <c r="K56" s="29"/>
      <c r="L56" s="29"/>
      <c r="M56" s="29"/>
      <c r="N56" s="29"/>
      <c r="O56" s="29"/>
      <c r="P56" s="29"/>
      <c r="Q56" s="29"/>
      <c r="R56" s="29"/>
      <c r="S56" s="9"/>
      <c r="T56" s="9"/>
      <c r="U56" s="9"/>
      <c r="V56" s="9"/>
      <c r="W56" s="9"/>
      <c r="X56" s="9"/>
      <c r="Y56" s="9"/>
      <c r="Z56" s="9"/>
      <c r="AA56" s="9"/>
      <c r="AB56" s="9"/>
      <c r="AC56" s="9"/>
      <c r="AD56" s="9"/>
      <c r="AE56" s="9"/>
      <c r="AF56" s="9"/>
      <c r="AG56" s="9"/>
      <c r="AH56" s="9"/>
      <c r="AI56" s="9"/>
      <c r="AJ56" s="9"/>
      <c r="AK56" s="9"/>
      <c r="AL56" s="11">
        <f t="shared" si="0"/>
        <v>0</v>
      </c>
      <c r="AM56" s="11">
        <f t="shared" si="1"/>
        <v>0</v>
      </c>
      <c r="AN56" s="47" t="e">
        <f t="shared" si="2"/>
        <v>#DIV/0!</v>
      </c>
    </row>
    <row r="57" spans="1:40" x14ac:dyDescent="0.25">
      <c r="A57" s="10">
        <v>56</v>
      </c>
      <c r="B57" s="11">
        <f>VLOOKUP($A57,Table2[[No]:[Date Student Last Attended Program
(mm/dd/yyyy)]],2,FALSE)</f>
        <v>0</v>
      </c>
      <c r="C57" s="12">
        <f>VLOOKUP($A57,Table2[[No]:[Date Student Last Attended Program
(mm/dd/yyyy)]],4,FALSE)</f>
        <v>0</v>
      </c>
      <c r="D57" s="51">
        <f>VLOOKUP($A57,Table2[[No]:[Date Student Last Attended Program
(mm/dd/yyyy)]],14,FALSE)</f>
        <v>0</v>
      </c>
      <c r="E57" s="138">
        <f>VLOOKUP($A57,Table2[[No]:[Date Student Last Attended Program
(mm/dd/yyyy)]],17,FALSE)</f>
        <v>0</v>
      </c>
      <c r="F57" s="207">
        <f>VLOOKUP($A57,Table2[[No]:[Date Student Last Attended Program
(mm/dd/yyyy)]],18,FALSE)</f>
        <v>0</v>
      </c>
      <c r="G57" s="209">
        <f>VLOOKUP($A57,Table2[[#All],[No]:[Which Group Does Student Participate In?
(optional)]],23,FALSE)</f>
        <v>0</v>
      </c>
      <c r="H57" s="29"/>
      <c r="I57" s="29"/>
      <c r="J57" s="29"/>
      <c r="K57" s="29"/>
      <c r="L57" s="29"/>
      <c r="M57" s="29"/>
      <c r="N57" s="29"/>
      <c r="O57" s="29"/>
      <c r="P57" s="29"/>
      <c r="Q57" s="29"/>
      <c r="R57" s="29"/>
      <c r="S57" s="9"/>
      <c r="T57" s="9"/>
      <c r="U57" s="9"/>
      <c r="V57" s="9"/>
      <c r="W57" s="9"/>
      <c r="X57" s="9"/>
      <c r="Y57" s="9"/>
      <c r="Z57" s="9"/>
      <c r="AA57" s="9"/>
      <c r="AB57" s="9"/>
      <c r="AC57" s="9"/>
      <c r="AD57" s="9"/>
      <c r="AE57" s="9"/>
      <c r="AF57" s="9"/>
      <c r="AG57" s="9"/>
      <c r="AH57" s="9"/>
      <c r="AI57" s="9"/>
      <c r="AJ57" s="9"/>
      <c r="AK57" s="9"/>
      <c r="AL57" s="11">
        <f t="shared" si="0"/>
        <v>0</v>
      </c>
      <c r="AM57" s="11">
        <f t="shared" si="1"/>
        <v>0</v>
      </c>
      <c r="AN57" s="47" t="e">
        <f t="shared" si="2"/>
        <v>#DIV/0!</v>
      </c>
    </row>
    <row r="58" spans="1:40" x14ac:dyDescent="0.25">
      <c r="A58" s="10">
        <v>57</v>
      </c>
      <c r="B58" s="11">
        <f>VLOOKUP($A58,Table2[[No]:[Date Student Last Attended Program
(mm/dd/yyyy)]],2,FALSE)</f>
        <v>0</v>
      </c>
      <c r="C58" s="12">
        <f>VLOOKUP($A58,Table2[[No]:[Date Student Last Attended Program
(mm/dd/yyyy)]],4,FALSE)</f>
        <v>0</v>
      </c>
      <c r="D58" s="51">
        <f>VLOOKUP($A58,Table2[[No]:[Date Student Last Attended Program
(mm/dd/yyyy)]],14,FALSE)</f>
        <v>0</v>
      </c>
      <c r="E58" s="138">
        <f>VLOOKUP($A58,Table2[[No]:[Date Student Last Attended Program
(mm/dd/yyyy)]],17,FALSE)</f>
        <v>0</v>
      </c>
      <c r="F58" s="207">
        <f>VLOOKUP($A58,Table2[[No]:[Date Student Last Attended Program
(mm/dd/yyyy)]],18,FALSE)</f>
        <v>0</v>
      </c>
      <c r="G58" s="209">
        <f>VLOOKUP($A58,Table2[[#All],[No]:[Which Group Does Student Participate In?
(optional)]],23,FALSE)</f>
        <v>0</v>
      </c>
      <c r="H58" s="29"/>
      <c r="I58" s="29"/>
      <c r="J58" s="29"/>
      <c r="K58" s="29"/>
      <c r="L58" s="29"/>
      <c r="M58" s="29"/>
      <c r="N58" s="29"/>
      <c r="O58" s="29"/>
      <c r="P58" s="29"/>
      <c r="Q58" s="29"/>
      <c r="R58" s="29"/>
      <c r="S58" s="9"/>
      <c r="T58" s="9"/>
      <c r="U58" s="9"/>
      <c r="V58" s="9"/>
      <c r="W58" s="9"/>
      <c r="X58" s="9"/>
      <c r="Y58" s="9"/>
      <c r="Z58" s="9"/>
      <c r="AA58" s="9"/>
      <c r="AB58" s="9"/>
      <c r="AC58" s="9"/>
      <c r="AD58" s="9"/>
      <c r="AE58" s="9"/>
      <c r="AF58" s="9"/>
      <c r="AG58" s="9"/>
      <c r="AH58" s="9"/>
      <c r="AI58" s="9"/>
      <c r="AJ58" s="9"/>
      <c r="AK58" s="9"/>
      <c r="AL58" s="11">
        <f t="shared" si="0"/>
        <v>0</v>
      </c>
      <c r="AM58" s="11">
        <f t="shared" si="1"/>
        <v>0</v>
      </c>
      <c r="AN58" s="47" t="e">
        <f t="shared" si="2"/>
        <v>#DIV/0!</v>
      </c>
    </row>
    <row r="59" spans="1:40" x14ac:dyDescent="0.25">
      <c r="A59" s="10">
        <v>58</v>
      </c>
      <c r="B59" s="11">
        <f>VLOOKUP($A59,Table2[[No]:[Date Student Last Attended Program
(mm/dd/yyyy)]],2,FALSE)</f>
        <v>0</v>
      </c>
      <c r="C59" s="12">
        <f>VLOOKUP($A59,Table2[[No]:[Date Student Last Attended Program
(mm/dd/yyyy)]],4,FALSE)</f>
        <v>0</v>
      </c>
      <c r="D59" s="51">
        <f>VLOOKUP($A59,Table2[[No]:[Date Student Last Attended Program
(mm/dd/yyyy)]],14,FALSE)</f>
        <v>0</v>
      </c>
      <c r="E59" s="138">
        <f>VLOOKUP($A59,Table2[[No]:[Date Student Last Attended Program
(mm/dd/yyyy)]],17,FALSE)</f>
        <v>0</v>
      </c>
      <c r="F59" s="207">
        <f>VLOOKUP($A59,Table2[[No]:[Date Student Last Attended Program
(mm/dd/yyyy)]],18,FALSE)</f>
        <v>0</v>
      </c>
      <c r="G59" s="209">
        <f>VLOOKUP($A59,Table2[[#All],[No]:[Which Group Does Student Participate In?
(optional)]],23,FALSE)</f>
        <v>0</v>
      </c>
      <c r="H59" s="29"/>
      <c r="I59" s="29"/>
      <c r="J59" s="29"/>
      <c r="K59" s="29"/>
      <c r="L59" s="29"/>
      <c r="M59" s="29"/>
      <c r="N59" s="29"/>
      <c r="O59" s="29"/>
      <c r="P59" s="29"/>
      <c r="Q59" s="29"/>
      <c r="R59" s="29"/>
      <c r="S59" s="9"/>
      <c r="T59" s="9"/>
      <c r="U59" s="9"/>
      <c r="V59" s="9"/>
      <c r="W59" s="9"/>
      <c r="X59" s="9"/>
      <c r="Y59" s="9"/>
      <c r="Z59" s="9"/>
      <c r="AA59" s="9"/>
      <c r="AB59" s="9"/>
      <c r="AC59" s="9"/>
      <c r="AD59" s="9"/>
      <c r="AE59" s="9"/>
      <c r="AF59" s="9"/>
      <c r="AG59" s="9"/>
      <c r="AH59" s="9"/>
      <c r="AI59" s="9"/>
      <c r="AJ59" s="9"/>
      <c r="AK59" s="9"/>
      <c r="AL59" s="11">
        <f t="shared" si="0"/>
        <v>0</v>
      </c>
      <c r="AM59" s="11">
        <f t="shared" si="1"/>
        <v>0</v>
      </c>
      <c r="AN59" s="47" t="e">
        <f t="shared" si="2"/>
        <v>#DIV/0!</v>
      </c>
    </row>
    <row r="60" spans="1:40" x14ac:dyDescent="0.25">
      <c r="A60" s="10">
        <v>59</v>
      </c>
      <c r="B60" s="11">
        <f>VLOOKUP($A60,Table2[[No]:[Date Student Last Attended Program
(mm/dd/yyyy)]],2,FALSE)</f>
        <v>0</v>
      </c>
      <c r="C60" s="12">
        <f>VLOOKUP($A60,Table2[[No]:[Date Student Last Attended Program
(mm/dd/yyyy)]],4,FALSE)</f>
        <v>0</v>
      </c>
      <c r="D60" s="51">
        <f>VLOOKUP($A60,Table2[[No]:[Date Student Last Attended Program
(mm/dd/yyyy)]],14,FALSE)</f>
        <v>0</v>
      </c>
      <c r="E60" s="138">
        <f>VLOOKUP($A60,Table2[[No]:[Date Student Last Attended Program
(mm/dd/yyyy)]],17,FALSE)</f>
        <v>0</v>
      </c>
      <c r="F60" s="207">
        <f>VLOOKUP($A60,Table2[[No]:[Date Student Last Attended Program
(mm/dd/yyyy)]],18,FALSE)</f>
        <v>0</v>
      </c>
      <c r="G60" s="209">
        <f>VLOOKUP($A60,Table2[[#All],[No]:[Which Group Does Student Participate In?
(optional)]],23,FALSE)</f>
        <v>0</v>
      </c>
      <c r="H60" s="29"/>
      <c r="I60" s="29"/>
      <c r="J60" s="29"/>
      <c r="K60" s="29"/>
      <c r="L60" s="29"/>
      <c r="M60" s="29"/>
      <c r="N60" s="29"/>
      <c r="O60" s="29"/>
      <c r="P60" s="29"/>
      <c r="Q60" s="29"/>
      <c r="R60" s="29"/>
      <c r="S60" s="9"/>
      <c r="T60" s="9"/>
      <c r="U60" s="9"/>
      <c r="V60" s="9"/>
      <c r="W60" s="9"/>
      <c r="X60" s="9"/>
      <c r="Y60" s="9"/>
      <c r="Z60" s="9"/>
      <c r="AA60" s="9"/>
      <c r="AB60" s="9"/>
      <c r="AC60" s="9"/>
      <c r="AD60" s="9"/>
      <c r="AE60" s="9"/>
      <c r="AF60" s="9"/>
      <c r="AG60" s="9"/>
      <c r="AH60" s="9"/>
      <c r="AI60" s="9"/>
      <c r="AJ60" s="9"/>
      <c r="AK60" s="9"/>
      <c r="AL60" s="11">
        <f t="shared" si="0"/>
        <v>0</v>
      </c>
      <c r="AM60" s="11">
        <f t="shared" si="1"/>
        <v>0</v>
      </c>
      <c r="AN60" s="47" t="e">
        <f t="shared" si="2"/>
        <v>#DIV/0!</v>
      </c>
    </row>
    <row r="61" spans="1:40" x14ac:dyDescent="0.25">
      <c r="A61" s="10">
        <v>60</v>
      </c>
      <c r="B61" s="11">
        <f>VLOOKUP($A61,Table2[[No]:[Date Student Last Attended Program
(mm/dd/yyyy)]],2,FALSE)</f>
        <v>0</v>
      </c>
      <c r="C61" s="12">
        <f>VLOOKUP($A61,Table2[[No]:[Date Student Last Attended Program
(mm/dd/yyyy)]],4,FALSE)</f>
        <v>0</v>
      </c>
      <c r="D61" s="51">
        <f>VLOOKUP($A61,Table2[[No]:[Date Student Last Attended Program
(mm/dd/yyyy)]],14,FALSE)</f>
        <v>0</v>
      </c>
      <c r="E61" s="138">
        <f>VLOOKUP($A61,Table2[[No]:[Date Student Last Attended Program
(mm/dd/yyyy)]],17,FALSE)</f>
        <v>0</v>
      </c>
      <c r="F61" s="207">
        <f>VLOOKUP($A61,Table2[[No]:[Date Student Last Attended Program
(mm/dd/yyyy)]],18,FALSE)</f>
        <v>0</v>
      </c>
      <c r="G61" s="209">
        <f>VLOOKUP($A61,Table2[[#All],[No]:[Which Group Does Student Participate In?
(optional)]],23,FALSE)</f>
        <v>0</v>
      </c>
      <c r="H61" s="29"/>
      <c r="I61" s="29"/>
      <c r="J61" s="29"/>
      <c r="K61" s="29"/>
      <c r="L61" s="29"/>
      <c r="M61" s="29"/>
      <c r="N61" s="29"/>
      <c r="O61" s="29"/>
      <c r="P61" s="29"/>
      <c r="Q61" s="29"/>
      <c r="R61" s="29"/>
      <c r="S61" s="9"/>
      <c r="T61" s="9"/>
      <c r="U61" s="9"/>
      <c r="V61" s="9"/>
      <c r="W61" s="9"/>
      <c r="X61" s="9"/>
      <c r="Y61" s="9"/>
      <c r="Z61" s="9"/>
      <c r="AA61" s="9"/>
      <c r="AB61" s="9"/>
      <c r="AC61" s="9"/>
      <c r="AD61" s="9"/>
      <c r="AE61" s="9"/>
      <c r="AF61" s="9"/>
      <c r="AG61" s="9"/>
      <c r="AH61" s="9"/>
      <c r="AI61" s="9"/>
      <c r="AJ61" s="9"/>
      <c r="AK61" s="9"/>
      <c r="AL61" s="11">
        <f t="shared" si="0"/>
        <v>0</v>
      </c>
      <c r="AM61" s="11">
        <f t="shared" si="1"/>
        <v>0</v>
      </c>
      <c r="AN61" s="47" t="e">
        <f t="shared" si="2"/>
        <v>#DIV/0!</v>
      </c>
    </row>
    <row r="62" spans="1:40" x14ac:dyDescent="0.25">
      <c r="A62" s="10">
        <v>61</v>
      </c>
      <c r="B62" s="11">
        <f>VLOOKUP($A62,Table2[[No]:[Date Student Last Attended Program
(mm/dd/yyyy)]],2,FALSE)</f>
        <v>0</v>
      </c>
      <c r="C62" s="12">
        <f>VLOOKUP($A62,Table2[[No]:[Date Student Last Attended Program
(mm/dd/yyyy)]],4,FALSE)</f>
        <v>0</v>
      </c>
      <c r="D62" s="51">
        <f>VLOOKUP($A62,Table2[[No]:[Date Student Last Attended Program
(mm/dd/yyyy)]],14,FALSE)</f>
        <v>0</v>
      </c>
      <c r="E62" s="138">
        <f>VLOOKUP($A62,Table2[[No]:[Date Student Last Attended Program
(mm/dd/yyyy)]],17,FALSE)</f>
        <v>0</v>
      </c>
      <c r="F62" s="207">
        <f>VLOOKUP($A62,Table2[[No]:[Date Student Last Attended Program
(mm/dd/yyyy)]],18,FALSE)</f>
        <v>0</v>
      </c>
      <c r="G62" s="209">
        <f>VLOOKUP($A62,Table2[[#All],[No]:[Which Group Does Student Participate In?
(optional)]],23,FALSE)</f>
        <v>0</v>
      </c>
      <c r="H62" s="29"/>
      <c r="I62" s="29"/>
      <c r="J62" s="29"/>
      <c r="K62" s="29"/>
      <c r="L62" s="29"/>
      <c r="M62" s="29"/>
      <c r="N62" s="29"/>
      <c r="O62" s="29"/>
      <c r="P62" s="29"/>
      <c r="Q62" s="29"/>
      <c r="R62" s="29"/>
      <c r="S62" s="9"/>
      <c r="T62" s="9"/>
      <c r="U62" s="9"/>
      <c r="V62" s="9"/>
      <c r="W62" s="9"/>
      <c r="X62" s="9"/>
      <c r="Y62" s="9"/>
      <c r="Z62" s="9"/>
      <c r="AA62" s="9"/>
      <c r="AB62" s="9"/>
      <c r="AC62" s="9"/>
      <c r="AD62" s="9"/>
      <c r="AE62" s="9"/>
      <c r="AF62" s="9"/>
      <c r="AG62" s="9"/>
      <c r="AH62" s="9"/>
      <c r="AI62" s="9"/>
      <c r="AJ62" s="9"/>
      <c r="AK62" s="9"/>
      <c r="AL62" s="11">
        <f t="shared" si="0"/>
        <v>0</v>
      </c>
      <c r="AM62" s="11">
        <f t="shared" si="1"/>
        <v>0</v>
      </c>
      <c r="AN62" s="47" t="e">
        <f t="shared" si="2"/>
        <v>#DIV/0!</v>
      </c>
    </row>
    <row r="63" spans="1:40" x14ac:dyDescent="0.25">
      <c r="A63" s="10">
        <v>62</v>
      </c>
      <c r="B63" s="11">
        <f>VLOOKUP($A63,Table2[[No]:[Date Student Last Attended Program
(mm/dd/yyyy)]],2,FALSE)</f>
        <v>0</v>
      </c>
      <c r="C63" s="12">
        <f>VLOOKUP($A63,Table2[[No]:[Date Student Last Attended Program
(mm/dd/yyyy)]],4,FALSE)</f>
        <v>0</v>
      </c>
      <c r="D63" s="51">
        <f>VLOOKUP($A63,Table2[[No]:[Date Student Last Attended Program
(mm/dd/yyyy)]],14,FALSE)</f>
        <v>0</v>
      </c>
      <c r="E63" s="138">
        <f>VLOOKUP($A63,Table2[[No]:[Date Student Last Attended Program
(mm/dd/yyyy)]],17,FALSE)</f>
        <v>0</v>
      </c>
      <c r="F63" s="207">
        <f>VLOOKUP($A63,Table2[[No]:[Date Student Last Attended Program
(mm/dd/yyyy)]],18,FALSE)</f>
        <v>0</v>
      </c>
      <c r="G63" s="209">
        <f>VLOOKUP($A63,Table2[[#All],[No]:[Which Group Does Student Participate In?
(optional)]],23,FALSE)</f>
        <v>0</v>
      </c>
      <c r="H63" s="29"/>
      <c r="I63" s="29"/>
      <c r="J63" s="29"/>
      <c r="K63" s="29"/>
      <c r="L63" s="29"/>
      <c r="M63" s="29"/>
      <c r="N63" s="29"/>
      <c r="O63" s="29"/>
      <c r="P63" s="29"/>
      <c r="Q63" s="29"/>
      <c r="R63" s="29"/>
      <c r="S63" s="9"/>
      <c r="T63" s="9"/>
      <c r="U63" s="9"/>
      <c r="V63" s="9"/>
      <c r="W63" s="9"/>
      <c r="X63" s="9"/>
      <c r="Y63" s="9"/>
      <c r="Z63" s="9"/>
      <c r="AA63" s="9"/>
      <c r="AB63" s="9"/>
      <c r="AC63" s="9"/>
      <c r="AD63" s="9"/>
      <c r="AE63" s="9"/>
      <c r="AF63" s="9"/>
      <c r="AG63" s="9"/>
      <c r="AH63" s="9"/>
      <c r="AI63" s="9"/>
      <c r="AJ63" s="9"/>
      <c r="AK63" s="9"/>
      <c r="AL63" s="11">
        <f t="shared" si="0"/>
        <v>0</v>
      </c>
      <c r="AM63" s="11">
        <f t="shared" si="1"/>
        <v>0</v>
      </c>
      <c r="AN63" s="47" t="e">
        <f t="shared" si="2"/>
        <v>#DIV/0!</v>
      </c>
    </row>
    <row r="64" spans="1:40" x14ac:dyDescent="0.25">
      <c r="A64" s="10">
        <v>63</v>
      </c>
      <c r="B64" s="11">
        <f>VLOOKUP($A64,Table2[[No]:[Date Student Last Attended Program
(mm/dd/yyyy)]],2,FALSE)</f>
        <v>0</v>
      </c>
      <c r="C64" s="12">
        <f>VLOOKUP($A64,Table2[[No]:[Date Student Last Attended Program
(mm/dd/yyyy)]],4,FALSE)</f>
        <v>0</v>
      </c>
      <c r="D64" s="51">
        <f>VLOOKUP($A64,Table2[[No]:[Date Student Last Attended Program
(mm/dd/yyyy)]],14,FALSE)</f>
        <v>0</v>
      </c>
      <c r="E64" s="138">
        <f>VLOOKUP($A64,Table2[[No]:[Date Student Last Attended Program
(mm/dd/yyyy)]],17,FALSE)</f>
        <v>0</v>
      </c>
      <c r="F64" s="207">
        <f>VLOOKUP($A64,Table2[[No]:[Date Student Last Attended Program
(mm/dd/yyyy)]],18,FALSE)</f>
        <v>0</v>
      </c>
      <c r="G64" s="209">
        <f>VLOOKUP($A64,Table2[[#All],[No]:[Which Group Does Student Participate In?
(optional)]],23,FALSE)</f>
        <v>0</v>
      </c>
      <c r="H64" s="29"/>
      <c r="I64" s="29"/>
      <c r="J64" s="29"/>
      <c r="K64" s="29"/>
      <c r="L64" s="29"/>
      <c r="M64" s="29"/>
      <c r="N64" s="29"/>
      <c r="O64" s="29"/>
      <c r="P64" s="29"/>
      <c r="Q64" s="29"/>
      <c r="R64" s="29"/>
      <c r="S64" s="9"/>
      <c r="T64" s="9"/>
      <c r="U64" s="9"/>
      <c r="V64" s="9"/>
      <c r="W64" s="9"/>
      <c r="X64" s="9"/>
      <c r="Y64" s="9"/>
      <c r="Z64" s="9"/>
      <c r="AA64" s="9"/>
      <c r="AB64" s="9"/>
      <c r="AC64" s="9"/>
      <c r="AD64" s="9"/>
      <c r="AE64" s="9"/>
      <c r="AF64" s="9"/>
      <c r="AG64" s="9"/>
      <c r="AH64" s="9"/>
      <c r="AI64" s="9"/>
      <c r="AJ64" s="9"/>
      <c r="AK64" s="9"/>
      <c r="AL64" s="11">
        <f t="shared" si="0"/>
        <v>0</v>
      </c>
      <c r="AM64" s="11">
        <f t="shared" si="1"/>
        <v>0</v>
      </c>
      <c r="AN64" s="47" t="e">
        <f t="shared" si="2"/>
        <v>#DIV/0!</v>
      </c>
    </row>
    <row r="65" spans="1:40" x14ac:dyDescent="0.25">
      <c r="A65" s="10">
        <v>64</v>
      </c>
      <c r="B65" s="11">
        <f>VLOOKUP($A65,Table2[[No]:[Date Student Last Attended Program
(mm/dd/yyyy)]],2,FALSE)</f>
        <v>0</v>
      </c>
      <c r="C65" s="12">
        <f>VLOOKUP($A65,Table2[[No]:[Date Student Last Attended Program
(mm/dd/yyyy)]],4,FALSE)</f>
        <v>0</v>
      </c>
      <c r="D65" s="51">
        <f>VLOOKUP($A65,Table2[[No]:[Date Student Last Attended Program
(mm/dd/yyyy)]],14,FALSE)</f>
        <v>0</v>
      </c>
      <c r="E65" s="138">
        <f>VLOOKUP($A65,Table2[[No]:[Date Student Last Attended Program
(mm/dd/yyyy)]],17,FALSE)</f>
        <v>0</v>
      </c>
      <c r="F65" s="207">
        <f>VLOOKUP($A65,Table2[[No]:[Date Student Last Attended Program
(mm/dd/yyyy)]],18,FALSE)</f>
        <v>0</v>
      </c>
      <c r="G65" s="209">
        <f>VLOOKUP($A65,Table2[[#All],[No]:[Which Group Does Student Participate In?
(optional)]],23,FALSE)</f>
        <v>0</v>
      </c>
      <c r="H65" s="29"/>
      <c r="I65" s="29"/>
      <c r="J65" s="29"/>
      <c r="K65" s="29"/>
      <c r="L65" s="29"/>
      <c r="M65" s="29"/>
      <c r="N65" s="29"/>
      <c r="O65" s="29"/>
      <c r="P65" s="29"/>
      <c r="Q65" s="29"/>
      <c r="R65" s="29"/>
      <c r="S65" s="9"/>
      <c r="T65" s="9"/>
      <c r="U65" s="9"/>
      <c r="V65" s="9"/>
      <c r="W65" s="9"/>
      <c r="X65" s="9"/>
      <c r="Y65" s="9"/>
      <c r="Z65" s="9"/>
      <c r="AA65" s="9"/>
      <c r="AB65" s="9"/>
      <c r="AC65" s="9"/>
      <c r="AD65" s="9"/>
      <c r="AE65" s="9"/>
      <c r="AF65" s="9"/>
      <c r="AG65" s="9"/>
      <c r="AH65" s="9"/>
      <c r="AI65" s="9"/>
      <c r="AJ65" s="9"/>
      <c r="AK65" s="9"/>
      <c r="AL65" s="11">
        <f t="shared" si="0"/>
        <v>0</v>
      </c>
      <c r="AM65" s="11">
        <f t="shared" si="1"/>
        <v>0</v>
      </c>
      <c r="AN65" s="47" t="e">
        <f t="shared" si="2"/>
        <v>#DIV/0!</v>
      </c>
    </row>
    <row r="66" spans="1:40" x14ac:dyDescent="0.25">
      <c r="A66" s="10">
        <v>65</v>
      </c>
      <c r="B66" s="11">
        <f>VLOOKUP($A66,Table2[[No]:[Date Student Last Attended Program
(mm/dd/yyyy)]],2,FALSE)</f>
        <v>0</v>
      </c>
      <c r="C66" s="12">
        <f>VLOOKUP($A66,Table2[[No]:[Date Student Last Attended Program
(mm/dd/yyyy)]],4,FALSE)</f>
        <v>0</v>
      </c>
      <c r="D66" s="51">
        <f>VLOOKUP($A66,Table2[[No]:[Date Student Last Attended Program
(mm/dd/yyyy)]],14,FALSE)</f>
        <v>0</v>
      </c>
      <c r="E66" s="138">
        <f>VLOOKUP($A66,Table2[[No]:[Date Student Last Attended Program
(mm/dd/yyyy)]],17,FALSE)</f>
        <v>0</v>
      </c>
      <c r="F66" s="207">
        <f>VLOOKUP($A66,Table2[[No]:[Date Student Last Attended Program
(mm/dd/yyyy)]],18,FALSE)</f>
        <v>0</v>
      </c>
      <c r="G66" s="209">
        <f>VLOOKUP($A66,Table2[[#All],[No]:[Which Group Does Student Participate In?
(optional)]],23,FALSE)</f>
        <v>0</v>
      </c>
      <c r="H66" s="29"/>
      <c r="I66" s="29"/>
      <c r="J66" s="29"/>
      <c r="K66" s="29"/>
      <c r="L66" s="29"/>
      <c r="M66" s="29"/>
      <c r="N66" s="29"/>
      <c r="O66" s="29"/>
      <c r="P66" s="29"/>
      <c r="Q66" s="29"/>
      <c r="R66" s="29"/>
      <c r="S66" s="9"/>
      <c r="T66" s="9"/>
      <c r="U66" s="9"/>
      <c r="V66" s="9"/>
      <c r="W66" s="9"/>
      <c r="X66" s="9"/>
      <c r="Y66" s="9"/>
      <c r="Z66" s="9"/>
      <c r="AA66" s="9"/>
      <c r="AB66" s="9"/>
      <c r="AC66" s="9"/>
      <c r="AD66" s="9"/>
      <c r="AE66" s="9"/>
      <c r="AF66" s="9"/>
      <c r="AG66" s="9"/>
      <c r="AH66" s="9"/>
      <c r="AI66" s="9"/>
      <c r="AJ66" s="9"/>
      <c r="AK66" s="9"/>
      <c r="AL66" s="11">
        <f t="shared" ref="AL66:AL129" si="3">COUNTIF(H66:AK66,"1")</f>
        <v>0</v>
      </c>
      <c r="AM66" s="11">
        <f t="shared" ref="AM66:AM129" si="4">COUNTIFS(H66:AK66,"1")+COUNTIF(H66:AK66,"0")</f>
        <v>0</v>
      </c>
      <c r="AN66" s="47" t="e">
        <f t="shared" ref="AN66:AN129" si="5">AL66/AM66</f>
        <v>#DIV/0!</v>
      </c>
    </row>
    <row r="67" spans="1:40" x14ac:dyDescent="0.25">
      <c r="A67" s="10">
        <v>66</v>
      </c>
      <c r="B67" s="11">
        <f>VLOOKUP($A67,Table2[[No]:[Date Student Last Attended Program
(mm/dd/yyyy)]],2,FALSE)</f>
        <v>0</v>
      </c>
      <c r="C67" s="12">
        <f>VLOOKUP($A67,Table2[[No]:[Date Student Last Attended Program
(mm/dd/yyyy)]],4,FALSE)</f>
        <v>0</v>
      </c>
      <c r="D67" s="51">
        <f>VLOOKUP($A67,Table2[[No]:[Date Student Last Attended Program
(mm/dd/yyyy)]],14,FALSE)</f>
        <v>0</v>
      </c>
      <c r="E67" s="138">
        <f>VLOOKUP($A67,Table2[[No]:[Date Student Last Attended Program
(mm/dd/yyyy)]],17,FALSE)</f>
        <v>0</v>
      </c>
      <c r="F67" s="207">
        <f>VLOOKUP($A67,Table2[[No]:[Date Student Last Attended Program
(mm/dd/yyyy)]],18,FALSE)</f>
        <v>0</v>
      </c>
      <c r="G67" s="209">
        <f>VLOOKUP($A67,Table2[[#All],[No]:[Which Group Does Student Participate In?
(optional)]],23,FALSE)</f>
        <v>0</v>
      </c>
      <c r="H67" s="29"/>
      <c r="I67" s="29"/>
      <c r="J67" s="29"/>
      <c r="K67" s="29"/>
      <c r="L67" s="29"/>
      <c r="M67" s="29"/>
      <c r="N67" s="29"/>
      <c r="O67" s="29"/>
      <c r="P67" s="29"/>
      <c r="Q67" s="29"/>
      <c r="R67" s="29"/>
      <c r="S67" s="9"/>
      <c r="T67" s="9"/>
      <c r="U67" s="9"/>
      <c r="V67" s="9"/>
      <c r="W67" s="9"/>
      <c r="X67" s="9"/>
      <c r="Y67" s="9"/>
      <c r="Z67" s="9"/>
      <c r="AA67" s="9"/>
      <c r="AB67" s="9"/>
      <c r="AC67" s="9"/>
      <c r="AD67" s="9"/>
      <c r="AE67" s="9"/>
      <c r="AF67" s="9"/>
      <c r="AG67" s="9"/>
      <c r="AH67" s="9"/>
      <c r="AI67" s="9"/>
      <c r="AJ67" s="9"/>
      <c r="AK67" s="9"/>
      <c r="AL67" s="11">
        <f t="shared" si="3"/>
        <v>0</v>
      </c>
      <c r="AM67" s="11">
        <f t="shared" si="4"/>
        <v>0</v>
      </c>
      <c r="AN67" s="47" t="e">
        <f t="shared" si="5"/>
        <v>#DIV/0!</v>
      </c>
    </row>
    <row r="68" spans="1:40" x14ac:dyDescent="0.25">
      <c r="A68" s="10">
        <v>67</v>
      </c>
      <c r="B68" s="11">
        <f>VLOOKUP($A68,Table2[[No]:[Date Student Last Attended Program
(mm/dd/yyyy)]],2,FALSE)</f>
        <v>0</v>
      </c>
      <c r="C68" s="12">
        <f>VLOOKUP($A68,Table2[[No]:[Date Student Last Attended Program
(mm/dd/yyyy)]],4,FALSE)</f>
        <v>0</v>
      </c>
      <c r="D68" s="51">
        <f>VLOOKUP($A68,Table2[[No]:[Date Student Last Attended Program
(mm/dd/yyyy)]],14,FALSE)</f>
        <v>0</v>
      </c>
      <c r="E68" s="138">
        <f>VLOOKUP($A68,Table2[[No]:[Date Student Last Attended Program
(mm/dd/yyyy)]],17,FALSE)</f>
        <v>0</v>
      </c>
      <c r="F68" s="207">
        <f>VLOOKUP($A68,Table2[[No]:[Date Student Last Attended Program
(mm/dd/yyyy)]],18,FALSE)</f>
        <v>0</v>
      </c>
      <c r="G68" s="209">
        <f>VLOOKUP($A68,Table2[[#All],[No]:[Which Group Does Student Participate In?
(optional)]],23,FALSE)</f>
        <v>0</v>
      </c>
      <c r="H68" s="29"/>
      <c r="I68" s="29"/>
      <c r="J68" s="29"/>
      <c r="K68" s="29"/>
      <c r="L68" s="29"/>
      <c r="M68" s="29"/>
      <c r="N68" s="29"/>
      <c r="O68" s="29"/>
      <c r="P68" s="29"/>
      <c r="Q68" s="29"/>
      <c r="R68" s="29"/>
      <c r="S68" s="9"/>
      <c r="T68" s="9"/>
      <c r="U68" s="9"/>
      <c r="V68" s="9"/>
      <c r="W68" s="9"/>
      <c r="X68" s="9"/>
      <c r="Y68" s="9"/>
      <c r="Z68" s="9"/>
      <c r="AA68" s="9"/>
      <c r="AB68" s="9"/>
      <c r="AC68" s="9"/>
      <c r="AD68" s="9"/>
      <c r="AE68" s="9"/>
      <c r="AF68" s="9"/>
      <c r="AG68" s="9"/>
      <c r="AH68" s="9"/>
      <c r="AI68" s="9"/>
      <c r="AJ68" s="9"/>
      <c r="AK68" s="9"/>
      <c r="AL68" s="11">
        <f t="shared" si="3"/>
        <v>0</v>
      </c>
      <c r="AM68" s="11">
        <f t="shared" si="4"/>
        <v>0</v>
      </c>
      <c r="AN68" s="47" t="e">
        <f t="shared" si="5"/>
        <v>#DIV/0!</v>
      </c>
    </row>
    <row r="69" spans="1:40" x14ac:dyDescent="0.25">
      <c r="A69" s="10">
        <v>68</v>
      </c>
      <c r="B69" s="11">
        <f>VLOOKUP($A69,Table2[[No]:[Date Student Last Attended Program
(mm/dd/yyyy)]],2,FALSE)</f>
        <v>0</v>
      </c>
      <c r="C69" s="12">
        <f>VLOOKUP($A69,Table2[[No]:[Date Student Last Attended Program
(mm/dd/yyyy)]],4,FALSE)</f>
        <v>0</v>
      </c>
      <c r="D69" s="51">
        <f>VLOOKUP($A69,Table2[[No]:[Date Student Last Attended Program
(mm/dd/yyyy)]],14,FALSE)</f>
        <v>0</v>
      </c>
      <c r="E69" s="138">
        <f>VLOOKUP($A69,Table2[[No]:[Date Student Last Attended Program
(mm/dd/yyyy)]],17,FALSE)</f>
        <v>0</v>
      </c>
      <c r="F69" s="207">
        <f>VLOOKUP($A69,Table2[[No]:[Date Student Last Attended Program
(mm/dd/yyyy)]],18,FALSE)</f>
        <v>0</v>
      </c>
      <c r="G69" s="209">
        <f>VLOOKUP($A69,Table2[[#All],[No]:[Which Group Does Student Participate In?
(optional)]],23,FALSE)</f>
        <v>0</v>
      </c>
      <c r="H69" s="29"/>
      <c r="I69" s="29"/>
      <c r="J69" s="29"/>
      <c r="K69" s="29"/>
      <c r="L69" s="29"/>
      <c r="M69" s="29"/>
      <c r="N69" s="29"/>
      <c r="O69" s="29"/>
      <c r="P69" s="29"/>
      <c r="Q69" s="29"/>
      <c r="R69" s="29"/>
      <c r="S69" s="9"/>
      <c r="T69" s="9"/>
      <c r="U69" s="9"/>
      <c r="V69" s="9"/>
      <c r="W69" s="9"/>
      <c r="X69" s="9"/>
      <c r="Y69" s="9"/>
      <c r="Z69" s="9"/>
      <c r="AA69" s="9"/>
      <c r="AB69" s="9"/>
      <c r="AC69" s="9"/>
      <c r="AD69" s="9"/>
      <c r="AE69" s="9"/>
      <c r="AF69" s="9"/>
      <c r="AG69" s="9"/>
      <c r="AH69" s="9"/>
      <c r="AI69" s="9"/>
      <c r="AJ69" s="9"/>
      <c r="AK69" s="9"/>
      <c r="AL69" s="11">
        <f t="shared" si="3"/>
        <v>0</v>
      </c>
      <c r="AM69" s="11">
        <f t="shared" si="4"/>
        <v>0</v>
      </c>
      <c r="AN69" s="47" t="e">
        <f t="shared" si="5"/>
        <v>#DIV/0!</v>
      </c>
    </row>
    <row r="70" spans="1:40" x14ac:dyDescent="0.25">
      <c r="A70" s="10">
        <v>69</v>
      </c>
      <c r="B70" s="11">
        <f>VLOOKUP($A70,Table2[[No]:[Date Student Last Attended Program
(mm/dd/yyyy)]],2,FALSE)</f>
        <v>0</v>
      </c>
      <c r="C70" s="12">
        <f>VLOOKUP($A70,Table2[[No]:[Date Student Last Attended Program
(mm/dd/yyyy)]],4,FALSE)</f>
        <v>0</v>
      </c>
      <c r="D70" s="51">
        <f>VLOOKUP($A70,Table2[[No]:[Date Student Last Attended Program
(mm/dd/yyyy)]],14,FALSE)</f>
        <v>0</v>
      </c>
      <c r="E70" s="138">
        <f>VLOOKUP($A70,Table2[[No]:[Date Student Last Attended Program
(mm/dd/yyyy)]],17,FALSE)</f>
        <v>0</v>
      </c>
      <c r="F70" s="207">
        <f>VLOOKUP($A70,Table2[[No]:[Date Student Last Attended Program
(mm/dd/yyyy)]],18,FALSE)</f>
        <v>0</v>
      </c>
      <c r="G70" s="209">
        <f>VLOOKUP($A70,Table2[[#All],[No]:[Which Group Does Student Participate In?
(optional)]],23,FALSE)</f>
        <v>0</v>
      </c>
      <c r="H70" s="29"/>
      <c r="I70" s="29"/>
      <c r="J70" s="29"/>
      <c r="K70" s="29"/>
      <c r="L70" s="29"/>
      <c r="M70" s="29"/>
      <c r="N70" s="29"/>
      <c r="O70" s="29"/>
      <c r="P70" s="29"/>
      <c r="Q70" s="29"/>
      <c r="R70" s="29"/>
      <c r="S70" s="9"/>
      <c r="T70" s="9"/>
      <c r="U70" s="9"/>
      <c r="V70" s="9"/>
      <c r="W70" s="9"/>
      <c r="X70" s="9"/>
      <c r="Y70" s="9"/>
      <c r="Z70" s="9"/>
      <c r="AA70" s="9"/>
      <c r="AB70" s="9"/>
      <c r="AC70" s="9"/>
      <c r="AD70" s="9"/>
      <c r="AE70" s="9"/>
      <c r="AF70" s="9"/>
      <c r="AG70" s="9"/>
      <c r="AH70" s="9"/>
      <c r="AI70" s="9"/>
      <c r="AJ70" s="9"/>
      <c r="AK70" s="9"/>
      <c r="AL70" s="11">
        <f t="shared" si="3"/>
        <v>0</v>
      </c>
      <c r="AM70" s="11">
        <f t="shared" si="4"/>
        <v>0</v>
      </c>
      <c r="AN70" s="47" t="e">
        <f t="shared" si="5"/>
        <v>#DIV/0!</v>
      </c>
    </row>
    <row r="71" spans="1:40" x14ac:dyDescent="0.25">
      <c r="A71" s="10">
        <v>70</v>
      </c>
      <c r="B71" s="11">
        <f>VLOOKUP($A71,Table2[[No]:[Date Student Last Attended Program
(mm/dd/yyyy)]],2,FALSE)</f>
        <v>0</v>
      </c>
      <c r="C71" s="12">
        <f>VLOOKUP($A71,Table2[[No]:[Date Student Last Attended Program
(mm/dd/yyyy)]],4,FALSE)</f>
        <v>0</v>
      </c>
      <c r="D71" s="51">
        <f>VLOOKUP($A71,Table2[[No]:[Date Student Last Attended Program
(mm/dd/yyyy)]],14,FALSE)</f>
        <v>0</v>
      </c>
      <c r="E71" s="138">
        <f>VLOOKUP($A71,Table2[[No]:[Date Student Last Attended Program
(mm/dd/yyyy)]],17,FALSE)</f>
        <v>0</v>
      </c>
      <c r="F71" s="207">
        <f>VLOOKUP($A71,Table2[[No]:[Date Student Last Attended Program
(mm/dd/yyyy)]],18,FALSE)</f>
        <v>0</v>
      </c>
      <c r="G71" s="209">
        <f>VLOOKUP($A71,Table2[[#All],[No]:[Which Group Does Student Participate In?
(optional)]],23,FALSE)</f>
        <v>0</v>
      </c>
      <c r="H71" s="29"/>
      <c r="I71" s="29"/>
      <c r="J71" s="29"/>
      <c r="K71" s="29"/>
      <c r="L71" s="29"/>
      <c r="M71" s="29"/>
      <c r="N71" s="29"/>
      <c r="O71" s="29"/>
      <c r="P71" s="29"/>
      <c r="Q71" s="29"/>
      <c r="R71" s="29"/>
      <c r="S71" s="9"/>
      <c r="T71" s="9"/>
      <c r="U71" s="9"/>
      <c r="V71" s="9"/>
      <c r="W71" s="9"/>
      <c r="X71" s="9"/>
      <c r="Y71" s="9"/>
      <c r="Z71" s="9"/>
      <c r="AA71" s="9"/>
      <c r="AB71" s="9"/>
      <c r="AC71" s="9"/>
      <c r="AD71" s="9"/>
      <c r="AE71" s="9"/>
      <c r="AF71" s="9"/>
      <c r="AG71" s="9"/>
      <c r="AH71" s="9"/>
      <c r="AI71" s="9"/>
      <c r="AJ71" s="9"/>
      <c r="AK71" s="9"/>
      <c r="AL71" s="11">
        <f t="shared" si="3"/>
        <v>0</v>
      </c>
      <c r="AM71" s="11">
        <f t="shared" si="4"/>
        <v>0</v>
      </c>
      <c r="AN71" s="47" t="e">
        <f t="shared" si="5"/>
        <v>#DIV/0!</v>
      </c>
    </row>
    <row r="72" spans="1:40" x14ac:dyDescent="0.25">
      <c r="A72" s="10">
        <v>71</v>
      </c>
      <c r="B72" s="11">
        <f>VLOOKUP($A72,Table2[[No]:[Date Student Last Attended Program
(mm/dd/yyyy)]],2,FALSE)</f>
        <v>0</v>
      </c>
      <c r="C72" s="12">
        <f>VLOOKUP($A72,Table2[[No]:[Date Student Last Attended Program
(mm/dd/yyyy)]],4,FALSE)</f>
        <v>0</v>
      </c>
      <c r="D72" s="51">
        <f>VLOOKUP($A72,Table2[[No]:[Date Student Last Attended Program
(mm/dd/yyyy)]],14,FALSE)</f>
        <v>0</v>
      </c>
      <c r="E72" s="138">
        <f>VLOOKUP($A72,Table2[[No]:[Date Student Last Attended Program
(mm/dd/yyyy)]],17,FALSE)</f>
        <v>0</v>
      </c>
      <c r="F72" s="207">
        <f>VLOOKUP($A72,Table2[[No]:[Date Student Last Attended Program
(mm/dd/yyyy)]],18,FALSE)</f>
        <v>0</v>
      </c>
      <c r="G72" s="209">
        <f>VLOOKUP($A72,Table2[[#All],[No]:[Which Group Does Student Participate In?
(optional)]],23,FALSE)</f>
        <v>0</v>
      </c>
      <c r="H72" s="29"/>
      <c r="I72" s="29"/>
      <c r="J72" s="29"/>
      <c r="K72" s="29"/>
      <c r="L72" s="29"/>
      <c r="M72" s="29"/>
      <c r="N72" s="29"/>
      <c r="O72" s="29"/>
      <c r="P72" s="29"/>
      <c r="Q72" s="29"/>
      <c r="R72" s="29"/>
      <c r="S72" s="9"/>
      <c r="T72" s="9"/>
      <c r="U72" s="9"/>
      <c r="V72" s="9"/>
      <c r="W72" s="9"/>
      <c r="X72" s="9"/>
      <c r="Y72" s="9"/>
      <c r="Z72" s="9"/>
      <c r="AA72" s="9"/>
      <c r="AB72" s="9"/>
      <c r="AC72" s="9"/>
      <c r="AD72" s="9"/>
      <c r="AE72" s="9"/>
      <c r="AF72" s="9"/>
      <c r="AG72" s="9"/>
      <c r="AH72" s="9"/>
      <c r="AI72" s="9"/>
      <c r="AJ72" s="9"/>
      <c r="AK72" s="9"/>
      <c r="AL72" s="11">
        <f t="shared" si="3"/>
        <v>0</v>
      </c>
      <c r="AM72" s="11">
        <f t="shared" si="4"/>
        <v>0</v>
      </c>
      <c r="AN72" s="47" t="e">
        <f t="shared" si="5"/>
        <v>#DIV/0!</v>
      </c>
    </row>
    <row r="73" spans="1:40" x14ac:dyDescent="0.25">
      <c r="A73" s="10">
        <v>72</v>
      </c>
      <c r="B73" s="11">
        <f>VLOOKUP($A73,Table2[[No]:[Date Student Last Attended Program
(mm/dd/yyyy)]],2,FALSE)</f>
        <v>0</v>
      </c>
      <c r="C73" s="12">
        <f>VLOOKUP($A73,Table2[[No]:[Date Student Last Attended Program
(mm/dd/yyyy)]],4,FALSE)</f>
        <v>0</v>
      </c>
      <c r="D73" s="51">
        <f>VLOOKUP($A73,Table2[[No]:[Date Student Last Attended Program
(mm/dd/yyyy)]],14,FALSE)</f>
        <v>0</v>
      </c>
      <c r="E73" s="138">
        <f>VLOOKUP($A73,Table2[[No]:[Date Student Last Attended Program
(mm/dd/yyyy)]],17,FALSE)</f>
        <v>0</v>
      </c>
      <c r="F73" s="207">
        <f>VLOOKUP($A73,Table2[[No]:[Date Student Last Attended Program
(mm/dd/yyyy)]],18,FALSE)</f>
        <v>0</v>
      </c>
      <c r="G73" s="209">
        <f>VLOOKUP($A73,Table2[[#All],[No]:[Which Group Does Student Participate In?
(optional)]],23,FALSE)</f>
        <v>0</v>
      </c>
      <c r="H73" s="29"/>
      <c r="I73" s="29"/>
      <c r="J73" s="29"/>
      <c r="K73" s="29"/>
      <c r="L73" s="29"/>
      <c r="M73" s="29"/>
      <c r="N73" s="29"/>
      <c r="O73" s="29"/>
      <c r="P73" s="29"/>
      <c r="Q73" s="29"/>
      <c r="R73" s="29"/>
      <c r="S73" s="9"/>
      <c r="T73" s="9"/>
      <c r="U73" s="9"/>
      <c r="V73" s="9"/>
      <c r="W73" s="9"/>
      <c r="X73" s="9"/>
      <c r="Y73" s="9"/>
      <c r="Z73" s="9"/>
      <c r="AA73" s="9"/>
      <c r="AB73" s="9"/>
      <c r="AC73" s="9"/>
      <c r="AD73" s="9"/>
      <c r="AE73" s="9"/>
      <c r="AF73" s="9"/>
      <c r="AG73" s="9"/>
      <c r="AH73" s="9"/>
      <c r="AI73" s="9"/>
      <c r="AJ73" s="9"/>
      <c r="AK73" s="9"/>
      <c r="AL73" s="11">
        <f t="shared" si="3"/>
        <v>0</v>
      </c>
      <c r="AM73" s="11">
        <f t="shared" si="4"/>
        <v>0</v>
      </c>
      <c r="AN73" s="47" t="e">
        <f t="shared" si="5"/>
        <v>#DIV/0!</v>
      </c>
    </row>
    <row r="74" spans="1:40" x14ac:dyDescent="0.25">
      <c r="A74" s="10">
        <v>73</v>
      </c>
      <c r="B74" s="11">
        <f>VLOOKUP($A74,Table2[[No]:[Date Student Last Attended Program
(mm/dd/yyyy)]],2,FALSE)</f>
        <v>0</v>
      </c>
      <c r="C74" s="12">
        <f>VLOOKUP($A74,Table2[[No]:[Date Student Last Attended Program
(mm/dd/yyyy)]],4,FALSE)</f>
        <v>0</v>
      </c>
      <c r="D74" s="51">
        <f>VLOOKUP($A74,Table2[[No]:[Date Student Last Attended Program
(mm/dd/yyyy)]],14,FALSE)</f>
        <v>0</v>
      </c>
      <c r="E74" s="138">
        <f>VLOOKUP($A74,Table2[[No]:[Date Student Last Attended Program
(mm/dd/yyyy)]],17,FALSE)</f>
        <v>0</v>
      </c>
      <c r="F74" s="207">
        <f>VLOOKUP($A74,Table2[[No]:[Date Student Last Attended Program
(mm/dd/yyyy)]],18,FALSE)</f>
        <v>0</v>
      </c>
      <c r="G74" s="209">
        <f>VLOOKUP($A74,Table2[[#All],[No]:[Which Group Does Student Participate In?
(optional)]],23,FALSE)</f>
        <v>0</v>
      </c>
      <c r="H74" s="29"/>
      <c r="I74" s="29"/>
      <c r="J74" s="29"/>
      <c r="K74" s="29"/>
      <c r="L74" s="29"/>
      <c r="M74" s="29"/>
      <c r="N74" s="29"/>
      <c r="O74" s="29"/>
      <c r="P74" s="29"/>
      <c r="Q74" s="29"/>
      <c r="R74" s="29"/>
      <c r="S74" s="9"/>
      <c r="T74" s="9"/>
      <c r="U74" s="9"/>
      <c r="V74" s="9"/>
      <c r="W74" s="9"/>
      <c r="X74" s="9"/>
      <c r="Y74" s="9"/>
      <c r="Z74" s="9"/>
      <c r="AA74" s="9"/>
      <c r="AB74" s="9"/>
      <c r="AC74" s="9"/>
      <c r="AD74" s="9"/>
      <c r="AE74" s="9"/>
      <c r="AF74" s="9"/>
      <c r="AG74" s="9"/>
      <c r="AH74" s="9"/>
      <c r="AI74" s="9"/>
      <c r="AJ74" s="9"/>
      <c r="AK74" s="9"/>
      <c r="AL74" s="11">
        <f t="shared" si="3"/>
        <v>0</v>
      </c>
      <c r="AM74" s="11">
        <f t="shared" si="4"/>
        <v>0</v>
      </c>
      <c r="AN74" s="47" t="e">
        <f t="shared" si="5"/>
        <v>#DIV/0!</v>
      </c>
    </row>
    <row r="75" spans="1:40" x14ac:dyDescent="0.25">
      <c r="A75" s="10">
        <v>74</v>
      </c>
      <c r="B75" s="11">
        <f>VLOOKUP($A75,Table2[[No]:[Date Student Last Attended Program
(mm/dd/yyyy)]],2,FALSE)</f>
        <v>0</v>
      </c>
      <c r="C75" s="12">
        <f>VLOOKUP($A75,Table2[[No]:[Date Student Last Attended Program
(mm/dd/yyyy)]],4,FALSE)</f>
        <v>0</v>
      </c>
      <c r="D75" s="51">
        <f>VLOOKUP($A75,Table2[[No]:[Date Student Last Attended Program
(mm/dd/yyyy)]],14,FALSE)</f>
        <v>0</v>
      </c>
      <c r="E75" s="138">
        <f>VLOOKUP($A75,Table2[[No]:[Date Student Last Attended Program
(mm/dd/yyyy)]],17,FALSE)</f>
        <v>0</v>
      </c>
      <c r="F75" s="207">
        <f>VLOOKUP($A75,Table2[[No]:[Date Student Last Attended Program
(mm/dd/yyyy)]],18,FALSE)</f>
        <v>0</v>
      </c>
      <c r="G75" s="209">
        <f>VLOOKUP($A75,Table2[[#All],[No]:[Which Group Does Student Participate In?
(optional)]],23,FALSE)</f>
        <v>0</v>
      </c>
      <c r="H75" s="29"/>
      <c r="I75" s="29"/>
      <c r="J75" s="29"/>
      <c r="K75" s="29"/>
      <c r="L75" s="29"/>
      <c r="M75" s="29"/>
      <c r="N75" s="29"/>
      <c r="O75" s="29"/>
      <c r="P75" s="29"/>
      <c r="Q75" s="29"/>
      <c r="R75" s="29"/>
      <c r="S75" s="9"/>
      <c r="T75" s="9"/>
      <c r="U75" s="9"/>
      <c r="V75" s="9"/>
      <c r="W75" s="9"/>
      <c r="X75" s="9"/>
      <c r="Y75" s="9"/>
      <c r="Z75" s="9"/>
      <c r="AA75" s="9"/>
      <c r="AB75" s="9"/>
      <c r="AC75" s="9"/>
      <c r="AD75" s="9"/>
      <c r="AE75" s="9"/>
      <c r="AF75" s="9"/>
      <c r="AG75" s="9"/>
      <c r="AH75" s="9"/>
      <c r="AI75" s="9"/>
      <c r="AJ75" s="9"/>
      <c r="AK75" s="9"/>
      <c r="AL75" s="11">
        <f t="shared" si="3"/>
        <v>0</v>
      </c>
      <c r="AM75" s="11">
        <f t="shared" si="4"/>
        <v>0</v>
      </c>
      <c r="AN75" s="47" t="e">
        <f t="shared" si="5"/>
        <v>#DIV/0!</v>
      </c>
    </row>
    <row r="76" spans="1:40" x14ac:dyDescent="0.25">
      <c r="A76" s="10">
        <v>75</v>
      </c>
      <c r="B76" s="11">
        <f>VLOOKUP($A76,Table2[[No]:[Date Student Last Attended Program
(mm/dd/yyyy)]],2,FALSE)</f>
        <v>0</v>
      </c>
      <c r="C76" s="12">
        <f>VLOOKUP($A76,Table2[[No]:[Date Student Last Attended Program
(mm/dd/yyyy)]],4,FALSE)</f>
        <v>0</v>
      </c>
      <c r="D76" s="51">
        <f>VLOOKUP($A76,Table2[[No]:[Date Student Last Attended Program
(mm/dd/yyyy)]],14,FALSE)</f>
        <v>0</v>
      </c>
      <c r="E76" s="138">
        <f>VLOOKUP($A76,Table2[[No]:[Date Student Last Attended Program
(mm/dd/yyyy)]],17,FALSE)</f>
        <v>0</v>
      </c>
      <c r="F76" s="207">
        <f>VLOOKUP($A76,Table2[[No]:[Date Student Last Attended Program
(mm/dd/yyyy)]],18,FALSE)</f>
        <v>0</v>
      </c>
      <c r="G76" s="209">
        <f>VLOOKUP($A76,Table2[[#All],[No]:[Which Group Does Student Participate In?
(optional)]],23,FALSE)</f>
        <v>0</v>
      </c>
      <c r="H76" s="29"/>
      <c r="I76" s="29"/>
      <c r="J76" s="29"/>
      <c r="K76" s="29"/>
      <c r="L76" s="29"/>
      <c r="M76" s="29"/>
      <c r="N76" s="29"/>
      <c r="O76" s="29"/>
      <c r="P76" s="29"/>
      <c r="Q76" s="29"/>
      <c r="R76" s="29"/>
      <c r="S76" s="9"/>
      <c r="T76" s="9"/>
      <c r="U76" s="9"/>
      <c r="V76" s="9"/>
      <c r="W76" s="9"/>
      <c r="X76" s="9"/>
      <c r="Y76" s="9"/>
      <c r="Z76" s="9"/>
      <c r="AA76" s="9"/>
      <c r="AB76" s="9"/>
      <c r="AC76" s="9"/>
      <c r="AD76" s="9"/>
      <c r="AE76" s="9"/>
      <c r="AF76" s="9"/>
      <c r="AG76" s="9"/>
      <c r="AH76" s="9"/>
      <c r="AI76" s="9"/>
      <c r="AJ76" s="9"/>
      <c r="AK76" s="9"/>
      <c r="AL76" s="11">
        <f t="shared" si="3"/>
        <v>0</v>
      </c>
      <c r="AM76" s="11">
        <f t="shared" si="4"/>
        <v>0</v>
      </c>
      <c r="AN76" s="47" t="e">
        <f t="shared" si="5"/>
        <v>#DIV/0!</v>
      </c>
    </row>
    <row r="77" spans="1:40" x14ac:dyDescent="0.25">
      <c r="A77" s="10">
        <v>76</v>
      </c>
      <c r="B77" s="11">
        <f>VLOOKUP($A77,Table2[[No]:[Date Student Last Attended Program
(mm/dd/yyyy)]],2,FALSE)</f>
        <v>0</v>
      </c>
      <c r="C77" s="12">
        <f>VLOOKUP($A77,Table2[[No]:[Date Student Last Attended Program
(mm/dd/yyyy)]],4,FALSE)</f>
        <v>0</v>
      </c>
      <c r="D77" s="51">
        <f>VLOOKUP($A77,Table2[[No]:[Date Student Last Attended Program
(mm/dd/yyyy)]],14,FALSE)</f>
        <v>0</v>
      </c>
      <c r="E77" s="138">
        <f>VLOOKUP($A77,Table2[[No]:[Date Student Last Attended Program
(mm/dd/yyyy)]],17,FALSE)</f>
        <v>0</v>
      </c>
      <c r="F77" s="207">
        <f>VLOOKUP($A77,Table2[[No]:[Date Student Last Attended Program
(mm/dd/yyyy)]],18,FALSE)</f>
        <v>0</v>
      </c>
      <c r="G77" s="209">
        <f>VLOOKUP($A77,Table2[[#All],[No]:[Which Group Does Student Participate In?
(optional)]],23,FALSE)</f>
        <v>0</v>
      </c>
      <c r="H77" s="29"/>
      <c r="I77" s="29"/>
      <c r="J77" s="29"/>
      <c r="K77" s="29"/>
      <c r="L77" s="29"/>
      <c r="M77" s="29"/>
      <c r="N77" s="29"/>
      <c r="O77" s="29"/>
      <c r="P77" s="29"/>
      <c r="Q77" s="29"/>
      <c r="R77" s="29"/>
      <c r="S77" s="9"/>
      <c r="T77" s="9"/>
      <c r="U77" s="9"/>
      <c r="V77" s="9"/>
      <c r="W77" s="9"/>
      <c r="X77" s="9"/>
      <c r="Y77" s="9"/>
      <c r="Z77" s="9"/>
      <c r="AA77" s="9"/>
      <c r="AB77" s="9"/>
      <c r="AC77" s="9"/>
      <c r="AD77" s="9"/>
      <c r="AE77" s="9"/>
      <c r="AF77" s="9"/>
      <c r="AG77" s="9"/>
      <c r="AH77" s="9"/>
      <c r="AI77" s="9"/>
      <c r="AJ77" s="9"/>
      <c r="AK77" s="9"/>
      <c r="AL77" s="11">
        <f t="shared" si="3"/>
        <v>0</v>
      </c>
      <c r="AM77" s="11">
        <f t="shared" si="4"/>
        <v>0</v>
      </c>
      <c r="AN77" s="47" t="e">
        <f t="shared" si="5"/>
        <v>#DIV/0!</v>
      </c>
    </row>
    <row r="78" spans="1:40" x14ac:dyDescent="0.25">
      <c r="A78" s="10">
        <v>77</v>
      </c>
      <c r="B78" s="11">
        <f>VLOOKUP($A78,Table2[[No]:[Date Student Last Attended Program
(mm/dd/yyyy)]],2,FALSE)</f>
        <v>0</v>
      </c>
      <c r="C78" s="12">
        <f>VLOOKUP($A78,Table2[[No]:[Date Student Last Attended Program
(mm/dd/yyyy)]],4,FALSE)</f>
        <v>0</v>
      </c>
      <c r="D78" s="51">
        <f>VLOOKUP($A78,Table2[[No]:[Date Student Last Attended Program
(mm/dd/yyyy)]],14,FALSE)</f>
        <v>0</v>
      </c>
      <c r="E78" s="138">
        <f>VLOOKUP($A78,Table2[[No]:[Date Student Last Attended Program
(mm/dd/yyyy)]],17,FALSE)</f>
        <v>0</v>
      </c>
      <c r="F78" s="207">
        <f>VLOOKUP($A78,Table2[[No]:[Date Student Last Attended Program
(mm/dd/yyyy)]],18,FALSE)</f>
        <v>0</v>
      </c>
      <c r="G78" s="209">
        <f>VLOOKUP($A78,Table2[[#All],[No]:[Which Group Does Student Participate In?
(optional)]],23,FALSE)</f>
        <v>0</v>
      </c>
      <c r="H78" s="29"/>
      <c r="I78" s="29"/>
      <c r="J78" s="29"/>
      <c r="K78" s="29"/>
      <c r="L78" s="29"/>
      <c r="M78" s="29"/>
      <c r="N78" s="29"/>
      <c r="O78" s="29"/>
      <c r="P78" s="29"/>
      <c r="Q78" s="29"/>
      <c r="R78" s="29"/>
      <c r="S78" s="9"/>
      <c r="T78" s="9"/>
      <c r="U78" s="9"/>
      <c r="V78" s="9"/>
      <c r="W78" s="9"/>
      <c r="X78" s="9"/>
      <c r="Y78" s="9"/>
      <c r="Z78" s="9"/>
      <c r="AA78" s="9"/>
      <c r="AB78" s="9"/>
      <c r="AC78" s="9"/>
      <c r="AD78" s="9"/>
      <c r="AE78" s="9"/>
      <c r="AF78" s="9"/>
      <c r="AG78" s="9"/>
      <c r="AH78" s="9"/>
      <c r="AI78" s="9"/>
      <c r="AJ78" s="9"/>
      <c r="AK78" s="9"/>
      <c r="AL78" s="11">
        <f t="shared" si="3"/>
        <v>0</v>
      </c>
      <c r="AM78" s="11">
        <f t="shared" si="4"/>
        <v>0</v>
      </c>
      <c r="AN78" s="47" t="e">
        <f t="shared" si="5"/>
        <v>#DIV/0!</v>
      </c>
    </row>
    <row r="79" spans="1:40" x14ac:dyDescent="0.25">
      <c r="A79" s="10">
        <v>78</v>
      </c>
      <c r="B79" s="11">
        <f>VLOOKUP($A79,Table2[[No]:[Date Student Last Attended Program
(mm/dd/yyyy)]],2,FALSE)</f>
        <v>0</v>
      </c>
      <c r="C79" s="12">
        <f>VLOOKUP($A79,Table2[[No]:[Date Student Last Attended Program
(mm/dd/yyyy)]],4,FALSE)</f>
        <v>0</v>
      </c>
      <c r="D79" s="51">
        <f>VLOOKUP($A79,Table2[[No]:[Date Student Last Attended Program
(mm/dd/yyyy)]],14,FALSE)</f>
        <v>0</v>
      </c>
      <c r="E79" s="138">
        <f>VLOOKUP($A79,Table2[[No]:[Date Student Last Attended Program
(mm/dd/yyyy)]],17,FALSE)</f>
        <v>0</v>
      </c>
      <c r="F79" s="207">
        <f>VLOOKUP($A79,Table2[[No]:[Date Student Last Attended Program
(mm/dd/yyyy)]],18,FALSE)</f>
        <v>0</v>
      </c>
      <c r="G79" s="209">
        <f>VLOOKUP($A79,Table2[[#All],[No]:[Which Group Does Student Participate In?
(optional)]],23,FALSE)</f>
        <v>0</v>
      </c>
      <c r="H79" s="29"/>
      <c r="I79" s="29"/>
      <c r="J79" s="29"/>
      <c r="K79" s="29"/>
      <c r="L79" s="29"/>
      <c r="M79" s="29"/>
      <c r="N79" s="29"/>
      <c r="O79" s="29"/>
      <c r="P79" s="29"/>
      <c r="Q79" s="29"/>
      <c r="R79" s="29"/>
      <c r="S79" s="9"/>
      <c r="T79" s="9"/>
      <c r="U79" s="9"/>
      <c r="V79" s="9"/>
      <c r="W79" s="9"/>
      <c r="X79" s="9"/>
      <c r="Y79" s="9"/>
      <c r="Z79" s="9"/>
      <c r="AA79" s="9"/>
      <c r="AB79" s="9"/>
      <c r="AC79" s="9"/>
      <c r="AD79" s="9"/>
      <c r="AE79" s="9"/>
      <c r="AF79" s="9"/>
      <c r="AG79" s="9"/>
      <c r="AH79" s="9"/>
      <c r="AI79" s="9"/>
      <c r="AJ79" s="9"/>
      <c r="AK79" s="9"/>
      <c r="AL79" s="11">
        <f t="shared" si="3"/>
        <v>0</v>
      </c>
      <c r="AM79" s="11">
        <f t="shared" si="4"/>
        <v>0</v>
      </c>
      <c r="AN79" s="47" t="e">
        <f t="shared" si="5"/>
        <v>#DIV/0!</v>
      </c>
    </row>
    <row r="80" spans="1:40" x14ac:dyDescent="0.25">
      <c r="A80" s="10">
        <v>79</v>
      </c>
      <c r="B80" s="11">
        <f>VLOOKUP($A80,Table2[[No]:[Date Student Last Attended Program
(mm/dd/yyyy)]],2,FALSE)</f>
        <v>0</v>
      </c>
      <c r="C80" s="12">
        <f>VLOOKUP($A80,Table2[[No]:[Date Student Last Attended Program
(mm/dd/yyyy)]],4,FALSE)</f>
        <v>0</v>
      </c>
      <c r="D80" s="51">
        <f>VLOOKUP($A80,Table2[[No]:[Date Student Last Attended Program
(mm/dd/yyyy)]],14,FALSE)</f>
        <v>0</v>
      </c>
      <c r="E80" s="138">
        <f>VLOOKUP($A80,Table2[[No]:[Date Student Last Attended Program
(mm/dd/yyyy)]],17,FALSE)</f>
        <v>0</v>
      </c>
      <c r="F80" s="207">
        <f>VLOOKUP($A80,Table2[[No]:[Date Student Last Attended Program
(mm/dd/yyyy)]],18,FALSE)</f>
        <v>0</v>
      </c>
      <c r="G80" s="209">
        <f>VLOOKUP($A80,Table2[[#All],[No]:[Which Group Does Student Participate In?
(optional)]],23,FALSE)</f>
        <v>0</v>
      </c>
      <c r="H80" s="29"/>
      <c r="I80" s="29"/>
      <c r="J80" s="29"/>
      <c r="K80" s="29"/>
      <c r="L80" s="29"/>
      <c r="M80" s="29"/>
      <c r="N80" s="29"/>
      <c r="O80" s="29"/>
      <c r="P80" s="29"/>
      <c r="Q80" s="29"/>
      <c r="R80" s="29"/>
      <c r="S80" s="9"/>
      <c r="T80" s="9"/>
      <c r="U80" s="9"/>
      <c r="V80" s="9"/>
      <c r="W80" s="9"/>
      <c r="X80" s="9"/>
      <c r="Y80" s="9"/>
      <c r="Z80" s="9"/>
      <c r="AA80" s="9"/>
      <c r="AB80" s="9"/>
      <c r="AC80" s="9"/>
      <c r="AD80" s="9"/>
      <c r="AE80" s="9"/>
      <c r="AF80" s="9"/>
      <c r="AG80" s="9"/>
      <c r="AH80" s="9"/>
      <c r="AI80" s="9"/>
      <c r="AJ80" s="9"/>
      <c r="AK80" s="9"/>
      <c r="AL80" s="11">
        <f t="shared" si="3"/>
        <v>0</v>
      </c>
      <c r="AM80" s="11">
        <f t="shared" si="4"/>
        <v>0</v>
      </c>
      <c r="AN80" s="47" t="e">
        <f t="shared" si="5"/>
        <v>#DIV/0!</v>
      </c>
    </row>
    <row r="81" spans="1:40" x14ac:dyDescent="0.25">
      <c r="A81" s="10">
        <v>80</v>
      </c>
      <c r="B81" s="11">
        <f>VLOOKUP($A81,Table2[[No]:[Date Student Last Attended Program
(mm/dd/yyyy)]],2,FALSE)</f>
        <v>0</v>
      </c>
      <c r="C81" s="12">
        <f>VLOOKUP($A81,Table2[[No]:[Date Student Last Attended Program
(mm/dd/yyyy)]],4,FALSE)</f>
        <v>0</v>
      </c>
      <c r="D81" s="51">
        <f>VLOOKUP($A81,Table2[[No]:[Date Student Last Attended Program
(mm/dd/yyyy)]],14,FALSE)</f>
        <v>0</v>
      </c>
      <c r="E81" s="138">
        <f>VLOOKUP($A81,Table2[[No]:[Date Student Last Attended Program
(mm/dd/yyyy)]],17,FALSE)</f>
        <v>0</v>
      </c>
      <c r="F81" s="207">
        <f>VLOOKUP($A81,Table2[[No]:[Date Student Last Attended Program
(mm/dd/yyyy)]],18,FALSE)</f>
        <v>0</v>
      </c>
      <c r="G81" s="209">
        <f>VLOOKUP($A81,Table2[[#All],[No]:[Which Group Does Student Participate In?
(optional)]],23,FALSE)</f>
        <v>0</v>
      </c>
      <c r="H81" s="29"/>
      <c r="I81" s="29"/>
      <c r="J81" s="29"/>
      <c r="K81" s="29"/>
      <c r="L81" s="29"/>
      <c r="M81" s="29"/>
      <c r="N81" s="29"/>
      <c r="O81" s="29"/>
      <c r="P81" s="29"/>
      <c r="Q81" s="29"/>
      <c r="R81" s="29"/>
      <c r="S81" s="9"/>
      <c r="T81" s="9"/>
      <c r="U81" s="9"/>
      <c r="V81" s="9"/>
      <c r="W81" s="9"/>
      <c r="X81" s="9"/>
      <c r="Y81" s="9"/>
      <c r="Z81" s="9"/>
      <c r="AA81" s="9"/>
      <c r="AB81" s="9"/>
      <c r="AC81" s="9"/>
      <c r="AD81" s="9"/>
      <c r="AE81" s="9"/>
      <c r="AF81" s="9"/>
      <c r="AG81" s="9"/>
      <c r="AH81" s="9"/>
      <c r="AI81" s="9"/>
      <c r="AJ81" s="9"/>
      <c r="AK81" s="9"/>
      <c r="AL81" s="11">
        <f t="shared" si="3"/>
        <v>0</v>
      </c>
      <c r="AM81" s="11">
        <f t="shared" si="4"/>
        <v>0</v>
      </c>
      <c r="AN81" s="47" t="e">
        <f t="shared" si="5"/>
        <v>#DIV/0!</v>
      </c>
    </row>
    <row r="82" spans="1:40" x14ac:dyDescent="0.25">
      <c r="A82" s="10">
        <v>81</v>
      </c>
      <c r="B82" s="11">
        <f>VLOOKUP($A82,Table2[[No]:[Date Student Last Attended Program
(mm/dd/yyyy)]],2,FALSE)</f>
        <v>0</v>
      </c>
      <c r="C82" s="12">
        <f>VLOOKUP($A82,Table2[[No]:[Date Student Last Attended Program
(mm/dd/yyyy)]],4,FALSE)</f>
        <v>0</v>
      </c>
      <c r="D82" s="51">
        <f>VLOOKUP($A82,Table2[[No]:[Date Student Last Attended Program
(mm/dd/yyyy)]],14,FALSE)</f>
        <v>0</v>
      </c>
      <c r="E82" s="138">
        <f>VLOOKUP($A82,Table2[[No]:[Date Student Last Attended Program
(mm/dd/yyyy)]],17,FALSE)</f>
        <v>0</v>
      </c>
      <c r="F82" s="207">
        <f>VLOOKUP($A82,Table2[[No]:[Date Student Last Attended Program
(mm/dd/yyyy)]],18,FALSE)</f>
        <v>0</v>
      </c>
      <c r="G82" s="209">
        <f>VLOOKUP($A82,Table2[[#All],[No]:[Which Group Does Student Participate In?
(optional)]],23,FALSE)</f>
        <v>0</v>
      </c>
      <c r="H82" s="29"/>
      <c r="I82" s="29"/>
      <c r="J82" s="29"/>
      <c r="K82" s="29"/>
      <c r="L82" s="29"/>
      <c r="M82" s="29"/>
      <c r="N82" s="29"/>
      <c r="O82" s="29"/>
      <c r="P82" s="29"/>
      <c r="Q82" s="29"/>
      <c r="R82" s="29"/>
      <c r="S82" s="9"/>
      <c r="T82" s="9"/>
      <c r="U82" s="9"/>
      <c r="V82" s="9"/>
      <c r="W82" s="9"/>
      <c r="X82" s="9"/>
      <c r="Y82" s="9"/>
      <c r="Z82" s="9"/>
      <c r="AA82" s="9"/>
      <c r="AB82" s="9"/>
      <c r="AC82" s="9"/>
      <c r="AD82" s="9"/>
      <c r="AE82" s="9"/>
      <c r="AF82" s="9"/>
      <c r="AG82" s="9"/>
      <c r="AH82" s="9"/>
      <c r="AI82" s="9"/>
      <c r="AJ82" s="9"/>
      <c r="AK82" s="9"/>
      <c r="AL82" s="11">
        <f t="shared" si="3"/>
        <v>0</v>
      </c>
      <c r="AM82" s="11">
        <f t="shared" si="4"/>
        <v>0</v>
      </c>
      <c r="AN82" s="47" t="e">
        <f t="shared" si="5"/>
        <v>#DIV/0!</v>
      </c>
    </row>
    <row r="83" spans="1:40" x14ac:dyDescent="0.25">
      <c r="A83" s="10">
        <v>82</v>
      </c>
      <c r="B83" s="11">
        <f>VLOOKUP($A83,Table2[[No]:[Date Student Last Attended Program
(mm/dd/yyyy)]],2,FALSE)</f>
        <v>0</v>
      </c>
      <c r="C83" s="12">
        <f>VLOOKUP($A83,Table2[[No]:[Date Student Last Attended Program
(mm/dd/yyyy)]],4,FALSE)</f>
        <v>0</v>
      </c>
      <c r="D83" s="51">
        <f>VLOOKUP($A83,Table2[[No]:[Date Student Last Attended Program
(mm/dd/yyyy)]],14,FALSE)</f>
        <v>0</v>
      </c>
      <c r="E83" s="138">
        <f>VLOOKUP($A83,Table2[[No]:[Date Student Last Attended Program
(mm/dd/yyyy)]],17,FALSE)</f>
        <v>0</v>
      </c>
      <c r="F83" s="207">
        <f>VLOOKUP($A83,Table2[[No]:[Date Student Last Attended Program
(mm/dd/yyyy)]],18,FALSE)</f>
        <v>0</v>
      </c>
      <c r="G83" s="209">
        <f>VLOOKUP($A83,Table2[[#All],[No]:[Which Group Does Student Participate In?
(optional)]],23,FALSE)</f>
        <v>0</v>
      </c>
      <c r="H83" s="29"/>
      <c r="I83" s="29"/>
      <c r="J83" s="29"/>
      <c r="K83" s="29"/>
      <c r="L83" s="29"/>
      <c r="M83" s="29"/>
      <c r="N83" s="29"/>
      <c r="O83" s="29"/>
      <c r="P83" s="29"/>
      <c r="Q83" s="29"/>
      <c r="R83" s="29"/>
      <c r="S83" s="9"/>
      <c r="T83" s="9"/>
      <c r="U83" s="9"/>
      <c r="V83" s="9"/>
      <c r="W83" s="9"/>
      <c r="X83" s="9"/>
      <c r="Y83" s="9"/>
      <c r="Z83" s="9"/>
      <c r="AA83" s="9"/>
      <c r="AB83" s="9"/>
      <c r="AC83" s="9"/>
      <c r="AD83" s="9"/>
      <c r="AE83" s="9"/>
      <c r="AF83" s="9"/>
      <c r="AG83" s="9"/>
      <c r="AH83" s="9"/>
      <c r="AI83" s="9"/>
      <c r="AJ83" s="9"/>
      <c r="AK83" s="9"/>
      <c r="AL83" s="11">
        <f t="shared" si="3"/>
        <v>0</v>
      </c>
      <c r="AM83" s="11">
        <f t="shared" si="4"/>
        <v>0</v>
      </c>
      <c r="AN83" s="47" t="e">
        <f t="shared" si="5"/>
        <v>#DIV/0!</v>
      </c>
    </row>
    <row r="84" spans="1:40" x14ac:dyDescent="0.25">
      <c r="A84" s="10">
        <v>83</v>
      </c>
      <c r="B84" s="11">
        <f>VLOOKUP($A84,Table2[[No]:[Date Student Last Attended Program
(mm/dd/yyyy)]],2,FALSE)</f>
        <v>0</v>
      </c>
      <c r="C84" s="12">
        <f>VLOOKUP($A84,Table2[[No]:[Date Student Last Attended Program
(mm/dd/yyyy)]],4,FALSE)</f>
        <v>0</v>
      </c>
      <c r="D84" s="51">
        <f>VLOOKUP($A84,Table2[[No]:[Date Student Last Attended Program
(mm/dd/yyyy)]],14,FALSE)</f>
        <v>0</v>
      </c>
      <c r="E84" s="138">
        <f>VLOOKUP($A84,Table2[[No]:[Date Student Last Attended Program
(mm/dd/yyyy)]],17,FALSE)</f>
        <v>0</v>
      </c>
      <c r="F84" s="207">
        <f>VLOOKUP($A84,Table2[[No]:[Date Student Last Attended Program
(mm/dd/yyyy)]],18,FALSE)</f>
        <v>0</v>
      </c>
      <c r="G84" s="209">
        <f>VLOOKUP($A84,Table2[[#All],[No]:[Which Group Does Student Participate In?
(optional)]],23,FALSE)</f>
        <v>0</v>
      </c>
      <c r="H84" s="29"/>
      <c r="I84" s="29"/>
      <c r="J84" s="29"/>
      <c r="K84" s="29"/>
      <c r="L84" s="29"/>
      <c r="M84" s="29"/>
      <c r="N84" s="29"/>
      <c r="O84" s="29"/>
      <c r="P84" s="29"/>
      <c r="Q84" s="29"/>
      <c r="R84" s="29"/>
      <c r="S84" s="9"/>
      <c r="T84" s="9"/>
      <c r="U84" s="9"/>
      <c r="V84" s="9"/>
      <c r="W84" s="9"/>
      <c r="X84" s="9"/>
      <c r="Y84" s="9"/>
      <c r="Z84" s="9"/>
      <c r="AA84" s="9"/>
      <c r="AB84" s="9"/>
      <c r="AC84" s="9"/>
      <c r="AD84" s="9"/>
      <c r="AE84" s="9"/>
      <c r="AF84" s="9"/>
      <c r="AG84" s="9"/>
      <c r="AH84" s="9"/>
      <c r="AI84" s="9"/>
      <c r="AJ84" s="9"/>
      <c r="AK84" s="9"/>
      <c r="AL84" s="11">
        <f t="shared" si="3"/>
        <v>0</v>
      </c>
      <c r="AM84" s="11">
        <f t="shared" si="4"/>
        <v>0</v>
      </c>
      <c r="AN84" s="47" t="e">
        <f t="shared" si="5"/>
        <v>#DIV/0!</v>
      </c>
    </row>
    <row r="85" spans="1:40" x14ac:dyDescent="0.25">
      <c r="A85" s="10">
        <v>84</v>
      </c>
      <c r="B85" s="11">
        <f>VLOOKUP($A85,Table2[[No]:[Date Student Last Attended Program
(mm/dd/yyyy)]],2,FALSE)</f>
        <v>0</v>
      </c>
      <c r="C85" s="12">
        <f>VLOOKUP($A85,Table2[[No]:[Date Student Last Attended Program
(mm/dd/yyyy)]],4,FALSE)</f>
        <v>0</v>
      </c>
      <c r="D85" s="51">
        <f>VLOOKUP($A85,Table2[[No]:[Date Student Last Attended Program
(mm/dd/yyyy)]],14,FALSE)</f>
        <v>0</v>
      </c>
      <c r="E85" s="138">
        <f>VLOOKUP($A85,Table2[[No]:[Date Student Last Attended Program
(mm/dd/yyyy)]],17,FALSE)</f>
        <v>0</v>
      </c>
      <c r="F85" s="207">
        <f>VLOOKUP($A85,Table2[[No]:[Date Student Last Attended Program
(mm/dd/yyyy)]],18,FALSE)</f>
        <v>0</v>
      </c>
      <c r="G85" s="209">
        <f>VLOOKUP($A85,Table2[[#All],[No]:[Which Group Does Student Participate In?
(optional)]],23,FALSE)</f>
        <v>0</v>
      </c>
      <c r="H85" s="29"/>
      <c r="I85" s="29"/>
      <c r="J85" s="29"/>
      <c r="K85" s="29"/>
      <c r="L85" s="29"/>
      <c r="M85" s="29"/>
      <c r="N85" s="29"/>
      <c r="O85" s="29"/>
      <c r="P85" s="29"/>
      <c r="Q85" s="29"/>
      <c r="R85" s="29"/>
      <c r="S85" s="9"/>
      <c r="T85" s="9"/>
      <c r="U85" s="9"/>
      <c r="V85" s="9"/>
      <c r="W85" s="9"/>
      <c r="X85" s="9"/>
      <c r="Y85" s="9"/>
      <c r="Z85" s="9"/>
      <c r="AA85" s="9"/>
      <c r="AB85" s="9"/>
      <c r="AC85" s="9"/>
      <c r="AD85" s="9"/>
      <c r="AE85" s="9"/>
      <c r="AF85" s="9"/>
      <c r="AG85" s="9"/>
      <c r="AH85" s="9"/>
      <c r="AI85" s="9"/>
      <c r="AJ85" s="9"/>
      <c r="AK85" s="9"/>
      <c r="AL85" s="11">
        <f t="shared" si="3"/>
        <v>0</v>
      </c>
      <c r="AM85" s="11">
        <f t="shared" si="4"/>
        <v>0</v>
      </c>
      <c r="AN85" s="47" t="e">
        <f t="shared" si="5"/>
        <v>#DIV/0!</v>
      </c>
    </row>
    <row r="86" spans="1:40" x14ac:dyDescent="0.25">
      <c r="A86" s="10">
        <v>85</v>
      </c>
      <c r="B86" s="11">
        <f>VLOOKUP($A86,Table2[[No]:[Date Student Last Attended Program
(mm/dd/yyyy)]],2,FALSE)</f>
        <v>0</v>
      </c>
      <c r="C86" s="12">
        <f>VLOOKUP($A86,Table2[[No]:[Date Student Last Attended Program
(mm/dd/yyyy)]],4,FALSE)</f>
        <v>0</v>
      </c>
      <c r="D86" s="51">
        <f>VLOOKUP($A86,Table2[[No]:[Date Student Last Attended Program
(mm/dd/yyyy)]],14,FALSE)</f>
        <v>0</v>
      </c>
      <c r="E86" s="138">
        <f>VLOOKUP($A86,Table2[[No]:[Date Student Last Attended Program
(mm/dd/yyyy)]],17,FALSE)</f>
        <v>0</v>
      </c>
      <c r="F86" s="207">
        <f>VLOOKUP($A86,Table2[[No]:[Date Student Last Attended Program
(mm/dd/yyyy)]],18,FALSE)</f>
        <v>0</v>
      </c>
      <c r="G86" s="209">
        <f>VLOOKUP($A86,Table2[[#All],[No]:[Which Group Does Student Participate In?
(optional)]],23,FALSE)</f>
        <v>0</v>
      </c>
      <c r="H86" s="29"/>
      <c r="I86" s="29"/>
      <c r="J86" s="29"/>
      <c r="K86" s="29"/>
      <c r="L86" s="29"/>
      <c r="M86" s="29"/>
      <c r="N86" s="29"/>
      <c r="O86" s="29"/>
      <c r="P86" s="29"/>
      <c r="Q86" s="29"/>
      <c r="R86" s="29"/>
      <c r="S86" s="9"/>
      <c r="T86" s="9"/>
      <c r="U86" s="9"/>
      <c r="V86" s="9"/>
      <c r="W86" s="9"/>
      <c r="X86" s="9"/>
      <c r="Y86" s="9"/>
      <c r="Z86" s="9"/>
      <c r="AA86" s="9"/>
      <c r="AB86" s="9"/>
      <c r="AC86" s="9"/>
      <c r="AD86" s="9"/>
      <c r="AE86" s="9"/>
      <c r="AF86" s="9"/>
      <c r="AG86" s="9"/>
      <c r="AH86" s="9"/>
      <c r="AI86" s="9"/>
      <c r="AJ86" s="9"/>
      <c r="AK86" s="9"/>
      <c r="AL86" s="11">
        <f t="shared" si="3"/>
        <v>0</v>
      </c>
      <c r="AM86" s="11">
        <f t="shared" si="4"/>
        <v>0</v>
      </c>
      <c r="AN86" s="47" t="e">
        <f t="shared" si="5"/>
        <v>#DIV/0!</v>
      </c>
    </row>
    <row r="87" spans="1:40" x14ac:dyDescent="0.25">
      <c r="A87" s="10">
        <v>86</v>
      </c>
      <c r="B87" s="11">
        <f>VLOOKUP($A87,Table2[[No]:[Date Student Last Attended Program
(mm/dd/yyyy)]],2,FALSE)</f>
        <v>0</v>
      </c>
      <c r="C87" s="12">
        <f>VLOOKUP($A87,Table2[[No]:[Date Student Last Attended Program
(mm/dd/yyyy)]],4,FALSE)</f>
        <v>0</v>
      </c>
      <c r="D87" s="51">
        <f>VLOOKUP($A87,Table2[[No]:[Date Student Last Attended Program
(mm/dd/yyyy)]],14,FALSE)</f>
        <v>0</v>
      </c>
      <c r="E87" s="138">
        <f>VLOOKUP($A87,Table2[[No]:[Date Student Last Attended Program
(mm/dd/yyyy)]],17,FALSE)</f>
        <v>0</v>
      </c>
      <c r="F87" s="207">
        <f>VLOOKUP($A87,Table2[[No]:[Date Student Last Attended Program
(mm/dd/yyyy)]],18,FALSE)</f>
        <v>0</v>
      </c>
      <c r="G87" s="209">
        <f>VLOOKUP($A87,Table2[[#All],[No]:[Which Group Does Student Participate In?
(optional)]],23,FALSE)</f>
        <v>0</v>
      </c>
      <c r="H87" s="29"/>
      <c r="I87" s="29"/>
      <c r="J87" s="29"/>
      <c r="K87" s="29"/>
      <c r="L87" s="29"/>
      <c r="M87" s="29"/>
      <c r="N87" s="29"/>
      <c r="O87" s="29"/>
      <c r="P87" s="29"/>
      <c r="Q87" s="29"/>
      <c r="R87" s="29"/>
      <c r="S87" s="9"/>
      <c r="T87" s="9"/>
      <c r="U87" s="9"/>
      <c r="V87" s="9"/>
      <c r="W87" s="9"/>
      <c r="X87" s="9"/>
      <c r="Y87" s="9"/>
      <c r="Z87" s="9"/>
      <c r="AA87" s="9"/>
      <c r="AB87" s="9"/>
      <c r="AC87" s="9"/>
      <c r="AD87" s="9"/>
      <c r="AE87" s="9"/>
      <c r="AF87" s="9"/>
      <c r="AG87" s="9"/>
      <c r="AH87" s="9"/>
      <c r="AI87" s="9"/>
      <c r="AJ87" s="9"/>
      <c r="AK87" s="9"/>
      <c r="AL87" s="11">
        <f t="shared" si="3"/>
        <v>0</v>
      </c>
      <c r="AM87" s="11">
        <f t="shared" si="4"/>
        <v>0</v>
      </c>
      <c r="AN87" s="47" t="e">
        <f t="shared" si="5"/>
        <v>#DIV/0!</v>
      </c>
    </row>
    <row r="88" spans="1:40" x14ac:dyDescent="0.25">
      <c r="A88" s="10">
        <v>87</v>
      </c>
      <c r="B88" s="11">
        <f>VLOOKUP($A88,Table2[[No]:[Date Student Last Attended Program
(mm/dd/yyyy)]],2,FALSE)</f>
        <v>0</v>
      </c>
      <c r="C88" s="12">
        <f>VLOOKUP($A88,Table2[[No]:[Date Student Last Attended Program
(mm/dd/yyyy)]],4,FALSE)</f>
        <v>0</v>
      </c>
      <c r="D88" s="51">
        <f>VLOOKUP($A88,Table2[[No]:[Date Student Last Attended Program
(mm/dd/yyyy)]],14,FALSE)</f>
        <v>0</v>
      </c>
      <c r="E88" s="138">
        <f>VLOOKUP($A88,Table2[[No]:[Date Student Last Attended Program
(mm/dd/yyyy)]],17,FALSE)</f>
        <v>0</v>
      </c>
      <c r="F88" s="207">
        <f>VLOOKUP($A88,Table2[[No]:[Date Student Last Attended Program
(mm/dd/yyyy)]],18,FALSE)</f>
        <v>0</v>
      </c>
      <c r="G88" s="209">
        <f>VLOOKUP($A88,Table2[[#All],[No]:[Which Group Does Student Participate In?
(optional)]],23,FALSE)</f>
        <v>0</v>
      </c>
      <c r="H88" s="29"/>
      <c r="I88" s="29"/>
      <c r="J88" s="29"/>
      <c r="K88" s="29"/>
      <c r="L88" s="29"/>
      <c r="M88" s="29"/>
      <c r="N88" s="29"/>
      <c r="O88" s="29"/>
      <c r="P88" s="29"/>
      <c r="Q88" s="29"/>
      <c r="R88" s="29"/>
      <c r="S88" s="9"/>
      <c r="T88" s="9"/>
      <c r="U88" s="9"/>
      <c r="V88" s="9"/>
      <c r="W88" s="9"/>
      <c r="X88" s="9"/>
      <c r="Y88" s="9"/>
      <c r="Z88" s="9"/>
      <c r="AA88" s="9"/>
      <c r="AB88" s="9"/>
      <c r="AC88" s="9"/>
      <c r="AD88" s="9"/>
      <c r="AE88" s="9"/>
      <c r="AF88" s="9"/>
      <c r="AG88" s="9"/>
      <c r="AH88" s="9"/>
      <c r="AI88" s="9"/>
      <c r="AJ88" s="9"/>
      <c r="AK88" s="9"/>
      <c r="AL88" s="11">
        <f t="shared" si="3"/>
        <v>0</v>
      </c>
      <c r="AM88" s="11">
        <f t="shared" si="4"/>
        <v>0</v>
      </c>
      <c r="AN88" s="47" t="e">
        <f t="shared" si="5"/>
        <v>#DIV/0!</v>
      </c>
    </row>
    <row r="89" spans="1:40" x14ac:dyDescent="0.25">
      <c r="A89" s="10">
        <v>88</v>
      </c>
      <c r="B89" s="11">
        <f>VLOOKUP($A89,Table2[[No]:[Date Student Last Attended Program
(mm/dd/yyyy)]],2,FALSE)</f>
        <v>0</v>
      </c>
      <c r="C89" s="12">
        <f>VLOOKUP($A89,Table2[[No]:[Date Student Last Attended Program
(mm/dd/yyyy)]],4,FALSE)</f>
        <v>0</v>
      </c>
      <c r="D89" s="51">
        <f>VLOOKUP($A89,Table2[[No]:[Date Student Last Attended Program
(mm/dd/yyyy)]],14,FALSE)</f>
        <v>0</v>
      </c>
      <c r="E89" s="138">
        <f>VLOOKUP($A89,Table2[[No]:[Date Student Last Attended Program
(mm/dd/yyyy)]],17,FALSE)</f>
        <v>0</v>
      </c>
      <c r="F89" s="207">
        <f>VLOOKUP($A89,Table2[[No]:[Date Student Last Attended Program
(mm/dd/yyyy)]],18,FALSE)</f>
        <v>0</v>
      </c>
      <c r="G89" s="209">
        <f>VLOOKUP($A89,Table2[[#All],[No]:[Which Group Does Student Participate In?
(optional)]],23,FALSE)</f>
        <v>0</v>
      </c>
      <c r="H89" s="29"/>
      <c r="I89" s="29"/>
      <c r="J89" s="29"/>
      <c r="K89" s="29"/>
      <c r="L89" s="29"/>
      <c r="M89" s="29"/>
      <c r="N89" s="29"/>
      <c r="O89" s="29"/>
      <c r="P89" s="29"/>
      <c r="Q89" s="29"/>
      <c r="R89" s="29"/>
      <c r="S89" s="9"/>
      <c r="T89" s="9"/>
      <c r="U89" s="9"/>
      <c r="V89" s="9"/>
      <c r="W89" s="9"/>
      <c r="X89" s="9"/>
      <c r="Y89" s="9"/>
      <c r="Z89" s="9"/>
      <c r="AA89" s="9"/>
      <c r="AB89" s="9"/>
      <c r="AC89" s="9"/>
      <c r="AD89" s="9"/>
      <c r="AE89" s="9"/>
      <c r="AF89" s="9"/>
      <c r="AG89" s="9"/>
      <c r="AH89" s="9"/>
      <c r="AI89" s="9"/>
      <c r="AJ89" s="9"/>
      <c r="AK89" s="9"/>
      <c r="AL89" s="11">
        <f t="shared" si="3"/>
        <v>0</v>
      </c>
      <c r="AM89" s="11">
        <f t="shared" si="4"/>
        <v>0</v>
      </c>
      <c r="AN89" s="47" t="e">
        <f t="shared" si="5"/>
        <v>#DIV/0!</v>
      </c>
    </row>
    <row r="90" spans="1:40" x14ac:dyDescent="0.25">
      <c r="A90" s="10">
        <v>89</v>
      </c>
      <c r="B90" s="11">
        <f>VLOOKUP($A90,Table2[[No]:[Date Student Last Attended Program
(mm/dd/yyyy)]],2,FALSE)</f>
        <v>0</v>
      </c>
      <c r="C90" s="12">
        <f>VLOOKUP($A90,Table2[[No]:[Date Student Last Attended Program
(mm/dd/yyyy)]],4,FALSE)</f>
        <v>0</v>
      </c>
      <c r="D90" s="51">
        <f>VLOOKUP($A90,Table2[[No]:[Date Student Last Attended Program
(mm/dd/yyyy)]],14,FALSE)</f>
        <v>0</v>
      </c>
      <c r="E90" s="138">
        <f>VLOOKUP($A90,Table2[[No]:[Date Student Last Attended Program
(mm/dd/yyyy)]],17,FALSE)</f>
        <v>0</v>
      </c>
      <c r="F90" s="207">
        <f>VLOOKUP($A90,Table2[[No]:[Date Student Last Attended Program
(mm/dd/yyyy)]],18,FALSE)</f>
        <v>0</v>
      </c>
      <c r="G90" s="209">
        <f>VLOOKUP($A90,Table2[[#All],[No]:[Which Group Does Student Participate In?
(optional)]],23,FALSE)</f>
        <v>0</v>
      </c>
      <c r="H90" s="29"/>
      <c r="I90" s="29"/>
      <c r="J90" s="29"/>
      <c r="K90" s="29"/>
      <c r="L90" s="29"/>
      <c r="M90" s="29"/>
      <c r="N90" s="29"/>
      <c r="O90" s="29"/>
      <c r="P90" s="29"/>
      <c r="Q90" s="29"/>
      <c r="R90" s="29"/>
      <c r="S90" s="9"/>
      <c r="T90" s="9"/>
      <c r="U90" s="9"/>
      <c r="V90" s="9"/>
      <c r="W90" s="9"/>
      <c r="X90" s="9"/>
      <c r="Y90" s="9"/>
      <c r="Z90" s="9"/>
      <c r="AA90" s="9"/>
      <c r="AB90" s="9"/>
      <c r="AC90" s="9"/>
      <c r="AD90" s="9"/>
      <c r="AE90" s="9"/>
      <c r="AF90" s="9"/>
      <c r="AG90" s="9"/>
      <c r="AH90" s="9"/>
      <c r="AI90" s="9"/>
      <c r="AJ90" s="9"/>
      <c r="AK90" s="9"/>
      <c r="AL90" s="11">
        <f t="shared" si="3"/>
        <v>0</v>
      </c>
      <c r="AM90" s="11">
        <f t="shared" si="4"/>
        <v>0</v>
      </c>
      <c r="AN90" s="47" t="e">
        <f t="shared" si="5"/>
        <v>#DIV/0!</v>
      </c>
    </row>
    <row r="91" spans="1:40" x14ac:dyDescent="0.25">
      <c r="A91" s="10">
        <v>90</v>
      </c>
      <c r="B91" s="11">
        <f>VLOOKUP($A91,Table2[[No]:[Date Student Last Attended Program
(mm/dd/yyyy)]],2,FALSE)</f>
        <v>0</v>
      </c>
      <c r="C91" s="12">
        <f>VLOOKUP($A91,Table2[[No]:[Date Student Last Attended Program
(mm/dd/yyyy)]],4,FALSE)</f>
        <v>0</v>
      </c>
      <c r="D91" s="51">
        <f>VLOOKUP($A91,Table2[[No]:[Date Student Last Attended Program
(mm/dd/yyyy)]],14,FALSE)</f>
        <v>0</v>
      </c>
      <c r="E91" s="138">
        <f>VLOOKUP($A91,Table2[[No]:[Date Student Last Attended Program
(mm/dd/yyyy)]],17,FALSE)</f>
        <v>0</v>
      </c>
      <c r="F91" s="207">
        <f>VLOOKUP($A91,Table2[[No]:[Date Student Last Attended Program
(mm/dd/yyyy)]],18,FALSE)</f>
        <v>0</v>
      </c>
      <c r="G91" s="209">
        <f>VLOOKUP($A91,Table2[[#All],[No]:[Which Group Does Student Participate In?
(optional)]],23,FALSE)</f>
        <v>0</v>
      </c>
      <c r="H91" s="29"/>
      <c r="I91" s="29"/>
      <c r="J91" s="29"/>
      <c r="K91" s="29"/>
      <c r="L91" s="29"/>
      <c r="M91" s="29"/>
      <c r="N91" s="29"/>
      <c r="O91" s="29"/>
      <c r="P91" s="29"/>
      <c r="Q91" s="29"/>
      <c r="R91" s="29"/>
      <c r="S91" s="9"/>
      <c r="T91" s="9"/>
      <c r="U91" s="9"/>
      <c r="V91" s="9"/>
      <c r="W91" s="9"/>
      <c r="X91" s="9"/>
      <c r="Y91" s="9"/>
      <c r="Z91" s="9"/>
      <c r="AA91" s="9"/>
      <c r="AB91" s="9"/>
      <c r="AC91" s="9"/>
      <c r="AD91" s="9"/>
      <c r="AE91" s="9"/>
      <c r="AF91" s="9"/>
      <c r="AG91" s="9"/>
      <c r="AH91" s="9"/>
      <c r="AI91" s="9"/>
      <c r="AJ91" s="9"/>
      <c r="AK91" s="9"/>
      <c r="AL91" s="11">
        <f t="shared" si="3"/>
        <v>0</v>
      </c>
      <c r="AM91" s="11">
        <f t="shared" si="4"/>
        <v>0</v>
      </c>
      <c r="AN91" s="47" t="e">
        <f t="shared" si="5"/>
        <v>#DIV/0!</v>
      </c>
    </row>
    <row r="92" spans="1:40" x14ac:dyDescent="0.25">
      <c r="A92" s="10">
        <v>91</v>
      </c>
      <c r="B92" s="11">
        <f>VLOOKUP($A92,Table2[[No]:[Date Student Last Attended Program
(mm/dd/yyyy)]],2,FALSE)</f>
        <v>0</v>
      </c>
      <c r="C92" s="12">
        <f>VLOOKUP($A92,Table2[[No]:[Date Student Last Attended Program
(mm/dd/yyyy)]],4,FALSE)</f>
        <v>0</v>
      </c>
      <c r="D92" s="51">
        <f>VLOOKUP($A92,Table2[[No]:[Date Student Last Attended Program
(mm/dd/yyyy)]],14,FALSE)</f>
        <v>0</v>
      </c>
      <c r="E92" s="138">
        <f>VLOOKUP($A92,Table2[[No]:[Date Student Last Attended Program
(mm/dd/yyyy)]],17,FALSE)</f>
        <v>0</v>
      </c>
      <c r="F92" s="207">
        <f>VLOOKUP($A92,Table2[[No]:[Date Student Last Attended Program
(mm/dd/yyyy)]],18,FALSE)</f>
        <v>0</v>
      </c>
      <c r="G92" s="209">
        <f>VLOOKUP($A92,Table2[[#All],[No]:[Which Group Does Student Participate In?
(optional)]],23,FALSE)</f>
        <v>0</v>
      </c>
      <c r="H92" s="29"/>
      <c r="I92" s="29"/>
      <c r="J92" s="29"/>
      <c r="K92" s="29"/>
      <c r="L92" s="29"/>
      <c r="M92" s="29"/>
      <c r="N92" s="29"/>
      <c r="O92" s="29"/>
      <c r="P92" s="29"/>
      <c r="Q92" s="29"/>
      <c r="R92" s="29"/>
      <c r="S92" s="9"/>
      <c r="T92" s="9"/>
      <c r="U92" s="9"/>
      <c r="V92" s="9"/>
      <c r="W92" s="9"/>
      <c r="X92" s="9"/>
      <c r="Y92" s="9"/>
      <c r="Z92" s="9"/>
      <c r="AA92" s="9"/>
      <c r="AB92" s="9"/>
      <c r="AC92" s="9"/>
      <c r="AD92" s="9"/>
      <c r="AE92" s="9"/>
      <c r="AF92" s="9"/>
      <c r="AG92" s="9"/>
      <c r="AH92" s="9"/>
      <c r="AI92" s="9"/>
      <c r="AJ92" s="9"/>
      <c r="AK92" s="9"/>
      <c r="AL92" s="11">
        <f t="shared" si="3"/>
        <v>0</v>
      </c>
      <c r="AM92" s="11">
        <f t="shared" si="4"/>
        <v>0</v>
      </c>
      <c r="AN92" s="47" t="e">
        <f t="shared" si="5"/>
        <v>#DIV/0!</v>
      </c>
    </row>
    <row r="93" spans="1:40" x14ac:dyDescent="0.25">
      <c r="A93" s="10">
        <v>92</v>
      </c>
      <c r="B93" s="11">
        <f>VLOOKUP($A93,Table2[[No]:[Date Student Last Attended Program
(mm/dd/yyyy)]],2,FALSE)</f>
        <v>0</v>
      </c>
      <c r="C93" s="12">
        <f>VLOOKUP($A93,Table2[[No]:[Date Student Last Attended Program
(mm/dd/yyyy)]],4,FALSE)</f>
        <v>0</v>
      </c>
      <c r="D93" s="51">
        <f>VLOOKUP($A93,Table2[[No]:[Date Student Last Attended Program
(mm/dd/yyyy)]],14,FALSE)</f>
        <v>0</v>
      </c>
      <c r="E93" s="138">
        <f>VLOOKUP($A93,Table2[[No]:[Date Student Last Attended Program
(mm/dd/yyyy)]],17,FALSE)</f>
        <v>0</v>
      </c>
      <c r="F93" s="207">
        <f>VLOOKUP($A93,Table2[[No]:[Date Student Last Attended Program
(mm/dd/yyyy)]],18,FALSE)</f>
        <v>0</v>
      </c>
      <c r="G93" s="209">
        <f>VLOOKUP($A93,Table2[[#All],[No]:[Which Group Does Student Participate In?
(optional)]],23,FALSE)</f>
        <v>0</v>
      </c>
      <c r="H93" s="29"/>
      <c r="I93" s="29"/>
      <c r="J93" s="29"/>
      <c r="K93" s="29"/>
      <c r="L93" s="29"/>
      <c r="M93" s="29"/>
      <c r="N93" s="29"/>
      <c r="O93" s="29"/>
      <c r="P93" s="29"/>
      <c r="Q93" s="29"/>
      <c r="R93" s="29"/>
      <c r="S93" s="9"/>
      <c r="T93" s="9"/>
      <c r="U93" s="9"/>
      <c r="V93" s="9"/>
      <c r="W93" s="9"/>
      <c r="X93" s="9"/>
      <c r="Y93" s="9"/>
      <c r="Z93" s="9"/>
      <c r="AA93" s="9"/>
      <c r="AB93" s="9"/>
      <c r="AC93" s="9"/>
      <c r="AD93" s="9"/>
      <c r="AE93" s="9"/>
      <c r="AF93" s="9"/>
      <c r="AG93" s="9"/>
      <c r="AH93" s="9"/>
      <c r="AI93" s="9"/>
      <c r="AJ93" s="9"/>
      <c r="AK93" s="9"/>
      <c r="AL93" s="11">
        <f t="shared" si="3"/>
        <v>0</v>
      </c>
      <c r="AM93" s="11">
        <f t="shared" si="4"/>
        <v>0</v>
      </c>
      <c r="AN93" s="47" t="e">
        <f t="shared" si="5"/>
        <v>#DIV/0!</v>
      </c>
    </row>
    <row r="94" spans="1:40" x14ac:dyDescent="0.25">
      <c r="A94" s="10">
        <v>93</v>
      </c>
      <c r="B94" s="11">
        <f>VLOOKUP($A94,Table2[[No]:[Date Student Last Attended Program
(mm/dd/yyyy)]],2,FALSE)</f>
        <v>0</v>
      </c>
      <c r="C94" s="12">
        <f>VLOOKUP($A94,Table2[[No]:[Date Student Last Attended Program
(mm/dd/yyyy)]],4,FALSE)</f>
        <v>0</v>
      </c>
      <c r="D94" s="51">
        <f>VLOOKUP($A94,Table2[[No]:[Date Student Last Attended Program
(mm/dd/yyyy)]],14,FALSE)</f>
        <v>0</v>
      </c>
      <c r="E94" s="138">
        <f>VLOOKUP($A94,Table2[[No]:[Date Student Last Attended Program
(mm/dd/yyyy)]],17,FALSE)</f>
        <v>0</v>
      </c>
      <c r="F94" s="207">
        <f>VLOOKUP($A94,Table2[[No]:[Date Student Last Attended Program
(mm/dd/yyyy)]],18,FALSE)</f>
        <v>0</v>
      </c>
      <c r="G94" s="209">
        <f>VLOOKUP($A94,Table2[[#All],[No]:[Which Group Does Student Participate In?
(optional)]],23,FALSE)</f>
        <v>0</v>
      </c>
      <c r="H94" s="29"/>
      <c r="I94" s="29"/>
      <c r="J94" s="29"/>
      <c r="K94" s="29"/>
      <c r="L94" s="29"/>
      <c r="M94" s="29"/>
      <c r="N94" s="29"/>
      <c r="O94" s="29"/>
      <c r="P94" s="29"/>
      <c r="Q94" s="29"/>
      <c r="R94" s="29"/>
      <c r="S94" s="9"/>
      <c r="T94" s="9"/>
      <c r="U94" s="9"/>
      <c r="V94" s="9"/>
      <c r="W94" s="9"/>
      <c r="X94" s="9"/>
      <c r="Y94" s="9"/>
      <c r="Z94" s="9"/>
      <c r="AA94" s="9"/>
      <c r="AB94" s="9"/>
      <c r="AC94" s="9"/>
      <c r="AD94" s="9"/>
      <c r="AE94" s="9"/>
      <c r="AF94" s="9"/>
      <c r="AG94" s="9"/>
      <c r="AH94" s="9"/>
      <c r="AI94" s="9"/>
      <c r="AJ94" s="9"/>
      <c r="AK94" s="9"/>
      <c r="AL94" s="11">
        <f t="shared" si="3"/>
        <v>0</v>
      </c>
      <c r="AM94" s="11">
        <f t="shared" si="4"/>
        <v>0</v>
      </c>
      <c r="AN94" s="47" t="e">
        <f t="shared" si="5"/>
        <v>#DIV/0!</v>
      </c>
    </row>
    <row r="95" spans="1:40" x14ac:dyDescent="0.25">
      <c r="A95" s="10">
        <v>94</v>
      </c>
      <c r="B95" s="11">
        <f>VLOOKUP($A95,Table2[[No]:[Date Student Last Attended Program
(mm/dd/yyyy)]],2,FALSE)</f>
        <v>0</v>
      </c>
      <c r="C95" s="12">
        <f>VLOOKUP($A95,Table2[[No]:[Date Student Last Attended Program
(mm/dd/yyyy)]],4,FALSE)</f>
        <v>0</v>
      </c>
      <c r="D95" s="51">
        <f>VLOOKUP($A95,Table2[[No]:[Date Student Last Attended Program
(mm/dd/yyyy)]],14,FALSE)</f>
        <v>0</v>
      </c>
      <c r="E95" s="138">
        <f>VLOOKUP($A95,Table2[[No]:[Date Student Last Attended Program
(mm/dd/yyyy)]],17,FALSE)</f>
        <v>0</v>
      </c>
      <c r="F95" s="207">
        <f>VLOOKUP($A95,Table2[[No]:[Date Student Last Attended Program
(mm/dd/yyyy)]],18,FALSE)</f>
        <v>0</v>
      </c>
      <c r="G95" s="209">
        <f>VLOOKUP($A95,Table2[[#All],[No]:[Which Group Does Student Participate In?
(optional)]],23,FALSE)</f>
        <v>0</v>
      </c>
      <c r="H95" s="29"/>
      <c r="I95" s="29"/>
      <c r="J95" s="29"/>
      <c r="K95" s="29"/>
      <c r="L95" s="29"/>
      <c r="M95" s="29"/>
      <c r="N95" s="29"/>
      <c r="O95" s="29"/>
      <c r="P95" s="29"/>
      <c r="Q95" s="29"/>
      <c r="R95" s="29"/>
      <c r="S95" s="9"/>
      <c r="T95" s="9"/>
      <c r="U95" s="9"/>
      <c r="V95" s="9"/>
      <c r="W95" s="9"/>
      <c r="X95" s="9"/>
      <c r="Y95" s="9"/>
      <c r="Z95" s="9"/>
      <c r="AA95" s="9"/>
      <c r="AB95" s="9"/>
      <c r="AC95" s="9"/>
      <c r="AD95" s="9"/>
      <c r="AE95" s="9"/>
      <c r="AF95" s="9"/>
      <c r="AG95" s="9"/>
      <c r="AH95" s="9"/>
      <c r="AI95" s="9"/>
      <c r="AJ95" s="9"/>
      <c r="AK95" s="9"/>
      <c r="AL95" s="11">
        <f t="shared" si="3"/>
        <v>0</v>
      </c>
      <c r="AM95" s="11">
        <f t="shared" si="4"/>
        <v>0</v>
      </c>
      <c r="AN95" s="47" t="e">
        <f t="shared" si="5"/>
        <v>#DIV/0!</v>
      </c>
    </row>
    <row r="96" spans="1:40" x14ac:dyDescent="0.25">
      <c r="A96" s="10">
        <v>95</v>
      </c>
      <c r="B96" s="11">
        <f>VLOOKUP($A96,Table2[[No]:[Date Student Last Attended Program
(mm/dd/yyyy)]],2,FALSE)</f>
        <v>0</v>
      </c>
      <c r="C96" s="12">
        <f>VLOOKUP($A96,Table2[[No]:[Date Student Last Attended Program
(mm/dd/yyyy)]],4,FALSE)</f>
        <v>0</v>
      </c>
      <c r="D96" s="51">
        <f>VLOOKUP($A96,Table2[[No]:[Date Student Last Attended Program
(mm/dd/yyyy)]],14,FALSE)</f>
        <v>0</v>
      </c>
      <c r="E96" s="138">
        <f>VLOOKUP($A96,Table2[[No]:[Date Student Last Attended Program
(mm/dd/yyyy)]],17,FALSE)</f>
        <v>0</v>
      </c>
      <c r="F96" s="207">
        <f>VLOOKUP($A96,Table2[[No]:[Date Student Last Attended Program
(mm/dd/yyyy)]],18,FALSE)</f>
        <v>0</v>
      </c>
      <c r="G96" s="209">
        <f>VLOOKUP($A96,Table2[[#All],[No]:[Which Group Does Student Participate In?
(optional)]],23,FALSE)</f>
        <v>0</v>
      </c>
      <c r="H96" s="29"/>
      <c r="I96" s="29"/>
      <c r="J96" s="29"/>
      <c r="K96" s="29"/>
      <c r="L96" s="29"/>
      <c r="M96" s="29"/>
      <c r="N96" s="29"/>
      <c r="O96" s="29"/>
      <c r="P96" s="29"/>
      <c r="Q96" s="29"/>
      <c r="R96" s="29"/>
      <c r="S96" s="9"/>
      <c r="T96" s="9"/>
      <c r="U96" s="9"/>
      <c r="V96" s="9"/>
      <c r="W96" s="9"/>
      <c r="X96" s="9"/>
      <c r="Y96" s="9"/>
      <c r="Z96" s="9"/>
      <c r="AA96" s="9"/>
      <c r="AB96" s="9"/>
      <c r="AC96" s="9"/>
      <c r="AD96" s="9"/>
      <c r="AE96" s="9"/>
      <c r="AF96" s="9"/>
      <c r="AG96" s="9"/>
      <c r="AH96" s="9"/>
      <c r="AI96" s="9"/>
      <c r="AJ96" s="9"/>
      <c r="AK96" s="9"/>
      <c r="AL96" s="11">
        <f t="shared" si="3"/>
        <v>0</v>
      </c>
      <c r="AM96" s="11">
        <f t="shared" si="4"/>
        <v>0</v>
      </c>
      <c r="AN96" s="47" t="e">
        <f t="shared" si="5"/>
        <v>#DIV/0!</v>
      </c>
    </row>
    <row r="97" spans="1:40" x14ac:dyDescent="0.25">
      <c r="A97" s="10">
        <v>96</v>
      </c>
      <c r="B97" s="11">
        <f>VLOOKUP($A97,Table2[[No]:[Date Student Last Attended Program
(mm/dd/yyyy)]],2,FALSE)</f>
        <v>0</v>
      </c>
      <c r="C97" s="12">
        <f>VLOOKUP($A97,Table2[[No]:[Date Student Last Attended Program
(mm/dd/yyyy)]],4,FALSE)</f>
        <v>0</v>
      </c>
      <c r="D97" s="51">
        <f>VLOOKUP($A97,Table2[[No]:[Date Student Last Attended Program
(mm/dd/yyyy)]],14,FALSE)</f>
        <v>0</v>
      </c>
      <c r="E97" s="138">
        <f>VLOOKUP($A97,Table2[[No]:[Date Student Last Attended Program
(mm/dd/yyyy)]],17,FALSE)</f>
        <v>0</v>
      </c>
      <c r="F97" s="207">
        <f>VLOOKUP($A97,Table2[[No]:[Date Student Last Attended Program
(mm/dd/yyyy)]],18,FALSE)</f>
        <v>0</v>
      </c>
      <c r="G97" s="209">
        <f>VLOOKUP($A97,Table2[[#All],[No]:[Which Group Does Student Participate In?
(optional)]],23,FALSE)</f>
        <v>0</v>
      </c>
      <c r="H97" s="29"/>
      <c r="I97" s="29"/>
      <c r="J97" s="29"/>
      <c r="K97" s="29"/>
      <c r="L97" s="29"/>
      <c r="M97" s="29"/>
      <c r="N97" s="29"/>
      <c r="O97" s="29"/>
      <c r="P97" s="29"/>
      <c r="Q97" s="29"/>
      <c r="R97" s="29"/>
      <c r="S97" s="9"/>
      <c r="T97" s="9"/>
      <c r="U97" s="9"/>
      <c r="V97" s="9"/>
      <c r="W97" s="9"/>
      <c r="X97" s="9"/>
      <c r="Y97" s="9"/>
      <c r="Z97" s="9"/>
      <c r="AA97" s="9"/>
      <c r="AB97" s="9"/>
      <c r="AC97" s="9"/>
      <c r="AD97" s="9"/>
      <c r="AE97" s="9"/>
      <c r="AF97" s="9"/>
      <c r="AG97" s="9"/>
      <c r="AH97" s="9"/>
      <c r="AI97" s="9"/>
      <c r="AJ97" s="9"/>
      <c r="AK97" s="9"/>
      <c r="AL97" s="11">
        <f t="shared" si="3"/>
        <v>0</v>
      </c>
      <c r="AM97" s="11">
        <f t="shared" si="4"/>
        <v>0</v>
      </c>
      <c r="AN97" s="47" t="e">
        <f t="shared" si="5"/>
        <v>#DIV/0!</v>
      </c>
    </row>
    <row r="98" spans="1:40" x14ac:dyDescent="0.25">
      <c r="A98" s="10">
        <v>97</v>
      </c>
      <c r="B98" s="11">
        <f>VLOOKUP($A98,Table2[[No]:[Date Student Last Attended Program
(mm/dd/yyyy)]],2,FALSE)</f>
        <v>0</v>
      </c>
      <c r="C98" s="12">
        <f>VLOOKUP($A98,Table2[[No]:[Date Student Last Attended Program
(mm/dd/yyyy)]],4,FALSE)</f>
        <v>0</v>
      </c>
      <c r="D98" s="51">
        <f>VLOOKUP($A98,Table2[[No]:[Date Student Last Attended Program
(mm/dd/yyyy)]],14,FALSE)</f>
        <v>0</v>
      </c>
      <c r="E98" s="138">
        <f>VLOOKUP($A98,Table2[[No]:[Date Student Last Attended Program
(mm/dd/yyyy)]],17,FALSE)</f>
        <v>0</v>
      </c>
      <c r="F98" s="207">
        <f>VLOOKUP($A98,Table2[[No]:[Date Student Last Attended Program
(mm/dd/yyyy)]],18,FALSE)</f>
        <v>0</v>
      </c>
      <c r="G98" s="209">
        <f>VLOOKUP($A98,Table2[[#All],[No]:[Which Group Does Student Participate In?
(optional)]],23,FALSE)</f>
        <v>0</v>
      </c>
      <c r="H98" s="29"/>
      <c r="I98" s="29"/>
      <c r="J98" s="29"/>
      <c r="K98" s="29"/>
      <c r="L98" s="29"/>
      <c r="M98" s="29"/>
      <c r="N98" s="29"/>
      <c r="O98" s="29"/>
      <c r="P98" s="29"/>
      <c r="Q98" s="29"/>
      <c r="R98" s="29"/>
      <c r="S98" s="9"/>
      <c r="T98" s="9"/>
      <c r="U98" s="9"/>
      <c r="V98" s="9"/>
      <c r="W98" s="9"/>
      <c r="X98" s="9"/>
      <c r="Y98" s="9"/>
      <c r="Z98" s="9"/>
      <c r="AA98" s="9"/>
      <c r="AB98" s="9"/>
      <c r="AC98" s="9"/>
      <c r="AD98" s="9"/>
      <c r="AE98" s="9"/>
      <c r="AF98" s="9"/>
      <c r="AG98" s="9"/>
      <c r="AH98" s="9"/>
      <c r="AI98" s="9"/>
      <c r="AJ98" s="9"/>
      <c r="AK98" s="9"/>
      <c r="AL98" s="11">
        <f t="shared" si="3"/>
        <v>0</v>
      </c>
      <c r="AM98" s="11">
        <f t="shared" si="4"/>
        <v>0</v>
      </c>
      <c r="AN98" s="47" t="e">
        <f t="shared" si="5"/>
        <v>#DIV/0!</v>
      </c>
    </row>
    <row r="99" spans="1:40" x14ac:dyDescent="0.25">
      <c r="A99" s="10">
        <v>98</v>
      </c>
      <c r="B99" s="11">
        <f>VLOOKUP($A99,Table2[[No]:[Date Student Last Attended Program
(mm/dd/yyyy)]],2,FALSE)</f>
        <v>0</v>
      </c>
      <c r="C99" s="12">
        <f>VLOOKUP($A99,Table2[[No]:[Date Student Last Attended Program
(mm/dd/yyyy)]],4,FALSE)</f>
        <v>0</v>
      </c>
      <c r="D99" s="51">
        <f>VLOOKUP($A99,Table2[[No]:[Date Student Last Attended Program
(mm/dd/yyyy)]],14,FALSE)</f>
        <v>0</v>
      </c>
      <c r="E99" s="138">
        <f>VLOOKUP($A99,Table2[[No]:[Date Student Last Attended Program
(mm/dd/yyyy)]],17,FALSE)</f>
        <v>0</v>
      </c>
      <c r="F99" s="207">
        <f>VLOOKUP($A99,Table2[[No]:[Date Student Last Attended Program
(mm/dd/yyyy)]],18,FALSE)</f>
        <v>0</v>
      </c>
      <c r="G99" s="209">
        <f>VLOOKUP($A99,Table2[[#All],[No]:[Which Group Does Student Participate In?
(optional)]],23,FALSE)</f>
        <v>0</v>
      </c>
      <c r="H99" s="29"/>
      <c r="I99" s="29"/>
      <c r="J99" s="29"/>
      <c r="K99" s="29"/>
      <c r="L99" s="29"/>
      <c r="M99" s="29"/>
      <c r="N99" s="29"/>
      <c r="O99" s="29"/>
      <c r="P99" s="29"/>
      <c r="Q99" s="29"/>
      <c r="R99" s="29"/>
      <c r="S99" s="9"/>
      <c r="T99" s="9"/>
      <c r="U99" s="9"/>
      <c r="V99" s="9"/>
      <c r="W99" s="9"/>
      <c r="X99" s="9"/>
      <c r="Y99" s="9"/>
      <c r="Z99" s="9"/>
      <c r="AA99" s="9"/>
      <c r="AB99" s="9"/>
      <c r="AC99" s="9"/>
      <c r="AD99" s="9"/>
      <c r="AE99" s="9"/>
      <c r="AF99" s="9"/>
      <c r="AG99" s="9"/>
      <c r="AH99" s="9"/>
      <c r="AI99" s="9"/>
      <c r="AJ99" s="9"/>
      <c r="AK99" s="9"/>
      <c r="AL99" s="11">
        <f t="shared" si="3"/>
        <v>0</v>
      </c>
      <c r="AM99" s="11">
        <f t="shared" si="4"/>
        <v>0</v>
      </c>
      <c r="AN99" s="47" t="e">
        <f t="shared" si="5"/>
        <v>#DIV/0!</v>
      </c>
    </row>
    <row r="100" spans="1:40" x14ac:dyDescent="0.25">
      <c r="A100" s="10">
        <v>99</v>
      </c>
      <c r="B100" s="11">
        <f>VLOOKUP($A100,Table2[[No]:[Date Student Last Attended Program
(mm/dd/yyyy)]],2,FALSE)</f>
        <v>0</v>
      </c>
      <c r="C100" s="12">
        <f>VLOOKUP($A100,Table2[[No]:[Date Student Last Attended Program
(mm/dd/yyyy)]],4,FALSE)</f>
        <v>0</v>
      </c>
      <c r="D100" s="51">
        <f>VLOOKUP($A100,Table2[[No]:[Date Student Last Attended Program
(mm/dd/yyyy)]],14,FALSE)</f>
        <v>0</v>
      </c>
      <c r="E100" s="138">
        <f>VLOOKUP($A100,Table2[[No]:[Date Student Last Attended Program
(mm/dd/yyyy)]],17,FALSE)</f>
        <v>0</v>
      </c>
      <c r="F100" s="207">
        <f>VLOOKUP($A100,Table2[[No]:[Date Student Last Attended Program
(mm/dd/yyyy)]],18,FALSE)</f>
        <v>0</v>
      </c>
      <c r="G100" s="209">
        <f>VLOOKUP($A100,Table2[[#All],[No]:[Which Group Does Student Participate In?
(optional)]],23,FALSE)</f>
        <v>0</v>
      </c>
      <c r="H100" s="29"/>
      <c r="I100" s="29"/>
      <c r="J100" s="29"/>
      <c r="K100" s="29"/>
      <c r="L100" s="29"/>
      <c r="M100" s="29"/>
      <c r="N100" s="29"/>
      <c r="O100" s="29"/>
      <c r="P100" s="29"/>
      <c r="Q100" s="29"/>
      <c r="R100" s="29"/>
      <c r="S100" s="9"/>
      <c r="T100" s="9"/>
      <c r="U100" s="9"/>
      <c r="V100" s="9"/>
      <c r="W100" s="9"/>
      <c r="X100" s="9"/>
      <c r="Y100" s="9"/>
      <c r="Z100" s="9"/>
      <c r="AA100" s="9"/>
      <c r="AB100" s="9"/>
      <c r="AC100" s="9"/>
      <c r="AD100" s="9"/>
      <c r="AE100" s="9"/>
      <c r="AF100" s="9"/>
      <c r="AG100" s="9"/>
      <c r="AH100" s="9"/>
      <c r="AI100" s="9"/>
      <c r="AJ100" s="9"/>
      <c r="AK100" s="9"/>
      <c r="AL100" s="11">
        <f t="shared" si="3"/>
        <v>0</v>
      </c>
      <c r="AM100" s="11">
        <f t="shared" si="4"/>
        <v>0</v>
      </c>
      <c r="AN100" s="47" t="e">
        <f t="shared" si="5"/>
        <v>#DIV/0!</v>
      </c>
    </row>
    <row r="101" spans="1:40" x14ac:dyDescent="0.25">
      <c r="A101" s="10">
        <v>100</v>
      </c>
      <c r="B101" s="11">
        <f>VLOOKUP($A101,Table2[[No]:[Date Student Last Attended Program
(mm/dd/yyyy)]],2,FALSE)</f>
        <v>0</v>
      </c>
      <c r="C101" s="12">
        <f>VLOOKUP($A101,Table2[[No]:[Date Student Last Attended Program
(mm/dd/yyyy)]],4,FALSE)</f>
        <v>0</v>
      </c>
      <c r="D101" s="51">
        <f>VLOOKUP($A101,Table2[[No]:[Date Student Last Attended Program
(mm/dd/yyyy)]],14,FALSE)</f>
        <v>0</v>
      </c>
      <c r="E101" s="138">
        <f>VLOOKUP($A101,Table2[[No]:[Date Student Last Attended Program
(mm/dd/yyyy)]],17,FALSE)</f>
        <v>0</v>
      </c>
      <c r="F101" s="207">
        <f>VLOOKUP($A101,Table2[[No]:[Date Student Last Attended Program
(mm/dd/yyyy)]],18,FALSE)</f>
        <v>0</v>
      </c>
      <c r="G101" s="209">
        <f>VLOOKUP($A101,Table2[[#All],[No]:[Which Group Does Student Participate In?
(optional)]],23,FALSE)</f>
        <v>0</v>
      </c>
      <c r="H101" s="29"/>
      <c r="I101" s="29"/>
      <c r="J101" s="29"/>
      <c r="K101" s="29"/>
      <c r="L101" s="29"/>
      <c r="M101" s="29"/>
      <c r="N101" s="29"/>
      <c r="O101" s="29"/>
      <c r="P101" s="29"/>
      <c r="Q101" s="29"/>
      <c r="R101" s="29"/>
      <c r="S101" s="9"/>
      <c r="T101" s="9"/>
      <c r="U101" s="9"/>
      <c r="V101" s="9"/>
      <c r="W101" s="9"/>
      <c r="X101" s="9"/>
      <c r="Y101" s="9"/>
      <c r="Z101" s="9"/>
      <c r="AA101" s="9"/>
      <c r="AB101" s="9"/>
      <c r="AC101" s="9"/>
      <c r="AD101" s="9"/>
      <c r="AE101" s="9"/>
      <c r="AF101" s="9"/>
      <c r="AG101" s="9"/>
      <c r="AH101" s="9"/>
      <c r="AI101" s="9"/>
      <c r="AJ101" s="9"/>
      <c r="AK101" s="9"/>
      <c r="AL101" s="11">
        <f t="shared" si="3"/>
        <v>0</v>
      </c>
      <c r="AM101" s="11">
        <f t="shared" si="4"/>
        <v>0</v>
      </c>
      <c r="AN101" s="47" t="e">
        <f t="shared" si="5"/>
        <v>#DIV/0!</v>
      </c>
    </row>
    <row r="102" spans="1:40" x14ac:dyDescent="0.25">
      <c r="A102" s="10">
        <v>101</v>
      </c>
      <c r="B102" s="11">
        <f>VLOOKUP($A102,Table2[[No]:[Date Student Last Attended Program
(mm/dd/yyyy)]],2,FALSE)</f>
        <v>0</v>
      </c>
      <c r="C102" s="12">
        <f>VLOOKUP($A102,Table2[[No]:[Date Student Last Attended Program
(mm/dd/yyyy)]],4,FALSE)</f>
        <v>0</v>
      </c>
      <c r="D102" s="51">
        <f>VLOOKUP($A102,Table2[[No]:[Date Student Last Attended Program
(mm/dd/yyyy)]],14,FALSE)</f>
        <v>0</v>
      </c>
      <c r="E102" s="138">
        <f>VLOOKUP($A102,Table2[[No]:[Date Student Last Attended Program
(mm/dd/yyyy)]],17,FALSE)</f>
        <v>0</v>
      </c>
      <c r="F102" s="207">
        <f>VLOOKUP($A102,Table2[[No]:[Date Student Last Attended Program
(mm/dd/yyyy)]],18,FALSE)</f>
        <v>0</v>
      </c>
      <c r="G102" s="209">
        <f>VLOOKUP($A102,Table2[[#All],[No]:[Which Group Does Student Participate In?
(optional)]],23,FALSE)</f>
        <v>0</v>
      </c>
      <c r="H102" s="29"/>
      <c r="I102" s="29"/>
      <c r="J102" s="29"/>
      <c r="K102" s="29"/>
      <c r="L102" s="29"/>
      <c r="M102" s="29"/>
      <c r="N102" s="29"/>
      <c r="O102" s="29"/>
      <c r="P102" s="29"/>
      <c r="Q102" s="29"/>
      <c r="R102" s="29"/>
      <c r="S102" s="9"/>
      <c r="T102" s="9"/>
      <c r="U102" s="9"/>
      <c r="V102" s="9"/>
      <c r="W102" s="9"/>
      <c r="X102" s="9"/>
      <c r="Y102" s="9"/>
      <c r="Z102" s="9"/>
      <c r="AA102" s="9"/>
      <c r="AB102" s="9"/>
      <c r="AC102" s="9"/>
      <c r="AD102" s="9"/>
      <c r="AE102" s="9"/>
      <c r="AF102" s="9"/>
      <c r="AG102" s="9"/>
      <c r="AH102" s="9"/>
      <c r="AI102" s="9"/>
      <c r="AJ102" s="9"/>
      <c r="AK102" s="9"/>
      <c r="AL102" s="11">
        <f t="shared" si="3"/>
        <v>0</v>
      </c>
      <c r="AM102" s="11">
        <f t="shared" si="4"/>
        <v>0</v>
      </c>
      <c r="AN102" s="47" t="e">
        <f t="shared" si="5"/>
        <v>#DIV/0!</v>
      </c>
    </row>
    <row r="103" spans="1:40" x14ac:dyDescent="0.25">
      <c r="A103" s="10">
        <v>102</v>
      </c>
      <c r="B103" s="11">
        <f>VLOOKUP($A103,Table2[[No]:[Date Student Last Attended Program
(mm/dd/yyyy)]],2,FALSE)</f>
        <v>0</v>
      </c>
      <c r="C103" s="12">
        <f>VLOOKUP($A103,Table2[[No]:[Date Student Last Attended Program
(mm/dd/yyyy)]],4,FALSE)</f>
        <v>0</v>
      </c>
      <c r="D103" s="51">
        <f>VLOOKUP($A103,Table2[[No]:[Date Student Last Attended Program
(mm/dd/yyyy)]],14,FALSE)</f>
        <v>0</v>
      </c>
      <c r="E103" s="138">
        <f>VLOOKUP($A103,Table2[[No]:[Date Student Last Attended Program
(mm/dd/yyyy)]],17,FALSE)</f>
        <v>0</v>
      </c>
      <c r="F103" s="207">
        <f>VLOOKUP($A103,Table2[[No]:[Date Student Last Attended Program
(mm/dd/yyyy)]],18,FALSE)</f>
        <v>0</v>
      </c>
      <c r="G103" s="209">
        <f>VLOOKUP($A103,Table2[[#All],[No]:[Which Group Does Student Participate In?
(optional)]],23,FALSE)</f>
        <v>0</v>
      </c>
      <c r="H103" s="29"/>
      <c r="I103" s="29"/>
      <c r="J103" s="29"/>
      <c r="K103" s="29"/>
      <c r="L103" s="29"/>
      <c r="M103" s="29"/>
      <c r="N103" s="29"/>
      <c r="O103" s="29"/>
      <c r="P103" s="29"/>
      <c r="Q103" s="29"/>
      <c r="R103" s="29"/>
      <c r="S103" s="9"/>
      <c r="T103" s="9"/>
      <c r="U103" s="9"/>
      <c r="V103" s="9"/>
      <c r="W103" s="9"/>
      <c r="X103" s="9"/>
      <c r="Y103" s="9"/>
      <c r="Z103" s="9"/>
      <c r="AA103" s="9"/>
      <c r="AB103" s="9"/>
      <c r="AC103" s="9"/>
      <c r="AD103" s="9"/>
      <c r="AE103" s="9"/>
      <c r="AF103" s="9"/>
      <c r="AG103" s="9"/>
      <c r="AH103" s="9"/>
      <c r="AI103" s="9"/>
      <c r="AJ103" s="9"/>
      <c r="AK103" s="9"/>
      <c r="AL103" s="11">
        <f t="shared" si="3"/>
        <v>0</v>
      </c>
      <c r="AM103" s="11">
        <f t="shared" si="4"/>
        <v>0</v>
      </c>
      <c r="AN103" s="47" t="e">
        <f t="shared" si="5"/>
        <v>#DIV/0!</v>
      </c>
    </row>
    <row r="104" spans="1:40" x14ac:dyDescent="0.25">
      <c r="A104" s="10">
        <v>103</v>
      </c>
      <c r="B104" s="11">
        <f>VLOOKUP($A104,Table2[[No]:[Date Student Last Attended Program
(mm/dd/yyyy)]],2,FALSE)</f>
        <v>0</v>
      </c>
      <c r="C104" s="12">
        <f>VLOOKUP($A104,Table2[[No]:[Date Student Last Attended Program
(mm/dd/yyyy)]],4,FALSE)</f>
        <v>0</v>
      </c>
      <c r="D104" s="51">
        <f>VLOOKUP($A104,Table2[[No]:[Date Student Last Attended Program
(mm/dd/yyyy)]],14,FALSE)</f>
        <v>0</v>
      </c>
      <c r="E104" s="138">
        <f>VLOOKUP($A104,Table2[[No]:[Date Student Last Attended Program
(mm/dd/yyyy)]],17,FALSE)</f>
        <v>0</v>
      </c>
      <c r="F104" s="207">
        <f>VLOOKUP($A104,Table2[[No]:[Date Student Last Attended Program
(mm/dd/yyyy)]],18,FALSE)</f>
        <v>0</v>
      </c>
      <c r="G104" s="209">
        <f>VLOOKUP($A104,Table2[[#All],[No]:[Which Group Does Student Participate In?
(optional)]],23,FALSE)</f>
        <v>0</v>
      </c>
      <c r="H104" s="29"/>
      <c r="I104" s="29"/>
      <c r="J104" s="29"/>
      <c r="K104" s="29"/>
      <c r="L104" s="29"/>
      <c r="M104" s="29"/>
      <c r="N104" s="29"/>
      <c r="O104" s="29"/>
      <c r="P104" s="29"/>
      <c r="Q104" s="29"/>
      <c r="R104" s="29"/>
      <c r="S104" s="9"/>
      <c r="T104" s="9"/>
      <c r="U104" s="9"/>
      <c r="V104" s="9"/>
      <c r="W104" s="9"/>
      <c r="X104" s="9"/>
      <c r="Y104" s="9"/>
      <c r="Z104" s="9"/>
      <c r="AA104" s="9"/>
      <c r="AB104" s="9"/>
      <c r="AC104" s="9"/>
      <c r="AD104" s="9"/>
      <c r="AE104" s="9"/>
      <c r="AF104" s="9"/>
      <c r="AG104" s="9"/>
      <c r="AH104" s="9"/>
      <c r="AI104" s="9"/>
      <c r="AJ104" s="9"/>
      <c r="AK104" s="9"/>
      <c r="AL104" s="11">
        <f t="shared" si="3"/>
        <v>0</v>
      </c>
      <c r="AM104" s="11">
        <f t="shared" si="4"/>
        <v>0</v>
      </c>
      <c r="AN104" s="47" t="e">
        <f t="shared" si="5"/>
        <v>#DIV/0!</v>
      </c>
    </row>
    <row r="105" spans="1:40" x14ac:dyDescent="0.25">
      <c r="A105" s="10">
        <v>104</v>
      </c>
      <c r="B105" s="11">
        <f>VLOOKUP($A105,Table2[[No]:[Date Student Last Attended Program
(mm/dd/yyyy)]],2,FALSE)</f>
        <v>0</v>
      </c>
      <c r="C105" s="12">
        <f>VLOOKUP($A105,Table2[[No]:[Date Student Last Attended Program
(mm/dd/yyyy)]],4,FALSE)</f>
        <v>0</v>
      </c>
      <c r="D105" s="51">
        <f>VLOOKUP($A105,Table2[[No]:[Date Student Last Attended Program
(mm/dd/yyyy)]],14,FALSE)</f>
        <v>0</v>
      </c>
      <c r="E105" s="138">
        <f>VLOOKUP($A105,Table2[[No]:[Date Student Last Attended Program
(mm/dd/yyyy)]],17,FALSE)</f>
        <v>0</v>
      </c>
      <c r="F105" s="207">
        <f>VLOOKUP($A105,Table2[[No]:[Date Student Last Attended Program
(mm/dd/yyyy)]],18,FALSE)</f>
        <v>0</v>
      </c>
      <c r="G105" s="209">
        <f>VLOOKUP($A105,Table2[[#All],[No]:[Which Group Does Student Participate In?
(optional)]],23,FALSE)</f>
        <v>0</v>
      </c>
      <c r="H105" s="29"/>
      <c r="I105" s="29"/>
      <c r="J105" s="29"/>
      <c r="K105" s="29"/>
      <c r="L105" s="29"/>
      <c r="M105" s="29"/>
      <c r="N105" s="29"/>
      <c r="O105" s="29"/>
      <c r="P105" s="29"/>
      <c r="Q105" s="29"/>
      <c r="R105" s="29"/>
      <c r="S105" s="9"/>
      <c r="T105" s="9"/>
      <c r="U105" s="9"/>
      <c r="V105" s="9"/>
      <c r="W105" s="9"/>
      <c r="X105" s="9"/>
      <c r="Y105" s="9"/>
      <c r="Z105" s="9"/>
      <c r="AA105" s="9"/>
      <c r="AB105" s="9"/>
      <c r="AC105" s="9"/>
      <c r="AD105" s="9"/>
      <c r="AE105" s="9"/>
      <c r="AF105" s="9"/>
      <c r="AG105" s="9"/>
      <c r="AH105" s="9"/>
      <c r="AI105" s="9"/>
      <c r="AJ105" s="9"/>
      <c r="AK105" s="9"/>
      <c r="AL105" s="11">
        <f t="shared" si="3"/>
        <v>0</v>
      </c>
      <c r="AM105" s="11">
        <f t="shared" si="4"/>
        <v>0</v>
      </c>
      <c r="AN105" s="47" t="e">
        <f t="shared" si="5"/>
        <v>#DIV/0!</v>
      </c>
    </row>
    <row r="106" spans="1:40" x14ac:dyDescent="0.25">
      <c r="A106" s="10">
        <v>105</v>
      </c>
      <c r="B106" s="11">
        <f>VLOOKUP($A106,Table2[[No]:[Date Student Last Attended Program
(mm/dd/yyyy)]],2,FALSE)</f>
        <v>0</v>
      </c>
      <c r="C106" s="12">
        <f>VLOOKUP($A106,Table2[[No]:[Date Student Last Attended Program
(mm/dd/yyyy)]],4,FALSE)</f>
        <v>0</v>
      </c>
      <c r="D106" s="51">
        <f>VLOOKUP($A106,Table2[[No]:[Date Student Last Attended Program
(mm/dd/yyyy)]],14,FALSE)</f>
        <v>0</v>
      </c>
      <c r="E106" s="138">
        <f>VLOOKUP($A106,Table2[[No]:[Date Student Last Attended Program
(mm/dd/yyyy)]],17,FALSE)</f>
        <v>0</v>
      </c>
      <c r="F106" s="207">
        <f>VLOOKUP($A106,Table2[[No]:[Date Student Last Attended Program
(mm/dd/yyyy)]],18,FALSE)</f>
        <v>0</v>
      </c>
      <c r="G106" s="209">
        <f>VLOOKUP($A106,Table2[[#All],[No]:[Which Group Does Student Participate In?
(optional)]],23,FALSE)</f>
        <v>0</v>
      </c>
      <c r="H106" s="29"/>
      <c r="I106" s="29"/>
      <c r="J106" s="29"/>
      <c r="K106" s="29"/>
      <c r="L106" s="29"/>
      <c r="M106" s="29"/>
      <c r="N106" s="29"/>
      <c r="O106" s="29"/>
      <c r="P106" s="29"/>
      <c r="Q106" s="29"/>
      <c r="R106" s="29"/>
      <c r="S106" s="9"/>
      <c r="T106" s="9"/>
      <c r="U106" s="9"/>
      <c r="V106" s="9"/>
      <c r="W106" s="9"/>
      <c r="X106" s="9"/>
      <c r="Y106" s="9"/>
      <c r="Z106" s="9"/>
      <c r="AA106" s="9"/>
      <c r="AB106" s="9"/>
      <c r="AC106" s="9"/>
      <c r="AD106" s="9"/>
      <c r="AE106" s="9"/>
      <c r="AF106" s="9"/>
      <c r="AG106" s="9"/>
      <c r="AH106" s="9"/>
      <c r="AI106" s="9"/>
      <c r="AJ106" s="9"/>
      <c r="AK106" s="9"/>
      <c r="AL106" s="11">
        <f t="shared" si="3"/>
        <v>0</v>
      </c>
      <c r="AM106" s="11">
        <f t="shared" si="4"/>
        <v>0</v>
      </c>
      <c r="AN106" s="47" t="e">
        <f t="shared" si="5"/>
        <v>#DIV/0!</v>
      </c>
    </row>
    <row r="107" spans="1:40" x14ac:dyDescent="0.25">
      <c r="A107" s="10">
        <v>106</v>
      </c>
      <c r="B107" s="11">
        <f>VLOOKUP($A107,Table2[[No]:[Date Student Last Attended Program
(mm/dd/yyyy)]],2,FALSE)</f>
        <v>0</v>
      </c>
      <c r="C107" s="12">
        <f>VLOOKUP($A107,Table2[[No]:[Date Student Last Attended Program
(mm/dd/yyyy)]],4,FALSE)</f>
        <v>0</v>
      </c>
      <c r="D107" s="51">
        <f>VLOOKUP($A107,Table2[[No]:[Date Student Last Attended Program
(mm/dd/yyyy)]],14,FALSE)</f>
        <v>0</v>
      </c>
      <c r="E107" s="138">
        <f>VLOOKUP($A107,Table2[[No]:[Date Student Last Attended Program
(mm/dd/yyyy)]],17,FALSE)</f>
        <v>0</v>
      </c>
      <c r="F107" s="207">
        <f>VLOOKUP($A107,Table2[[No]:[Date Student Last Attended Program
(mm/dd/yyyy)]],18,FALSE)</f>
        <v>0</v>
      </c>
      <c r="G107" s="209">
        <f>VLOOKUP($A107,Table2[[#All],[No]:[Which Group Does Student Participate In?
(optional)]],23,FALSE)</f>
        <v>0</v>
      </c>
      <c r="H107" s="29"/>
      <c r="I107" s="29"/>
      <c r="J107" s="29"/>
      <c r="K107" s="29"/>
      <c r="L107" s="29"/>
      <c r="M107" s="29"/>
      <c r="N107" s="29"/>
      <c r="O107" s="29"/>
      <c r="P107" s="29"/>
      <c r="Q107" s="29"/>
      <c r="R107" s="29"/>
      <c r="S107" s="9"/>
      <c r="T107" s="9"/>
      <c r="U107" s="9"/>
      <c r="V107" s="9"/>
      <c r="W107" s="9"/>
      <c r="X107" s="9"/>
      <c r="Y107" s="9"/>
      <c r="Z107" s="9"/>
      <c r="AA107" s="9"/>
      <c r="AB107" s="9"/>
      <c r="AC107" s="9"/>
      <c r="AD107" s="9"/>
      <c r="AE107" s="9"/>
      <c r="AF107" s="9"/>
      <c r="AG107" s="9"/>
      <c r="AH107" s="9"/>
      <c r="AI107" s="9"/>
      <c r="AJ107" s="9"/>
      <c r="AK107" s="9"/>
      <c r="AL107" s="11">
        <f t="shared" si="3"/>
        <v>0</v>
      </c>
      <c r="AM107" s="11">
        <f t="shared" si="4"/>
        <v>0</v>
      </c>
      <c r="AN107" s="47" t="e">
        <f t="shared" si="5"/>
        <v>#DIV/0!</v>
      </c>
    </row>
    <row r="108" spans="1:40" x14ac:dyDescent="0.25">
      <c r="A108" s="10">
        <v>107</v>
      </c>
      <c r="B108" s="11">
        <f>VLOOKUP($A108,Table2[[No]:[Date Student Last Attended Program
(mm/dd/yyyy)]],2,FALSE)</f>
        <v>0</v>
      </c>
      <c r="C108" s="12">
        <f>VLOOKUP($A108,Table2[[No]:[Date Student Last Attended Program
(mm/dd/yyyy)]],4,FALSE)</f>
        <v>0</v>
      </c>
      <c r="D108" s="51">
        <f>VLOOKUP($A108,Table2[[No]:[Date Student Last Attended Program
(mm/dd/yyyy)]],14,FALSE)</f>
        <v>0</v>
      </c>
      <c r="E108" s="138">
        <f>VLOOKUP($A108,Table2[[No]:[Date Student Last Attended Program
(mm/dd/yyyy)]],17,FALSE)</f>
        <v>0</v>
      </c>
      <c r="F108" s="207">
        <f>VLOOKUP($A108,Table2[[No]:[Date Student Last Attended Program
(mm/dd/yyyy)]],18,FALSE)</f>
        <v>0</v>
      </c>
      <c r="G108" s="209">
        <f>VLOOKUP($A108,Table2[[#All],[No]:[Which Group Does Student Participate In?
(optional)]],23,FALSE)</f>
        <v>0</v>
      </c>
      <c r="H108" s="29"/>
      <c r="I108" s="29"/>
      <c r="J108" s="29"/>
      <c r="K108" s="29"/>
      <c r="L108" s="29"/>
      <c r="M108" s="29"/>
      <c r="N108" s="29"/>
      <c r="O108" s="29"/>
      <c r="P108" s="29"/>
      <c r="Q108" s="29"/>
      <c r="R108" s="29"/>
      <c r="S108" s="9"/>
      <c r="T108" s="9"/>
      <c r="U108" s="9"/>
      <c r="V108" s="9"/>
      <c r="W108" s="9"/>
      <c r="X108" s="9"/>
      <c r="Y108" s="9"/>
      <c r="Z108" s="9"/>
      <c r="AA108" s="9"/>
      <c r="AB108" s="9"/>
      <c r="AC108" s="9"/>
      <c r="AD108" s="9"/>
      <c r="AE108" s="9"/>
      <c r="AF108" s="9"/>
      <c r="AG108" s="9"/>
      <c r="AH108" s="9"/>
      <c r="AI108" s="9"/>
      <c r="AJ108" s="9"/>
      <c r="AK108" s="9"/>
      <c r="AL108" s="11">
        <f t="shared" si="3"/>
        <v>0</v>
      </c>
      <c r="AM108" s="11">
        <f t="shared" si="4"/>
        <v>0</v>
      </c>
      <c r="AN108" s="47" t="e">
        <f t="shared" si="5"/>
        <v>#DIV/0!</v>
      </c>
    </row>
    <row r="109" spans="1:40" x14ac:dyDescent="0.25">
      <c r="A109" s="10">
        <v>108</v>
      </c>
      <c r="B109" s="11">
        <f>VLOOKUP($A109,Table2[[No]:[Date Student Last Attended Program
(mm/dd/yyyy)]],2,FALSE)</f>
        <v>0</v>
      </c>
      <c r="C109" s="12">
        <f>VLOOKUP($A109,Table2[[No]:[Date Student Last Attended Program
(mm/dd/yyyy)]],4,FALSE)</f>
        <v>0</v>
      </c>
      <c r="D109" s="51">
        <f>VLOOKUP($A109,Table2[[No]:[Date Student Last Attended Program
(mm/dd/yyyy)]],14,FALSE)</f>
        <v>0</v>
      </c>
      <c r="E109" s="138">
        <f>VLOOKUP($A109,Table2[[No]:[Date Student Last Attended Program
(mm/dd/yyyy)]],17,FALSE)</f>
        <v>0</v>
      </c>
      <c r="F109" s="207">
        <f>VLOOKUP($A109,Table2[[No]:[Date Student Last Attended Program
(mm/dd/yyyy)]],18,FALSE)</f>
        <v>0</v>
      </c>
      <c r="G109" s="209">
        <f>VLOOKUP($A109,Table2[[#All],[No]:[Which Group Does Student Participate In?
(optional)]],23,FALSE)</f>
        <v>0</v>
      </c>
      <c r="H109" s="29"/>
      <c r="I109" s="29"/>
      <c r="J109" s="29"/>
      <c r="K109" s="29"/>
      <c r="L109" s="29"/>
      <c r="M109" s="29"/>
      <c r="N109" s="29"/>
      <c r="O109" s="29"/>
      <c r="P109" s="29"/>
      <c r="Q109" s="29"/>
      <c r="R109" s="29"/>
      <c r="S109" s="9"/>
      <c r="T109" s="9"/>
      <c r="U109" s="9"/>
      <c r="V109" s="9"/>
      <c r="W109" s="9"/>
      <c r="X109" s="9"/>
      <c r="Y109" s="9"/>
      <c r="Z109" s="9"/>
      <c r="AA109" s="9"/>
      <c r="AB109" s="9"/>
      <c r="AC109" s="9"/>
      <c r="AD109" s="9"/>
      <c r="AE109" s="9"/>
      <c r="AF109" s="9"/>
      <c r="AG109" s="9"/>
      <c r="AH109" s="9"/>
      <c r="AI109" s="9"/>
      <c r="AJ109" s="9"/>
      <c r="AK109" s="9"/>
      <c r="AL109" s="11">
        <f t="shared" si="3"/>
        <v>0</v>
      </c>
      <c r="AM109" s="11">
        <f t="shared" si="4"/>
        <v>0</v>
      </c>
      <c r="AN109" s="47" t="e">
        <f t="shared" si="5"/>
        <v>#DIV/0!</v>
      </c>
    </row>
    <row r="110" spans="1:40" x14ac:dyDescent="0.25">
      <c r="A110" s="10">
        <v>109</v>
      </c>
      <c r="B110" s="11">
        <f>VLOOKUP($A110,Table2[[No]:[Date Student Last Attended Program
(mm/dd/yyyy)]],2,FALSE)</f>
        <v>0</v>
      </c>
      <c r="C110" s="12">
        <f>VLOOKUP($A110,Table2[[No]:[Date Student Last Attended Program
(mm/dd/yyyy)]],4,FALSE)</f>
        <v>0</v>
      </c>
      <c r="D110" s="51">
        <f>VLOOKUP($A110,Table2[[No]:[Date Student Last Attended Program
(mm/dd/yyyy)]],14,FALSE)</f>
        <v>0</v>
      </c>
      <c r="E110" s="138">
        <f>VLOOKUP($A110,Table2[[No]:[Date Student Last Attended Program
(mm/dd/yyyy)]],17,FALSE)</f>
        <v>0</v>
      </c>
      <c r="F110" s="207">
        <f>VLOOKUP($A110,Table2[[No]:[Date Student Last Attended Program
(mm/dd/yyyy)]],18,FALSE)</f>
        <v>0</v>
      </c>
      <c r="G110" s="209">
        <f>VLOOKUP($A110,Table2[[#All],[No]:[Which Group Does Student Participate In?
(optional)]],23,FALSE)</f>
        <v>0</v>
      </c>
      <c r="H110" s="29"/>
      <c r="I110" s="29"/>
      <c r="J110" s="29"/>
      <c r="K110" s="29"/>
      <c r="L110" s="29"/>
      <c r="M110" s="29"/>
      <c r="N110" s="29"/>
      <c r="O110" s="29"/>
      <c r="P110" s="29"/>
      <c r="Q110" s="29"/>
      <c r="R110" s="29"/>
      <c r="S110" s="9"/>
      <c r="T110" s="9"/>
      <c r="U110" s="9"/>
      <c r="V110" s="9"/>
      <c r="W110" s="9"/>
      <c r="X110" s="9"/>
      <c r="Y110" s="9"/>
      <c r="Z110" s="9"/>
      <c r="AA110" s="9"/>
      <c r="AB110" s="9"/>
      <c r="AC110" s="9"/>
      <c r="AD110" s="9"/>
      <c r="AE110" s="9"/>
      <c r="AF110" s="9"/>
      <c r="AG110" s="9"/>
      <c r="AH110" s="9"/>
      <c r="AI110" s="9"/>
      <c r="AJ110" s="9"/>
      <c r="AK110" s="9"/>
      <c r="AL110" s="11">
        <f t="shared" si="3"/>
        <v>0</v>
      </c>
      <c r="AM110" s="11">
        <f t="shared" si="4"/>
        <v>0</v>
      </c>
      <c r="AN110" s="47" t="e">
        <f t="shared" si="5"/>
        <v>#DIV/0!</v>
      </c>
    </row>
    <row r="111" spans="1:40" x14ac:dyDescent="0.25">
      <c r="A111" s="10">
        <v>110</v>
      </c>
      <c r="B111" s="11">
        <f>VLOOKUP($A111,Table2[[No]:[Date Student Last Attended Program
(mm/dd/yyyy)]],2,FALSE)</f>
        <v>0</v>
      </c>
      <c r="C111" s="12">
        <f>VLOOKUP($A111,Table2[[No]:[Date Student Last Attended Program
(mm/dd/yyyy)]],4,FALSE)</f>
        <v>0</v>
      </c>
      <c r="D111" s="51">
        <f>VLOOKUP($A111,Table2[[No]:[Date Student Last Attended Program
(mm/dd/yyyy)]],14,FALSE)</f>
        <v>0</v>
      </c>
      <c r="E111" s="138">
        <f>VLOOKUP($A111,Table2[[No]:[Date Student Last Attended Program
(mm/dd/yyyy)]],17,FALSE)</f>
        <v>0</v>
      </c>
      <c r="F111" s="207">
        <f>VLOOKUP($A111,Table2[[No]:[Date Student Last Attended Program
(mm/dd/yyyy)]],18,FALSE)</f>
        <v>0</v>
      </c>
      <c r="G111" s="209">
        <f>VLOOKUP($A111,Table2[[#All],[No]:[Which Group Does Student Participate In?
(optional)]],23,FALSE)</f>
        <v>0</v>
      </c>
      <c r="H111" s="29"/>
      <c r="I111" s="29"/>
      <c r="J111" s="29"/>
      <c r="K111" s="29"/>
      <c r="L111" s="29"/>
      <c r="M111" s="29"/>
      <c r="N111" s="29"/>
      <c r="O111" s="29"/>
      <c r="P111" s="29"/>
      <c r="Q111" s="29"/>
      <c r="R111" s="29"/>
      <c r="S111" s="9"/>
      <c r="T111" s="9"/>
      <c r="U111" s="9"/>
      <c r="V111" s="9"/>
      <c r="W111" s="9"/>
      <c r="X111" s="9"/>
      <c r="Y111" s="9"/>
      <c r="Z111" s="9"/>
      <c r="AA111" s="9"/>
      <c r="AB111" s="9"/>
      <c r="AC111" s="9"/>
      <c r="AD111" s="9"/>
      <c r="AE111" s="9"/>
      <c r="AF111" s="9"/>
      <c r="AG111" s="9"/>
      <c r="AH111" s="9"/>
      <c r="AI111" s="9"/>
      <c r="AJ111" s="9"/>
      <c r="AK111" s="9"/>
      <c r="AL111" s="11">
        <f t="shared" si="3"/>
        <v>0</v>
      </c>
      <c r="AM111" s="11">
        <f t="shared" si="4"/>
        <v>0</v>
      </c>
      <c r="AN111" s="47" t="e">
        <f t="shared" si="5"/>
        <v>#DIV/0!</v>
      </c>
    </row>
    <row r="112" spans="1:40" x14ac:dyDescent="0.25">
      <c r="A112" s="10">
        <v>111</v>
      </c>
      <c r="B112" s="11">
        <f>VLOOKUP($A112,Table2[[No]:[Date Student Last Attended Program
(mm/dd/yyyy)]],2,FALSE)</f>
        <v>0</v>
      </c>
      <c r="C112" s="12">
        <f>VLOOKUP($A112,Table2[[No]:[Date Student Last Attended Program
(mm/dd/yyyy)]],4,FALSE)</f>
        <v>0</v>
      </c>
      <c r="D112" s="51">
        <f>VLOOKUP($A112,Table2[[No]:[Date Student Last Attended Program
(mm/dd/yyyy)]],14,FALSE)</f>
        <v>0</v>
      </c>
      <c r="E112" s="138">
        <f>VLOOKUP($A112,Table2[[No]:[Date Student Last Attended Program
(mm/dd/yyyy)]],17,FALSE)</f>
        <v>0</v>
      </c>
      <c r="F112" s="207">
        <f>VLOOKUP($A112,Table2[[No]:[Date Student Last Attended Program
(mm/dd/yyyy)]],18,FALSE)</f>
        <v>0</v>
      </c>
      <c r="G112" s="209">
        <f>VLOOKUP($A112,Table2[[#All],[No]:[Which Group Does Student Participate In?
(optional)]],23,FALSE)</f>
        <v>0</v>
      </c>
      <c r="H112" s="29"/>
      <c r="I112" s="29"/>
      <c r="J112" s="29"/>
      <c r="K112" s="29"/>
      <c r="L112" s="29"/>
      <c r="M112" s="29"/>
      <c r="N112" s="29"/>
      <c r="O112" s="29"/>
      <c r="P112" s="29"/>
      <c r="Q112" s="29"/>
      <c r="R112" s="29"/>
      <c r="S112" s="9"/>
      <c r="T112" s="9"/>
      <c r="U112" s="9"/>
      <c r="V112" s="9"/>
      <c r="W112" s="9"/>
      <c r="X112" s="9"/>
      <c r="Y112" s="9"/>
      <c r="Z112" s="9"/>
      <c r="AA112" s="9"/>
      <c r="AB112" s="9"/>
      <c r="AC112" s="9"/>
      <c r="AD112" s="9"/>
      <c r="AE112" s="9"/>
      <c r="AF112" s="9"/>
      <c r="AG112" s="9"/>
      <c r="AH112" s="9"/>
      <c r="AI112" s="9"/>
      <c r="AJ112" s="9"/>
      <c r="AK112" s="9"/>
      <c r="AL112" s="11">
        <f t="shared" si="3"/>
        <v>0</v>
      </c>
      <c r="AM112" s="11">
        <f t="shared" si="4"/>
        <v>0</v>
      </c>
      <c r="AN112" s="47" t="e">
        <f t="shared" si="5"/>
        <v>#DIV/0!</v>
      </c>
    </row>
    <row r="113" spans="1:40" x14ac:dyDescent="0.25">
      <c r="A113" s="10">
        <v>112</v>
      </c>
      <c r="B113" s="11">
        <f>VLOOKUP($A113,Table2[[No]:[Date Student Last Attended Program
(mm/dd/yyyy)]],2,FALSE)</f>
        <v>0</v>
      </c>
      <c r="C113" s="12">
        <f>VLOOKUP($A113,Table2[[No]:[Date Student Last Attended Program
(mm/dd/yyyy)]],4,FALSE)</f>
        <v>0</v>
      </c>
      <c r="D113" s="51">
        <f>VLOOKUP($A113,Table2[[No]:[Date Student Last Attended Program
(mm/dd/yyyy)]],14,FALSE)</f>
        <v>0</v>
      </c>
      <c r="E113" s="138">
        <f>VLOOKUP($A113,Table2[[No]:[Date Student Last Attended Program
(mm/dd/yyyy)]],17,FALSE)</f>
        <v>0</v>
      </c>
      <c r="F113" s="207">
        <f>VLOOKUP($A113,Table2[[No]:[Date Student Last Attended Program
(mm/dd/yyyy)]],18,FALSE)</f>
        <v>0</v>
      </c>
      <c r="G113" s="209">
        <f>VLOOKUP($A113,Table2[[#All],[No]:[Which Group Does Student Participate In?
(optional)]],23,FALSE)</f>
        <v>0</v>
      </c>
      <c r="H113" s="29"/>
      <c r="I113" s="29"/>
      <c r="J113" s="29"/>
      <c r="K113" s="29"/>
      <c r="L113" s="29"/>
      <c r="M113" s="29"/>
      <c r="N113" s="29"/>
      <c r="O113" s="29"/>
      <c r="P113" s="29"/>
      <c r="Q113" s="29"/>
      <c r="R113" s="29"/>
      <c r="S113" s="9"/>
      <c r="T113" s="9"/>
      <c r="U113" s="9"/>
      <c r="V113" s="9"/>
      <c r="W113" s="9"/>
      <c r="X113" s="9"/>
      <c r="Y113" s="9"/>
      <c r="Z113" s="9"/>
      <c r="AA113" s="9"/>
      <c r="AB113" s="9"/>
      <c r="AC113" s="9"/>
      <c r="AD113" s="9"/>
      <c r="AE113" s="9"/>
      <c r="AF113" s="9"/>
      <c r="AG113" s="9"/>
      <c r="AH113" s="9"/>
      <c r="AI113" s="9"/>
      <c r="AJ113" s="9"/>
      <c r="AK113" s="9"/>
      <c r="AL113" s="11">
        <f t="shared" si="3"/>
        <v>0</v>
      </c>
      <c r="AM113" s="11">
        <f t="shared" si="4"/>
        <v>0</v>
      </c>
      <c r="AN113" s="47" t="e">
        <f t="shared" si="5"/>
        <v>#DIV/0!</v>
      </c>
    </row>
    <row r="114" spans="1:40" x14ac:dyDescent="0.25">
      <c r="A114" s="10">
        <v>113</v>
      </c>
      <c r="B114" s="11">
        <f>VLOOKUP($A114,Table2[[No]:[Date Student Last Attended Program
(mm/dd/yyyy)]],2,FALSE)</f>
        <v>0</v>
      </c>
      <c r="C114" s="12">
        <f>VLOOKUP($A114,Table2[[No]:[Date Student Last Attended Program
(mm/dd/yyyy)]],4,FALSE)</f>
        <v>0</v>
      </c>
      <c r="D114" s="51">
        <f>VLOOKUP($A114,Table2[[No]:[Date Student Last Attended Program
(mm/dd/yyyy)]],14,FALSE)</f>
        <v>0</v>
      </c>
      <c r="E114" s="138">
        <f>VLOOKUP($A114,Table2[[No]:[Date Student Last Attended Program
(mm/dd/yyyy)]],17,FALSE)</f>
        <v>0</v>
      </c>
      <c r="F114" s="207">
        <f>VLOOKUP($A114,Table2[[No]:[Date Student Last Attended Program
(mm/dd/yyyy)]],18,FALSE)</f>
        <v>0</v>
      </c>
      <c r="G114" s="209">
        <f>VLOOKUP($A114,Table2[[#All],[No]:[Which Group Does Student Participate In?
(optional)]],23,FALSE)</f>
        <v>0</v>
      </c>
      <c r="H114" s="29"/>
      <c r="I114" s="29"/>
      <c r="J114" s="29"/>
      <c r="K114" s="29"/>
      <c r="L114" s="29"/>
      <c r="M114" s="29"/>
      <c r="N114" s="29"/>
      <c r="O114" s="29"/>
      <c r="P114" s="29"/>
      <c r="Q114" s="29"/>
      <c r="R114" s="29"/>
      <c r="S114" s="9"/>
      <c r="T114" s="9"/>
      <c r="U114" s="9"/>
      <c r="V114" s="9"/>
      <c r="W114" s="9"/>
      <c r="X114" s="9"/>
      <c r="Y114" s="9"/>
      <c r="Z114" s="9"/>
      <c r="AA114" s="9"/>
      <c r="AB114" s="9"/>
      <c r="AC114" s="9"/>
      <c r="AD114" s="9"/>
      <c r="AE114" s="9"/>
      <c r="AF114" s="9"/>
      <c r="AG114" s="9"/>
      <c r="AH114" s="9"/>
      <c r="AI114" s="9"/>
      <c r="AJ114" s="9"/>
      <c r="AK114" s="9"/>
      <c r="AL114" s="11">
        <f t="shared" si="3"/>
        <v>0</v>
      </c>
      <c r="AM114" s="11">
        <f t="shared" si="4"/>
        <v>0</v>
      </c>
      <c r="AN114" s="47" t="e">
        <f t="shared" si="5"/>
        <v>#DIV/0!</v>
      </c>
    </row>
    <row r="115" spans="1:40" x14ac:dyDescent="0.25">
      <c r="A115" s="10">
        <v>114</v>
      </c>
      <c r="B115" s="11">
        <f>VLOOKUP($A115,Table2[[No]:[Date Student Last Attended Program
(mm/dd/yyyy)]],2,FALSE)</f>
        <v>0</v>
      </c>
      <c r="C115" s="12">
        <f>VLOOKUP($A115,Table2[[No]:[Date Student Last Attended Program
(mm/dd/yyyy)]],4,FALSE)</f>
        <v>0</v>
      </c>
      <c r="D115" s="51">
        <f>VLOOKUP($A115,Table2[[No]:[Date Student Last Attended Program
(mm/dd/yyyy)]],14,FALSE)</f>
        <v>0</v>
      </c>
      <c r="E115" s="138">
        <f>VLOOKUP($A115,Table2[[No]:[Date Student Last Attended Program
(mm/dd/yyyy)]],17,FALSE)</f>
        <v>0</v>
      </c>
      <c r="F115" s="207">
        <f>VLOOKUP($A115,Table2[[No]:[Date Student Last Attended Program
(mm/dd/yyyy)]],18,FALSE)</f>
        <v>0</v>
      </c>
      <c r="G115" s="209">
        <f>VLOOKUP($A115,Table2[[#All],[No]:[Which Group Does Student Participate In?
(optional)]],23,FALSE)</f>
        <v>0</v>
      </c>
      <c r="H115" s="29"/>
      <c r="I115" s="29"/>
      <c r="J115" s="29"/>
      <c r="K115" s="29"/>
      <c r="L115" s="29"/>
      <c r="M115" s="29"/>
      <c r="N115" s="29"/>
      <c r="O115" s="29"/>
      <c r="P115" s="29"/>
      <c r="Q115" s="29"/>
      <c r="R115" s="29"/>
      <c r="S115" s="9"/>
      <c r="T115" s="9"/>
      <c r="U115" s="9"/>
      <c r="V115" s="9"/>
      <c r="W115" s="9"/>
      <c r="X115" s="9"/>
      <c r="Y115" s="9"/>
      <c r="Z115" s="9"/>
      <c r="AA115" s="9"/>
      <c r="AB115" s="9"/>
      <c r="AC115" s="9"/>
      <c r="AD115" s="9"/>
      <c r="AE115" s="9"/>
      <c r="AF115" s="9"/>
      <c r="AG115" s="9"/>
      <c r="AH115" s="9"/>
      <c r="AI115" s="9"/>
      <c r="AJ115" s="9"/>
      <c r="AK115" s="9"/>
      <c r="AL115" s="11">
        <f t="shared" si="3"/>
        <v>0</v>
      </c>
      <c r="AM115" s="11">
        <f t="shared" si="4"/>
        <v>0</v>
      </c>
      <c r="AN115" s="47" t="e">
        <f t="shared" si="5"/>
        <v>#DIV/0!</v>
      </c>
    </row>
    <row r="116" spans="1:40" x14ac:dyDescent="0.25">
      <c r="A116" s="10">
        <v>115</v>
      </c>
      <c r="B116" s="11">
        <f>VLOOKUP($A116,Table2[[No]:[Date Student Last Attended Program
(mm/dd/yyyy)]],2,FALSE)</f>
        <v>0</v>
      </c>
      <c r="C116" s="12">
        <f>VLOOKUP($A116,Table2[[No]:[Date Student Last Attended Program
(mm/dd/yyyy)]],4,FALSE)</f>
        <v>0</v>
      </c>
      <c r="D116" s="51">
        <f>VLOOKUP($A116,Table2[[No]:[Date Student Last Attended Program
(mm/dd/yyyy)]],14,FALSE)</f>
        <v>0</v>
      </c>
      <c r="E116" s="138">
        <f>VLOOKUP($A116,Table2[[No]:[Date Student Last Attended Program
(mm/dd/yyyy)]],17,FALSE)</f>
        <v>0</v>
      </c>
      <c r="F116" s="207">
        <f>VLOOKUP($A116,Table2[[No]:[Date Student Last Attended Program
(mm/dd/yyyy)]],18,FALSE)</f>
        <v>0</v>
      </c>
      <c r="G116" s="209">
        <f>VLOOKUP($A116,Table2[[#All],[No]:[Which Group Does Student Participate In?
(optional)]],23,FALSE)</f>
        <v>0</v>
      </c>
      <c r="H116" s="29"/>
      <c r="I116" s="29"/>
      <c r="J116" s="29"/>
      <c r="K116" s="29"/>
      <c r="L116" s="29"/>
      <c r="M116" s="29"/>
      <c r="N116" s="29"/>
      <c r="O116" s="29"/>
      <c r="P116" s="29"/>
      <c r="Q116" s="29"/>
      <c r="R116" s="29"/>
      <c r="S116" s="9"/>
      <c r="T116" s="9"/>
      <c r="U116" s="9"/>
      <c r="V116" s="9"/>
      <c r="W116" s="9"/>
      <c r="X116" s="9"/>
      <c r="Y116" s="9"/>
      <c r="Z116" s="9"/>
      <c r="AA116" s="9"/>
      <c r="AB116" s="9"/>
      <c r="AC116" s="9"/>
      <c r="AD116" s="9"/>
      <c r="AE116" s="9"/>
      <c r="AF116" s="9"/>
      <c r="AG116" s="9"/>
      <c r="AH116" s="9"/>
      <c r="AI116" s="9"/>
      <c r="AJ116" s="9"/>
      <c r="AK116" s="9"/>
      <c r="AL116" s="11">
        <f t="shared" si="3"/>
        <v>0</v>
      </c>
      <c r="AM116" s="11">
        <f t="shared" si="4"/>
        <v>0</v>
      </c>
      <c r="AN116" s="47" t="e">
        <f t="shared" si="5"/>
        <v>#DIV/0!</v>
      </c>
    </row>
    <row r="117" spans="1:40" x14ac:dyDescent="0.25">
      <c r="A117" s="10">
        <v>116</v>
      </c>
      <c r="B117" s="11">
        <f>VLOOKUP($A117,Table2[[No]:[Date Student Last Attended Program
(mm/dd/yyyy)]],2,FALSE)</f>
        <v>0</v>
      </c>
      <c r="C117" s="12">
        <f>VLOOKUP($A117,Table2[[No]:[Date Student Last Attended Program
(mm/dd/yyyy)]],4,FALSE)</f>
        <v>0</v>
      </c>
      <c r="D117" s="51">
        <f>VLOOKUP($A117,Table2[[No]:[Date Student Last Attended Program
(mm/dd/yyyy)]],14,FALSE)</f>
        <v>0</v>
      </c>
      <c r="E117" s="138">
        <f>VLOOKUP($A117,Table2[[No]:[Date Student Last Attended Program
(mm/dd/yyyy)]],17,FALSE)</f>
        <v>0</v>
      </c>
      <c r="F117" s="207">
        <f>VLOOKUP($A117,Table2[[No]:[Date Student Last Attended Program
(mm/dd/yyyy)]],18,FALSE)</f>
        <v>0</v>
      </c>
      <c r="G117" s="209">
        <f>VLOOKUP($A117,Table2[[#All],[No]:[Which Group Does Student Participate In?
(optional)]],23,FALSE)</f>
        <v>0</v>
      </c>
      <c r="H117" s="29"/>
      <c r="I117" s="29"/>
      <c r="J117" s="29"/>
      <c r="K117" s="29"/>
      <c r="L117" s="29"/>
      <c r="M117" s="29"/>
      <c r="N117" s="29"/>
      <c r="O117" s="29"/>
      <c r="P117" s="29"/>
      <c r="Q117" s="29"/>
      <c r="R117" s="29"/>
      <c r="S117" s="9"/>
      <c r="T117" s="9"/>
      <c r="U117" s="9"/>
      <c r="V117" s="9"/>
      <c r="W117" s="9"/>
      <c r="X117" s="9"/>
      <c r="Y117" s="9"/>
      <c r="Z117" s="9"/>
      <c r="AA117" s="9"/>
      <c r="AB117" s="9"/>
      <c r="AC117" s="9"/>
      <c r="AD117" s="9"/>
      <c r="AE117" s="9"/>
      <c r="AF117" s="9"/>
      <c r="AG117" s="9"/>
      <c r="AH117" s="9"/>
      <c r="AI117" s="9"/>
      <c r="AJ117" s="9"/>
      <c r="AK117" s="9"/>
      <c r="AL117" s="11">
        <f t="shared" si="3"/>
        <v>0</v>
      </c>
      <c r="AM117" s="11">
        <f t="shared" si="4"/>
        <v>0</v>
      </c>
      <c r="AN117" s="47" t="e">
        <f t="shared" si="5"/>
        <v>#DIV/0!</v>
      </c>
    </row>
    <row r="118" spans="1:40" x14ac:dyDescent="0.25">
      <c r="A118" s="10">
        <v>117</v>
      </c>
      <c r="B118" s="11">
        <f>VLOOKUP($A118,Table2[[No]:[Date Student Last Attended Program
(mm/dd/yyyy)]],2,FALSE)</f>
        <v>0</v>
      </c>
      <c r="C118" s="12">
        <f>VLOOKUP($A118,Table2[[No]:[Date Student Last Attended Program
(mm/dd/yyyy)]],4,FALSE)</f>
        <v>0</v>
      </c>
      <c r="D118" s="51">
        <f>VLOOKUP($A118,Table2[[No]:[Date Student Last Attended Program
(mm/dd/yyyy)]],14,FALSE)</f>
        <v>0</v>
      </c>
      <c r="E118" s="138">
        <f>VLOOKUP($A118,Table2[[No]:[Date Student Last Attended Program
(mm/dd/yyyy)]],17,FALSE)</f>
        <v>0</v>
      </c>
      <c r="F118" s="207">
        <f>VLOOKUP($A118,Table2[[No]:[Date Student Last Attended Program
(mm/dd/yyyy)]],18,FALSE)</f>
        <v>0</v>
      </c>
      <c r="G118" s="209">
        <f>VLOOKUP($A118,Table2[[#All],[No]:[Which Group Does Student Participate In?
(optional)]],23,FALSE)</f>
        <v>0</v>
      </c>
      <c r="H118" s="29"/>
      <c r="I118" s="29"/>
      <c r="J118" s="29"/>
      <c r="K118" s="29"/>
      <c r="L118" s="29"/>
      <c r="M118" s="29"/>
      <c r="N118" s="29"/>
      <c r="O118" s="29"/>
      <c r="P118" s="29"/>
      <c r="Q118" s="29"/>
      <c r="R118" s="29"/>
      <c r="S118" s="9"/>
      <c r="T118" s="9"/>
      <c r="U118" s="9"/>
      <c r="V118" s="9"/>
      <c r="W118" s="9"/>
      <c r="X118" s="9"/>
      <c r="Y118" s="9"/>
      <c r="Z118" s="9"/>
      <c r="AA118" s="9"/>
      <c r="AB118" s="9"/>
      <c r="AC118" s="9"/>
      <c r="AD118" s="9"/>
      <c r="AE118" s="9"/>
      <c r="AF118" s="9"/>
      <c r="AG118" s="9"/>
      <c r="AH118" s="9"/>
      <c r="AI118" s="9"/>
      <c r="AJ118" s="9"/>
      <c r="AK118" s="9"/>
      <c r="AL118" s="11">
        <f t="shared" si="3"/>
        <v>0</v>
      </c>
      <c r="AM118" s="11">
        <f t="shared" si="4"/>
        <v>0</v>
      </c>
      <c r="AN118" s="47" t="e">
        <f t="shared" si="5"/>
        <v>#DIV/0!</v>
      </c>
    </row>
    <row r="119" spans="1:40" x14ac:dyDescent="0.25">
      <c r="A119" s="10">
        <v>118</v>
      </c>
      <c r="B119" s="11">
        <f>VLOOKUP($A119,Table2[[No]:[Date Student Last Attended Program
(mm/dd/yyyy)]],2,FALSE)</f>
        <v>0</v>
      </c>
      <c r="C119" s="12">
        <f>VLOOKUP($A119,Table2[[No]:[Date Student Last Attended Program
(mm/dd/yyyy)]],4,FALSE)</f>
        <v>0</v>
      </c>
      <c r="D119" s="51">
        <f>VLOOKUP($A119,Table2[[No]:[Date Student Last Attended Program
(mm/dd/yyyy)]],14,FALSE)</f>
        <v>0</v>
      </c>
      <c r="E119" s="138">
        <f>VLOOKUP($A119,Table2[[No]:[Date Student Last Attended Program
(mm/dd/yyyy)]],17,FALSE)</f>
        <v>0</v>
      </c>
      <c r="F119" s="207">
        <f>VLOOKUP($A119,Table2[[No]:[Date Student Last Attended Program
(mm/dd/yyyy)]],18,FALSE)</f>
        <v>0</v>
      </c>
      <c r="G119" s="209">
        <f>VLOOKUP($A119,Table2[[#All],[No]:[Which Group Does Student Participate In?
(optional)]],23,FALSE)</f>
        <v>0</v>
      </c>
      <c r="H119" s="29"/>
      <c r="I119" s="29"/>
      <c r="J119" s="29"/>
      <c r="K119" s="29"/>
      <c r="L119" s="29"/>
      <c r="M119" s="29"/>
      <c r="N119" s="29"/>
      <c r="O119" s="29"/>
      <c r="P119" s="29"/>
      <c r="Q119" s="29"/>
      <c r="R119" s="29"/>
      <c r="S119" s="9"/>
      <c r="T119" s="9"/>
      <c r="U119" s="9"/>
      <c r="V119" s="9"/>
      <c r="W119" s="9"/>
      <c r="X119" s="9"/>
      <c r="Y119" s="9"/>
      <c r="Z119" s="9"/>
      <c r="AA119" s="9"/>
      <c r="AB119" s="9"/>
      <c r="AC119" s="9"/>
      <c r="AD119" s="9"/>
      <c r="AE119" s="9"/>
      <c r="AF119" s="9"/>
      <c r="AG119" s="9"/>
      <c r="AH119" s="9"/>
      <c r="AI119" s="9"/>
      <c r="AJ119" s="9"/>
      <c r="AK119" s="9"/>
      <c r="AL119" s="11">
        <f t="shared" si="3"/>
        <v>0</v>
      </c>
      <c r="AM119" s="11">
        <f t="shared" si="4"/>
        <v>0</v>
      </c>
      <c r="AN119" s="47" t="e">
        <f t="shared" si="5"/>
        <v>#DIV/0!</v>
      </c>
    </row>
    <row r="120" spans="1:40" x14ac:dyDescent="0.25">
      <c r="A120" s="10">
        <v>119</v>
      </c>
      <c r="B120" s="11">
        <f>VLOOKUP($A120,Table2[[No]:[Date Student Last Attended Program
(mm/dd/yyyy)]],2,FALSE)</f>
        <v>0</v>
      </c>
      <c r="C120" s="12">
        <f>VLOOKUP($A120,Table2[[No]:[Date Student Last Attended Program
(mm/dd/yyyy)]],4,FALSE)</f>
        <v>0</v>
      </c>
      <c r="D120" s="51">
        <f>VLOOKUP($A120,Table2[[No]:[Date Student Last Attended Program
(mm/dd/yyyy)]],14,FALSE)</f>
        <v>0</v>
      </c>
      <c r="E120" s="138">
        <f>VLOOKUP($A120,Table2[[No]:[Date Student Last Attended Program
(mm/dd/yyyy)]],17,FALSE)</f>
        <v>0</v>
      </c>
      <c r="F120" s="207">
        <f>VLOOKUP($A120,Table2[[No]:[Date Student Last Attended Program
(mm/dd/yyyy)]],18,FALSE)</f>
        <v>0</v>
      </c>
      <c r="G120" s="209">
        <f>VLOOKUP($A120,Table2[[#All],[No]:[Which Group Does Student Participate In?
(optional)]],23,FALSE)</f>
        <v>0</v>
      </c>
      <c r="H120" s="29"/>
      <c r="I120" s="29"/>
      <c r="J120" s="29"/>
      <c r="K120" s="29"/>
      <c r="L120" s="29"/>
      <c r="M120" s="29"/>
      <c r="N120" s="29"/>
      <c r="O120" s="29"/>
      <c r="P120" s="29"/>
      <c r="Q120" s="29"/>
      <c r="R120" s="29"/>
      <c r="S120" s="9"/>
      <c r="T120" s="9"/>
      <c r="U120" s="9"/>
      <c r="V120" s="9"/>
      <c r="W120" s="9"/>
      <c r="X120" s="9"/>
      <c r="Y120" s="9"/>
      <c r="Z120" s="9"/>
      <c r="AA120" s="9"/>
      <c r="AB120" s="9"/>
      <c r="AC120" s="9"/>
      <c r="AD120" s="9"/>
      <c r="AE120" s="9"/>
      <c r="AF120" s="9"/>
      <c r="AG120" s="9"/>
      <c r="AH120" s="9"/>
      <c r="AI120" s="9"/>
      <c r="AJ120" s="9"/>
      <c r="AK120" s="9"/>
      <c r="AL120" s="11">
        <f t="shared" si="3"/>
        <v>0</v>
      </c>
      <c r="AM120" s="11">
        <f t="shared" si="4"/>
        <v>0</v>
      </c>
      <c r="AN120" s="47" t="e">
        <f t="shared" si="5"/>
        <v>#DIV/0!</v>
      </c>
    </row>
    <row r="121" spans="1:40" x14ac:dyDescent="0.25">
      <c r="A121" s="10">
        <v>120</v>
      </c>
      <c r="B121" s="11">
        <f>VLOOKUP($A121,Table2[[No]:[Date Student Last Attended Program
(mm/dd/yyyy)]],2,FALSE)</f>
        <v>0</v>
      </c>
      <c r="C121" s="12">
        <f>VLOOKUP($A121,Table2[[No]:[Date Student Last Attended Program
(mm/dd/yyyy)]],4,FALSE)</f>
        <v>0</v>
      </c>
      <c r="D121" s="51">
        <f>VLOOKUP($A121,Table2[[No]:[Date Student Last Attended Program
(mm/dd/yyyy)]],14,FALSE)</f>
        <v>0</v>
      </c>
      <c r="E121" s="138">
        <f>VLOOKUP($A121,Table2[[No]:[Date Student Last Attended Program
(mm/dd/yyyy)]],17,FALSE)</f>
        <v>0</v>
      </c>
      <c r="F121" s="207">
        <f>VLOOKUP($A121,Table2[[No]:[Date Student Last Attended Program
(mm/dd/yyyy)]],18,FALSE)</f>
        <v>0</v>
      </c>
      <c r="G121" s="209">
        <f>VLOOKUP($A121,Table2[[#All],[No]:[Which Group Does Student Participate In?
(optional)]],23,FALSE)</f>
        <v>0</v>
      </c>
      <c r="H121" s="29"/>
      <c r="I121" s="29"/>
      <c r="J121" s="29"/>
      <c r="K121" s="29"/>
      <c r="L121" s="29"/>
      <c r="M121" s="29"/>
      <c r="N121" s="29"/>
      <c r="O121" s="29"/>
      <c r="P121" s="29"/>
      <c r="Q121" s="29"/>
      <c r="R121" s="29"/>
      <c r="S121" s="9"/>
      <c r="T121" s="9"/>
      <c r="U121" s="9"/>
      <c r="V121" s="9"/>
      <c r="W121" s="9"/>
      <c r="X121" s="9"/>
      <c r="Y121" s="9"/>
      <c r="Z121" s="9"/>
      <c r="AA121" s="9"/>
      <c r="AB121" s="9"/>
      <c r="AC121" s="9"/>
      <c r="AD121" s="9"/>
      <c r="AE121" s="9"/>
      <c r="AF121" s="9"/>
      <c r="AG121" s="9"/>
      <c r="AH121" s="9"/>
      <c r="AI121" s="9"/>
      <c r="AJ121" s="9"/>
      <c r="AK121" s="9"/>
      <c r="AL121" s="11">
        <f t="shared" si="3"/>
        <v>0</v>
      </c>
      <c r="AM121" s="11">
        <f t="shared" si="4"/>
        <v>0</v>
      </c>
      <c r="AN121" s="47" t="e">
        <f t="shared" si="5"/>
        <v>#DIV/0!</v>
      </c>
    </row>
    <row r="122" spans="1:40" x14ac:dyDescent="0.25">
      <c r="A122" s="10">
        <v>121</v>
      </c>
      <c r="B122" s="11">
        <f>VLOOKUP($A122,Table2[[No]:[Date Student Last Attended Program
(mm/dd/yyyy)]],2,FALSE)</f>
        <v>0</v>
      </c>
      <c r="C122" s="12">
        <f>VLOOKUP($A122,Table2[[No]:[Date Student Last Attended Program
(mm/dd/yyyy)]],4,FALSE)</f>
        <v>0</v>
      </c>
      <c r="D122" s="51">
        <f>VLOOKUP($A122,Table2[[No]:[Date Student Last Attended Program
(mm/dd/yyyy)]],14,FALSE)</f>
        <v>0</v>
      </c>
      <c r="E122" s="138">
        <f>VLOOKUP($A122,Table2[[No]:[Date Student Last Attended Program
(mm/dd/yyyy)]],17,FALSE)</f>
        <v>0</v>
      </c>
      <c r="F122" s="207">
        <f>VLOOKUP($A122,Table2[[No]:[Date Student Last Attended Program
(mm/dd/yyyy)]],18,FALSE)</f>
        <v>0</v>
      </c>
      <c r="G122" s="209">
        <f>VLOOKUP($A122,Table2[[#All],[No]:[Which Group Does Student Participate In?
(optional)]],23,FALSE)</f>
        <v>0</v>
      </c>
      <c r="H122" s="29"/>
      <c r="I122" s="29"/>
      <c r="J122" s="29"/>
      <c r="K122" s="29"/>
      <c r="L122" s="29"/>
      <c r="M122" s="29"/>
      <c r="N122" s="29"/>
      <c r="O122" s="29"/>
      <c r="P122" s="29"/>
      <c r="Q122" s="29"/>
      <c r="R122" s="29"/>
      <c r="S122" s="9"/>
      <c r="T122" s="9"/>
      <c r="U122" s="9"/>
      <c r="V122" s="9"/>
      <c r="W122" s="9"/>
      <c r="X122" s="9"/>
      <c r="Y122" s="9"/>
      <c r="Z122" s="9"/>
      <c r="AA122" s="9"/>
      <c r="AB122" s="9"/>
      <c r="AC122" s="9"/>
      <c r="AD122" s="9"/>
      <c r="AE122" s="9"/>
      <c r="AF122" s="9"/>
      <c r="AG122" s="9"/>
      <c r="AH122" s="9"/>
      <c r="AI122" s="9"/>
      <c r="AJ122" s="9"/>
      <c r="AK122" s="9"/>
      <c r="AL122" s="11">
        <f t="shared" si="3"/>
        <v>0</v>
      </c>
      <c r="AM122" s="11">
        <f t="shared" si="4"/>
        <v>0</v>
      </c>
      <c r="AN122" s="47" t="e">
        <f t="shared" si="5"/>
        <v>#DIV/0!</v>
      </c>
    </row>
    <row r="123" spans="1:40" x14ac:dyDescent="0.25">
      <c r="A123" s="10">
        <v>122</v>
      </c>
      <c r="B123" s="11">
        <f>VLOOKUP($A123,Table2[[No]:[Date Student Last Attended Program
(mm/dd/yyyy)]],2,FALSE)</f>
        <v>0</v>
      </c>
      <c r="C123" s="12">
        <f>VLOOKUP($A123,Table2[[No]:[Date Student Last Attended Program
(mm/dd/yyyy)]],4,FALSE)</f>
        <v>0</v>
      </c>
      <c r="D123" s="51">
        <f>VLOOKUP($A123,Table2[[No]:[Date Student Last Attended Program
(mm/dd/yyyy)]],14,FALSE)</f>
        <v>0</v>
      </c>
      <c r="E123" s="138">
        <f>VLOOKUP($A123,Table2[[No]:[Date Student Last Attended Program
(mm/dd/yyyy)]],17,FALSE)</f>
        <v>0</v>
      </c>
      <c r="F123" s="207">
        <f>VLOOKUP($A123,Table2[[No]:[Date Student Last Attended Program
(mm/dd/yyyy)]],18,FALSE)</f>
        <v>0</v>
      </c>
      <c r="G123" s="209">
        <f>VLOOKUP($A123,Table2[[#All],[No]:[Which Group Does Student Participate In?
(optional)]],23,FALSE)</f>
        <v>0</v>
      </c>
      <c r="H123" s="29"/>
      <c r="I123" s="29"/>
      <c r="J123" s="29"/>
      <c r="K123" s="29"/>
      <c r="L123" s="29"/>
      <c r="M123" s="29"/>
      <c r="N123" s="29"/>
      <c r="O123" s="29"/>
      <c r="P123" s="29"/>
      <c r="Q123" s="29"/>
      <c r="R123" s="29"/>
      <c r="S123" s="9"/>
      <c r="T123" s="9"/>
      <c r="U123" s="9"/>
      <c r="V123" s="9"/>
      <c r="W123" s="9"/>
      <c r="X123" s="9"/>
      <c r="Y123" s="9"/>
      <c r="Z123" s="9"/>
      <c r="AA123" s="9"/>
      <c r="AB123" s="9"/>
      <c r="AC123" s="9"/>
      <c r="AD123" s="9"/>
      <c r="AE123" s="9"/>
      <c r="AF123" s="9"/>
      <c r="AG123" s="9"/>
      <c r="AH123" s="9"/>
      <c r="AI123" s="9"/>
      <c r="AJ123" s="9"/>
      <c r="AK123" s="9"/>
      <c r="AL123" s="11">
        <f t="shared" si="3"/>
        <v>0</v>
      </c>
      <c r="AM123" s="11">
        <f t="shared" si="4"/>
        <v>0</v>
      </c>
      <c r="AN123" s="47" t="e">
        <f t="shared" si="5"/>
        <v>#DIV/0!</v>
      </c>
    </row>
    <row r="124" spans="1:40" x14ac:dyDescent="0.25">
      <c r="A124" s="10">
        <v>123</v>
      </c>
      <c r="B124" s="11">
        <f>VLOOKUP($A124,Table2[[No]:[Date Student Last Attended Program
(mm/dd/yyyy)]],2,FALSE)</f>
        <v>0</v>
      </c>
      <c r="C124" s="12">
        <f>VLOOKUP($A124,Table2[[No]:[Date Student Last Attended Program
(mm/dd/yyyy)]],4,FALSE)</f>
        <v>0</v>
      </c>
      <c r="D124" s="51">
        <f>VLOOKUP($A124,Table2[[No]:[Date Student Last Attended Program
(mm/dd/yyyy)]],14,FALSE)</f>
        <v>0</v>
      </c>
      <c r="E124" s="138">
        <f>VLOOKUP($A124,Table2[[No]:[Date Student Last Attended Program
(mm/dd/yyyy)]],17,FALSE)</f>
        <v>0</v>
      </c>
      <c r="F124" s="207">
        <f>VLOOKUP($A124,Table2[[No]:[Date Student Last Attended Program
(mm/dd/yyyy)]],18,FALSE)</f>
        <v>0</v>
      </c>
      <c r="G124" s="209">
        <f>VLOOKUP($A124,Table2[[#All],[No]:[Which Group Does Student Participate In?
(optional)]],23,FALSE)</f>
        <v>0</v>
      </c>
      <c r="H124" s="29"/>
      <c r="I124" s="29"/>
      <c r="J124" s="29"/>
      <c r="K124" s="29"/>
      <c r="L124" s="29"/>
      <c r="M124" s="29"/>
      <c r="N124" s="29"/>
      <c r="O124" s="29"/>
      <c r="P124" s="29"/>
      <c r="Q124" s="29"/>
      <c r="R124" s="29"/>
      <c r="S124" s="9"/>
      <c r="T124" s="9"/>
      <c r="U124" s="9"/>
      <c r="V124" s="9"/>
      <c r="W124" s="9"/>
      <c r="X124" s="9"/>
      <c r="Y124" s="9"/>
      <c r="Z124" s="9"/>
      <c r="AA124" s="9"/>
      <c r="AB124" s="9"/>
      <c r="AC124" s="9"/>
      <c r="AD124" s="9"/>
      <c r="AE124" s="9"/>
      <c r="AF124" s="9"/>
      <c r="AG124" s="9"/>
      <c r="AH124" s="9"/>
      <c r="AI124" s="9"/>
      <c r="AJ124" s="9"/>
      <c r="AK124" s="9"/>
      <c r="AL124" s="11">
        <f t="shared" si="3"/>
        <v>0</v>
      </c>
      <c r="AM124" s="11">
        <f t="shared" si="4"/>
        <v>0</v>
      </c>
      <c r="AN124" s="47" t="e">
        <f t="shared" si="5"/>
        <v>#DIV/0!</v>
      </c>
    </row>
    <row r="125" spans="1:40" x14ac:dyDescent="0.25">
      <c r="A125" s="10">
        <v>124</v>
      </c>
      <c r="B125" s="11">
        <f>VLOOKUP($A125,Table2[[No]:[Date Student Last Attended Program
(mm/dd/yyyy)]],2,FALSE)</f>
        <v>0</v>
      </c>
      <c r="C125" s="12">
        <f>VLOOKUP($A125,Table2[[No]:[Date Student Last Attended Program
(mm/dd/yyyy)]],4,FALSE)</f>
        <v>0</v>
      </c>
      <c r="D125" s="51">
        <f>VLOOKUP($A125,Table2[[No]:[Date Student Last Attended Program
(mm/dd/yyyy)]],14,FALSE)</f>
        <v>0</v>
      </c>
      <c r="E125" s="138">
        <f>VLOOKUP($A125,Table2[[No]:[Date Student Last Attended Program
(mm/dd/yyyy)]],17,FALSE)</f>
        <v>0</v>
      </c>
      <c r="F125" s="207">
        <f>VLOOKUP($A125,Table2[[No]:[Date Student Last Attended Program
(mm/dd/yyyy)]],18,FALSE)</f>
        <v>0</v>
      </c>
      <c r="G125" s="209">
        <f>VLOOKUP($A125,Table2[[#All],[No]:[Which Group Does Student Participate In?
(optional)]],23,FALSE)</f>
        <v>0</v>
      </c>
      <c r="H125" s="29"/>
      <c r="I125" s="29"/>
      <c r="J125" s="29"/>
      <c r="K125" s="29"/>
      <c r="L125" s="29"/>
      <c r="M125" s="29"/>
      <c r="N125" s="29"/>
      <c r="O125" s="29"/>
      <c r="P125" s="29"/>
      <c r="Q125" s="29"/>
      <c r="R125" s="29"/>
      <c r="S125" s="9"/>
      <c r="T125" s="9"/>
      <c r="U125" s="9"/>
      <c r="V125" s="9"/>
      <c r="W125" s="9"/>
      <c r="X125" s="9"/>
      <c r="Y125" s="9"/>
      <c r="Z125" s="9"/>
      <c r="AA125" s="9"/>
      <c r="AB125" s="9"/>
      <c r="AC125" s="9"/>
      <c r="AD125" s="9"/>
      <c r="AE125" s="9"/>
      <c r="AF125" s="9"/>
      <c r="AG125" s="9"/>
      <c r="AH125" s="9"/>
      <c r="AI125" s="9"/>
      <c r="AJ125" s="9"/>
      <c r="AK125" s="9"/>
      <c r="AL125" s="11">
        <f t="shared" si="3"/>
        <v>0</v>
      </c>
      <c r="AM125" s="11">
        <f t="shared" si="4"/>
        <v>0</v>
      </c>
      <c r="AN125" s="47" t="e">
        <f t="shared" si="5"/>
        <v>#DIV/0!</v>
      </c>
    </row>
    <row r="126" spans="1:40" x14ac:dyDescent="0.25">
      <c r="A126" s="10">
        <v>125</v>
      </c>
      <c r="B126" s="11">
        <f>VLOOKUP($A126,Table2[[No]:[Date Student Last Attended Program
(mm/dd/yyyy)]],2,FALSE)</f>
        <v>0</v>
      </c>
      <c r="C126" s="12">
        <f>VLOOKUP($A126,Table2[[No]:[Date Student Last Attended Program
(mm/dd/yyyy)]],4,FALSE)</f>
        <v>0</v>
      </c>
      <c r="D126" s="51">
        <f>VLOOKUP($A126,Table2[[No]:[Date Student Last Attended Program
(mm/dd/yyyy)]],14,FALSE)</f>
        <v>0</v>
      </c>
      <c r="E126" s="138">
        <f>VLOOKUP($A126,Table2[[No]:[Date Student Last Attended Program
(mm/dd/yyyy)]],17,FALSE)</f>
        <v>0</v>
      </c>
      <c r="F126" s="207">
        <f>VLOOKUP($A126,Table2[[No]:[Date Student Last Attended Program
(mm/dd/yyyy)]],18,FALSE)</f>
        <v>0</v>
      </c>
      <c r="G126" s="209">
        <f>VLOOKUP($A126,Table2[[#All],[No]:[Which Group Does Student Participate In?
(optional)]],23,FALSE)</f>
        <v>0</v>
      </c>
      <c r="H126" s="29"/>
      <c r="I126" s="29"/>
      <c r="J126" s="29"/>
      <c r="K126" s="29"/>
      <c r="L126" s="29"/>
      <c r="M126" s="29"/>
      <c r="N126" s="29"/>
      <c r="O126" s="29"/>
      <c r="P126" s="29"/>
      <c r="Q126" s="29"/>
      <c r="R126" s="29"/>
      <c r="S126" s="9"/>
      <c r="T126" s="9"/>
      <c r="U126" s="9"/>
      <c r="V126" s="9"/>
      <c r="W126" s="9"/>
      <c r="X126" s="9"/>
      <c r="Y126" s="9"/>
      <c r="Z126" s="9"/>
      <c r="AA126" s="9"/>
      <c r="AB126" s="9"/>
      <c r="AC126" s="9"/>
      <c r="AD126" s="9"/>
      <c r="AE126" s="9"/>
      <c r="AF126" s="9"/>
      <c r="AG126" s="9"/>
      <c r="AH126" s="9"/>
      <c r="AI126" s="9"/>
      <c r="AJ126" s="9"/>
      <c r="AK126" s="9"/>
      <c r="AL126" s="11">
        <f t="shared" si="3"/>
        <v>0</v>
      </c>
      <c r="AM126" s="11">
        <f t="shared" si="4"/>
        <v>0</v>
      </c>
      <c r="AN126" s="47" t="e">
        <f t="shared" si="5"/>
        <v>#DIV/0!</v>
      </c>
    </row>
    <row r="127" spans="1:40" x14ac:dyDescent="0.25">
      <c r="A127" s="10">
        <v>126</v>
      </c>
      <c r="B127" s="11">
        <f>VLOOKUP($A127,Table2[[No]:[Date Student Last Attended Program
(mm/dd/yyyy)]],2,FALSE)</f>
        <v>0</v>
      </c>
      <c r="C127" s="12">
        <f>VLOOKUP($A127,Table2[[No]:[Date Student Last Attended Program
(mm/dd/yyyy)]],4,FALSE)</f>
        <v>0</v>
      </c>
      <c r="D127" s="51">
        <f>VLOOKUP($A127,Table2[[No]:[Date Student Last Attended Program
(mm/dd/yyyy)]],14,FALSE)</f>
        <v>0</v>
      </c>
      <c r="E127" s="138">
        <f>VLOOKUP($A127,Table2[[No]:[Date Student Last Attended Program
(mm/dd/yyyy)]],17,FALSE)</f>
        <v>0</v>
      </c>
      <c r="F127" s="207">
        <f>VLOOKUP($A127,Table2[[No]:[Date Student Last Attended Program
(mm/dd/yyyy)]],18,FALSE)</f>
        <v>0</v>
      </c>
      <c r="G127" s="209">
        <f>VLOOKUP($A127,Table2[[#All],[No]:[Which Group Does Student Participate In?
(optional)]],23,FALSE)</f>
        <v>0</v>
      </c>
      <c r="H127" s="29"/>
      <c r="I127" s="29"/>
      <c r="J127" s="29"/>
      <c r="K127" s="29"/>
      <c r="L127" s="29"/>
      <c r="M127" s="29"/>
      <c r="N127" s="29"/>
      <c r="O127" s="29"/>
      <c r="P127" s="29"/>
      <c r="Q127" s="29"/>
      <c r="R127" s="29"/>
      <c r="S127" s="9"/>
      <c r="T127" s="9"/>
      <c r="U127" s="9"/>
      <c r="V127" s="9"/>
      <c r="W127" s="9"/>
      <c r="X127" s="9"/>
      <c r="Y127" s="9"/>
      <c r="Z127" s="9"/>
      <c r="AA127" s="9"/>
      <c r="AB127" s="9"/>
      <c r="AC127" s="9"/>
      <c r="AD127" s="9"/>
      <c r="AE127" s="9"/>
      <c r="AF127" s="9"/>
      <c r="AG127" s="9"/>
      <c r="AH127" s="9"/>
      <c r="AI127" s="9"/>
      <c r="AJ127" s="9"/>
      <c r="AK127" s="9"/>
      <c r="AL127" s="11">
        <f t="shared" si="3"/>
        <v>0</v>
      </c>
      <c r="AM127" s="11">
        <f t="shared" si="4"/>
        <v>0</v>
      </c>
      <c r="AN127" s="47" t="e">
        <f t="shared" si="5"/>
        <v>#DIV/0!</v>
      </c>
    </row>
    <row r="128" spans="1:40" x14ac:dyDescent="0.25">
      <c r="A128" s="10">
        <v>127</v>
      </c>
      <c r="B128" s="11">
        <f>VLOOKUP($A128,Table2[[No]:[Date Student Last Attended Program
(mm/dd/yyyy)]],2,FALSE)</f>
        <v>0</v>
      </c>
      <c r="C128" s="12">
        <f>VLOOKUP($A128,Table2[[No]:[Date Student Last Attended Program
(mm/dd/yyyy)]],4,FALSE)</f>
        <v>0</v>
      </c>
      <c r="D128" s="51">
        <f>VLOOKUP($A128,Table2[[No]:[Date Student Last Attended Program
(mm/dd/yyyy)]],14,FALSE)</f>
        <v>0</v>
      </c>
      <c r="E128" s="138">
        <f>VLOOKUP($A128,Table2[[No]:[Date Student Last Attended Program
(mm/dd/yyyy)]],17,FALSE)</f>
        <v>0</v>
      </c>
      <c r="F128" s="207">
        <f>VLOOKUP($A128,Table2[[No]:[Date Student Last Attended Program
(mm/dd/yyyy)]],18,FALSE)</f>
        <v>0</v>
      </c>
      <c r="G128" s="209">
        <f>VLOOKUP($A128,Table2[[#All],[No]:[Which Group Does Student Participate In?
(optional)]],23,FALSE)</f>
        <v>0</v>
      </c>
      <c r="H128" s="29"/>
      <c r="I128" s="29"/>
      <c r="J128" s="29"/>
      <c r="K128" s="29"/>
      <c r="L128" s="29"/>
      <c r="M128" s="29"/>
      <c r="N128" s="29"/>
      <c r="O128" s="29"/>
      <c r="P128" s="29"/>
      <c r="Q128" s="29"/>
      <c r="R128" s="29"/>
      <c r="S128" s="9"/>
      <c r="T128" s="9"/>
      <c r="U128" s="9"/>
      <c r="V128" s="9"/>
      <c r="W128" s="9"/>
      <c r="X128" s="9"/>
      <c r="Y128" s="9"/>
      <c r="Z128" s="9"/>
      <c r="AA128" s="9"/>
      <c r="AB128" s="9"/>
      <c r="AC128" s="9"/>
      <c r="AD128" s="9"/>
      <c r="AE128" s="9"/>
      <c r="AF128" s="9"/>
      <c r="AG128" s="9"/>
      <c r="AH128" s="9"/>
      <c r="AI128" s="9"/>
      <c r="AJ128" s="9"/>
      <c r="AK128" s="9"/>
      <c r="AL128" s="11">
        <f t="shared" si="3"/>
        <v>0</v>
      </c>
      <c r="AM128" s="11">
        <f t="shared" si="4"/>
        <v>0</v>
      </c>
      <c r="AN128" s="47" t="e">
        <f t="shared" si="5"/>
        <v>#DIV/0!</v>
      </c>
    </row>
    <row r="129" spans="1:40" x14ac:dyDescent="0.25">
      <c r="A129" s="10">
        <v>128</v>
      </c>
      <c r="B129" s="11">
        <f>VLOOKUP($A129,Table2[[No]:[Date Student Last Attended Program
(mm/dd/yyyy)]],2,FALSE)</f>
        <v>0</v>
      </c>
      <c r="C129" s="12">
        <f>VLOOKUP($A129,Table2[[No]:[Date Student Last Attended Program
(mm/dd/yyyy)]],4,FALSE)</f>
        <v>0</v>
      </c>
      <c r="D129" s="51">
        <f>VLOOKUP($A129,Table2[[No]:[Date Student Last Attended Program
(mm/dd/yyyy)]],14,FALSE)</f>
        <v>0</v>
      </c>
      <c r="E129" s="138">
        <f>VLOOKUP($A129,Table2[[No]:[Date Student Last Attended Program
(mm/dd/yyyy)]],17,FALSE)</f>
        <v>0</v>
      </c>
      <c r="F129" s="207">
        <f>VLOOKUP($A129,Table2[[No]:[Date Student Last Attended Program
(mm/dd/yyyy)]],18,FALSE)</f>
        <v>0</v>
      </c>
      <c r="G129" s="209">
        <f>VLOOKUP($A129,Table2[[#All],[No]:[Which Group Does Student Participate In?
(optional)]],23,FALSE)</f>
        <v>0</v>
      </c>
      <c r="H129" s="29"/>
      <c r="I129" s="29"/>
      <c r="J129" s="29"/>
      <c r="K129" s="29"/>
      <c r="L129" s="29"/>
      <c r="M129" s="29"/>
      <c r="N129" s="29"/>
      <c r="O129" s="29"/>
      <c r="P129" s="29"/>
      <c r="Q129" s="29"/>
      <c r="R129" s="29"/>
      <c r="S129" s="9"/>
      <c r="T129" s="9"/>
      <c r="U129" s="9"/>
      <c r="V129" s="9"/>
      <c r="W129" s="9"/>
      <c r="X129" s="9"/>
      <c r="Y129" s="9"/>
      <c r="Z129" s="9"/>
      <c r="AA129" s="9"/>
      <c r="AB129" s="9"/>
      <c r="AC129" s="9"/>
      <c r="AD129" s="9"/>
      <c r="AE129" s="9"/>
      <c r="AF129" s="9"/>
      <c r="AG129" s="9"/>
      <c r="AH129" s="9"/>
      <c r="AI129" s="9"/>
      <c r="AJ129" s="9"/>
      <c r="AK129" s="9"/>
      <c r="AL129" s="11">
        <f t="shared" si="3"/>
        <v>0</v>
      </c>
      <c r="AM129" s="11">
        <f t="shared" si="4"/>
        <v>0</v>
      </c>
      <c r="AN129" s="47" t="e">
        <f t="shared" si="5"/>
        <v>#DIV/0!</v>
      </c>
    </row>
    <row r="130" spans="1:40" x14ac:dyDescent="0.25">
      <c r="A130" s="10">
        <v>129</v>
      </c>
      <c r="B130" s="11">
        <f>VLOOKUP($A130,Table2[[No]:[Date Student Last Attended Program
(mm/dd/yyyy)]],2,FALSE)</f>
        <v>0</v>
      </c>
      <c r="C130" s="12">
        <f>VLOOKUP($A130,Table2[[No]:[Date Student Last Attended Program
(mm/dd/yyyy)]],4,FALSE)</f>
        <v>0</v>
      </c>
      <c r="D130" s="51">
        <f>VLOOKUP($A130,Table2[[No]:[Date Student Last Attended Program
(mm/dd/yyyy)]],14,FALSE)</f>
        <v>0</v>
      </c>
      <c r="E130" s="138">
        <f>VLOOKUP($A130,Table2[[No]:[Date Student Last Attended Program
(mm/dd/yyyy)]],17,FALSE)</f>
        <v>0</v>
      </c>
      <c r="F130" s="207">
        <f>VLOOKUP($A130,Table2[[No]:[Date Student Last Attended Program
(mm/dd/yyyy)]],18,FALSE)</f>
        <v>0</v>
      </c>
      <c r="G130" s="209">
        <f>VLOOKUP($A130,Table2[[#All],[No]:[Which Group Does Student Participate In?
(optional)]],23,FALSE)</f>
        <v>0</v>
      </c>
      <c r="H130" s="29"/>
      <c r="I130" s="29"/>
      <c r="J130" s="29"/>
      <c r="K130" s="29"/>
      <c r="L130" s="29"/>
      <c r="M130" s="29"/>
      <c r="N130" s="29"/>
      <c r="O130" s="29"/>
      <c r="P130" s="29"/>
      <c r="Q130" s="29"/>
      <c r="R130" s="29"/>
      <c r="S130" s="9"/>
      <c r="T130" s="9"/>
      <c r="U130" s="9"/>
      <c r="V130" s="9"/>
      <c r="W130" s="9"/>
      <c r="X130" s="9"/>
      <c r="Y130" s="9"/>
      <c r="Z130" s="9"/>
      <c r="AA130" s="9"/>
      <c r="AB130" s="9"/>
      <c r="AC130" s="9"/>
      <c r="AD130" s="9"/>
      <c r="AE130" s="9"/>
      <c r="AF130" s="9"/>
      <c r="AG130" s="9"/>
      <c r="AH130" s="9"/>
      <c r="AI130" s="9"/>
      <c r="AJ130" s="9"/>
      <c r="AK130" s="9"/>
      <c r="AL130" s="11">
        <f t="shared" ref="AL130:AL193" si="6">COUNTIF(H130:AK130,"1")</f>
        <v>0</v>
      </c>
      <c r="AM130" s="11">
        <f t="shared" ref="AM130:AM193" si="7">COUNTIFS(H130:AK130,"1")+COUNTIF(H130:AK130,"0")</f>
        <v>0</v>
      </c>
      <c r="AN130" s="47" t="e">
        <f t="shared" ref="AN130:AN193" si="8">AL130/AM130</f>
        <v>#DIV/0!</v>
      </c>
    </row>
    <row r="131" spans="1:40" x14ac:dyDescent="0.25">
      <c r="A131" s="10">
        <v>130</v>
      </c>
      <c r="B131" s="11">
        <f>VLOOKUP($A131,Table2[[No]:[Date Student Last Attended Program
(mm/dd/yyyy)]],2,FALSE)</f>
        <v>0</v>
      </c>
      <c r="C131" s="12">
        <f>VLOOKUP($A131,Table2[[No]:[Date Student Last Attended Program
(mm/dd/yyyy)]],4,FALSE)</f>
        <v>0</v>
      </c>
      <c r="D131" s="51">
        <f>VLOOKUP($A131,Table2[[No]:[Date Student Last Attended Program
(mm/dd/yyyy)]],14,FALSE)</f>
        <v>0</v>
      </c>
      <c r="E131" s="138">
        <f>VLOOKUP($A131,Table2[[No]:[Date Student Last Attended Program
(mm/dd/yyyy)]],17,FALSE)</f>
        <v>0</v>
      </c>
      <c r="F131" s="207">
        <f>VLOOKUP($A131,Table2[[No]:[Date Student Last Attended Program
(mm/dd/yyyy)]],18,FALSE)</f>
        <v>0</v>
      </c>
      <c r="G131" s="209">
        <f>VLOOKUP($A131,Table2[[#All],[No]:[Which Group Does Student Participate In?
(optional)]],23,FALSE)</f>
        <v>0</v>
      </c>
      <c r="H131" s="29"/>
      <c r="I131" s="29"/>
      <c r="J131" s="29"/>
      <c r="K131" s="29"/>
      <c r="L131" s="29"/>
      <c r="M131" s="29"/>
      <c r="N131" s="29"/>
      <c r="O131" s="29"/>
      <c r="P131" s="29"/>
      <c r="Q131" s="29"/>
      <c r="R131" s="29"/>
      <c r="S131" s="9"/>
      <c r="T131" s="9"/>
      <c r="U131" s="9"/>
      <c r="V131" s="9"/>
      <c r="W131" s="9"/>
      <c r="X131" s="9"/>
      <c r="Y131" s="9"/>
      <c r="Z131" s="9"/>
      <c r="AA131" s="9"/>
      <c r="AB131" s="9"/>
      <c r="AC131" s="9"/>
      <c r="AD131" s="9"/>
      <c r="AE131" s="9"/>
      <c r="AF131" s="9"/>
      <c r="AG131" s="9"/>
      <c r="AH131" s="9"/>
      <c r="AI131" s="9"/>
      <c r="AJ131" s="9"/>
      <c r="AK131" s="9"/>
      <c r="AL131" s="11">
        <f t="shared" si="6"/>
        <v>0</v>
      </c>
      <c r="AM131" s="11">
        <f t="shared" si="7"/>
        <v>0</v>
      </c>
      <c r="AN131" s="47" t="e">
        <f t="shared" si="8"/>
        <v>#DIV/0!</v>
      </c>
    </row>
    <row r="132" spans="1:40" x14ac:dyDescent="0.25">
      <c r="A132" s="10">
        <v>131</v>
      </c>
      <c r="B132" s="11">
        <f>VLOOKUP($A132,Table2[[No]:[Date Student Last Attended Program
(mm/dd/yyyy)]],2,FALSE)</f>
        <v>0</v>
      </c>
      <c r="C132" s="12">
        <f>VLOOKUP($A132,Table2[[No]:[Date Student Last Attended Program
(mm/dd/yyyy)]],4,FALSE)</f>
        <v>0</v>
      </c>
      <c r="D132" s="51">
        <f>VLOOKUP($A132,Table2[[No]:[Date Student Last Attended Program
(mm/dd/yyyy)]],14,FALSE)</f>
        <v>0</v>
      </c>
      <c r="E132" s="138">
        <f>VLOOKUP($A132,Table2[[No]:[Date Student Last Attended Program
(mm/dd/yyyy)]],17,FALSE)</f>
        <v>0</v>
      </c>
      <c r="F132" s="207">
        <f>VLOOKUP($A132,Table2[[No]:[Date Student Last Attended Program
(mm/dd/yyyy)]],18,FALSE)</f>
        <v>0</v>
      </c>
      <c r="G132" s="209">
        <f>VLOOKUP($A132,Table2[[#All],[No]:[Which Group Does Student Participate In?
(optional)]],23,FALSE)</f>
        <v>0</v>
      </c>
      <c r="H132" s="29"/>
      <c r="I132" s="29"/>
      <c r="J132" s="29"/>
      <c r="K132" s="29"/>
      <c r="L132" s="29"/>
      <c r="M132" s="29"/>
      <c r="N132" s="29"/>
      <c r="O132" s="29"/>
      <c r="P132" s="29"/>
      <c r="Q132" s="29"/>
      <c r="R132" s="29"/>
      <c r="S132" s="9"/>
      <c r="T132" s="9"/>
      <c r="U132" s="9"/>
      <c r="V132" s="9"/>
      <c r="W132" s="9"/>
      <c r="X132" s="9"/>
      <c r="Y132" s="9"/>
      <c r="Z132" s="9"/>
      <c r="AA132" s="9"/>
      <c r="AB132" s="9"/>
      <c r="AC132" s="9"/>
      <c r="AD132" s="9"/>
      <c r="AE132" s="9"/>
      <c r="AF132" s="9"/>
      <c r="AG132" s="9"/>
      <c r="AH132" s="9"/>
      <c r="AI132" s="9"/>
      <c r="AJ132" s="9"/>
      <c r="AK132" s="9"/>
      <c r="AL132" s="11">
        <f t="shared" si="6"/>
        <v>0</v>
      </c>
      <c r="AM132" s="11">
        <f t="shared" si="7"/>
        <v>0</v>
      </c>
      <c r="AN132" s="47" t="e">
        <f t="shared" si="8"/>
        <v>#DIV/0!</v>
      </c>
    </row>
    <row r="133" spans="1:40" x14ac:dyDescent="0.25">
      <c r="A133" s="10">
        <v>132</v>
      </c>
      <c r="B133" s="11">
        <f>VLOOKUP($A133,Table2[[No]:[Date Student Last Attended Program
(mm/dd/yyyy)]],2,FALSE)</f>
        <v>0</v>
      </c>
      <c r="C133" s="12">
        <f>VLOOKUP($A133,Table2[[No]:[Date Student Last Attended Program
(mm/dd/yyyy)]],4,FALSE)</f>
        <v>0</v>
      </c>
      <c r="D133" s="51">
        <f>VLOOKUP($A133,Table2[[No]:[Date Student Last Attended Program
(mm/dd/yyyy)]],14,FALSE)</f>
        <v>0</v>
      </c>
      <c r="E133" s="138">
        <f>VLOOKUP($A133,Table2[[No]:[Date Student Last Attended Program
(mm/dd/yyyy)]],17,FALSE)</f>
        <v>0</v>
      </c>
      <c r="F133" s="207">
        <f>VLOOKUP($A133,Table2[[No]:[Date Student Last Attended Program
(mm/dd/yyyy)]],18,FALSE)</f>
        <v>0</v>
      </c>
      <c r="G133" s="209">
        <f>VLOOKUP($A133,Table2[[#All],[No]:[Which Group Does Student Participate In?
(optional)]],23,FALSE)</f>
        <v>0</v>
      </c>
      <c r="H133" s="29"/>
      <c r="I133" s="29"/>
      <c r="J133" s="29"/>
      <c r="K133" s="29"/>
      <c r="L133" s="29"/>
      <c r="M133" s="29"/>
      <c r="N133" s="29"/>
      <c r="O133" s="29"/>
      <c r="P133" s="29"/>
      <c r="Q133" s="29"/>
      <c r="R133" s="29"/>
      <c r="S133" s="9"/>
      <c r="T133" s="9"/>
      <c r="U133" s="9"/>
      <c r="V133" s="9"/>
      <c r="W133" s="9"/>
      <c r="X133" s="9"/>
      <c r="Y133" s="9"/>
      <c r="Z133" s="9"/>
      <c r="AA133" s="9"/>
      <c r="AB133" s="9"/>
      <c r="AC133" s="9"/>
      <c r="AD133" s="9"/>
      <c r="AE133" s="9"/>
      <c r="AF133" s="9"/>
      <c r="AG133" s="9"/>
      <c r="AH133" s="9"/>
      <c r="AI133" s="9"/>
      <c r="AJ133" s="9"/>
      <c r="AK133" s="9"/>
      <c r="AL133" s="11">
        <f t="shared" si="6"/>
        <v>0</v>
      </c>
      <c r="AM133" s="11">
        <f t="shared" si="7"/>
        <v>0</v>
      </c>
      <c r="AN133" s="47" t="e">
        <f t="shared" si="8"/>
        <v>#DIV/0!</v>
      </c>
    </row>
    <row r="134" spans="1:40" x14ac:dyDescent="0.25">
      <c r="A134" s="10">
        <v>133</v>
      </c>
      <c r="B134" s="11">
        <f>VLOOKUP($A134,Table2[[No]:[Date Student Last Attended Program
(mm/dd/yyyy)]],2,FALSE)</f>
        <v>0</v>
      </c>
      <c r="C134" s="12">
        <f>VLOOKUP($A134,Table2[[No]:[Date Student Last Attended Program
(mm/dd/yyyy)]],4,FALSE)</f>
        <v>0</v>
      </c>
      <c r="D134" s="51">
        <f>VLOOKUP($A134,Table2[[No]:[Date Student Last Attended Program
(mm/dd/yyyy)]],14,FALSE)</f>
        <v>0</v>
      </c>
      <c r="E134" s="138">
        <f>VLOOKUP($A134,Table2[[No]:[Date Student Last Attended Program
(mm/dd/yyyy)]],17,FALSE)</f>
        <v>0</v>
      </c>
      <c r="F134" s="207">
        <f>VLOOKUP($A134,Table2[[No]:[Date Student Last Attended Program
(mm/dd/yyyy)]],18,FALSE)</f>
        <v>0</v>
      </c>
      <c r="G134" s="209">
        <f>VLOOKUP($A134,Table2[[#All],[No]:[Which Group Does Student Participate In?
(optional)]],23,FALSE)</f>
        <v>0</v>
      </c>
      <c r="H134" s="29"/>
      <c r="I134" s="29"/>
      <c r="J134" s="29"/>
      <c r="K134" s="29"/>
      <c r="L134" s="29"/>
      <c r="M134" s="29"/>
      <c r="N134" s="29"/>
      <c r="O134" s="29"/>
      <c r="P134" s="29"/>
      <c r="Q134" s="29"/>
      <c r="R134" s="29"/>
      <c r="S134" s="9"/>
      <c r="T134" s="9"/>
      <c r="U134" s="9"/>
      <c r="V134" s="9"/>
      <c r="W134" s="9"/>
      <c r="X134" s="9"/>
      <c r="Y134" s="9"/>
      <c r="Z134" s="9"/>
      <c r="AA134" s="9"/>
      <c r="AB134" s="9"/>
      <c r="AC134" s="9"/>
      <c r="AD134" s="9"/>
      <c r="AE134" s="9"/>
      <c r="AF134" s="9"/>
      <c r="AG134" s="9"/>
      <c r="AH134" s="9"/>
      <c r="AI134" s="9"/>
      <c r="AJ134" s="9"/>
      <c r="AK134" s="9"/>
      <c r="AL134" s="11">
        <f t="shared" si="6"/>
        <v>0</v>
      </c>
      <c r="AM134" s="11">
        <f t="shared" si="7"/>
        <v>0</v>
      </c>
      <c r="AN134" s="47" t="e">
        <f t="shared" si="8"/>
        <v>#DIV/0!</v>
      </c>
    </row>
    <row r="135" spans="1:40" x14ac:dyDescent="0.25">
      <c r="A135" s="10">
        <v>134</v>
      </c>
      <c r="B135" s="11">
        <f>VLOOKUP($A135,Table2[[No]:[Date Student Last Attended Program
(mm/dd/yyyy)]],2,FALSE)</f>
        <v>0</v>
      </c>
      <c r="C135" s="12">
        <f>VLOOKUP($A135,Table2[[No]:[Date Student Last Attended Program
(mm/dd/yyyy)]],4,FALSE)</f>
        <v>0</v>
      </c>
      <c r="D135" s="51">
        <f>VLOOKUP($A135,Table2[[No]:[Date Student Last Attended Program
(mm/dd/yyyy)]],14,FALSE)</f>
        <v>0</v>
      </c>
      <c r="E135" s="138">
        <f>VLOOKUP($A135,Table2[[No]:[Date Student Last Attended Program
(mm/dd/yyyy)]],17,FALSE)</f>
        <v>0</v>
      </c>
      <c r="F135" s="207">
        <f>VLOOKUP($A135,Table2[[No]:[Date Student Last Attended Program
(mm/dd/yyyy)]],18,FALSE)</f>
        <v>0</v>
      </c>
      <c r="G135" s="209">
        <f>VLOOKUP($A135,Table2[[#All],[No]:[Which Group Does Student Participate In?
(optional)]],23,FALSE)</f>
        <v>0</v>
      </c>
      <c r="H135" s="29"/>
      <c r="I135" s="29"/>
      <c r="J135" s="29"/>
      <c r="K135" s="29"/>
      <c r="L135" s="29"/>
      <c r="M135" s="29"/>
      <c r="N135" s="29"/>
      <c r="O135" s="29"/>
      <c r="P135" s="29"/>
      <c r="Q135" s="29"/>
      <c r="R135" s="29"/>
      <c r="S135" s="9"/>
      <c r="T135" s="9"/>
      <c r="U135" s="9"/>
      <c r="V135" s="9"/>
      <c r="W135" s="9"/>
      <c r="X135" s="9"/>
      <c r="Y135" s="9"/>
      <c r="Z135" s="9"/>
      <c r="AA135" s="9"/>
      <c r="AB135" s="9"/>
      <c r="AC135" s="9"/>
      <c r="AD135" s="9"/>
      <c r="AE135" s="9"/>
      <c r="AF135" s="9"/>
      <c r="AG135" s="9"/>
      <c r="AH135" s="9"/>
      <c r="AI135" s="9"/>
      <c r="AJ135" s="9"/>
      <c r="AK135" s="9"/>
      <c r="AL135" s="11">
        <f t="shared" si="6"/>
        <v>0</v>
      </c>
      <c r="AM135" s="11">
        <f t="shared" si="7"/>
        <v>0</v>
      </c>
      <c r="AN135" s="47" t="e">
        <f t="shared" si="8"/>
        <v>#DIV/0!</v>
      </c>
    </row>
    <row r="136" spans="1:40" x14ac:dyDescent="0.25">
      <c r="A136" s="10">
        <v>135</v>
      </c>
      <c r="B136" s="11">
        <f>VLOOKUP($A136,Table2[[No]:[Date Student Last Attended Program
(mm/dd/yyyy)]],2,FALSE)</f>
        <v>0</v>
      </c>
      <c r="C136" s="12">
        <f>VLOOKUP($A136,Table2[[No]:[Date Student Last Attended Program
(mm/dd/yyyy)]],4,FALSE)</f>
        <v>0</v>
      </c>
      <c r="D136" s="51">
        <f>VLOOKUP($A136,Table2[[No]:[Date Student Last Attended Program
(mm/dd/yyyy)]],14,FALSE)</f>
        <v>0</v>
      </c>
      <c r="E136" s="138">
        <f>VLOOKUP($A136,Table2[[No]:[Date Student Last Attended Program
(mm/dd/yyyy)]],17,FALSE)</f>
        <v>0</v>
      </c>
      <c r="F136" s="207">
        <f>VLOOKUP($A136,Table2[[No]:[Date Student Last Attended Program
(mm/dd/yyyy)]],18,FALSE)</f>
        <v>0</v>
      </c>
      <c r="G136" s="209">
        <f>VLOOKUP($A136,Table2[[#All],[No]:[Which Group Does Student Participate In?
(optional)]],23,FALSE)</f>
        <v>0</v>
      </c>
      <c r="H136" s="29"/>
      <c r="I136" s="29"/>
      <c r="J136" s="29"/>
      <c r="K136" s="29"/>
      <c r="L136" s="29"/>
      <c r="M136" s="29"/>
      <c r="N136" s="29"/>
      <c r="O136" s="29"/>
      <c r="P136" s="29"/>
      <c r="Q136" s="29"/>
      <c r="R136" s="29"/>
      <c r="S136" s="9"/>
      <c r="T136" s="9"/>
      <c r="U136" s="9"/>
      <c r="V136" s="9"/>
      <c r="W136" s="9"/>
      <c r="X136" s="9"/>
      <c r="Y136" s="9"/>
      <c r="Z136" s="9"/>
      <c r="AA136" s="9"/>
      <c r="AB136" s="9"/>
      <c r="AC136" s="9"/>
      <c r="AD136" s="9"/>
      <c r="AE136" s="9"/>
      <c r="AF136" s="9"/>
      <c r="AG136" s="9"/>
      <c r="AH136" s="9"/>
      <c r="AI136" s="9"/>
      <c r="AJ136" s="9"/>
      <c r="AK136" s="9"/>
      <c r="AL136" s="11">
        <f t="shared" si="6"/>
        <v>0</v>
      </c>
      <c r="AM136" s="11">
        <f t="shared" si="7"/>
        <v>0</v>
      </c>
      <c r="AN136" s="47" t="e">
        <f t="shared" si="8"/>
        <v>#DIV/0!</v>
      </c>
    </row>
    <row r="137" spans="1:40" x14ac:dyDescent="0.25">
      <c r="A137" s="10">
        <v>136</v>
      </c>
      <c r="B137" s="11">
        <f>VLOOKUP($A137,Table2[[No]:[Date Student Last Attended Program
(mm/dd/yyyy)]],2,FALSE)</f>
        <v>0</v>
      </c>
      <c r="C137" s="12">
        <f>VLOOKUP($A137,Table2[[No]:[Date Student Last Attended Program
(mm/dd/yyyy)]],4,FALSE)</f>
        <v>0</v>
      </c>
      <c r="D137" s="51">
        <f>VLOOKUP($A137,Table2[[No]:[Date Student Last Attended Program
(mm/dd/yyyy)]],14,FALSE)</f>
        <v>0</v>
      </c>
      <c r="E137" s="138">
        <f>VLOOKUP($A137,Table2[[No]:[Date Student Last Attended Program
(mm/dd/yyyy)]],17,FALSE)</f>
        <v>0</v>
      </c>
      <c r="F137" s="207">
        <f>VLOOKUP($A137,Table2[[No]:[Date Student Last Attended Program
(mm/dd/yyyy)]],18,FALSE)</f>
        <v>0</v>
      </c>
      <c r="G137" s="209">
        <f>VLOOKUP($A137,Table2[[#All],[No]:[Which Group Does Student Participate In?
(optional)]],23,FALSE)</f>
        <v>0</v>
      </c>
      <c r="H137" s="29"/>
      <c r="I137" s="29"/>
      <c r="J137" s="29"/>
      <c r="K137" s="29"/>
      <c r="L137" s="29"/>
      <c r="M137" s="29"/>
      <c r="N137" s="29"/>
      <c r="O137" s="29"/>
      <c r="P137" s="29"/>
      <c r="Q137" s="29"/>
      <c r="R137" s="29"/>
      <c r="S137" s="9"/>
      <c r="T137" s="9"/>
      <c r="U137" s="9"/>
      <c r="V137" s="9"/>
      <c r="W137" s="9"/>
      <c r="X137" s="9"/>
      <c r="Y137" s="9"/>
      <c r="Z137" s="9"/>
      <c r="AA137" s="9"/>
      <c r="AB137" s="9"/>
      <c r="AC137" s="9"/>
      <c r="AD137" s="9"/>
      <c r="AE137" s="9"/>
      <c r="AF137" s="9"/>
      <c r="AG137" s="9"/>
      <c r="AH137" s="9"/>
      <c r="AI137" s="9"/>
      <c r="AJ137" s="9"/>
      <c r="AK137" s="9"/>
      <c r="AL137" s="11">
        <f t="shared" si="6"/>
        <v>0</v>
      </c>
      <c r="AM137" s="11">
        <f t="shared" si="7"/>
        <v>0</v>
      </c>
      <c r="AN137" s="47" t="e">
        <f t="shared" si="8"/>
        <v>#DIV/0!</v>
      </c>
    </row>
    <row r="138" spans="1:40" x14ac:dyDescent="0.25">
      <c r="A138" s="10">
        <v>137</v>
      </c>
      <c r="B138" s="11">
        <f>VLOOKUP($A138,Table2[[No]:[Date Student Last Attended Program
(mm/dd/yyyy)]],2,FALSE)</f>
        <v>0</v>
      </c>
      <c r="C138" s="12">
        <f>VLOOKUP($A138,Table2[[No]:[Date Student Last Attended Program
(mm/dd/yyyy)]],4,FALSE)</f>
        <v>0</v>
      </c>
      <c r="D138" s="51">
        <f>VLOOKUP($A138,Table2[[No]:[Date Student Last Attended Program
(mm/dd/yyyy)]],14,FALSE)</f>
        <v>0</v>
      </c>
      <c r="E138" s="138">
        <f>VLOOKUP($A138,Table2[[No]:[Date Student Last Attended Program
(mm/dd/yyyy)]],17,FALSE)</f>
        <v>0</v>
      </c>
      <c r="F138" s="207">
        <f>VLOOKUP($A138,Table2[[No]:[Date Student Last Attended Program
(mm/dd/yyyy)]],18,FALSE)</f>
        <v>0</v>
      </c>
      <c r="G138" s="209">
        <f>VLOOKUP($A138,Table2[[#All],[No]:[Which Group Does Student Participate In?
(optional)]],23,FALSE)</f>
        <v>0</v>
      </c>
      <c r="H138" s="29"/>
      <c r="I138" s="29"/>
      <c r="J138" s="29"/>
      <c r="K138" s="29"/>
      <c r="L138" s="29"/>
      <c r="M138" s="29"/>
      <c r="N138" s="29"/>
      <c r="O138" s="29"/>
      <c r="P138" s="29"/>
      <c r="Q138" s="29"/>
      <c r="R138" s="29"/>
      <c r="S138" s="9"/>
      <c r="T138" s="9"/>
      <c r="U138" s="9"/>
      <c r="V138" s="9"/>
      <c r="W138" s="9"/>
      <c r="X138" s="9"/>
      <c r="Y138" s="9"/>
      <c r="Z138" s="9"/>
      <c r="AA138" s="9"/>
      <c r="AB138" s="9"/>
      <c r="AC138" s="9"/>
      <c r="AD138" s="9"/>
      <c r="AE138" s="9"/>
      <c r="AF138" s="9"/>
      <c r="AG138" s="9"/>
      <c r="AH138" s="9"/>
      <c r="AI138" s="9"/>
      <c r="AJ138" s="9"/>
      <c r="AK138" s="9"/>
      <c r="AL138" s="11">
        <f t="shared" si="6"/>
        <v>0</v>
      </c>
      <c r="AM138" s="11">
        <f t="shared" si="7"/>
        <v>0</v>
      </c>
      <c r="AN138" s="47" t="e">
        <f t="shared" si="8"/>
        <v>#DIV/0!</v>
      </c>
    </row>
    <row r="139" spans="1:40" x14ac:dyDescent="0.25">
      <c r="A139" s="10">
        <v>138</v>
      </c>
      <c r="B139" s="11">
        <f>VLOOKUP($A139,Table2[[No]:[Date Student Last Attended Program
(mm/dd/yyyy)]],2,FALSE)</f>
        <v>0</v>
      </c>
      <c r="C139" s="12">
        <f>VLOOKUP($A139,Table2[[No]:[Date Student Last Attended Program
(mm/dd/yyyy)]],4,FALSE)</f>
        <v>0</v>
      </c>
      <c r="D139" s="51">
        <f>VLOOKUP($A139,Table2[[No]:[Date Student Last Attended Program
(mm/dd/yyyy)]],14,FALSE)</f>
        <v>0</v>
      </c>
      <c r="E139" s="138">
        <f>VLOOKUP($A139,Table2[[No]:[Date Student Last Attended Program
(mm/dd/yyyy)]],17,FALSE)</f>
        <v>0</v>
      </c>
      <c r="F139" s="207">
        <f>VLOOKUP($A139,Table2[[No]:[Date Student Last Attended Program
(mm/dd/yyyy)]],18,FALSE)</f>
        <v>0</v>
      </c>
      <c r="G139" s="209">
        <f>VLOOKUP($A139,Table2[[#All],[No]:[Which Group Does Student Participate In?
(optional)]],23,FALSE)</f>
        <v>0</v>
      </c>
      <c r="H139" s="29"/>
      <c r="I139" s="29"/>
      <c r="J139" s="29"/>
      <c r="K139" s="29"/>
      <c r="L139" s="29"/>
      <c r="M139" s="29"/>
      <c r="N139" s="29"/>
      <c r="O139" s="29"/>
      <c r="P139" s="29"/>
      <c r="Q139" s="29"/>
      <c r="R139" s="29"/>
      <c r="S139" s="9"/>
      <c r="T139" s="9"/>
      <c r="U139" s="9"/>
      <c r="V139" s="9"/>
      <c r="W139" s="9"/>
      <c r="X139" s="9"/>
      <c r="Y139" s="9"/>
      <c r="Z139" s="9"/>
      <c r="AA139" s="9"/>
      <c r="AB139" s="9"/>
      <c r="AC139" s="9"/>
      <c r="AD139" s="9"/>
      <c r="AE139" s="9"/>
      <c r="AF139" s="9"/>
      <c r="AG139" s="9"/>
      <c r="AH139" s="9"/>
      <c r="AI139" s="9"/>
      <c r="AJ139" s="9"/>
      <c r="AK139" s="9"/>
      <c r="AL139" s="11">
        <f t="shared" si="6"/>
        <v>0</v>
      </c>
      <c r="AM139" s="11">
        <f t="shared" si="7"/>
        <v>0</v>
      </c>
      <c r="AN139" s="47" t="e">
        <f t="shared" si="8"/>
        <v>#DIV/0!</v>
      </c>
    </row>
    <row r="140" spans="1:40" x14ac:dyDescent="0.25">
      <c r="A140" s="10">
        <v>139</v>
      </c>
      <c r="B140" s="11">
        <f>VLOOKUP($A140,Table2[[No]:[Date Student Last Attended Program
(mm/dd/yyyy)]],2,FALSE)</f>
        <v>0</v>
      </c>
      <c r="C140" s="12">
        <f>VLOOKUP($A140,Table2[[No]:[Date Student Last Attended Program
(mm/dd/yyyy)]],4,FALSE)</f>
        <v>0</v>
      </c>
      <c r="D140" s="51">
        <f>VLOOKUP($A140,Table2[[No]:[Date Student Last Attended Program
(mm/dd/yyyy)]],14,FALSE)</f>
        <v>0</v>
      </c>
      <c r="E140" s="138">
        <f>VLOOKUP($A140,Table2[[No]:[Date Student Last Attended Program
(mm/dd/yyyy)]],17,FALSE)</f>
        <v>0</v>
      </c>
      <c r="F140" s="207">
        <f>VLOOKUP($A140,Table2[[No]:[Date Student Last Attended Program
(mm/dd/yyyy)]],18,FALSE)</f>
        <v>0</v>
      </c>
      <c r="G140" s="209">
        <f>VLOOKUP($A140,Table2[[#All],[No]:[Which Group Does Student Participate In?
(optional)]],23,FALSE)</f>
        <v>0</v>
      </c>
      <c r="H140" s="29"/>
      <c r="I140" s="29"/>
      <c r="J140" s="29"/>
      <c r="K140" s="29"/>
      <c r="L140" s="29"/>
      <c r="M140" s="29"/>
      <c r="N140" s="29"/>
      <c r="O140" s="29"/>
      <c r="P140" s="29"/>
      <c r="Q140" s="29"/>
      <c r="R140" s="29"/>
      <c r="S140" s="9"/>
      <c r="T140" s="9"/>
      <c r="U140" s="9"/>
      <c r="V140" s="9"/>
      <c r="W140" s="9"/>
      <c r="X140" s="9"/>
      <c r="Y140" s="9"/>
      <c r="Z140" s="9"/>
      <c r="AA140" s="9"/>
      <c r="AB140" s="9"/>
      <c r="AC140" s="9"/>
      <c r="AD140" s="9"/>
      <c r="AE140" s="9"/>
      <c r="AF140" s="9"/>
      <c r="AG140" s="9"/>
      <c r="AH140" s="9"/>
      <c r="AI140" s="9"/>
      <c r="AJ140" s="9"/>
      <c r="AK140" s="9"/>
      <c r="AL140" s="11">
        <f t="shared" si="6"/>
        <v>0</v>
      </c>
      <c r="AM140" s="11">
        <f t="shared" si="7"/>
        <v>0</v>
      </c>
      <c r="AN140" s="47" t="e">
        <f t="shared" si="8"/>
        <v>#DIV/0!</v>
      </c>
    </row>
    <row r="141" spans="1:40" x14ac:dyDescent="0.25">
      <c r="A141" s="10">
        <v>140</v>
      </c>
      <c r="B141" s="11">
        <f>VLOOKUP($A141,Table2[[No]:[Date Student Last Attended Program
(mm/dd/yyyy)]],2,FALSE)</f>
        <v>0</v>
      </c>
      <c r="C141" s="12">
        <f>VLOOKUP($A141,Table2[[No]:[Date Student Last Attended Program
(mm/dd/yyyy)]],4,FALSE)</f>
        <v>0</v>
      </c>
      <c r="D141" s="51">
        <f>VLOOKUP($A141,Table2[[No]:[Date Student Last Attended Program
(mm/dd/yyyy)]],14,FALSE)</f>
        <v>0</v>
      </c>
      <c r="E141" s="138">
        <f>VLOOKUP($A141,Table2[[No]:[Date Student Last Attended Program
(mm/dd/yyyy)]],17,FALSE)</f>
        <v>0</v>
      </c>
      <c r="F141" s="207">
        <f>VLOOKUP($A141,Table2[[No]:[Date Student Last Attended Program
(mm/dd/yyyy)]],18,FALSE)</f>
        <v>0</v>
      </c>
      <c r="G141" s="209">
        <f>VLOOKUP($A141,Table2[[#All],[No]:[Which Group Does Student Participate In?
(optional)]],23,FALSE)</f>
        <v>0</v>
      </c>
      <c r="H141" s="29"/>
      <c r="I141" s="29"/>
      <c r="J141" s="29"/>
      <c r="K141" s="29"/>
      <c r="L141" s="29"/>
      <c r="M141" s="29"/>
      <c r="N141" s="29"/>
      <c r="O141" s="29"/>
      <c r="P141" s="29"/>
      <c r="Q141" s="29"/>
      <c r="R141" s="29"/>
      <c r="S141" s="9"/>
      <c r="T141" s="9"/>
      <c r="U141" s="9"/>
      <c r="V141" s="9"/>
      <c r="W141" s="9"/>
      <c r="X141" s="9"/>
      <c r="Y141" s="9"/>
      <c r="Z141" s="9"/>
      <c r="AA141" s="9"/>
      <c r="AB141" s="9"/>
      <c r="AC141" s="9"/>
      <c r="AD141" s="9"/>
      <c r="AE141" s="9"/>
      <c r="AF141" s="9"/>
      <c r="AG141" s="9"/>
      <c r="AH141" s="9"/>
      <c r="AI141" s="9"/>
      <c r="AJ141" s="9"/>
      <c r="AK141" s="9"/>
      <c r="AL141" s="11">
        <f t="shared" si="6"/>
        <v>0</v>
      </c>
      <c r="AM141" s="11">
        <f t="shared" si="7"/>
        <v>0</v>
      </c>
      <c r="AN141" s="47" t="e">
        <f t="shared" si="8"/>
        <v>#DIV/0!</v>
      </c>
    </row>
    <row r="142" spans="1:40" x14ac:dyDescent="0.25">
      <c r="A142" s="10">
        <v>141</v>
      </c>
      <c r="B142" s="11">
        <f>VLOOKUP($A142,Table2[[No]:[Date Student Last Attended Program
(mm/dd/yyyy)]],2,FALSE)</f>
        <v>0</v>
      </c>
      <c r="C142" s="12">
        <f>VLOOKUP($A142,Table2[[No]:[Date Student Last Attended Program
(mm/dd/yyyy)]],4,FALSE)</f>
        <v>0</v>
      </c>
      <c r="D142" s="51">
        <f>VLOOKUP($A142,Table2[[No]:[Date Student Last Attended Program
(mm/dd/yyyy)]],14,FALSE)</f>
        <v>0</v>
      </c>
      <c r="E142" s="138">
        <f>VLOOKUP($A142,Table2[[No]:[Date Student Last Attended Program
(mm/dd/yyyy)]],17,FALSE)</f>
        <v>0</v>
      </c>
      <c r="F142" s="207">
        <f>VLOOKUP($A142,Table2[[No]:[Date Student Last Attended Program
(mm/dd/yyyy)]],18,FALSE)</f>
        <v>0</v>
      </c>
      <c r="G142" s="209">
        <f>VLOOKUP($A142,Table2[[#All],[No]:[Which Group Does Student Participate In?
(optional)]],23,FALSE)</f>
        <v>0</v>
      </c>
      <c r="H142" s="29"/>
      <c r="I142" s="29"/>
      <c r="J142" s="29"/>
      <c r="K142" s="29"/>
      <c r="L142" s="29"/>
      <c r="M142" s="29"/>
      <c r="N142" s="29"/>
      <c r="O142" s="29"/>
      <c r="P142" s="29"/>
      <c r="Q142" s="29"/>
      <c r="R142" s="29"/>
      <c r="S142" s="9"/>
      <c r="T142" s="9"/>
      <c r="U142" s="9"/>
      <c r="V142" s="9"/>
      <c r="W142" s="9"/>
      <c r="X142" s="9"/>
      <c r="Y142" s="9"/>
      <c r="Z142" s="9"/>
      <c r="AA142" s="9"/>
      <c r="AB142" s="9"/>
      <c r="AC142" s="9"/>
      <c r="AD142" s="9"/>
      <c r="AE142" s="9"/>
      <c r="AF142" s="9"/>
      <c r="AG142" s="9"/>
      <c r="AH142" s="9"/>
      <c r="AI142" s="9"/>
      <c r="AJ142" s="9"/>
      <c r="AK142" s="9"/>
      <c r="AL142" s="11">
        <f t="shared" si="6"/>
        <v>0</v>
      </c>
      <c r="AM142" s="11">
        <f t="shared" si="7"/>
        <v>0</v>
      </c>
      <c r="AN142" s="47" t="e">
        <f t="shared" si="8"/>
        <v>#DIV/0!</v>
      </c>
    </row>
    <row r="143" spans="1:40" x14ac:dyDescent="0.25">
      <c r="A143" s="10">
        <v>142</v>
      </c>
      <c r="B143" s="11">
        <f>VLOOKUP($A143,Table2[[No]:[Date Student Last Attended Program
(mm/dd/yyyy)]],2,FALSE)</f>
        <v>0</v>
      </c>
      <c r="C143" s="12">
        <f>VLOOKUP($A143,Table2[[No]:[Date Student Last Attended Program
(mm/dd/yyyy)]],4,FALSE)</f>
        <v>0</v>
      </c>
      <c r="D143" s="51">
        <f>VLOOKUP($A143,Table2[[No]:[Date Student Last Attended Program
(mm/dd/yyyy)]],14,FALSE)</f>
        <v>0</v>
      </c>
      <c r="E143" s="138">
        <f>VLOOKUP($A143,Table2[[No]:[Date Student Last Attended Program
(mm/dd/yyyy)]],17,FALSE)</f>
        <v>0</v>
      </c>
      <c r="F143" s="207">
        <f>VLOOKUP($A143,Table2[[No]:[Date Student Last Attended Program
(mm/dd/yyyy)]],18,FALSE)</f>
        <v>0</v>
      </c>
      <c r="G143" s="209">
        <f>VLOOKUP($A143,Table2[[#All],[No]:[Which Group Does Student Participate In?
(optional)]],23,FALSE)</f>
        <v>0</v>
      </c>
      <c r="H143" s="29"/>
      <c r="I143" s="29"/>
      <c r="J143" s="29"/>
      <c r="K143" s="29"/>
      <c r="L143" s="29"/>
      <c r="M143" s="29"/>
      <c r="N143" s="29"/>
      <c r="O143" s="29"/>
      <c r="P143" s="29"/>
      <c r="Q143" s="29"/>
      <c r="R143" s="29"/>
      <c r="S143" s="9"/>
      <c r="T143" s="9"/>
      <c r="U143" s="9"/>
      <c r="V143" s="9"/>
      <c r="W143" s="9"/>
      <c r="X143" s="9"/>
      <c r="Y143" s="9"/>
      <c r="Z143" s="9"/>
      <c r="AA143" s="9"/>
      <c r="AB143" s="9"/>
      <c r="AC143" s="9"/>
      <c r="AD143" s="9"/>
      <c r="AE143" s="9"/>
      <c r="AF143" s="9"/>
      <c r="AG143" s="9"/>
      <c r="AH143" s="9"/>
      <c r="AI143" s="9"/>
      <c r="AJ143" s="9"/>
      <c r="AK143" s="9"/>
      <c r="AL143" s="11">
        <f t="shared" si="6"/>
        <v>0</v>
      </c>
      <c r="AM143" s="11">
        <f t="shared" si="7"/>
        <v>0</v>
      </c>
      <c r="AN143" s="47" t="e">
        <f t="shared" si="8"/>
        <v>#DIV/0!</v>
      </c>
    </row>
    <row r="144" spans="1:40" x14ac:dyDescent="0.25">
      <c r="A144" s="10">
        <v>143</v>
      </c>
      <c r="B144" s="11">
        <f>VLOOKUP($A144,Table2[[No]:[Date Student Last Attended Program
(mm/dd/yyyy)]],2,FALSE)</f>
        <v>0</v>
      </c>
      <c r="C144" s="12">
        <f>VLOOKUP($A144,Table2[[No]:[Date Student Last Attended Program
(mm/dd/yyyy)]],4,FALSE)</f>
        <v>0</v>
      </c>
      <c r="D144" s="51">
        <f>VLOOKUP($A144,Table2[[No]:[Date Student Last Attended Program
(mm/dd/yyyy)]],14,FALSE)</f>
        <v>0</v>
      </c>
      <c r="E144" s="138">
        <f>VLOOKUP($A144,Table2[[No]:[Date Student Last Attended Program
(mm/dd/yyyy)]],17,FALSE)</f>
        <v>0</v>
      </c>
      <c r="F144" s="207">
        <f>VLOOKUP($A144,Table2[[No]:[Date Student Last Attended Program
(mm/dd/yyyy)]],18,FALSE)</f>
        <v>0</v>
      </c>
      <c r="G144" s="209">
        <f>VLOOKUP($A144,Table2[[#All],[No]:[Which Group Does Student Participate In?
(optional)]],23,FALSE)</f>
        <v>0</v>
      </c>
      <c r="H144" s="29"/>
      <c r="I144" s="29"/>
      <c r="J144" s="29"/>
      <c r="K144" s="29"/>
      <c r="L144" s="29"/>
      <c r="M144" s="29"/>
      <c r="N144" s="29"/>
      <c r="O144" s="29"/>
      <c r="P144" s="29"/>
      <c r="Q144" s="29"/>
      <c r="R144" s="29"/>
      <c r="S144" s="9"/>
      <c r="T144" s="9"/>
      <c r="U144" s="9"/>
      <c r="V144" s="9"/>
      <c r="W144" s="9"/>
      <c r="X144" s="9"/>
      <c r="Y144" s="9"/>
      <c r="Z144" s="9"/>
      <c r="AA144" s="9"/>
      <c r="AB144" s="9"/>
      <c r="AC144" s="9"/>
      <c r="AD144" s="9"/>
      <c r="AE144" s="9"/>
      <c r="AF144" s="9"/>
      <c r="AG144" s="9"/>
      <c r="AH144" s="9"/>
      <c r="AI144" s="9"/>
      <c r="AJ144" s="9"/>
      <c r="AK144" s="9"/>
      <c r="AL144" s="11">
        <f t="shared" si="6"/>
        <v>0</v>
      </c>
      <c r="AM144" s="11">
        <f t="shared" si="7"/>
        <v>0</v>
      </c>
      <c r="AN144" s="47" t="e">
        <f t="shared" si="8"/>
        <v>#DIV/0!</v>
      </c>
    </row>
    <row r="145" spans="1:40" x14ac:dyDescent="0.25">
      <c r="A145" s="10">
        <v>144</v>
      </c>
      <c r="B145" s="11">
        <f>VLOOKUP($A145,Table2[[No]:[Date Student Last Attended Program
(mm/dd/yyyy)]],2,FALSE)</f>
        <v>0</v>
      </c>
      <c r="C145" s="12">
        <f>VLOOKUP($A145,Table2[[No]:[Date Student Last Attended Program
(mm/dd/yyyy)]],4,FALSE)</f>
        <v>0</v>
      </c>
      <c r="D145" s="51">
        <f>VLOOKUP($A145,Table2[[No]:[Date Student Last Attended Program
(mm/dd/yyyy)]],14,FALSE)</f>
        <v>0</v>
      </c>
      <c r="E145" s="138">
        <f>VLOOKUP($A145,Table2[[No]:[Date Student Last Attended Program
(mm/dd/yyyy)]],17,FALSE)</f>
        <v>0</v>
      </c>
      <c r="F145" s="207">
        <f>VLOOKUP($A145,Table2[[No]:[Date Student Last Attended Program
(mm/dd/yyyy)]],18,FALSE)</f>
        <v>0</v>
      </c>
      <c r="G145" s="209">
        <f>VLOOKUP($A145,Table2[[#All],[No]:[Which Group Does Student Participate In?
(optional)]],23,FALSE)</f>
        <v>0</v>
      </c>
      <c r="H145" s="29"/>
      <c r="I145" s="29"/>
      <c r="J145" s="29"/>
      <c r="K145" s="29"/>
      <c r="L145" s="29"/>
      <c r="M145" s="29"/>
      <c r="N145" s="29"/>
      <c r="O145" s="29"/>
      <c r="P145" s="29"/>
      <c r="Q145" s="29"/>
      <c r="R145" s="29"/>
      <c r="S145" s="9"/>
      <c r="T145" s="9"/>
      <c r="U145" s="9"/>
      <c r="V145" s="9"/>
      <c r="W145" s="9"/>
      <c r="X145" s="9"/>
      <c r="Y145" s="9"/>
      <c r="Z145" s="9"/>
      <c r="AA145" s="9"/>
      <c r="AB145" s="9"/>
      <c r="AC145" s="9"/>
      <c r="AD145" s="9"/>
      <c r="AE145" s="9"/>
      <c r="AF145" s="9"/>
      <c r="AG145" s="9"/>
      <c r="AH145" s="9"/>
      <c r="AI145" s="9"/>
      <c r="AJ145" s="9"/>
      <c r="AK145" s="9"/>
      <c r="AL145" s="11">
        <f t="shared" si="6"/>
        <v>0</v>
      </c>
      <c r="AM145" s="11">
        <f t="shared" si="7"/>
        <v>0</v>
      </c>
      <c r="AN145" s="47" t="e">
        <f t="shared" si="8"/>
        <v>#DIV/0!</v>
      </c>
    </row>
    <row r="146" spans="1:40" x14ac:dyDescent="0.25">
      <c r="A146" s="10">
        <v>145</v>
      </c>
      <c r="B146" s="11">
        <f>VLOOKUP($A146,Table2[[No]:[Date Student Last Attended Program
(mm/dd/yyyy)]],2,FALSE)</f>
        <v>0</v>
      </c>
      <c r="C146" s="12">
        <f>VLOOKUP($A146,Table2[[No]:[Date Student Last Attended Program
(mm/dd/yyyy)]],4,FALSE)</f>
        <v>0</v>
      </c>
      <c r="D146" s="51">
        <f>VLOOKUP($A146,Table2[[No]:[Date Student Last Attended Program
(mm/dd/yyyy)]],14,FALSE)</f>
        <v>0</v>
      </c>
      <c r="E146" s="138">
        <f>VLOOKUP($A146,Table2[[No]:[Date Student Last Attended Program
(mm/dd/yyyy)]],17,FALSE)</f>
        <v>0</v>
      </c>
      <c r="F146" s="207">
        <f>VLOOKUP($A146,Table2[[No]:[Date Student Last Attended Program
(mm/dd/yyyy)]],18,FALSE)</f>
        <v>0</v>
      </c>
      <c r="G146" s="209">
        <f>VLOOKUP($A146,Table2[[#All],[No]:[Which Group Does Student Participate In?
(optional)]],23,FALSE)</f>
        <v>0</v>
      </c>
      <c r="H146" s="29"/>
      <c r="I146" s="29"/>
      <c r="J146" s="29"/>
      <c r="K146" s="29"/>
      <c r="L146" s="29"/>
      <c r="M146" s="29"/>
      <c r="N146" s="29"/>
      <c r="O146" s="29"/>
      <c r="P146" s="29"/>
      <c r="Q146" s="29"/>
      <c r="R146" s="29"/>
      <c r="S146" s="9"/>
      <c r="T146" s="9"/>
      <c r="U146" s="9"/>
      <c r="V146" s="9"/>
      <c r="W146" s="9"/>
      <c r="X146" s="9"/>
      <c r="Y146" s="9"/>
      <c r="Z146" s="9"/>
      <c r="AA146" s="9"/>
      <c r="AB146" s="9"/>
      <c r="AC146" s="9"/>
      <c r="AD146" s="9"/>
      <c r="AE146" s="9"/>
      <c r="AF146" s="9"/>
      <c r="AG146" s="9"/>
      <c r="AH146" s="9"/>
      <c r="AI146" s="9"/>
      <c r="AJ146" s="9"/>
      <c r="AK146" s="9"/>
      <c r="AL146" s="11">
        <f t="shared" si="6"/>
        <v>0</v>
      </c>
      <c r="AM146" s="11">
        <f t="shared" si="7"/>
        <v>0</v>
      </c>
      <c r="AN146" s="47" t="e">
        <f t="shared" si="8"/>
        <v>#DIV/0!</v>
      </c>
    </row>
    <row r="147" spans="1:40" x14ac:dyDescent="0.25">
      <c r="A147" s="10">
        <v>146</v>
      </c>
      <c r="B147" s="11">
        <f>VLOOKUP($A147,Table2[[No]:[Date Student Last Attended Program
(mm/dd/yyyy)]],2,FALSE)</f>
        <v>0</v>
      </c>
      <c r="C147" s="12">
        <f>VLOOKUP($A147,Table2[[No]:[Date Student Last Attended Program
(mm/dd/yyyy)]],4,FALSE)</f>
        <v>0</v>
      </c>
      <c r="D147" s="51">
        <f>VLOOKUP($A147,Table2[[No]:[Date Student Last Attended Program
(mm/dd/yyyy)]],14,FALSE)</f>
        <v>0</v>
      </c>
      <c r="E147" s="138">
        <f>VLOOKUP($A147,Table2[[No]:[Date Student Last Attended Program
(mm/dd/yyyy)]],17,FALSE)</f>
        <v>0</v>
      </c>
      <c r="F147" s="207">
        <f>VLOOKUP($A147,Table2[[No]:[Date Student Last Attended Program
(mm/dd/yyyy)]],18,FALSE)</f>
        <v>0</v>
      </c>
      <c r="G147" s="209">
        <f>VLOOKUP($A147,Table2[[#All],[No]:[Which Group Does Student Participate In?
(optional)]],23,FALSE)</f>
        <v>0</v>
      </c>
      <c r="H147" s="29"/>
      <c r="I147" s="29"/>
      <c r="J147" s="29"/>
      <c r="K147" s="29"/>
      <c r="L147" s="29"/>
      <c r="M147" s="29"/>
      <c r="N147" s="29"/>
      <c r="O147" s="29"/>
      <c r="P147" s="29"/>
      <c r="Q147" s="29"/>
      <c r="R147" s="29"/>
      <c r="S147" s="9"/>
      <c r="T147" s="9"/>
      <c r="U147" s="9"/>
      <c r="V147" s="9"/>
      <c r="W147" s="9"/>
      <c r="X147" s="9"/>
      <c r="Y147" s="9"/>
      <c r="Z147" s="9"/>
      <c r="AA147" s="9"/>
      <c r="AB147" s="9"/>
      <c r="AC147" s="9"/>
      <c r="AD147" s="9"/>
      <c r="AE147" s="9"/>
      <c r="AF147" s="9"/>
      <c r="AG147" s="9"/>
      <c r="AH147" s="9"/>
      <c r="AI147" s="9"/>
      <c r="AJ147" s="9"/>
      <c r="AK147" s="9"/>
      <c r="AL147" s="11">
        <f t="shared" si="6"/>
        <v>0</v>
      </c>
      <c r="AM147" s="11">
        <f t="shared" si="7"/>
        <v>0</v>
      </c>
      <c r="AN147" s="47" t="e">
        <f t="shared" si="8"/>
        <v>#DIV/0!</v>
      </c>
    </row>
    <row r="148" spans="1:40" x14ac:dyDescent="0.25">
      <c r="A148" s="10">
        <v>147</v>
      </c>
      <c r="B148" s="11">
        <f>VLOOKUP($A148,Table2[[No]:[Date Student Last Attended Program
(mm/dd/yyyy)]],2,FALSE)</f>
        <v>0</v>
      </c>
      <c r="C148" s="12">
        <f>VLOOKUP($A148,Table2[[No]:[Date Student Last Attended Program
(mm/dd/yyyy)]],4,FALSE)</f>
        <v>0</v>
      </c>
      <c r="D148" s="51">
        <f>VLOOKUP($A148,Table2[[No]:[Date Student Last Attended Program
(mm/dd/yyyy)]],14,FALSE)</f>
        <v>0</v>
      </c>
      <c r="E148" s="138">
        <f>VLOOKUP($A148,Table2[[No]:[Date Student Last Attended Program
(mm/dd/yyyy)]],17,FALSE)</f>
        <v>0</v>
      </c>
      <c r="F148" s="207">
        <f>VLOOKUP($A148,Table2[[No]:[Date Student Last Attended Program
(mm/dd/yyyy)]],18,FALSE)</f>
        <v>0</v>
      </c>
      <c r="G148" s="209">
        <f>VLOOKUP($A148,Table2[[#All],[No]:[Which Group Does Student Participate In?
(optional)]],23,FALSE)</f>
        <v>0</v>
      </c>
      <c r="H148" s="29"/>
      <c r="I148" s="29"/>
      <c r="J148" s="29"/>
      <c r="K148" s="29"/>
      <c r="L148" s="29"/>
      <c r="M148" s="29"/>
      <c r="N148" s="29"/>
      <c r="O148" s="29"/>
      <c r="P148" s="29"/>
      <c r="Q148" s="29"/>
      <c r="R148" s="29"/>
      <c r="S148" s="9"/>
      <c r="T148" s="9"/>
      <c r="U148" s="9"/>
      <c r="V148" s="9"/>
      <c r="W148" s="9"/>
      <c r="X148" s="9"/>
      <c r="Y148" s="9"/>
      <c r="Z148" s="9"/>
      <c r="AA148" s="9"/>
      <c r="AB148" s="9"/>
      <c r="AC148" s="9"/>
      <c r="AD148" s="9"/>
      <c r="AE148" s="9"/>
      <c r="AF148" s="9"/>
      <c r="AG148" s="9"/>
      <c r="AH148" s="9"/>
      <c r="AI148" s="9"/>
      <c r="AJ148" s="9"/>
      <c r="AK148" s="9"/>
      <c r="AL148" s="11">
        <f t="shared" si="6"/>
        <v>0</v>
      </c>
      <c r="AM148" s="11">
        <f t="shared" si="7"/>
        <v>0</v>
      </c>
      <c r="AN148" s="47" t="e">
        <f t="shared" si="8"/>
        <v>#DIV/0!</v>
      </c>
    </row>
    <row r="149" spans="1:40" x14ac:dyDescent="0.25">
      <c r="A149" s="10">
        <v>148</v>
      </c>
      <c r="B149" s="11">
        <f>VLOOKUP($A149,Table2[[No]:[Date Student Last Attended Program
(mm/dd/yyyy)]],2,FALSE)</f>
        <v>0</v>
      </c>
      <c r="C149" s="12">
        <f>VLOOKUP($A149,Table2[[No]:[Date Student Last Attended Program
(mm/dd/yyyy)]],4,FALSE)</f>
        <v>0</v>
      </c>
      <c r="D149" s="51">
        <f>VLOOKUP($A149,Table2[[No]:[Date Student Last Attended Program
(mm/dd/yyyy)]],14,FALSE)</f>
        <v>0</v>
      </c>
      <c r="E149" s="138">
        <f>VLOOKUP($A149,Table2[[No]:[Date Student Last Attended Program
(mm/dd/yyyy)]],17,FALSE)</f>
        <v>0</v>
      </c>
      <c r="F149" s="207">
        <f>VLOOKUP($A149,Table2[[No]:[Date Student Last Attended Program
(mm/dd/yyyy)]],18,FALSE)</f>
        <v>0</v>
      </c>
      <c r="G149" s="209">
        <f>VLOOKUP($A149,Table2[[#All],[No]:[Which Group Does Student Participate In?
(optional)]],23,FALSE)</f>
        <v>0</v>
      </c>
      <c r="H149" s="29"/>
      <c r="I149" s="29"/>
      <c r="J149" s="29"/>
      <c r="K149" s="29"/>
      <c r="L149" s="29"/>
      <c r="M149" s="29"/>
      <c r="N149" s="29"/>
      <c r="O149" s="29"/>
      <c r="P149" s="29"/>
      <c r="Q149" s="29"/>
      <c r="R149" s="29"/>
      <c r="S149" s="9"/>
      <c r="T149" s="9"/>
      <c r="U149" s="9"/>
      <c r="V149" s="9"/>
      <c r="W149" s="9"/>
      <c r="X149" s="9"/>
      <c r="Y149" s="9"/>
      <c r="Z149" s="9"/>
      <c r="AA149" s="9"/>
      <c r="AB149" s="9"/>
      <c r="AC149" s="9"/>
      <c r="AD149" s="9"/>
      <c r="AE149" s="9"/>
      <c r="AF149" s="9"/>
      <c r="AG149" s="9"/>
      <c r="AH149" s="9"/>
      <c r="AI149" s="9"/>
      <c r="AJ149" s="9"/>
      <c r="AK149" s="9"/>
      <c r="AL149" s="11">
        <f t="shared" si="6"/>
        <v>0</v>
      </c>
      <c r="AM149" s="11">
        <f t="shared" si="7"/>
        <v>0</v>
      </c>
      <c r="AN149" s="47" t="e">
        <f t="shared" si="8"/>
        <v>#DIV/0!</v>
      </c>
    </row>
    <row r="150" spans="1:40" x14ac:dyDescent="0.25">
      <c r="A150" s="10">
        <v>149</v>
      </c>
      <c r="B150" s="11">
        <f>VLOOKUP($A150,Table2[[No]:[Date Student Last Attended Program
(mm/dd/yyyy)]],2,FALSE)</f>
        <v>0</v>
      </c>
      <c r="C150" s="12">
        <f>VLOOKUP($A150,Table2[[No]:[Date Student Last Attended Program
(mm/dd/yyyy)]],4,FALSE)</f>
        <v>0</v>
      </c>
      <c r="D150" s="51">
        <f>VLOOKUP($A150,Table2[[No]:[Date Student Last Attended Program
(mm/dd/yyyy)]],14,FALSE)</f>
        <v>0</v>
      </c>
      <c r="E150" s="138">
        <f>VLOOKUP($A150,Table2[[No]:[Date Student Last Attended Program
(mm/dd/yyyy)]],17,FALSE)</f>
        <v>0</v>
      </c>
      <c r="F150" s="207">
        <f>VLOOKUP($A150,Table2[[No]:[Date Student Last Attended Program
(mm/dd/yyyy)]],18,FALSE)</f>
        <v>0</v>
      </c>
      <c r="G150" s="209">
        <f>VLOOKUP($A150,Table2[[#All],[No]:[Which Group Does Student Participate In?
(optional)]],23,FALSE)</f>
        <v>0</v>
      </c>
      <c r="H150" s="29"/>
      <c r="I150" s="29"/>
      <c r="J150" s="29"/>
      <c r="K150" s="29"/>
      <c r="L150" s="29"/>
      <c r="M150" s="29"/>
      <c r="N150" s="29"/>
      <c r="O150" s="29"/>
      <c r="P150" s="29"/>
      <c r="Q150" s="29"/>
      <c r="R150" s="29"/>
      <c r="S150" s="9"/>
      <c r="T150" s="9"/>
      <c r="U150" s="9"/>
      <c r="V150" s="9"/>
      <c r="W150" s="9"/>
      <c r="X150" s="9"/>
      <c r="Y150" s="9"/>
      <c r="Z150" s="9"/>
      <c r="AA150" s="9"/>
      <c r="AB150" s="9"/>
      <c r="AC150" s="9"/>
      <c r="AD150" s="9"/>
      <c r="AE150" s="9"/>
      <c r="AF150" s="9"/>
      <c r="AG150" s="9"/>
      <c r="AH150" s="9"/>
      <c r="AI150" s="9"/>
      <c r="AJ150" s="9"/>
      <c r="AK150" s="9"/>
      <c r="AL150" s="11">
        <f t="shared" si="6"/>
        <v>0</v>
      </c>
      <c r="AM150" s="11">
        <f t="shared" si="7"/>
        <v>0</v>
      </c>
      <c r="AN150" s="47" t="e">
        <f t="shared" si="8"/>
        <v>#DIV/0!</v>
      </c>
    </row>
    <row r="151" spans="1:40" x14ac:dyDescent="0.25">
      <c r="A151" s="10">
        <v>150</v>
      </c>
      <c r="B151" s="11">
        <f>VLOOKUP($A151,Table2[[No]:[Date Student Last Attended Program
(mm/dd/yyyy)]],2,FALSE)</f>
        <v>0</v>
      </c>
      <c r="C151" s="12">
        <f>VLOOKUP($A151,Table2[[No]:[Date Student Last Attended Program
(mm/dd/yyyy)]],4,FALSE)</f>
        <v>0</v>
      </c>
      <c r="D151" s="51">
        <f>VLOOKUP($A151,Table2[[No]:[Date Student Last Attended Program
(mm/dd/yyyy)]],14,FALSE)</f>
        <v>0</v>
      </c>
      <c r="E151" s="138">
        <f>VLOOKUP($A151,Table2[[No]:[Date Student Last Attended Program
(mm/dd/yyyy)]],17,FALSE)</f>
        <v>0</v>
      </c>
      <c r="F151" s="207">
        <f>VLOOKUP($A151,Table2[[No]:[Date Student Last Attended Program
(mm/dd/yyyy)]],18,FALSE)</f>
        <v>0</v>
      </c>
      <c r="G151" s="209">
        <f>VLOOKUP($A151,Table2[[#All],[No]:[Which Group Does Student Participate In?
(optional)]],23,FALSE)</f>
        <v>0</v>
      </c>
      <c r="H151" s="29"/>
      <c r="I151" s="29"/>
      <c r="J151" s="29"/>
      <c r="K151" s="29"/>
      <c r="L151" s="29"/>
      <c r="M151" s="29"/>
      <c r="N151" s="29"/>
      <c r="O151" s="29"/>
      <c r="P151" s="29"/>
      <c r="Q151" s="29"/>
      <c r="R151" s="29"/>
      <c r="S151" s="9"/>
      <c r="T151" s="9"/>
      <c r="U151" s="9"/>
      <c r="V151" s="9"/>
      <c r="W151" s="9"/>
      <c r="X151" s="9"/>
      <c r="Y151" s="9"/>
      <c r="Z151" s="9"/>
      <c r="AA151" s="9"/>
      <c r="AB151" s="9"/>
      <c r="AC151" s="9"/>
      <c r="AD151" s="9"/>
      <c r="AE151" s="9"/>
      <c r="AF151" s="9"/>
      <c r="AG151" s="9"/>
      <c r="AH151" s="9"/>
      <c r="AI151" s="9"/>
      <c r="AJ151" s="9"/>
      <c r="AK151" s="9"/>
      <c r="AL151" s="11">
        <f t="shared" si="6"/>
        <v>0</v>
      </c>
      <c r="AM151" s="11">
        <f t="shared" si="7"/>
        <v>0</v>
      </c>
      <c r="AN151" s="47" t="e">
        <f t="shared" si="8"/>
        <v>#DIV/0!</v>
      </c>
    </row>
    <row r="152" spans="1:40" x14ac:dyDescent="0.25">
      <c r="A152" s="10">
        <v>151</v>
      </c>
      <c r="B152" s="11">
        <f>VLOOKUP($A152,Table2[[No]:[Date Student Last Attended Program
(mm/dd/yyyy)]],2,FALSE)</f>
        <v>0</v>
      </c>
      <c r="C152" s="12">
        <f>VLOOKUP($A152,Table2[[No]:[Date Student Last Attended Program
(mm/dd/yyyy)]],4,FALSE)</f>
        <v>0</v>
      </c>
      <c r="D152" s="51">
        <f>VLOOKUP($A152,Table2[[No]:[Date Student Last Attended Program
(mm/dd/yyyy)]],14,FALSE)</f>
        <v>0</v>
      </c>
      <c r="E152" s="138">
        <f>VLOOKUP($A152,Table2[[No]:[Date Student Last Attended Program
(mm/dd/yyyy)]],17,FALSE)</f>
        <v>0</v>
      </c>
      <c r="F152" s="207">
        <f>VLOOKUP($A152,Table2[[No]:[Date Student Last Attended Program
(mm/dd/yyyy)]],18,FALSE)</f>
        <v>0</v>
      </c>
      <c r="G152" s="209">
        <f>VLOOKUP($A152,Table2[[#All],[No]:[Which Group Does Student Participate In?
(optional)]],23,FALSE)</f>
        <v>0</v>
      </c>
      <c r="H152" s="29"/>
      <c r="I152" s="29"/>
      <c r="J152" s="29"/>
      <c r="K152" s="29"/>
      <c r="L152" s="29"/>
      <c r="M152" s="29"/>
      <c r="N152" s="29"/>
      <c r="O152" s="29"/>
      <c r="P152" s="29"/>
      <c r="Q152" s="29"/>
      <c r="R152" s="29"/>
      <c r="S152" s="9"/>
      <c r="T152" s="9"/>
      <c r="U152" s="9"/>
      <c r="V152" s="9"/>
      <c r="W152" s="9"/>
      <c r="X152" s="9"/>
      <c r="Y152" s="9"/>
      <c r="Z152" s="9"/>
      <c r="AA152" s="9"/>
      <c r="AB152" s="9"/>
      <c r="AC152" s="9"/>
      <c r="AD152" s="9"/>
      <c r="AE152" s="9"/>
      <c r="AF152" s="9"/>
      <c r="AG152" s="9"/>
      <c r="AH152" s="9"/>
      <c r="AI152" s="9"/>
      <c r="AJ152" s="9"/>
      <c r="AK152" s="9"/>
      <c r="AL152" s="11">
        <f t="shared" si="6"/>
        <v>0</v>
      </c>
      <c r="AM152" s="11">
        <f t="shared" si="7"/>
        <v>0</v>
      </c>
      <c r="AN152" s="47" t="e">
        <f t="shared" si="8"/>
        <v>#DIV/0!</v>
      </c>
    </row>
    <row r="153" spans="1:40" x14ac:dyDescent="0.25">
      <c r="A153" s="10">
        <v>152</v>
      </c>
      <c r="B153" s="11">
        <f>VLOOKUP($A153,Table2[[No]:[Date Student Last Attended Program
(mm/dd/yyyy)]],2,FALSE)</f>
        <v>0</v>
      </c>
      <c r="C153" s="12">
        <f>VLOOKUP($A153,Table2[[No]:[Date Student Last Attended Program
(mm/dd/yyyy)]],4,FALSE)</f>
        <v>0</v>
      </c>
      <c r="D153" s="51">
        <f>VLOOKUP($A153,Table2[[No]:[Date Student Last Attended Program
(mm/dd/yyyy)]],14,FALSE)</f>
        <v>0</v>
      </c>
      <c r="E153" s="138">
        <f>VLOOKUP($A153,Table2[[No]:[Date Student Last Attended Program
(mm/dd/yyyy)]],17,FALSE)</f>
        <v>0</v>
      </c>
      <c r="F153" s="207">
        <f>VLOOKUP($A153,Table2[[No]:[Date Student Last Attended Program
(mm/dd/yyyy)]],18,FALSE)</f>
        <v>0</v>
      </c>
      <c r="G153" s="209">
        <f>VLOOKUP($A153,Table2[[#All],[No]:[Which Group Does Student Participate In?
(optional)]],23,FALSE)</f>
        <v>0</v>
      </c>
      <c r="H153" s="29"/>
      <c r="I153" s="29"/>
      <c r="J153" s="29"/>
      <c r="K153" s="29"/>
      <c r="L153" s="29"/>
      <c r="M153" s="29"/>
      <c r="N153" s="29"/>
      <c r="O153" s="29"/>
      <c r="P153" s="29"/>
      <c r="Q153" s="29"/>
      <c r="R153" s="29"/>
      <c r="S153" s="9"/>
      <c r="T153" s="9"/>
      <c r="U153" s="9"/>
      <c r="V153" s="9"/>
      <c r="W153" s="9"/>
      <c r="X153" s="9"/>
      <c r="Y153" s="9"/>
      <c r="Z153" s="9"/>
      <c r="AA153" s="9"/>
      <c r="AB153" s="9"/>
      <c r="AC153" s="9"/>
      <c r="AD153" s="9"/>
      <c r="AE153" s="9"/>
      <c r="AF153" s="9"/>
      <c r="AG153" s="9"/>
      <c r="AH153" s="9"/>
      <c r="AI153" s="9"/>
      <c r="AJ153" s="9"/>
      <c r="AK153" s="9"/>
      <c r="AL153" s="11">
        <f t="shared" si="6"/>
        <v>0</v>
      </c>
      <c r="AM153" s="11">
        <f t="shared" si="7"/>
        <v>0</v>
      </c>
      <c r="AN153" s="47" t="e">
        <f t="shared" si="8"/>
        <v>#DIV/0!</v>
      </c>
    </row>
    <row r="154" spans="1:40" x14ac:dyDescent="0.25">
      <c r="A154" s="10">
        <v>153</v>
      </c>
      <c r="B154" s="11">
        <f>VLOOKUP($A154,Table2[[No]:[Date Student Last Attended Program
(mm/dd/yyyy)]],2,FALSE)</f>
        <v>0</v>
      </c>
      <c r="C154" s="12">
        <f>VLOOKUP($A154,Table2[[No]:[Date Student Last Attended Program
(mm/dd/yyyy)]],4,FALSE)</f>
        <v>0</v>
      </c>
      <c r="D154" s="51">
        <f>VLOOKUP($A154,Table2[[No]:[Date Student Last Attended Program
(mm/dd/yyyy)]],14,FALSE)</f>
        <v>0</v>
      </c>
      <c r="E154" s="138">
        <f>VLOOKUP($A154,Table2[[No]:[Date Student Last Attended Program
(mm/dd/yyyy)]],17,FALSE)</f>
        <v>0</v>
      </c>
      <c r="F154" s="207">
        <f>VLOOKUP($A154,Table2[[No]:[Date Student Last Attended Program
(mm/dd/yyyy)]],18,FALSE)</f>
        <v>0</v>
      </c>
      <c r="G154" s="209">
        <f>VLOOKUP($A154,Table2[[#All],[No]:[Which Group Does Student Participate In?
(optional)]],23,FALSE)</f>
        <v>0</v>
      </c>
      <c r="H154" s="29"/>
      <c r="I154" s="29"/>
      <c r="J154" s="29"/>
      <c r="K154" s="29"/>
      <c r="L154" s="29"/>
      <c r="M154" s="29"/>
      <c r="N154" s="29"/>
      <c r="O154" s="29"/>
      <c r="P154" s="29"/>
      <c r="Q154" s="29"/>
      <c r="R154" s="29"/>
      <c r="S154" s="9"/>
      <c r="T154" s="9"/>
      <c r="U154" s="9"/>
      <c r="V154" s="9"/>
      <c r="W154" s="9"/>
      <c r="X154" s="9"/>
      <c r="Y154" s="9"/>
      <c r="Z154" s="9"/>
      <c r="AA154" s="9"/>
      <c r="AB154" s="9"/>
      <c r="AC154" s="9"/>
      <c r="AD154" s="9"/>
      <c r="AE154" s="9"/>
      <c r="AF154" s="9"/>
      <c r="AG154" s="9"/>
      <c r="AH154" s="9"/>
      <c r="AI154" s="9"/>
      <c r="AJ154" s="9"/>
      <c r="AK154" s="9"/>
      <c r="AL154" s="11">
        <f t="shared" si="6"/>
        <v>0</v>
      </c>
      <c r="AM154" s="11">
        <f t="shared" si="7"/>
        <v>0</v>
      </c>
      <c r="AN154" s="47" t="e">
        <f t="shared" si="8"/>
        <v>#DIV/0!</v>
      </c>
    </row>
    <row r="155" spans="1:40" x14ac:dyDescent="0.25">
      <c r="A155" s="10">
        <v>154</v>
      </c>
      <c r="B155" s="11">
        <f>VLOOKUP($A155,Table2[[No]:[Date Student Last Attended Program
(mm/dd/yyyy)]],2,FALSE)</f>
        <v>0</v>
      </c>
      <c r="C155" s="12">
        <f>VLOOKUP($A155,Table2[[No]:[Date Student Last Attended Program
(mm/dd/yyyy)]],4,FALSE)</f>
        <v>0</v>
      </c>
      <c r="D155" s="51">
        <f>VLOOKUP($A155,Table2[[No]:[Date Student Last Attended Program
(mm/dd/yyyy)]],14,FALSE)</f>
        <v>0</v>
      </c>
      <c r="E155" s="138">
        <f>VLOOKUP($A155,Table2[[No]:[Date Student Last Attended Program
(mm/dd/yyyy)]],17,FALSE)</f>
        <v>0</v>
      </c>
      <c r="F155" s="207">
        <f>VLOOKUP($A155,Table2[[No]:[Date Student Last Attended Program
(mm/dd/yyyy)]],18,FALSE)</f>
        <v>0</v>
      </c>
      <c r="G155" s="209">
        <f>VLOOKUP($A155,Table2[[#All],[No]:[Which Group Does Student Participate In?
(optional)]],23,FALSE)</f>
        <v>0</v>
      </c>
      <c r="H155" s="29"/>
      <c r="I155" s="29"/>
      <c r="J155" s="29"/>
      <c r="K155" s="29"/>
      <c r="L155" s="29"/>
      <c r="M155" s="29"/>
      <c r="N155" s="29"/>
      <c r="O155" s="29"/>
      <c r="P155" s="29"/>
      <c r="Q155" s="29"/>
      <c r="R155" s="29"/>
      <c r="S155" s="9"/>
      <c r="T155" s="9"/>
      <c r="U155" s="9"/>
      <c r="V155" s="9"/>
      <c r="W155" s="9"/>
      <c r="X155" s="9"/>
      <c r="Y155" s="9"/>
      <c r="Z155" s="9"/>
      <c r="AA155" s="9"/>
      <c r="AB155" s="9"/>
      <c r="AC155" s="9"/>
      <c r="AD155" s="9"/>
      <c r="AE155" s="9"/>
      <c r="AF155" s="9"/>
      <c r="AG155" s="9"/>
      <c r="AH155" s="9"/>
      <c r="AI155" s="9"/>
      <c r="AJ155" s="9"/>
      <c r="AK155" s="9"/>
      <c r="AL155" s="11">
        <f t="shared" si="6"/>
        <v>0</v>
      </c>
      <c r="AM155" s="11">
        <f t="shared" si="7"/>
        <v>0</v>
      </c>
      <c r="AN155" s="47" t="e">
        <f t="shared" si="8"/>
        <v>#DIV/0!</v>
      </c>
    </row>
    <row r="156" spans="1:40" x14ac:dyDescent="0.25">
      <c r="A156" s="10">
        <v>155</v>
      </c>
      <c r="B156" s="11">
        <f>VLOOKUP($A156,Table2[[No]:[Date Student Last Attended Program
(mm/dd/yyyy)]],2,FALSE)</f>
        <v>0</v>
      </c>
      <c r="C156" s="12">
        <f>VLOOKUP($A156,Table2[[No]:[Date Student Last Attended Program
(mm/dd/yyyy)]],4,FALSE)</f>
        <v>0</v>
      </c>
      <c r="D156" s="51">
        <f>VLOOKUP($A156,Table2[[No]:[Date Student Last Attended Program
(mm/dd/yyyy)]],14,FALSE)</f>
        <v>0</v>
      </c>
      <c r="E156" s="138">
        <f>VLOOKUP($A156,Table2[[No]:[Date Student Last Attended Program
(mm/dd/yyyy)]],17,FALSE)</f>
        <v>0</v>
      </c>
      <c r="F156" s="207">
        <f>VLOOKUP($A156,Table2[[No]:[Date Student Last Attended Program
(mm/dd/yyyy)]],18,FALSE)</f>
        <v>0</v>
      </c>
      <c r="G156" s="209">
        <f>VLOOKUP($A156,Table2[[#All],[No]:[Which Group Does Student Participate In?
(optional)]],23,FALSE)</f>
        <v>0</v>
      </c>
      <c r="H156" s="29"/>
      <c r="I156" s="29"/>
      <c r="J156" s="29"/>
      <c r="K156" s="29"/>
      <c r="L156" s="29"/>
      <c r="M156" s="29"/>
      <c r="N156" s="29"/>
      <c r="O156" s="29"/>
      <c r="P156" s="29"/>
      <c r="Q156" s="29"/>
      <c r="R156" s="29"/>
      <c r="S156" s="9"/>
      <c r="T156" s="9"/>
      <c r="U156" s="9"/>
      <c r="V156" s="9"/>
      <c r="W156" s="9"/>
      <c r="X156" s="9"/>
      <c r="Y156" s="9"/>
      <c r="Z156" s="9"/>
      <c r="AA156" s="9"/>
      <c r="AB156" s="9"/>
      <c r="AC156" s="9"/>
      <c r="AD156" s="9"/>
      <c r="AE156" s="9"/>
      <c r="AF156" s="9"/>
      <c r="AG156" s="9"/>
      <c r="AH156" s="9"/>
      <c r="AI156" s="9"/>
      <c r="AJ156" s="9"/>
      <c r="AK156" s="9"/>
      <c r="AL156" s="11">
        <f t="shared" si="6"/>
        <v>0</v>
      </c>
      <c r="AM156" s="11">
        <f t="shared" si="7"/>
        <v>0</v>
      </c>
      <c r="AN156" s="47" t="e">
        <f t="shared" si="8"/>
        <v>#DIV/0!</v>
      </c>
    </row>
    <row r="157" spans="1:40" x14ac:dyDescent="0.25">
      <c r="A157" s="10">
        <v>156</v>
      </c>
      <c r="B157" s="11">
        <f>VLOOKUP($A157,Table2[[No]:[Date Student Last Attended Program
(mm/dd/yyyy)]],2,FALSE)</f>
        <v>0</v>
      </c>
      <c r="C157" s="12">
        <f>VLOOKUP($A157,Table2[[No]:[Date Student Last Attended Program
(mm/dd/yyyy)]],4,FALSE)</f>
        <v>0</v>
      </c>
      <c r="D157" s="51">
        <f>VLOOKUP($A157,Table2[[No]:[Date Student Last Attended Program
(mm/dd/yyyy)]],14,FALSE)</f>
        <v>0</v>
      </c>
      <c r="E157" s="138">
        <f>VLOOKUP($A157,Table2[[No]:[Date Student Last Attended Program
(mm/dd/yyyy)]],17,FALSE)</f>
        <v>0</v>
      </c>
      <c r="F157" s="207">
        <f>VLOOKUP($A157,Table2[[No]:[Date Student Last Attended Program
(mm/dd/yyyy)]],18,FALSE)</f>
        <v>0</v>
      </c>
      <c r="G157" s="209">
        <f>VLOOKUP($A157,Table2[[#All],[No]:[Which Group Does Student Participate In?
(optional)]],23,FALSE)</f>
        <v>0</v>
      </c>
      <c r="H157" s="29"/>
      <c r="I157" s="29"/>
      <c r="J157" s="29"/>
      <c r="K157" s="29"/>
      <c r="L157" s="29"/>
      <c r="M157" s="29"/>
      <c r="N157" s="29"/>
      <c r="O157" s="29"/>
      <c r="P157" s="29"/>
      <c r="Q157" s="29"/>
      <c r="R157" s="29"/>
      <c r="S157" s="9"/>
      <c r="T157" s="9"/>
      <c r="U157" s="9"/>
      <c r="V157" s="9"/>
      <c r="W157" s="9"/>
      <c r="X157" s="9"/>
      <c r="Y157" s="9"/>
      <c r="Z157" s="9"/>
      <c r="AA157" s="9"/>
      <c r="AB157" s="9"/>
      <c r="AC157" s="9"/>
      <c r="AD157" s="9"/>
      <c r="AE157" s="9"/>
      <c r="AF157" s="9"/>
      <c r="AG157" s="9"/>
      <c r="AH157" s="9"/>
      <c r="AI157" s="9"/>
      <c r="AJ157" s="9"/>
      <c r="AK157" s="9"/>
      <c r="AL157" s="11">
        <f t="shared" si="6"/>
        <v>0</v>
      </c>
      <c r="AM157" s="11">
        <f t="shared" si="7"/>
        <v>0</v>
      </c>
      <c r="AN157" s="47" t="e">
        <f t="shared" si="8"/>
        <v>#DIV/0!</v>
      </c>
    </row>
    <row r="158" spans="1:40" x14ac:dyDescent="0.25">
      <c r="A158" s="10">
        <v>157</v>
      </c>
      <c r="B158" s="11">
        <f>VLOOKUP($A158,Table2[[No]:[Date Student Last Attended Program
(mm/dd/yyyy)]],2,FALSE)</f>
        <v>0</v>
      </c>
      <c r="C158" s="12">
        <f>VLOOKUP($A158,Table2[[No]:[Date Student Last Attended Program
(mm/dd/yyyy)]],4,FALSE)</f>
        <v>0</v>
      </c>
      <c r="D158" s="51">
        <f>VLOOKUP($A158,Table2[[No]:[Date Student Last Attended Program
(mm/dd/yyyy)]],14,FALSE)</f>
        <v>0</v>
      </c>
      <c r="E158" s="138">
        <f>VLOOKUP($A158,Table2[[No]:[Date Student Last Attended Program
(mm/dd/yyyy)]],17,FALSE)</f>
        <v>0</v>
      </c>
      <c r="F158" s="207">
        <f>VLOOKUP($A158,Table2[[No]:[Date Student Last Attended Program
(mm/dd/yyyy)]],18,FALSE)</f>
        <v>0</v>
      </c>
      <c r="G158" s="209">
        <f>VLOOKUP($A158,Table2[[#All],[No]:[Which Group Does Student Participate In?
(optional)]],23,FALSE)</f>
        <v>0</v>
      </c>
      <c r="H158" s="29"/>
      <c r="I158" s="29"/>
      <c r="J158" s="29"/>
      <c r="K158" s="29"/>
      <c r="L158" s="29"/>
      <c r="M158" s="29"/>
      <c r="N158" s="29"/>
      <c r="O158" s="29"/>
      <c r="P158" s="29"/>
      <c r="Q158" s="29"/>
      <c r="R158" s="29"/>
      <c r="S158" s="9"/>
      <c r="T158" s="9"/>
      <c r="U158" s="9"/>
      <c r="V158" s="9"/>
      <c r="W158" s="9"/>
      <c r="X158" s="9"/>
      <c r="Y158" s="9"/>
      <c r="Z158" s="9"/>
      <c r="AA158" s="9"/>
      <c r="AB158" s="9"/>
      <c r="AC158" s="9"/>
      <c r="AD158" s="9"/>
      <c r="AE158" s="9"/>
      <c r="AF158" s="9"/>
      <c r="AG158" s="9"/>
      <c r="AH158" s="9"/>
      <c r="AI158" s="9"/>
      <c r="AJ158" s="9"/>
      <c r="AK158" s="9"/>
      <c r="AL158" s="11">
        <f t="shared" si="6"/>
        <v>0</v>
      </c>
      <c r="AM158" s="11">
        <f t="shared" si="7"/>
        <v>0</v>
      </c>
      <c r="AN158" s="47" t="e">
        <f t="shared" si="8"/>
        <v>#DIV/0!</v>
      </c>
    </row>
    <row r="159" spans="1:40" x14ac:dyDescent="0.25">
      <c r="A159" s="10">
        <v>158</v>
      </c>
      <c r="B159" s="11">
        <f>VLOOKUP($A159,Table2[[No]:[Date Student Last Attended Program
(mm/dd/yyyy)]],2,FALSE)</f>
        <v>0</v>
      </c>
      <c r="C159" s="12">
        <f>VLOOKUP($A159,Table2[[No]:[Date Student Last Attended Program
(mm/dd/yyyy)]],4,FALSE)</f>
        <v>0</v>
      </c>
      <c r="D159" s="51">
        <f>VLOOKUP($A159,Table2[[No]:[Date Student Last Attended Program
(mm/dd/yyyy)]],14,FALSE)</f>
        <v>0</v>
      </c>
      <c r="E159" s="138">
        <f>VLOOKUP($A159,Table2[[No]:[Date Student Last Attended Program
(mm/dd/yyyy)]],17,FALSE)</f>
        <v>0</v>
      </c>
      <c r="F159" s="207">
        <f>VLOOKUP($A159,Table2[[No]:[Date Student Last Attended Program
(mm/dd/yyyy)]],18,FALSE)</f>
        <v>0</v>
      </c>
      <c r="G159" s="209">
        <f>VLOOKUP($A159,Table2[[#All],[No]:[Which Group Does Student Participate In?
(optional)]],23,FALSE)</f>
        <v>0</v>
      </c>
      <c r="H159" s="29"/>
      <c r="I159" s="29"/>
      <c r="J159" s="29"/>
      <c r="K159" s="29"/>
      <c r="L159" s="29"/>
      <c r="M159" s="29"/>
      <c r="N159" s="29"/>
      <c r="O159" s="29"/>
      <c r="P159" s="29"/>
      <c r="Q159" s="29"/>
      <c r="R159" s="29"/>
      <c r="S159" s="9"/>
      <c r="T159" s="9"/>
      <c r="U159" s="9"/>
      <c r="V159" s="9"/>
      <c r="W159" s="9"/>
      <c r="X159" s="9"/>
      <c r="Y159" s="9"/>
      <c r="Z159" s="9"/>
      <c r="AA159" s="9"/>
      <c r="AB159" s="9"/>
      <c r="AC159" s="9"/>
      <c r="AD159" s="9"/>
      <c r="AE159" s="9"/>
      <c r="AF159" s="9"/>
      <c r="AG159" s="9"/>
      <c r="AH159" s="9"/>
      <c r="AI159" s="9"/>
      <c r="AJ159" s="9"/>
      <c r="AK159" s="9"/>
      <c r="AL159" s="11">
        <f t="shared" si="6"/>
        <v>0</v>
      </c>
      <c r="AM159" s="11">
        <f t="shared" si="7"/>
        <v>0</v>
      </c>
      <c r="AN159" s="47" t="e">
        <f t="shared" si="8"/>
        <v>#DIV/0!</v>
      </c>
    </row>
    <row r="160" spans="1:40" x14ac:dyDescent="0.25">
      <c r="A160" s="10">
        <v>159</v>
      </c>
      <c r="B160" s="11">
        <f>VLOOKUP($A160,Table2[[No]:[Date Student Last Attended Program
(mm/dd/yyyy)]],2,FALSE)</f>
        <v>0</v>
      </c>
      <c r="C160" s="12">
        <f>VLOOKUP($A160,Table2[[No]:[Date Student Last Attended Program
(mm/dd/yyyy)]],4,FALSE)</f>
        <v>0</v>
      </c>
      <c r="D160" s="51">
        <f>VLOOKUP($A160,Table2[[No]:[Date Student Last Attended Program
(mm/dd/yyyy)]],14,FALSE)</f>
        <v>0</v>
      </c>
      <c r="E160" s="138">
        <f>VLOOKUP($A160,Table2[[No]:[Date Student Last Attended Program
(mm/dd/yyyy)]],17,FALSE)</f>
        <v>0</v>
      </c>
      <c r="F160" s="207">
        <f>VLOOKUP($A160,Table2[[No]:[Date Student Last Attended Program
(mm/dd/yyyy)]],18,FALSE)</f>
        <v>0</v>
      </c>
      <c r="G160" s="209">
        <f>VLOOKUP($A160,Table2[[#All],[No]:[Which Group Does Student Participate In?
(optional)]],23,FALSE)</f>
        <v>0</v>
      </c>
      <c r="H160" s="29"/>
      <c r="I160" s="29"/>
      <c r="J160" s="29"/>
      <c r="K160" s="29"/>
      <c r="L160" s="29"/>
      <c r="M160" s="29"/>
      <c r="N160" s="29"/>
      <c r="O160" s="29"/>
      <c r="P160" s="29"/>
      <c r="Q160" s="29"/>
      <c r="R160" s="29"/>
      <c r="S160" s="9"/>
      <c r="T160" s="9"/>
      <c r="U160" s="9"/>
      <c r="V160" s="9"/>
      <c r="W160" s="9"/>
      <c r="X160" s="9"/>
      <c r="Y160" s="9"/>
      <c r="Z160" s="9"/>
      <c r="AA160" s="9"/>
      <c r="AB160" s="9"/>
      <c r="AC160" s="9"/>
      <c r="AD160" s="9"/>
      <c r="AE160" s="9"/>
      <c r="AF160" s="9"/>
      <c r="AG160" s="9"/>
      <c r="AH160" s="9"/>
      <c r="AI160" s="9"/>
      <c r="AJ160" s="9"/>
      <c r="AK160" s="9"/>
      <c r="AL160" s="11">
        <f t="shared" si="6"/>
        <v>0</v>
      </c>
      <c r="AM160" s="11">
        <f t="shared" si="7"/>
        <v>0</v>
      </c>
      <c r="AN160" s="47" t="e">
        <f t="shared" si="8"/>
        <v>#DIV/0!</v>
      </c>
    </row>
    <row r="161" spans="1:40" x14ac:dyDescent="0.25">
      <c r="A161" s="10">
        <v>160</v>
      </c>
      <c r="B161" s="11">
        <f>VLOOKUP($A161,Table2[[No]:[Date Student Last Attended Program
(mm/dd/yyyy)]],2,FALSE)</f>
        <v>0</v>
      </c>
      <c r="C161" s="12">
        <f>VLOOKUP($A161,Table2[[No]:[Date Student Last Attended Program
(mm/dd/yyyy)]],4,FALSE)</f>
        <v>0</v>
      </c>
      <c r="D161" s="51">
        <f>VLOOKUP($A161,Table2[[No]:[Date Student Last Attended Program
(mm/dd/yyyy)]],14,FALSE)</f>
        <v>0</v>
      </c>
      <c r="E161" s="138">
        <f>VLOOKUP($A161,Table2[[No]:[Date Student Last Attended Program
(mm/dd/yyyy)]],17,FALSE)</f>
        <v>0</v>
      </c>
      <c r="F161" s="207">
        <f>VLOOKUP($A161,Table2[[No]:[Date Student Last Attended Program
(mm/dd/yyyy)]],18,FALSE)</f>
        <v>0</v>
      </c>
      <c r="G161" s="209">
        <f>VLOOKUP($A161,Table2[[#All],[No]:[Which Group Does Student Participate In?
(optional)]],23,FALSE)</f>
        <v>0</v>
      </c>
      <c r="H161" s="29"/>
      <c r="I161" s="29"/>
      <c r="J161" s="29"/>
      <c r="K161" s="29"/>
      <c r="L161" s="29"/>
      <c r="M161" s="29"/>
      <c r="N161" s="29"/>
      <c r="O161" s="29"/>
      <c r="P161" s="29"/>
      <c r="Q161" s="29"/>
      <c r="R161" s="29"/>
      <c r="S161" s="9"/>
      <c r="T161" s="9"/>
      <c r="U161" s="9"/>
      <c r="V161" s="9"/>
      <c r="W161" s="9"/>
      <c r="X161" s="9"/>
      <c r="Y161" s="9"/>
      <c r="Z161" s="9"/>
      <c r="AA161" s="9"/>
      <c r="AB161" s="9"/>
      <c r="AC161" s="9"/>
      <c r="AD161" s="9"/>
      <c r="AE161" s="9"/>
      <c r="AF161" s="9"/>
      <c r="AG161" s="9"/>
      <c r="AH161" s="9"/>
      <c r="AI161" s="9"/>
      <c r="AJ161" s="9"/>
      <c r="AK161" s="9"/>
      <c r="AL161" s="11">
        <f t="shared" si="6"/>
        <v>0</v>
      </c>
      <c r="AM161" s="11">
        <f t="shared" si="7"/>
        <v>0</v>
      </c>
      <c r="AN161" s="47" t="e">
        <f t="shared" si="8"/>
        <v>#DIV/0!</v>
      </c>
    </row>
    <row r="162" spans="1:40" x14ac:dyDescent="0.25">
      <c r="A162" s="10">
        <v>161</v>
      </c>
      <c r="B162" s="11">
        <f>VLOOKUP($A162,Table2[[No]:[Date Student Last Attended Program
(mm/dd/yyyy)]],2,FALSE)</f>
        <v>0</v>
      </c>
      <c r="C162" s="12">
        <f>VLOOKUP($A162,Table2[[No]:[Date Student Last Attended Program
(mm/dd/yyyy)]],4,FALSE)</f>
        <v>0</v>
      </c>
      <c r="D162" s="51">
        <f>VLOOKUP($A162,Table2[[No]:[Date Student Last Attended Program
(mm/dd/yyyy)]],14,FALSE)</f>
        <v>0</v>
      </c>
      <c r="E162" s="138">
        <f>VLOOKUP($A162,Table2[[No]:[Date Student Last Attended Program
(mm/dd/yyyy)]],17,FALSE)</f>
        <v>0</v>
      </c>
      <c r="F162" s="207">
        <f>VLOOKUP($A162,Table2[[No]:[Date Student Last Attended Program
(mm/dd/yyyy)]],18,FALSE)</f>
        <v>0</v>
      </c>
      <c r="G162" s="209">
        <f>VLOOKUP($A162,Table2[[#All],[No]:[Which Group Does Student Participate In?
(optional)]],23,FALSE)</f>
        <v>0</v>
      </c>
      <c r="H162" s="29"/>
      <c r="I162" s="29"/>
      <c r="J162" s="29"/>
      <c r="K162" s="29"/>
      <c r="L162" s="29"/>
      <c r="M162" s="29"/>
      <c r="N162" s="29"/>
      <c r="O162" s="29"/>
      <c r="P162" s="29"/>
      <c r="Q162" s="29"/>
      <c r="R162" s="29"/>
      <c r="S162" s="9"/>
      <c r="T162" s="9"/>
      <c r="U162" s="9"/>
      <c r="V162" s="9"/>
      <c r="W162" s="9"/>
      <c r="X162" s="9"/>
      <c r="Y162" s="9"/>
      <c r="Z162" s="9"/>
      <c r="AA162" s="9"/>
      <c r="AB162" s="9"/>
      <c r="AC162" s="9"/>
      <c r="AD162" s="9"/>
      <c r="AE162" s="9"/>
      <c r="AF162" s="9"/>
      <c r="AG162" s="9"/>
      <c r="AH162" s="9"/>
      <c r="AI162" s="9"/>
      <c r="AJ162" s="9"/>
      <c r="AK162" s="9"/>
      <c r="AL162" s="11">
        <f t="shared" si="6"/>
        <v>0</v>
      </c>
      <c r="AM162" s="11">
        <f t="shared" si="7"/>
        <v>0</v>
      </c>
      <c r="AN162" s="47" t="e">
        <f t="shared" si="8"/>
        <v>#DIV/0!</v>
      </c>
    </row>
    <row r="163" spans="1:40" x14ac:dyDescent="0.25">
      <c r="A163" s="10">
        <v>162</v>
      </c>
      <c r="B163" s="11">
        <f>VLOOKUP($A163,Table2[[No]:[Date Student Last Attended Program
(mm/dd/yyyy)]],2,FALSE)</f>
        <v>0</v>
      </c>
      <c r="C163" s="12">
        <f>VLOOKUP($A163,Table2[[No]:[Date Student Last Attended Program
(mm/dd/yyyy)]],4,FALSE)</f>
        <v>0</v>
      </c>
      <c r="D163" s="51">
        <f>VLOOKUP($A163,Table2[[No]:[Date Student Last Attended Program
(mm/dd/yyyy)]],14,FALSE)</f>
        <v>0</v>
      </c>
      <c r="E163" s="138">
        <f>VLOOKUP($A163,Table2[[No]:[Date Student Last Attended Program
(mm/dd/yyyy)]],17,FALSE)</f>
        <v>0</v>
      </c>
      <c r="F163" s="207">
        <f>VLOOKUP($A163,Table2[[No]:[Date Student Last Attended Program
(mm/dd/yyyy)]],18,FALSE)</f>
        <v>0</v>
      </c>
      <c r="G163" s="209">
        <f>VLOOKUP($A163,Table2[[#All],[No]:[Which Group Does Student Participate In?
(optional)]],23,FALSE)</f>
        <v>0</v>
      </c>
      <c r="H163" s="29"/>
      <c r="I163" s="29"/>
      <c r="J163" s="29"/>
      <c r="K163" s="29"/>
      <c r="L163" s="29"/>
      <c r="M163" s="29"/>
      <c r="N163" s="29"/>
      <c r="O163" s="29"/>
      <c r="P163" s="29"/>
      <c r="Q163" s="29"/>
      <c r="R163" s="29"/>
      <c r="S163" s="9"/>
      <c r="T163" s="9"/>
      <c r="U163" s="9"/>
      <c r="V163" s="9"/>
      <c r="W163" s="9"/>
      <c r="X163" s="9"/>
      <c r="Y163" s="9"/>
      <c r="Z163" s="9"/>
      <c r="AA163" s="9"/>
      <c r="AB163" s="9"/>
      <c r="AC163" s="9"/>
      <c r="AD163" s="9"/>
      <c r="AE163" s="9"/>
      <c r="AF163" s="9"/>
      <c r="AG163" s="9"/>
      <c r="AH163" s="9"/>
      <c r="AI163" s="9"/>
      <c r="AJ163" s="9"/>
      <c r="AK163" s="9"/>
      <c r="AL163" s="11">
        <f t="shared" si="6"/>
        <v>0</v>
      </c>
      <c r="AM163" s="11">
        <f t="shared" si="7"/>
        <v>0</v>
      </c>
      <c r="AN163" s="47" t="e">
        <f t="shared" si="8"/>
        <v>#DIV/0!</v>
      </c>
    </row>
    <row r="164" spans="1:40" x14ac:dyDescent="0.25">
      <c r="A164" s="10">
        <v>163</v>
      </c>
      <c r="B164" s="11">
        <f>VLOOKUP($A164,Table2[[No]:[Date Student Last Attended Program
(mm/dd/yyyy)]],2,FALSE)</f>
        <v>0</v>
      </c>
      <c r="C164" s="12">
        <f>VLOOKUP($A164,Table2[[No]:[Date Student Last Attended Program
(mm/dd/yyyy)]],4,FALSE)</f>
        <v>0</v>
      </c>
      <c r="D164" s="51">
        <f>VLOOKUP($A164,Table2[[No]:[Date Student Last Attended Program
(mm/dd/yyyy)]],14,FALSE)</f>
        <v>0</v>
      </c>
      <c r="E164" s="138">
        <f>VLOOKUP($A164,Table2[[No]:[Date Student Last Attended Program
(mm/dd/yyyy)]],17,FALSE)</f>
        <v>0</v>
      </c>
      <c r="F164" s="207">
        <f>VLOOKUP($A164,Table2[[No]:[Date Student Last Attended Program
(mm/dd/yyyy)]],18,FALSE)</f>
        <v>0</v>
      </c>
      <c r="G164" s="209">
        <f>VLOOKUP($A164,Table2[[#All],[No]:[Which Group Does Student Participate In?
(optional)]],23,FALSE)</f>
        <v>0</v>
      </c>
      <c r="H164" s="29"/>
      <c r="I164" s="29"/>
      <c r="J164" s="29"/>
      <c r="K164" s="29"/>
      <c r="L164" s="29"/>
      <c r="M164" s="29"/>
      <c r="N164" s="29"/>
      <c r="O164" s="29"/>
      <c r="P164" s="29"/>
      <c r="Q164" s="29"/>
      <c r="R164" s="29"/>
      <c r="S164" s="9"/>
      <c r="T164" s="9"/>
      <c r="U164" s="9"/>
      <c r="V164" s="9"/>
      <c r="W164" s="9"/>
      <c r="X164" s="9"/>
      <c r="Y164" s="9"/>
      <c r="Z164" s="9"/>
      <c r="AA164" s="9"/>
      <c r="AB164" s="9"/>
      <c r="AC164" s="9"/>
      <c r="AD164" s="9"/>
      <c r="AE164" s="9"/>
      <c r="AF164" s="9"/>
      <c r="AG164" s="9"/>
      <c r="AH164" s="9"/>
      <c r="AI164" s="9"/>
      <c r="AJ164" s="9"/>
      <c r="AK164" s="9"/>
      <c r="AL164" s="11">
        <f t="shared" si="6"/>
        <v>0</v>
      </c>
      <c r="AM164" s="11">
        <f t="shared" si="7"/>
        <v>0</v>
      </c>
      <c r="AN164" s="47" t="e">
        <f t="shared" si="8"/>
        <v>#DIV/0!</v>
      </c>
    </row>
    <row r="165" spans="1:40" x14ac:dyDescent="0.25">
      <c r="A165" s="10">
        <v>164</v>
      </c>
      <c r="B165" s="11">
        <f>VLOOKUP($A165,Table2[[No]:[Date Student Last Attended Program
(mm/dd/yyyy)]],2,FALSE)</f>
        <v>0</v>
      </c>
      <c r="C165" s="12">
        <f>VLOOKUP($A165,Table2[[No]:[Date Student Last Attended Program
(mm/dd/yyyy)]],4,FALSE)</f>
        <v>0</v>
      </c>
      <c r="D165" s="51">
        <f>VLOOKUP($A165,Table2[[No]:[Date Student Last Attended Program
(mm/dd/yyyy)]],14,FALSE)</f>
        <v>0</v>
      </c>
      <c r="E165" s="138">
        <f>VLOOKUP($A165,Table2[[No]:[Date Student Last Attended Program
(mm/dd/yyyy)]],17,FALSE)</f>
        <v>0</v>
      </c>
      <c r="F165" s="207">
        <f>VLOOKUP($A165,Table2[[No]:[Date Student Last Attended Program
(mm/dd/yyyy)]],18,FALSE)</f>
        <v>0</v>
      </c>
      <c r="G165" s="209">
        <f>VLOOKUP($A165,Table2[[#All],[No]:[Which Group Does Student Participate In?
(optional)]],23,FALSE)</f>
        <v>0</v>
      </c>
      <c r="H165" s="29"/>
      <c r="I165" s="29"/>
      <c r="J165" s="29"/>
      <c r="K165" s="29"/>
      <c r="L165" s="29"/>
      <c r="M165" s="29"/>
      <c r="N165" s="29"/>
      <c r="O165" s="29"/>
      <c r="P165" s="29"/>
      <c r="Q165" s="29"/>
      <c r="R165" s="29"/>
      <c r="S165" s="9"/>
      <c r="T165" s="9"/>
      <c r="U165" s="9"/>
      <c r="V165" s="9"/>
      <c r="W165" s="9"/>
      <c r="X165" s="9"/>
      <c r="Y165" s="9"/>
      <c r="Z165" s="9"/>
      <c r="AA165" s="9"/>
      <c r="AB165" s="9"/>
      <c r="AC165" s="9"/>
      <c r="AD165" s="9"/>
      <c r="AE165" s="9"/>
      <c r="AF165" s="9"/>
      <c r="AG165" s="9"/>
      <c r="AH165" s="9"/>
      <c r="AI165" s="9"/>
      <c r="AJ165" s="9"/>
      <c r="AK165" s="9"/>
      <c r="AL165" s="11">
        <f t="shared" si="6"/>
        <v>0</v>
      </c>
      <c r="AM165" s="11">
        <f t="shared" si="7"/>
        <v>0</v>
      </c>
      <c r="AN165" s="47" t="e">
        <f t="shared" si="8"/>
        <v>#DIV/0!</v>
      </c>
    </row>
    <row r="166" spans="1:40" x14ac:dyDescent="0.25">
      <c r="A166" s="10">
        <v>165</v>
      </c>
      <c r="B166" s="11">
        <f>VLOOKUP($A166,Table2[[No]:[Date Student Last Attended Program
(mm/dd/yyyy)]],2,FALSE)</f>
        <v>0</v>
      </c>
      <c r="C166" s="12">
        <f>VLOOKUP($A166,Table2[[No]:[Date Student Last Attended Program
(mm/dd/yyyy)]],4,FALSE)</f>
        <v>0</v>
      </c>
      <c r="D166" s="51">
        <f>VLOOKUP($A166,Table2[[No]:[Date Student Last Attended Program
(mm/dd/yyyy)]],14,FALSE)</f>
        <v>0</v>
      </c>
      <c r="E166" s="138">
        <f>VLOOKUP($A166,Table2[[No]:[Date Student Last Attended Program
(mm/dd/yyyy)]],17,FALSE)</f>
        <v>0</v>
      </c>
      <c r="F166" s="207">
        <f>VLOOKUP($A166,Table2[[No]:[Date Student Last Attended Program
(mm/dd/yyyy)]],18,FALSE)</f>
        <v>0</v>
      </c>
      <c r="G166" s="209">
        <f>VLOOKUP($A166,Table2[[#All],[No]:[Which Group Does Student Participate In?
(optional)]],23,FALSE)</f>
        <v>0</v>
      </c>
      <c r="H166" s="29"/>
      <c r="I166" s="29"/>
      <c r="J166" s="29"/>
      <c r="K166" s="29"/>
      <c r="L166" s="29"/>
      <c r="M166" s="29"/>
      <c r="N166" s="29"/>
      <c r="O166" s="29"/>
      <c r="P166" s="29"/>
      <c r="Q166" s="29"/>
      <c r="R166" s="29"/>
      <c r="S166" s="9"/>
      <c r="T166" s="9"/>
      <c r="U166" s="9"/>
      <c r="V166" s="9"/>
      <c r="W166" s="9"/>
      <c r="X166" s="9"/>
      <c r="Y166" s="9"/>
      <c r="Z166" s="9"/>
      <c r="AA166" s="9"/>
      <c r="AB166" s="9"/>
      <c r="AC166" s="9"/>
      <c r="AD166" s="9"/>
      <c r="AE166" s="9"/>
      <c r="AF166" s="9"/>
      <c r="AG166" s="9"/>
      <c r="AH166" s="9"/>
      <c r="AI166" s="9"/>
      <c r="AJ166" s="9"/>
      <c r="AK166" s="9"/>
      <c r="AL166" s="11">
        <f t="shared" si="6"/>
        <v>0</v>
      </c>
      <c r="AM166" s="11">
        <f t="shared" si="7"/>
        <v>0</v>
      </c>
      <c r="AN166" s="47" t="e">
        <f t="shared" si="8"/>
        <v>#DIV/0!</v>
      </c>
    </row>
    <row r="167" spans="1:40" x14ac:dyDescent="0.25">
      <c r="A167" s="10">
        <v>166</v>
      </c>
      <c r="B167" s="11">
        <f>VLOOKUP($A167,Table2[[No]:[Date Student Last Attended Program
(mm/dd/yyyy)]],2,FALSE)</f>
        <v>0</v>
      </c>
      <c r="C167" s="12">
        <f>VLOOKUP($A167,Table2[[No]:[Date Student Last Attended Program
(mm/dd/yyyy)]],4,FALSE)</f>
        <v>0</v>
      </c>
      <c r="D167" s="51">
        <f>VLOOKUP($A167,Table2[[No]:[Date Student Last Attended Program
(mm/dd/yyyy)]],14,FALSE)</f>
        <v>0</v>
      </c>
      <c r="E167" s="138">
        <f>VLOOKUP($A167,Table2[[No]:[Date Student Last Attended Program
(mm/dd/yyyy)]],17,FALSE)</f>
        <v>0</v>
      </c>
      <c r="F167" s="207">
        <f>VLOOKUP($A167,Table2[[No]:[Date Student Last Attended Program
(mm/dd/yyyy)]],18,FALSE)</f>
        <v>0</v>
      </c>
      <c r="G167" s="209">
        <f>VLOOKUP($A167,Table2[[#All],[No]:[Which Group Does Student Participate In?
(optional)]],23,FALSE)</f>
        <v>0</v>
      </c>
      <c r="H167" s="29"/>
      <c r="I167" s="29"/>
      <c r="J167" s="29"/>
      <c r="K167" s="29"/>
      <c r="L167" s="29"/>
      <c r="M167" s="29"/>
      <c r="N167" s="29"/>
      <c r="O167" s="29"/>
      <c r="P167" s="29"/>
      <c r="Q167" s="29"/>
      <c r="R167" s="29"/>
      <c r="S167" s="9"/>
      <c r="T167" s="9"/>
      <c r="U167" s="9"/>
      <c r="V167" s="9"/>
      <c r="W167" s="9"/>
      <c r="X167" s="9"/>
      <c r="Y167" s="9"/>
      <c r="Z167" s="9"/>
      <c r="AA167" s="9"/>
      <c r="AB167" s="9"/>
      <c r="AC167" s="9"/>
      <c r="AD167" s="9"/>
      <c r="AE167" s="9"/>
      <c r="AF167" s="9"/>
      <c r="AG167" s="9"/>
      <c r="AH167" s="9"/>
      <c r="AI167" s="9"/>
      <c r="AJ167" s="9"/>
      <c r="AK167" s="9"/>
      <c r="AL167" s="11">
        <f t="shared" si="6"/>
        <v>0</v>
      </c>
      <c r="AM167" s="11">
        <f t="shared" si="7"/>
        <v>0</v>
      </c>
      <c r="AN167" s="47" t="e">
        <f t="shared" si="8"/>
        <v>#DIV/0!</v>
      </c>
    </row>
    <row r="168" spans="1:40" x14ac:dyDescent="0.25">
      <c r="A168" s="10">
        <v>167</v>
      </c>
      <c r="B168" s="11">
        <f>VLOOKUP($A168,Table2[[No]:[Date Student Last Attended Program
(mm/dd/yyyy)]],2,FALSE)</f>
        <v>0</v>
      </c>
      <c r="C168" s="12">
        <f>VLOOKUP($A168,Table2[[No]:[Date Student Last Attended Program
(mm/dd/yyyy)]],4,FALSE)</f>
        <v>0</v>
      </c>
      <c r="D168" s="51">
        <f>VLOOKUP($A168,Table2[[No]:[Date Student Last Attended Program
(mm/dd/yyyy)]],14,FALSE)</f>
        <v>0</v>
      </c>
      <c r="E168" s="138">
        <f>VLOOKUP($A168,Table2[[No]:[Date Student Last Attended Program
(mm/dd/yyyy)]],17,FALSE)</f>
        <v>0</v>
      </c>
      <c r="F168" s="207">
        <f>VLOOKUP($A168,Table2[[No]:[Date Student Last Attended Program
(mm/dd/yyyy)]],18,FALSE)</f>
        <v>0</v>
      </c>
      <c r="G168" s="209">
        <f>VLOOKUP($A168,Table2[[#All],[No]:[Which Group Does Student Participate In?
(optional)]],23,FALSE)</f>
        <v>0</v>
      </c>
      <c r="H168" s="29"/>
      <c r="I168" s="29"/>
      <c r="J168" s="29"/>
      <c r="K168" s="29"/>
      <c r="L168" s="29"/>
      <c r="M168" s="29"/>
      <c r="N168" s="29"/>
      <c r="O168" s="29"/>
      <c r="P168" s="29"/>
      <c r="Q168" s="29"/>
      <c r="R168" s="29"/>
      <c r="S168" s="9"/>
      <c r="T168" s="9"/>
      <c r="U168" s="9"/>
      <c r="V168" s="9"/>
      <c r="W168" s="9"/>
      <c r="X168" s="9"/>
      <c r="Y168" s="9"/>
      <c r="Z168" s="9"/>
      <c r="AA168" s="9"/>
      <c r="AB168" s="9"/>
      <c r="AC168" s="9"/>
      <c r="AD168" s="9"/>
      <c r="AE168" s="9"/>
      <c r="AF168" s="9"/>
      <c r="AG168" s="9"/>
      <c r="AH168" s="9"/>
      <c r="AI168" s="9"/>
      <c r="AJ168" s="9"/>
      <c r="AK168" s="9"/>
      <c r="AL168" s="11">
        <f t="shared" si="6"/>
        <v>0</v>
      </c>
      <c r="AM168" s="11">
        <f t="shared" si="7"/>
        <v>0</v>
      </c>
      <c r="AN168" s="47" t="e">
        <f t="shared" si="8"/>
        <v>#DIV/0!</v>
      </c>
    </row>
    <row r="169" spans="1:40" x14ac:dyDescent="0.25">
      <c r="A169" s="10">
        <v>168</v>
      </c>
      <c r="B169" s="11">
        <f>VLOOKUP($A169,Table2[[No]:[Date Student Last Attended Program
(mm/dd/yyyy)]],2,FALSE)</f>
        <v>0</v>
      </c>
      <c r="C169" s="12">
        <f>VLOOKUP($A169,Table2[[No]:[Date Student Last Attended Program
(mm/dd/yyyy)]],4,FALSE)</f>
        <v>0</v>
      </c>
      <c r="D169" s="51">
        <f>VLOOKUP($A169,Table2[[No]:[Date Student Last Attended Program
(mm/dd/yyyy)]],14,FALSE)</f>
        <v>0</v>
      </c>
      <c r="E169" s="138">
        <f>VLOOKUP($A169,Table2[[No]:[Date Student Last Attended Program
(mm/dd/yyyy)]],17,FALSE)</f>
        <v>0</v>
      </c>
      <c r="F169" s="207">
        <f>VLOOKUP($A169,Table2[[No]:[Date Student Last Attended Program
(mm/dd/yyyy)]],18,FALSE)</f>
        <v>0</v>
      </c>
      <c r="G169" s="209">
        <f>VLOOKUP($A169,Table2[[#All],[No]:[Which Group Does Student Participate In?
(optional)]],23,FALSE)</f>
        <v>0</v>
      </c>
      <c r="H169" s="29"/>
      <c r="I169" s="29"/>
      <c r="J169" s="29"/>
      <c r="K169" s="29"/>
      <c r="L169" s="29"/>
      <c r="M169" s="29"/>
      <c r="N169" s="29"/>
      <c r="O169" s="29"/>
      <c r="P169" s="29"/>
      <c r="Q169" s="29"/>
      <c r="R169" s="29"/>
      <c r="S169" s="9"/>
      <c r="T169" s="9"/>
      <c r="U169" s="9"/>
      <c r="V169" s="9"/>
      <c r="W169" s="9"/>
      <c r="X169" s="9"/>
      <c r="Y169" s="9"/>
      <c r="Z169" s="9"/>
      <c r="AA169" s="9"/>
      <c r="AB169" s="9"/>
      <c r="AC169" s="9"/>
      <c r="AD169" s="9"/>
      <c r="AE169" s="9"/>
      <c r="AF169" s="9"/>
      <c r="AG169" s="9"/>
      <c r="AH169" s="9"/>
      <c r="AI169" s="9"/>
      <c r="AJ169" s="9"/>
      <c r="AK169" s="9"/>
      <c r="AL169" s="11">
        <f t="shared" si="6"/>
        <v>0</v>
      </c>
      <c r="AM169" s="11">
        <f t="shared" si="7"/>
        <v>0</v>
      </c>
      <c r="AN169" s="47" t="e">
        <f t="shared" si="8"/>
        <v>#DIV/0!</v>
      </c>
    </row>
    <row r="170" spans="1:40" x14ac:dyDescent="0.25">
      <c r="A170" s="10">
        <v>169</v>
      </c>
      <c r="B170" s="11">
        <f>VLOOKUP($A170,Table2[[No]:[Date Student Last Attended Program
(mm/dd/yyyy)]],2,FALSE)</f>
        <v>0</v>
      </c>
      <c r="C170" s="12">
        <f>VLOOKUP($A170,Table2[[No]:[Date Student Last Attended Program
(mm/dd/yyyy)]],4,FALSE)</f>
        <v>0</v>
      </c>
      <c r="D170" s="51">
        <f>VLOOKUP($A170,Table2[[No]:[Date Student Last Attended Program
(mm/dd/yyyy)]],14,FALSE)</f>
        <v>0</v>
      </c>
      <c r="E170" s="138">
        <f>VLOOKUP($A170,Table2[[No]:[Date Student Last Attended Program
(mm/dd/yyyy)]],17,FALSE)</f>
        <v>0</v>
      </c>
      <c r="F170" s="207">
        <f>VLOOKUP($A170,Table2[[No]:[Date Student Last Attended Program
(mm/dd/yyyy)]],18,FALSE)</f>
        <v>0</v>
      </c>
      <c r="G170" s="209">
        <f>VLOOKUP($A170,Table2[[#All],[No]:[Which Group Does Student Participate In?
(optional)]],23,FALSE)</f>
        <v>0</v>
      </c>
      <c r="H170" s="29"/>
      <c r="I170" s="29"/>
      <c r="J170" s="29"/>
      <c r="K170" s="29"/>
      <c r="L170" s="29"/>
      <c r="M170" s="29"/>
      <c r="N170" s="29"/>
      <c r="O170" s="29"/>
      <c r="P170" s="29"/>
      <c r="Q170" s="29"/>
      <c r="R170" s="29"/>
      <c r="S170" s="9"/>
      <c r="T170" s="9"/>
      <c r="U170" s="9"/>
      <c r="V170" s="9"/>
      <c r="W170" s="9"/>
      <c r="X170" s="9"/>
      <c r="Y170" s="9"/>
      <c r="Z170" s="9"/>
      <c r="AA170" s="9"/>
      <c r="AB170" s="9"/>
      <c r="AC170" s="9"/>
      <c r="AD170" s="9"/>
      <c r="AE170" s="9"/>
      <c r="AF170" s="9"/>
      <c r="AG170" s="9"/>
      <c r="AH170" s="9"/>
      <c r="AI170" s="9"/>
      <c r="AJ170" s="9"/>
      <c r="AK170" s="9"/>
      <c r="AL170" s="11">
        <f t="shared" si="6"/>
        <v>0</v>
      </c>
      <c r="AM170" s="11">
        <f t="shared" si="7"/>
        <v>0</v>
      </c>
      <c r="AN170" s="47" t="e">
        <f t="shared" si="8"/>
        <v>#DIV/0!</v>
      </c>
    </row>
    <row r="171" spans="1:40" x14ac:dyDescent="0.25">
      <c r="A171" s="10">
        <v>170</v>
      </c>
      <c r="B171" s="11">
        <f>VLOOKUP($A171,Table2[[No]:[Date Student Last Attended Program
(mm/dd/yyyy)]],2,FALSE)</f>
        <v>0</v>
      </c>
      <c r="C171" s="12">
        <f>VLOOKUP($A171,Table2[[No]:[Date Student Last Attended Program
(mm/dd/yyyy)]],4,FALSE)</f>
        <v>0</v>
      </c>
      <c r="D171" s="51">
        <f>VLOOKUP($A171,Table2[[No]:[Date Student Last Attended Program
(mm/dd/yyyy)]],14,FALSE)</f>
        <v>0</v>
      </c>
      <c r="E171" s="138">
        <f>VLOOKUP($A171,Table2[[No]:[Date Student Last Attended Program
(mm/dd/yyyy)]],17,FALSE)</f>
        <v>0</v>
      </c>
      <c r="F171" s="207">
        <f>VLOOKUP($A171,Table2[[No]:[Date Student Last Attended Program
(mm/dd/yyyy)]],18,FALSE)</f>
        <v>0</v>
      </c>
      <c r="G171" s="209">
        <f>VLOOKUP($A171,Table2[[#All],[No]:[Which Group Does Student Participate In?
(optional)]],23,FALSE)</f>
        <v>0</v>
      </c>
      <c r="H171" s="29"/>
      <c r="I171" s="29"/>
      <c r="J171" s="29"/>
      <c r="K171" s="29"/>
      <c r="L171" s="29"/>
      <c r="M171" s="29"/>
      <c r="N171" s="29"/>
      <c r="O171" s="29"/>
      <c r="P171" s="29"/>
      <c r="Q171" s="29"/>
      <c r="R171" s="29"/>
      <c r="S171" s="9"/>
      <c r="T171" s="9"/>
      <c r="U171" s="9"/>
      <c r="V171" s="9"/>
      <c r="W171" s="9"/>
      <c r="X171" s="9"/>
      <c r="Y171" s="9"/>
      <c r="Z171" s="9"/>
      <c r="AA171" s="9"/>
      <c r="AB171" s="9"/>
      <c r="AC171" s="9"/>
      <c r="AD171" s="9"/>
      <c r="AE171" s="9"/>
      <c r="AF171" s="9"/>
      <c r="AG171" s="9"/>
      <c r="AH171" s="9"/>
      <c r="AI171" s="9"/>
      <c r="AJ171" s="9"/>
      <c r="AK171" s="9"/>
      <c r="AL171" s="11">
        <f t="shared" si="6"/>
        <v>0</v>
      </c>
      <c r="AM171" s="11">
        <f t="shared" si="7"/>
        <v>0</v>
      </c>
      <c r="AN171" s="47" t="e">
        <f t="shared" si="8"/>
        <v>#DIV/0!</v>
      </c>
    </row>
    <row r="172" spans="1:40" x14ac:dyDescent="0.25">
      <c r="A172" s="10">
        <v>171</v>
      </c>
      <c r="B172" s="11">
        <f>VLOOKUP($A172,Table2[[No]:[Date Student Last Attended Program
(mm/dd/yyyy)]],2,FALSE)</f>
        <v>0</v>
      </c>
      <c r="C172" s="12">
        <f>VLOOKUP($A172,Table2[[No]:[Date Student Last Attended Program
(mm/dd/yyyy)]],4,FALSE)</f>
        <v>0</v>
      </c>
      <c r="D172" s="51">
        <f>VLOOKUP($A172,Table2[[No]:[Date Student Last Attended Program
(mm/dd/yyyy)]],14,FALSE)</f>
        <v>0</v>
      </c>
      <c r="E172" s="138">
        <f>VLOOKUP($A172,Table2[[No]:[Date Student Last Attended Program
(mm/dd/yyyy)]],17,FALSE)</f>
        <v>0</v>
      </c>
      <c r="F172" s="207">
        <f>VLOOKUP($A172,Table2[[No]:[Date Student Last Attended Program
(mm/dd/yyyy)]],18,FALSE)</f>
        <v>0</v>
      </c>
      <c r="G172" s="209">
        <f>VLOOKUP($A172,Table2[[#All],[No]:[Which Group Does Student Participate In?
(optional)]],23,FALSE)</f>
        <v>0</v>
      </c>
      <c r="H172" s="29"/>
      <c r="I172" s="29"/>
      <c r="J172" s="29"/>
      <c r="K172" s="29"/>
      <c r="L172" s="29"/>
      <c r="M172" s="29"/>
      <c r="N172" s="29"/>
      <c r="O172" s="29"/>
      <c r="P172" s="29"/>
      <c r="Q172" s="29"/>
      <c r="R172" s="29"/>
      <c r="S172" s="9"/>
      <c r="T172" s="9"/>
      <c r="U172" s="9"/>
      <c r="V172" s="9"/>
      <c r="W172" s="9"/>
      <c r="X172" s="9"/>
      <c r="Y172" s="9"/>
      <c r="Z172" s="9"/>
      <c r="AA172" s="9"/>
      <c r="AB172" s="9"/>
      <c r="AC172" s="9"/>
      <c r="AD172" s="9"/>
      <c r="AE172" s="9"/>
      <c r="AF172" s="9"/>
      <c r="AG172" s="9"/>
      <c r="AH172" s="9"/>
      <c r="AI172" s="9"/>
      <c r="AJ172" s="9"/>
      <c r="AK172" s="9"/>
      <c r="AL172" s="11">
        <f t="shared" si="6"/>
        <v>0</v>
      </c>
      <c r="AM172" s="11">
        <f t="shared" si="7"/>
        <v>0</v>
      </c>
      <c r="AN172" s="47" t="e">
        <f t="shared" si="8"/>
        <v>#DIV/0!</v>
      </c>
    </row>
    <row r="173" spans="1:40" x14ac:dyDescent="0.25">
      <c r="A173" s="10">
        <v>172</v>
      </c>
      <c r="B173" s="11">
        <f>VLOOKUP($A173,Table2[[No]:[Date Student Last Attended Program
(mm/dd/yyyy)]],2,FALSE)</f>
        <v>0</v>
      </c>
      <c r="C173" s="12">
        <f>VLOOKUP($A173,Table2[[No]:[Date Student Last Attended Program
(mm/dd/yyyy)]],4,FALSE)</f>
        <v>0</v>
      </c>
      <c r="D173" s="51">
        <f>VLOOKUP($A173,Table2[[No]:[Date Student Last Attended Program
(mm/dd/yyyy)]],14,FALSE)</f>
        <v>0</v>
      </c>
      <c r="E173" s="138">
        <f>VLOOKUP($A173,Table2[[No]:[Date Student Last Attended Program
(mm/dd/yyyy)]],17,FALSE)</f>
        <v>0</v>
      </c>
      <c r="F173" s="207">
        <f>VLOOKUP($A173,Table2[[No]:[Date Student Last Attended Program
(mm/dd/yyyy)]],18,FALSE)</f>
        <v>0</v>
      </c>
      <c r="G173" s="209">
        <f>VLOOKUP($A173,Table2[[#All],[No]:[Which Group Does Student Participate In?
(optional)]],23,FALSE)</f>
        <v>0</v>
      </c>
      <c r="H173" s="29"/>
      <c r="I173" s="29"/>
      <c r="J173" s="29"/>
      <c r="K173" s="29"/>
      <c r="L173" s="29"/>
      <c r="M173" s="29"/>
      <c r="N173" s="29"/>
      <c r="O173" s="29"/>
      <c r="P173" s="29"/>
      <c r="Q173" s="29"/>
      <c r="R173" s="29"/>
      <c r="S173" s="9"/>
      <c r="T173" s="9"/>
      <c r="U173" s="9"/>
      <c r="V173" s="9"/>
      <c r="W173" s="9"/>
      <c r="X173" s="9"/>
      <c r="Y173" s="9"/>
      <c r="Z173" s="9"/>
      <c r="AA173" s="9"/>
      <c r="AB173" s="9"/>
      <c r="AC173" s="9"/>
      <c r="AD173" s="9"/>
      <c r="AE173" s="9"/>
      <c r="AF173" s="9"/>
      <c r="AG173" s="9"/>
      <c r="AH173" s="9"/>
      <c r="AI173" s="9"/>
      <c r="AJ173" s="9"/>
      <c r="AK173" s="9"/>
      <c r="AL173" s="11">
        <f t="shared" si="6"/>
        <v>0</v>
      </c>
      <c r="AM173" s="11">
        <f t="shared" si="7"/>
        <v>0</v>
      </c>
      <c r="AN173" s="47" t="e">
        <f t="shared" si="8"/>
        <v>#DIV/0!</v>
      </c>
    </row>
    <row r="174" spans="1:40" x14ac:dyDescent="0.25">
      <c r="A174" s="10">
        <v>173</v>
      </c>
      <c r="B174" s="11">
        <f>VLOOKUP($A174,Table2[[No]:[Date Student Last Attended Program
(mm/dd/yyyy)]],2,FALSE)</f>
        <v>0</v>
      </c>
      <c r="C174" s="12">
        <f>VLOOKUP($A174,Table2[[No]:[Date Student Last Attended Program
(mm/dd/yyyy)]],4,FALSE)</f>
        <v>0</v>
      </c>
      <c r="D174" s="51">
        <f>VLOOKUP($A174,Table2[[No]:[Date Student Last Attended Program
(mm/dd/yyyy)]],14,FALSE)</f>
        <v>0</v>
      </c>
      <c r="E174" s="138">
        <f>VLOOKUP($A174,Table2[[No]:[Date Student Last Attended Program
(mm/dd/yyyy)]],17,FALSE)</f>
        <v>0</v>
      </c>
      <c r="F174" s="207">
        <f>VLOOKUP($A174,Table2[[No]:[Date Student Last Attended Program
(mm/dd/yyyy)]],18,FALSE)</f>
        <v>0</v>
      </c>
      <c r="G174" s="209">
        <f>VLOOKUP($A174,Table2[[#All],[No]:[Which Group Does Student Participate In?
(optional)]],23,FALSE)</f>
        <v>0</v>
      </c>
      <c r="H174" s="29"/>
      <c r="I174" s="29"/>
      <c r="J174" s="29"/>
      <c r="K174" s="29"/>
      <c r="L174" s="29"/>
      <c r="M174" s="29"/>
      <c r="N174" s="29"/>
      <c r="O174" s="29"/>
      <c r="P174" s="29"/>
      <c r="Q174" s="29"/>
      <c r="R174" s="29"/>
      <c r="S174" s="9"/>
      <c r="T174" s="9"/>
      <c r="U174" s="9"/>
      <c r="V174" s="9"/>
      <c r="W174" s="9"/>
      <c r="X174" s="9"/>
      <c r="Y174" s="9"/>
      <c r="Z174" s="9"/>
      <c r="AA174" s="9"/>
      <c r="AB174" s="9"/>
      <c r="AC174" s="9"/>
      <c r="AD174" s="9"/>
      <c r="AE174" s="9"/>
      <c r="AF174" s="9"/>
      <c r="AG174" s="9"/>
      <c r="AH174" s="9"/>
      <c r="AI174" s="9"/>
      <c r="AJ174" s="9"/>
      <c r="AK174" s="9"/>
      <c r="AL174" s="11">
        <f t="shared" si="6"/>
        <v>0</v>
      </c>
      <c r="AM174" s="11">
        <f t="shared" si="7"/>
        <v>0</v>
      </c>
      <c r="AN174" s="47" t="e">
        <f t="shared" si="8"/>
        <v>#DIV/0!</v>
      </c>
    </row>
    <row r="175" spans="1:40" x14ac:dyDescent="0.25">
      <c r="A175" s="10">
        <v>174</v>
      </c>
      <c r="B175" s="11">
        <f>VLOOKUP($A175,Table2[[No]:[Date Student Last Attended Program
(mm/dd/yyyy)]],2,FALSE)</f>
        <v>0</v>
      </c>
      <c r="C175" s="12">
        <f>VLOOKUP($A175,Table2[[No]:[Date Student Last Attended Program
(mm/dd/yyyy)]],4,FALSE)</f>
        <v>0</v>
      </c>
      <c r="D175" s="51">
        <f>VLOOKUP($A175,Table2[[No]:[Date Student Last Attended Program
(mm/dd/yyyy)]],14,FALSE)</f>
        <v>0</v>
      </c>
      <c r="E175" s="138">
        <f>VLOOKUP($A175,Table2[[No]:[Date Student Last Attended Program
(mm/dd/yyyy)]],17,FALSE)</f>
        <v>0</v>
      </c>
      <c r="F175" s="207">
        <f>VLOOKUP($A175,Table2[[No]:[Date Student Last Attended Program
(mm/dd/yyyy)]],18,FALSE)</f>
        <v>0</v>
      </c>
      <c r="G175" s="209">
        <f>VLOOKUP($A175,Table2[[#All],[No]:[Which Group Does Student Participate In?
(optional)]],23,FALSE)</f>
        <v>0</v>
      </c>
      <c r="H175" s="29"/>
      <c r="I175" s="29"/>
      <c r="J175" s="29"/>
      <c r="K175" s="29"/>
      <c r="L175" s="29"/>
      <c r="M175" s="29"/>
      <c r="N175" s="29"/>
      <c r="O175" s="29"/>
      <c r="P175" s="29"/>
      <c r="Q175" s="29"/>
      <c r="R175" s="29"/>
      <c r="S175" s="9"/>
      <c r="T175" s="9"/>
      <c r="U175" s="9"/>
      <c r="V175" s="9"/>
      <c r="W175" s="9"/>
      <c r="X175" s="9"/>
      <c r="Y175" s="9"/>
      <c r="Z175" s="9"/>
      <c r="AA175" s="9"/>
      <c r="AB175" s="9"/>
      <c r="AC175" s="9"/>
      <c r="AD175" s="9"/>
      <c r="AE175" s="9"/>
      <c r="AF175" s="9"/>
      <c r="AG175" s="9"/>
      <c r="AH175" s="9"/>
      <c r="AI175" s="9"/>
      <c r="AJ175" s="9"/>
      <c r="AK175" s="9"/>
      <c r="AL175" s="11">
        <f t="shared" si="6"/>
        <v>0</v>
      </c>
      <c r="AM175" s="11">
        <f t="shared" si="7"/>
        <v>0</v>
      </c>
      <c r="AN175" s="47" t="e">
        <f t="shared" si="8"/>
        <v>#DIV/0!</v>
      </c>
    </row>
    <row r="176" spans="1:40" x14ac:dyDescent="0.25">
      <c r="A176" s="10">
        <v>175</v>
      </c>
      <c r="B176" s="11">
        <f>VLOOKUP($A176,Table2[[No]:[Date Student Last Attended Program
(mm/dd/yyyy)]],2,FALSE)</f>
        <v>0</v>
      </c>
      <c r="C176" s="12">
        <f>VLOOKUP($A176,Table2[[No]:[Date Student Last Attended Program
(mm/dd/yyyy)]],4,FALSE)</f>
        <v>0</v>
      </c>
      <c r="D176" s="51">
        <f>VLOOKUP($A176,Table2[[No]:[Date Student Last Attended Program
(mm/dd/yyyy)]],14,FALSE)</f>
        <v>0</v>
      </c>
      <c r="E176" s="138">
        <f>VLOOKUP($A176,Table2[[No]:[Date Student Last Attended Program
(mm/dd/yyyy)]],17,FALSE)</f>
        <v>0</v>
      </c>
      <c r="F176" s="207">
        <f>VLOOKUP($A176,Table2[[No]:[Date Student Last Attended Program
(mm/dd/yyyy)]],18,FALSE)</f>
        <v>0</v>
      </c>
      <c r="G176" s="209">
        <f>VLOOKUP($A176,Table2[[#All],[No]:[Which Group Does Student Participate In?
(optional)]],23,FALSE)</f>
        <v>0</v>
      </c>
      <c r="H176" s="29"/>
      <c r="I176" s="29"/>
      <c r="J176" s="29"/>
      <c r="K176" s="29"/>
      <c r="L176" s="29"/>
      <c r="M176" s="29"/>
      <c r="N176" s="29"/>
      <c r="O176" s="29"/>
      <c r="P176" s="29"/>
      <c r="Q176" s="29"/>
      <c r="R176" s="29"/>
      <c r="S176" s="9"/>
      <c r="T176" s="9"/>
      <c r="U176" s="9"/>
      <c r="V176" s="9"/>
      <c r="W176" s="9"/>
      <c r="X176" s="9"/>
      <c r="Y176" s="9"/>
      <c r="Z176" s="9"/>
      <c r="AA176" s="9"/>
      <c r="AB176" s="9"/>
      <c r="AC176" s="9"/>
      <c r="AD176" s="9"/>
      <c r="AE176" s="9"/>
      <c r="AF176" s="9"/>
      <c r="AG176" s="9"/>
      <c r="AH176" s="9"/>
      <c r="AI176" s="9"/>
      <c r="AJ176" s="9"/>
      <c r="AK176" s="9"/>
      <c r="AL176" s="11">
        <f t="shared" si="6"/>
        <v>0</v>
      </c>
      <c r="AM176" s="11">
        <f t="shared" si="7"/>
        <v>0</v>
      </c>
      <c r="AN176" s="47" t="e">
        <f t="shared" si="8"/>
        <v>#DIV/0!</v>
      </c>
    </row>
    <row r="177" spans="1:40" x14ac:dyDescent="0.25">
      <c r="A177" s="10">
        <v>176</v>
      </c>
      <c r="B177" s="11">
        <f>VLOOKUP($A177,Table2[[No]:[Date Student Last Attended Program
(mm/dd/yyyy)]],2,FALSE)</f>
        <v>0</v>
      </c>
      <c r="C177" s="12">
        <f>VLOOKUP($A177,Table2[[No]:[Date Student Last Attended Program
(mm/dd/yyyy)]],4,FALSE)</f>
        <v>0</v>
      </c>
      <c r="D177" s="51">
        <f>VLOOKUP($A177,Table2[[No]:[Date Student Last Attended Program
(mm/dd/yyyy)]],14,FALSE)</f>
        <v>0</v>
      </c>
      <c r="E177" s="138">
        <f>VLOOKUP($A177,Table2[[No]:[Date Student Last Attended Program
(mm/dd/yyyy)]],17,FALSE)</f>
        <v>0</v>
      </c>
      <c r="F177" s="207">
        <f>VLOOKUP($A177,Table2[[No]:[Date Student Last Attended Program
(mm/dd/yyyy)]],18,FALSE)</f>
        <v>0</v>
      </c>
      <c r="G177" s="209">
        <f>VLOOKUP($A177,Table2[[#All],[No]:[Which Group Does Student Participate In?
(optional)]],23,FALSE)</f>
        <v>0</v>
      </c>
      <c r="H177" s="29"/>
      <c r="I177" s="29"/>
      <c r="J177" s="29"/>
      <c r="K177" s="29"/>
      <c r="L177" s="29"/>
      <c r="M177" s="29"/>
      <c r="N177" s="29"/>
      <c r="O177" s="29"/>
      <c r="P177" s="29"/>
      <c r="Q177" s="29"/>
      <c r="R177" s="29"/>
      <c r="S177" s="9"/>
      <c r="T177" s="9"/>
      <c r="U177" s="9"/>
      <c r="V177" s="9"/>
      <c r="W177" s="9"/>
      <c r="X177" s="9"/>
      <c r="Y177" s="9"/>
      <c r="Z177" s="9"/>
      <c r="AA177" s="9"/>
      <c r="AB177" s="9"/>
      <c r="AC177" s="9"/>
      <c r="AD177" s="9"/>
      <c r="AE177" s="9"/>
      <c r="AF177" s="9"/>
      <c r="AG177" s="9"/>
      <c r="AH177" s="9"/>
      <c r="AI177" s="9"/>
      <c r="AJ177" s="9"/>
      <c r="AK177" s="9"/>
      <c r="AL177" s="11">
        <f t="shared" si="6"/>
        <v>0</v>
      </c>
      <c r="AM177" s="11">
        <f t="shared" si="7"/>
        <v>0</v>
      </c>
      <c r="AN177" s="47" t="e">
        <f t="shared" si="8"/>
        <v>#DIV/0!</v>
      </c>
    </row>
    <row r="178" spans="1:40" x14ac:dyDescent="0.25">
      <c r="A178" s="10">
        <v>177</v>
      </c>
      <c r="B178" s="11">
        <f>VLOOKUP($A178,Table2[[No]:[Date Student Last Attended Program
(mm/dd/yyyy)]],2,FALSE)</f>
        <v>0</v>
      </c>
      <c r="C178" s="12">
        <f>VLOOKUP($A178,Table2[[No]:[Date Student Last Attended Program
(mm/dd/yyyy)]],4,FALSE)</f>
        <v>0</v>
      </c>
      <c r="D178" s="51">
        <f>VLOOKUP($A178,Table2[[No]:[Date Student Last Attended Program
(mm/dd/yyyy)]],14,FALSE)</f>
        <v>0</v>
      </c>
      <c r="E178" s="138">
        <f>VLOOKUP($A178,Table2[[No]:[Date Student Last Attended Program
(mm/dd/yyyy)]],17,FALSE)</f>
        <v>0</v>
      </c>
      <c r="F178" s="207">
        <f>VLOOKUP($A178,Table2[[No]:[Date Student Last Attended Program
(mm/dd/yyyy)]],18,FALSE)</f>
        <v>0</v>
      </c>
      <c r="G178" s="209">
        <f>VLOOKUP($A178,Table2[[#All],[No]:[Which Group Does Student Participate In?
(optional)]],23,FALSE)</f>
        <v>0</v>
      </c>
      <c r="H178" s="29"/>
      <c r="I178" s="29"/>
      <c r="J178" s="29"/>
      <c r="K178" s="29"/>
      <c r="L178" s="29"/>
      <c r="M178" s="29"/>
      <c r="N178" s="29"/>
      <c r="O178" s="29"/>
      <c r="P178" s="29"/>
      <c r="Q178" s="29"/>
      <c r="R178" s="29"/>
      <c r="S178" s="9"/>
      <c r="T178" s="9"/>
      <c r="U178" s="9"/>
      <c r="V178" s="9"/>
      <c r="W178" s="9"/>
      <c r="X178" s="9"/>
      <c r="Y178" s="9"/>
      <c r="Z178" s="9"/>
      <c r="AA178" s="9"/>
      <c r="AB178" s="9"/>
      <c r="AC178" s="9"/>
      <c r="AD178" s="9"/>
      <c r="AE178" s="9"/>
      <c r="AF178" s="9"/>
      <c r="AG178" s="9"/>
      <c r="AH178" s="9"/>
      <c r="AI178" s="9"/>
      <c r="AJ178" s="9"/>
      <c r="AK178" s="9"/>
      <c r="AL178" s="11">
        <f t="shared" si="6"/>
        <v>0</v>
      </c>
      <c r="AM178" s="11">
        <f t="shared" si="7"/>
        <v>0</v>
      </c>
      <c r="AN178" s="47" t="e">
        <f t="shared" si="8"/>
        <v>#DIV/0!</v>
      </c>
    </row>
    <row r="179" spans="1:40" x14ac:dyDescent="0.25">
      <c r="A179" s="10">
        <v>178</v>
      </c>
      <c r="B179" s="11">
        <f>VLOOKUP($A179,Table2[[No]:[Date Student Last Attended Program
(mm/dd/yyyy)]],2,FALSE)</f>
        <v>0</v>
      </c>
      <c r="C179" s="12">
        <f>VLOOKUP($A179,Table2[[No]:[Date Student Last Attended Program
(mm/dd/yyyy)]],4,FALSE)</f>
        <v>0</v>
      </c>
      <c r="D179" s="51">
        <f>VLOOKUP($A179,Table2[[No]:[Date Student Last Attended Program
(mm/dd/yyyy)]],14,FALSE)</f>
        <v>0</v>
      </c>
      <c r="E179" s="138">
        <f>VLOOKUP($A179,Table2[[No]:[Date Student Last Attended Program
(mm/dd/yyyy)]],17,FALSE)</f>
        <v>0</v>
      </c>
      <c r="F179" s="207">
        <f>VLOOKUP($A179,Table2[[No]:[Date Student Last Attended Program
(mm/dd/yyyy)]],18,FALSE)</f>
        <v>0</v>
      </c>
      <c r="G179" s="209">
        <f>VLOOKUP($A179,Table2[[#All],[No]:[Which Group Does Student Participate In?
(optional)]],23,FALSE)</f>
        <v>0</v>
      </c>
      <c r="H179" s="29"/>
      <c r="I179" s="29"/>
      <c r="J179" s="29"/>
      <c r="K179" s="29"/>
      <c r="L179" s="29"/>
      <c r="M179" s="29"/>
      <c r="N179" s="29"/>
      <c r="O179" s="29"/>
      <c r="P179" s="29"/>
      <c r="Q179" s="29"/>
      <c r="R179" s="29"/>
      <c r="S179" s="9"/>
      <c r="T179" s="9"/>
      <c r="U179" s="9"/>
      <c r="V179" s="9"/>
      <c r="W179" s="9"/>
      <c r="X179" s="9"/>
      <c r="Y179" s="9"/>
      <c r="Z179" s="9"/>
      <c r="AA179" s="9"/>
      <c r="AB179" s="9"/>
      <c r="AC179" s="9"/>
      <c r="AD179" s="9"/>
      <c r="AE179" s="9"/>
      <c r="AF179" s="9"/>
      <c r="AG179" s="9"/>
      <c r="AH179" s="9"/>
      <c r="AI179" s="9"/>
      <c r="AJ179" s="9"/>
      <c r="AK179" s="9"/>
      <c r="AL179" s="11">
        <f t="shared" si="6"/>
        <v>0</v>
      </c>
      <c r="AM179" s="11">
        <f t="shared" si="7"/>
        <v>0</v>
      </c>
      <c r="AN179" s="47" t="e">
        <f t="shared" si="8"/>
        <v>#DIV/0!</v>
      </c>
    </row>
    <row r="180" spans="1:40" x14ac:dyDescent="0.25">
      <c r="A180" s="10">
        <v>179</v>
      </c>
      <c r="B180" s="11">
        <f>VLOOKUP($A180,Table2[[No]:[Date Student Last Attended Program
(mm/dd/yyyy)]],2,FALSE)</f>
        <v>0</v>
      </c>
      <c r="C180" s="12">
        <f>VLOOKUP($A180,Table2[[No]:[Date Student Last Attended Program
(mm/dd/yyyy)]],4,FALSE)</f>
        <v>0</v>
      </c>
      <c r="D180" s="51">
        <f>VLOOKUP($A180,Table2[[No]:[Date Student Last Attended Program
(mm/dd/yyyy)]],14,FALSE)</f>
        <v>0</v>
      </c>
      <c r="E180" s="138">
        <f>VLOOKUP($A180,Table2[[No]:[Date Student Last Attended Program
(mm/dd/yyyy)]],17,FALSE)</f>
        <v>0</v>
      </c>
      <c r="F180" s="207">
        <f>VLOOKUP($A180,Table2[[No]:[Date Student Last Attended Program
(mm/dd/yyyy)]],18,FALSE)</f>
        <v>0</v>
      </c>
      <c r="G180" s="209">
        <f>VLOOKUP($A180,Table2[[#All],[No]:[Which Group Does Student Participate In?
(optional)]],23,FALSE)</f>
        <v>0</v>
      </c>
      <c r="H180" s="29"/>
      <c r="I180" s="29"/>
      <c r="J180" s="29"/>
      <c r="K180" s="29"/>
      <c r="L180" s="29"/>
      <c r="M180" s="29"/>
      <c r="N180" s="29"/>
      <c r="O180" s="29"/>
      <c r="P180" s="29"/>
      <c r="Q180" s="29"/>
      <c r="R180" s="29"/>
      <c r="S180" s="9"/>
      <c r="T180" s="9"/>
      <c r="U180" s="9"/>
      <c r="V180" s="9"/>
      <c r="W180" s="9"/>
      <c r="X180" s="9"/>
      <c r="Y180" s="9"/>
      <c r="Z180" s="9"/>
      <c r="AA180" s="9"/>
      <c r="AB180" s="9"/>
      <c r="AC180" s="9"/>
      <c r="AD180" s="9"/>
      <c r="AE180" s="9"/>
      <c r="AF180" s="9"/>
      <c r="AG180" s="9"/>
      <c r="AH180" s="9"/>
      <c r="AI180" s="9"/>
      <c r="AJ180" s="9"/>
      <c r="AK180" s="9"/>
      <c r="AL180" s="11">
        <f t="shared" si="6"/>
        <v>0</v>
      </c>
      <c r="AM180" s="11">
        <f t="shared" si="7"/>
        <v>0</v>
      </c>
      <c r="AN180" s="47" t="e">
        <f t="shared" si="8"/>
        <v>#DIV/0!</v>
      </c>
    </row>
    <row r="181" spans="1:40" x14ac:dyDescent="0.25">
      <c r="A181" s="10">
        <v>180</v>
      </c>
      <c r="B181" s="11">
        <f>VLOOKUP($A181,Table2[[No]:[Date Student Last Attended Program
(mm/dd/yyyy)]],2,FALSE)</f>
        <v>0</v>
      </c>
      <c r="C181" s="12">
        <f>VLOOKUP($A181,Table2[[No]:[Date Student Last Attended Program
(mm/dd/yyyy)]],4,FALSE)</f>
        <v>0</v>
      </c>
      <c r="D181" s="51">
        <f>VLOOKUP($A181,Table2[[No]:[Date Student Last Attended Program
(mm/dd/yyyy)]],14,FALSE)</f>
        <v>0</v>
      </c>
      <c r="E181" s="138">
        <f>VLOOKUP($A181,Table2[[No]:[Date Student Last Attended Program
(mm/dd/yyyy)]],17,FALSE)</f>
        <v>0</v>
      </c>
      <c r="F181" s="207">
        <f>VLOOKUP($A181,Table2[[No]:[Date Student Last Attended Program
(mm/dd/yyyy)]],18,FALSE)</f>
        <v>0</v>
      </c>
      <c r="G181" s="209">
        <f>VLOOKUP($A181,Table2[[#All],[No]:[Which Group Does Student Participate In?
(optional)]],23,FALSE)</f>
        <v>0</v>
      </c>
      <c r="H181" s="29"/>
      <c r="I181" s="29"/>
      <c r="J181" s="29"/>
      <c r="K181" s="29"/>
      <c r="L181" s="29"/>
      <c r="M181" s="29"/>
      <c r="N181" s="29"/>
      <c r="O181" s="29"/>
      <c r="P181" s="29"/>
      <c r="Q181" s="29"/>
      <c r="R181" s="29"/>
      <c r="S181" s="9"/>
      <c r="T181" s="9"/>
      <c r="U181" s="9"/>
      <c r="V181" s="9"/>
      <c r="W181" s="9"/>
      <c r="X181" s="9"/>
      <c r="Y181" s="9"/>
      <c r="Z181" s="9"/>
      <c r="AA181" s="9"/>
      <c r="AB181" s="9"/>
      <c r="AC181" s="9"/>
      <c r="AD181" s="9"/>
      <c r="AE181" s="9"/>
      <c r="AF181" s="9"/>
      <c r="AG181" s="9"/>
      <c r="AH181" s="9"/>
      <c r="AI181" s="9"/>
      <c r="AJ181" s="9"/>
      <c r="AK181" s="9"/>
      <c r="AL181" s="11">
        <f t="shared" si="6"/>
        <v>0</v>
      </c>
      <c r="AM181" s="11">
        <f t="shared" si="7"/>
        <v>0</v>
      </c>
      <c r="AN181" s="47" t="e">
        <f t="shared" si="8"/>
        <v>#DIV/0!</v>
      </c>
    </row>
    <row r="182" spans="1:40" x14ac:dyDescent="0.25">
      <c r="A182" s="10">
        <v>181</v>
      </c>
      <c r="B182" s="11">
        <f>VLOOKUP($A182,Table2[[No]:[Date Student Last Attended Program
(mm/dd/yyyy)]],2,FALSE)</f>
        <v>0</v>
      </c>
      <c r="C182" s="12">
        <f>VLOOKUP($A182,Table2[[No]:[Date Student Last Attended Program
(mm/dd/yyyy)]],4,FALSE)</f>
        <v>0</v>
      </c>
      <c r="D182" s="51">
        <f>VLOOKUP($A182,Table2[[No]:[Date Student Last Attended Program
(mm/dd/yyyy)]],14,FALSE)</f>
        <v>0</v>
      </c>
      <c r="E182" s="138">
        <f>VLOOKUP($A182,Table2[[No]:[Date Student Last Attended Program
(mm/dd/yyyy)]],17,FALSE)</f>
        <v>0</v>
      </c>
      <c r="F182" s="207">
        <f>VLOOKUP($A182,Table2[[No]:[Date Student Last Attended Program
(mm/dd/yyyy)]],18,FALSE)</f>
        <v>0</v>
      </c>
      <c r="G182" s="209">
        <f>VLOOKUP($A182,Table2[[#All],[No]:[Which Group Does Student Participate In?
(optional)]],23,FALSE)</f>
        <v>0</v>
      </c>
      <c r="H182" s="29"/>
      <c r="I182" s="29"/>
      <c r="J182" s="29"/>
      <c r="K182" s="29"/>
      <c r="L182" s="29"/>
      <c r="M182" s="29"/>
      <c r="N182" s="29"/>
      <c r="O182" s="29"/>
      <c r="P182" s="29"/>
      <c r="Q182" s="29"/>
      <c r="R182" s="29"/>
      <c r="S182" s="9"/>
      <c r="T182" s="9"/>
      <c r="U182" s="9"/>
      <c r="V182" s="9"/>
      <c r="W182" s="9"/>
      <c r="X182" s="9"/>
      <c r="Y182" s="9"/>
      <c r="Z182" s="9"/>
      <c r="AA182" s="9"/>
      <c r="AB182" s="9"/>
      <c r="AC182" s="9"/>
      <c r="AD182" s="9"/>
      <c r="AE182" s="9"/>
      <c r="AF182" s="9"/>
      <c r="AG182" s="9"/>
      <c r="AH182" s="9"/>
      <c r="AI182" s="9"/>
      <c r="AJ182" s="9"/>
      <c r="AK182" s="9"/>
      <c r="AL182" s="11">
        <f t="shared" si="6"/>
        <v>0</v>
      </c>
      <c r="AM182" s="11">
        <f t="shared" si="7"/>
        <v>0</v>
      </c>
      <c r="AN182" s="47" t="e">
        <f t="shared" si="8"/>
        <v>#DIV/0!</v>
      </c>
    </row>
    <row r="183" spans="1:40" x14ac:dyDescent="0.25">
      <c r="A183" s="10">
        <v>182</v>
      </c>
      <c r="B183" s="11">
        <f>VLOOKUP($A183,Table2[[No]:[Date Student Last Attended Program
(mm/dd/yyyy)]],2,FALSE)</f>
        <v>0</v>
      </c>
      <c r="C183" s="12">
        <f>VLOOKUP($A183,Table2[[No]:[Date Student Last Attended Program
(mm/dd/yyyy)]],4,FALSE)</f>
        <v>0</v>
      </c>
      <c r="D183" s="51">
        <f>VLOOKUP($A183,Table2[[No]:[Date Student Last Attended Program
(mm/dd/yyyy)]],14,FALSE)</f>
        <v>0</v>
      </c>
      <c r="E183" s="138">
        <f>VLOOKUP($A183,Table2[[No]:[Date Student Last Attended Program
(mm/dd/yyyy)]],17,FALSE)</f>
        <v>0</v>
      </c>
      <c r="F183" s="207">
        <f>VLOOKUP($A183,Table2[[No]:[Date Student Last Attended Program
(mm/dd/yyyy)]],18,FALSE)</f>
        <v>0</v>
      </c>
      <c r="G183" s="209">
        <f>VLOOKUP($A183,Table2[[#All],[No]:[Which Group Does Student Participate In?
(optional)]],23,FALSE)</f>
        <v>0</v>
      </c>
      <c r="H183" s="29"/>
      <c r="I183" s="29"/>
      <c r="J183" s="29"/>
      <c r="K183" s="29"/>
      <c r="L183" s="29"/>
      <c r="M183" s="29"/>
      <c r="N183" s="29"/>
      <c r="O183" s="29"/>
      <c r="P183" s="29"/>
      <c r="Q183" s="29"/>
      <c r="R183" s="29"/>
      <c r="S183" s="9"/>
      <c r="T183" s="9"/>
      <c r="U183" s="9"/>
      <c r="V183" s="9"/>
      <c r="W183" s="9"/>
      <c r="X183" s="9"/>
      <c r="Y183" s="9"/>
      <c r="Z183" s="9"/>
      <c r="AA183" s="9"/>
      <c r="AB183" s="9"/>
      <c r="AC183" s="9"/>
      <c r="AD183" s="9"/>
      <c r="AE183" s="9"/>
      <c r="AF183" s="9"/>
      <c r="AG183" s="9"/>
      <c r="AH183" s="9"/>
      <c r="AI183" s="9"/>
      <c r="AJ183" s="9"/>
      <c r="AK183" s="9"/>
      <c r="AL183" s="11">
        <f t="shared" si="6"/>
        <v>0</v>
      </c>
      <c r="AM183" s="11">
        <f t="shared" si="7"/>
        <v>0</v>
      </c>
      <c r="AN183" s="47" t="e">
        <f t="shared" si="8"/>
        <v>#DIV/0!</v>
      </c>
    </row>
    <row r="184" spans="1:40" x14ac:dyDescent="0.25">
      <c r="A184" s="10">
        <v>183</v>
      </c>
      <c r="B184" s="11">
        <f>VLOOKUP($A184,Table2[[No]:[Date Student Last Attended Program
(mm/dd/yyyy)]],2,FALSE)</f>
        <v>0</v>
      </c>
      <c r="C184" s="12">
        <f>VLOOKUP($A184,Table2[[No]:[Date Student Last Attended Program
(mm/dd/yyyy)]],4,FALSE)</f>
        <v>0</v>
      </c>
      <c r="D184" s="51">
        <f>VLOOKUP($A184,Table2[[No]:[Date Student Last Attended Program
(mm/dd/yyyy)]],14,FALSE)</f>
        <v>0</v>
      </c>
      <c r="E184" s="138">
        <f>VLOOKUP($A184,Table2[[No]:[Date Student Last Attended Program
(mm/dd/yyyy)]],17,FALSE)</f>
        <v>0</v>
      </c>
      <c r="F184" s="207">
        <f>VLOOKUP($A184,Table2[[No]:[Date Student Last Attended Program
(mm/dd/yyyy)]],18,FALSE)</f>
        <v>0</v>
      </c>
      <c r="G184" s="209">
        <f>VLOOKUP($A184,Table2[[#All],[No]:[Which Group Does Student Participate In?
(optional)]],23,FALSE)</f>
        <v>0</v>
      </c>
      <c r="H184" s="29"/>
      <c r="I184" s="29"/>
      <c r="J184" s="29"/>
      <c r="K184" s="29"/>
      <c r="L184" s="29"/>
      <c r="M184" s="29"/>
      <c r="N184" s="29"/>
      <c r="O184" s="29"/>
      <c r="P184" s="29"/>
      <c r="Q184" s="29"/>
      <c r="R184" s="29"/>
      <c r="S184" s="9"/>
      <c r="T184" s="9"/>
      <c r="U184" s="9"/>
      <c r="V184" s="9"/>
      <c r="W184" s="9"/>
      <c r="X184" s="9"/>
      <c r="Y184" s="9"/>
      <c r="Z184" s="9"/>
      <c r="AA184" s="9"/>
      <c r="AB184" s="9"/>
      <c r="AC184" s="9"/>
      <c r="AD184" s="9"/>
      <c r="AE184" s="9"/>
      <c r="AF184" s="9"/>
      <c r="AG184" s="9"/>
      <c r="AH184" s="9"/>
      <c r="AI184" s="9"/>
      <c r="AJ184" s="9"/>
      <c r="AK184" s="9"/>
      <c r="AL184" s="11">
        <f t="shared" si="6"/>
        <v>0</v>
      </c>
      <c r="AM184" s="11">
        <f t="shared" si="7"/>
        <v>0</v>
      </c>
      <c r="AN184" s="47" t="e">
        <f t="shared" si="8"/>
        <v>#DIV/0!</v>
      </c>
    </row>
    <row r="185" spans="1:40" x14ac:dyDescent="0.25">
      <c r="A185" s="10">
        <v>184</v>
      </c>
      <c r="B185" s="11">
        <f>VLOOKUP($A185,Table2[[No]:[Date Student Last Attended Program
(mm/dd/yyyy)]],2,FALSE)</f>
        <v>0</v>
      </c>
      <c r="C185" s="12">
        <f>VLOOKUP($A185,Table2[[No]:[Date Student Last Attended Program
(mm/dd/yyyy)]],4,FALSE)</f>
        <v>0</v>
      </c>
      <c r="D185" s="51">
        <f>VLOOKUP($A185,Table2[[No]:[Date Student Last Attended Program
(mm/dd/yyyy)]],14,FALSE)</f>
        <v>0</v>
      </c>
      <c r="E185" s="138">
        <f>VLOOKUP($A185,Table2[[No]:[Date Student Last Attended Program
(mm/dd/yyyy)]],17,FALSE)</f>
        <v>0</v>
      </c>
      <c r="F185" s="207">
        <f>VLOOKUP($A185,Table2[[No]:[Date Student Last Attended Program
(mm/dd/yyyy)]],18,FALSE)</f>
        <v>0</v>
      </c>
      <c r="G185" s="209">
        <f>VLOOKUP($A185,Table2[[#All],[No]:[Which Group Does Student Participate In?
(optional)]],23,FALSE)</f>
        <v>0</v>
      </c>
      <c r="H185" s="29"/>
      <c r="I185" s="29"/>
      <c r="J185" s="29"/>
      <c r="K185" s="29"/>
      <c r="L185" s="29"/>
      <c r="M185" s="29"/>
      <c r="N185" s="29"/>
      <c r="O185" s="29"/>
      <c r="P185" s="29"/>
      <c r="Q185" s="29"/>
      <c r="R185" s="29"/>
      <c r="S185" s="9"/>
      <c r="T185" s="9"/>
      <c r="U185" s="9"/>
      <c r="V185" s="9"/>
      <c r="W185" s="9"/>
      <c r="X185" s="9"/>
      <c r="Y185" s="9"/>
      <c r="Z185" s="9"/>
      <c r="AA185" s="9"/>
      <c r="AB185" s="9"/>
      <c r="AC185" s="9"/>
      <c r="AD185" s="9"/>
      <c r="AE185" s="9"/>
      <c r="AF185" s="9"/>
      <c r="AG185" s="9"/>
      <c r="AH185" s="9"/>
      <c r="AI185" s="9"/>
      <c r="AJ185" s="9"/>
      <c r="AK185" s="9"/>
      <c r="AL185" s="11">
        <f t="shared" si="6"/>
        <v>0</v>
      </c>
      <c r="AM185" s="11">
        <f t="shared" si="7"/>
        <v>0</v>
      </c>
      <c r="AN185" s="47" t="e">
        <f t="shared" si="8"/>
        <v>#DIV/0!</v>
      </c>
    </row>
    <row r="186" spans="1:40" x14ac:dyDescent="0.25">
      <c r="A186" s="10">
        <v>185</v>
      </c>
      <c r="B186" s="11">
        <f>VLOOKUP($A186,Table2[[No]:[Date Student Last Attended Program
(mm/dd/yyyy)]],2,FALSE)</f>
        <v>0</v>
      </c>
      <c r="C186" s="12">
        <f>VLOOKUP($A186,Table2[[No]:[Date Student Last Attended Program
(mm/dd/yyyy)]],4,FALSE)</f>
        <v>0</v>
      </c>
      <c r="D186" s="51">
        <f>VLOOKUP($A186,Table2[[No]:[Date Student Last Attended Program
(mm/dd/yyyy)]],14,FALSE)</f>
        <v>0</v>
      </c>
      <c r="E186" s="138">
        <f>VLOOKUP($A186,Table2[[No]:[Date Student Last Attended Program
(mm/dd/yyyy)]],17,FALSE)</f>
        <v>0</v>
      </c>
      <c r="F186" s="207">
        <f>VLOOKUP($A186,Table2[[No]:[Date Student Last Attended Program
(mm/dd/yyyy)]],18,FALSE)</f>
        <v>0</v>
      </c>
      <c r="G186" s="209">
        <f>VLOOKUP($A186,Table2[[#All],[No]:[Which Group Does Student Participate In?
(optional)]],23,FALSE)</f>
        <v>0</v>
      </c>
      <c r="H186" s="29"/>
      <c r="I186" s="29"/>
      <c r="J186" s="29"/>
      <c r="K186" s="29"/>
      <c r="L186" s="29"/>
      <c r="M186" s="29"/>
      <c r="N186" s="29"/>
      <c r="O186" s="29"/>
      <c r="P186" s="29"/>
      <c r="Q186" s="29"/>
      <c r="R186" s="29"/>
      <c r="S186" s="9"/>
      <c r="T186" s="9"/>
      <c r="U186" s="9"/>
      <c r="V186" s="9"/>
      <c r="W186" s="9"/>
      <c r="X186" s="9"/>
      <c r="Y186" s="9"/>
      <c r="Z186" s="9"/>
      <c r="AA186" s="9"/>
      <c r="AB186" s="9"/>
      <c r="AC186" s="9"/>
      <c r="AD186" s="9"/>
      <c r="AE186" s="9"/>
      <c r="AF186" s="9"/>
      <c r="AG186" s="9"/>
      <c r="AH186" s="9"/>
      <c r="AI186" s="9"/>
      <c r="AJ186" s="9"/>
      <c r="AK186" s="9"/>
      <c r="AL186" s="11">
        <f t="shared" si="6"/>
        <v>0</v>
      </c>
      <c r="AM186" s="11">
        <f t="shared" si="7"/>
        <v>0</v>
      </c>
      <c r="AN186" s="47" t="e">
        <f t="shared" si="8"/>
        <v>#DIV/0!</v>
      </c>
    </row>
    <row r="187" spans="1:40" x14ac:dyDescent="0.25">
      <c r="A187" s="10">
        <v>186</v>
      </c>
      <c r="B187" s="11">
        <f>VLOOKUP($A187,Table2[[No]:[Date Student Last Attended Program
(mm/dd/yyyy)]],2,FALSE)</f>
        <v>0</v>
      </c>
      <c r="C187" s="12">
        <f>VLOOKUP($A187,Table2[[No]:[Date Student Last Attended Program
(mm/dd/yyyy)]],4,FALSE)</f>
        <v>0</v>
      </c>
      <c r="D187" s="51">
        <f>VLOOKUP($A187,Table2[[No]:[Date Student Last Attended Program
(mm/dd/yyyy)]],14,FALSE)</f>
        <v>0</v>
      </c>
      <c r="E187" s="138">
        <f>VLOOKUP($A187,Table2[[No]:[Date Student Last Attended Program
(mm/dd/yyyy)]],17,FALSE)</f>
        <v>0</v>
      </c>
      <c r="F187" s="207">
        <f>VLOOKUP($A187,Table2[[No]:[Date Student Last Attended Program
(mm/dd/yyyy)]],18,FALSE)</f>
        <v>0</v>
      </c>
      <c r="G187" s="209">
        <f>VLOOKUP($A187,Table2[[#All],[No]:[Which Group Does Student Participate In?
(optional)]],23,FALSE)</f>
        <v>0</v>
      </c>
      <c r="H187" s="29"/>
      <c r="I187" s="29"/>
      <c r="J187" s="29"/>
      <c r="K187" s="29"/>
      <c r="L187" s="29"/>
      <c r="M187" s="29"/>
      <c r="N187" s="29"/>
      <c r="O187" s="29"/>
      <c r="P187" s="29"/>
      <c r="Q187" s="29"/>
      <c r="R187" s="29"/>
      <c r="S187" s="9"/>
      <c r="T187" s="9"/>
      <c r="U187" s="9"/>
      <c r="V187" s="9"/>
      <c r="W187" s="9"/>
      <c r="X187" s="9"/>
      <c r="Y187" s="9"/>
      <c r="Z187" s="9"/>
      <c r="AA187" s="9"/>
      <c r="AB187" s="9"/>
      <c r="AC187" s="9"/>
      <c r="AD187" s="9"/>
      <c r="AE187" s="9"/>
      <c r="AF187" s="9"/>
      <c r="AG187" s="9"/>
      <c r="AH187" s="9"/>
      <c r="AI187" s="9"/>
      <c r="AJ187" s="9"/>
      <c r="AK187" s="9"/>
      <c r="AL187" s="11">
        <f t="shared" si="6"/>
        <v>0</v>
      </c>
      <c r="AM187" s="11">
        <f t="shared" si="7"/>
        <v>0</v>
      </c>
      <c r="AN187" s="47" t="e">
        <f t="shared" si="8"/>
        <v>#DIV/0!</v>
      </c>
    </row>
    <row r="188" spans="1:40" x14ac:dyDescent="0.25">
      <c r="A188" s="10">
        <v>187</v>
      </c>
      <c r="B188" s="11">
        <f>VLOOKUP($A188,Table2[[No]:[Date Student Last Attended Program
(mm/dd/yyyy)]],2,FALSE)</f>
        <v>0</v>
      </c>
      <c r="C188" s="12">
        <f>VLOOKUP($A188,Table2[[No]:[Date Student Last Attended Program
(mm/dd/yyyy)]],4,FALSE)</f>
        <v>0</v>
      </c>
      <c r="D188" s="51">
        <f>VLOOKUP($A188,Table2[[No]:[Date Student Last Attended Program
(mm/dd/yyyy)]],14,FALSE)</f>
        <v>0</v>
      </c>
      <c r="E188" s="138">
        <f>VLOOKUP($A188,Table2[[No]:[Date Student Last Attended Program
(mm/dd/yyyy)]],17,FALSE)</f>
        <v>0</v>
      </c>
      <c r="F188" s="207">
        <f>VLOOKUP($A188,Table2[[No]:[Date Student Last Attended Program
(mm/dd/yyyy)]],18,FALSE)</f>
        <v>0</v>
      </c>
      <c r="G188" s="209">
        <f>VLOOKUP($A188,Table2[[#All],[No]:[Which Group Does Student Participate In?
(optional)]],23,FALSE)</f>
        <v>0</v>
      </c>
      <c r="H188" s="29"/>
      <c r="I188" s="29"/>
      <c r="J188" s="29"/>
      <c r="K188" s="29"/>
      <c r="L188" s="29"/>
      <c r="M188" s="29"/>
      <c r="N188" s="29"/>
      <c r="O188" s="29"/>
      <c r="P188" s="29"/>
      <c r="Q188" s="29"/>
      <c r="R188" s="29"/>
      <c r="S188" s="9"/>
      <c r="T188" s="9"/>
      <c r="U188" s="9"/>
      <c r="V188" s="9"/>
      <c r="W188" s="9"/>
      <c r="X188" s="9"/>
      <c r="Y188" s="9"/>
      <c r="Z188" s="9"/>
      <c r="AA188" s="9"/>
      <c r="AB188" s="9"/>
      <c r="AC188" s="9"/>
      <c r="AD188" s="9"/>
      <c r="AE188" s="9"/>
      <c r="AF188" s="9"/>
      <c r="AG188" s="9"/>
      <c r="AH188" s="9"/>
      <c r="AI188" s="9"/>
      <c r="AJ188" s="9"/>
      <c r="AK188" s="9"/>
      <c r="AL188" s="11">
        <f t="shared" si="6"/>
        <v>0</v>
      </c>
      <c r="AM188" s="11">
        <f t="shared" si="7"/>
        <v>0</v>
      </c>
      <c r="AN188" s="47" t="e">
        <f t="shared" si="8"/>
        <v>#DIV/0!</v>
      </c>
    </row>
    <row r="189" spans="1:40" x14ac:dyDescent="0.25">
      <c r="A189" s="10">
        <v>188</v>
      </c>
      <c r="B189" s="11">
        <f>VLOOKUP($A189,Table2[[No]:[Date Student Last Attended Program
(mm/dd/yyyy)]],2,FALSE)</f>
        <v>0</v>
      </c>
      <c r="C189" s="12">
        <f>VLOOKUP($A189,Table2[[No]:[Date Student Last Attended Program
(mm/dd/yyyy)]],4,FALSE)</f>
        <v>0</v>
      </c>
      <c r="D189" s="51">
        <f>VLOOKUP($A189,Table2[[No]:[Date Student Last Attended Program
(mm/dd/yyyy)]],14,FALSE)</f>
        <v>0</v>
      </c>
      <c r="E189" s="138">
        <f>VLOOKUP($A189,Table2[[No]:[Date Student Last Attended Program
(mm/dd/yyyy)]],17,FALSE)</f>
        <v>0</v>
      </c>
      <c r="F189" s="207">
        <f>VLOOKUP($A189,Table2[[No]:[Date Student Last Attended Program
(mm/dd/yyyy)]],18,FALSE)</f>
        <v>0</v>
      </c>
      <c r="G189" s="209">
        <f>VLOOKUP($A189,Table2[[#All],[No]:[Which Group Does Student Participate In?
(optional)]],23,FALSE)</f>
        <v>0</v>
      </c>
      <c r="H189" s="29"/>
      <c r="I189" s="29"/>
      <c r="J189" s="29"/>
      <c r="K189" s="29"/>
      <c r="L189" s="29"/>
      <c r="M189" s="29"/>
      <c r="N189" s="29"/>
      <c r="O189" s="29"/>
      <c r="P189" s="29"/>
      <c r="Q189" s="29"/>
      <c r="R189" s="29"/>
      <c r="S189" s="9"/>
      <c r="T189" s="9"/>
      <c r="U189" s="9"/>
      <c r="V189" s="9"/>
      <c r="W189" s="9"/>
      <c r="X189" s="9"/>
      <c r="Y189" s="9"/>
      <c r="Z189" s="9"/>
      <c r="AA189" s="9"/>
      <c r="AB189" s="9"/>
      <c r="AC189" s="9"/>
      <c r="AD189" s="9"/>
      <c r="AE189" s="9"/>
      <c r="AF189" s="9"/>
      <c r="AG189" s="9"/>
      <c r="AH189" s="9"/>
      <c r="AI189" s="9"/>
      <c r="AJ189" s="9"/>
      <c r="AK189" s="9"/>
      <c r="AL189" s="11">
        <f t="shared" si="6"/>
        <v>0</v>
      </c>
      <c r="AM189" s="11">
        <f t="shared" si="7"/>
        <v>0</v>
      </c>
      <c r="AN189" s="47" t="e">
        <f t="shared" si="8"/>
        <v>#DIV/0!</v>
      </c>
    </row>
    <row r="190" spans="1:40" x14ac:dyDescent="0.25">
      <c r="A190" s="10">
        <v>189</v>
      </c>
      <c r="B190" s="11">
        <f>VLOOKUP($A190,Table2[[No]:[Date Student Last Attended Program
(mm/dd/yyyy)]],2,FALSE)</f>
        <v>0</v>
      </c>
      <c r="C190" s="12">
        <f>VLOOKUP($A190,Table2[[No]:[Date Student Last Attended Program
(mm/dd/yyyy)]],4,FALSE)</f>
        <v>0</v>
      </c>
      <c r="D190" s="51">
        <f>VLOOKUP($A190,Table2[[No]:[Date Student Last Attended Program
(mm/dd/yyyy)]],14,FALSE)</f>
        <v>0</v>
      </c>
      <c r="E190" s="138">
        <f>VLOOKUP($A190,Table2[[No]:[Date Student Last Attended Program
(mm/dd/yyyy)]],17,FALSE)</f>
        <v>0</v>
      </c>
      <c r="F190" s="207">
        <f>VLOOKUP($A190,Table2[[No]:[Date Student Last Attended Program
(mm/dd/yyyy)]],18,FALSE)</f>
        <v>0</v>
      </c>
      <c r="G190" s="209">
        <f>VLOOKUP($A190,Table2[[#All],[No]:[Which Group Does Student Participate In?
(optional)]],23,FALSE)</f>
        <v>0</v>
      </c>
      <c r="H190" s="29"/>
      <c r="I190" s="29"/>
      <c r="J190" s="29"/>
      <c r="K190" s="29"/>
      <c r="L190" s="29"/>
      <c r="M190" s="29"/>
      <c r="N190" s="29"/>
      <c r="O190" s="29"/>
      <c r="P190" s="29"/>
      <c r="Q190" s="29"/>
      <c r="R190" s="29"/>
      <c r="S190" s="9"/>
      <c r="T190" s="9"/>
      <c r="U190" s="9"/>
      <c r="V190" s="9"/>
      <c r="W190" s="9"/>
      <c r="X190" s="9"/>
      <c r="Y190" s="9"/>
      <c r="Z190" s="9"/>
      <c r="AA190" s="9"/>
      <c r="AB190" s="9"/>
      <c r="AC190" s="9"/>
      <c r="AD190" s="9"/>
      <c r="AE190" s="9"/>
      <c r="AF190" s="9"/>
      <c r="AG190" s="9"/>
      <c r="AH190" s="9"/>
      <c r="AI190" s="9"/>
      <c r="AJ190" s="9"/>
      <c r="AK190" s="9"/>
      <c r="AL190" s="11">
        <f t="shared" si="6"/>
        <v>0</v>
      </c>
      <c r="AM190" s="11">
        <f t="shared" si="7"/>
        <v>0</v>
      </c>
      <c r="AN190" s="47" t="e">
        <f t="shared" si="8"/>
        <v>#DIV/0!</v>
      </c>
    </row>
    <row r="191" spans="1:40" x14ac:dyDescent="0.25">
      <c r="A191" s="10">
        <v>190</v>
      </c>
      <c r="B191" s="11">
        <f>VLOOKUP($A191,Table2[[No]:[Date Student Last Attended Program
(mm/dd/yyyy)]],2,FALSE)</f>
        <v>0</v>
      </c>
      <c r="C191" s="12">
        <f>VLOOKUP($A191,Table2[[No]:[Date Student Last Attended Program
(mm/dd/yyyy)]],4,FALSE)</f>
        <v>0</v>
      </c>
      <c r="D191" s="51">
        <f>VLOOKUP($A191,Table2[[No]:[Date Student Last Attended Program
(mm/dd/yyyy)]],14,FALSE)</f>
        <v>0</v>
      </c>
      <c r="E191" s="138">
        <f>VLOOKUP($A191,Table2[[No]:[Date Student Last Attended Program
(mm/dd/yyyy)]],17,FALSE)</f>
        <v>0</v>
      </c>
      <c r="F191" s="207">
        <f>VLOOKUP($A191,Table2[[No]:[Date Student Last Attended Program
(mm/dd/yyyy)]],18,FALSE)</f>
        <v>0</v>
      </c>
      <c r="G191" s="209">
        <f>VLOOKUP($A191,Table2[[#All],[No]:[Which Group Does Student Participate In?
(optional)]],23,FALSE)</f>
        <v>0</v>
      </c>
      <c r="H191" s="29"/>
      <c r="I191" s="29"/>
      <c r="J191" s="29"/>
      <c r="K191" s="29"/>
      <c r="L191" s="29"/>
      <c r="M191" s="29"/>
      <c r="N191" s="29"/>
      <c r="O191" s="29"/>
      <c r="P191" s="29"/>
      <c r="Q191" s="29"/>
      <c r="R191" s="29"/>
      <c r="S191" s="9"/>
      <c r="T191" s="9"/>
      <c r="U191" s="9"/>
      <c r="V191" s="9"/>
      <c r="W191" s="9"/>
      <c r="X191" s="9"/>
      <c r="Y191" s="9"/>
      <c r="Z191" s="9"/>
      <c r="AA191" s="9"/>
      <c r="AB191" s="9"/>
      <c r="AC191" s="9"/>
      <c r="AD191" s="9"/>
      <c r="AE191" s="9"/>
      <c r="AF191" s="9"/>
      <c r="AG191" s="9"/>
      <c r="AH191" s="9"/>
      <c r="AI191" s="9"/>
      <c r="AJ191" s="9"/>
      <c r="AK191" s="9"/>
      <c r="AL191" s="11">
        <f t="shared" si="6"/>
        <v>0</v>
      </c>
      <c r="AM191" s="11">
        <f t="shared" si="7"/>
        <v>0</v>
      </c>
      <c r="AN191" s="47" t="e">
        <f t="shared" si="8"/>
        <v>#DIV/0!</v>
      </c>
    </row>
    <row r="192" spans="1:40" x14ac:dyDescent="0.25">
      <c r="A192" s="10">
        <v>191</v>
      </c>
      <c r="B192" s="11">
        <f>VLOOKUP($A192,Table2[[No]:[Date Student Last Attended Program
(mm/dd/yyyy)]],2,FALSE)</f>
        <v>0</v>
      </c>
      <c r="C192" s="12">
        <f>VLOOKUP($A192,Table2[[No]:[Date Student Last Attended Program
(mm/dd/yyyy)]],4,FALSE)</f>
        <v>0</v>
      </c>
      <c r="D192" s="51">
        <f>VLOOKUP($A192,Table2[[No]:[Date Student Last Attended Program
(mm/dd/yyyy)]],14,FALSE)</f>
        <v>0</v>
      </c>
      <c r="E192" s="138">
        <f>VLOOKUP($A192,Table2[[No]:[Date Student Last Attended Program
(mm/dd/yyyy)]],17,FALSE)</f>
        <v>0</v>
      </c>
      <c r="F192" s="207">
        <f>VLOOKUP($A192,Table2[[No]:[Date Student Last Attended Program
(mm/dd/yyyy)]],18,FALSE)</f>
        <v>0</v>
      </c>
      <c r="G192" s="209">
        <f>VLOOKUP($A192,Table2[[#All],[No]:[Which Group Does Student Participate In?
(optional)]],23,FALSE)</f>
        <v>0</v>
      </c>
      <c r="H192" s="29"/>
      <c r="I192" s="29"/>
      <c r="J192" s="29"/>
      <c r="K192" s="29"/>
      <c r="L192" s="29"/>
      <c r="M192" s="29"/>
      <c r="N192" s="29"/>
      <c r="O192" s="29"/>
      <c r="P192" s="29"/>
      <c r="Q192" s="29"/>
      <c r="R192" s="29"/>
      <c r="S192" s="9"/>
      <c r="T192" s="9"/>
      <c r="U192" s="9"/>
      <c r="V192" s="9"/>
      <c r="W192" s="9"/>
      <c r="X192" s="9"/>
      <c r="Y192" s="9"/>
      <c r="Z192" s="9"/>
      <c r="AA192" s="9"/>
      <c r="AB192" s="9"/>
      <c r="AC192" s="9"/>
      <c r="AD192" s="9"/>
      <c r="AE192" s="9"/>
      <c r="AF192" s="9"/>
      <c r="AG192" s="9"/>
      <c r="AH192" s="9"/>
      <c r="AI192" s="9"/>
      <c r="AJ192" s="9"/>
      <c r="AK192" s="9"/>
      <c r="AL192" s="11">
        <f t="shared" si="6"/>
        <v>0</v>
      </c>
      <c r="AM192" s="11">
        <f t="shared" si="7"/>
        <v>0</v>
      </c>
      <c r="AN192" s="47" t="e">
        <f t="shared" si="8"/>
        <v>#DIV/0!</v>
      </c>
    </row>
    <row r="193" spans="1:40" x14ac:dyDescent="0.25">
      <c r="A193" s="10">
        <v>192</v>
      </c>
      <c r="B193" s="11">
        <f>VLOOKUP($A193,Table2[[No]:[Date Student Last Attended Program
(mm/dd/yyyy)]],2,FALSE)</f>
        <v>0</v>
      </c>
      <c r="C193" s="12">
        <f>VLOOKUP($A193,Table2[[No]:[Date Student Last Attended Program
(mm/dd/yyyy)]],4,FALSE)</f>
        <v>0</v>
      </c>
      <c r="D193" s="51">
        <f>VLOOKUP($A193,Table2[[No]:[Date Student Last Attended Program
(mm/dd/yyyy)]],14,FALSE)</f>
        <v>0</v>
      </c>
      <c r="E193" s="138">
        <f>VLOOKUP($A193,Table2[[No]:[Date Student Last Attended Program
(mm/dd/yyyy)]],17,FALSE)</f>
        <v>0</v>
      </c>
      <c r="F193" s="207">
        <f>VLOOKUP($A193,Table2[[No]:[Date Student Last Attended Program
(mm/dd/yyyy)]],18,FALSE)</f>
        <v>0</v>
      </c>
      <c r="G193" s="209">
        <f>VLOOKUP($A193,Table2[[#All],[No]:[Which Group Does Student Participate In?
(optional)]],23,FALSE)</f>
        <v>0</v>
      </c>
      <c r="H193" s="29"/>
      <c r="I193" s="29"/>
      <c r="J193" s="29"/>
      <c r="K193" s="29"/>
      <c r="L193" s="29"/>
      <c r="M193" s="29"/>
      <c r="N193" s="29"/>
      <c r="O193" s="29"/>
      <c r="P193" s="29"/>
      <c r="Q193" s="29"/>
      <c r="R193" s="29"/>
      <c r="S193" s="9"/>
      <c r="T193" s="9"/>
      <c r="U193" s="9"/>
      <c r="V193" s="9"/>
      <c r="W193" s="9"/>
      <c r="X193" s="9"/>
      <c r="Y193" s="9"/>
      <c r="Z193" s="9"/>
      <c r="AA193" s="9"/>
      <c r="AB193" s="9"/>
      <c r="AC193" s="9"/>
      <c r="AD193" s="9"/>
      <c r="AE193" s="9"/>
      <c r="AF193" s="9"/>
      <c r="AG193" s="9"/>
      <c r="AH193" s="9"/>
      <c r="AI193" s="9"/>
      <c r="AJ193" s="9"/>
      <c r="AK193" s="9"/>
      <c r="AL193" s="11">
        <f t="shared" si="6"/>
        <v>0</v>
      </c>
      <c r="AM193" s="11">
        <f t="shared" si="7"/>
        <v>0</v>
      </c>
      <c r="AN193" s="47" t="e">
        <f t="shared" si="8"/>
        <v>#DIV/0!</v>
      </c>
    </row>
    <row r="194" spans="1:40" x14ac:dyDescent="0.25">
      <c r="A194" s="10">
        <v>193</v>
      </c>
      <c r="B194" s="11">
        <f>VLOOKUP($A194,Table2[[No]:[Date Student Last Attended Program
(mm/dd/yyyy)]],2,FALSE)</f>
        <v>0</v>
      </c>
      <c r="C194" s="12">
        <f>VLOOKUP($A194,Table2[[No]:[Date Student Last Attended Program
(mm/dd/yyyy)]],4,FALSE)</f>
        <v>0</v>
      </c>
      <c r="D194" s="51">
        <f>VLOOKUP($A194,Table2[[No]:[Date Student Last Attended Program
(mm/dd/yyyy)]],14,FALSE)</f>
        <v>0</v>
      </c>
      <c r="E194" s="138">
        <f>VLOOKUP($A194,Table2[[No]:[Date Student Last Attended Program
(mm/dd/yyyy)]],17,FALSE)</f>
        <v>0</v>
      </c>
      <c r="F194" s="207">
        <f>VLOOKUP($A194,Table2[[No]:[Date Student Last Attended Program
(mm/dd/yyyy)]],18,FALSE)</f>
        <v>0</v>
      </c>
      <c r="G194" s="209">
        <f>VLOOKUP($A194,Table2[[#All],[No]:[Which Group Does Student Participate In?
(optional)]],23,FALSE)</f>
        <v>0</v>
      </c>
      <c r="H194" s="29"/>
      <c r="I194" s="29"/>
      <c r="J194" s="29"/>
      <c r="K194" s="29"/>
      <c r="L194" s="29"/>
      <c r="M194" s="29"/>
      <c r="N194" s="29"/>
      <c r="O194" s="29"/>
      <c r="P194" s="29"/>
      <c r="Q194" s="29"/>
      <c r="R194" s="29"/>
      <c r="S194" s="9"/>
      <c r="T194" s="9"/>
      <c r="U194" s="9"/>
      <c r="V194" s="9"/>
      <c r="W194" s="9"/>
      <c r="X194" s="9"/>
      <c r="Y194" s="9"/>
      <c r="Z194" s="9"/>
      <c r="AA194" s="9"/>
      <c r="AB194" s="9"/>
      <c r="AC194" s="9"/>
      <c r="AD194" s="9"/>
      <c r="AE194" s="9"/>
      <c r="AF194" s="9"/>
      <c r="AG194" s="9"/>
      <c r="AH194" s="9"/>
      <c r="AI194" s="9"/>
      <c r="AJ194" s="9"/>
      <c r="AK194" s="9"/>
      <c r="AL194" s="11">
        <f t="shared" ref="AL194:AL257" si="9">COUNTIF(H194:AK194,"1")</f>
        <v>0</v>
      </c>
      <c r="AM194" s="11">
        <f t="shared" ref="AM194:AM257" si="10">COUNTIFS(H194:AK194,"1")+COUNTIF(H194:AK194,"0")</f>
        <v>0</v>
      </c>
      <c r="AN194" s="47" t="e">
        <f t="shared" ref="AN194:AN257" si="11">AL194/AM194</f>
        <v>#DIV/0!</v>
      </c>
    </row>
    <row r="195" spans="1:40" x14ac:dyDescent="0.25">
      <c r="A195" s="10">
        <v>194</v>
      </c>
      <c r="B195" s="11">
        <f>VLOOKUP($A195,Table2[[No]:[Date Student Last Attended Program
(mm/dd/yyyy)]],2,FALSE)</f>
        <v>0</v>
      </c>
      <c r="C195" s="12">
        <f>VLOOKUP($A195,Table2[[No]:[Date Student Last Attended Program
(mm/dd/yyyy)]],4,FALSE)</f>
        <v>0</v>
      </c>
      <c r="D195" s="51">
        <f>VLOOKUP($A195,Table2[[No]:[Date Student Last Attended Program
(mm/dd/yyyy)]],14,FALSE)</f>
        <v>0</v>
      </c>
      <c r="E195" s="138">
        <f>VLOOKUP($A195,Table2[[No]:[Date Student Last Attended Program
(mm/dd/yyyy)]],17,FALSE)</f>
        <v>0</v>
      </c>
      <c r="F195" s="207">
        <f>VLOOKUP($A195,Table2[[No]:[Date Student Last Attended Program
(mm/dd/yyyy)]],18,FALSE)</f>
        <v>0</v>
      </c>
      <c r="G195" s="209">
        <f>VLOOKUP($A195,Table2[[#All],[No]:[Which Group Does Student Participate In?
(optional)]],23,FALSE)</f>
        <v>0</v>
      </c>
      <c r="H195" s="29"/>
      <c r="I195" s="29"/>
      <c r="J195" s="29"/>
      <c r="K195" s="29"/>
      <c r="L195" s="29"/>
      <c r="M195" s="29"/>
      <c r="N195" s="29"/>
      <c r="O195" s="29"/>
      <c r="P195" s="29"/>
      <c r="Q195" s="29"/>
      <c r="R195" s="29"/>
      <c r="S195" s="9"/>
      <c r="T195" s="9"/>
      <c r="U195" s="9"/>
      <c r="V195" s="9"/>
      <c r="W195" s="9"/>
      <c r="X195" s="9"/>
      <c r="Y195" s="9"/>
      <c r="Z195" s="9"/>
      <c r="AA195" s="9"/>
      <c r="AB195" s="9"/>
      <c r="AC195" s="9"/>
      <c r="AD195" s="9"/>
      <c r="AE195" s="9"/>
      <c r="AF195" s="9"/>
      <c r="AG195" s="9"/>
      <c r="AH195" s="9"/>
      <c r="AI195" s="9"/>
      <c r="AJ195" s="9"/>
      <c r="AK195" s="9"/>
      <c r="AL195" s="11">
        <f t="shared" si="9"/>
        <v>0</v>
      </c>
      <c r="AM195" s="11">
        <f t="shared" si="10"/>
        <v>0</v>
      </c>
      <c r="AN195" s="47" t="e">
        <f t="shared" si="11"/>
        <v>#DIV/0!</v>
      </c>
    </row>
    <row r="196" spans="1:40" x14ac:dyDescent="0.25">
      <c r="A196" s="10">
        <v>195</v>
      </c>
      <c r="B196" s="11">
        <f>VLOOKUP($A196,Table2[[No]:[Date Student Last Attended Program
(mm/dd/yyyy)]],2,FALSE)</f>
        <v>0</v>
      </c>
      <c r="C196" s="12">
        <f>VLOOKUP($A196,Table2[[No]:[Date Student Last Attended Program
(mm/dd/yyyy)]],4,FALSE)</f>
        <v>0</v>
      </c>
      <c r="D196" s="51">
        <f>VLOOKUP($A196,Table2[[No]:[Date Student Last Attended Program
(mm/dd/yyyy)]],14,FALSE)</f>
        <v>0</v>
      </c>
      <c r="E196" s="138">
        <f>VLOOKUP($A196,Table2[[No]:[Date Student Last Attended Program
(mm/dd/yyyy)]],17,FALSE)</f>
        <v>0</v>
      </c>
      <c r="F196" s="207">
        <f>VLOOKUP($A196,Table2[[No]:[Date Student Last Attended Program
(mm/dd/yyyy)]],18,FALSE)</f>
        <v>0</v>
      </c>
      <c r="G196" s="209">
        <f>VLOOKUP($A196,Table2[[#All],[No]:[Which Group Does Student Participate In?
(optional)]],23,FALSE)</f>
        <v>0</v>
      </c>
      <c r="H196" s="29"/>
      <c r="I196" s="29"/>
      <c r="J196" s="29"/>
      <c r="K196" s="29"/>
      <c r="L196" s="29"/>
      <c r="M196" s="29"/>
      <c r="N196" s="29"/>
      <c r="O196" s="29"/>
      <c r="P196" s="29"/>
      <c r="Q196" s="29"/>
      <c r="R196" s="29"/>
      <c r="S196" s="9"/>
      <c r="T196" s="9"/>
      <c r="U196" s="9"/>
      <c r="V196" s="9"/>
      <c r="W196" s="9"/>
      <c r="X196" s="9"/>
      <c r="Y196" s="9"/>
      <c r="Z196" s="9"/>
      <c r="AA196" s="9"/>
      <c r="AB196" s="9"/>
      <c r="AC196" s="9"/>
      <c r="AD196" s="9"/>
      <c r="AE196" s="9"/>
      <c r="AF196" s="9"/>
      <c r="AG196" s="9"/>
      <c r="AH196" s="9"/>
      <c r="AI196" s="9"/>
      <c r="AJ196" s="9"/>
      <c r="AK196" s="9"/>
      <c r="AL196" s="11">
        <f t="shared" si="9"/>
        <v>0</v>
      </c>
      <c r="AM196" s="11">
        <f t="shared" si="10"/>
        <v>0</v>
      </c>
      <c r="AN196" s="47" t="e">
        <f t="shared" si="11"/>
        <v>#DIV/0!</v>
      </c>
    </row>
    <row r="197" spans="1:40" x14ac:dyDescent="0.25">
      <c r="A197" s="10">
        <v>196</v>
      </c>
      <c r="B197" s="11">
        <f>VLOOKUP($A197,Table2[[No]:[Date Student Last Attended Program
(mm/dd/yyyy)]],2,FALSE)</f>
        <v>0</v>
      </c>
      <c r="C197" s="12">
        <f>VLOOKUP($A197,Table2[[No]:[Date Student Last Attended Program
(mm/dd/yyyy)]],4,FALSE)</f>
        <v>0</v>
      </c>
      <c r="D197" s="51">
        <f>VLOOKUP($A197,Table2[[No]:[Date Student Last Attended Program
(mm/dd/yyyy)]],14,FALSE)</f>
        <v>0</v>
      </c>
      <c r="E197" s="138">
        <f>VLOOKUP($A197,Table2[[No]:[Date Student Last Attended Program
(mm/dd/yyyy)]],17,FALSE)</f>
        <v>0</v>
      </c>
      <c r="F197" s="207">
        <f>VLOOKUP($A197,Table2[[No]:[Date Student Last Attended Program
(mm/dd/yyyy)]],18,FALSE)</f>
        <v>0</v>
      </c>
      <c r="G197" s="209">
        <f>VLOOKUP($A197,Table2[[#All],[No]:[Which Group Does Student Participate In?
(optional)]],23,FALSE)</f>
        <v>0</v>
      </c>
      <c r="H197" s="29"/>
      <c r="I197" s="29"/>
      <c r="J197" s="29"/>
      <c r="K197" s="29"/>
      <c r="L197" s="29"/>
      <c r="M197" s="29"/>
      <c r="N197" s="29"/>
      <c r="O197" s="29"/>
      <c r="P197" s="29"/>
      <c r="Q197" s="29"/>
      <c r="R197" s="29"/>
      <c r="S197" s="9"/>
      <c r="T197" s="9"/>
      <c r="U197" s="9"/>
      <c r="V197" s="9"/>
      <c r="W197" s="9"/>
      <c r="X197" s="9"/>
      <c r="Y197" s="9"/>
      <c r="Z197" s="9"/>
      <c r="AA197" s="9"/>
      <c r="AB197" s="9"/>
      <c r="AC197" s="9"/>
      <c r="AD197" s="9"/>
      <c r="AE197" s="9"/>
      <c r="AF197" s="9"/>
      <c r="AG197" s="9"/>
      <c r="AH197" s="9"/>
      <c r="AI197" s="9"/>
      <c r="AJ197" s="9"/>
      <c r="AK197" s="9"/>
      <c r="AL197" s="11">
        <f t="shared" si="9"/>
        <v>0</v>
      </c>
      <c r="AM197" s="11">
        <f t="shared" si="10"/>
        <v>0</v>
      </c>
      <c r="AN197" s="47" t="e">
        <f t="shared" si="11"/>
        <v>#DIV/0!</v>
      </c>
    </row>
    <row r="198" spans="1:40" x14ac:dyDescent="0.25">
      <c r="A198" s="10">
        <v>197</v>
      </c>
      <c r="B198" s="11">
        <f>VLOOKUP($A198,Table2[[No]:[Date Student Last Attended Program
(mm/dd/yyyy)]],2,FALSE)</f>
        <v>0</v>
      </c>
      <c r="C198" s="12">
        <f>VLOOKUP($A198,Table2[[No]:[Date Student Last Attended Program
(mm/dd/yyyy)]],4,FALSE)</f>
        <v>0</v>
      </c>
      <c r="D198" s="51">
        <f>VLOOKUP($A198,Table2[[No]:[Date Student Last Attended Program
(mm/dd/yyyy)]],14,FALSE)</f>
        <v>0</v>
      </c>
      <c r="E198" s="138">
        <f>VLOOKUP($A198,Table2[[No]:[Date Student Last Attended Program
(mm/dd/yyyy)]],17,FALSE)</f>
        <v>0</v>
      </c>
      <c r="F198" s="207">
        <f>VLOOKUP($A198,Table2[[No]:[Date Student Last Attended Program
(mm/dd/yyyy)]],18,FALSE)</f>
        <v>0</v>
      </c>
      <c r="G198" s="209">
        <f>VLOOKUP($A198,Table2[[#All],[No]:[Which Group Does Student Participate In?
(optional)]],23,FALSE)</f>
        <v>0</v>
      </c>
      <c r="H198" s="29"/>
      <c r="I198" s="29"/>
      <c r="J198" s="29"/>
      <c r="K198" s="29"/>
      <c r="L198" s="29"/>
      <c r="M198" s="29"/>
      <c r="N198" s="29"/>
      <c r="O198" s="29"/>
      <c r="P198" s="29"/>
      <c r="Q198" s="29"/>
      <c r="R198" s="29"/>
      <c r="S198" s="9"/>
      <c r="T198" s="9"/>
      <c r="U198" s="9"/>
      <c r="V198" s="9"/>
      <c r="W198" s="9"/>
      <c r="X198" s="9"/>
      <c r="Y198" s="9"/>
      <c r="Z198" s="9"/>
      <c r="AA198" s="9"/>
      <c r="AB198" s="9"/>
      <c r="AC198" s="9"/>
      <c r="AD198" s="9"/>
      <c r="AE198" s="9"/>
      <c r="AF198" s="9"/>
      <c r="AG198" s="9"/>
      <c r="AH198" s="9"/>
      <c r="AI198" s="9"/>
      <c r="AJ198" s="9"/>
      <c r="AK198" s="9"/>
      <c r="AL198" s="11">
        <f t="shared" si="9"/>
        <v>0</v>
      </c>
      <c r="AM198" s="11">
        <f t="shared" si="10"/>
        <v>0</v>
      </c>
      <c r="AN198" s="47" t="e">
        <f t="shared" si="11"/>
        <v>#DIV/0!</v>
      </c>
    </row>
    <row r="199" spans="1:40" x14ac:dyDescent="0.25">
      <c r="A199" s="10">
        <v>198</v>
      </c>
      <c r="B199" s="11">
        <f>VLOOKUP($A199,Table2[[No]:[Date Student Last Attended Program
(mm/dd/yyyy)]],2,FALSE)</f>
        <v>0</v>
      </c>
      <c r="C199" s="12">
        <f>VLOOKUP($A199,Table2[[No]:[Date Student Last Attended Program
(mm/dd/yyyy)]],4,FALSE)</f>
        <v>0</v>
      </c>
      <c r="D199" s="51">
        <f>VLOOKUP($A199,Table2[[No]:[Date Student Last Attended Program
(mm/dd/yyyy)]],14,FALSE)</f>
        <v>0</v>
      </c>
      <c r="E199" s="138">
        <f>VLOOKUP($A199,Table2[[No]:[Date Student Last Attended Program
(mm/dd/yyyy)]],17,FALSE)</f>
        <v>0</v>
      </c>
      <c r="F199" s="207">
        <f>VLOOKUP($A199,Table2[[No]:[Date Student Last Attended Program
(mm/dd/yyyy)]],18,FALSE)</f>
        <v>0</v>
      </c>
      <c r="G199" s="209">
        <f>VLOOKUP($A199,Table2[[#All],[No]:[Which Group Does Student Participate In?
(optional)]],23,FALSE)</f>
        <v>0</v>
      </c>
      <c r="H199" s="29"/>
      <c r="I199" s="29"/>
      <c r="J199" s="29"/>
      <c r="K199" s="29"/>
      <c r="L199" s="29"/>
      <c r="M199" s="29"/>
      <c r="N199" s="29"/>
      <c r="O199" s="29"/>
      <c r="P199" s="29"/>
      <c r="Q199" s="29"/>
      <c r="R199" s="29"/>
      <c r="S199" s="9"/>
      <c r="T199" s="9"/>
      <c r="U199" s="9"/>
      <c r="V199" s="9"/>
      <c r="W199" s="9"/>
      <c r="X199" s="9"/>
      <c r="Y199" s="9"/>
      <c r="Z199" s="9"/>
      <c r="AA199" s="9"/>
      <c r="AB199" s="9"/>
      <c r="AC199" s="9"/>
      <c r="AD199" s="9"/>
      <c r="AE199" s="9"/>
      <c r="AF199" s="9"/>
      <c r="AG199" s="9"/>
      <c r="AH199" s="9"/>
      <c r="AI199" s="9"/>
      <c r="AJ199" s="9"/>
      <c r="AK199" s="9"/>
      <c r="AL199" s="11">
        <f t="shared" si="9"/>
        <v>0</v>
      </c>
      <c r="AM199" s="11">
        <f t="shared" si="10"/>
        <v>0</v>
      </c>
      <c r="AN199" s="47" t="e">
        <f t="shared" si="11"/>
        <v>#DIV/0!</v>
      </c>
    </row>
    <row r="200" spans="1:40" x14ac:dyDescent="0.25">
      <c r="A200" s="10">
        <v>199</v>
      </c>
      <c r="B200" s="11">
        <f>VLOOKUP($A200,Table2[[No]:[Date Student Last Attended Program
(mm/dd/yyyy)]],2,FALSE)</f>
        <v>0</v>
      </c>
      <c r="C200" s="12">
        <f>VLOOKUP($A200,Table2[[No]:[Date Student Last Attended Program
(mm/dd/yyyy)]],4,FALSE)</f>
        <v>0</v>
      </c>
      <c r="D200" s="51">
        <f>VLOOKUP($A200,Table2[[No]:[Date Student Last Attended Program
(mm/dd/yyyy)]],14,FALSE)</f>
        <v>0</v>
      </c>
      <c r="E200" s="138">
        <f>VLOOKUP($A200,Table2[[No]:[Date Student Last Attended Program
(mm/dd/yyyy)]],17,FALSE)</f>
        <v>0</v>
      </c>
      <c r="F200" s="207">
        <f>VLOOKUP($A200,Table2[[No]:[Date Student Last Attended Program
(mm/dd/yyyy)]],18,FALSE)</f>
        <v>0</v>
      </c>
      <c r="G200" s="209">
        <f>VLOOKUP($A200,Table2[[#All],[No]:[Which Group Does Student Participate In?
(optional)]],23,FALSE)</f>
        <v>0</v>
      </c>
      <c r="H200" s="29"/>
      <c r="I200" s="29"/>
      <c r="J200" s="29"/>
      <c r="K200" s="29"/>
      <c r="L200" s="29"/>
      <c r="M200" s="29"/>
      <c r="N200" s="29"/>
      <c r="O200" s="29"/>
      <c r="P200" s="29"/>
      <c r="Q200" s="29"/>
      <c r="R200" s="29"/>
      <c r="S200" s="9"/>
      <c r="T200" s="9"/>
      <c r="U200" s="9"/>
      <c r="V200" s="9"/>
      <c r="W200" s="9"/>
      <c r="X200" s="9"/>
      <c r="Y200" s="9"/>
      <c r="Z200" s="9"/>
      <c r="AA200" s="9"/>
      <c r="AB200" s="9"/>
      <c r="AC200" s="9"/>
      <c r="AD200" s="9"/>
      <c r="AE200" s="9"/>
      <c r="AF200" s="9"/>
      <c r="AG200" s="9"/>
      <c r="AH200" s="9"/>
      <c r="AI200" s="9"/>
      <c r="AJ200" s="9"/>
      <c r="AK200" s="9"/>
      <c r="AL200" s="11">
        <f t="shared" si="9"/>
        <v>0</v>
      </c>
      <c r="AM200" s="11">
        <f t="shared" si="10"/>
        <v>0</v>
      </c>
      <c r="AN200" s="47" t="e">
        <f t="shared" si="11"/>
        <v>#DIV/0!</v>
      </c>
    </row>
    <row r="201" spans="1:40" x14ac:dyDescent="0.25">
      <c r="A201" s="10">
        <v>200</v>
      </c>
      <c r="B201" s="11">
        <f>VLOOKUP($A201,Table2[[No]:[Date Student Last Attended Program
(mm/dd/yyyy)]],2,FALSE)</f>
        <v>0</v>
      </c>
      <c r="C201" s="12">
        <f>VLOOKUP($A201,Table2[[No]:[Date Student Last Attended Program
(mm/dd/yyyy)]],4,FALSE)</f>
        <v>0</v>
      </c>
      <c r="D201" s="51">
        <f>VLOOKUP($A201,Table2[[No]:[Date Student Last Attended Program
(mm/dd/yyyy)]],14,FALSE)</f>
        <v>0</v>
      </c>
      <c r="E201" s="138">
        <f>VLOOKUP($A201,Table2[[No]:[Date Student Last Attended Program
(mm/dd/yyyy)]],17,FALSE)</f>
        <v>0</v>
      </c>
      <c r="F201" s="207">
        <f>VLOOKUP($A201,Table2[[No]:[Date Student Last Attended Program
(mm/dd/yyyy)]],18,FALSE)</f>
        <v>0</v>
      </c>
      <c r="G201" s="209">
        <f>VLOOKUP($A201,Table2[[#All],[No]:[Which Group Does Student Participate In?
(optional)]],23,FALSE)</f>
        <v>0</v>
      </c>
      <c r="H201" s="29"/>
      <c r="I201" s="29"/>
      <c r="J201" s="29"/>
      <c r="K201" s="29"/>
      <c r="L201" s="29"/>
      <c r="M201" s="29"/>
      <c r="N201" s="29"/>
      <c r="O201" s="29"/>
      <c r="P201" s="29"/>
      <c r="Q201" s="29"/>
      <c r="R201" s="29"/>
      <c r="S201" s="9"/>
      <c r="T201" s="9"/>
      <c r="U201" s="9"/>
      <c r="V201" s="9"/>
      <c r="W201" s="9"/>
      <c r="X201" s="9"/>
      <c r="Y201" s="9"/>
      <c r="Z201" s="9"/>
      <c r="AA201" s="9"/>
      <c r="AB201" s="9"/>
      <c r="AC201" s="9"/>
      <c r="AD201" s="9"/>
      <c r="AE201" s="9"/>
      <c r="AF201" s="9"/>
      <c r="AG201" s="9"/>
      <c r="AH201" s="9"/>
      <c r="AI201" s="9"/>
      <c r="AJ201" s="9"/>
      <c r="AK201" s="9"/>
      <c r="AL201" s="11">
        <f t="shared" si="9"/>
        <v>0</v>
      </c>
      <c r="AM201" s="11">
        <f t="shared" si="10"/>
        <v>0</v>
      </c>
      <c r="AN201" s="47" t="e">
        <f t="shared" si="11"/>
        <v>#DIV/0!</v>
      </c>
    </row>
    <row r="202" spans="1:40" x14ac:dyDescent="0.25">
      <c r="A202" s="10">
        <v>201</v>
      </c>
      <c r="B202" s="11">
        <f>VLOOKUP($A202,Table2[[No]:[Date Student Last Attended Program
(mm/dd/yyyy)]],2,FALSE)</f>
        <v>0</v>
      </c>
      <c r="C202" s="12">
        <f>VLOOKUP($A202,Table2[[No]:[Date Student Last Attended Program
(mm/dd/yyyy)]],4,FALSE)</f>
        <v>0</v>
      </c>
      <c r="D202" s="51">
        <f>VLOOKUP($A202,Table2[[No]:[Date Student Last Attended Program
(mm/dd/yyyy)]],14,FALSE)</f>
        <v>0</v>
      </c>
      <c r="E202" s="138">
        <f>VLOOKUP($A202,Table2[[No]:[Date Student Last Attended Program
(mm/dd/yyyy)]],17,FALSE)</f>
        <v>0</v>
      </c>
      <c r="F202" s="207">
        <f>VLOOKUP($A202,Table2[[No]:[Date Student Last Attended Program
(mm/dd/yyyy)]],18,FALSE)</f>
        <v>0</v>
      </c>
      <c r="G202" s="209">
        <f>VLOOKUP($A202,Table2[[#All],[No]:[Which Group Does Student Participate In?
(optional)]],23,FALSE)</f>
        <v>0</v>
      </c>
      <c r="H202" s="29"/>
      <c r="I202" s="29"/>
      <c r="J202" s="29"/>
      <c r="K202" s="29"/>
      <c r="L202" s="29"/>
      <c r="M202" s="29"/>
      <c r="N202" s="29"/>
      <c r="O202" s="29"/>
      <c r="P202" s="29"/>
      <c r="Q202" s="29"/>
      <c r="R202" s="29"/>
      <c r="S202" s="9"/>
      <c r="T202" s="9"/>
      <c r="U202" s="9"/>
      <c r="V202" s="9"/>
      <c r="W202" s="9"/>
      <c r="X202" s="9"/>
      <c r="Y202" s="9"/>
      <c r="Z202" s="9"/>
      <c r="AA202" s="9"/>
      <c r="AB202" s="9"/>
      <c r="AC202" s="9"/>
      <c r="AD202" s="9"/>
      <c r="AE202" s="9"/>
      <c r="AF202" s="9"/>
      <c r="AG202" s="9"/>
      <c r="AH202" s="9"/>
      <c r="AI202" s="9"/>
      <c r="AJ202" s="9"/>
      <c r="AK202" s="9"/>
      <c r="AL202" s="11">
        <f t="shared" si="9"/>
        <v>0</v>
      </c>
      <c r="AM202" s="11">
        <f t="shared" si="10"/>
        <v>0</v>
      </c>
      <c r="AN202" s="47" t="e">
        <f t="shared" si="11"/>
        <v>#DIV/0!</v>
      </c>
    </row>
    <row r="203" spans="1:40" x14ac:dyDescent="0.25">
      <c r="A203" s="10">
        <v>202</v>
      </c>
      <c r="B203" s="11">
        <f>VLOOKUP($A203,Table2[[No]:[Date Student Last Attended Program
(mm/dd/yyyy)]],2,FALSE)</f>
        <v>0</v>
      </c>
      <c r="C203" s="12">
        <f>VLOOKUP($A203,Table2[[No]:[Date Student Last Attended Program
(mm/dd/yyyy)]],4,FALSE)</f>
        <v>0</v>
      </c>
      <c r="D203" s="51">
        <f>VLOOKUP($A203,Table2[[No]:[Date Student Last Attended Program
(mm/dd/yyyy)]],14,FALSE)</f>
        <v>0</v>
      </c>
      <c r="E203" s="138">
        <f>VLOOKUP($A203,Table2[[No]:[Date Student Last Attended Program
(mm/dd/yyyy)]],17,FALSE)</f>
        <v>0</v>
      </c>
      <c r="F203" s="207">
        <f>VLOOKUP($A203,Table2[[No]:[Date Student Last Attended Program
(mm/dd/yyyy)]],18,FALSE)</f>
        <v>0</v>
      </c>
      <c r="G203" s="209">
        <f>VLOOKUP($A203,Table2[[#All],[No]:[Which Group Does Student Participate In?
(optional)]],23,FALSE)</f>
        <v>0</v>
      </c>
      <c r="H203" s="29"/>
      <c r="I203" s="29"/>
      <c r="J203" s="29"/>
      <c r="K203" s="29"/>
      <c r="L203" s="29"/>
      <c r="M203" s="29"/>
      <c r="N203" s="29"/>
      <c r="O203" s="29"/>
      <c r="P203" s="29"/>
      <c r="Q203" s="29"/>
      <c r="R203" s="29"/>
      <c r="S203" s="9"/>
      <c r="T203" s="9"/>
      <c r="U203" s="9"/>
      <c r="V203" s="9"/>
      <c r="W203" s="9"/>
      <c r="X203" s="9"/>
      <c r="Y203" s="9"/>
      <c r="Z203" s="9"/>
      <c r="AA203" s="9"/>
      <c r="AB203" s="9"/>
      <c r="AC203" s="9"/>
      <c r="AD203" s="9"/>
      <c r="AE203" s="9"/>
      <c r="AF203" s="9"/>
      <c r="AG203" s="9"/>
      <c r="AH203" s="9"/>
      <c r="AI203" s="9"/>
      <c r="AJ203" s="9"/>
      <c r="AK203" s="9"/>
      <c r="AL203" s="11">
        <f t="shared" si="9"/>
        <v>0</v>
      </c>
      <c r="AM203" s="11">
        <f t="shared" si="10"/>
        <v>0</v>
      </c>
      <c r="AN203" s="47" t="e">
        <f t="shared" si="11"/>
        <v>#DIV/0!</v>
      </c>
    </row>
    <row r="204" spans="1:40" x14ac:dyDescent="0.25">
      <c r="A204" s="10">
        <v>203</v>
      </c>
      <c r="B204" s="11">
        <f>VLOOKUP($A204,Table2[[No]:[Date Student Last Attended Program
(mm/dd/yyyy)]],2,FALSE)</f>
        <v>0</v>
      </c>
      <c r="C204" s="12">
        <f>VLOOKUP($A204,Table2[[No]:[Date Student Last Attended Program
(mm/dd/yyyy)]],4,FALSE)</f>
        <v>0</v>
      </c>
      <c r="D204" s="51">
        <f>VLOOKUP($A204,Table2[[No]:[Date Student Last Attended Program
(mm/dd/yyyy)]],14,FALSE)</f>
        <v>0</v>
      </c>
      <c r="E204" s="138">
        <f>VLOOKUP($A204,Table2[[No]:[Date Student Last Attended Program
(mm/dd/yyyy)]],17,FALSE)</f>
        <v>0</v>
      </c>
      <c r="F204" s="207">
        <f>VLOOKUP($A204,Table2[[No]:[Date Student Last Attended Program
(mm/dd/yyyy)]],18,FALSE)</f>
        <v>0</v>
      </c>
      <c r="G204" s="209">
        <f>VLOOKUP($A204,Table2[[#All],[No]:[Which Group Does Student Participate In?
(optional)]],23,FALSE)</f>
        <v>0</v>
      </c>
      <c r="H204" s="29"/>
      <c r="I204" s="29"/>
      <c r="J204" s="29"/>
      <c r="K204" s="29"/>
      <c r="L204" s="29"/>
      <c r="M204" s="29"/>
      <c r="N204" s="29"/>
      <c r="O204" s="29"/>
      <c r="P204" s="29"/>
      <c r="Q204" s="29"/>
      <c r="R204" s="29"/>
      <c r="S204" s="9"/>
      <c r="T204" s="9"/>
      <c r="U204" s="9"/>
      <c r="V204" s="9"/>
      <c r="W204" s="9"/>
      <c r="X204" s="9"/>
      <c r="Y204" s="9"/>
      <c r="Z204" s="9"/>
      <c r="AA204" s="9"/>
      <c r="AB204" s="9"/>
      <c r="AC204" s="9"/>
      <c r="AD204" s="9"/>
      <c r="AE204" s="9"/>
      <c r="AF204" s="9"/>
      <c r="AG204" s="9"/>
      <c r="AH204" s="9"/>
      <c r="AI204" s="9"/>
      <c r="AJ204" s="9"/>
      <c r="AK204" s="9"/>
      <c r="AL204" s="11">
        <f t="shared" si="9"/>
        <v>0</v>
      </c>
      <c r="AM204" s="11">
        <f t="shared" si="10"/>
        <v>0</v>
      </c>
      <c r="AN204" s="47" t="e">
        <f t="shared" si="11"/>
        <v>#DIV/0!</v>
      </c>
    </row>
    <row r="205" spans="1:40" x14ac:dyDescent="0.25">
      <c r="A205" s="10">
        <v>204</v>
      </c>
      <c r="B205" s="11">
        <f>VLOOKUP($A205,Table2[[No]:[Date Student Last Attended Program
(mm/dd/yyyy)]],2,FALSE)</f>
        <v>0</v>
      </c>
      <c r="C205" s="12">
        <f>VLOOKUP($A205,Table2[[No]:[Date Student Last Attended Program
(mm/dd/yyyy)]],4,FALSE)</f>
        <v>0</v>
      </c>
      <c r="D205" s="51">
        <f>VLOOKUP($A205,Table2[[No]:[Date Student Last Attended Program
(mm/dd/yyyy)]],14,FALSE)</f>
        <v>0</v>
      </c>
      <c r="E205" s="138">
        <f>VLOOKUP($A205,Table2[[No]:[Date Student Last Attended Program
(mm/dd/yyyy)]],17,FALSE)</f>
        <v>0</v>
      </c>
      <c r="F205" s="207">
        <f>VLOOKUP($A205,Table2[[No]:[Date Student Last Attended Program
(mm/dd/yyyy)]],18,FALSE)</f>
        <v>0</v>
      </c>
      <c r="G205" s="209">
        <f>VLOOKUP($A205,Table2[[#All],[No]:[Which Group Does Student Participate In?
(optional)]],23,FALSE)</f>
        <v>0</v>
      </c>
      <c r="H205" s="29"/>
      <c r="I205" s="29"/>
      <c r="J205" s="29"/>
      <c r="K205" s="29"/>
      <c r="L205" s="29"/>
      <c r="M205" s="29"/>
      <c r="N205" s="29"/>
      <c r="O205" s="29"/>
      <c r="P205" s="29"/>
      <c r="Q205" s="29"/>
      <c r="R205" s="29"/>
      <c r="S205" s="9"/>
      <c r="T205" s="9"/>
      <c r="U205" s="9"/>
      <c r="V205" s="9"/>
      <c r="W205" s="9"/>
      <c r="X205" s="9"/>
      <c r="Y205" s="9"/>
      <c r="Z205" s="9"/>
      <c r="AA205" s="9"/>
      <c r="AB205" s="9"/>
      <c r="AC205" s="9"/>
      <c r="AD205" s="9"/>
      <c r="AE205" s="9"/>
      <c r="AF205" s="9"/>
      <c r="AG205" s="9"/>
      <c r="AH205" s="9"/>
      <c r="AI205" s="9"/>
      <c r="AJ205" s="9"/>
      <c r="AK205" s="9"/>
      <c r="AL205" s="11">
        <f t="shared" si="9"/>
        <v>0</v>
      </c>
      <c r="AM205" s="11">
        <f t="shared" si="10"/>
        <v>0</v>
      </c>
      <c r="AN205" s="47" t="e">
        <f t="shared" si="11"/>
        <v>#DIV/0!</v>
      </c>
    </row>
    <row r="206" spans="1:40" x14ac:dyDescent="0.25">
      <c r="A206" s="10">
        <v>205</v>
      </c>
      <c r="B206" s="11">
        <f>VLOOKUP($A206,Table2[[No]:[Date Student Last Attended Program
(mm/dd/yyyy)]],2,FALSE)</f>
        <v>0</v>
      </c>
      <c r="C206" s="12">
        <f>VLOOKUP($A206,Table2[[No]:[Date Student Last Attended Program
(mm/dd/yyyy)]],4,FALSE)</f>
        <v>0</v>
      </c>
      <c r="D206" s="51">
        <f>VLOOKUP($A206,Table2[[No]:[Date Student Last Attended Program
(mm/dd/yyyy)]],14,FALSE)</f>
        <v>0</v>
      </c>
      <c r="E206" s="138">
        <f>VLOOKUP($A206,Table2[[No]:[Date Student Last Attended Program
(mm/dd/yyyy)]],17,FALSE)</f>
        <v>0</v>
      </c>
      <c r="F206" s="207">
        <f>VLOOKUP($A206,Table2[[No]:[Date Student Last Attended Program
(mm/dd/yyyy)]],18,FALSE)</f>
        <v>0</v>
      </c>
      <c r="G206" s="209">
        <f>VLOOKUP($A206,Table2[[#All],[No]:[Which Group Does Student Participate In?
(optional)]],23,FALSE)</f>
        <v>0</v>
      </c>
      <c r="H206" s="29"/>
      <c r="I206" s="29"/>
      <c r="J206" s="29"/>
      <c r="K206" s="29"/>
      <c r="L206" s="29"/>
      <c r="M206" s="29"/>
      <c r="N206" s="29"/>
      <c r="O206" s="29"/>
      <c r="P206" s="29"/>
      <c r="Q206" s="29"/>
      <c r="R206" s="29"/>
      <c r="S206" s="9"/>
      <c r="T206" s="9"/>
      <c r="U206" s="9"/>
      <c r="V206" s="9"/>
      <c r="W206" s="9"/>
      <c r="X206" s="9"/>
      <c r="Y206" s="9"/>
      <c r="Z206" s="9"/>
      <c r="AA206" s="9"/>
      <c r="AB206" s="9"/>
      <c r="AC206" s="9"/>
      <c r="AD206" s="9"/>
      <c r="AE206" s="9"/>
      <c r="AF206" s="9"/>
      <c r="AG206" s="9"/>
      <c r="AH206" s="9"/>
      <c r="AI206" s="9"/>
      <c r="AJ206" s="9"/>
      <c r="AK206" s="9"/>
      <c r="AL206" s="11">
        <f t="shared" si="9"/>
        <v>0</v>
      </c>
      <c r="AM206" s="11">
        <f t="shared" si="10"/>
        <v>0</v>
      </c>
      <c r="AN206" s="47" t="e">
        <f t="shared" si="11"/>
        <v>#DIV/0!</v>
      </c>
    </row>
    <row r="207" spans="1:40" x14ac:dyDescent="0.25">
      <c r="A207" s="10">
        <v>206</v>
      </c>
      <c r="B207" s="11">
        <f>VLOOKUP($A207,Table2[[No]:[Date Student Last Attended Program
(mm/dd/yyyy)]],2,FALSE)</f>
        <v>0</v>
      </c>
      <c r="C207" s="12">
        <f>VLOOKUP($A207,Table2[[No]:[Date Student Last Attended Program
(mm/dd/yyyy)]],4,FALSE)</f>
        <v>0</v>
      </c>
      <c r="D207" s="51">
        <f>VLOOKUP($A207,Table2[[No]:[Date Student Last Attended Program
(mm/dd/yyyy)]],14,FALSE)</f>
        <v>0</v>
      </c>
      <c r="E207" s="138">
        <f>VLOOKUP($A207,Table2[[No]:[Date Student Last Attended Program
(mm/dd/yyyy)]],17,FALSE)</f>
        <v>0</v>
      </c>
      <c r="F207" s="207">
        <f>VLOOKUP($A207,Table2[[No]:[Date Student Last Attended Program
(mm/dd/yyyy)]],18,FALSE)</f>
        <v>0</v>
      </c>
      <c r="G207" s="209">
        <f>VLOOKUP($A207,Table2[[#All],[No]:[Which Group Does Student Participate In?
(optional)]],23,FALSE)</f>
        <v>0</v>
      </c>
      <c r="H207" s="29"/>
      <c r="I207" s="29"/>
      <c r="J207" s="29"/>
      <c r="K207" s="29"/>
      <c r="L207" s="29"/>
      <c r="M207" s="29"/>
      <c r="N207" s="29"/>
      <c r="O207" s="29"/>
      <c r="P207" s="29"/>
      <c r="Q207" s="29"/>
      <c r="R207" s="29"/>
      <c r="S207" s="9"/>
      <c r="T207" s="9"/>
      <c r="U207" s="9"/>
      <c r="V207" s="9"/>
      <c r="W207" s="9"/>
      <c r="X207" s="9"/>
      <c r="Y207" s="9"/>
      <c r="Z207" s="9"/>
      <c r="AA207" s="9"/>
      <c r="AB207" s="9"/>
      <c r="AC207" s="9"/>
      <c r="AD207" s="9"/>
      <c r="AE207" s="9"/>
      <c r="AF207" s="9"/>
      <c r="AG207" s="9"/>
      <c r="AH207" s="9"/>
      <c r="AI207" s="9"/>
      <c r="AJ207" s="9"/>
      <c r="AK207" s="9"/>
      <c r="AL207" s="11">
        <f t="shared" si="9"/>
        <v>0</v>
      </c>
      <c r="AM207" s="11">
        <f t="shared" si="10"/>
        <v>0</v>
      </c>
      <c r="AN207" s="47" t="e">
        <f t="shared" si="11"/>
        <v>#DIV/0!</v>
      </c>
    </row>
    <row r="208" spans="1:40" x14ac:dyDescent="0.25">
      <c r="A208" s="10">
        <v>207</v>
      </c>
      <c r="B208" s="11">
        <f>VLOOKUP($A208,Table2[[No]:[Date Student Last Attended Program
(mm/dd/yyyy)]],2,FALSE)</f>
        <v>0</v>
      </c>
      <c r="C208" s="12">
        <f>VLOOKUP($A208,Table2[[No]:[Date Student Last Attended Program
(mm/dd/yyyy)]],4,FALSE)</f>
        <v>0</v>
      </c>
      <c r="D208" s="51">
        <f>VLOOKUP($A208,Table2[[No]:[Date Student Last Attended Program
(mm/dd/yyyy)]],14,FALSE)</f>
        <v>0</v>
      </c>
      <c r="E208" s="138">
        <f>VLOOKUP($A208,Table2[[No]:[Date Student Last Attended Program
(mm/dd/yyyy)]],17,FALSE)</f>
        <v>0</v>
      </c>
      <c r="F208" s="207">
        <f>VLOOKUP($A208,Table2[[No]:[Date Student Last Attended Program
(mm/dd/yyyy)]],18,FALSE)</f>
        <v>0</v>
      </c>
      <c r="G208" s="209">
        <f>VLOOKUP($A208,Table2[[#All],[No]:[Which Group Does Student Participate In?
(optional)]],23,FALSE)</f>
        <v>0</v>
      </c>
      <c r="H208" s="29"/>
      <c r="I208" s="29"/>
      <c r="J208" s="29"/>
      <c r="K208" s="29"/>
      <c r="L208" s="29"/>
      <c r="M208" s="29"/>
      <c r="N208" s="29"/>
      <c r="O208" s="29"/>
      <c r="P208" s="29"/>
      <c r="Q208" s="29"/>
      <c r="R208" s="29"/>
      <c r="S208" s="9"/>
      <c r="T208" s="9"/>
      <c r="U208" s="9"/>
      <c r="V208" s="9"/>
      <c r="W208" s="9"/>
      <c r="X208" s="9"/>
      <c r="Y208" s="9"/>
      <c r="Z208" s="9"/>
      <c r="AA208" s="9"/>
      <c r="AB208" s="9"/>
      <c r="AC208" s="9"/>
      <c r="AD208" s="9"/>
      <c r="AE208" s="9"/>
      <c r="AF208" s="9"/>
      <c r="AG208" s="9"/>
      <c r="AH208" s="9"/>
      <c r="AI208" s="9"/>
      <c r="AJ208" s="9"/>
      <c r="AK208" s="9"/>
      <c r="AL208" s="11">
        <f t="shared" si="9"/>
        <v>0</v>
      </c>
      <c r="AM208" s="11">
        <f t="shared" si="10"/>
        <v>0</v>
      </c>
      <c r="AN208" s="47" t="e">
        <f t="shared" si="11"/>
        <v>#DIV/0!</v>
      </c>
    </row>
    <row r="209" spans="1:40" x14ac:dyDescent="0.25">
      <c r="A209" s="10">
        <v>208</v>
      </c>
      <c r="B209" s="11">
        <f>VLOOKUP($A209,Table2[[No]:[Date Student Last Attended Program
(mm/dd/yyyy)]],2,FALSE)</f>
        <v>0</v>
      </c>
      <c r="C209" s="12">
        <f>VLOOKUP($A209,Table2[[No]:[Date Student Last Attended Program
(mm/dd/yyyy)]],4,FALSE)</f>
        <v>0</v>
      </c>
      <c r="D209" s="51">
        <f>VLOOKUP($A209,Table2[[No]:[Date Student Last Attended Program
(mm/dd/yyyy)]],14,FALSE)</f>
        <v>0</v>
      </c>
      <c r="E209" s="138">
        <f>VLOOKUP($A209,Table2[[No]:[Date Student Last Attended Program
(mm/dd/yyyy)]],17,FALSE)</f>
        <v>0</v>
      </c>
      <c r="F209" s="207">
        <f>VLOOKUP($A209,Table2[[No]:[Date Student Last Attended Program
(mm/dd/yyyy)]],18,FALSE)</f>
        <v>0</v>
      </c>
      <c r="G209" s="209">
        <f>VLOOKUP($A209,Table2[[#All],[No]:[Which Group Does Student Participate In?
(optional)]],23,FALSE)</f>
        <v>0</v>
      </c>
      <c r="H209" s="29"/>
      <c r="I209" s="29"/>
      <c r="J209" s="29"/>
      <c r="K209" s="29"/>
      <c r="L209" s="29"/>
      <c r="M209" s="29"/>
      <c r="N209" s="29"/>
      <c r="O209" s="29"/>
      <c r="P209" s="29"/>
      <c r="Q209" s="29"/>
      <c r="R209" s="29"/>
      <c r="S209" s="9"/>
      <c r="T209" s="9"/>
      <c r="U209" s="9"/>
      <c r="V209" s="9"/>
      <c r="W209" s="9"/>
      <c r="X209" s="9"/>
      <c r="Y209" s="9"/>
      <c r="Z209" s="9"/>
      <c r="AA209" s="9"/>
      <c r="AB209" s="9"/>
      <c r="AC209" s="9"/>
      <c r="AD209" s="9"/>
      <c r="AE209" s="9"/>
      <c r="AF209" s="9"/>
      <c r="AG209" s="9"/>
      <c r="AH209" s="9"/>
      <c r="AI209" s="9"/>
      <c r="AJ209" s="9"/>
      <c r="AK209" s="9"/>
      <c r="AL209" s="11">
        <f t="shared" si="9"/>
        <v>0</v>
      </c>
      <c r="AM209" s="11">
        <f t="shared" si="10"/>
        <v>0</v>
      </c>
      <c r="AN209" s="47" t="e">
        <f t="shared" si="11"/>
        <v>#DIV/0!</v>
      </c>
    </row>
    <row r="210" spans="1:40" x14ac:dyDescent="0.25">
      <c r="A210" s="10">
        <v>209</v>
      </c>
      <c r="B210" s="11">
        <f>VLOOKUP($A210,Table2[[No]:[Date Student Last Attended Program
(mm/dd/yyyy)]],2,FALSE)</f>
        <v>0</v>
      </c>
      <c r="C210" s="12">
        <f>VLOOKUP($A210,Table2[[No]:[Date Student Last Attended Program
(mm/dd/yyyy)]],4,FALSE)</f>
        <v>0</v>
      </c>
      <c r="D210" s="51">
        <f>VLOOKUP($A210,Table2[[No]:[Date Student Last Attended Program
(mm/dd/yyyy)]],14,FALSE)</f>
        <v>0</v>
      </c>
      <c r="E210" s="138">
        <f>VLOOKUP($A210,Table2[[No]:[Date Student Last Attended Program
(mm/dd/yyyy)]],17,FALSE)</f>
        <v>0</v>
      </c>
      <c r="F210" s="207">
        <f>VLOOKUP($A210,Table2[[No]:[Date Student Last Attended Program
(mm/dd/yyyy)]],18,FALSE)</f>
        <v>0</v>
      </c>
      <c r="G210" s="209">
        <f>VLOOKUP($A210,Table2[[#All],[No]:[Which Group Does Student Participate In?
(optional)]],23,FALSE)</f>
        <v>0</v>
      </c>
      <c r="H210" s="29"/>
      <c r="I210" s="29"/>
      <c r="J210" s="29"/>
      <c r="K210" s="29"/>
      <c r="L210" s="29"/>
      <c r="M210" s="29"/>
      <c r="N210" s="29"/>
      <c r="O210" s="29"/>
      <c r="P210" s="29"/>
      <c r="Q210" s="29"/>
      <c r="R210" s="29"/>
      <c r="S210" s="9"/>
      <c r="T210" s="9"/>
      <c r="U210" s="9"/>
      <c r="V210" s="9"/>
      <c r="W210" s="9"/>
      <c r="X210" s="9"/>
      <c r="Y210" s="9"/>
      <c r="Z210" s="9"/>
      <c r="AA210" s="9"/>
      <c r="AB210" s="9"/>
      <c r="AC210" s="9"/>
      <c r="AD210" s="9"/>
      <c r="AE210" s="9"/>
      <c r="AF210" s="9"/>
      <c r="AG210" s="9"/>
      <c r="AH210" s="9"/>
      <c r="AI210" s="9"/>
      <c r="AJ210" s="9"/>
      <c r="AK210" s="9"/>
      <c r="AL210" s="11">
        <f t="shared" si="9"/>
        <v>0</v>
      </c>
      <c r="AM210" s="11">
        <f t="shared" si="10"/>
        <v>0</v>
      </c>
      <c r="AN210" s="47" t="e">
        <f t="shared" si="11"/>
        <v>#DIV/0!</v>
      </c>
    </row>
    <row r="211" spans="1:40" x14ac:dyDescent="0.25">
      <c r="A211" s="10">
        <v>210</v>
      </c>
      <c r="B211" s="11">
        <f>VLOOKUP($A211,Table2[[No]:[Date Student Last Attended Program
(mm/dd/yyyy)]],2,FALSE)</f>
        <v>0</v>
      </c>
      <c r="C211" s="12">
        <f>VLOOKUP($A211,Table2[[No]:[Date Student Last Attended Program
(mm/dd/yyyy)]],4,FALSE)</f>
        <v>0</v>
      </c>
      <c r="D211" s="51">
        <f>VLOOKUP($A211,Table2[[No]:[Date Student Last Attended Program
(mm/dd/yyyy)]],14,FALSE)</f>
        <v>0</v>
      </c>
      <c r="E211" s="138">
        <f>VLOOKUP($A211,Table2[[No]:[Date Student Last Attended Program
(mm/dd/yyyy)]],17,FALSE)</f>
        <v>0</v>
      </c>
      <c r="F211" s="207">
        <f>VLOOKUP($A211,Table2[[No]:[Date Student Last Attended Program
(mm/dd/yyyy)]],18,FALSE)</f>
        <v>0</v>
      </c>
      <c r="G211" s="209">
        <f>VLOOKUP($A211,Table2[[#All],[No]:[Which Group Does Student Participate In?
(optional)]],23,FALSE)</f>
        <v>0</v>
      </c>
      <c r="H211" s="29"/>
      <c r="I211" s="29"/>
      <c r="J211" s="29"/>
      <c r="K211" s="29"/>
      <c r="L211" s="29"/>
      <c r="M211" s="29"/>
      <c r="N211" s="29"/>
      <c r="O211" s="29"/>
      <c r="P211" s="29"/>
      <c r="Q211" s="29"/>
      <c r="R211" s="29"/>
      <c r="S211" s="9"/>
      <c r="T211" s="9"/>
      <c r="U211" s="9"/>
      <c r="V211" s="9"/>
      <c r="W211" s="9"/>
      <c r="X211" s="9"/>
      <c r="Y211" s="9"/>
      <c r="Z211" s="9"/>
      <c r="AA211" s="9"/>
      <c r="AB211" s="9"/>
      <c r="AC211" s="9"/>
      <c r="AD211" s="9"/>
      <c r="AE211" s="9"/>
      <c r="AF211" s="9"/>
      <c r="AG211" s="9"/>
      <c r="AH211" s="9"/>
      <c r="AI211" s="9"/>
      <c r="AJ211" s="9"/>
      <c r="AK211" s="9"/>
      <c r="AL211" s="11">
        <f t="shared" si="9"/>
        <v>0</v>
      </c>
      <c r="AM211" s="11">
        <f t="shared" si="10"/>
        <v>0</v>
      </c>
      <c r="AN211" s="47" t="e">
        <f t="shared" si="11"/>
        <v>#DIV/0!</v>
      </c>
    </row>
    <row r="212" spans="1:40" x14ac:dyDescent="0.25">
      <c r="A212" s="10">
        <v>211</v>
      </c>
      <c r="B212" s="11">
        <f>VLOOKUP($A212,Table2[[No]:[Date Student Last Attended Program
(mm/dd/yyyy)]],2,FALSE)</f>
        <v>0</v>
      </c>
      <c r="C212" s="12">
        <f>VLOOKUP($A212,Table2[[No]:[Date Student Last Attended Program
(mm/dd/yyyy)]],4,FALSE)</f>
        <v>0</v>
      </c>
      <c r="D212" s="51">
        <f>VLOOKUP($A212,Table2[[No]:[Date Student Last Attended Program
(mm/dd/yyyy)]],14,FALSE)</f>
        <v>0</v>
      </c>
      <c r="E212" s="138">
        <f>VLOOKUP($A212,Table2[[No]:[Date Student Last Attended Program
(mm/dd/yyyy)]],17,FALSE)</f>
        <v>0</v>
      </c>
      <c r="F212" s="207">
        <f>VLOOKUP($A212,Table2[[No]:[Date Student Last Attended Program
(mm/dd/yyyy)]],18,FALSE)</f>
        <v>0</v>
      </c>
      <c r="G212" s="209">
        <f>VLOOKUP($A212,Table2[[#All],[No]:[Which Group Does Student Participate In?
(optional)]],23,FALSE)</f>
        <v>0</v>
      </c>
      <c r="H212" s="29"/>
      <c r="I212" s="29"/>
      <c r="J212" s="29"/>
      <c r="K212" s="29"/>
      <c r="L212" s="29"/>
      <c r="M212" s="29"/>
      <c r="N212" s="29"/>
      <c r="O212" s="29"/>
      <c r="P212" s="29"/>
      <c r="Q212" s="29"/>
      <c r="R212" s="29"/>
      <c r="S212" s="9"/>
      <c r="T212" s="9"/>
      <c r="U212" s="9"/>
      <c r="V212" s="9"/>
      <c r="W212" s="9"/>
      <c r="X212" s="9"/>
      <c r="Y212" s="9"/>
      <c r="Z212" s="9"/>
      <c r="AA212" s="9"/>
      <c r="AB212" s="9"/>
      <c r="AC212" s="9"/>
      <c r="AD212" s="9"/>
      <c r="AE212" s="9"/>
      <c r="AF212" s="9"/>
      <c r="AG212" s="9"/>
      <c r="AH212" s="9"/>
      <c r="AI212" s="9"/>
      <c r="AJ212" s="9"/>
      <c r="AK212" s="9"/>
      <c r="AL212" s="11">
        <f t="shared" si="9"/>
        <v>0</v>
      </c>
      <c r="AM212" s="11">
        <f t="shared" si="10"/>
        <v>0</v>
      </c>
      <c r="AN212" s="47" t="e">
        <f t="shared" si="11"/>
        <v>#DIV/0!</v>
      </c>
    </row>
    <row r="213" spans="1:40" x14ac:dyDescent="0.25">
      <c r="A213" s="10">
        <v>212</v>
      </c>
      <c r="B213" s="11">
        <f>VLOOKUP($A213,Table2[[No]:[Date Student Last Attended Program
(mm/dd/yyyy)]],2,FALSE)</f>
        <v>0</v>
      </c>
      <c r="C213" s="12">
        <f>VLOOKUP($A213,Table2[[No]:[Date Student Last Attended Program
(mm/dd/yyyy)]],4,FALSE)</f>
        <v>0</v>
      </c>
      <c r="D213" s="51">
        <f>VLOOKUP($A213,Table2[[No]:[Date Student Last Attended Program
(mm/dd/yyyy)]],14,FALSE)</f>
        <v>0</v>
      </c>
      <c r="E213" s="138">
        <f>VLOOKUP($A213,Table2[[No]:[Date Student Last Attended Program
(mm/dd/yyyy)]],17,FALSE)</f>
        <v>0</v>
      </c>
      <c r="F213" s="207">
        <f>VLOOKUP($A213,Table2[[No]:[Date Student Last Attended Program
(mm/dd/yyyy)]],18,FALSE)</f>
        <v>0</v>
      </c>
      <c r="G213" s="209">
        <f>VLOOKUP($A213,Table2[[#All],[No]:[Which Group Does Student Participate In?
(optional)]],23,FALSE)</f>
        <v>0</v>
      </c>
      <c r="H213" s="29"/>
      <c r="I213" s="29"/>
      <c r="J213" s="29"/>
      <c r="K213" s="29"/>
      <c r="L213" s="29"/>
      <c r="M213" s="29"/>
      <c r="N213" s="29"/>
      <c r="O213" s="29"/>
      <c r="P213" s="29"/>
      <c r="Q213" s="29"/>
      <c r="R213" s="29"/>
      <c r="S213" s="9"/>
      <c r="T213" s="9"/>
      <c r="U213" s="9"/>
      <c r="V213" s="9"/>
      <c r="W213" s="9"/>
      <c r="X213" s="9"/>
      <c r="Y213" s="9"/>
      <c r="Z213" s="9"/>
      <c r="AA213" s="9"/>
      <c r="AB213" s="9"/>
      <c r="AC213" s="9"/>
      <c r="AD213" s="9"/>
      <c r="AE213" s="9"/>
      <c r="AF213" s="9"/>
      <c r="AG213" s="9"/>
      <c r="AH213" s="9"/>
      <c r="AI213" s="9"/>
      <c r="AJ213" s="9"/>
      <c r="AK213" s="9"/>
      <c r="AL213" s="11">
        <f t="shared" si="9"/>
        <v>0</v>
      </c>
      <c r="AM213" s="11">
        <f t="shared" si="10"/>
        <v>0</v>
      </c>
      <c r="AN213" s="47" t="e">
        <f t="shared" si="11"/>
        <v>#DIV/0!</v>
      </c>
    </row>
    <row r="214" spans="1:40" x14ac:dyDescent="0.25">
      <c r="A214" s="10">
        <v>213</v>
      </c>
      <c r="B214" s="11">
        <f>VLOOKUP($A214,Table2[[No]:[Date Student Last Attended Program
(mm/dd/yyyy)]],2,FALSE)</f>
        <v>0</v>
      </c>
      <c r="C214" s="12">
        <f>VLOOKUP($A214,Table2[[No]:[Date Student Last Attended Program
(mm/dd/yyyy)]],4,FALSE)</f>
        <v>0</v>
      </c>
      <c r="D214" s="51">
        <f>VLOOKUP($A214,Table2[[No]:[Date Student Last Attended Program
(mm/dd/yyyy)]],14,FALSE)</f>
        <v>0</v>
      </c>
      <c r="E214" s="138">
        <f>VLOOKUP($A214,Table2[[No]:[Date Student Last Attended Program
(mm/dd/yyyy)]],17,FALSE)</f>
        <v>0</v>
      </c>
      <c r="F214" s="207">
        <f>VLOOKUP($A214,Table2[[No]:[Date Student Last Attended Program
(mm/dd/yyyy)]],18,FALSE)</f>
        <v>0</v>
      </c>
      <c r="G214" s="209">
        <f>VLOOKUP($A214,Table2[[#All],[No]:[Which Group Does Student Participate In?
(optional)]],23,FALSE)</f>
        <v>0</v>
      </c>
      <c r="H214" s="29"/>
      <c r="I214" s="29"/>
      <c r="J214" s="29"/>
      <c r="K214" s="29"/>
      <c r="L214" s="29"/>
      <c r="M214" s="29"/>
      <c r="N214" s="29"/>
      <c r="O214" s="29"/>
      <c r="P214" s="29"/>
      <c r="Q214" s="29"/>
      <c r="R214" s="29"/>
      <c r="S214" s="9"/>
      <c r="T214" s="9"/>
      <c r="U214" s="9"/>
      <c r="V214" s="9"/>
      <c r="W214" s="9"/>
      <c r="X214" s="9"/>
      <c r="Y214" s="9"/>
      <c r="Z214" s="9"/>
      <c r="AA214" s="9"/>
      <c r="AB214" s="9"/>
      <c r="AC214" s="9"/>
      <c r="AD214" s="9"/>
      <c r="AE214" s="9"/>
      <c r="AF214" s="9"/>
      <c r="AG214" s="9"/>
      <c r="AH214" s="9"/>
      <c r="AI214" s="9"/>
      <c r="AJ214" s="9"/>
      <c r="AK214" s="9"/>
      <c r="AL214" s="11">
        <f t="shared" si="9"/>
        <v>0</v>
      </c>
      <c r="AM214" s="11">
        <f t="shared" si="10"/>
        <v>0</v>
      </c>
      <c r="AN214" s="47" t="e">
        <f t="shared" si="11"/>
        <v>#DIV/0!</v>
      </c>
    </row>
    <row r="215" spans="1:40" x14ac:dyDescent="0.25">
      <c r="A215" s="10">
        <v>214</v>
      </c>
      <c r="B215" s="11">
        <f>VLOOKUP($A215,Table2[[No]:[Date Student Last Attended Program
(mm/dd/yyyy)]],2,FALSE)</f>
        <v>0</v>
      </c>
      <c r="C215" s="12">
        <f>VLOOKUP($A215,Table2[[No]:[Date Student Last Attended Program
(mm/dd/yyyy)]],4,FALSE)</f>
        <v>0</v>
      </c>
      <c r="D215" s="51">
        <f>VLOOKUP($A215,Table2[[No]:[Date Student Last Attended Program
(mm/dd/yyyy)]],14,FALSE)</f>
        <v>0</v>
      </c>
      <c r="E215" s="138">
        <f>VLOOKUP($A215,Table2[[No]:[Date Student Last Attended Program
(mm/dd/yyyy)]],17,FALSE)</f>
        <v>0</v>
      </c>
      <c r="F215" s="207">
        <f>VLOOKUP($A215,Table2[[No]:[Date Student Last Attended Program
(mm/dd/yyyy)]],18,FALSE)</f>
        <v>0</v>
      </c>
      <c r="G215" s="209">
        <f>VLOOKUP($A215,Table2[[#All],[No]:[Which Group Does Student Participate In?
(optional)]],23,FALSE)</f>
        <v>0</v>
      </c>
      <c r="H215" s="29"/>
      <c r="I215" s="29"/>
      <c r="J215" s="29"/>
      <c r="K215" s="29"/>
      <c r="L215" s="29"/>
      <c r="M215" s="29"/>
      <c r="N215" s="29"/>
      <c r="O215" s="29"/>
      <c r="P215" s="29"/>
      <c r="Q215" s="29"/>
      <c r="R215" s="29"/>
      <c r="S215" s="9"/>
      <c r="T215" s="9"/>
      <c r="U215" s="9"/>
      <c r="V215" s="9"/>
      <c r="W215" s="9"/>
      <c r="X215" s="9"/>
      <c r="Y215" s="9"/>
      <c r="Z215" s="9"/>
      <c r="AA215" s="9"/>
      <c r="AB215" s="9"/>
      <c r="AC215" s="9"/>
      <c r="AD215" s="9"/>
      <c r="AE215" s="9"/>
      <c r="AF215" s="9"/>
      <c r="AG215" s="9"/>
      <c r="AH215" s="9"/>
      <c r="AI215" s="9"/>
      <c r="AJ215" s="9"/>
      <c r="AK215" s="9"/>
      <c r="AL215" s="11">
        <f t="shared" si="9"/>
        <v>0</v>
      </c>
      <c r="AM215" s="11">
        <f t="shared" si="10"/>
        <v>0</v>
      </c>
      <c r="AN215" s="47" t="e">
        <f t="shared" si="11"/>
        <v>#DIV/0!</v>
      </c>
    </row>
    <row r="216" spans="1:40" x14ac:dyDescent="0.25">
      <c r="A216" s="10">
        <v>215</v>
      </c>
      <c r="B216" s="11">
        <f>VLOOKUP($A216,Table2[[No]:[Date Student Last Attended Program
(mm/dd/yyyy)]],2,FALSE)</f>
        <v>0</v>
      </c>
      <c r="C216" s="12">
        <f>VLOOKUP($A216,Table2[[No]:[Date Student Last Attended Program
(mm/dd/yyyy)]],4,FALSE)</f>
        <v>0</v>
      </c>
      <c r="D216" s="51">
        <f>VLOOKUP($A216,Table2[[No]:[Date Student Last Attended Program
(mm/dd/yyyy)]],14,FALSE)</f>
        <v>0</v>
      </c>
      <c r="E216" s="138">
        <f>VLOOKUP($A216,Table2[[No]:[Date Student Last Attended Program
(mm/dd/yyyy)]],17,FALSE)</f>
        <v>0</v>
      </c>
      <c r="F216" s="207">
        <f>VLOOKUP($A216,Table2[[No]:[Date Student Last Attended Program
(mm/dd/yyyy)]],18,FALSE)</f>
        <v>0</v>
      </c>
      <c r="G216" s="209">
        <f>VLOOKUP($A216,Table2[[#All],[No]:[Which Group Does Student Participate In?
(optional)]],23,FALSE)</f>
        <v>0</v>
      </c>
      <c r="H216" s="29"/>
      <c r="I216" s="29"/>
      <c r="J216" s="29"/>
      <c r="K216" s="29"/>
      <c r="L216" s="29"/>
      <c r="M216" s="29"/>
      <c r="N216" s="29"/>
      <c r="O216" s="29"/>
      <c r="P216" s="29"/>
      <c r="Q216" s="29"/>
      <c r="R216" s="29"/>
      <c r="S216" s="9"/>
      <c r="T216" s="9"/>
      <c r="U216" s="9"/>
      <c r="V216" s="9"/>
      <c r="W216" s="9"/>
      <c r="X216" s="9"/>
      <c r="Y216" s="9"/>
      <c r="Z216" s="9"/>
      <c r="AA216" s="9"/>
      <c r="AB216" s="9"/>
      <c r="AC216" s="9"/>
      <c r="AD216" s="9"/>
      <c r="AE216" s="9"/>
      <c r="AF216" s="9"/>
      <c r="AG216" s="9"/>
      <c r="AH216" s="9"/>
      <c r="AI216" s="9"/>
      <c r="AJ216" s="9"/>
      <c r="AK216" s="9"/>
      <c r="AL216" s="11">
        <f t="shared" si="9"/>
        <v>0</v>
      </c>
      <c r="AM216" s="11">
        <f t="shared" si="10"/>
        <v>0</v>
      </c>
      <c r="AN216" s="47" t="e">
        <f t="shared" si="11"/>
        <v>#DIV/0!</v>
      </c>
    </row>
    <row r="217" spans="1:40" x14ac:dyDescent="0.25">
      <c r="A217" s="10">
        <v>216</v>
      </c>
      <c r="B217" s="11">
        <f>VLOOKUP($A217,Table2[[No]:[Date Student Last Attended Program
(mm/dd/yyyy)]],2,FALSE)</f>
        <v>0</v>
      </c>
      <c r="C217" s="12">
        <f>VLOOKUP($A217,Table2[[No]:[Date Student Last Attended Program
(mm/dd/yyyy)]],4,FALSE)</f>
        <v>0</v>
      </c>
      <c r="D217" s="51">
        <f>VLOOKUP($A217,Table2[[No]:[Date Student Last Attended Program
(mm/dd/yyyy)]],14,FALSE)</f>
        <v>0</v>
      </c>
      <c r="E217" s="138">
        <f>VLOOKUP($A217,Table2[[No]:[Date Student Last Attended Program
(mm/dd/yyyy)]],17,FALSE)</f>
        <v>0</v>
      </c>
      <c r="F217" s="207">
        <f>VLOOKUP($A217,Table2[[No]:[Date Student Last Attended Program
(mm/dd/yyyy)]],18,FALSE)</f>
        <v>0</v>
      </c>
      <c r="G217" s="209">
        <f>VLOOKUP($A217,Table2[[#All],[No]:[Which Group Does Student Participate In?
(optional)]],23,FALSE)</f>
        <v>0</v>
      </c>
      <c r="H217" s="29"/>
      <c r="I217" s="29"/>
      <c r="J217" s="29"/>
      <c r="K217" s="29"/>
      <c r="L217" s="29"/>
      <c r="M217" s="29"/>
      <c r="N217" s="29"/>
      <c r="O217" s="29"/>
      <c r="P217" s="29"/>
      <c r="Q217" s="29"/>
      <c r="R217" s="29"/>
      <c r="S217" s="9"/>
      <c r="T217" s="9"/>
      <c r="U217" s="9"/>
      <c r="V217" s="9"/>
      <c r="W217" s="9"/>
      <c r="X217" s="9"/>
      <c r="Y217" s="9"/>
      <c r="Z217" s="9"/>
      <c r="AA217" s="9"/>
      <c r="AB217" s="9"/>
      <c r="AC217" s="9"/>
      <c r="AD217" s="9"/>
      <c r="AE217" s="9"/>
      <c r="AF217" s="9"/>
      <c r="AG217" s="9"/>
      <c r="AH217" s="9"/>
      <c r="AI217" s="9"/>
      <c r="AJ217" s="9"/>
      <c r="AK217" s="9"/>
      <c r="AL217" s="11">
        <f t="shared" si="9"/>
        <v>0</v>
      </c>
      <c r="AM217" s="11">
        <f t="shared" si="10"/>
        <v>0</v>
      </c>
      <c r="AN217" s="47" t="e">
        <f t="shared" si="11"/>
        <v>#DIV/0!</v>
      </c>
    </row>
    <row r="218" spans="1:40" x14ac:dyDescent="0.25">
      <c r="A218" s="10">
        <v>217</v>
      </c>
      <c r="B218" s="11">
        <f>VLOOKUP($A218,Table2[[No]:[Date Student Last Attended Program
(mm/dd/yyyy)]],2,FALSE)</f>
        <v>0</v>
      </c>
      <c r="C218" s="12">
        <f>VLOOKUP($A218,Table2[[No]:[Date Student Last Attended Program
(mm/dd/yyyy)]],4,FALSE)</f>
        <v>0</v>
      </c>
      <c r="D218" s="51">
        <f>VLOOKUP($A218,Table2[[No]:[Date Student Last Attended Program
(mm/dd/yyyy)]],14,FALSE)</f>
        <v>0</v>
      </c>
      <c r="E218" s="138">
        <f>VLOOKUP($A218,Table2[[No]:[Date Student Last Attended Program
(mm/dd/yyyy)]],17,FALSE)</f>
        <v>0</v>
      </c>
      <c r="F218" s="207">
        <f>VLOOKUP($A218,Table2[[No]:[Date Student Last Attended Program
(mm/dd/yyyy)]],18,FALSE)</f>
        <v>0</v>
      </c>
      <c r="G218" s="209">
        <f>VLOOKUP($A218,Table2[[#All],[No]:[Which Group Does Student Participate In?
(optional)]],23,FALSE)</f>
        <v>0</v>
      </c>
      <c r="H218" s="29"/>
      <c r="I218" s="29"/>
      <c r="J218" s="29"/>
      <c r="K218" s="29"/>
      <c r="L218" s="29"/>
      <c r="M218" s="29"/>
      <c r="N218" s="29"/>
      <c r="O218" s="29"/>
      <c r="P218" s="29"/>
      <c r="Q218" s="29"/>
      <c r="R218" s="29"/>
      <c r="S218" s="9"/>
      <c r="T218" s="9"/>
      <c r="U218" s="9"/>
      <c r="V218" s="9"/>
      <c r="W218" s="9"/>
      <c r="X218" s="9"/>
      <c r="Y218" s="9"/>
      <c r="Z218" s="9"/>
      <c r="AA218" s="9"/>
      <c r="AB218" s="9"/>
      <c r="AC218" s="9"/>
      <c r="AD218" s="9"/>
      <c r="AE218" s="9"/>
      <c r="AF218" s="9"/>
      <c r="AG218" s="9"/>
      <c r="AH218" s="9"/>
      <c r="AI218" s="9"/>
      <c r="AJ218" s="9"/>
      <c r="AK218" s="9"/>
      <c r="AL218" s="11">
        <f t="shared" si="9"/>
        <v>0</v>
      </c>
      <c r="AM218" s="11">
        <f t="shared" si="10"/>
        <v>0</v>
      </c>
      <c r="AN218" s="47" t="e">
        <f t="shared" si="11"/>
        <v>#DIV/0!</v>
      </c>
    </row>
    <row r="219" spans="1:40" x14ac:dyDescent="0.25">
      <c r="A219" s="10">
        <v>218</v>
      </c>
      <c r="B219" s="11">
        <f>VLOOKUP($A219,Table2[[No]:[Date Student Last Attended Program
(mm/dd/yyyy)]],2,FALSE)</f>
        <v>0</v>
      </c>
      <c r="C219" s="12">
        <f>VLOOKUP($A219,Table2[[No]:[Date Student Last Attended Program
(mm/dd/yyyy)]],4,FALSE)</f>
        <v>0</v>
      </c>
      <c r="D219" s="51">
        <f>VLOOKUP($A219,Table2[[No]:[Date Student Last Attended Program
(mm/dd/yyyy)]],14,FALSE)</f>
        <v>0</v>
      </c>
      <c r="E219" s="138">
        <f>VLOOKUP($A219,Table2[[No]:[Date Student Last Attended Program
(mm/dd/yyyy)]],17,FALSE)</f>
        <v>0</v>
      </c>
      <c r="F219" s="207">
        <f>VLOOKUP($A219,Table2[[No]:[Date Student Last Attended Program
(mm/dd/yyyy)]],18,FALSE)</f>
        <v>0</v>
      </c>
      <c r="G219" s="209">
        <f>VLOOKUP($A219,Table2[[#All],[No]:[Which Group Does Student Participate In?
(optional)]],23,FALSE)</f>
        <v>0</v>
      </c>
      <c r="H219" s="29"/>
      <c r="I219" s="29"/>
      <c r="J219" s="29"/>
      <c r="K219" s="29"/>
      <c r="L219" s="29"/>
      <c r="M219" s="29"/>
      <c r="N219" s="29"/>
      <c r="O219" s="29"/>
      <c r="P219" s="29"/>
      <c r="Q219" s="29"/>
      <c r="R219" s="29"/>
      <c r="S219" s="9"/>
      <c r="T219" s="9"/>
      <c r="U219" s="9"/>
      <c r="V219" s="9"/>
      <c r="W219" s="9"/>
      <c r="X219" s="9"/>
      <c r="Y219" s="9"/>
      <c r="Z219" s="9"/>
      <c r="AA219" s="9"/>
      <c r="AB219" s="9"/>
      <c r="AC219" s="9"/>
      <c r="AD219" s="9"/>
      <c r="AE219" s="9"/>
      <c r="AF219" s="9"/>
      <c r="AG219" s="9"/>
      <c r="AH219" s="9"/>
      <c r="AI219" s="9"/>
      <c r="AJ219" s="9"/>
      <c r="AK219" s="9"/>
      <c r="AL219" s="11">
        <f t="shared" si="9"/>
        <v>0</v>
      </c>
      <c r="AM219" s="11">
        <f t="shared" si="10"/>
        <v>0</v>
      </c>
      <c r="AN219" s="47" t="e">
        <f t="shared" si="11"/>
        <v>#DIV/0!</v>
      </c>
    </row>
    <row r="220" spans="1:40" x14ac:dyDescent="0.25">
      <c r="A220" s="10">
        <v>219</v>
      </c>
      <c r="B220" s="11">
        <f>VLOOKUP($A220,Table2[[No]:[Date Student Last Attended Program
(mm/dd/yyyy)]],2,FALSE)</f>
        <v>0</v>
      </c>
      <c r="C220" s="12">
        <f>VLOOKUP($A220,Table2[[No]:[Date Student Last Attended Program
(mm/dd/yyyy)]],4,FALSE)</f>
        <v>0</v>
      </c>
      <c r="D220" s="51">
        <f>VLOOKUP($A220,Table2[[No]:[Date Student Last Attended Program
(mm/dd/yyyy)]],14,FALSE)</f>
        <v>0</v>
      </c>
      <c r="E220" s="138">
        <f>VLOOKUP($A220,Table2[[No]:[Date Student Last Attended Program
(mm/dd/yyyy)]],17,FALSE)</f>
        <v>0</v>
      </c>
      <c r="F220" s="207">
        <f>VLOOKUP($A220,Table2[[No]:[Date Student Last Attended Program
(mm/dd/yyyy)]],18,FALSE)</f>
        <v>0</v>
      </c>
      <c r="G220" s="209">
        <f>VLOOKUP($A220,Table2[[#All],[No]:[Which Group Does Student Participate In?
(optional)]],23,FALSE)</f>
        <v>0</v>
      </c>
      <c r="H220" s="29"/>
      <c r="I220" s="29"/>
      <c r="J220" s="29"/>
      <c r="K220" s="29"/>
      <c r="L220" s="29"/>
      <c r="M220" s="29"/>
      <c r="N220" s="29"/>
      <c r="O220" s="29"/>
      <c r="P220" s="29"/>
      <c r="Q220" s="29"/>
      <c r="R220" s="29"/>
      <c r="S220" s="9"/>
      <c r="T220" s="9"/>
      <c r="U220" s="9"/>
      <c r="V220" s="9"/>
      <c r="W220" s="9"/>
      <c r="X220" s="9"/>
      <c r="Y220" s="9"/>
      <c r="Z220" s="9"/>
      <c r="AA220" s="9"/>
      <c r="AB220" s="9"/>
      <c r="AC220" s="9"/>
      <c r="AD220" s="9"/>
      <c r="AE220" s="9"/>
      <c r="AF220" s="9"/>
      <c r="AG220" s="9"/>
      <c r="AH220" s="9"/>
      <c r="AI220" s="9"/>
      <c r="AJ220" s="9"/>
      <c r="AK220" s="9"/>
      <c r="AL220" s="11">
        <f t="shared" si="9"/>
        <v>0</v>
      </c>
      <c r="AM220" s="11">
        <f t="shared" si="10"/>
        <v>0</v>
      </c>
      <c r="AN220" s="47" t="e">
        <f t="shared" si="11"/>
        <v>#DIV/0!</v>
      </c>
    </row>
    <row r="221" spans="1:40" x14ac:dyDescent="0.25">
      <c r="A221" s="10">
        <v>220</v>
      </c>
      <c r="B221" s="11">
        <f>VLOOKUP($A221,Table2[[No]:[Date Student Last Attended Program
(mm/dd/yyyy)]],2,FALSE)</f>
        <v>0</v>
      </c>
      <c r="C221" s="12">
        <f>VLOOKUP($A221,Table2[[No]:[Date Student Last Attended Program
(mm/dd/yyyy)]],4,FALSE)</f>
        <v>0</v>
      </c>
      <c r="D221" s="51">
        <f>VLOOKUP($A221,Table2[[No]:[Date Student Last Attended Program
(mm/dd/yyyy)]],14,FALSE)</f>
        <v>0</v>
      </c>
      <c r="E221" s="138">
        <f>VLOOKUP($A221,Table2[[No]:[Date Student Last Attended Program
(mm/dd/yyyy)]],17,FALSE)</f>
        <v>0</v>
      </c>
      <c r="F221" s="207">
        <f>VLOOKUP($A221,Table2[[No]:[Date Student Last Attended Program
(mm/dd/yyyy)]],18,FALSE)</f>
        <v>0</v>
      </c>
      <c r="G221" s="209">
        <f>VLOOKUP($A221,Table2[[#All],[No]:[Which Group Does Student Participate In?
(optional)]],23,FALSE)</f>
        <v>0</v>
      </c>
      <c r="H221" s="29"/>
      <c r="I221" s="29"/>
      <c r="J221" s="29"/>
      <c r="K221" s="29"/>
      <c r="L221" s="29"/>
      <c r="M221" s="29"/>
      <c r="N221" s="29"/>
      <c r="O221" s="29"/>
      <c r="P221" s="29"/>
      <c r="Q221" s="29"/>
      <c r="R221" s="29"/>
      <c r="S221" s="9"/>
      <c r="T221" s="9"/>
      <c r="U221" s="9"/>
      <c r="V221" s="9"/>
      <c r="W221" s="9"/>
      <c r="X221" s="9"/>
      <c r="Y221" s="9"/>
      <c r="Z221" s="9"/>
      <c r="AA221" s="9"/>
      <c r="AB221" s="9"/>
      <c r="AC221" s="9"/>
      <c r="AD221" s="9"/>
      <c r="AE221" s="9"/>
      <c r="AF221" s="9"/>
      <c r="AG221" s="9"/>
      <c r="AH221" s="9"/>
      <c r="AI221" s="9"/>
      <c r="AJ221" s="9"/>
      <c r="AK221" s="9"/>
      <c r="AL221" s="11">
        <f t="shared" si="9"/>
        <v>0</v>
      </c>
      <c r="AM221" s="11">
        <f t="shared" si="10"/>
        <v>0</v>
      </c>
      <c r="AN221" s="47" t="e">
        <f t="shared" si="11"/>
        <v>#DIV/0!</v>
      </c>
    </row>
    <row r="222" spans="1:40" x14ac:dyDescent="0.25">
      <c r="A222" s="10">
        <v>221</v>
      </c>
      <c r="B222" s="11">
        <f>VLOOKUP($A222,Table2[[No]:[Date Student Last Attended Program
(mm/dd/yyyy)]],2,FALSE)</f>
        <v>0</v>
      </c>
      <c r="C222" s="12">
        <f>VLOOKUP($A222,Table2[[No]:[Date Student Last Attended Program
(mm/dd/yyyy)]],4,FALSE)</f>
        <v>0</v>
      </c>
      <c r="D222" s="51">
        <f>VLOOKUP($A222,Table2[[No]:[Date Student Last Attended Program
(mm/dd/yyyy)]],14,FALSE)</f>
        <v>0</v>
      </c>
      <c r="E222" s="138">
        <f>VLOOKUP($A222,Table2[[No]:[Date Student Last Attended Program
(mm/dd/yyyy)]],17,FALSE)</f>
        <v>0</v>
      </c>
      <c r="F222" s="207">
        <f>VLOOKUP($A222,Table2[[No]:[Date Student Last Attended Program
(mm/dd/yyyy)]],18,FALSE)</f>
        <v>0</v>
      </c>
      <c r="G222" s="209">
        <f>VLOOKUP($A222,Table2[[#All],[No]:[Which Group Does Student Participate In?
(optional)]],23,FALSE)</f>
        <v>0</v>
      </c>
      <c r="H222" s="29"/>
      <c r="I222" s="29"/>
      <c r="J222" s="29"/>
      <c r="K222" s="29"/>
      <c r="L222" s="29"/>
      <c r="M222" s="29"/>
      <c r="N222" s="29"/>
      <c r="O222" s="29"/>
      <c r="P222" s="29"/>
      <c r="Q222" s="29"/>
      <c r="R222" s="29"/>
      <c r="S222" s="9"/>
      <c r="T222" s="9"/>
      <c r="U222" s="9"/>
      <c r="V222" s="9"/>
      <c r="W222" s="9"/>
      <c r="X222" s="9"/>
      <c r="Y222" s="9"/>
      <c r="Z222" s="9"/>
      <c r="AA222" s="9"/>
      <c r="AB222" s="9"/>
      <c r="AC222" s="9"/>
      <c r="AD222" s="9"/>
      <c r="AE222" s="9"/>
      <c r="AF222" s="9"/>
      <c r="AG222" s="9"/>
      <c r="AH222" s="9"/>
      <c r="AI222" s="9"/>
      <c r="AJ222" s="9"/>
      <c r="AK222" s="9"/>
      <c r="AL222" s="11">
        <f t="shared" si="9"/>
        <v>0</v>
      </c>
      <c r="AM222" s="11">
        <f t="shared" si="10"/>
        <v>0</v>
      </c>
      <c r="AN222" s="47" t="e">
        <f t="shared" si="11"/>
        <v>#DIV/0!</v>
      </c>
    </row>
    <row r="223" spans="1:40" x14ac:dyDescent="0.25">
      <c r="A223" s="10">
        <v>222</v>
      </c>
      <c r="B223" s="11">
        <f>VLOOKUP($A223,Table2[[No]:[Date Student Last Attended Program
(mm/dd/yyyy)]],2,FALSE)</f>
        <v>0</v>
      </c>
      <c r="C223" s="12">
        <f>VLOOKUP($A223,Table2[[No]:[Date Student Last Attended Program
(mm/dd/yyyy)]],4,FALSE)</f>
        <v>0</v>
      </c>
      <c r="D223" s="51">
        <f>VLOOKUP($A223,Table2[[No]:[Date Student Last Attended Program
(mm/dd/yyyy)]],14,FALSE)</f>
        <v>0</v>
      </c>
      <c r="E223" s="138">
        <f>VLOOKUP($A223,Table2[[No]:[Date Student Last Attended Program
(mm/dd/yyyy)]],17,FALSE)</f>
        <v>0</v>
      </c>
      <c r="F223" s="207">
        <f>VLOOKUP($A223,Table2[[No]:[Date Student Last Attended Program
(mm/dd/yyyy)]],18,FALSE)</f>
        <v>0</v>
      </c>
      <c r="G223" s="209">
        <f>VLOOKUP($A223,Table2[[#All],[No]:[Which Group Does Student Participate In?
(optional)]],23,FALSE)</f>
        <v>0</v>
      </c>
      <c r="H223" s="29"/>
      <c r="I223" s="29"/>
      <c r="J223" s="29"/>
      <c r="K223" s="29"/>
      <c r="L223" s="29"/>
      <c r="M223" s="29"/>
      <c r="N223" s="29"/>
      <c r="O223" s="29"/>
      <c r="P223" s="29"/>
      <c r="Q223" s="29"/>
      <c r="R223" s="29"/>
      <c r="S223" s="9"/>
      <c r="T223" s="9"/>
      <c r="U223" s="9"/>
      <c r="V223" s="9"/>
      <c r="W223" s="9"/>
      <c r="X223" s="9"/>
      <c r="Y223" s="9"/>
      <c r="Z223" s="9"/>
      <c r="AA223" s="9"/>
      <c r="AB223" s="9"/>
      <c r="AC223" s="9"/>
      <c r="AD223" s="9"/>
      <c r="AE223" s="9"/>
      <c r="AF223" s="9"/>
      <c r="AG223" s="9"/>
      <c r="AH223" s="9"/>
      <c r="AI223" s="9"/>
      <c r="AJ223" s="9"/>
      <c r="AK223" s="9"/>
      <c r="AL223" s="11">
        <f t="shared" si="9"/>
        <v>0</v>
      </c>
      <c r="AM223" s="11">
        <f t="shared" si="10"/>
        <v>0</v>
      </c>
      <c r="AN223" s="47" t="e">
        <f t="shared" si="11"/>
        <v>#DIV/0!</v>
      </c>
    </row>
    <row r="224" spans="1:40" x14ac:dyDescent="0.25">
      <c r="A224" s="10">
        <v>223</v>
      </c>
      <c r="B224" s="11">
        <f>VLOOKUP($A224,Table2[[No]:[Date Student Last Attended Program
(mm/dd/yyyy)]],2,FALSE)</f>
        <v>0</v>
      </c>
      <c r="C224" s="12">
        <f>VLOOKUP($A224,Table2[[No]:[Date Student Last Attended Program
(mm/dd/yyyy)]],4,FALSE)</f>
        <v>0</v>
      </c>
      <c r="D224" s="51">
        <f>VLOOKUP($A224,Table2[[No]:[Date Student Last Attended Program
(mm/dd/yyyy)]],14,FALSE)</f>
        <v>0</v>
      </c>
      <c r="E224" s="138">
        <f>VLOOKUP($A224,Table2[[No]:[Date Student Last Attended Program
(mm/dd/yyyy)]],17,FALSE)</f>
        <v>0</v>
      </c>
      <c r="F224" s="207">
        <f>VLOOKUP($A224,Table2[[No]:[Date Student Last Attended Program
(mm/dd/yyyy)]],18,FALSE)</f>
        <v>0</v>
      </c>
      <c r="G224" s="209">
        <f>VLOOKUP($A224,Table2[[#All],[No]:[Which Group Does Student Participate In?
(optional)]],23,FALSE)</f>
        <v>0</v>
      </c>
      <c r="H224" s="29"/>
      <c r="I224" s="29"/>
      <c r="J224" s="29"/>
      <c r="K224" s="29"/>
      <c r="L224" s="29"/>
      <c r="M224" s="29"/>
      <c r="N224" s="29"/>
      <c r="O224" s="29"/>
      <c r="P224" s="29"/>
      <c r="Q224" s="29"/>
      <c r="R224" s="29"/>
      <c r="S224" s="9"/>
      <c r="T224" s="9"/>
      <c r="U224" s="9"/>
      <c r="V224" s="9"/>
      <c r="W224" s="9"/>
      <c r="X224" s="9"/>
      <c r="Y224" s="9"/>
      <c r="Z224" s="9"/>
      <c r="AA224" s="9"/>
      <c r="AB224" s="9"/>
      <c r="AC224" s="9"/>
      <c r="AD224" s="9"/>
      <c r="AE224" s="9"/>
      <c r="AF224" s="9"/>
      <c r="AG224" s="9"/>
      <c r="AH224" s="9"/>
      <c r="AI224" s="9"/>
      <c r="AJ224" s="9"/>
      <c r="AK224" s="9"/>
      <c r="AL224" s="11">
        <f t="shared" si="9"/>
        <v>0</v>
      </c>
      <c r="AM224" s="11">
        <f t="shared" si="10"/>
        <v>0</v>
      </c>
      <c r="AN224" s="47" t="e">
        <f t="shared" si="11"/>
        <v>#DIV/0!</v>
      </c>
    </row>
    <row r="225" spans="1:40" x14ac:dyDescent="0.25">
      <c r="A225" s="10">
        <v>224</v>
      </c>
      <c r="B225" s="11">
        <f>VLOOKUP($A225,Table2[[No]:[Date Student Last Attended Program
(mm/dd/yyyy)]],2,FALSE)</f>
        <v>0</v>
      </c>
      <c r="C225" s="12">
        <f>VLOOKUP($A225,Table2[[No]:[Date Student Last Attended Program
(mm/dd/yyyy)]],4,FALSE)</f>
        <v>0</v>
      </c>
      <c r="D225" s="51">
        <f>VLOOKUP($A225,Table2[[No]:[Date Student Last Attended Program
(mm/dd/yyyy)]],14,FALSE)</f>
        <v>0</v>
      </c>
      <c r="E225" s="138">
        <f>VLOOKUP($A225,Table2[[No]:[Date Student Last Attended Program
(mm/dd/yyyy)]],17,FALSE)</f>
        <v>0</v>
      </c>
      <c r="F225" s="207">
        <f>VLOOKUP($A225,Table2[[No]:[Date Student Last Attended Program
(mm/dd/yyyy)]],18,FALSE)</f>
        <v>0</v>
      </c>
      <c r="G225" s="209">
        <f>VLOOKUP($A225,Table2[[#All],[No]:[Which Group Does Student Participate In?
(optional)]],23,FALSE)</f>
        <v>0</v>
      </c>
      <c r="H225" s="29"/>
      <c r="I225" s="29"/>
      <c r="J225" s="29"/>
      <c r="K225" s="29"/>
      <c r="L225" s="29"/>
      <c r="M225" s="29"/>
      <c r="N225" s="29"/>
      <c r="O225" s="29"/>
      <c r="P225" s="29"/>
      <c r="Q225" s="29"/>
      <c r="R225" s="29"/>
      <c r="S225" s="9"/>
      <c r="T225" s="9"/>
      <c r="U225" s="9"/>
      <c r="V225" s="9"/>
      <c r="W225" s="9"/>
      <c r="X225" s="9"/>
      <c r="Y225" s="9"/>
      <c r="Z225" s="9"/>
      <c r="AA225" s="9"/>
      <c r="AB225" s="9"/>
      <c r="AC225" s="9"/>
      <c r="AD225" s="9"/>
      <c r="AE225" s="9"/>
      <c r="AF225" s="9"/>
      <c r="AG225" s="9"/>
      <c r="AH225" s="9"/>
      <c r="AI225" s="9"/>
      <c r="AJ225" s="9"/>
      <c r="AK225" s="9"/>
      <c r="AL225" s="11">
        <f t="shared" si="9"/>
        <v>0</v>
      </c>
      <c r="AM225" s="11">
        <f t="shared" si="10"/>
        <v>0</v>
      </c>
      <c r="AN225" s="47" t="e">
        <f t="shared" si="11"/>
        <v>#DIV/0!</v>
      </c>
    </row>
    <row r="226" spans="1:40" x14ac:dyDescent="0.25">
      <c r="A226" s="10">
        <v>225</v>
      </c>
      <c r="B226" s="11">
        <f>VLOOKUP($A226,Table2[[No]:[Date Student Last Attended Program
(mm/dd/yyyy)]],2,FALSE)</f>
        <v>0</v>
      </c>
      <c r="C226" s="12">
        <f>VLOOKUP($A226,Table2[[No]:[Date Student Last Attended Program
(mm/dd/yyyy)]],4,FALSE)</f>
        <v>0</v>
      </c>
      <c r="D226" s="51">
        <f>VLOOKUP($A226,Table2[[No]:[Date Student Last Attended Program
(mm/dd/yyyy)]],14,FALSE)</f>
        <v>0</v>
      </c>
      <c r="E226" s="138">
        <f>VLOOKUP($A226,Table2[[No]:[Date Student Last Attended Program
(mm/dd/yyyy)]],17,FALSE)</f>
        <v>0</v>
      </c>
      <c r="F226" s="207">
        <f>VLOOKUP($A226,Table2[[No]:[Date Student Last Attended Program
(mm/dd/yyyy)]],18,FALSE)</f>
        <v>0</v>
      </c>
      <c r="G226" s="209">
        <f>VLOOKUP($A226,Table2[[#All],[No]:[Which Group Does Student Participate In?
(optional)]],23,FALSE)</f>
        <v>0</v>
      </c>
      <c r="H226" s="29"/>
      <c r="I226" s="29"/>
      <c r="J226" s="29"/>
      <c r="K226" s="29"/>
      <c r="L226" s="29"/>
      <c r="M226" s="29"/>
      <c r="N226" s="29"/>
      <c r="O226" s="29"/>
      <c r="P226" s="29"/>
      <c r="Q226" s="29"/>
      <c r="R226" s="29"/>
      <c r="S226" s="9"/>
      <c r="T226" s="9"/>
      <c r="U226" s="9"/>
      <c r="V226" s="9"/>
      <c r="W226" s="9"/>
      <c r="X226" s="9"/>
      <c r="Y226" s="9"/>
      <c r="Z226" s="9"/>
      <c r="AA226" s="9"/>
      <c r="AB226" s="9"/>
      <c r="AC226" s="9"/>
      <c r="AD226" s="9"/>
      <c r="AE226" s="9"/>
      <c r="AF226" s="9"/>
      <c r="AG226" s="9"/>
      <c r="AH226" s="9"/>
      <c r="AI226" s="9"/>
      <c r="AJ226" s="9"/>
      <c r="AK226" s="9"/>
      <c r="AL226" s="11">
        <f t="shared" si="9"/>
        <v>0</v>
      </c>
      <c r="AM226" s="11">
        <f t="shared" si="10"/>
        <v>0</v>
      </c>
      <c r="AN226" s="47" t="e">
        <f t="shared" si="11"/>
        <v>#DIV/0!</v>
      </c>
    </row>
    <row r="227" spans="1:40" x14ac:dyDescent="0.25">
      <c r="A227" s="10">
        <v>226</v>
      </c>
      <c r="B227" s="11">
        <f>VLOOKUP($A227,Table2[[No]:[Date Student Last Attended Program
(mm/dd/yyyy)]],2,FALSE)</f>
        <v>0</v>
      </c>
      <c r="C227" s="12">
        <f>VLOOKUP($A227,Table2[[No]:[Date Student Last Attended Program
(mm/dd/yyyy)]],4,FALSE)</f>
        <v>0</v>
      </c>
      <c r="D227" s="51">
        <f>VLOOKUP($A227,Table2[[No]:[Date Student Last Attended Program
(mm/dd/yyyy)]],14,FALSE)</f>
        <v>0</v>
      </c>
      <c r="E227" s="138">
        <f>VLOOKUP($A227,Table2[[No]:[Date Student Last Attended Program
(mm/dd/yyyy)]],17,FALSE)</f>
        <v>0</v>
      </c>
      <c r="F227" s="207">
        <f>VLOOKUP($A227,Table2[[No]:[Date Student Last Attended Program
(mm/dd/yyyy)]],18,FALSE)</f>
        <v>0</v>
      </c>
      <c r="G227" s="209">
        <f>VLOOKUP($A227,Table2[[#All],[No]:[Which Group Does Student Participate In?
(optional)]],23,FALSE)</f>
        <v>0</v>
      </c>
      <c r="H227" s="29"/>
      <c r="I227" s="29"/>
      <c r="J227" s="29"/>
      <c r="K227" s="29"/>
      <c r="L227" s="29"/>
      <c r="M227" s="29"/>
      <c r="N227" s="29"/>
      <c r="O227" s="29"/>
      <c r="P227" s="29"/>
      <c r="Q227" s="29"/>
      <c r="R227" s="29"/>
      <c r="S227" s="9"/>
      <c r="T227" s="9"/>
      <c r="U227" s="9"/>
      <c r="V227" s="9"/>
      <c r="W227" s="9"/>
      <c r="X227" s="9"/>
      <c r="Y227" s="9"/>
      <c r="Z227" s="9"/>
      <c r="AA227" s="9"/>
      <c r="AB227" s="9"/>
      <c r="AC227" s="9"/>
      <c r="AD227" s="9"/>
      <c r="AE227" s="9"/>
      <c r="AF227" s="9"/>
      <c r="AG227" s="9"/>
      <c r="AH227" s="9"/>
      <c r="AI227" s="9"/>
      <c r="AJ227" s="9"/>
      <c r="AK227" s="9"/>
      <c r="AL227" s="11">
        <f t="shared" si="9"/>
        <v>0</v>
      </c>
      <c r="AM227" s="11">
        <f t="shared" si="10"/>
        <v>0</v>
      </c>
      <c r="AN227" s="47" t="e">
        <f t="shared" si="11"/>
        <v>#DIV/0!</v>
      </c>
    </row>
    <row r="228" spans="1:40" x14ac:dyDescent="0.25">
      <c r="A228" s="10">
        <v>227</v>
      </c>
      <c r="B228" s="11">
        <f>VLOOKUP($A228,Table2[[No]:[Date Student Last Attended Program
(mm/dd/yyyy)]],2,FALSE)</f>
        <v>0</v>
      </c>
      <c r="C228" s="12">
        <f>VLOOKUP($A228,Table2[[No]:[Date Student Last Attended Program
(mm/dd/yyyy)]],4,FALSE)</f>
        <v>0</v>
      </c>
      <c r="D228" s="51">
        <f>VLOOKUP($A228,Table2[[No]:[Date Student Last Attended Program
(mm/dd/yyyy)]],14,FALSE)</f>
        <v>0</v>
      </c>
      <c r="E228" s="138">
        <f>VLOOKUP($A228,Table2[[No]:[Date Student Last Attended Program
(mm/dd/yyyy)]],17,FALSE)</f>
        <v>0</v>
      </c>
      <c r="F228" s="207">
        <f>VLOOKUP($A228,Table2[[No]:[Date Student Last Attended Program
(mm/dd/yyyy)]],18,FALSE)</f>
        <v>0</v>
      </c>
      <c r="G228" s="209">
        <f>VLOOKUP($A228,Table2[[#All],[No]:[Which Group Does Student Participate In?
(optional)]],23,FALSE)</f>
        <v>0</v>
      </c>
      <c r="H228" s="29"/>
      <c r="I228" s="29"/>
      <c r="J228" s="29"/>
      <c r="K228" s="29"/>
      <c r="L228" s="29"/>
      <c r="M228" s="29"/>
      <c r="N228" s="29"/>
      <c r="O228" s="29"/>
      <c r="P228" s="29"/>
      <c r="Q228" s="29"/>
      <c r="R228" s="29"/>
      <c r="S228" s="9"/>
      <c r="T228" s="9"/>
      <c r="U228" s="9"/>
      <c r="V228" s="9"/>
      <c r="W228" s="9"/>
      <c r="X228" s="9"/>
      <c r="Y228" s="9"/>
      <c r="Z228" s="9"/>
      <c r="AA228" s="9"/>
      <c r="AB228" s="9"/>
      <c r="AC228" s="9"/>
      <c r="AD228" s="9"/>
      <c r="AE228" s="9"/>
      <c r="AF228" s="9"/>
      <c r="AG228" s="9"/>
      <c r="AH228" s="9"/>
      <c r="AI228" s="9"/>
      <c r="AJ228" s="9"/>
      <c r="AK228" s="9"/>
      <c r="AL228" s="11">
        <f t="shared" si="9"/>
        <v>0</v>
      </c>
      <c r="AM228" s="11">
        <f t="shared" si="10"/>
        <v>0</v>
      </c>
      <c r="AN228" s="47" t="e">
        <f t="shared" si="11"/>
        <v>#DIV/0!</v>
      </c>
    </row>
    <row r="229" spans="1:40" x14ac:dyDescent="0.25">
      <c r="A229" s="10">
        <v>228</v>
      </c>
      <c r="B229" s="11">
        <f>VLOOKUP($A229,Table2[[No]:[Date Student Last Attended Program
(mm/dd/yyyy)]],2,FALSE)</f>
        <v>0</v>
      </c>
      <c r="C229" s="12">
        <f>VLOOKUP($A229,Table2[[No]:[Date Student Last Attended Program
(mm/dd/yyyy)]],4,FALSE)</f>
        <v>0</v>
      </c>
      <c r="D229" s="51">
        <f>VLOOKUP($A229,Table2[[No]:[Date Student Last Attended Program
(mm/dd/yyyy)]],14,FALSE)</f>
        <v>0</v>
      </c>
      <c r="E229" s="138">
        <f>VLOOKUP($A229,Table2[[No]:[Date Student Last Attended Program
(mm/dd/yyyy)]],17,FALSE)</f>
        <v>0</v>
      </c>
      <c r="F229" s="207">
        <f>VLOOKUP($A229,Table2[[No]:[Date Student Last Attended Program
(mm/dd/yyyy)]],18,FALSE)</f>
        <v>0</v>
      </c>
      <c r="G229" s="209">
        <f>VLOOKUP($A229,Table2[[#All],[No]:[Which Group Does Student Participate In?
(optional)]],23,FALSE)</f>
        <v>0</v>
      </c>
      <c r="H229" s="29"/>
      <c r="I229" s="29"/>
      <c r="J229" s="29"/>
      <c r="K229" s="29"/>
      <c r="L229" s="29"/>
      <c r="M229" s="29"/>
      <c r="N229" s="29"/>
      <c r="O229" s="29"/>
      <c r="P229" s="29"/>
      <c r="Q229" s="29"/>
      <c r="R229" s="29"/>
      <c r="S229" s="9"/>
      <c r="T229" s="9"/>
      <c r="U229" s="9"/>
      <c r="V229" s="9"/>
      <c r="W229" s="9"/>
      <c r="X229" s="9"/>
      <c r="Y229" s="9"/>
      <c r="Z229" s="9"/>
      <c r="AA229" s="9"/>
      <c r="AB229" s="9"/>
      <c r="AC229" s="9"/>
      <c r="AD229" s="9"/>
      <c r="AE229" s="9"/>
      <c r="AF229" s="9"/>
      <c r="AG229" s="9"/>
      <c r="AH229" s="9"/>
      <c r="AI229" s="9"/>
      <c r="AJ229" s="9"/>
      <c r="AK229" s="9"/>
      <c r="AL229" s="11">
        <f t="shared" si="9"/>
        <v>0</v>
      </c>
      <c r="AM229" s="11">
        <f t="shared" si="10"/>
        <v>0</v>
      </c>
      <c r="AN229" s="47" t="e">
        <f t="shared" si="11"/>
        <v>#DIV/0!</v>
      </c>
    </row>
    <row r="230" spans="1:40" x14ac:dyDescent="0.25">
      <c r="A230" s="10">
        <v>229</v>
      </c>
      <c r="B230" s="11">
        <f>VLOOKUP($A230,Table2[[No]:[Date Student Last Attended Program
(mm/dd/yyyy)]],2,FALSE)</f>
        <v>0</v>
      </c>
      <c r="C230" s="12">
        <f>VLOOKUP($A230,Table2[[No]:[Date Student Last Attended Program
(mm/dd/yyyy)]],4,FALSE)</f>
        <v>0</v>
      </c>
      <c r="D230" s="51">
        <f>VLOOKUP($A230,Table2[[No]:[Date Student Last Attended Program
(mm/dd/yyyy)]],14,FALSE)</f>
        <v>0</v>
      </c>
      <c r="E230" s="138">
        <f>VLOOKUP($A230,Table2[[No]:[Date Student Last Attended Program
(mm/dd/yyyy)]],17,FALSE)</f>
        <v>0</v>
      </c>
      <c r="F230" s="207">
        <f>VLOOKUP($A230,Table2[[No]:[Date Student Last Attended Program
(mm/dd/yyyy)]],18,FALSE)</f>
        <v>0</v>
      </c>
      <c r="G230" s="209">
        <f>VLOOKUP($A230,Table2[[#All],[No]:[Which Group Does Student Participate In?
(optional)]],23,FALSE)</f>
        <v>0</v>
      </c>
      <c r="H230" s="29"/>
      <c r="I230" s="29"/>
      <c r="J230" s="29"/>
      <c r="K230" s="29"/>
      <c r="L230" s="29"/>
      <c r="M230" s="29"/>
      <c r="N230" s="29"/>
      <c r="O230" s="29"/>
      <c r="P230" s="29"/>
      <c r="Q230" s="29"/>
      <c r="R230" s="29"/>
      <c r="S230" s="9"/>
      <c r="T230" s="9"/>
      <c r="U230" s="9"/>
      <c r="V230" s="9"/>
      <c r="W230" s="9"/>
      <c r="X230" s="9"/>
      <c r="Y230" s="9"/>
      <c r="Z230" s="9"/>
      <c r="AA230" s="9"/>
      <c r="AB230" s="9"/>
      <c r="AC230" s="9"/>
      <c r="AD230" s="9"/>
      <c r="AE230" s="9"/>
      <c r="AF230" s="9"/>
      <c r="AG230" s="9"/>
      <c r="AH230" s="9"/>
      <c r="AI230" s="9"/>
      <c r="AJ230" s="9"/>
      <c r="AK230" s="9"/>
      <c r="AL230" s="11">
        <f t="shared" si="9"/>
        <v>0</v>
      </c>
      <c r="AM230" s="11">
        <f t="shared" si="10"/>
        <v>0</v>
      </c>
      <c r="AN230" s="47" t="e">
        <f t="shared" si="11"/>
        <v>#DIV/0!</v>
      </c>
    </row>
    <row r="231" spans="1:40" x14ac:dyDescent="0.25">
      <c r="A231" s="10">
        <v>230</v>
      </c>
      <c r="B231" s="11">
        <f>VLOOKUP($A231,Table2[[No]:[Date Student Last Attended Program
(mm/dd/yyyy)]],2,FALSE)</f>
        <v>0</v>
      </c>
      <c r="C231" s="12">
        <f>VLOOKUP($A231,Table2[[No]:[Date Student Last Attended Program
(mm/dd/yyyy)]],4,FALSE)</f>
        <v>0</v>
      </c>
      <c r="D231" s="51">
        <f>VLOOKUP($A231,Table2[[No]:[Date Student Last Attended Program
(mm/dd/yyyy)]],14,FALSE)</f>
        <v>0</v>
      </c>
      <c r="E231" s="138">
        <f>VLOOKUP($A231,Table2[[No]:[Date Student Last Attended Program
(mm/dd/yyyy)]],17,FALSE)</f>
        <v>0</v>
      </c>
      <c r="F231" s="207">
        <f>VLOOKUP($A231,Table2[[No]:[Date Student Last Attended Program
(mm/dd/yyyy)]],18,FALSE)</f>
        <v>0</v>
      </c>
      <c r="G231" s="209">
        <f>VLOOKUP($A231,Table2[[#All],[No]:[Which Group Does Student Participate In?
(optional)]],23,FALSE)</f>
        <v>0</v>
      </c>
      <c r="H231" s="29"/>
      <c r="I231" s="29"/>
      <c r="J231" s="29"/>
      <c r="K231" s="29"/>
      <c r="L231" s="29"/>
      <c r="M231" s="29"/>
      <c r="N231" s="29"/>
      <c r="O231" s="29"/>
      <c r="P231" s="29"/>
      <c r="Q231" s="29"/>
      <c r="R231" s="29"/>
      <c r="S231" s="9"/>
      <c r="T231" s="9"/>
      <c r="U231" s="9"/>
      <c r="V231" s="9"/>
      <c r="W231" s="9"/>
      <c r="X231" s="9"/>
      <c r="Y231" s="9"/>
      <c r="Z231" s="9"/>
      <c r="AA231" s="9"/>
      <c r="AB231" s="9"/>
      <c r="AC231" s="9"/>
      <c r="AD231" s="9"/>
      <c r="AE231" s="9"/>
      <c r="AF231" s="9"/>
      <c r="AG231" s="9"/>
      <c r="AH231" s="9"/>
      <c r="AI231" s="9"/>
      <c r="AJ231" s="9"/>
      <c r="AK231" s="9"/>
      <c r="AL231" s="11">
        <f t="shared" si="9"/>
        <v>0</v>
      </c>
      <c r="AM231" s="11">
        <f t="shared" si="10"/>
        <v>0</v>
      </c>
      <c r="AN231" s="47" t="e">
        <f t="shared" si="11"/>
        <v>#DIV/0!</v>
      </c>
    </row>
    <row r="232" spans="1:40" x14ac:dyDescent="0.25">
      <c r="A232" s="10">
        <v>231</v>
      </c>
      <c r="B232" s="11">
        <f>VLOOKUP($A232,Table2[[No]:[Date Student Last Attended Program
(mm/dd/yyyy)]],2,FALSE)</f>
        <v>0</v>
      </c>
      <c r="C232" s="12">
        <f>VLOOKUP($A232,Table2[[No]:[Date Student Last Attended Program
(mm/dd/yyyy)]],4,FALSE)</f>
        <v>0</v>
      </c>
      <c r="D232" s="51">
        <f>VLOOKUP($A232,Table2[[No]:[Date Student Last Attended Program
(mm/dd/yyyy)]],14,FALSE)</f>
        <v>0</v>
      </c>
      <c r="E232" s="138">
        <f>VLOOKUP($A232,Table2[[No]:[Date Student Last Attended Program
(mm/dd/yyyy)]],17,FALSE)</f>
        <v>0</v>
      </c>
      <c r="F232" s="207">
        <f>VLOOKUP($A232,Table2[[No]:[Date Student Last Attended Program
(mm/dd/yyyy)]],18,FALSE)</f>
        <v>0</v>
      </c>
      <c r="G232" s="209">
        <f>VLOOKUP($A232,Table2[[#All],[No]:[Which Group Does Student Participate In?
(optional)]],23,FALSE)</f>
        <v>0</v>
      </c>
      <c r="H232" s="29"/>
      <c r="I232" s="29"/>
      <c r="J232" s="29"/>
      <c r="K232" s="29"/>
      <c r="L232" s="29"/>
      <c r="M232" s="29"/>
      <c r="N232" s="29"/>
      <c r="O232" s="29"/>
      <c r="P232" s="29"/>
      <c r="Q232" s="29"/>
      <c r="R232" s="29"/>
      <c r="S232" s="9"/>
      <c r="T232" s="9"/>
      <c r="U232" s="9"/>
      <c r="V232" s="9"/>
      <c r="W232" s="9"/>
      <c r="X232" s="9"/>
      <c r="Y232" s="9"/>
      <c r="Z232" s="9"/>
      <c r="AA232" s="9"/>
      <c r="AB232" s="9"/>
      <c r="AC232" s="9"/>
      <c r="AD232" s="9"/>
      <c r="AE232" s="9"/>
      <c r="AF232" s="9"/>
      <c r="AG232" s="9"/>
      <c r="AH232" s="9"/>
      <c r="AI232" s="9"/>
      <c r="AJ232" s="9"/>
      <c r="AK232" s="9"/>
      <c r="AL232" s="11">
        <f t="shared" si="9"/>
        <v>0</v>
      </c>
      <c r="AM232" s="11">
        <f t="shared" si="10"/>
        <v>0</v>
      </c>
      <c r="AN232" s="47" t="e">
        <f t="shared" si="11"/>
        <v>#DIV/0!</v>
      </c>
    </row>
    <row r="233" spans="1:40" x14ac:dyDescent="0.25">
      <c r="A233" s="10">
        <v>232</v>
      </c>
      <c r="B233" s="11">
        <f>VLOOKUP($A233,Table2[[No]:[Date Student Last Attended Program
(mm/dd/yyyy)]],2,FALSE)</f>
        <v>0</v>
      </c>
      <c r="C233" s="12">
        <f>VLOOKUP($A233,Table2[[No]:[Date Student Last Attended Program
(mm/dd/yyyy)]],4,FALSE)</f>
        <v>0</v>
      </c>
      <c r="D233" s="51">
        <f>VLOOKUP($A233,Table2[[No]:[Date Student Last Attended Program
(mm/dd/yyyy)]],14,FALSE)</f>
        <v>0</v>
      </c>
      <c r="E233" s="138">
        <f>VLOOKUP($A233,Table2[[No]:[Date Student Last Attended Program
(mm/dd/yyyy)]],17,FALSE)</f>
        <v>0</v>
      </c>
      <c r="F233" s="207">
        <f>VLOOKUP($A233,Table2[[No]:[Date Student Last Attended Program
(mm/dd/yyyy)]],18,FALSE)</f>
        <v>0</v>
      </c>
      <c r="G233" s="209">
        <f>VLOOKUP($A233,Table2[[#All],[No]:[Which Group Does Student Participate In?
(optional)]],23,FALSE)</f>
        <v>0</v>
      </c>
      <c r="H233" s="29"/>
      <c r="I233" s="29"/>
      <c r="J233" s="29"/>
      <c r="K233" s="29"/>
      <c r="L233" s="29"/>
      <c r="M233" s="29"/>
      <c r="N233" s="29"/>
      <c r="O233" s="29"/>
      <c r="P233" s="29"/>
      <c r="Q233" s="29"/>
      <c r="R233" s="29"/>
      <c r="S233" s="9"/>
      <c r="T233" s="9"/>
      <c r="U233" s="9"/>
      <c r="V233" s="9"/>
      <c r="W233" s="9"/>
      <c r="X233" s="9"/>
      <c r="Y233" s="9"/>
      <c r="Z233" s="9"/>
      <c r="AA233" s="9"/>
      <c r="AB233" s="9"/>
      <c r="AC233" s="9"/>
      <c r="AD233" s="9"/>
      <c r="AE233" s="9"/>
      <c r="AF233" s="9"/>
      <c r="AG233" s="9"/>
      <c r="AH233" s="9"/>
      <c r="AI233" s="9"/>
      <c r="AJ233" s="9"/>
      <c r="AK233" s="9"/>
      <c r="AL233" s="11">
        <f t="shared" si="9"/>
        <v>0</v>
      </c>
      <c r="AM233" s="11">
        <f t="shared" si="10"/>
        <v>0</v>
      </c>
      <c r="AN233" s="47" t="e">
        <f t="shared" si="11"/>
        <v>#DIV/0!</v>
      </c>
    </row>
    <row r="234" spans="1:40" x14ac:dyDescent="0.25">
      <c r="A234" s="10">
        <v>233</v>
      </c>
      <c r="B234" s="11">
        <f>VLOOKUP($A234,Table2[[No]:[Date Student Last Attended Program
(mm/dd/yyyy)]],2,FALSE)</f>
        <v>0</v>
      </c>
      <c r="C234" s="12">
        <f>VLOOKUP($A234,Table2[[No]:[Date Student Last Attended Program
(mm/dd/yyyy)]],4,FALSE)</f>
        <v>0</v>
      </c>
      <c r="D234" s="51">
        <f>VLOOKUP($A234,Table2[[No]:[Date Student Last Attended Program
(mm/dd/yyyy)]],14,FALSE)</f>
        <v>0</v>
      </c>
      <c r="E234" s="138">
        <f>VLOOKUP($A234,Table2[[No]:[Date Student Last Attended Program
(mm/dd/yyyy)]],17,FALSE)</f>
        <v>0</v>
      </c>
      <c r="F234" s="207">
        <f>VLOOKUP($A234,Table2[[No]:[Date Student Last Attended Program
(mm/dd/yyyy)]],18,FALSE)</f>
        <v>0</v>
      </c>
      <c r="G234" s="209">
        <f>VLOOKUP($A234,Table2[[#All],[No]:[Which Group Does Student Participate In?
(optional)]],23,FALSE)</f>
        <v>0</v>
      </c>
      <c r="H234" s="29"/>
      <c r="I234" s="29"/>
      <c r="J234" s="29"/>
      <c r="K234" s="29"/>
      <c r="L234" s="29"/>
      <c r="M234" s="29"/>
      <c r="N234" s="29"/>
      <c r="O234" s="29"/>
      <c r="P234" s="29"/>
      <c r="Q234" s="29"/>
      <c r="R234" s="29"/>
      <c r="S234" s="9"/>
      <c r="T234" s="9"/>
      <c r="U234" s="9"/>
      <c r="V234" s="9"/>
      <c r="W234" s="9"/>
      <c r="X234" s="9"/>
      <c r="Y234" s="9"/>
      <c r="Z234" s="9"/>
      <c r="AA234" s="9"/>
      <c r="AB234" s="9"/>
      <c r="AC234" s="9"/>
      <c r="AD234" s="9"/>
      <c r="AE234" s="9"/>
      <c r="AF234" s="9"/>
      <c r="AG234" s="9"/>
      <c r="AH234" s="9"/>
      <c r="AI234" s="9"/>
      <c r="AJ234" s="9"/>
      <c r="AK234" s="9"/>
      <c r="AL234" s="11">
        <f t="shared" si="9"/>
        <v>0</v>
      </c>
      <c r="AM234" s="11">
        <f t="shared" si="10"/>
        <v>0</v>
      </c>
      <c r="AN234" s="47" t="e">
        <f t="shared" si="11"/>
        <v>#DIV/0!</v>
      </c>
    </row>
    <row r="235" spans="1:40" x14ac:dyDescent="0.25">
      <c r="A235" s="10">
        <v>234</v>
      </c>
      <c r="B235" s="11">
        <f>VLOOKUP($A235,Table2[[No]:[Date Student Last Attended Program
(mm/dd/yyyy)]],2,FALSE)</f>
        <v>0</v>
      </c>
      <c r="C235" s="12">
        <f>VLOOKUP($A235,Table2[[No]:[Date Student Last Attended Program
(mm/dd/yyyy)]],4,FALSE)</f>
        <v>0</v>
      </c>
      <c r="D235" s="51">
        <f>VLOOKUP($A235,Table2[[No]:[Date Student Last Attended Program
(mm/dd/yyyy)]],14,FALSE)</f>
        <v>0</v>
      </c>
      <c r="E235" s="138">
        <f>VLOOKUP($A235,Table2[[No]:[Date Student Last Attended Program
(mm/dd/yyyy)]],17,FALSE)</f>
        <v>0</v>
      </c>
      <c r="F235" s="207">
        <f>VLOOKUP($A235,Table2[[No]:[Date Student Last Attended Program
(mm/dd/yyyy)]],18,FALSE)</f>
        <v>0</v>
      </c>
      <c r="G235" s="209">
        <f>VLOOKUP($A235,Table2[[#All],[No]:[Which Group Does Student Participate In?
(optional)]],23,FALSE)</f>
        <v>0</v>
      </c>
      <c r="H235" s="29"/>
      <c r="I235" s="29"/>
      <c r="J235" s="29"/>
      <c r="K235" s="29"/>
      <c r="L235" s="29"/>
      <c r="M235" s="29"/>
      <c r="N235" s="29"/>
      <c r="O235" s="29"/>
      <c r="P235" s="29"/>
      <c r="Q235" s="29"/>
      <c r="R235" s="29"/>
      <c r="S235" s="9"/>
      <c r="T235" s="9"/>
      <c r="U235" s="9"/>
      <c r="V235" s="9"/>
      <c r="W235" s="9"/>
      <c r="X235" s="9"/>
      <c r="Y235" s="9"/>
      <c r="Z235" s="9"/>
      <c r="AA235" s="9"/>
      <c r="AB235" s="9"/>
      <c r="AC235" s="9"/>
      <c r="AD235" s="9"/>
      <c r="AE235" s="9"/>
      <c r="AF235" s="9"/>
      <c r="AG235" s="9"/>
      <c r="AH235" s="9"/>
      <c r="AI235" s="9"/>
      <c r="AJ235" s="9"/>
      <c r="AK235" s="9"/>
      <c r="AL235" s="11">
        <f t="shared" si="9"/>
        <v>0</v>
      </c>
      <c r="AM235" s="11">
        <f t="shared" si="10"/>
        <v>0</v>
      </c>
      <c r="AN235" s="47" t="e">
        <f t="shared" si="11"/>
        <v>#DIV/0!</v>
      </c>
    </row>
    <row r="236" spans="1:40" x14ac:dyDescent="0.25">
      <c r="A236" s="10">
        <v>235</v>
      </c>
      <c r="B236" s="11">
        <f>VLOOKUP($A236,Table2[[No]:[Date Student Last Attended Program
(mm/dd/yyyy)]],2,FALSE)</f>
        <v>0</v>
      </c>
      <c r="C236" s="12">
        <f>VLOOKUP($A236,Table2[[No]:[Date Student Last Attended Program
(mm/dd/yyyy)]],4,FALSE)</f>
        <v>0</v>
      </c>
      <c r="D236" s="51">
        <f>VLOOKUP($A236,Table2[[No]:[Date Student Last Attended Program
(mm/dd/yyyy)]],14,FALSE)</f>
        <v>0</v>
      </c>
      <c r="E236" s="138">
        <f>VLOOKUP($A236,Table2[[No]:[Date Student Last Attended Program
(mm/dd/yyyy)]],17,FALSE)</f>
        <v>0</v>
      </c>
      <c r="F236" s="207">
        <f>VLOOKUP($A236,Table2[[No]:[Date Student Last Attended Program
(mm/dd/yyyy)]],18,FALSE)</f>
        <v>0</v>
      </c>
      <c r="G236" s="209">
        <f>VLOOKUP($A236,Table2[[#All],[No]:[Which Group Does Student Participate In?
(optional)]],23,FALSE)</f>
        <v>0</v>
      </c>
      <c r="H236" s="29"/>
      <c r="I236" s="29"/>
      <c r="J236" s="29"/>
      <c r="K236" s="29"/>
      <c r="L236" s="29"/>
      <c r="M236" s="29"/>
      <c r="N236" s="29"/>
      <c r="O236" s="29"/>
      <c r="P236" s="29"/>
      <c r="Q236" s="29"/>
      <c r="R236" s="29"/>
      <c r="S236" s="9"/>
      <c r="T236" s="9"/>
      <c r="U236" s="9"/>
      <c r="V236" s="9"/>
      <c r="W236" s="9"/>
      <c r="X236" s="9"/>
      <c r="Y236" s="9"/>
      <c r="Z236" s="9"/>
      <c r="AA236" s="9"/>
      <c r="AB236" s="9"/>
      <c r="AC236" s="9"/>
      <c r="AD236" s="9"/>
      <c r="AE236" s="9"/>
      <c r="AF236" s="9"/>
      <c r="AG236" s="9"/>
      <c r="AH236" s="9"/>
      <c r="AI236" s="9"/>
      <c r="AJ236" s="9"/>
      <c r="AK236" s="9"/>
      <c r="AL236" s="11">
        <f t="shared" si="9"/>
        <v>0</v>
      </c>
      <c r="AM236" s="11">
        <f t="shared" si="10"/>
        <v>0</v>
      </c>
      <c r="AN236" s="47" t="e">
        <f t="shared" si="11"/>
        <v>#DIV/0!</v>
      </c>
    </row>
    <row r="237" spans="1:40" x14ac:dyDescent="0.25">
      <c r="A237" s="10">
        <v>236</v>
      </c>
      <c r="B237" s="11">
        <f>VLOOKUP($A237,Table2[[No]:[Date Student Last Attended Program
(mm/dd/yyyy)]],2,FALSE)</f>
        <v>0</v>
      </c>
      <c r="C237" s="12">
        <f>VLOOKUP($A237,Table2[[No]:[Date Student Last Attended Program
(mm/dd/yyyy)]],4,FALSE)</f>
        <v>0</v>
      </c>
      <c r="D237" s="51">
        <f>VLOOKUP($A237,Table2[[No]:[Date Student Last Attended Program
(mm/dd/yyyy)]],14,FALSE)</f>
        <v>0</v>
      </c>
      <c r="E237" s="138">
        <f>VLOOKUP($A237,Table2[[No]:[Date Student Last Attended Program
(mm/dd/yyyy)]],17,FALSE)</f>
        <v>0</v>
      </c>
      <c r="F237" s="207">
        <f>VLOOKUP($A237,Table2[[No]:[Date Student Last Attended Program
(mm/dd/yyyy)]],18,FALSE)</f>
        <v>0</v>
      </c>
      <c r="G237" s="209">
        <f>VLOOKUP($A237,Table2[[#All],[No]:[Which Group Does Student Participate In?
(optional)]],23,FALSE)</f>
        <v>0</v>
      </c>
      <c r="H237" s="29"/>
      <c r="I237" s="29"/>
      <c r="J237" s="29"/>
      <c r="K237" s="29"/>
      <c r="L237" s="29"/>
      <c r="M237" s="29"/>
      <c r="N237" s="29"/>
      <c r="O237" s="29"/>
      <c r="P237" s="29"/>
      <c r="Q237" s="29"/>
      <c r="R237" s="29"/>
      <c r="S237" s="9"/>
      <c r="T237" s="9"/>
      <c r="U237" s="9"/>
      <c r="V237" s="9"/>
      <c r="W237" s="9"/>
      <c r="X237" s="9"/>
      <c r="Y237" s="9"/>
      <c r="Z237" s="9"/>
      <c r="AA237" s="9"/>
      <c r="AB237" s="9"/>
      <c r="AC237" s="9"/>
      <c r="AD237" s="9"/>
      <c r="AE237" s="9"/>
      <c r="AF237" s="9"/>
      <c r="AG237" s="9"/>
      <c r="AH237" s="9"/>
      <c r="AI237" s="9"/>
      <c r="AJ237" s="9"/>
      <c r="AK237" s="9"/>
      <c r="AL237" s="11">
        <f t="shared" si="9"/>
        <v>0</v>
      </c>
      <c r="AM237" s="11">
        <f t="shared" si="10"/>
        <v>0</v>
      </c>
      <c r="AN237" s="47" t="e">
        <f t="shared" si="11"/>
        <v>#DIV/0!</v>
      </c>
    </row>
    <row r="238" spans="1:40" x14ac:dyDescent="0.25">
      <c r="A238" s="10">
        <v>237</v>
      </c>
      <c r="B238" s="11">
        <f>VLOOKUP($A238,Table2[[No]:[Date Student Last Attended Program
(mm/dd/yyyy)]],2,FALSE)</f>
        <v>0</v>
      </c>
      <c r="C238" s="12">
        <f>VLOOKUP($A238,Table2[[No]:[Date Student Last Attended Program
(mm/dd/yyyy)]],4,FALSE)</f>
        <v>0</v>
      </c>
      <c r="D238" s="51">
        <f>VLOOKUP($A238,Table2[[No]:[Date Student Last Attended Program
(mm/dd/yyyy)]],14,FALSE)</f>
        <v>0</v>
      </c>
      <c r="E238" s="138">
        <f>VLOOKUP($A238,Table2[[No]:[Date Student Last Attended Program
(mm/dd/yyyy)]],17,FALSE)</f>
        <v>0</v>
      </c>
      <c r="F238" s="207">
        <f>VLOOKUP($A238,Table2[[No]:[Date Student Last Attended Program
(mm/dd/yyyy)]],18,FALSE)</f>
        <v>0</v>
      </c>
      <c r="G238" s="209">
        <f>VLOOKUP($A238,Table2[[#All],[No]:[Which Group Does Student Participate In?
(optional)]],23,FALSE)</f>
        <v>0</v>
      </c>
      <c r="H238" s="29"/>
      <c r="I238" s="29"/>
      <c r="J238" s="29"/>
      <c r="K238" s="29"/>
      <c r="L238" s="29"/>
      <c r="M238" s="29"/>
      <c r="N238" s="29"/>
      <c r="O238" s="29"/>
      <c r="P238" s="29"/>
      <c r="Q238" s="29"/>
      <c r="R238" s="29"/>
      <c r="S238" s="9"/>
      <c r="T238" s="9"/>
      <c r="U238" s="9"/>
      <c r="V238" s="9"/>
      <c r="W238" s="9"/>
      <c r="X238" s="9"/>
      <c r="Y238" s="9"/>
      <c r="Z238" s="9"/>
      <c r="AA238" s="9"/>
      <c r="AB238" s="9"/>
      <c r="AC238" s="9"/>
      <c r="AD238" s="9"/>
      <c r="AE238" s="9"/>
      <c r="AF238" s="9"/>
      <c r="AG238" s="9"/>
      <c r="AH238" s="9"/>
      <c r="AI238" s="9"/>
      <c r="AJ238" s="9"/>
      <c r="AK238" s="9"/>
      <c r="AL238" s="11">
        <f t="shared" si="9"/>
        <v>0</v>
      </c>
      <c r="AM238" s="11">
        <f t="shared" si="10"/>
        <v>0</v>
      </c>
      <c r="AN238" s="47" t="e">
        <f t="shared" si="11"/>
        <v>#DIV/0!</v>
      </c>
    </row>
    <row r="239" spans="1:40" x14ac:dyDescent="0.25">
      <c r="A239" s="10">
        <v>238</v>
      </c>
      <c r="B239" s="11">
        <f>VLOOKUP($A239,Table2[[No]:[Date Student Last Attended Program
(mm/dd/yyyy)]],2,FALSE)</f>
        <v>0</v>
      </c>
      <c r="C239" s="12">
        <f>VLOOKUP($A239,Table2[[No]:[Date Student Last Attended Program
(mm/dd/yyyy)]],4,FALSE)</f>
        <v>0</v>
      </c>
      <c r="D239" s="51">
        <f>VLOOKUP($A239,Table2[[No]:[Date Student Last Attended Program
(mm/dd/yyyy)]],14,FALSE)</f>
        <v>0</v>
      </c>
      <c r="E239" s="138">
        <f>VLOOKUP($A239,Table2[[No]:[Date Student Last Attended Program
(mm/dd/yyyy)]],17,FALSE)</f>
        <v>0</v>
      </c>
      <c r="F239" s="207">
        <f>VLOOKUP($A239,Table2[[No]:[Date Student Last Attended Program
(mm/dd/yyyy)]],18,FALSE)</f>
        <v>0</v>
      </c>
      <c r="G239" s="209">
        <f>VLOOKUP($A239,Table2[[#All],[No]:[Which Group Does Student Participate In?
(optional)]],23,FALSE)</f>
        <v>0</v>
      </c>
      <c r="H239" s="29"/>
      <c r="I239" s="29"/>
      <c r="J239" s="29"/>
      <c r="K239" s="29"/>
      <c r="L239" s="29"/>
      <c r="M239" s="29"/>
      <c r="N239" s="29"/>
      <c r="O239" s="29"/>
      <c r="P239" s="29"/>
      <c r="Q239" s="29"/>
      <c r="R239" s="29"/>
      <c r="S239" s="9"/>
      <c r="T239" s="9"/>
      <c r="U239" s="9"/>
      <c r="V239" s="9"/>
      <c r="W239" s="9"/>
      <c r="X239" s="9"/>
      <c r="Y239" s="9"/>
      <c r="Z239" s="9"/>
      <c r="AA239" s="9"/>
      <c r="AB239" s="9"/>
      <c r="AC239" s="9"/>
      <c r="AD239" s="9"/>
      <c r="AE239" s="9"/>
      <c r="AF239" s="9"/>
      <c r="AG239" s="9"/>
      <c r="AH239" s="9"/>
      <c r="AI239" s="9"/>
      <c r="AJ239" s="9"/>
      <c r="AK239" s="9"/>
      <c r="AL239" s="11">
        <f t="shared" si="9"/>
        <v>0</v>
      </c>
      <c r="AM239" s="11">
        <f t="shared" si="10"/>
        <v>0</v>
      </c>
      <c r="AN239" s="47" t="e">
        <f t="shared" si="11"/>
        <v>#DIV/0!</v>
      </c>
    </row>
    <row r="240" spans="1:40" x14ac:dyDescent="0.25">
      <c r="A240" s="10">
        <v>239</v>
      </c>
      <c r="B240" s="11">
        <f>VLOOKUP($A240,Table2[[No]:[Date Student Last Attended Program
(mm/dd/yyyy)]],2,FALSE)</f>
        <v>0</v>
      </c>
      <c r="C240" s="12">
        <f>VLOOKUP($A240,Table2[[No]:[Date Student Last Attended Program
(mm/dd/yyyy)]],4,FALSE)</f>
        <v>0</v>
      </c>
      <c r="D240" s="51">
        <f>VLOOKUP($A240,Table2[[No]:[Date Student Last Attended Program
(mm/dd/yyyy)]],14,FALSE)</f>
        <v>0</v>
      </c>
      <c r="E240" s="138">
        <f>VLOOKUP($A240,Table2[[No]:[Date Student Last Attended Program
(mm/dd/yyyy)]],17,FALSE)</f>
        <v>0</v>
      </c>
      <c r="F240" s="207">
        <f>VLOOKUP($A240,Table2[[No]:[Date Student Last Attended Program
(mm/dd/yyyy)]],18,FALSE)</f>
        <v>0</v>
      </c>
      <c r="G240" s="209">
        <f>VLOOKUP($A240,Table2[[#All],[No]:[Which Group Does Student Participate In?
(optional)]],23,FALSE)</f>
        <v>0</v>
      </c>
      <c r="H240" s="29"/>
      <c r="I240" s="29"/>
      <c r="J240" s="29"/>
      <c r="K240" s="29"/>
      <c r="L240" s="29"/>
      <c r="M240" s="29"/>
      <c r="N240" s="29"/>
      <c r="O240" s="29"/>
      <c r="P240" s="29"/>
      <c r="Q240" s="29"/>
      <c r="R240" s="29"/>
      <c r="S240" s="9"/>
      <c r="T240" s="9"/>
      <c r="U240" s="9"/>
      <c r="V240" s="9"/>
      <c r="W240" s="9"/>
      <c r="X240" s="9"/>
      <c r="Y240" s="9"/>
      <c r="Z240" s="9"/>
      <c r="AA240" s="9"/>
      <c r="AB240" s="9"/>
      <c r="AC240" s="9"/>
      <c r="AD240" s="9"/>
      <c r="AE240" s="9"/>
      <c r="AF240" s="9"/>
      <c r="AG240" s="9"/>
      <c r="AH240" s="9"/>
      <c r="AI240" s="9"/>
      <c r="AJ240" s="9"/>
      <c r="AK240" s="9"/>
      <c r="AL240" s="11">
        <f t="shared" si="9"/>
        <v>0</v>
      </c>
      <c r="AM240" s="11">
        <f t="shared" si="10"/>
        <v>0</v>
      </c>
      <c r="AN240" s="47" t="e">
        <f t="shared" si="11"/>
        <v>#DIV/0!</v>
      </c>
    </row>
    <row r="241" spans="1:40" x14ac:dyDescent="0.25">
      <c r="A241" s="10">
        <v>240</v>
      </c>
      <c r="B241" s="11">
        <f>VLOOKUP($A241,Table2[[No]:[Date Student Last Attended Program
(mm/dd/yyyy)]],2,FALSE)</f>
        <v>0</v>
      </c>
      <c r="C241" s="12">
        <f>VLOOKUP($A241,Table2[[No]:[Date Student Last Attended Program
(mm/dd/yyyy)]],4,FALSE)</f>
        <v>0</v>
      </c>
      <c r="D241" s="51">
        <f>VLOOKUP($A241,Table2[[No]:[Date Student Last Attended Program
(mm/dd/yyyy)]],14,FALSE)</f>
        <v>0</v>
      </c>
      <c r="E241" s="138">
        <f>VLOOKUP($A241,Table2[[No]:[Date Student Last Attended Program
(mm/dd/yyyy)]],17,FALSE)</f>
        <v>0</v>
      </c>
      <c r="F241" s="207">
        <f>VLOOKUP($A241,Table2[[No]:[Date Student Last Attended Program
(mm/dd/yyyy)]],18,FALSE)</f>
        <v>0</v>
      </c>
      <c r="G241" s="209">
        <f>VLOOKUP($A241,Table2[[#All],[No]:[Which Group Does Student Participate In?
(optional)]],23,FALSE)</f>
        <v>0</v>
      </c>
      <c r="H241" s="29"/>
      <c r="I241" s="29"/>
      <c r="J241" s="29"/>
      <c r="K241" s="29"/>
      <c r="L241" s="29"/>
      <c r="M241" s="29"/>
      <c r="N241" s="29"/>
      <c r="O241" s="29"/>
      <c r="P241" s="29"/>
      <c r="Q241" s="29"/>
      <c r="R241" s="29"/>
      <c r="S241" s="9"/>
      <c r="T241" s="9"/>
      <c r="U241" s="9"/>
      <c r="V241" s="9"/>
      <c r="W241" s="9"/>
      <c r="X241" s="9"/>
      <c r="Y241" s="9"/>
      <c r="Z241" s="9"/>
      <c r="AA241" s="9"/>
      <c r="AB241" s="9"/>
      <c r="AC241" s="9"/>
      <c r="AD241" s="9"/>
      <c r="AE241" s="9"/>
      <c r="AF241" s="9"/>
      <c r="AG241" s="9"/>
      <c r="AH241" s="9"/>
      <c r="AI241" s="9"/>
      <c r="AJ241" s="9"/>
      <c r="AK241" s="9"/>
      <c r="AL241" s="11">
        <f t="shared" si="9"/>
        <v>0</v>
      </c>
      <c r="AM241" s="11">
        <f t="shared" si="10"/>
        <v>0</v>
      </c>
      <c r="AN241" s="47" t="e">
        <f t="shared" si="11"/>
        <v>#DIV/0!</v>
      </c>
    </row>
    <row r="242" spans="1:40" x14ac:dyDescent="0.25">
      <c r="A242" s="10">
        <v>241</v>
      </c>
      <c r="B242" s="11">
        <f>VLOOKUP($A242,Table2[[No]:[Date Student Last Attended Program
(mm/dd/yyyy)]],2,FALSE)</f>
        <v>0</v>
      </c>
      <c r="C242" s="12">
        <f>VLOOKUP($A242,Table2[[No]:[Date Student Last Attended Program
(mm/dd/yyyy)]],4,FALSE)</f>
        <v>0</v>
      </c>
      <c r="D242" s="51">
        <f>VLOOKUP($A242,Table2[[No]:[Date Student Last Attended Program
(mm/dd/yyyy)]],14,FALSE)</f>
        <v>0</v>
      </c>
      <c r="E242" s="138">
        <f>VLOOKUP($A242,Table2[[No]:[Date Student Last Attended Program
(mm/dd/yyyy)]],17,FALSE)</f>
        <v>0</v>
      </c>
      <c r="F242" s="207">
        <f>VLOOKUP($A242,Table2[[No]:[Date Student Last Attended Program
(mm/dd/yyyy)]],18,FALSE)</f>
        <v>0</v>
      </c>
      <c r="G242" s="209">
        <f>VLOOKUP($A242,Table2[[#All],[No]:[Which Group Does Student Participate In?
(optional)]],23,FALSE)</f>
        <v>0</v>
      </c>
      <c r="H242" s="29"/>
      <c r="I242" s="29"/>
      <c r="J242" s="29"/>
      <c r="K242" s="29"/>
      <c r="L242" s="29"/>
      <c r="M242" s="29"/>
      <c r="N242" s="29"/>
      <c r="O242" s="29"/>
      <c r="P242" s="29"/>
      <c r="Q242" s="29"/>
      <c r="R242" s="29"/>
      <c r="S242" s="9"/>
      <c r="T242" s="9"/>
      <c r="U242" s="9"/>
      <c r="V242" s="9"/>
      <c r="W242" s="9"/>
      <c r="X242" s="9"/>
      <c r="Y242" s="9"/>
      <c r="Z242" s="9"/>
      <c r="AA242" s="9"/>
      <c r="AB242" s="9"/>
      <c r="AC242" s="9"/>
      <c r="AD242" s="9"/>
      <c r="AE242" s="9"/>
      <c r="AF242" s="9"/>
      <c r="AG242" s="9"/>
      <c r="AH242" s="9"/>
      <c r="AI242" s="9"/>
      <c r="AJ242" s="9"/>
      <c r="AK242" s="9"/>
      <c r="AL242" s="11">
        <f t="shared" si="9"/>
        <v>0</v>
      </c>
      <c r="AM242" s="11">
        <f t="shared" si="10"/>
        <v>0</v>
      </c>
      <c r="AN242" s="47" t="e">
        <f t="shared" si="11"/>
        <v>#DIV/0!</v>
      </c>
    </row>
    <row r="243" spans="1:40" x14ac:dyDescent="0.25">
      <c r="A243" s="10">
        <v>242</v>
      </c>
      <c r="B243" s="11">
        <f>VLOOKUP($A243,Table2[[No]:[Date Student Last Attended Program
(mm/dd/yyyy)]],2,FALSE)</f>
        <v>0</v>
      </c>
      <c r="C243" s="12">
        <f>VLOOKUP($A243,Table2[[No]:[Date Student Last Attended Program
(mm/dd/yyyy)]],4,FALSE)</f>
        <v>0</v>
      </c>
      <c r="D243" s="51">
        <f>VLOOKUP($A243,Table2[[No]:[Date Student Last Attended Program
(mm/dd/yyyy)]],14,FALSE)</f>
        <v>0</v>
      </c>
      <c r="E243" s="138">
        <f>VLOOKUP($A243,Table2[[No]:[Date Student Last Attended Program
(mm/dd/yyyy)]],17,FALSE)</f>
        <v>0</v>
      </c>
      <c r="F243" s="207">
        <f>VLOOKUP($A243,Table2[[No]:[Date Student Last Attended Program
(mm/dd/yyyy)]],18,FALSE)</f>
        <v>0</v>
      </c>
      <c r="G243" s="209">
        <f>VLOOKUP($A243,Table2[[#All],[No]:[Which Group Does Student Participate In?
(optional)]],23,FALSE)</f>
        <v>0</v>
      </c>
      <c r="H243" s="29"/>
      <c r="I243" s="29"/>
      <c r="J243" s="29"/>
      <c r="K243" s="29"/>
      <c r="L243" s="29"/>
      <c r="M243" s="29"/>
      <c r="N243" s="29"/>
      <c r="O243" s="29"/>
      <c r="P243" s="29"/>
      <c r="Q243" s="29"/>
      <c r="R243" s="29"/>
      <c r="S243" s="9"/>
      <c r="T243" s="9"/>
      <c r="U243" s="9"/>
      <c r="V243" s="9"/>
      <c r="W243" s="9"/>
      <c r="X243" s="9"/>
      <c r="Y243" s="9"/>
      <c r="Z243" s="9"/>
      <c r="AA243" s="9"/>
      <c r="AB243" s="9"/>
      <c r="AC243" s="9"/>
      <c r="AD243" s="9"/>
      <c r="AE243" s="9"/>
      <c r="AF243" s="9"/>
      <c r="AG243" s="9"/>
      <c r="AH243" s="9"/>
      <c r="AI243" s="9"/>
      <c r="AJ243" s="9"/>
      <c r="AK243" s="9"/>
      <c r="AL243" s="11">
        <f t="shared" si="9"/>
        <v>0</v>
      </c>
      <c r="AM243" s="11">
        <f t="shared" si="10"/>
        <v>0</v>
      </c>
      <c r="AN243" s="47" t="e">
        <f t="shared" si="11"/>
        <v>#DIV/0!</v>
      </c>
    </row>
    <row r="244" spans="1:40" x14ac:dyDescent="0.25">
      <c r="A244" s="10">
        <v>243</v>
      </c>
      <c r="B244" s="11">
        <f>VLOOKUP($A244,Table2[[No]:[Date Student Last Attended Program
(mm/dd/yyyy)]],2,FALSE)</f>
        <v>0</v>
      </c>
      <c r="C244" s="12">
        <f>VLOOKUP($A244,Table2[[No]:[Date Student Last Attended Program
(mm/dd/yyyy)]],4,FALSE)</f>
        <v>0</v>
      </c>
      <c r="D244" s="51">
        <f>VLOOKUP($A244,Table2[[No]:[Date Student Last Attended Program
(mm/dd/yyyy)]],14,FALSE)</f>
        <v>0</v>
      </c>
      <c r="E244" s="138">
        <f>VLOOKUP($A244,Table2[[No]:[Date Student Last Attended Program
(mm/dd/yyyy)]],17,FALSE)</f>
        <v>0</v>
      </c>
      <c r="F244" s="207">
        <f>VLOOKUP($A244,Table2[[No]:[Date Student Last Attended Program
(mm/dd/yyyy)]],18,FALSE)</f>
        <v>0</v>
      </c>
      <c r="G244" s="209">
        <f>VLOOKUP($A244,Table2[[#All],[No]:[Which Group Does Student Participate In?
(optional)]],23,FALSE)</f>
        <v>0</v>
      </c>
      <c r="H244" s="29"/>
      <c r="I244" s="29"/>
      <c r="J244" s="29"/>
      <c r="K244" s="29"/>
      <c r="L244" s="29"/>
      <c r="M244" s="29"/>
      <c r="N244" s="29"/>
      <c r="O244" s="29"/>
      <c r="P244" s="29"/>
      <c r="Q244" s="29"/>
      <c r="R244" s="29"/>
      <c r="S244" s="9"/>
      <c r="T244" s="9"/>
      <c r="U244" s="9"/>
      <c r="V244" s="9"/>
      <c r="W244" s="9"/>
      <c r="X244" s="9"/>
      <c r="Y244" s="9"/>
      <c r="Z244" s="9"/>
      <c r="AA244" s="9"/>
      <c r="AB244" s="9"/>
      <c r="AC244" s="9"/>
      <c r="AD244" s="9"/>
      <c r="AE244" s="9"/>
      <c r="AF244" s="9"/>
      <c r="AG244" s="9"/>
      <c r="AH244" s="9"/>
      <c r="AI244" s="9"/>
      <c r="AJ244" s="9"/>
      <c r="AK244" s="9"/>
      <c r="AL244" s="11">
        <f t="shared" si="9"/>
        <v>0</v>
      </c>
      <c r="AM244" s="11">
        <f t="shared" si="10"/>
        <v>0</v>
      </c>
      <c r="AN244" s="47" t="e">
        <f t="shared" si="11"/>
        <v>#DIV/0!</v>
      </c>
    </row>
    <row r="245" spans="1:40" x14ac:dyDescent="0.25">
      <c r="A245" s="10">
        <v>244</v>
      </c>
      <c r="B245" s="11">
        <f>VLOOKUP($A245,Table2[[No]:[Date Student Last Attended Program
(mm/dd/yyyy)]],2,FALSE)</f>
        <v>0</v>
      </c>
      <c r="C245" s="12">
        <f>VLOOKUP($A245,Table2[[No]:[Date Student Last Attended Program
(mm/dd/yyyy)]],4,FALSE)</f>
        <v>0</v>
      </c>
      <c r="D245" s="51">
        <f>VLOOKUP($A245,Table2[[No]:[Date Student Last Attended Program
(mm/dd/yyyy)]],14,FALSE)</f>
        <v>0</v>
      </c>
      <c r="E245" s="138">
        <f>VLOOKUP($A245,Table2[[No]:[Date Student Last Attended Program
(mm/dd/yyyy)]],17,FALSE)</f>
        <v>0</v>
      </c>
      <c r="F245" s="207">
        <f>VLOOKUP($A245,Table2[[No]:[Date Student Last Attended Program
(mm/dd/yyyy)]],18,FALSE)</f>
        <v>0</v>
      </c>
      <c r="G245" s="209">
        <f>VLOOKUP($A245,Table2[[#All],[No]:[Which Group Does Student Participate In?
(optional)]],23,FALSE)</f>
        <v>0</v>
      </c>
      <c r="H245" s="29"/>
      <c r="I245" s="29"/>
      <c r="J245" s="29"/>
      <c r="K245" s="29"/>
      <c r="L245" s="29"/>
      <c r="M245" s="29"/>
      <c r="N245" s="29"/>
      <c r="O245" s="29"/>
      <c r="P245" s="29"/>
      <c r="Q245" s="29"/>
      <c r="R245" s="29"/>
      <c r="S245" s="9"/>
      <c r="T245" s="9"/>
      <c r="U245" s="9"/>
      <c r="V245" s="9"/>
      <c r="W245" s="9"/>
      <c r="X245" s="9"/>
      <c r="Y245" s="9"/>
      <c r="Z245" s="9"/>
      <c r="AA245" s="9"/>
      <c r="AB245" s="9"/>
      <c r="AC245" s="9"/>
      <c r="AD245" s="9"/>
      <c r="AE245" s="9"/>
      <c r="AF245" s="9"/>
      <c r="AG245" s="9"/>
      <c r="AH245" s="9"/>
      <c r="AI245" s="9"/>
      <c r="AJ245" s="9"/>
      <c r="AK245" s="9"/>
      <c r="AL245" s="11">
        <f t="shared" si="9"/>
        <v>0</v>
      </c>
      <c r="AM245" s="11">
        <f t="shared" si="10"/>
        <v>0</v>
      </c>
      <c r="AN245" s="47" t="e">
        <f t="shared" si="11"/>
        <v>#DIV/0!</v>
      </c>
    </row>
    <row r="246" spans="1:40" x14ac:dyDescent="0.25">
      <c r="A246" s="10">
        <v>245</v>
      </c>
      <c r="B246" s="11">
        <f>VLOOKUP($A246,Table2[[No]:[Date Student Last Attended Program
(mm/dd/yyyy)]],2,FALSE)</f>
        <v>0</v>
      </c>
      <c r="C246" s="12">
        <f>VLOOKUP($A246,Table2[[No]:[Date Student Last Attended Program
(mm/dd/yyyy)]],4,FALSE)</f>
        <v>0</v>
      </c>
      <c r="D246" s="51">
        <f>VLOOKUP($A246,Table2[[No]:[Date Student Last Attended Program
(mm/dd/yyyy)]],14,FALSE)</f>
        <v>0</v>
      </c>
      <c r="E246" s="138">
        <f>VLOOKUP($A246,Table2[[No]:[Date Student Last Attended Program
(mm/dd/yyyy)]],17,FALSE)</f>
        <v>0</v>
      </c>
      <c r="F246" s="207">
        <f>VLOOKUP($A246,Table2[[No]:[Date Student Last Attended Program
(mm/dd/yyyy)]],18,FALSE)</f>
        <v>0</v>
      </c>
      <c r="G246" s="209">
        <f>VLOOKUP($A246,Table2[[#All],[No]:[Which Group Does Student Participate In?
(optional)]],23,FALSE)</f>
        <v>0</v>
      </c>
      <c r="H246" s="29"/>
      <c r="I246" s="29"/>
      <c r="J246" s="29"/>
      <c r="K246" s="29"/>
      <c r="L246" s="29"/>
      <c r="M246" s="29"/>
      <c r="N246" s="29"/>
      <c r="O246" s="29"/>
      <c r="P246" s="29"/>
      <c r="Q246" s="29"/>
      <c r="R246" s="29"/>
      <c r="S246" s="9"/>
      <c r="T246" s="9"/>
      <c r="U246" s="9"/>
      <c r="V246" s="9"/>
      <c r="W246" s="9"/>
      <c r="X246" s="9"/>
      <c r="Y246" s="9"/>
      <c r="Z246" s="9"/>
      <c r="AA246" s="9"/>
      <c r="AB246" s="9"/>
      <c r="AC246" s="9"/>
      <c r="AD246" s="9"/>
      <c r="AE246" s="9"/>
      <c r="AF246" s="9"/>
      <c r="AG246" s="9"/>
      <c r="AH246" s="9"/>
      <c r="AI246" s="9"/>
      <c r="AJ246" s="9"/>
      <c r="AK246" s="9"/>
      <c r="AL246" s="11">
        <f t="shared" si="9"/>
        <v>0</v>
      </c>
      <c r="AM246" s="11">
        <f t="shared" si="10"/>
        <v>0</v>
      </c>
      <c r="AN246" s="47" t="e">
        <f t="shared" si="11"/>
        <v>#DIV/0!</v>
      </c>
    </row>
    <row r="247" spans="1:40" x14ac:dyDescent="0.25">
      <c r="A247" s="10">
        <v>246</v>
      </c>
      <c r="B247" s="11">
        <f>VLOOKUP($A247,Table2[[No]:[Date Student Last Attended Program
(mm/dd/yyyy)]],2,FALSE)</f>
        <v>0</v>
      </c>
      <c r="C247" s="12">
        <f>VLOOKUP($A247,Table2[[No]:[Date Student Last Attended Program
(mm/dd/yyyy)]],4,FALSE)</f>
        <v>0</v>
      </c>
      <c r="D247" s="51">
        <f>VLOOKUP($A247,Table2[[No]:[Date Student Last Attended Program
(mm/dd/yyyy)]],14,FALSE)</f>
        <v>0</v>
      </c>
      <c r="E247" s="138">
        <f>VLOOKUP($A247,Table2[[No]:[Date Student Last Attended Program
(mm/dd/yyyy)]],17,FALSE)</f>
        <v>0</v>
      </c>
      <c r="F247" s="207">
        <f>VLOOKUP($A247,Table2[[No]:[Date Student Last Attended Program
(mm/dd/yyyy)]],18,FALSE)</f>
        <v>0</v>
      </c>
      <c r="G247" s="209">
        <f>VLOOKUP($A247,Table2[[#All],[No]:[Which Group Does Student Participate In?
(optional)]],23,FALSE)</f>
        <v>0</v>
      </c>
      <c r="H247" s="29"/>
      <c r="I247" s="29"/>
      <c r="J247" s="29"/>
      <c r="K247" s="29"/>
      <c r="L247" s="29"/>
      <c r="M247" s="29"/>
      <c r="N247" s="29"/>
      <c r="O247" s="29"/>
      <c r="P247" s="29"/>
      <c r="Q247" s="29"/>
      <c r="R247" s="29"/>
      <c r="S247" s="9"/>
      <c r="T247" s="9"/>
      <c r="U247" s="9"/>
      <c r="V247" s="9"/>
      <c r="W247" s="9"/>
      <c r="X247" s="9"/>
      <c r="Y247" s="9"/>
      <c r="Z247" s="9"/>
      <c r="AA247" s="9"/>
      <c r="AB247" s="9"/>
      <c r="AC247" s="9"/>
      <c r="AD247" s="9"/>
      <c r="AE247" s="9"/>
      <c r="AF247" s="9"/>
      <c r="AG247" s="9"/>
      <c r="AH247" s="9"/>
      <c r="AI247" s="9"/>
      <c r="AJ247" s="9"/>
      <c r="AK247" s="9"/>
      <c r="AL247" s="11">
        <f t="shared" si="9"/>
        <v>0</v>
      </c>
      <c r="AM247" s="11">
        <f t="shared" si="10"/>
        <v>0</v>
      </c>
      <c r="AN247" s="47" t="e">
        <f t="shared" si="11"/>
        <v>#DIV/0!</v>
      </c>
    </row>
    <row r="248" spans="1:40" x14ac:dyDescent="0.25">
      <c r="A248" s="10">
        <v>247</v>
      </c>
      <c r="B248" s="11">
        <f>VLOOKUP($A248,Table2[[No]:[Date Student Last Attended Program
(mm/dd/yyyy)]],2,FALSE)</f>
        <v>0</v>
      </c>
      <c r="C248" s="12">
        <f>VLOOKUP($A248,Table2[[No]:[Date Student Last Attended Program
(mm/dd/yyyy)]],4,FALSE)</f>
        <v>0</v>
      </c>
      <c r="D248" s="51">
        <f>VLOOKUP($A248,Table2[[No]:[Date Student Last Attended Program
(mm/dd/yyyy)]],14,FALSE)</f>
        <v>0</v>
      </c>
      <c r="E248" s="138">
        <f>VLOOKUP($A248,Table2[[No]:[Date Student Last Attended Program
(mm/dd/yyyy)]],17,FALSE)</f>
        <v>0</v>
      </c>
      <c r="F248" s="207">
        <f>VLOOKUP($A248,Table2[[No]:[Date Student Last Attended Program
(mm/dd/yyyy)]],18,FALSE)</f>
        <v>0</v>
      </c>
      <c r="G248" s="209">
        <f>VLOOKUP($A248,Table2[[#All],[No]:[Which Group Does Student Participate In?
(optional)]],23,FALSE)</f>
        <v>0</v>
      </c>
      <c r="H248" s="29"/>
      <c r="I248" s="29"/>
      <c r="J248" s="29"/>
      <c r="K248" s="29"/>
      <c r="L248" s="29"/>
      <c r="M248" s="29"/>
      <c r="N248" s="29"/>
      <c r="O248" s="29"/>
      <c r="P248" s="29"/>
      <c r="Q248" s="29"/>
      <c r="R248" s="29"/>
      <c r="S248" s="9"/>
      <c r="T248" s="9"/>
      <c r="U248" s="9"/>
      <c r="V248" s="9"/>
      <c r="W248" s="9"/>
      <c r="X248" s="9"/>
      <c r="Y248" s="9"/>
      <c r="Z248" s="9"/>
      <c r="AA248" s="9"/>
      <c r="AB248" s="9"/>
      <c r="AC248" s="9"/>
      <c r="AD248" s="9"/>
      <c r="AE248" s="9"/>
      <c r="AF248" s="9"/>
      <c r="AG248" s="9"/>
      <c r="AH248" s="9"/>
      <c r="AI248" s="9"/>
      <c r="AJ248" s="9"/>
      <c r="AK248" s="9"/>
      <c r="AL248" s="11">
        <f t="shared" si="9"/>
        <v>0</v>
      </c>
      <c r="AM248" s="11">
        <f t="shared" si="10"/>
        <v>0</v>
      </c>
      <c r="AN248" s="47" t="e">
        <f t="shared" si="11"/>
        <v>#DIV/0!</v>
      </c>
    </row>
    <row r="249" spans="1:40" x14ac:dyDescent="0.25">
      <c r="A249" s="10">
        <v>248</v>
      </c>
      <c r="B249" s="11">
        <f>VLOOKUP($A249,Table2[[No]:[Date Student Last Attended Program
(mm/dd/yyyy)]],2,FALSE)</f>
        <v>0</v>
      </c>
      <c r="C249" s="12">
        <f>VLOOKUP($A249,Table2[[No]:[Date Student Last Attended Program
(mm/dd/yyyy)]],4,FALSE)</f>
        <v>0</v>
      </c>
      <c r="D249" s="51">
        <f>VLOOKUP($A249,Table2[[No]:[Date Student Last Attended Program
(mm/dd/yyyy)]],14,FALSE)</f>
        <v>0</v>
      </c>
      <c r="E249" s="138">
        <f>VLOOKUP($A249,Table2[[No]:[Date Student Last Attended Program
(mm/dd/yyyy)]],17,FALSE)</f>
        <v>0</v>
      </c>
      <c r="F249" s="207">
        <f>VLOOKUP($A249,Table2[[No]:[Date Student Last Attended Program
(mm/dd/yyyy)]],18,FALSE)</f>
        <v>0</v>
      </c>
      <c r="G249" s="209">
        <f>VLOOKUP($A249,Table2[[#All],[No]:[Which Group Does Student Participate In?
(optional)]],23,FALSE)</f>
        <v>0</v>
      </c>
      <c r="H249" s="29"/>
      <c r="I249" s="29"/>
      <c r="J249" s="29"/>
      <c r="K249" s="29"/>
      <c r="L249" s="29"/>
      <c r="M249" s="29"/>
      <c r="N249" s="29"/>
      <c r="O249" s="29"/>
      <c r="P249" s="29"/>
      <c r="Q249" s="29"/>
      <c r="R249" s="29"/>
      <c r="S249" s="9"/>
      <c r="T249" s="9"/>
      <c r="U249" s="9"/>
      <c r="V249" s="9"/>
      <c r="W249" s="9"/>
      <c r="X249" s="9"/>
      <c r="Y249" s="9"/>
      <c r="Z249" s="9"/>
      <c r="AA249" s="9"/>
      <c r="AB249" s="9"/>
      <c r="AC249" s="9"/>
      <c r="AD249" s="9"/>
      <c r="AE249" s="9"/>
      <c r="AF249" s="9"/>
      <c r="AG249" s="9"/>
      <c r="AH249" s="9"/>
      <c r="AI249" s="9"/>
      <c r="AJ249" s="9"/>
      <c r="AK249" s="9"/>
      <c r="AL249" s="11">
        <f t="shared" si="9"/>
        <v>0</v>
      </c>
      <c r="AM249" s="11">
        <f t="shared" si="10"/>
        <v>0</v>
      </c>
      <c r="AN249" s="47" t="e">
        <f t="shared" si="11"/>
        <v>#DIV/0!</v>
      </c>
    </row>
    <row r="250" spans="1:40" x14ac:dyDescent="0.25">
      <c r="A250" s="10">
        <v>249</v>
      </c>
      <c r="B250" s="11">
        <f>VLOOKUP($A250,Table2[[No]:[Date Student Last Attended Program
(mm/dd/yyyy)]],2,FALSE)</f>
        <v>0</v>
      </c>
      <c r="C250" s="12">
        <f>VLOOKUP($A250,Table2[[No]:[Date Student Last Attended Program
(mm/dd/yyyy)]],4,FALSE)</f>
        <v>0</v>
      </c>
      <c r="D250" s="51">
        <f>VLOOKUP($A250,Table2[[No]:[Date Student Last Attended Program
(mm/dd/yyyy)]],14,FALSE)</f>
        <v>0</v>
      </c>
      <c r="E250" s="138">
        <f>VLOOKUP($A250,Table2[[No]:[Date Student Last Attended Program
(mm/dd/yyyy)]],17,FALSE)</f>
        <v>0</v>
      </c>
      <c r="F250" s="207">
        <f>VLOOKUP($A250,Table2[[No]:[Date Student Last Attended Program
(mm/dd/yyyy)]],18,FALSE)</f>
        <v>0</v>
      </c>
      <c r="G250" s="209">
        <f>VLOOKUP($A250,Table2[[#All],[No]:[Which Group Does Student Participate In?
(optional)]],23,FALSE)</f>
        <v>0</v>
      </c>
      <c r="H250" s="29"/>
      <c r="I250" s="29"/>
      <c r="J250" s="29"/>
      <c r="K250" s="29"/>
      <c r="L250" s="29"/>
      <c r="M250" s="29"/>
      <c r="N250" s="29"/>
      <c r="O250" s="29"/>
      <c r="P250" s="29"/>
      <c r="Q250" s="29"/>
      <c r="R250" s="29"/>
      <c r="S250" s="9"/>
      <c r="T250" s="9"/>
      <c r="U250" s="9"/>
      <c r="V250" s="9"/>
      <c r="W250" s="9"/>
      <c r="X250" s="9"/>
      <c r="Y250" s="9"/>
      <c r="Z250" s="9"/>
      <c r="AA250" s="9"/>
      <c r="AB250" s="9"/>
      <c r="AC250" s="9"/>
      <c r="AD250" s="9"/>
      <c r="AE250" s="9"/>
      <c r="AF250" s="9"/>
      <c r="AG250" s="9"/>
      <c r="AH250" s="9"/>
      <c r="AI250" s="9"/>
      <c r="AJ250" s="9"/>
      <c r="AK250" s="9"/>
      <c r="AL250" s="11">
        <f t="shared" si="9"/>
        <v>0</v>
      </c>
      <c r="AM250" s="11">
        <f t="shared" si="10"/>
        <v>0</v>
      </c>
      <c r="AN250" s="47" t="e">
        <f t="shared" si="11"/>
        <v>#DIV/0!</v>
      </c>
    </row>
    <row r="251" spans="1:40" x14ac:dyDescent="0.25">
      <c r="A251" s="10">
        <v>250</v>
      </c>
      <c r="B251" s="11">
        <f>VLOOKUP($A251,Table2[[No]:[Date Student Last Attended Program
(mm/dd/yyyy)]],2,FALSE)</f>
        <v>0</v>
      </c>
      <c r="C251" s="12">
        <f>VLOOKUP($A251,Table2[[No]:[Date Student Last Attended Program
(mm/dd/yyyy)]],4,FALSE)</f>
        <v>0</v>
      </c>
      <c r="D251" s="51">
        <f>VLOOKUP($A251,Table2[[No]:[Date Student Last Attended Program
(mm/dd/yyyy)]],14,FALSE)</f>
        <v>0</v>
      </c>
      <c r="E251" s="138">
        <f>VLOOKUP($A251,Table2[[No]:[Date Student Last Attended Program
(mm/dd/yyyy)]],17,FALSE)</f>
        <v>0</v>
      </c>
      <c r="F251" s="207">
        <f>VLOOKUP($A251,Table2[[No]:[Date Student Last Attended Program
(mm/dd/yyyy)]],18,FALSE)</f>
        <v>0</v>
      </c>
      <c r="G251" s="209">
        <f>VLOOKUP($A251,Table2[[#All],[No]:[Which Group Does Student Participate In?
(optional)]],23,FALSE)</f>
        <v>0</v>
      </c>
      <c r="H251" s="29"/>
      <c r="I251" s="29"/>
      <c r="J251" s="29"/>
      <c r="K251" s="29"/>
      <c r="L251" s="29"/>
      <c r="M251" s="29"/>
      <c r="N251" s="29"/>
      <c r="O251" s="29"/>
      <c r="P251" s="29"/>
      <c r="Q251" s="29"/>
      <c r="R251" s="29"/>
      <c r="S251" s="9"/>
      <c r="T251" s="9"/>
      <c r="U251" s="9"/>
      <c r="V251" s="9"/>
      <c r="W251" s="9"/>
      <c r="X251" s="9"/>
      <c r="Y251" s="9"/>
      <c r="Z251" s="9"/>
      <c r="AA251" s="9"/>
      <c r="AB251" s="9"/>
      <c r="AC251" s="9"/>
      <c r="AD251" s="9"/>
      <c r="AE251" s="9"/>
      <c r="AF251" s="9"/>
      <c r="AG251" s="9"/>
      <c r="AH251" s="9"/>
      <c r="AI251" s="9"/>
      <c r="AJ251" s="9"/>
      <c r="AK251" s="9"/>
      <c r="AL251" s="11">
        <f t="shared" si="9"/>
        <v>0</v>
      </c>
      <c r="AM251" s="11">
        <f t="shared" si="10"/>
        <v>0</v>
      </c>
      <c r="AN251" s="47" t="e">
        <f t="shared" si="11"/>
        <v>#DIV/0!</v>
      </c>
    </row>
    <row r="252" spans="1:40" x14ac:dyDescent="0.25">
      <c r="A252" s="10">
        <v>251</v>
      </c>
      <c r="B252" s="11">
        <f>VLOOKUP($A252,Table2[[No]:[Date Student Last Attended Program
(mm/dd/yyyy)]],2,FALSE)</f>
        <v>0</v>
      </c>
      <c r="C252" s="12">
        <f>VLOOKUP($A252,Table2[[No]:[Date Student Last Attended Program
(mm/dd/yyyy)]],4,FALSE)</f>
        <v>0</v>
      </c>
      <c r="D252" s="51">
        <f>VLOOKUP($A252,Table2[[No]:[Date Student Last Attended Program
(mm/dd/yyyy)]],14,FALSE)</f>
        <v>0</v>
      </c>
      <c r="E252" s="138">
        <f>VLOOKUP($A252,Table2[[No]:[Date Student Last Attended Program
(mm/dd/yyyy)]],17,FALSE)</f>
        <v>0</v>
      </c>
      <c r="F252" s="207">
        <f>VLOOKUP($A252,Table2[[No]:[Date Student Last Attended Program
(mm/dd/yyyy)]],18,FALSE)</f>
        <v>0</v>
      </c>
      <c r="G252" s="209">
        <f>VLOOKUP($A252,Table2[[#All],[No]:[Which Group Does Student Participate In?
(optional)]],23,FALSE)</f>
        <v>0</v>
      </c>
      <c r="H252" s="29"/>
      <c r="I252" s="29"/>
      <c r="J252" s="29"/>
      <c r="K252" s="29"/>
      <c r="L252" s="29"/>
      <c r="M252" s="29"/>
      <c r="N252" s="29"/>
      <c r="O252" s="29"/>
      <c r="P252" s="29"/>
      <c r="Q252" s="29"/>
      <c r="R252" s="29"/>
      <c r="S252" s="9"/>
      <c r="T252" s="9"/>
      <c r="U252" s="9"/>
      <c r="V252" s="9"/>
      <c r="W252" s="9"/>
      <c r="X252" s="9"/>
      <c r="Y252" s="9"/>
      <c r="Z252" s="9"/>
      <c r="AA252" s="9"/>
      <c r="AB252" s="9"/>
      <c r="AC252" s="9"/>
      <c r="AD252" s="9"/>
      <c r="AE252" s="9"/>
      <c r="AF252" s="9"/>
      <c r="AG252" s="9"/>
      <c r="AH252" s="9"/>
      <c r="AI252" s="9"/>
      <c r="AJ252" s="9"/>
      <c r="AK252" s="9"/>
      <c r="AL252" s="11">
        <f t="shared" si="9"/>
        <v>0</v>
      </c>
      <c r="AM252" s="11">
        <f t="shared" si="10"/>
        <v>0</v>
      </c>
      <c r="AN252" s="47" t="e">
        <f t="shared" si="11"/>
        <v>#DIV/0!</v>
      </c>
    </row>
    <row r="253" spans="1:40" x14ac:dyDescent="0.25">
      <c r="A253" s="10">
        <v>252</v>
      </c>
      <c r="B253" s="11">
        <f>VLOOKUP($A253,Table2[[No]:[Date Student Last Attended Program
(mm/dd/yyyy)]],2,FALSE)</f>
        <v>0</v>
      </c>
      <c r="C253" s="12">
        <f>VLOOKUP($A253,Table2[[No]:[Date Student Last Attended Program
(mm/dd/yyyy)]],4,FALSE)</f>
        <v>0</v>
      </c>
      <c r="D253" s="51">
        <f>VLOOKUP($A253,Table2[[No]:[Date Student Last Attended Program
(mm/dd/yyyy)]],14,FALSE)</f>
        <v>0</v>
      </c>
      <c r="E253" s="138">
        <f>VLOOKUP($A253,Table2[[No]:[Date Student Last Attended Program
(mm/dd/yyyy)]],17,FALSE)</f>
        <v>0</v>
      </c>
      <c r="F253" s="207">
        <f>VLOOKUP($A253,Table2[[No]:[Date Student Last Attended Program
(mm/dd/yyyy)]],18,FALSE)</f>
        <v>0</v>
      </c>
      <c r="G253" s="209">
        <f>VLOOKUP($A253,Table2[[#All],[No]:[Which Group Does Student Participate In?
(optional)]],23,FALSE)</f>
        <v>0</v>
      </c>
      <c r="H253" s="29"/>
      <c r="I253" s="29"/>
      <c r="J253" s="29"/>
      <c r="K253" s="29"/>
      <c r="L253" s="29"/>
      <c r="M253" s="29"/>
      <c r="N253" s="29"/>
      <c r="O253" s="29"/>
      <c r="P253" s="29"/>
      <c r="Q253" s="29"/>
      <c r="R253" s="29"/>
      <c r="S253" s="9"/>
      <c r="T253" s="9"/>
      <c r="U253" s="9"/>
      <c r="V253" s="9"/>
      <c r="W253" s="9"/>
      <c r="X253" s="9"/>
      <c r="Y253" s="9"/>
      <c r="Z253" s="9"/>
      <c r="AA253" s="9"/>
      <c r="AB253" s="9"/>
      <c r="AC253" s="9"/>
      <c r="AD253" s="9"/>
      <c r="AE253" s="9"/>
      <c r="AF253" s="9"/>
      <c r="AG253" s="9"/>
      <c r="AH253" s="9"/>
      <c r="AI253" s="9"/>
      <c r="AJ253" s="9"/>
      <c r="AK253" s="9"/>
      <c r="AL253" s="11">
        <f t="shared" si="9"/>
        <v>0</v>
      </c>
      <c r="AM253" s="11">
        <f t="shared" si="10"/>
        <v>0</v>
      </c>
      <c r="AN253" s="47" t="e">
        <f t="shared" si="11"/>
        <v>#DIV/0!</v>
      </c>
    </row>
    <row r="254" spans="1:40" x14ac:dyDescent="0.25">
      <c r="A254" s="10">
        <v>253</v>
      </c>
      <c r="B254" s="11">
        <f>VLOOKUP($A254,Table2[[No]:[Date Student Last Attended Program
(mm/dd/yyyy)]],2,FALSE)</f>
        <v>0</v>
      </c>
      <c r="C254" s="12">
        <f>VLOOKUP($A254,Table2[[No]:[Date Student Last Attended Program
(mm/dd/yyyy)]],4,FALSE)</f>
        <v>0</v>
      </c>
      <c r="D254" s="51">
        <f>VLOOKUP($A254,Table2[[No]:[Date Student Last Attended Program
(mm/dd/yyyy)]],14,FALSE)</f>
        <v>0</v>
      </c>
      <c r="E254" s="138">
        <f>VLOOKUP($A254,Table2[[No]:[Date Student Last Attended Program
(mm/dd/yyyy)]],17,FALSE)</f>
        <v>0</v>
      </c>
      <c r="F254" s="207">
        <f>VLOOKUP($A254,Table2[[No]:[Date Student Last Attended Program
(mm/dd/yyyy)]],18,FALSE)</f>
        <v>0</v>
      </c>
      <c r="G254" s="209">
        <f>VLOOKUP($A254,Table2[[#All],[No]:[Which Group Does Student Participate In?
(optional)]],23,FALSE)</f>
        <v>0</v>
      </c>
      <c r="H254" s="29"/>
      <c r="I254" s="29"/>
      <c r="J254" s="29"/>
      <c r="K254" s="29"/>
      <c r="L254" s="29"/>
      <c r="M254" s="29"/>
      <c r="N254" s="29"/>
      <c r="O254" s="29"/>
      <c r="P254" s="29"/>
      <c r="Q254" s="29"/>
      <c r="R254" s="29"/>
      <c r="S254" s="9"/>
      <c r="T254" s="9"/>
      <c r="U254" s="9"/>
      <c r="V254" s="9"/>
      <c r="W254" s="9"/>
      <c r="X254" s="9"/>
      <c r="Y254" s="9"/>
      <c r="Z254" s="9"/>
      <c r="AA254" s="9"/>
      <c r="AB254" s="9"/>
      <c r="AC254" s="9"/>
      <c r="AD254" s="9"/>
      <c r="AE254" s="9"/>
      <c r="AF254" s="9"/>
      <c r="AG254" s="9"/>
      <c r="AH254" s="9"/>
      <c r="AI254" s="9"/>
      <c r="AJ254" s="9"/>
      <c r="AK254" s="9"/>
      <c r="AL254" s="11">
        <f t="shared" si="9"/>
        <v>0</v>
      </c>
      <c r="AM254" s="11">
        <f t="shared" si="10"/>
        <v>0</v>
      </c>
      <c r="AN254" s="47" t="e">
        <f t="shared" si="11"/>
        <v>#DIV/0!</v>
      </c>
    </row>
    <row r="255" spans="1:40" x14ac:dyDescent="0.25">
      <c r="A255" s="10">
        <v>254</v>
      </c>
      <c r="B255" s="11">
        <f>VLOOKUP($A255,Table2[[No]:[Date Student Last Attended Program
(mm/dd/yyyy)]],2,FALSE)</f>
        <v>0</v>
      </c>
      <c r="C255" s="12">
        <f>VLOOKUP($A255,Table2[[No]:[Date Student Last Attended Program
(mm/dd/yyyy)]],4,FALSE)</f>
        <v>0</v>
      </c>
      <c r="D255" s="51">
        <f>VLOOKUP($A255,Table2[[No]:[Date Student Last Attended Program
(mm/dd/yyyy)]],14,FALSE)</f>
        <v>0</v>
      </c>
      <c r="E255" s="138">
        <f>VLOOKUP($A255,Table2[[No]:[Date Student Last Attended Program
(mm/dd/yyyy)]],17,FALSE)</f>
        <v>0</v>
      </c>
      <c r="F255" s="207">
        <f>VLOOKUP($A255,Table2[[No]:[Date Student Last Attended Program
(mm/dd/yyyy)]],18,FALSE)</f>
        <v>0</v>
      </c>
      <c r="G255" s="209">
        <f>VLOOKUP($A255,Table2[[#All],[No]:[Which Group Does Student Participate In?
(optional)]],23,FALSE)</f>
        <v>0</v>
      </c>
      <c r="H255" s="29"/>
      <c r="I255" s="29"/>
      <c r="J255" s="29"/>
      <c r="K255" s="29"/>
      <c r="L255" s="29"/>
      <c r="M255" s="29"/>
      <c r="N255" s="29"/>
      <c r="O255" s="29"/>
      <c r="P255" s="29"/>
      <c r="Q255" s="29"/>
      <c r="R255" s="29"/>
      <c r="S255" s="9"/>
      <c r="T255" s="9"/>
      <c r="U255" s="9"/>
      <c r="V255" s="9"/>
      <c r="W255" s="9"/>
      <c r="X255" s="9"/>
      <c r="Y255" s="9"/>
      <c r="Z255" s="9"/>
      <c r="AA255" s="9"/>
      <c r="AB255" s="9"/>
      <c r="AC255" s="9"/>
      <c r="AD255" s="9"/>
      <c r="AE255" s="9"/>
      <c r="AF255" s="9"/>
      <c r="AG255" s="9"/>
      <c r="AH255" s="9"/>
      <c r="AI255" s="9"/>
      <c r="AJ255" s="9"/>
      <c r="AK255" s="9"/>
      <c r="AL255" s="11">
        <f t="shared" si="9"/>
        <v>0</v>
      </c>
      <c r="AM255" s="11">
        <f t="shared" si="10"/>
        <v>0</v>
      </c>
      <c r="AN255" s="47" t="e">
        <f t="shared" si="11"/>
        <v>#DIV/0!</v>
      </c>
    </row>
    <row r="256" spans="1:40" x14ac:dyDescent="0.25">
      <c r="A256" s="10">
        <v>255</v>
      </c>
      <c r="B256" s="11">
        <f>VLOOKUP($A256,Table2[[No]:[Date Student Last Attended Program
(mm/dd/yyyy)]],2,FALSE)</f>
        <v>0</v>
      </c>
      <c r="C256" s="12">
        <f>VLOOKUP($A256,Table2[[No]:[Date Student Last Attended Program
(mm/dd/yyyy)]],4,FALSE)</f>
        <v>0</v>
      </c>
      <c r="D256" s="51">
        <f>VLOOKUP($A256,Table2[[No]:[Date Student Last Attended Program
(mm/dd/yyyy)]],14,FALSE)</f>
        <v>0</v>
      </c>
      <c r="E256" s="138">
        <f>VLOOKUP($A256,Table2[[No]:[Date Student Last Attended Program
(mm/dd/yyyy)]],17,FALSE)</f>
        <v>0</v>
      </c>
      <c r="F256" s="207">
        <f>VLOOKUP($A256,Table2[[No]:[Date Student Last Attended Program
(mm/dd/yyyy)]],18,FALSE)</f>
        <v>0</v>
      </c>
      <c r="G256" s="209">
        <f>VLOOKUP($A256,Table2[[#All],[No]:[Which Group Does Student Participate In?
(optional)]],23,FALSE)</f>
        <v>0</v>
      </c>
      <c r="H256" s="29"/>
      <c r="I256" s="29"/>
      <c r="J256" s="29"/>
      <c r="K256" s="29"/>
      <c r="L256" s="29"/>
      <c r="M256" s="29"/>
      <c r="N256" s="29"/>
      <c r="O256" s="29"/>
      <c r="P256" s="29"/>
      <c r="Q256" s="29"/>
      <c r="R256" s="29"/>
      <c r="S256" s="9"/>
      <c r="T256" s="9"/>
      <c r="U256" s="9"/>
      <c r="V256" s="9"/>
      <c r="W256" s="9"/>
      <c r="X256" s="9"/>
      <c r="Y256" s="9"/>
      <c r="Z256" s="9"/>
      <c r="AA256" s="9"/>
      <c r="AB256" s="9"/>
      <c r="AC256" s="9"/>
      <c r="AD256" s="9"/>
      <c r="AE256" s="9"/>
      <c r="AF256" s="9"/>
      <c r="AG256" s="9"/>
      <c r="AH256" s="9"/>
      <c r="AI256" s="9"/>
      <c r="AJ256" s="9"/>
      <c r="AK256" s="9"/>
      <c r="AL256" s="11">
        <f t="shared" si="9"/>
        <v>0</v>
      </c>
      <c r="AM256" s="11">
        <f t="shared" si="10"/>
        <v>0</v>
      </c>
      <c r="AN256" s="47" t="e">
        <f t="shared" si="11"/>
        <v>#DIV/0!</v>
      </c>
    </row>
    <row r="257" spans="1:40" x14ac:dyDescent="0.25">
      <c r="A257" s="10">
        <v>256</v>
      </c>
      <c r="B257" s="11">
        <f>VLOOKUP($A257,Table2[[No]:[Date Student Last Attended Program
(mm/dd/yyyy)]],2,FALSE)</f>
        <v>0</v>
      </c>
      <c r="C257" s="12">
        <f>VLOOKUP($A257,Table2[[No]:[Date Student Last Attended Program
(mm/dd/yyyy)]],4,FALSE)</f>
        <v>0</v>
      </c>
      <c r="D257" s="51">
        <f>VLOOKUP($A257,Table2[[No]:[Date Student Last Attended Program
(mm/dd/yyyy)]],14,FALSE)</f>
        <v>0</v>
      </c>
      <c r="E257" s="138">
        <f>VLOOKUP($A257,Table2[[No]:[Date Student Last Attended Program
(mm/dd/yyyy)]],17,FALSE)</f>
        <v>0</v>
      </c>
      <c r="F257" s="207">
        <f>VLOOKUP($A257,Table2[[No]:[Date Student Last Attended Program
(mm/dd/yyyy)]],18,FALSE)</f>
        <v>0</v>
      </c>
      <c r="G257" s="209">
        <f>VLOOKUP($A257,Table2[[#All],[No]:[Which Group Does Student Participate In?
(optional)]],23,FALSE)</f>
        <v>0</v>
      </c>
      <c r="H257" s="29"/>
      <c r="I257" s="29"/>
      <c r="J257" s="29"/>
      <c r="K257" s="29"/>
      <c r="L257" s="29"/>
      <c r="M257" s="29"/>
      <c r="N257" s="29"/>
      <c r="O257" s="29"/>
      <c r="P257" s="29"/>
      <c r="Q257" s="29"/>
      <c r="R257" s="29"/>
      <c r="S257" s="9"/>
      <c r="T257" s="9"/>
      <c r="U257" s="9"/>
      <c r="V257" s="9"/>
      <c r="W257" s="9"/>
      <c r="X257" s="9"/>
      <c r="Y257" s="9"/>
      <c r="Z257" s="9"/>
      <c r="AA257" s="9"/>
      <c r="AB257" s="9"/>
      <c r="AC257" s="9"/>
      <c r="AD257" s="9"/>
      <c r="AE257" s="9"/>
      <c r="AF257" s="9"/>
      <c r="AG257" s="9"/>
      <c r="AH257" s="9"/>
      <c r="AI257" s="9"/>
      <c r="AJ257" s="9"/>
      <c r="AK257" s="9"/>
      <c r="AL257" s="11">
        <f t="shared" si="9"/>
        <v>0</v>
      </c>
      <c r="AM257" s="11">
        <f t="shared" si="10"/>
        <v>0</v>
      </c>
      <c r="AN257" s="47" t="e">
        <f t="shared" si="11"/>
        <v>#DIV/0!</v>
      </c>
    </row>
    <row r="258" spans="1:40" x14ac:dyDescent="0.25">
      <c r="A258" s="10">
        <v>257</v>
      </c>
      <c r="B258" s="11">
        <f>VLOOKUP($A258,Table2[[No]:[Date Student Last Attended Program
(mm/dd/yyyy)]],2,FALSE)</f>
        <v>0</v>
      </c>
      <c r="C258" s="12">
        <f>VLOOKUP($A258,Table2[[No]:[Date Student Last Attended Program
(mm/dd/yyyy)]],4,FALSE)</f>
        <v>0</v>
      </c>
      <c r="D258" s="51">
        <f>VLOOKUP($A258,Table2[[No]:[Date Student Last Attended Program
(mm/dd/yyyy)]],14,FALSE)</f>
        <v>0</v>
      </c>
      <c r="E258" s="138">
        <f>VLOOKUP($A258,Table2[[No]:[Date Student Last Attended Program
(mm/dd/yyyy)]],17,FALSE)</f>
        <v>0</v>
      </c>
      <c r="F258" s="207">
        <f>VLOOKUP($A258,Table2[[No]:[Date Student Last Attended Program
(mm/dd/yyyy)]],18,FALSE)</f>
        <v>0</v>
      </c>
      <c r="G258" s="209">
        <f>VLOOKUP($A258,Table2[[#All],[No]:[Which Group Does Student Participate In?
(optional)]],23,FALSE)</f>
        <v>0</v>
      </c>
      <c r="H258" s="29"/>
      <c r="I258" s="29"/>
      <c r="J258" s="29"/>
      <c r="K258" s="29"/>
      <c r="L258" s="29"/>
      <c r="M258" s="29"/>
      <c r="N258" s="29"/>
      <c r="O258" s="29"/>
      <c r="P258" s="29"/>
      <c r="Q258" s="29"/>
      <c r="R258" s="29"/>
      <c r="S258" s="9"/>
      <c r="T258" s="9"/>
      <c r="U258" s="9"/>
      <c r="V258" s="9"/>
      <c r="W258" s="9"/>
      <c r="X258" s="9"/>
      <c r="Y258" s="9"/>
      <c r="Z258" s="9"/>
      <c r="AA258" s="9"/>
      <c r="AB258" s="9"/>
      <c r="AC258" s="9"/>
      <c r="AD258" s="9"/>
      <c r="AE258" s="9"/>
      <c r="AF258" s="9"/>
      <c r="AG258" s="9"/>
      <c r="AH258" s="9"/>
      <c r="AI258" s="9"/>
      <c r="AJ258" s="9"/>
      <c r="AK258" s="9"/>
      <c r="AL258" s="11">
        <f t="shared" ref="AL258:AL301" si="12">COUNTIF(H258:AK258,"1")</f>
        <v>0</v>
      </c>
      <c r="AM258" s="11">
        <f t="shared" ref="AM258:AM301" si="13">COUNTIFS(H258:AK258,"1")+COUNTIF(H258:AK258,"0")</f>
        <v>0</v>
      </c>
      <c r="AN258" s="47" t="e">
        <f t="shared" ref="AN258:AN301" si="14">AL258/AM258</f>
        <v>#DIV/0!</v>
      </c>
    </row>
    <row r="259" spans="1:40" x14ac:dyDescent="0.25">
      <c r="A259" s="10">
        <v>258</v>
      </c>
      <c r="B259" s="11">
        <f>VLOOKUP($A259,Table2[[No]:[Date Student Last Attended Program
(mm/dd/yyyy)]],2,FALSE)</f>
        <v>0</v>
      </c>
      <c r="C259" s="12">
        <f>VLOOKUP($A259,Table2[[No]:[Date Student Last Attended Program
(mm/dd/yyyy)]],4,FALSE)</f>
        <v>0</v>
      </c>
      <c r="D259" s="51">
        <f>VLOOKUP($A259,Table2[[No]:[Date Student Last Attended Program
(mm/dd/yyyy)]],14,FALSE)</f>
        <v>0</v>
      </c>
      <c r="E259" s="138">
        <f>VLOOKUP($A259,Table2[[No]:[Date Student Last Attended Program
(mm/dd/yyyy)]],17,FALSE)</f>
        <v>0</v>
      </c>
      <c r="F259" s="207">
        <f>VLOOKUP($A259,Table2[[No]:[Date Student Last Attended Program
(mm/dd/yyyy)]],18,FALSE)</f>
        <v>0</v>
      </c>
      <c r="G259" s="209">
        <f>VLOOKUP($A259,Table2[[#All],[No]:[Which Group Does Student Participate In?
(optional)]],23,FALSE)</f>
        <v>0</v>
      </c>
      <c r="H259" s="29"/>
      <c r="I259" s="29"/>
      <c r="J259" s="29"/>
      <c r="K259" s="29"/>
      <c r="L259" s="29"/>
      <c r="M259" s="29"/>
      <c r="N259" s="29"/>
      <c r="O259" s="29"/>
      <c r="P259" s="29"/>
      <c r="Q259" s="29"/>
      <c r="R259" s="29"/>
      <c r="S259" s="9"/>
      <c r="T259" s="9"/>
      <c r="U259" s="9"/>
      <c r="V259" s="9"/>
      <c r="W259" s="9"/>
      <c r="X259" s="9"/>
      <c r="Y259" s="9"/>
      <c r="Z259" s="9"/>
      <c r="AA259" s="9"/>
      <c r="AB259" s="9"/>
      <c r="AC259" s="9"/>
      <c r="AD259" s="9"/>
      <c r="AE259" s="9"/>
      <c r="AF259" s="9"/>
      <c r="AG259" s="9"/>
      <c r="AH259" s="9"/>
      <c r="AI259" s="9"/>
      <c r="AJ259" s="9"/>
      <c r="AK259" s="9"/>
      <c r="AL259" s="11">
        <f t="shared" si="12"/>
        <v>0</v>
      </c>
      <c r="AM259" s="11">
        <f t="shared" si="13"/>
        <v>0</v>
      </c>
      <c r="AN259" s="47" t="e">
        <f t="shared" si="14"/>
        <v>#DIV/0!</v>
      </c>
    </row>
    <row r="260" spans="1:40" x14ac:dyDescent="0.25">
      <c r="A260" s="10">
        <v>259</v>
      </c>
      <c r="B260" s="11">
        <f>VLOOKUP($A260,Table2[[No]:[Date Student Last Attended Program
(mm/dd/yyyy)]],2,FALSE)</f>
        <v>0</v>
      </c>
      <c r="C260" s="12">
        <f>VLOOKUP($A260,Table2[[No]:[Date Student Last Attended Program
(mm/dd/yyyy)]],4,FALSE)</f>
        <v>0</v>
      </c>
      <c r="D260" s="51">
        <f>VLOOKUP($A260,Table2[[No]:[Date Student Last Attended Program
(mm/dd/yyyy)]],14,FALSE)</f>
        <v>0</v>
      </c>
      <c r="E260" s="138">
        <f>VLOOKUP($A260,Table2[[No]:[Date Student Last Attended Program
(mm/dd/yyyy)]],17,FALSE)</f>
        <v>0</v>
      </c>
      <c r="F260" s="207">
        <f>VLOOKUP($A260,Table2[[No]:[Date Student Last Attended Program
(mm/dd/yyyy)]],18,FALSE)</f>
        <v>0</v>
      </c>
      <c r="G260" s="209">
        <f>VLOOKUP($A260,Table2[[#All],[No]:[Which Group Does Student Participate In?
(optional)]],23,FALSE)</f>
        <v>0</v>
      </c>
      <c r="H260" s="29"/>
      <c r="I260" s="29"/>
      <c r="J260" s="29"/>
      <c r="K260" s="29"/>
      <c r="L260" s="29"/>
      <c r="M260" s="29"/>
      <c r="N260" s="29"/>
      <c r="O260" s="29"/>
      <c r="P260" s="29"/>
      <c r="Q260" s="29"/>
      <c r="R260" s="29"/>
      <c r="S260" s="9"/>
      <c r="T260" s="9"/>
      <c r="U260" s="9"/>
      <c r="V260" s="9"/>
      <c r="W260" s="9"/>
      <c r="X260" s="9"/>
      <c r="Y260" s="9"/>
      <c r="Z260" s="9"/>
      <c r="AA260" s="9"/>
      <c r="AB260" s="9"/>
      <c r="AC260" s="9"/>
      <c r="AD260" s="9"/>
      <c r="AE260" s="9"/>
      <c r="AF260" s="9"/>
      <c r="AG260" s="9"/>
      <c r="AH260" s="9"/>
      <c r="AI260" s="9"/>
      <c r="AJ260" s="9"/>
      <c r="AK260" s="9"/>
      <c r="AL260" s="11">
        <f t="shared" si="12"/>
        <v>0</v>
      </c>
      <c r="AM260" s="11">
        <f t="shared" si="13"/>
        <v>0</v>
      </c>
      <c r="AN260" s="47" t="e">
        <f t="shared" si="14"/>
        <v>#DIV/0!</v>
      </c>
    </row>
    <row r="261" spans="1:40" x14ac:dyDescent="0.25">
      <c r="A261" s="10">
        <v>260</v>
      </c>
      <c r="B261" s="11">
        <f>VLOOKUP($A261,Table2[[No]:[Date Student Last Attended Program
(mm/dd/yyyy)]],2,FALSE)</f>
        <v>0</v>
      </c>
      <c r="C261" s="12">
        <f>VLOOKUP($A261,Table2[[No]:[Date Student Last Attended Program
(mm/dd/yyyy)]],4,FALSE)</f>
        <v>0</v>
      </c>
      <c r="D261" s="51">
        <f>VLOOKUP($A261,Table2[[No]:[Date Student Last Attended Program
(mm/dd/yyyy)]],14,FALSE)</f>
        <v>0</v>
      </c>
      <c r="E261" s="138">
        <f>VLOOKUP($A261,Table2[[No]:[Date Student Last Attended Program
(mm/dd/yyyy)]],17,FALSE)</f>
        <v>0</v>
      </c>
      <c r="F261" s="207">
        <f>VLOOKUP($A261,Table2[[No]:[Date Student Last Attended Program
(mm/dd/yyyy)]],18,FALSE)</f>
        <v>0</v>
      </c>
      <c r="G261" s="209">
        <f>VLOOKUP($A261,Table2[[#All],[No]:[Which Group Does Student Participate In?
(optional)]],23,FALSE)</f>
        <v>0</v>
      </c>
      <c r="H261" s="29"/>
      <c r="I261" s="29"/>
      <c r="J261" s="29"/>
      <c r="K261" s="29"/>
      <c r="L261" s="29"/>
      <c r="M261" s="29"/>
      <c r="N261" s="29"/>
      <c r="O261" s="29"/>
      <c r="P261" s="29"/>
      <c r="Q261" s="29"/>
      <c r="R261" s="29"/>
      <c r="S261" s="9"/>
      <c r="T261" s="9"/>
      <c r="U261" s="9"/>
      <c r="V261" s="9"/>
      <c r="W261" s="9"/>
      <c r="X261" s="9"/>
      <c r="Y261" s="9"/>
      <c r="Z261" s="9"/>
      <c r="AA261" s="9"/>
      <c r="AB261" s="9"/>
      <c r="AC261" s="9"/>
      <c r="AD261" s="9"/>
      <c r="AE261" s="9"/>
      <c r="AF261" s="9"/>
      <c r="AG261" s="9"/>
      <c r="AH261" s="9"/>
      <c r="AI261" s="9"/>
      <c r="AJ261" s="9"/>
      <c r="AK261" s="9"/>
      <c r="AL261" s="11">
        <f t="shared" si="12"/>
        <v>0</v>
      </c>
      <c r="AM261" s="11">
        <f t="shared" si="13"/>
        <v>0</v>
      </c>
      <c r="AN261" s="47" t="e">
        <f t="shared" si="14"/>
        <v>#DIV/0!</v>
      </c>
    </row>
    <row r="262" spans="1:40" x14ac:dyDescent="0.25">
      <c r="A262" s="10">
        <v>261</v>
      </c>
      <c r="B262" s="11">
        <f>VLOOKUP($A262,Table2[[No]:[Date Student Last Attended Program
(mm/dd/yyyy)]],2,FALSE)</f>
        <v>0</v>
      </c>
      <c r="C262" s="12">
        <f>VLOOKUP($A262,Table2[[No]:[Date Student Last Attended Program
(mm/dd/yyyy)]],4,FALSE)</f>
        <v>0</v>
      </c>
      <c r="D262" s="51">
        <f>VLOOKUP($A262,Table2[[No]:[Date Student Last Attended Program
(mm/dd/yyyy)]],14,FALSE)</f>
        <v>0</v>
      </c>
      <c r="E262" s="138">
        <f>VLOOKUP($A262,Table2[[No]:[Date Student Last Attended Program
(mm/dd/yyyy)]],17,FALSE)</f>
        <v>0</v>
      </c>
      <c r="F262" s="207">
        <f>VLOOKUP($A262,Table2[[No]:[Date Student Last Attended Program
(mm/dd/yyyy)]],18,FALSE)</f>
        <v>0</v>
      </c>
      <c r="G262" s="209">
        <f>VLOOKUP($A262,Table2[[#All],[No]:[Which Group Does Student Participate In?
(optional)]],23,FALSE)</f>
        <v>0</v>
      </c>
      <c r="H262" s="29"/>
      <c r="I262" s="29"/>
      <c r="J262" s="29"/>
      <c r="K262" s="29"/>
      <c r="L262" s="29"/>
      <c r="M262" s="29"/>
      <c r="N262" s="29"/>
      <c r="O262" s="29"/>
      <c r="P262" s="29"/>
      <c r="Q262" s="29"/>
      <c r="R262" s="29"/>
      <c r="S262" s="9"/>
      <c r="T262" s="9"/>
      <c r="U262" s="9"/>
      <c r="V262" s="9"/>
      <c r="W262" s="9"/>
      <c r="X262" s="9"/>
      <c r="Y262" s="9"/>
      <c r="Z262" s="9"/>
      <c r="AA262" s="9"/>
      <c r="AB262" s="9"/>
      <c r="AC262" s="9"/>
      <c r="AD262" s="9"/>
      <c r="AE262" s="9"/>
      <c r="AF262" s="9"/>
      <c r="AG262" s="9"/>
      <c r="AH262" s="9"/>
      <c r="AI262" s="9"/>
      <c r="AJ262" s="9"/>
      <c r="AK262" s="9"/>
      <c r="AL262" s="11">
        <f t="shared" si="12"/>
        <v>0</v>
      </c>
      <c r="AM262" s="11">
        <f t="shared" si="13"/>
        <v>0</v>
      </c>
      <c r="AN262" s="47" t="e">
        <f t="shared" si="14"/>
        <v>#DIV/0!</v>
      </c>
    </row>
    <row r="263" spans="1:40" x14ac:dyDescent="0.25">
      <c r="A263" s="10">
        <v>262</v>
      </c>
      <c r="B263" s="11">
        <f>VLOOKUP($A263,Table2[[No]:[Date Student Last Attended Program
(mm/dd/yyyy)]],2,FALSE)</f>
        <v>0</v>
      </c>
      <c r="C263" s="12">
        <f>VLOOKUP($A263,Table2[[No]:[Date Student Last Attended Program
(mm/dd/yyyy)]],4,FALSE)</f>
        <v>0</v>
      </c>
      <c r="D263" s="51">
        <f>VLOOKUP($A263,Table2[[No]:[Date Student Last Attended Program
(mm/dd/yyyy)]],14,FALSE)</f>
        <v>0</v>
      </c>
      <c r="E263" s="138">
        <f>VLOOKUP($A263,Table2[[No]:[Date Student Last Attended Program
(mm/dd/yyyy)]],17,FALSE)</f>
        <v>0</v>
      </c>
      <c r="F263" s="207">
        <f>VLOOKUP($A263,Table2[[No]:[Date Student Last Attended Program
(mm/dd/yyyy)]],18,FALSE)</f>
        <v>0</v>
      </c>
      <c r="G263" s="209">
        <f>VLOOKUP($A263,Table2[[#All],[No]:[Which Group Does Student Participate In?
(optional)]],23,FALSE)</f>
        <v>0</v>
      </c>
      <c r="H263" s="29"/>
      <c r="I263" s="29"/>
      <c r="J263" s="29"/>
      <c r="K263" s="29"/>
      <c r="L263" s="29"/>
      <c r="M263" s="29"/>
      <c r="N263" s="29"/>
      <c r="O263" s="29"/>
      <c r="P263" s="29"/>
      <c r="Q263" s="29"/>
      <c r="R263" s="29"/>
      <c r="S263" s="9"/>
      <c r="T263" s="9"/>
      <c r="U263" s="9"/>
      <c r="V263" s="9"/>
      <c r="W263" s="9"/>
      <c r="X263" s="9"/>
      <c r="Y263" s="9"/>
      <c r="Z263" s="9"/>
      <c r="AA263" s="9"/>
      <c r="AB263" s="9"/>
      <c r="AC263" s="9"/>
      <c r="AD263" s="9"/>
      <c r="AE263" s="9"/>
      <c r="AF263" s="9"/>
      <c r="AG263" s="9"/>
      <c r="AH263" s="9"/>
      <c r="AI263" s="9"/>
      <c r="AJ263" s="9"/>
      <c r="AK263" s="9"/>
      <c r="AL263" s="11">
        <f t="shared" si="12"/>
        <v>0</v>
      </c>
      <c r="AM263" s="11">
        <f t="shared" si="13"/>
        <v>0</v>
      </c>
      <c r="AN263" s="47" t="e">
        <f t="shared" si="14"/>
        <v>#DIV/0!</v>
      </c>
    </row>
    <row r="264" spans="1:40" x14ac:dyDescent="0.25">
      <c r="A264" s="10">
        <v>263</v>
      </c>
      <c r="B264" s="11">
        <f>VLOOKUP($A264,Table2[[No]:[Date Student Last Attended Program
(mm/dd/yyyy)]],2,FALSE)</f>
        <v>0</v>
      </c>
      <c r="C264" s="12">
        <f>VLOOKUP($A264,Table2[[No]:[Date Student Last Attended Program
(mm/dd/yyyy)]],4,FALSE)</f>
        <v>0</v>
      </c>
      <c r="D264" s="51">
        <f>VLOOKUP($A264,Table2[[No]:[Date Student Last Attended Program
(mm/dd/yyyy)]],14,FALSE)</f>
        <v>0</v>
      </c>
      <c r="E264" s="138">
        <f>VLOOKUP($A264,Table2[[No]:[Date Student Last Attended Program
(mm/dd/yyyy)]],17,FALSE)</f>
        <v>0</v>
      </c>
      <c r="F264" s="207">
        <f>VLOOKUP($A264,Table2[[No]:[Date Student Last Attended Program
(mm/dd/yyyy)]],18,FALSE)</f>
        <v>0</v>
      </c>
      <c r="G264" s="209">
        <f>VLOOKUP($A264,Table2[[#All],[No]:[Which Group Does Student Participate In?
(optional)]],23,FALSE)</f>
        <v>0</v>
      </c>
      <c r="H264" s="29"/>
      <c r="I264" s="29"/>
      <c r="J264" s="29"/>
      <c r="K264" s="29"/>
      <c r="L264" s="29"/>
      <c r="M264" s="29"/>
      <c r="N264" s="29"/>
      <c r="O264" s="29"/>
      <c r="P264" s="29"/>
      <c r="Q264" s="29"/>
      <c r="R264" s="29"/>
      <c r="S264" s="9"/>
      <c r="T264" s="9"/>
      <c r="U264" s="9"/>
      <c r="V264" s="9"/>
      <c r="W264" s="9"/>
      <c r="X264" s="9"/>
      <c r="Y264" s="9"/>
      <c r="Z264" s="9"/>
      <c r="AA264" s="9"/>
      <c r="AB264" s="9"/>
      <c r="AC264" s="9"/>
      <c r="AD264" s="9"/>
      <c r="AE264" s="9"/>
      <c r="AF264" s="9"/>
      <c r="AG264" s="9"/>
      <c r="AH264" s="9"/>
      <c r="AI264" s="9"/>
      <c r="AJ264" s="9"/>
      <c r="AK264" s="9"/>
      <c r="AL264" s="11">
        <f t="shared" si="12"/>
        <v>0</v>
      </c>
      <c r="AM264" s="11">
        <f t="shared" si="13"/>
        <v>0</v>
      </c>
      <c r="AN264" s="47" t="e">
        <f t="shared" si="14"/>
        <v>#DIV/0!</v>
      </c>
    </row>
    <row r="265" spans="1:40" x14ac:dyDescent="0.25">
      <c r="A265" s="10">
        <v>264</v>
      </c>
      <c r="B265" s="11">
        <f>VLOOKUP($A265,Table2[[No]:[Date Student Last Attended Program
(mm/dd/yyyy)]],2,FALSE)</f>
        <v>0</v>
      </c>
      <c r="C265" s="12">
        <f>VLOOKUP($A265,Table2[[No]:[Date Student Last Attended Program
(mm/dd/yyyy)]],4,FALSE)</f>
        <v>0</v>
      </c>
      <c r="D265" s="51">
        <f>VLOOKUP($A265,Table2[[No]:[Date Student Last Attended Program
(mm/dd/yyyy)]],14,FALSE)</f>
        <v>0</v>
      </c>
      <c r="E265" s="138">
        <f>VLOOKUP($A265,Table2[[No]:[Date Student Last Attended Program
(mm/dd/yyyy)]],17,FALSE)</f>
        <v>0</v>
      </c>
      <c r="F265" s="207">
        <f>VLOOKUP($A265,Table2[[No]:[Date Student Last Attended Program
(mm/dd/yyyy)]],18,FALSE)</f>
        <v>0</v>
      </c>
      <c r="G265" s="209">
        <f>VLOOKUP($A265,Table2[[#All],[No]:[Which Group Does Student Participate In?
(optional)]],23,FALSE)</f>
        <v>0</v>
      </c>
      <c r="H265" s="29"/>
      <c r="I265" s="29"/>
      <c r="J265" s="29"/>
      <c r="K265" s="29"/>
      <c r="L265" s="29"/>
      <c r="M265" s="29"/>
      <c r="N265" s="29"/>
      <c r="O265" s="29"/>
      <c r="P265" s="29"/>
      <c r="Q265" s="29"/>
      <c r="R265" s="29"/>
      <c r="S265" s="9"/>
      <c r="T265" s="9"/>
      <c r="U265" s="9"/>
      <c r="V265" s="9"/>
      <c r="W265" s="9"/>
      <c r="X265" s="9"/>
      <c r="Y265" s="9"/>
      <c r="Z265" s="9"/>
      <c r="AA265" s="9"/>
      <c r="AB265" s="9"/>
      <c r="AC265" s="9"/>
      <c r="AD265" s="9"/>
      <c r="AE265" s="9"/>
      <c r="AF265" s="9"/>
      <c r="AG265" s="9"/>
      <c r="AH265" s="9"/>
      <c r="AI265" s="9"/>
      <c r="AJ265" s="9"/>
      <c r="AK265" s="9"/>
      <c r="AL265" s="11">
        <f t="shared" si="12"/>
        <v>0</v>
      </c>
      <c r="AM265" s="11">
        <f t="shared" si="13"/>
        <v>0</v>
      </c>
      <c r="AN265" s="47" t="e">
        <f t="shared" si="14"/>
        <v>#DIV/0!</v>
      </c>
    </row>
    <row r="266" spans="1:40" x14ac:dyDescent="0.25">
      <c r="A266" s="10">
        <v>265</v>
      </c>
      <c r="B266" s="11">
        <f>VLOOKUP($A266,Table2[[No]:[Date Student Last Attended Program
(mm/dd/yyyy)]],2,FALSE)</f>
        <v>0</v>
      </c>
      <c r="C266" s="12">
        <f>VLOOKUP($A266,Table2[[No]:[Date Student Last Attended Program
(mm/dd/yyyy)]],4,FALSE)</f>
        <v>0</v>
      </c>
      <c r="D266" s="51">
        <f>VLOOKUP($A266,Table2[[No]:[Date Student Last Attended Program
(mm/dd/yyyy)]],14,FALSE)</f>
        <v>0</v>
      </c>
      <c r="E266" s="138">
        <f>VLOOKUP($A266,Table2[[No]:[Date Student Last Attended Program
(mm/dd/yyyy)]],17,FALSE)</f>
        <v>0</v>
      </c>
      <c r="F266" s="207">
        <f>VLOOKUP($A266,Table2[[No]:[Date Student Last Attended Program
(mm/dd/yyyy)]],18,FALSE)</f>
        <v>0</v>
      </c>
      <c r="G266" s="209">
        <f>VLOOKUP($A266,Table2[[#All],[No]:[Which Group Does Student Participate In?
(optional)]],23,FALSE)</f>
        <v>0</v>
      </c>
      <c r="H266" s="29"/>
      <c r="I266" s="29"/>
      <c r="J266" s="29"/>
      <c r="K266" s="29"/>
      <c r="L266" s="29"/>
      <c r="M266" s="29"/>
      <c r="N266" s="29"/>
      <c r="O266" s="29"/>
      <c r="P266" s="29"/>
      <c r="Q266" s="29"/>
      <c r="R266" s="29"/>
      <c r="S266" s="9"/>
      <c r="T266" s="9"/>
      <c r="U266" s="9"/>
      <c r="V266" s="9"/>
      <c r="W266" s="9"/>
      <c r="X266" s="9"/>
      <c r="Y266" s="9"/>
      <c r="Z266" s="9"/>
      <c r="AA266" s="9"/>
      <c r="AB266" s="9"/>
      <c r="AC266" s="9"/>
      <c r="AD266" s="9"/>
      <c r="AE266" s="9"/>
      <c r="AF266" s="9"/>
      <c r="AG266" s="9"/>
      <c r="AH266" s="9"/>
      <c r="AI266" s="9"/>
      <c r="AJ266" s="9"/>
      <c r="AK266" s="9"/>
      <c r="AL266" s="11">
        <f t="shared" si="12"/>
        <v>0</v>
      </c>
      <c r="AM266" s="11">
        <f t="shared" si="13"/>
        <v>0</v>
      </c>
      <c r="AN266" s="47" t="e">
        <f t="shared" si="14"/>
        <v>#DIV/0!</v>
      </c>
    </row>
    <row r="267" spans="1:40" x14ac:dyDescent="0.25">
      <c r="A267" s="10">
        <v>266</v>
      </c>
      <c r="B267" s="11">
        <f>VLOOKUP($A267,Table2[[No]:[Date Student Last Attended Program
(mm/dd/yyyy)]],2,FALSE)</f>
        <v>0</v>
      </c>
      <c r="C267" s="12">
        <f>VLOOKUP($A267,Table2[[No]:[Date Student Last Attended Program
(mm/dd/yyyy)]],4,FALSE)</f>
        <v>0</v>
      </c>
      <c r="D267" s="51">
        <f>VLOOKUP($A267,Table2[[No]:[Date Student Last Attended Program
(mm/dd/yyyy)]],14,FALSE)</f>
        <v>0</v>
      </c>
      <c r="E267" s="138">
        <f>VLOOKUP($A267,Table2[[No]:[Date Student Last Attended Program
(mm/dd/yyyy)]],17,FALSE)</f>
        <v>0</v>
      </c>
      <c r="F267" s="207">
        <f>VLOOKUP($A267,Table2[[No]:[Date Student Last Attended Program
(mm/dd/yyyy)]],18,FALSE)</f>
        <v>0</v>
      </c>
      <c r="G267" s="209">
        <f>VLOOKUP($A267,Table2[[#All],[No]:[Which Group Does Student Participate In?
(optional)]],23,FALSE)</f>
        <v>0</v>
      </c>
      <c r="H267" s="29"/>
      <c r="I267" s="29"/>
      <c r="J267" s="29"/>
      <c r="K267" s="29"/>
      <c r="L267" s="29"/>
      <c r="M267" s="29"/>
      <c r="N267" s="29"/>
      <c r="O267" s="29"/>
      <c r="P267" s="29"/>
      <c r="Q267" s="29"/>
      <c r="R267" s="29"/>
      <c r="S267" s="9"/>
      <c r="T267" s="9"/>
      <c r="U267" s="9"/>
      <c r="V267" s="9"/>
      <c r="W267" s="9"/>
      <c r="X267" s="9"/>
      <c r="Y267" s="9"/>
      <c r="Z267" s="9"/>
      <c r="AA267" s="9"/>
      <c r="AB267" s="9"/>
      <c r="AC267" s="9"/>
      <c r="AD267" s="9"/>
      <c r="AE267" s="9"/>
      <c r="AF267" s="9"/>
      <c r="AG267" s="9"/>
      <c r="AH267" s="9"/>
      <c r="AI267" s="9"/>
      <c r="AJ267" s="9"/>
      <c r="AK267" s="9"/>
      <c r="AL267" s="11">
        <f t="shared" si="12"/>
        <v>0</v>
      </c>
      <c r="AM267" s="11">
        <f t="shared" si="13"/>
        <v>0</v>
      </c>
      <c r="AN267" s="47" t="e">
        <f t="shared" si="14"/>
        <v>#DIV/0!</v>
      </c>
    </row>
    <row r="268" spans="1:40" x14ac:dyDescent="0.25">
      <c r="A268" s="10">
        <v>267</v>
      </c>
      <c r="B268" s="11">
        <f>VLOOKUP($A268,Table2[[No]:[Date Student Last Attended Program
(mm/dd/yyyy)]],2,FALSE)</f>
        <v>0</v>
      </c>
      <c r="C268" s="12">
        <f>VLOOKUP($A268,Table2[[No]:[Date Student Last Attended Program
(mm/dd/yyyy)]],4,FALSE)</f>
        <v>0</v>
      </c>
      <c r="D268" s="51">
        <f>VLOOKUP($A268,Table2[[No]:[Date Student Last Attended Program
(mm/dd/yyyy)]],14,FALSE)</f>
        <v>0</v>
      </c>
      <c r="E268" s="138">
        <f>VLOOKUP($A268,Table2[[No]:[Date Student Last Attended Program
(mm/dd/yyyy)]],17,FALSE)</f>
        <v>0</v>
      </c>
      <c r="F268" s="207">
        <f>VLOOKUP($A268,Table2[[No]:[Date Student Last Attended Program
(mm/dd/yyyy)]],18,FALSE)</f>
        <v>0</v>
      </c>
      <c r="G268" s="209">
        <f>VLOOKUP($A268,Table2[[#All],[No]:[Which Group Does Student Participate In?
(optional)]],23,FALSE)</f>
        <v>0</v>
      </c>
      <c r="H268" s="29"/>
      <c r="I268" s="29"/>
      <c r="J268" s="29"/>
      <c r="K268" s="29"/>
      <c r="L268" s="29"/>
      <c r="M268" s="29"/>
      <c r="N268" s="29"/>
      <c r="O268" s="29"/>
      <c r="P268" s="29"/>
      <c r="Q268" s="29"/>
      <c r="R268" s="29"/>
      <c r="S268" s="9"/>
      <c r="T268" s="9"/>
      <c r="U268" s="9"/>
      <c r="V268" s="9"/>
      <c r="W268" s="9"/>
      <c r="X268" s="9"/>
      <c r="Y268" s="9"/>
      <c r="Z268" s="9"/>
      <c r="AA268" s="9"/>
      <c r="AB268" s="9"/>
      <c r="AC268" s="9"/>
      <c r="AD268" s="9"/>
      <c r="AE268" s="9"/>
      <c r="AF268" s="9"/>
      <c r="AG268" s="9"/>
      <c r="AH268" s="9"/>
      <c r="AI268" s="9"/>
      <c r="AJ268" s="9"/>
      <c r="AK268" s="9"/>
      <c r="AL268" s="11">
        <f t="shared" si="12"/>
        <v>0</v>
      </c>
      <c r="AM268" s="11">
        <f t="shared" si="13"/>
        <v>0</v>
      </c>
      <c r="AN268" s="47" t="e">
        <f t="shared" si="14"/>
        <v>#DIV/0!</v>
      </c>
    </row>
    <row r="269" spans="1:40" x14ac:dyDescent="0.25">
      <c r="A269" s="10">
        <v>268</v>
      </c>
      <c r="B269" s="11">
        <f>VLOOKUP($A269,Table2[[No]:[Date Student Last Attended Program
(mm/dd/yyyy)]],2,FALSE)</f>
        <v>0</v>
      </c>
      <c r="C269" s="12">
        <f>VLOOKUP($A269,Table2[[No]:[Date Student Last Attended Program
(mm/dd/yyyy)]],4,FALSE)</f>
        <v>0</v>
      </c>
      <c r="D269" s="51">
        <f>VLOOKUP($A269,Table2[[No]:[Date Student Last Attended Program
(mm/dd/yyyy)]],14,FALSE)</f>
        <v>0</v>
      </c>
      <c r="E269" s="138">
        <f>VLOOKUP($A269,Table2[[No]:[Date Student Last Attended Program
(mm/dd/yyyy)]],17,FALSE)</f>
        <v>0</v>
      </c>
      <c r="F269" s="207">
        <f>VLOOKUP($A269,Table2[[No]:[Date Student Last Attended Program
(mm/dd/yyyy)]],18,FALSE)</f>
        <v>0</v>
      </c>
      <c r="G269" s="209">
        <f>VLOOKUP($A269,Table2[[#All],[No]:[Which Group Does Student Participate In?
(optional)]],23,FALSE)</f>
        <v>0</v>
      </c>
      <c r="H269" s="29"/>
      <c r="I269" s="29"/>
      <c r="J269" s="29"/>
      <c r="K269" s="29"/>
      <c r="L269" s="29"/>
      <c r="M269" s="29"/>
      <c r="N269" s="29"/>
      <c r="O269" s="29"/>
      <c r="P269" s="29"/>
      <c r="Q269" s="29"/>
      <c r="R269" s="29"/>
      <c r="S269" s="9"/>
      <c r="T269" s="9"/>
      <c r="U269" s="9"/>
      <c r="V269" s="9"/>
      <c r="W269" s="9"/>
      <c r="X269" s="9"/>
      <c r="Y269" s="9"/>
      <c r="Z269" s="9"/>
      <c r="AA269" s="9"/>
      <c r="AB269" s="9"/>
      <c r="AC269" s="9"/>
      <c r="AD269" s="9"/>
      <c r="AE269" s="9"/>
      <c r="AF269" s="9"/>
      <c r="AG269" s="9"/>
      <c r="AH269" s="9"/>
      <c r="AI269" s="9"/>
      <c r="AJ269" s="9"/>
      <c r="AK269" s="9"/>
      <c r="AL269" s="11">
        <f t="shared" si="12"/>
        <v>0</v>
      </c>
      <c r="AM269" s="11">
        <f t="shared" si="13"/>
        <v>0</v>
      </c>
      <c r="AN269" s="47" t="e">
        <f t="shared" si="14"/>
        <v>#DIV/0!</v>
      </c>
    </row>
    <row r="270" spans="1:40" x14ac:dyDescent="0.25">
      <c r="A270" s="10">
        <v>269</v>
      </c>
      <c r="B270" s="11">
        <f>VLOOKUP($A270,Table2[[No]:[Date Student Last Attended Program
(mm/dd/yyyy)]],2,FALSE)</f>
        <v>0</v>
      </c>
      <c r="C270" s="12">
        <f>VLOOKUP($A270,Table2[[No]:[Date Student Last Attended Program
(mm/dd/yyyy)]],4,FALSE)</f>
        <v>0</v>
      </c>
      <c r="D270" s="51">
        <f>VLOOKUP($A270,Table2[[No]:[Date Student Last Attended Program
(mm/dd/yyyy)]],14,FALSE)</f>
        <v>0</v>
      </c>
      <c r="E270" s="138">
        <f>VLOOKUP($A270,Table2[[No]:[Date Student Last Attended Program
(mm/dd/yyyy)]],17,FALSE)</f>
        <v>0</v>
      </c>
      <c r="F270" s="207">
        <f>VLOOKUP($A270,Table2[[No]:[Date Student Last Attended Program
(mm/dd/yyyy)]],18,FALSE)</f>
        <v>0</v>
      </c>
      <c r="G270" s="209">
        <f>VLOOKUP($A270,Table2[[#All],[No]:[Which Group Does Student Participate In?
(optional)]],23,FALSE)</f>
        <v>0</v>
      </c>
      <c r="H270" s="29"/>
      <c r="I270" s="29"/>
      <c r="J270" s="29"/>
      <c r="K270" s="29"/>
      <c r="L270" s="29"/>
      <c r="M270" s="29"/>
      <c r="N270" s="29"/>
      <c r="O270" s="29"/>
      <c r="P270" s="29"/>
      <c r="Q270" s="29"/>
      <c r="R270" s="29"/>
      <c r="S270" s="9"/>
      <c r="T270" s="9"/>
      <c r="U270" s="9"/>
      <c r="V270" s="9"/>
      <c r="W270" s="9"/>
      <c r="X270" s="9"/>
      <c r="Y270" s="9"/>
      <c r="Z270" s="9"/>
      <c r="AA270" s="9"/>
      <c r="AB270" s="9"/>
      <c r="AC270" s="9"/>
      <c r="AD270" s="9"/>
      <c r="AE270" s="9"/>
      <c r="AF270" s="9"/>
      <c r="AG270" s="9"/>
      <c r="AH270" s="9"/>
      <c r="AI270" s="9"/>
      <c r="AJ270" s="9"/>
      <c r="AK270" s="9"/>
      <c r="AL270" s="11">
        <f t="shared" si="12"/>
        <v>0</v>
      </c>
      <c r="AM270" s="11">
        <f t="shared" si="13"/>
        <v>0</v>
      </c>
      <c r="AN270" s="47" t="e">
        <f t="shared" si="14"/>
        <v>#DIV/0!</v>
      </c>
    </row>
    <row r="271" spans="1:40" x14ac:dyDescent="0.25">
      <c r="A271" s="10">
        <v>270</v>
      </c>
      <c r="B271" s="11">
        <f>VLOOKUP($A271,Table2[[No]:[Date Student Last Attended Program
(mm/dd/yyyy)]],2,FALSE)</f>
        <v>0</v>
      </c>
      <c r="C271" s="12">
        <f>VLOOKUP($A271,Table2[[No]:[Date Student Last Attended Program
(mm/dd/yyyy)]],4,FALSE)</f>
        <v>0</v>
      </c>
      <c r="D271" s="51">
        <f>VLOOKUP($A271,Table2[[No]:[Date Student Last Attended Program
(mm/dd/yyyy)]],14,FALSE)</f>
        <v>0</v>
      </c>
      <c r="E271" s="138">
        <f>VLOOKUP($A271,Table2[[No]:[Date Student Last Attended Program
(mm/dd/yyyy)]],17,FALSE)</f>
        <v>0</v>
      </c>
      <c r="F271" s="207">
        <f>VLOOKUP($A271,Table2[[No]:[Date Student Last Attended Program
(mm/dd/yyyy)]],18,FALSE)</f>
        <v>0</v>
      </c>
      <c r="G271" s="209">
        <f>VLOOKUP($A271,Table2[[#All],[No]:[Which Group Does Student Participate In?
(optional)]],23,FALSE)</f>
        <v>0</v>
      </c>
      <c r="H271" s="29"/>
      <c r="I271" s="29"/>
      <c r="J271" s="29"/>
      <c r="K271" s="29"/>
      <c r="L271" s="29"/>
      <c r="M271" s="29"/>
      <c r="N271" s="29"/>
      <c r="O271" s="29"/>
      <c r="P271" s="29"/>
      <c r="Q271" s="29"/>
      <c r="R271" s="29"/>
      <c r="S271" s="9"/>
      <c r="T271" s="9"/>
      <c r="U271" s="9"/>
      <c r="V271" s="9"/>
      <c r="W271" s="9"/>
      <c r="X271" s="9"/>
      <c r="Y271" s="9"/>
      <c r="Z271" s="9"/>
      <c r="AA271" s="9"/>
      <c r="AB271" s="9"/>
      <c r="AC271" s="9"/>
      <c r="AD271" s="9"/>
      <c r="AE271" s="9"/>
      <c r="AF271" s="9"/>
      <c r="AG271" s="9"/>
      <c r="AH271" s="9"/>
      <c r="AI271" s="9"/>
      <c r="AJ271" s="9"/>
      <c r="AK271" s="9"/>
      <c r="AL271" s="11">
        <f t="shared" si="12"/>
        <v>0</v>
      </c>
      <c r="AM271" s="11">
        <f t="shared" si="13"/>
        <v>0</v>
      </c>
      <c r="AN271" s="47" t="e">
        <f t="shared" si="14"/>
        <v>#DIV/0!</v>
      </c>
    </row>
    <row r="272" spans="1:40" x14ac:dyDescent="0.25">
      <c r="A272" s="10">
        <v>271</v>
      </c>
      <c r="B272" s="11">
        <f>VLOOKUP($A272,Table2[[No]:[Date Student Last Attended Program
(mm/dd/yyyy)]],2,FALSE)</f>
        <v>0</v>
      </c>
      <c r="C272" s="12">
        <f>VLOOKUP($A272,Table2[[No]:[Date Student Last Attended Program
(mm/dd/yyyy)]],4,FALSE)</f>
        <v>0</v>
      </c>
      <c r="D272" s="51">
        <f>VLOOKUP($A272,Table2[[No]:[Date Student Last Attended Program
(mm/dd/yyyy)]],14,FALSE)</f>
        <v>0</v>
      </c>
      <c r="E272" s="138">
        <f>VLOOKUP($A272,Table2[[No]:[Date Student Last Attended Program
(mm/dd/yyyy)]],17,FALSE)</f>
        <v>0</v>
      </c>
      <c r="F272" s="207">
        <f>VLOOKUP($A272,Table2[[No]:[Date Student Last Attended Program
(mm/dd/yyyy)]],18,FALSE)</f>
        <v>0</v>
      </c>
      <c r="G272" s="209">
        <f>VLOOKUP($A272,Table2[[#All],[No]:[Which Group Does Student Participate In?
(optional)]],23,FALSE)</f>
        <v>0</v>
      </c>
      <c r="H272" s="29"/>
      <c r="I272" s="29"/>
      <c r="J272" s="29"/>
      <c r="K272" s="29"/>
      <c r="L272" s="29"/>
      <c r="M272" s="29"/>
      <c r="N272" s="29"/>
      <c r="O272" s="29"/>
      <c r="P272" s="29"/>
      <c r="Q272" s="29"/>
      <c r="R272" s="29"/>
      <c r="S272" s="9"/>
      <c r="T272" s="9"/>
      <c r="U272" s="9"/>
      <c r="V272" s="9"/>
      <c r="W272" s="9"/>
      <c r="X272" s="9"/>
      <c r="Y272" s="9"/>
      <c r="Z272" s="9"/>
      <c r="AA272" s="9"/>
      <c r="AB272" s="9"/>
      <c r="AC272" s="9"/>
      <c r="AD272" s="9"/>
      <c r="AE272" s="9"/>
      <c r="AF272" s="9"/>
      <c r="AG272" s="9"/>
      <c r="AH272" s="9"/>
      <c r="AI272" s="9"/>
      <c r="AJ272" s="9"/>
      <c r="AK272" s="9"/>
      <c r="AL272" s="11">
        <f t="shared" si="12"/>
        <v>0</v>
      </c>
      <c r="AM272" s="11">
        <f t="shared" si="13"/>
        <v>0</v>
      </c>
      <c r="AN272" s="47" t="e">
        <f t="shared" si="14"/>
        <v>#DIV/0!</v>
      </c>
    </row>
    <row r="273" spans="1:40" x14ac:dyDescent="0.25">
      <c r="A273" s="10">
        <v>272</v>
      </c>
      <c r="B273" s="11">
        <f>VLOOKUP($A273,Table2[[No]:[Date Student Last Attended Program
(mm/dd/yyyy)]],2,FALSE)</f>
        <v>0</v>
      </c>
      <c r="C273" s="12">
        <f>VLOOKUP($A273,Table2[[No]:[Date Student Last Attended Program
(mm/dd/yyyy)]],4,FALSE)</f>
        <v>0</v>
      </c>
      <c r="D273" s="51">
        <f>VLOOKUP($A273,Table2[[No]:[Date Student Last Attended Program
(mm/dd/yyyy)]],14,FALSE)</f>
        <v>0</v>
      </c>
      <c r="E273" s="138">
        <f>VLOOKUP($A273,Table2[[No]:[Date Student Last Attended Program
(mm/dd/yyyy)]],17,FALSE)</f>
        <v>0</v>
      </c>
      <c r="F273" s="207">
        <f>VLOOKUP($A273,Table2[[No]:[Date Student Last Attended Program
(mm/dd/yyyy)]],18,FALSE)</f>
        <v>0</v>
      </c>
      <c r="G273" s="209">
        <f>VLOOKUP($A273,Table2[[#All],[No]:[Which Group Does Student Participate In?
(optional)]],23,FALSE)</f>
        <v>0</v>
      </c>
      <c r="H273" s="29"/>
      <c r="I273" s="29"/>
      <c r="J273" s="29"/>
      <c r="K273" s="29"/>
      <c r="L273" s="29"/>
      <c r="M273" s="29"/>
      <c r="N273" s="29"/>
      <c r="O273" s="29"/>
      <c r="P273" s="29"/>
      <c r="Q273" s="29"/>
      <c r="R273" s="29"/>
      <c r="S273" s="9"/>
      <c r="T273" s="9"/>
      <c r="U273" s="9"/>
      <c r="V273" s="9"/>
      <c r="W273" s="9"/>
      <c r="X273" s="9"/>
      <c r="Y273" s="9"/>
      <c r="Z273" s="9"/>
      <c r="AA273" s="9"/>
      <c r="AB273" s="9"/>
      <c r="AC273" s="9"/>
      <c r="AD273" s="9"/>
      <c r="AE273" s="9"/>
      <c r="AF273" s="9"/>
      <c r="AG273" s="9"/>
      <c r="AH273" s="9"/>
      <c r="AI273" s="9"/>
      <c r="AJ273" s="9"/>
      <c r="AK273" s="9"/>
      <c r="AL273" s="11">
        <f t="shared" si="12"/>
        <v>0</v>
      </c>
      <c r="AM273" s="11">
        <f t="shared" si="13"/>
        <v>0</v>
      </c>
      <c r="AN273" s="47" t="e">
        <f t="shared" si="14"/>
        <v>#DIV/0!</v>
      </c>
    </row>
    <row r="274" spans="1:40" x14ac:dyDescent="0.25">
      <c r="A274" s="10">
        <v>273</v>
      </c>
      <c r="B274" s="11">
        <f>VLOOKUP($A274,Table2[[No]:[Date Student Last Attended Program
(mm/dd/yyyy)]],2,FALSE)</f>
        <v>0</v>
      </c>
      <c r="C274" s="12">
        <f>VLOOKUP($A274,Table2[[No]:[Date Student Last Attended Program
(mm/dd/yyyy)]],4,FALSE)</f>
        <v>0</v>
      </c>
      <c r="D274" s="51">
        <f>VLOOKUP($A274,Table2[[No]:[Date Student Last Attended Program
(mm/dd/yyyy)]],14,FALSE)</f>
        <v>0</v>
      </c>
      <c r="E274" s="138">
        <f>VLOOKUP($A274,Table2[[No]:[Date Student Last Attended Program
(mm/dd/yyyy)]],17,FALSE)</f>
        <v>0</v>
      </c>
      <c r="F274" s="207">
        <f>VLOOKUP($A274,Table2[[No]:[Date Student Last Attended Program
(mm/dd/yyyy)]],18,FALSE)</f>
        <v>0</v>
      </c>
      <c r="G274" s="209">
        <f>VLOOKUP($A274,Table2[[#All],[No]:[Which Group Does Student Participate In?
(optional)]],23,FALSE)</f>
        <v>0</v>
      </c>
      <c r="H274" s="29"/>
      <c r="I274" s="29"/>
      <c r="J274" s="29"/>
      <c r="K274" s="29"/>
      <c r="L274" s="29"/>
      <c r="M274" s="29"/>
      <c r="N274" s="29"/>
      <c r="O274" s="29"/>
      <c r="P274" s="29"/>
      <c r="Q274" s="29"/>
      <c r="R274" s="29"/>
      <c r="S274" s="9"/>
      <c r="T274" s="9"/>
      <c r="U274" s="9"/>
      <c r="V274" s="9"/>
      <c r="W274" s="9"/>
      <c r="X274" s="9"/>
      <c r="Y274" s="9"/>
      <c r="Z274" s="9"/>
      <c r="AA274" s="9"/>
      <c r="AB274" s="9"/>
      <c r="AC274" s="9"/>
      <c r="AD274" s="9"/>
      <c r="AE274" s="9"/>
      <c r="AF274" s="9"/>
      <c r="AG274" s="9"/>
      <c r="AH274" s="9"/>
      <c r="AI274" s="9"/>
      <c r="AJ274" s="9"/>
      <c r="AK274" s="9"/>
      <c r="AL274" s="11">
        <f t="shared" si="12"/>
        <v>0</v>
      </c>
      <c r="AM274" s="11">
        <f t="shared" si="13"/>
        <v>0</v>
      </c>
      <c r="AN274" s="47" t="e">
        <f t="shared" si="14"/>
        <v>#DIV/0!</v>
      </c>
    </row>
    <row r="275" spans="1:40" x14ac:dyDescent="0.25">
      <c r="A275" s="10">
        <v>274</v>
      </c>
      <c r="B275" s="11">
        <f>VLOOKUP($A275,Table2[[No]:[Date Student Last Attended Program
(mm/dd/yyyy)]],2,FALSE)</f>
        <v>0</v>
      </c>
      <c r="C275" s="12">
        <f>VLOOKUP($A275,Table2[[No]:[Date Student Last Attended Program
(mm/dd/yyyy)]],4,FALSE)</f>
        <v>0</v>
      </c>
      <c r="D275" s="51">
        <f>VLOOKUP($A275,Table2[[No]:[Date Student Last Attended Program
(mm/dd/yyyy)]],14,FALSE)</f>
        <v>0</v>
      </c>
      <c r="E275" s="138">
        <f>VLOOKUP($A275,Table2[[No]:[Date Student Last Attended Program
(mm/dd/yyyy)]],17,FALSE)</f>
        <v>0</v>
      </c>
      <c r="F275" s="207">
        <f>VLOOKUP($A275,Table2[[No]:[Date Student Last Attended Program
(mm/dd/yyyy)]],18,FALSE)</f>
        <v>0</v>
      </c>
      <c r="G275" s="209">
        <f>VLOOKUP($A275,Table2[[#All],[No]:[Which Group Does Student Participate In?
(optional)]],23,FALSE)</f>
        <v>0</v>
      </c>
      <c r="H275" s="29"/>
      <c r="I275" s="29"/>
      <c r="J275" s="29"/>
      <c r="K275" s="29"/>
      <c r="L275" s="29"/>
      <c r="M275" s="29"/>
      <c r="N275" s="29"/>
      <c r="O275" s="29"/>
      <c r="P275" s="29"/>
      <c r="Q275" s="29"/>
      <c r="R275" s="29"/>
      <c r="S275" s="9"/>
      <c r="T275" s="9"/>
      <c r="U275" s="9"/>
      <c r="V275" s="9"/>
      <c r="W275" s="9"/>
      <c r="X275" s="9"/>
      <c r="Y275" s="9"/>
      <c r="Z275" s="9"/>
      <c r="AA275" s="9"/>
      <c r="AB275" s="9"/>
      <c r="AC275" s="9"/>
      <c r="AD275" s="9"/>
      <c r="AE275" s="9"/>
      <c r="AF275" s="9"/>
      <c r="AG275" s="9"/>
      <c r="AH275" s="9"/>
      <c r="AI275" s="9"/>
      <c r="AJ275" s="9"/>
      <c r="AK275" s="9"/>
      <c r="AL275" s="11">
        <f t="shared" si="12"/>
        <v>0</v>
      </c>
      <c r="AM275" s="11">
        <f t="shared" si="13"/>
        <v>0</v>
      </c>
      <c r="AN275" s="47" t="e">
        <f t="shared" si="14"/>
        <v>#DIV/0!</v>
      </c>
    </row>
    <row r="276" spans="1:40" x14ac:dyDescent="0.25">
      <c r="A276" s="10">
        <v>275</v>
      </c>
      <c r="B276" s="11">
        <f>VLOOKUP($A276,Table2[[No]:[Date Student Last Attended Program
(mm/dd/yyyy)]],2,FALSE)</f>
        <v>0</v>
      </c>
      <c r="C276" s="12">
        <f>VLOOKUP($A276,Table2[[No]:[Date Student Last Attended Program
(mm/dd/yyyy)]],4,FALSE)</f>
        <v>0</v>
      </c>
      <c r="D276" s="51">
        <f>VLOOKUP($A276,Table2[[No]:[Date Student Last Attended Program
(mm/dd/yyyy)]],14,FALSE)</f>
        <v>0</v>
      </c>
      <c r="E276" s="138">
        <f>VLOOKUP($A276,Table2[[No]:[Date Student Last Attended Program
(mm/dd/yyyy)]],17,FALSE)</f>
        <v>0</v>
      </c>
      <c r="F276" s="207">
        <f>VLOOKUP($A276,Table2[[No]:[Date Student Last Attended Program
(mm/dd/yyyy)]],18,FALSE)</f>
        <v>0</v>
      </c>
      <c r="G276" s="209">
        <f>VLOOKUP($A276,Table2[[#All],[No]:[Which Group Does Student Participate In?
(optional)]],23,FALSE)</f>
        <v>0</v>
      </c>
      <c r="H276" s="29"/>
      <c r="I276" s="29"/>
      <c r="J276" s="29"/>
      <c r="K276" s="29"/>
      <c r="L276" s="29"/>
      <c r="M276" s="29"/>
      <c r="N276" s="29"/>
      <c r="O276" s="29"/>
      <c r="P276" s="29"/>
      <c r="Q276" s="29"/>
      <c r="R276" s="29"/>
      <c r="S276" s="9"/>
      <c r="T276" s="9"/>
      <c r="U276" s="9"/>
      <c r="V276" s="9"/>
      <c r="W276" s="9"/>
      <c r="X276" s="9"/>
      <c r="Y276" s="9"/>
      <c r="Z276" s="9"/>
      <c r="AA276" s="9"/>
      <c r="AB276" s="9"/>
      <c r="AC276" s="9"/>
      <c r="AD276" s="9"/>
      <c r="AE276" s="9"/>
      <c r="AF276" s="9"/>
      <c r="AG276" s="9"/>
      <c r="AH276" s="9"/>
      <c r="AI276" s="9"/>
      <c r="AJ276" s="9"/>
      <c r="AK276" s="9"/>
      <c r="AL276" s="11">
        <f t="shared" si="12"/>
        <v>0</v>
      </c>
      <c r="AM276" s="11">
        <f t="shared" si="13"/>
        <v>0</v>
      </c>
      <c r="AN276" s="47" t="e">
        <f t="shared" si="14"/>
        <v>#DIV/0!</v>
      </c>
    </row>
    <row r="277" spans="1:40" x14ac:dyDescent="0.25">
      <c r="A277" s="10">
        <v>276</v>
      </c>
      <c r="B277" s="11">
        <f>VLOOKUP($A277,Table2[[No]:[Date Student Last Attended Program
(mm/dd/yyyy)]],2,FALSE)</f>
        <v>0</v>
      </c>
      <c r="C277" s="12">
        <f>VLOOKUP($A277,Table2[[No]:[Date Student Last Attended Program
(mm/dd/yyyy)]],4,FALSE)</f>
        <v>0</v>
      </c>
      <c r="D277" s="51">
        <f>VLOOKUP($A277,Table2[[No]:[Date Student Last Attended Program
(mm/dd/yyyy)]],14,FALSE)</f>
        <v>0</v>
      </c>
      <c r="E277" s="138">
        <f>VLOOKUP($A277,Table2[[No]:[Date Student Last Attended Program
(mm/dd/yyyy)]],17,FALSE)</f>
        <v>0</v>
      </c>
      <c r="F277" s="207">
        <f>VLOOKUP($A277,Table2[[No]:[Date Student Last Attended Program
(mm/dd/yyyy)]],18,FALSE)</f>
        <v>0</v>
      </c>
      <c r="G277" s="209">
        <f>VLOOKUP($A277,Table2[[#All],[No]:[Which Group Does Student Participate In?
(optional)]],23,FALSE)</f>
        <v>0</v>
      </c>
      <c r="H277" s="29"/>
      <c r="I277" s="29"/>
      <c r="J277" s="29"/>
      <c r="K277" s="29"/>
      <c r="L277" s="29"/>
      <c r="M277" s="29"/>
      <c r="N277" s="29"/>
      <c r="O277" s="29"/>
      <c r="P277" s="29"/>
      <c r="Q277" s="29"/>
      <c r="R277" s="29"/>
      <c r="S277" s="9"/>
      <c r="T277" s="9"/>
      <c r="U277" s="9"/>
      <c r="V277" s="9"/>
      <c r="W277" s="9"/>
      <c r="X277" s="9"/>
      <c r="Y277" s="9"/>
      <c r="Z277" s="9"/>
      <c r="AA277" s="9"/>
      <c r="AB277" s="9"/>
      <c r="AC277" s="9"/>
      <c r="AD277" s="9"/>
      <c r="AE277" s="9"/>
      <c r="AF277" s="9"/>
      <c r="AG277" s="9"/>
      <c r="AH277" s="9"/>
      <c r="AI277" s="9"/>
      <c r="AJ277" s="9"/>
      <c r="AK277" s="9"/>
      <c r="AL277" s="11">
        <f t="shared" si="12"/>
        <v>0</v>
      </c>
      <c r="AM277" s="11">
        <f t="shared" si="13"/>
        <v>0</v>
      </c>
      <c r="AN277" s="47" t="e">
        <f t="shared" si="14"/>
        <v>#DIV/0!</v>
      </c>
    </row>
    <row r="278" spans="1:40" x14ac:dyDescent="0.25">
      <c r="A278" s="10">
        <v>277</v>
      </c>
      <c r="B278" s="11">
        <f>VLOOKUP($A278,Table2[[No]:[Date Student Last Attended Program
(mm/dd/yyyy)]],2,FALSE)</f>
        <v>0</v>
      </c>
      <c r="C278" s="12">
        <f>VLOOKUP($A278,Table2[[No]:[Date Student Last Attended Program
(mm/dd/yyyy)]],4,FALSE)</f>
        <v>0</v>
      </c>
      <c r="D278" s="51">
        <f>VLOOKUP($A278,Table2[[No]:[Date Student Last Attended Program
(mm/dd/yyyy)]],14,FALSE)</f>
        <v>0</v>
      </c>
      <c r="E278" s="138">
        <f>VLOOKUP($A278,Table2[[No]:[Date Student Last Attended Program
(mm/dd/yyyy)]],17,FALSE)</f>
        <v>0</v>
      </c>
      <c r="F278" s="207">
        <f>VLOOKUP($A278,Table2[[No]:[Date Student Last Attended Program
(mm/dd/yyyy)]],18,FALSE)</f>
        <v>0</v>
      </c>
      <c r="G278" s="209">
        <f>VLOOKUP($A278,Table2[[#All],[No]:[Which Group Does Student Participate In?
(optional)]],23,FALSE)</f>
        <v>0</v>
      </c>
      <c r="H278" s="29"/>
      <c r="I278" s="29"/>
      <c r="J278" s="29"/>
      <c r="K278" s="29"/>
      <c r="L278" s="29"/>
      <c r="M278" s="29"/>
      <c r="N278" s="29"/>
      <c r="O278" s="29"/>
      <c r="P278" s="29"/>
      <c r="Q278" s="29"/>
      <c r="R278" s="29"/>
      <c r="S278" s="9"/>
      <c r="T278" s="9"/>
      <c r="U278" s="9"/>
      <c r="V278" s="9"/>
      <c r="W278" s="9"/>
      <c r="X278" s="9"/>
      <c r="Y278" s="9"/>
      <c r="Z278" s="9"/>
      <c r="AA278" s="9"/>
      <c r="AB278" s="9"/>
      <c r="AC278" s="9"/>
      <c r="AD278" s="9"/>
      <c r="AE278" s="9"/>
      <c r="AF278" s="9"/>
      <c r="AG278" s="9"/>
      <c r="AH278" s="9"/>
      <c r="AI278" s="9"/>
      <c r="AJ278" s="9"/>
      <c r="AK278" s="9"/>
      <c r="AL278" s="11">
        <f t="shared" si="12"/>
        <v>0</v>
      </c>
      <c r="AM278" s="11">
        <f t="shared" si="13"/>
        <v>0</v>
      </c>
      <c r="AN278" s="47" t="e">
        <f t="shared" si="14"/>
        <v>#DIV/0!</v>
      </c>
    </row>
    <row r="279" spans="1:40" x14ac:dyDescent="0.25">
      <c r="A279" s="10">
        <v>278</v>
      </c>
      <c r="B279" s="11">
        <f>VLOOKUP($A279,Table2[[No]:[Date Student Last Attended Program
(mm/dd/yyyy)]],2,FALSE)</f>
        <v>0</v>
      </c>
      <c r="C279" s="12">
        <f>VLOOKUP($A279,Table2[[No]:[Date Student Last Attended Program
(mm/dd/yyyy)]],4,FALSE)</f>
        <v>0</v>
      </c>
      <c r="D279" s="51">
        <f>VLOOKUP($A279,Table2[[No]:[Date Student Last Attended Program
(mm/dd/yyyy)]],14,FALSE)</f>
        <v>0</v>
      </c>
      <c r="E279" s="138">
        <f>VLOOKUP($A279,Table2[[No]:[Date Student Last Attended Program
(mm/dd/yyyy)]],17,FALSE)</f>
        <v>0</v>
      </c>
      <c r="F279" s="207">
        <f>VLOOKUP($A279,Table2[[No]:[Date Student Last Attended Program
(mm/dd/yyyy)]],18,FALSE)</f>
        <v>0</v>
      </c>
      <c r="G279" s="209">
        <f>VLOOKUP($A279,Table2[[#All],[No]:[Which Group Does Student Participate In?
(optional)]],23,FALSE)</f>
        <v>0</v>
      </c>
      <c r="H279" s="29"/>
      <c r="I279" s="29"/>
      <c r="J279" s="29"/>
      <c r="K279" s="29"/>
      <c r="L279" s="29"/>
      <c r="M279" s="29"/>
      <c r="N279" s="29"/>
      <c r="O279" s="29"/>
      <c r="P279" s="29"/>
      <c r="Q279" s="29"/>
      <c r="R279" s="29"/>
      <c r="S279" s="9"/>
      <c r="T279" s="9"/>
      <c r="U279" s="9"/>
      <c r="V279" s="9"/>
      <c r="W279" s="9"/>
      <c r="X279" s="9"/>
      <c r="Y279" s="9"/>
      <c r="Z279" s="9"/>
      <c r="AA279" s="9"/>
      <c r="AB279" s="9"/>
      <c r="AC279" s="9"/>
      <c r="AD279" s="9"/>
      <c r="AE279" s="9"/>
      <c r="AF279" s="9"/>
      <c r="AG279" s="9"/>
      <c r="AH279" s="9"/>
      <c r="AI279" s="9"/>
      <c r="AJ279" s="9"/>
      <c r="AK279" s="9"/>
      <c r="AL279" s="11">
        <f t="shared" si="12"/>
        <v>0</v>
      </c>
      <c r="AM279" s="11">
        <f t="shared" si="13"/>
        <v>0</v>
      </c>
      <c r="AN279" s="47" t="e">
        <f t="shared" si="14"/>
        <v>#DIV/0!</v>
      </c>
    </row>
    <row r="280" spans="1:40" x14ac:dyDescent="0.25">
      <c r="A280" s="10">
        <v>279</v>
      </c>
      <c r="B280" s="11">
        <f>VLOOKUP($A280,Table2[[No]:[Date Student Last Attended Program
(mm/dd/yyyy)]],2,FALSE)</f>
        <v>0</v>
      </c>
      <c r="C280" s="12">
        <f>VLOOKUP($A280,Table2[[No]:[Date Student Last Attended Program
(mm/dd/yyyy)]],4,FALSE)</f>
        <v>0</v>
      </c>
      <c r="D280" s="51">
        <f>VLOOKUP($A280,Table2[[No]:[Date Student Last Attended Program
(mm/dd/yyyy)]],14,FALSE)</f>
        <v>0</v>
      </c>
      <c r="E280" s="138">
        <f>VLOOKUP($A280,Table2[[No]:[Date Student Last Attended Program
(mm/dd/yyyy)]],17,FALSE)</f>
        <v>0</v>
      </c>
      <c r="F280" s="207">
        <f>VLOOKUP($A280,Table2[[No]:[Date Student Last Attended Program
(mm/dd/yyyy)]],18,FALSE)</f>
        <v>0</v>
      </c>
      <c r="G280" s="209">
        <f>VLOOKUP($A280,Table2[[#All],[No]:[Which Group Does Student Participate In?
(optional)]],23,FALSE)</f>
        <v>0</v>
      </c>
      <c r="H280" s="29"/>
      <c r="I280" s="29"/>
      <c r="J280" s="29"/>
      <c r="K280" s="29"/>
      <c r="L280" s="29"/>
      <c r="M280" s="29"/>
      <c r="N280" s="29"/>
      <c r="O280" s="29"/>
      <c r="P280" s="29"/>
      <c r="Q280" s="29"/>
      <c r="R280" s="29"/>
      <c r="S280" s="9"/>
      <c r="T280" s="9"/>
      <c r="U280" s="9"/>
      <c r="V280" s="9"/>
      <c r="W280" s="9"/>
      <c r="X280" s="9"/>
      <c r="Y280" s="9"/>
      <c r="Z280" s="9"/>
      <c r="AA280" s="9"/>
      <c r="AB280" s="9"/>
      <c r="AC280" s="9"/>
      <c r="AD280" s="9"/>
      <c r="AE280" s="9"/>
      <c r="AF280" s="9"/>
      <c r="AG280" s="9"/>
      <c r="AH280" s="9"/>
      <c r="AI280" s="9"/>
      <c r="AJ280" s="9"/>
      <c r="AK280" s="9"/>
      <c r="AL280" s="11">
        <f t="shared" si="12"/>
        <v>0</v>
      </c>
      <c r="AM280" s="11">
        <f t="shared" si="13"/>
        <v>0</v>
      </c>
      <c r="AN280" s="47" t="e">
        <f t="shared" si="14"/>
        <v>#DIV/0!</v>
      </c>
    </row>
    <row r="281" spans="1:40" x14ac:dyDescent="0.25">
      <c r="A281" s="10">
        <v>280</v>
      </c>
      <c r="B281" s="11">
        <f>VLOOKUP($A281,Table2[[No]:[Date Student Last Attended Program
(mm/dd/yyyy)]],2,FALSE)</f>
        <v>0</v>
      </c>
      <c r="C281" s="12">
        <f>VLOOKUP($A281,Table2[[No]:[Date Student Last Attended Program
(mm/dd/yyyy)]],4,FALSE)</f>
        <v>0</v>
      </c>
      <c r="D281" s="51">
        <f>VLOOKUP($A281,Table2[[No]:[Date Student Last Attended Program
(mm/dd/yyyy)]],14,FALSE)</f>
        <v>0</v>
      </c>
      <c r="E281" s="138">
        <f>VLOOKUP($A281,Table2[[No]:[Date Student Last Attended Program
(mm/dd/yyyy)]],17,FALSE)</f>
        <v>0</v>
      </c>
      <c r="F281" s="207">
        <f>VLOOKUP($A281,Table2[[No]:[Date Student Last Attended Program
(mm/dd/yyyy)]],18,FALSE)</f>
        <v>0</v>
      </c>
      <c r="G281" s="209">
        <f>VLOOKUP($A281,Table2[[#All],[No]:[Which Group Does Student Participate In?
(optional)]],23,FALSE)</f>
        <v>0</v>
      </c>
      <c r="H281" s="29"/>
      <c r="I281" s="29"/>
      <c r="J281" s="29"/>
      <c r="K281" s="29"/>
      <c r="L281" s="29"/>
      <c r="M281" s="29"/>
      <c r="N281" s="29"/>
      <c r="O281" s="29"/>
      <c r="P281" s="29"/>
      <c r="Q281" s="29"/>
      <c r="R281" s="29"/>
      <c r="S281" s="9"/>
      <c r="T281" s="9"/>
      <c r="U281" s="9"/>
      <c r="V281" s="9"/>
      <c r="W281" s="9"/>
      <c r="X281" s="9"/>
      <c r="Y281" s="9"/>
      <c r="Z281" s="9"/>
      <c r="AA281" s="9"/>
      <c r="AB281" s="9"/>
      <c r="AC281" s="9"/>
      <c r="AD281" s="9"/>
      <c r="AE281" s="9"/>
      <c r="AF281" s="9"/>
      <c r="AG281" s="9"/>
      <c r="AH281" s="9"/>
      <c r="AI281" s="9"/>
      <c r="AJ281" s="9"/>
      <c r="AK281" s="9"/>
      <c r="AL281" s="11">
        <f t="shared" si="12"/>
        <v>0</v>
      </c>
      <c r="AM281" s="11">
        <f t="shared" si="13"/>
        <v>0</v>
      </c>
      <c r="AN281" s="47" t="e">
        <f t="shared" si="14"/>
        <v>#DIV/0!</v>
      </c>
    </row>
    <row r="282" spans="1:40" x14ac:dyDescent="0.25">
      <c r="A282" s="10">
        <v>281</v>
      </c>
      <c r="B282" s="11">
        <f>VLOOKUP($A282,Table2[[No]:[Date Student Last Attended Program
(mm/dd/yyyy)]],2,FALSE)</f>
        <v>0</v>
      </c>
      <c r="C282" s="12">
        <f>VLOOKUP($A282,Table2[[No]:[Date Student Last Attended Program
(mm/dd/yyyy)]],4,FALSE)</f>
        <v>0</v>
      </c>
      <c r="D282" s="51">
        <f>VLOOKUP($A282,Table2[[No]:[Date Student Last Attended Program
(mm/dd/yyyy)]],14,FALSE)</f>
        <v>0</v>
      </c>
      <c r="E282" s="138">
        <f>VLOOKUP($A282,Table2[[No]:[Date Student Last Attended Program
(mm/dd/yyyy)]],17,FALSE)</f>
        <v>0</v>
      </c>
      <c r="F282" s="207">
        <f>VLOOKUP($A282,Table2[[No]:[Date Student Last Attended Program
(mm/dd/yyyy)]],18,FALSE)</f>
        <v>0</v>
      </c>
      <c r="G282" s="209">
        <f>VLOOKUP($A282,Table2[[#All],[No]:[Which Group Does Student Participate In?
(optional)]],23,FALSE)</f>
        <v>0</v>
      </c>
      <c r="H282" s="29"/>
      <c r="I282" s="29"/>
      <c r="J282" s="29"/>
      <c r="K282" s="29"/>
      <c r="L282" s="29"/>
      <c r="M282" s="29"/>
      <c r="N282" s="29"/>
      <c r="O282" s="29"/>
      <c r="P282" s="29"/>
      <c r="Q282" s="29"/>
      <c r="R282" s="29"/>
      <c r="S282" s="9"/>
      <c r="T282" s="9"/>
      <c r="U282" s="9"/>
      <c r="V282" s="9"/>
      <c r="W282" s="9"/>
      <c r="X282" s="9"/>
      <c r="Y282" s="9"/>
      <c r="Z282" s="9"/>
      <c r="AA282" s="9"/>
      <c r="AB282" s="9"/>
      <c r="AC282" s="9"/>
      <c r="AD282" s="9"/>
      <c r="AE282" s="9"/>
      <c r="AF282" s="9"/>
      <c r="AG282" s="9"/>
      <c r="AH282" s="9"/>
      <c r="AI282" s="9"/>
      <c r="AJ282" s="9"/>
      <c r="AK282" s="9"/>
      <c r="AL282" s="11">
        <f t="shared" si="12"/>
        <v>0</v>
      </c>
      <c r="AM282" s="11">
        <f t="shared" si="13"/>
        <v>0</v>
      </c>
      <c r="AN282" s="47" t="e">
        <f t="shared" si="14"/>
        <v>#DIV/0!</v>
      </c>
    </row>
    <row r="283" spans="1:40" x14ac:dyDescent="0.25">
      <c r="A283" s="10">
        <v>282</v>
      </c>
      <c r="B283" s="11">
        <f>VLOOKUP($A283,Table2[[No]:[Date Student Last Attended Program
(mm/dd/yyyy)]],2,FALSE)</f>
        <v>0</v>
      </c>
      <c r="C283" s="12">
        <f>VLOOKUP($A283,Table2[[No]:[Date Student Last Attended Program
(mm/dd/yyyy)]],4,FALSE)</f>
        <v>0</v>
      </c>
      <c r="D283" s="51">
        <f>VLOOKUP($A283,Table2[[No]:[Date Student Last Attended Program
(mm/dd/yyyy)]],14,FALSE)</f>
        <v>0</v>
      </c>
      <c r="E283" s="138">
        <f>VLOOKUP($A283,Table2[[No]:[Date Student Last Attended Program
(mm/dd/yyyy)]],17,FALSE)</f>
        <v>0</v>
      </c>
      <c r="F283" s="207">
        <f>VLOOKUP($A283,Table2[[No]:[Date Student Last Attended Program
(mm/dd/yyyy)]],18,FALSE)</f>
        <v>0</v>
      </c>
      <c r="G283" s="209">
        <f>VLOOKUP($A283,Table2[[#All],[No]:[Which Group Does Student Participate In?
(optional)]],23,FALSE)</f>
        <v>0</v>
      </c>
      <c r="H283" s="29"/>
      <c r="I283" s="29"/>
      <c r="J283" s="29"/>
      <c r="K283" s="29"/>
      <c r="L283" s="29"/>
      <c r="M283" s="29"/>
      <c r="N283" s="29"/>
      <c r="O283" s="29"/>
      <c r="P283" s="29"/>
      <c r="Q283" s="29"/>
      <c r="R283" s="29"/>
      <c r="S283" s="9"/>
      <c r="T283" s="9"/>
      <c r="U283" s="9"/>
      <c r="V283" s="9"/>
      <c r="W283" s="9"/>
      <c r="X283" s="9"/>
      <c r="Y283" s="9"/>
      <c r="Z283" s="9"/>
      <c r="AA283" s="9"/>
      <c r="AB283" s="9"/>
      <c r="AC283" s="9"/>
      <c r="AD283" s="9"/>
      <c r="AE283" s="9"/>
      <c r="AF283" s="9"/>
      <c r="AG283" s="9"/>
      <c r="AH283" s="9"/>
      <c r="AI283" s="9"/>
      <c r="AJ283" s="9"/>
      <c r="AK283" s="9"/>
      <c r="AL283" s="11">
        <f t="shared" si="12"/>
        <v>0</v>
      </c>
      <c r="AM283" s="11">
        <f t="shared" si="13"/>
        <v>0</v>
      </c>
      <c r="AN283" s="47" t="e">
        <f t="shared" si="14"/>
        <v>#DIV/0!</v>
      </c>
    </row>
    <row r="284" spans="1:40" x14ac:dyDescent="0.25">
      <c r="A284" s="10">
        <v>283</v>
      </c>
      <c r="B284" s="11">
        <f>VLOOKUP($A284,Table2[[No]:[Date Student Last Attended Program
(mm/dd/yyyy)]],2,FALSE)</f>
        <v>0</v>
      </c>
      <c r="C284" s="12">
        <f>VLOOKUP($A284,Table2[[No]:[Date Student Last Attended Program
(mm/dd/yyyy)]],4,FALSE)</f>
        <v>0</v>
      </c>
      <c r="D284" s="51">
        <f>VLOOKUP($A284,Table2[[No]:[Date Student Last Attended Program
(mm/dd/yyyy)]],14,FALSE)</f>
        <v>0</v>
      </c>
      <c r="E284" s="138">
        <f>VLOOKUP($A284,Table2[[No]:[Date Student Last Attended Program
(mm/dd/yyyy)]],17,FALSE)</f>
        <v>0</v>
      </c>
      <c r="F284" s="207">
        <f>VLOOKUP($A284,Table2[[No]:[Date Student Last Attended Program
(mm/dd/yyyy)]],18,FALSE)</f>
        <v>0</v>
      </c>
      <c r="G284" s="209">
        <f>VLOOKUP($A284,Table2[[#All],[No]:[Which Group Does Student Participate In?
(optional)]],23,FALSE)</f>
        <v>0</v>
      </c>
      <c r="H284" s="29"/>
      <c r="I284" s="29"/>
      <c r="J284" s="29"/>
      <c r="K284" s="29"/>
      <c r="L284" s="29"/>
      <c r="M284" s="29"/>
      <c r="N284" s="29"/>
      <c r="O284" s="29"/>
      <c r="P284" s="29"/>
      <c r="Q284" s="29"/>
      <c r="R284" s="29"/>
      <c r="S284" s="9"/>
      <c r="T284" s="9"/>
      <c r="U284" s="9"/>
      <c r="V284" s="9"/>
      <c r="W284" s="9"/>
      <c r="X284" s="9"/>
      <c r="Y284" s="9"/>
      <c r="Z284" s="9"/>
      <c r="AA284" s="9"/>
      <c r="AB284" s="9"/>
      <c r="AC284" s="9"/>
      <c r="AD284" s="9"/>
      <c r="AE284" s="9"/>
      <c r="AF284" s="9"/>
      <c r="AG284" s="9"/>
      <c r="AH284" s="9"/>
      <c r="AI284" s="9"/>
      <c r="AJ284" s="9"/>
      <c r="AK284" s="9"/>
      <c r="AL284" s="11">
        <f t="shared" si="12"/>
        <v>0</v>
      </c>
      <c r="AM284" s="11">
        <f t="shared" si="13"/>
        <v>0</v>
      </c>
      <c r="AN284" s="47" t="e">
        <f t="shared" si="14"/>
        <v>#DIV/0!</v>
      </c>
    </row>
    <row r="285" spans="1:40" x14ac:dyDescent="0.25">
      <c r="A285" s="10">
        <v>284</v>
      </c>
      <c r="B285" s="11">
        <f>VLOOKUP($A285,Table2[[No]:[Date Student Last Attended Program
(mm/dd/yyyy)]],2,FALSE)</f>
        <v>0</v>
      </c>
      <c r="C285" s="12">
        <f>VLOOKUP($A285,Table2[[No]:[Date Student Last Attended Program
(mm/dd/yyyy)]],4,FALSE)</f>
        <v>0</v>
      </c>
      <c r="D285" s="51">
        <f>VLOOKUP($A285,Table2[[No]:[Date Student Last Attended Program
(mm/dd/yyyy)]],14,FALSE)</f>
        <v>0</v>
      </c>
      <c r="E285" s="138">
        <f>VLOOKUP($A285,Table2[[No]:[Date Student Last Attended Program
(mm/dd/yyyy)]],17,FALSE)</f>
        <v>0</v>
      </c>
      <c r="F285" s="207">
        <f>VLOOKUP($A285,Table2[[No]:[Date Student Last Attended Program
(mm/dd/yyyy)]],18,FALSE)</f>
        <v>0</v>
      </c>
      <c r="G285" s="209">
        <f>VLOOKUP($A285,Table2[[#All],[No]:[Which Group Does Student Participate In?
(optional)]],23,FALSE)</f>
        <v>0</v>
      </c>
      <c r="H285" s="29"/>
      <c r="I285" s="29"/>
      <c r="J285" s="29"/>
      <c r="K285" s="29"/>
      <c r="L285" s="29"/>
      <c r="M285" s="29"/>
      <c r="N285" s="29"/>
      <c r="O285" s="29"/>
      <c r="P285" s="29"/>
      <c r="Q285" s="29"/>
      <c r="R285" s="29"/>
      <c r="S285" s="9"/>
      <c r="T285" s="9"/>
      <c r="U285" s="9"/>
      <c r="V285" s="9"/>
      <c r="W285" s="9"/>
      <c r="X285" s="9"/>
      <c r="Y285" s="9"/>
      <c r="Z285" s="9"/>
      <c r="AA285" s="9"/>
      <c r="AB285" s="9"/>
      <c r="AC285" s="9"/>
      <c r="AD285" s="9"/>
      <c r="AE285" s="9"/>
      <c r="AF285" s="9"/>
      <c r="AG285" s="9"/>
      <c r="AH285" s="9"/>
      <c r="AI285" s="9"/>
      <c r="AJ285" s="9"/>
      <c r="AK285" s="9"/>
      <c r="AL285" s="11">
        <f t="shared" si="12"/>
        <v>0</v>
      </c>
      <c r="AM285" s="11">
        <f t="shared" si="13"/>
        <v>0</v>
      </c>
      <c r="AN285" s="47" t="e">
        <f t="shared" si="14"/>
        <v>#DIV/0!</v>
      </c>
    </row>
    <row r="286" spans="1:40" x14ac:dyDescent="0.25">
      <c r="A286" s="10">
        <v>285</v>
      </c>
      <c r="B286" s="11">
        <f>VLOOKUP($A286,Table2[[No]:[Date Student Last Attended Program
(mm/dd/yyyy)]],2,FALSE)</f>
        <v>0</v>
      </c>
      <c r="C286" s="12">
        <f>VLOOKUP($A286,Table2[[No]:[Date Student Last Attended Program
(mm/dd/yyyy)]],4,FALSE)</f>
        <v>0</v>
      </c>
      <c r="D286" s="51">
        <f>VLOOKUP($A286,Table2[[No]:[Date Student Last Attended Program
(mm/dd/yyyy)]],14,FALSE)</f>
        <v>0</v>
      </c>
      <c r="E286" s="138">
        <f>VLOOKUP($A286,Table2[[No]:[Date Student Last Attended Program
(mm/dd/yyyy)]],17,FALSE)</f>
        <v>0</v>
      </c>
      <c r="F286" s="207">
        <f>VLOOKUP($A286,Table2[[No]:[Date Student Last Attended Program
(mm/dd/yyyy)]],18,FALSE)</f>
        <v>0</v>
      </c>
      <c r="G286" s="209">
        <f>VLOOKUP($A286,Table2[[#All],[No]:[Which Group Does Student Participate In?
(optional)]],23,FALSE)</f>
        <v>0</v>
      </c>
      <c r="H286" s="29"/>
      <c r="I286" s="29"/>
      <c r="J286" s="29"/>
      <c r="K286" s="29"/>
      <c r="L286" s="29"/>
      <c r="M286" s="29"/>
      <c r="N286" s="29"/>
      <c r="O286" s="29"/>
      <c r="P286" s="29"/>
      <c r="Q286" s="29"/>
      <c r="R286" s="29"/>
      <c r="S286" s="9"/>
      <c r="T286" s="9"/>
      <c r="U286" s="9"/>
      <c r="V286" s="9"/>
      <c r="W286" s="9"/>
      <c r="X286" s="9"/>
      <c r="Y286" s="9"/>
      <c r="Z286" s="9"/>
      <c r="AA286" s="9"/>
      <c r="AB286" s="9"/>
      <c r="AC286" s="9"/>
      <c r="AD286" s="9"/>
      <c r="AE286" s="9"/>
      <c r="AF286" s="9"/>
      <c r="AG286" s="9"/>
      <c r="AH286" s="9"/>
      <c r="AI286" s="9"/>
      <c r="AJ286" s="9"/>
      <c r="AK286" s="9"/>
      <c r="AL286" s="11">
        <f t="shared" si="12"/>
        <v>0</v>
      </c>
      <c r="AM286" s="11">
        <f t="shared" si="13"/>
        <v>0</v>
      </c>
      <c r="AN286" s="47" t="e">
        <f t="shared" si="14"/>
        <v>#DIV/0!</v>
      </c>
    </row>
    <row r="287" spans="1:40" x14ac:dyDescent="0.25">
      <c r="A287" s="10">
        <v>286</v>
      </c>
      <c r="B287" s="11">
        <f>VLOOKUP($A287,Table2[[No]:[Date Student Last Attended Program
(mm/dd/yyyy)]],2,FALSE)</f>
        <v>0</v>
      </c>
      <c r="C287" s="12">
        <f>VLOOKUP($A287,Table2[[No]:[Date Student Last Attended Program
(mm/dd/yyyy)]],4,FALSE)</f>
        <v>0</v>
      </c>
      <c r="D287" s="51">
        <f>VLOOKUP($A287,Table2[[No]:[Date Student Last Attended Program
(mm/dd/yyyy)]],14,FALSE)</f>
        <v>0</v>
      </c>
      <c r="E287" s="138">
        <f>VLOOKUP($A287,Table2[[No]:[Date Student Last Attended Program
(mm/dd/yyyy)]],17,FALSE)</f>
        <v>0</v>
      </c>
      <c r="F287" s="207">
        <f>VLOOKUP($A287,Table2[[No]:[Date Student Last Attended Program
(mm/dd/yyyy)]],18,FALSE)</f>
        <v>0</v>
      </c>
      <c r="G287" s="209">
        <f>VLOOKUP($A287,Table2[[#All],[No]:[Which Group Does Student Participate In?
(optional)]],23,FALSE)</f>
        <v>0</v>
      </c>
      <c r="H287" s="29"/>
      <c r="I287" s="29"/>
      <c r="J287" s="29"/>
      <c r="K287" s="29"/>
      <c r="L287" s="29"/>
      <c r="M287" s="29"/>
      <c r="N287" s="29"/>
      <c r="O287" s="29"/>
      <c r="P287" s="29"/>
      <c r="Q287" s="29"/>
      <c r="R287" s="29"/>
      <c r="S287" s="9"/>
      <c r="T287" s="9"/>
      <c r="U287" s="9"/>
      <c r="V287" s="9"/>
      <c r="W287" s="9"/>
      <c r="X287" s="9"/>
      <c r="Y287" s="9"/>
      <c r="Z287" s="9"/>
      <c r="AA287" s="9"/>
      <c r="AB287" s="9"/>
      <c r="AC287" s="9"/>
      <c r="AD287" s="9"/>
      <c r="AE287" s="9"/>
      <c r="AF287" s="9"/>
      <c r="AG287" s="9"/>
      <c r="AH287" s="9"/>
      <c r="AI287" s="9"/>
      <c r="AJ287" s="9"/>
      <c r="AK287" s="9"/>
      <c r="AL287" s="11">
        <f t="shared" si="12"/>
        <v>0</v>
      </c>
      <c r="AM287" s="11">
        <f t="shared" si="13"/>
        <v>0</v>
      </c>
      <c r="AN287" s="47" t="e">
        <f t="shared" si="14"/>
        <v>#DIV/0!</v>
      </c>
    </row>
    <row r="288" spans="1:40" x14ac:dyDescent="0.25">
      <c r="A288" s="10">
        <v>287</v>
      </c>
      <c r="B288" s="11">
        <f>VLOOKUP($A288,Table2[[No]:[Date Student Last Attended Program
(mm/dd/yyyy)]],2,FALSE)</f>
        <v>0</v>
      </c>
      <c r="C288" s="12">
        <f>VLOOKUP($A288,Table2[[No]:[Date Student Last Attended Program
(mm/dd/yyyy)]],4,FALSE)</f>
        <v>0</v>
      </c>
      <c r="D288" s="51">
        <f>VLOOKUP($A288,Table2[[No]:[Date Student Last Attended Program
(mm/dd/yyyy)]],14,FALSE)</f>
        <v>0</v>
      </c>
      <c r="E288" s="138">
        <f>VLOOKUP($A288,Table2[[No]:[Date Student Last Attended Program
(mm/dd/yyyy)]],17,FALSE)</f>
        <v>0</v>
      </c>
      <c r="F288" s="207">
        <f>VLOOKUP($A288,Table2[[No]:[Date Student Last Attended Program
(mm/dd/yyyy)]],18,FALSE)</f>
        <v>0</v>
      </c>
      <c r="G288" s="209">
        <f>VLOOKUP($A288,Table2[[#All],[No]:[Which Group Does Student Participate In?
(optional)]],23,FALSE)</f>
        <v>0</v>
      </c>
      <c r="H288" s="29"/>
      <c r="I288" s="29"/>
      <c r="J288" s="29"/>
      <c r="K288" s="29"/>
      <c r="L288" s="29"/>
      <c r="M288" s="29"/>
      <c r="N288" s="29"/>
      <c r="O288" s="29"/>
      <c r="P288" s="29"/>
      <c r="Q288" s="29"/>
      <c r="R288" s="29"/>
      <c r="S288" s="9"/>
      <c r="T288" s="9"/>
      <c r="U288" s="9"/>
      <c r="V288" s="9"/>
      <c r="W288" s="9"/>
      <c r="X288" s="9"/>
      <c r="Y288" s="9"/>
      <c r="Z288" s="9"/>
      <c r="AA288" s="9"/>
      <c r="AB288" s="9"/>
      <c r="AC288" s="9"/>
      <c r="AD288" s="9"/>
      <c r="AE288" s="9"/>
      <c r="AF288" s="9"/>
      <c r="AG288" s="9"/>
      <c r="AH288" s="9"/>
      <c r="AI288" s="9"/>
      <c r="AJ288" s="9"/>
      <c r="AK288" s="9"/>
      <c r="AL288" s="11">
        <f t="shared" si="12"/>
        <v>0</v>
      </c>
      <c r="AM288" s="11">
        <f t="shared" si="13"/>
        <v>0</v>
      </c>
      <c r="AN288" s="47" t="e">
        <f t="shared" si="14"/>
        <v>#DIV/0!</v>
      </c>
    </row>
    <row r="289" spans="1:40" x14ac:dyDescent="0.25">
      <c r="A289" s="10">
        <v>288</v>
      </c>
      <c r="B289" s="11">
        <f>VLOOKUP($A289,Table2[[No]:[Date Student Last Attended Program
(mm/dd/yyyy)]],2,FALSE)</f>
        <v>0</v>
      </c>
      <c r="C289" s="12">
        <f>VLOOKUP($A289,Table2[[No]:[Date Student Last Attended Program
(mm/dd/yyyy)]],4,FALSE)</f>
        <v>0</v>
      </c>
      <c r="D289" s="51">
        <f>VLOOKUP($A289,Table2[[No]:[Date Student Last Attended Program
(mm/dd/yyyy)]],14,FALSE)</f>
        <v>0</v>
      </c>
      <c r="E289" s="138">
        <f>VLOOKUP($A289,Table2[[No]:[Date Student Last Attended Program
(mm/dd/yyyy)]],17,FALSE)</f>
        <v>0</v>
      </c>
      <c r="F289" s="207">
        <f>VLOOKUP($A289,Table2[[No]:[Date Student Last Attended Program
(mm/dd/yyyy)]],18,FALSE)</f>
        <v>0</v>
      </c>
      <c r="G289" s="209">
        <f>VLOOKUP($A289,Table2[[#All],[No]:[Which Group Does Student Participate In?
(optional)]],23,FALSE)</f>
        <v>0</v>
      </c>
      <c r="H289" s="29"/>
      <c r="I289" s="29"/>
      <c r="J289" s="29"/>
      <c r="K289" s="29"/>
      <c r="L289" s="29"/>
      <c r="M289" s="29"/>
      <c r="N289" s="29"/>
      <c r="O289" s="29"/>
      <c r="P289" s="29"/>
      <c r="Q289" s="29"/>
      <c r="R289" s="29"/>
      <c r="S289" s="9"/>
      <c r="T289" s="9"/>
      <c r="U289" s="9"/>
      <c r="V289" s="9"/>
      <c r="W289" s="9"/>
      <c r="X289" s="9"/>
      <c r="Y289" s="9"/>
      <c r="Z289" s="9"/>
      <c r="AA289" s="9"/>
      <c r="AB289" s="9"/>
      <c r="AC289" s="9"/>
      <c r="AD289" s="9"/>
      <c r="AE289" s="9"/>
      <c r="AF289" s="9"/>
      <c r="AG289" s="9"/>
      <c r="AH289" s="9"/>
      <c r="AI289" s="9"/>
      <c r="AJ289" s="9"/>
      <c r="AK289" s="9"/>
      <c r="AL289" s="11">
        <f t="shared" si="12"/>
        <v>0</v>
      </c>
      <c r="AM289" s="11">
        <f t="shared" si="13"/>
        <v>0</v>
      </c>
      <c r="AN289" s="47" t="e">
        <f t="shared" si="14"/>
        <v>#DIV/0!</v>
      </c>
    </row>
    <row r="290" spans="1:40" x14ac:dyDescent="0.25">
      <c r="A290" s="10">
        <v>289</v>
      </c>
      <c r="B290" s="11">
        <f>VLOOKUP($A290,Table2[[No]:[Date Student Last Attended Program
(mm/dd/yyyy)]],2,FALSE)</f>
        <v>0</v>
      </c>
      <c r="C290" s="12">
        <f>VLOOKUP($A290,Table2[[No]:[Date Student Last Attended Program
(mm/dd/yyyy)]],4,FALSE)</f>
        <v>0</v>
      </c>
      <c r="D290" s="51">
        <f>VLOOKUP($A290,Table2[[No]:[Date Student Last Attended Program
(mm/dd/yyyy)]],14,FALSE)</f>
        <v>0</v>
      </c>
      <c r="E290" s="138">
        <f>VLOOKUP($A290,Table2[[No]:[Date Student Last Attended Program
(mm/dd/yyyy)]],17,FALSE)</f>
        <v>0</v>
      </c>
      <c r="F290" s="207">
        <f>VLOOKUP($A290,Table2[[No]:[Date Student Last Attended Program
(mm/dd/yyyy)]],18,FALSE)</f>
        <v>0</v>
      </c>
      <c r="G290" s="209">
        <f>VLOOKUP($A290,Table2[[#All],[No]:[Which Group Does Student Participate In?
(optional)]],23,FALSE)</f>
        <v>0</v>
      </c>
      <c r="H290" s="29"/>
      <c r="I290" s="29"/>
      <c r="J290" s="29"/>
      <c r="K290" s="29"/>
      <c r="L290" s="29"/>
      <c r="M290" s="29"/>
      <c r="N290" s="29"/>
      <c r="O290" s="29"/>
      <c r="P290" s="29"/>
      <c r="Q290" s="29"/>
      <c r="R290" s="29"/>
      <c r="S290" s="9"/>
      <c r="T290" s="9"/>
      <c r="U290" s="9"/>
      <c r="V290" s="9"/>
      <c r="W290" s="9"/>
      <c r="X290" s="9"/>
      <c r="Y290" s="9"/>
      <c r="Z290" s="9"/>
      <c r="AA290" s="9"/>
      <c r="AB290" s="9"/>
      <c r="AC290" s="9"/>
      <c r="AD290" s="9"/>
      <c r="AE290" s="9"/>
      <c r="AF290" s="9"/>
      <c r="AG290" s="9"/>
      <c r="AH290" s="9"/>
      <c r="AI290" s="9"/>
      <c r="AJ290" s="9"/>
      <c r="AK290" s="9"/>
      <c r="AL290" s="11">
        <f t="shared" si="12"/>
        <v>0</v>
      </c>
      <c r="AM290" s="11">
        <f t="shared" si="13"/>
        <v>0</v>
      </c>
      <c r="AN290" s="47" t="e">
        <f t="shared" si="14"/>
        <v>#DIV/0!</v>
      </c>
    </row>
    <row r="291" spans="1:40" x14ac:dyDescent="0.25">
      <c r="A291" s="10">
        <v>290</v>
      </c>
      <c r="B291" s="11">
        <f>VLOOKUP($A291,Table2[[No]:[Date Student Last Attended Program
(mm/dd/yyyy)]],2,FALSE)</f>
        <v>0</v>
      </c>
      <c r="C291" s="12">
        <f>VLOOKUP($A291,Table2[[No]:[Date Student Last Attended Program
(mm/dd/yyyy)]],4,FALSE)</f>
        <v>0</v>
      </c>
      <c r="D291" s="51">
        <f>VLOOKUP($A291,Table2[[No]:[Date Student Last Attended Program
(mm/dd/yyyy)]],14,FALSE)</f>
        <v>0</v>
      </c>
      <c r="E291" s="138">
        <f>VLOOKUP($A291,Table2[[No]:[Date Student Last Attended Program
(mm/dd/yyyy)]],17,FALSE)</f>
        <v>0</v>
      </c>
      <c r="F291" s="207">
        <f>VLOOKUP($A291,Table2[[No]:[Date Student Last Attended Program
(mm/dd/yyyy)]],18,FALSE)</f>
        <v>0</v>
      </c>
      <c r="G291" s="209">
        <f>VLOOKUP($A291,Table2[[#All],[No]:[Which Group Does Student Participate In?
(optional)]],23,FALSE)</f>
        <v>0</v>
      </c>
      <c r="H291" s="29"/>
      <c r="I291" s="29"/>
      <c r="J291" s="29"/>
      <c r="K291" s="29"/>
      <c r="L291" s="29"/>
      <c r="M291" s="29"/>
      <c r="N291" s="29"/>
      <c r="O291" s="29"/>
      <c r="P291" s="29"/>
      <c r="Q291" s="29"/>
      <c r="R291" s="29"/>
      <c r="S291" s="9"/>
      <c r="T291" s="9"/>
      <c r="U291" s="9"/>
      <c r="V291" s="9"/>
      <c r="W291" s="9"/>
      <c r="X291" s="9"/>
      <c r="Y291" s="9"/>
      <c r="Z291" s="9"/>
      <c r="AA291" s="9"/>
      <c r="AB291" s="9"/>
      <c r="AC291" s="9"/>
      <c r="AD291" s="9"/>
      <c r="AE291" s="9"/>
      <c r="AF291" s="9"/>
      <c r="AG291" s="9"/>
      <c r="AH291" s="9"/>
      <c r="AI291" s="9"/>
      <c r="AJ291" s="9"/>
      <c r="AK291" s="9"/>
      <c r="AL291" s="11">
        <f t="shared" si="12"/>
        <v>0</v>
      </c>
      <c r="AM291" s="11">
        <f t="shared" si="13"/>
        <v>0</v>
      </c>
      <c r="AN291" s="47" t="e">
        <f t="shared" si="14"/>
        <v>#DIV/0!</v>
      </c>
    </row>
    <row r="292" spans="1:40" x14ac:dyDescent="0.25">
      <c r="A292" s="10">
        <v>291</v>
      </c>
      <c r="B292" s="11">
        <f>VLOOKUP($A292,Table2[[No]:[Date Student Last Attended Program
(mm/dd/yyyy)]],2,FALSE)</f>
        <v>0</v>
      </c>
      <c r="C292" s="12">
        <f>VLOOKUP($A292,Table2[[No]:[Date Student Last Attended Program
(mm/dd/yyyy)]],4,FALSE)</f>
        <v>0</v>
      </c>
      <c r="D292" s="51">
        <f>VLOOKUP($A292,Table2[[No]:[Date Student Last Attended Program
(mm/dd/yyyy)]],14,FALSE)</f>
        <v>0</v>
      </c>
      <c r="E292" s="138">
        <f>VLOOKUP($A292,Table2[[No]:[Date Student Last Attended Program
(mm/dd/yyyy)]],17,FALSE)</f>
        <v>0</v>
      </c>
      <c r="F292" s="207">
        <f>VLOOKUP($A292,Table2[[No]:[Date Student Last Attended Program
(mm/dd/yyyy)]],18,FALSE)</f>
        <v>0</v>
      </c>
      <c r="G292" s="209">
        <f>VLOOKUP($A292,Table2[[#All],[No]:[Which Group Does Student Participate In?
(optional)]],23,FALSE)</f>
        <v>0</v>
      </c>
      <c r="H292" s="29"/>
      <c r="I292" s="29"/>
      <c r="J292" s="29"/>
      <c r="K292" s="29"/>
      <c r="L292" s="29"/>
      <c r="M292" s="29"/>
      <c r="N292" s="29"/>
      <c r="O292" s="29"/>
      <c r="P292" s="29"/>
      <c r="Q292" s="29"/>
      <c r="R292" s="29"/>
      <c r="S292" s="9"/>
      <c r="T292" s="9"/>
      <c r="U292" s="9"/>
      <c r="V292" s="9"/>
      <c r="W292" s="9"/>
      <c r="X292" s="9"/>
      <c r="Y292" s="9"/>
      <c r="Z292" s="9"/>
      <c r="AA292" s="9"/>
      <c r="AB292" s="9"/>
      <c r="AC292" s="9"/>
      <c r="AD292" s="9"/>
      <c r="AE292" s="9"/>
      <c r="AF292" s="9"/>
      <c r="AG292" s="9"/>
      <c r="AH292" s="9"/>
      <c r="AI292" s="9"/>
      <c r="AJ292" s="9"/>
      <c r="AK292" s="9"/>
      <c r="AL292" s="11">
        <f t="shared" si="12"/>
        <v>0</v>
      </c>
      <c r="AM292" s="11">
        <f t="shared" si="13"/>
        <v>0</v>
      </c>
      <c r="AN292" s="47" t="e">
        <f t="shared" si="14"/>
        <v>#DIV/0!</v>
      </c>
    </row>
    <row r="293" spans="1:40" x14ac:dyDescent="0.25">
      <c r="A293" s="10">
        <v>292</v>
      </c>
      <c r="B293" s="11">
        <f>VLOOKUP($A293,Table2[[No]:[Date Student Last Attended Program
(mm/dd/yyyy)]],2,FALSE)</f>
        <v>0</v>
      </c>
      <c r="C293" s="12">
        <f>VLOOKUP($A293,Table2[[No]:[Date Student Last Attended Program
(mm/dd/yyyy)]],4,FALSE)</f>
        <v>0</v>
      </c>
      <c r="D293" s="51">
        <f>VLOOKUP($A293,Table2[[No]:[Date Student Last Attended Program
(mm/dd/yyyy)]],14,FALSE)</f>
        <v>0</v>
      </c>
      <c r="E293" s="138">
        <f>VLOOKUP($A293,Table2[[No]:[Date Student Last Attended Program
(mm/dd/yyyy)]],17,FALSE)</f>
        <v>0</v>
      </c>
      <c r="F293" s="207">
        <f>VLOOKUP($A293,Table2[[No]:[Date Student Last Attended Program
(mm/dd/yyyy)]],18,FALSE)</f>
        <v>0</v>
      </c>
      <c r="G293" s="209">
        <f>VLOOKUP($A293,Table2[[#All],[No]:[Which Group Does Student Participate In?
(optional)]],23,FALSE)</f>
        <v>0</v>
      </c>
      <c r="H293" s="29"/>
      <c r="I293" s="29"/>
      <c r="J293" s="29"/>
      <c r="K293" s="29"/>
      <c r="L293" s="29"/>
      <c r="M293" s="29"/>
      <c r="N293" s="29"/>
      <c r="O293" s="29"/>
      <c r="P293" s="29"/>
      <c r="Q293" s="29"/>
      <c r="R293" s="29"/>
      <c r="S293" s="9"/>
      <c r="T293" s="9"/>
      <c r="U293" s="9"/>
      <c r="V293" s="9"/>
      <c r="W293" s="9"/>
      <c r="X293" s="9"/>
      <c r="Y293" s="9"/>
      <c r="Z293" s="9"/>
      <c r="AA293" s="9"/>
      <c r="AB293" s="9"/>
      <c r="AC293" s="9"/>
      <c r="AD293" s="9"/>
      <c r="AE293" s="9"/>
      <c r="AF293" s="9"/>
      <c r="AG293" s="9"/>
      <c r="AH293" s="9"/>
      <c r="AI293" s="9"/>
      <c r="AJ293" s="9"/>
      <c r="AK293" s="9"/>
      <c r="AL293" s="11">
        <f t="shared" si="12"/>
        <v>0</v>
      </c>
      <c r="AM293" s="11">
        <f t="shared" si="13"/>
        <v>0</v>
      </c>
      <c r="AN293" s="47" t="e">
        <f t="shared" si="14"/>
        <v>#DIV/0!</v>
      </c>
    </row>
    <row r="294" spans="1:40" x14ac:dyDescent="0.25">
      <c r="A294" s="10">
        <v>293</v>
      </c>
      <c r="B294" s="11">
        <f>VLOOKUP($A294,Table2[[No]:[Date Student Last Attended Program
(mm/dd/yyyy)]],2,FALSE)</f>
        <v>0</v>
      </c>
      <c r="C294" s="12">
        <f>VLOOKUP($A294,Table2[[No]:[Date Student Last Attended Program
(mm/dd/yyyy)]],4,FALSE)</f>
        <v>0</v>
      </c>
      <c r="D294" s="51">
        <f>VLOOKUP($A294,Table2[[No]:[Date Student Last Attended Program
(mm/dd/yyyy)]],14,FALSE)</f>
        <v>0</v>
      </c>
      <c r="E294" s="138">
        <f>VLOOKUP($A294,Table2[[No]:[Date Student Last Attended Program
(mm/dd/yyyy)]],17,FALSE)</f>
        <v>0</v>
      </c>
      <c r="F294" s="207">
        <f>VLOOKUP($A294,Table2[[No]:[Date Student Last Attended Program
(mm/dd/yyyy)]],18,FALSE)</f>
        <v>0</v>
      </c>
      <c r="G294" s="209">
        <f>VLOOKUP($A294,Table2[[#All],[No]:[Which Group Does Student Participate In?
(optional)]],23,FALSE)</f>
        <v>0</v>
      </c>
      <c r="H294" s="29"/>
      <c r="I294" s="29"/>
      <c r="J294" s="29"/>
      <c r="K294" s="29"/>
      <c r="L294" s="29"/>
      <c r="M294" s="29"/>
      <c r="N294" s="29"/>
      <c r="O294" s="29"/>
      <c r="P294" s="29"/>
      <c r="Q294" s="29"/>
      <c r="R294" s="29"/>
      <c r="S294" s="9"/>
      <c r="T294" s="9"/>
      <c r="U294" s="9"/>
      <c r="V294" s="9"/>
      <c r="W294" s="9"/>
      <c r="X294" s="9"/>
      <c r="Y294" s="9"/>
      <c r="Z294" s="9"/>
      <c r="AA294" s="9"/>
      <c r="AB294" s="9"/>
      <c r="AC294" s="9"/>
      <c r="AD294" s="9"/>
      <c r="AE294" s="9"/>
      <c r="AF294" s="9"/>
      <c r="AG294" s="9"/>
      <c r="AH294" s="9"/>
      <c r="AI294" s="9"/>
      <c r="AJ294" s="9"/>
      <c r="AK294" s="9"/>
      <c r="AL294" s="11">
        <f t="shared" si="12"/>
        <v>0</v>
      </c>
      <c r="AM294" s="11">
        <f t="shared" si="13"/>
        <v>0</v>
      </c>
      <c r="AN294" s="47" t="e">
        <f t="shared" si="14"/>
        <v>#DIV/0!</v>
      </c>
    </row>
    <row r="295" spans="1:40" x14ac:dyDescent="0.25">
      <c r="A295" s="10">
        <v>294</v>
      </c>
      <c r="B295" s="11">
        <f>VLOOKUP($A295,Table2[[No]:[Date Student Last Attended Program
(mm/dd/yyyy)]],2,FALSE)</f>
        <v>0</v>
      </c>
      <c r="C295" s="12">
        <f>VLOOKUP($A295,Table2[[No]:[Date Student Last Attended Program
(mm/dd/yyyy)]],4,FALSE)</f>
        <v>0</v>
      </c>
      <c r="D295" s="51">
        <f>VLOOKUP($A295,Table2[[No]:[Date Student Last Attended Program
(mm/dd/yyyy)]],14,FALSE)</f>
        <v>0</v>
      </c>
      <c r="E295" s="138">
        <f>VLOOKUP($A295,Table2[[No]:[Date Student Last Attended Program
(mm/dd/yyyy)]],17,FALSE)</f>
        <v>0</v>
      </c>
      <c r="F295" s="207">
        <f>VLOOKUP($A295,Table2[[No]:[Date Student Last Attended Program
(mm/dd/yyyy)]],18,FALSE)</f>
        <v>0</v>
      </c>
      <c r="G295" s="209">
        <f>VLOOKUP($A295,Table2[[#All],[No]:[Which Group Does Student Participate In?
(optional)]],23,FALSE)</f>
        <v>0</v>
      </c>
      <c r="H295" s="29"/>
      <c r="I295" s="29"/>
      <c r="J295" s="29"/>
      <c r="K295" s="29"/>
      <c r="L295" s="29"/>
      <c r="M295" s="29"/>
      <c r="N295" s="29"/>
      <c r="O295" s="29"/>
      <c r="P295" s="29"/>
      <c r="Q295" s="29"/>
      <c r="R295" s="29"/>
      <c r="S295" s="9"/>
      <c r="T295" s="9"/>
      <c r="U295" s="9"/>
      <c r="V295" s="9"/>
      <c r="W295" s="9"/>
      <c r="X295" s="9"/>
      <c r="Y295" s="9"/>
      <c r="Z295" s="9"/>
      <c r="AA295" s="9"/>
      <c r="AB295" s="9"/>
      <c r="AC295" s="9"/>
      <c r="AD295" s="9"/>
      <c r="AE295" s="9"/>
      <c r="AF295" s="9"/>
      <c r="AG295" s="9"/>
      <c r="AH295" s="9"/>
      <c r="AI295" s="9"/>
      <c r="AJ295" s="9"/>
      <c r="AK295" s="9"/>
      <c r="AL295" s="11">
        <f t="shared" si="12"/>
        <v>0</v>
      </c>
      <c r="AM295" s="11">
        <f t="shared" si="13"/>
        <v>0</v>
      </c>
      <c r="AN295" s="47" t="e">
        <f t="shared" si="14"/>
        <v>#DIV/0!</v>
      </c>
    </row>
    <row r="296" spans="1:40" x14ac:dyDescent="0.25">
      <c r="A296" s="10">
        <v>295</v>
      </c>
      <c r="B296" s="11">
        <f>VLOOKUP($A296,Table2[[No]:[Date Student Last Attended Program
(mm/dd/yyyy)]],2,FALSE)</f>
        <v>0</v>
      </c>
      <c r="C296" s="12">
        <f>VLOOKUP($A296,Table2[[No]:[Date Student Last Attended Program
(mm/dd/yyyy)]],4,FALSE)</f>
        <v>0</v>
      </c>
      <c r="D296" s="51">
        <f>VLOOKUP($A296,Table2[[No]:[Date Student Last Attended Program
(mm/dd/yyyy)]],14,FALSE)</f>
        <v>0</v>
      </c>
      <c r="E296" s="138">
        <f>VLOOKUP($A296,Table2[[No]:[Date Student Last Attended Program
(mm/dd/yyyy)]],17,FALSE)</f>
        <v>0</v>
      </c>
      <c r="F296" s="207">
        <f>VLOOKUP($A296,Table2[[No]:[Date Student Last Attended Program
(mm/dd/yyyy)]],18,FALSE)</f>
        <v>0</v>
      </c>
      <c r="G296" s="209">
        <f>VLOOKUP($A296,Table2[[#All],[No]:[Which Group Does Student Participate In?
(optional)]],23,FALSE)</f>
        <v>0</v>
      </c>
      <c r="H296" s="29"/>
      <c r="I296" s="29"/>
      <c r="J296" s="29"/>
      <c r="K296" s="29"/>
      <c r="L296" s="29"/>
      <c r="M296" s="29"/>
      <c r="N296" s="29"/>
      <c r="O296" s="29"/>
      <c r="P296" s="29"/>
      <c r="Q296" s="29"/>
      <c r="R296" s="29"/>
      <c r="S296" s="9"/>
      <c r="T296" s="9"/>
      <c r="U296" s="9"/>
      <c r="V296" s="9"/>
      <c r="W296" s="9"/>
      <c r="X296" s="9"/>
      <c r="Y296" s="9"/>
      <c r="Z296" s="9"/>
      <c r="AA296" s="9"/>
      <c r="AB296" s="9"/>
      <c r="AC296" s="9"/>
      <c r="AD296" s="9"/>
      <c r="AE296" s="9"/>
      <c r="AF296" s="9"/>
      <c r="AG296" s="9"/>
      <c r="AH296" s="9"/>
      <c r="AI296" s="9"/>
      <c r="AJ296" s="9"/>
      <c r="AK296" s="9"/>
      <c r="AL296" s="11">
        <f t="shared" si="12"/>
        <v>0</v>
      </c>
      <c r="AM296" s="11">
        <f t="shared" si="13"/>
        <v>0</v>
      </c>
      <c r="AN296" s="47" t="e">
        <f t="shared" si="14"/>
        <v>#DIV/0!</v>
      </c>
    </row>
    <row r="297" spans="1:40" x14ac:dyDescent="0.25">
      <c r="A297" s="10">
        <v>296</v>
      </c>
      <c r="B297" s="11">
        <f>VLOOKUP($A297,Table2[[No]:[Date Student Last Attended Program
(mm/dd/yyyy)]],2,FALSE)</f>
        <v>0</v>
      </c>
      <c r="C297" s="12">
        <f>VLOOKUP($A297,Table2[[No]:[Date Student Last Attended Program
(mm/dd/yyyy)]],4,FALSE)</f>
        <v>0</v>
      </c>
      <c r="D297" s="51">
        <f>VLOOKUP($A297,Table2[[No]:[Date Student Last Attended Program
(mm/dd/yyyy)]],14,FALSE)</f>
        <v>0</v>
      </c>
      <c r="E297" s="138">
        <f>VLOOKUP($A297,Table2[[No]:[Date Student Last Attended Program
(mm/dd/yyyy)]],17,FALSE)</f>
        <v>0</v>
      </c>
      <c r="F297" s="207">
        <f>VLOOKUP($A297,Table2[[No]:[Date Student Last Attended Program
(mm/dd/yyyy)]],18,FALSE)</f>
        <v>0</v>
      </c>
      <c r="G297" s="209">
        <f>VLOOKUP($A297,Table2[[#All],[No]:[Which Group Does Student Participate In?
(optional)]],23,FALSE)</f>
        <v>0</v>
      </c>
      <c r="H297" s="29"/>
      <c r="I297" s="29"/>
      <c r="J297" s="29"/>
      <c r="K297" s="29"/>
      <c r="L297" s="29"/>
      <c r="M297" s="29"/>
      <c r="N297" s="29"/>
      <c r="O297" s="29"/>
      <c r="P297" s="29"/>
      <c r="Q297" s="29"/>
      <c r="R297" s="29"/>
      <c r="S297" s="9"/>
      <c r="T297" s="9"/>
      <c r="U297" s="9"/>
      <c r="V297" s="9"/>
      <c r="W297" s="9"/>
      <c r="X297" s="9"/>
      <c r="Y297" s="9"/>
      <c r="Z297" s="9"/>
      <c r="AA297" s="9"/>
      <c r="AB297" s="9"/>
      <c r="AC297" s="9"/>
      <c r="AD297" s="9"/>
      <c r="AE297" s="9"/>
      <c r="AF297" s="9"/>
      <c r="AG297" s="9"/>
      <c r="AH297" s="9"/>
      <c r="AI297" s="9"/>
      <c r="AJ297" s="9"/>
      <c r="AK297" s="9"/>
      <c r="AL297" s="11">
        <f t="shared" si="12"/>
        <v>0</v>
      </c>
      <c r="AM297" s="11">
        <f t="shared" si="13"/>
        <v>0</v>
      </c>
      <c r="AN297" s="47" t="e">
        <f t="shared" si="14"/>
        <v>#DIV/0!</v>
      </c>
    </row>
    <row r="298" spans="1:40" x14ac:dyDescent="0.25">
      <c r="A298" s="10">
        <v>297</v>
      </c>
      <c r="B298" s="11">
        <f>VLOOKUP($A298,Table2[[No]:[Date Student Last Attended Program
(mm/dd/yyyy)]],2,FALSE)</f>
        <v>0</v>
      </c>
      <c r="C298" s="12">
        <f>VLOOKUP($A298,Table2[[No]:[Date Student Last Attended Program
(mm/dd/yyyy)]],4,FALSE)</f>
        <v>0</v>
      </c>
      <c r="D298" s="51">
        <f>VLOOKUP($A298,Table2[[No]:[Date Student Last Attended Program
(mm/dd/yyyy)]],14,FALSE)</f>
        <v>0</v>
      </c>
      <c r="E298" s="138">
        <f>VLOOKUP($A298,Table2[[No]:[Date Student Last Attended Program
(mm/dd/yyyy)]],17,FALSE)</f>
        <v>0</v>
      </c>
      <c r="F298" s="207">
        <f>VLOOKUP($A298,Table2[[No]:[Date Student Last Attended Program
(mm/dd/yyyy)]],18,FALSE)</f>
        <v>0</v>
      </c>
      <c r="G298" s="209">
        <f>VLOOKUP($A298,Table2[[#All],[No]:[Which Group Does Student Participate In?
(optional)]],23,FALSE)</f>
        <v>0</v>
      </c>
      <c r="H298" s="29"/>
      <c r="I298" s="29"/>
      <c r="J298" s="29"/>
      <c r="K298" s="29"/>
      <c r="L298" s="29"/>
      <c r="M298" s="29"/>
      <c r="N298" s="29"/>
      <c r="O298" s="29"/>
      <c r="P298" s="29"/>
      <c r="Q298" s="29"/>
      <c r="R298" s="29"/>
      <c r="S298" s="9"/>
      <c r="T298" s="9"/>
      <c r="U298" s="9"/>
      <c r="V298" s="9"/>
      <c r="W298" s="9"/>
      <c r="X298" s="9"/>
      <c r="Y298" s="9"/>
      <c r="Z298" s="9"/>
      <c r="AA298" s="9"/>
      <c r="AB298" s="9"/>
      <c r="AC298" s="9"/>
      <c r="AD298" s="9"/>
      <c r="AE298" s="9"/>
      <c r="AF298" s="9"/>
      <c r="AG298" s="9"/>
      <c r="AH298" s="9"/>
      <c r="AI298" s="9"/>
      <c r="AJ298" s="9"/>
      <c r="AK298" s="9"/>
      <c r="AL298" s="11">
        <f t="shared" si="12"/>
        <v>0</v>
      </c>
      <c r="AM298" s="11">
        <f t="shared" si="13"/>
        <v>0</v>
      </c>
      <c r="AN298" s="47" t="e">
        <f t="shared" si="14"/>
        <v>#DIV/0!</v>
      </c>
    </row>
    <row r="299" spans="1:40" x14ac:dyDescent="0.25">
      <c r="A299" s="10">
        <v>298</v>
      </c>
      <c r="B299" s="11">
        <f>VLOOKUP($A299,Table2[[No]:[Date Student Last Attended Program
(mm/dd/yyyy)]],2,FALSE)</f>
        <v>0</v>
      </c>
      <c r="C299" s="12">
        <f>VLOOKUP($A299,Table2[[No]:[Date Student Last Attended Program
(mm/dd/yyyy)]],4,FALSE)</f>
        <v>0</v>
      </c>
      <c r="D299" s="51">
        <f>VLOOKUP($A299,Table2[[No]:[Date Student Last Attended Program
(mm/dd/yyyy)]],14,FALSE)</f>
        <v>0</v>
      </c>
      <c r="E299" s="138">
        <f>VLOOKUP($A299,Table2[[No]:[Date Student Last Attended Program
(mm/dd/yyyy)]],17,FALSE)</f>
        <v>0</v>
      </c>
      <c r="F299" s="207">
        <f>VLOOKUP($A299,Table2[[No]:[Date Student Last Attended Program
(mm/dd/yyyy)]],18,FALSE)</f>
        <v>0</v>
      </c>
      <c r="G299" s="209">
        <f>VLOOKUP($A299,Table2[[#All],[No]:[Which Group Does Student Participate In?
(optional)]],23,FALSE)</f>
        <v>0</v>
      </c>
      <c r="H299" s="29"/>
      <c r="I299" s="29"/>
      <c r="J299" s="29"/>
      <c r="K299" s="29"/>
      <c r="L299" s="29"/>
      <c r="M299" s="29"/>
      <c r="N299" s="29"/>
      <c r="O299" s="29"/>
      <c r="P299" s="29"/>
      <c r="Q299" s="29"/>
      <c r="R299" s="29"/>
      <c r="S299" s="9"/>
      <c r="T299" s="9"/>
      <c r="U299" s="9"/>
      <c r="V299" s="9"/>
      <c r="W299" s="9"/>
      <c r="X299" s="9"/>
      <c r="Y299" s="9"/>
      <c r="Z299" s="9"/>
      <c r="AA299" s="9"/>
      <c r="AB299" s="9"/>
      <c r="AC299" s="9"/>
      <c r="AD299" s="9"/>
      <c r="AE299" s="9"/>
      <c r="AF299" s="9"/>
      <c r="AG299" s="9"/>
      <c r="AH299" s="9"/>
      <c r="AI299" s="9"/>
      <c r="AJ299" s="9"/>
      <c r="AK299" s="9"/>
      <c r="AL299" s="11">
        <f t="shared" si="12"/>
        <v>0</v>
      </c>
      <c r="AM299" s="11">
        <f t="shared" si="13"/>
        <v>0</v>
      </c>
      <c r="AN299" s="47" t="e">
        <f t="shared" si="14"/>
        <v>#DIV/0!</v>
      </c>
    </row>
    <row r="300" spans="1:40" x14ac:dyDescent="0.25">
      <c r="A300" s="10">
        <v>299</v>
      </c>
      <c r="B300" s="11">
        <f>VLOOKUP($A300,Table2[[No]:[Date Student Last Attended Program
(mm/dd/yyyy)]],2,FALSE)</f>
        <v>0</v>
      </c>
      <c r="C300" s="12">
        <f>VLOOKUP($A300,Table2[[No]:[Date Student Last Attended Program
(mm/dd/yyyy)]],4,FALSE)</f>
        <v>0</v>
      </c>
      <c r="D300" s="51">
        <f>VLOOKUP($A300,Table2[[No]:[Date Student Last Attended Program
(mm/dd/yyyy)]],14,FALSE)</f>
        <v>0</v>
      </c>
      <c r="E300" s="138">
        <f>VLOOKUP($A300,Table2[[No]:[Date Student Last Attended Program
(mm/dd/yyyy)]],17,FALSE)</f>
        <v>0</v>
      </c>
      <c r="F300" s="207">
        <f>VLOOKUP($A300,Table2[[No]:[Date Student Last Attended Program
(mm/dd/yyyy)]],18,FALSE)</f>
        <v>0</v>
      </c>
      <c r="G300" s="209">
        <f>VLOOKUP($A300,Table2[[#All],[No]:[Which Group Does Student Participate In?
(optional)]],23,FALSE)</f>
        <v>0</v>
      </c>
      <c r="H300" s="29"/>
      <c r="I300" s="29"/>
      <c r="J300" s="29"/>
      <c r="K300" s="29"/>
      <c r="L300" s="29"/>
      <c r="M300" s="29"/>
      <c r="N300" s="29"/>
      <c r="O300" s="29"/>
      <c r="P300" s="29"/>
      <c r="Q300" s="29"/>
      <c r="R300" s="29"/>
      <c r="S300" s="9"/>
      <c r="T300" s="9"/>
      <c r="U300" s="9"/>
      <c r="V300" s="9"/>
      <c r="W300" s="9"/>
      <c r="X300" s="9"/>
      <c r="Y300" s="9"/>
      <c r="Z300" s="9"/>
      <c r="AA300" s="9"/>
      <c r="AB300" s="9"/>
      <c r="AC300" s="9"/>
      <c r="AD300" s="9"/>
      <c r="AE300" s="9"/>
      <c r="AF300" s="9"/>
      <c r="AG300" s="9"/>
      <c r="AH300" s="9"/>
      <c r="AI300" s="9"/>
      <c r="AJ300" s="9"/>
      <c r="AK300" s="9"/>
      <c r="AL300" s="11">
        <f t="shared" si="12"/>
        <v>0</v>
      </c>
      <c r="AM300" s="11">
        <f t="shared" si="13"/>
        <v>0</v>
      </c>
      <c r="AN300" s="47" t="e">
        <f t="shared" si="14"/>
        <v>#DIV/0!</v>
      </c>
    </row>
    <row r="301" spans="1:40" x14ac:dyDescent="0.25">
      <c r="A301" s="10">
        <v>300</v>
      </c>
      <c r="B301" s="11">
        <f>VLOOKUP($A301,Table2[[No]:[Date Student Last Attended Program
(mm/dd/yyyy)]],2,FALSE)</f>
        <v>0</v>
      </c>
      <c r="C301" s="12">
        <f>VLOOKUP($A301,Table2[[No]:[Date Student Last Attended Program
(mm/dd/yyyy)]],4,FALSE)</f>
        <v>0</v>
      </c>
      <c r="D301" s="51">
        <f>VLOOKUP($A301,Table2[[No]:[Date Student Last Attended Program
(mm/dd/yyyy)]],14,FALSE)</f>
        <v>0</v>
      </c>
      <c r="E301" s="138">
        <f>VLOOKUP($A301,Table2[[No]:[Date Student Last Attended Program
(mm/dd/yyyy)]],17,FALSE)</f>
        <v>0</v>
      </c>
      <c r="F301" s="207">
        <f>VLOOKUP($A301,Table2[[No]:[Date Student Last Attended Program
(mm/dd/yyyy)]],18,FALSE)</f>
        <v>0</v>
      </c>
      <c r="G301" s="209">
        <f>VLOOKUP($A301,Table2[[#All],[No]:[Which Group Does Student Participate In?
(optional)]],23,FALSE)</f>
        <v>0</v>
      </c>
      <c r="H301" s="29"/>
      <c r="I301" s="29"/>
      <c r="J301" s="29"/>
      <c r="K301" s="29"/>
      <c r="L301" s="29"/>
      <c r="M301" s="29"/>
      <c r="N301" s="29"/>
      <c r="O301" s="29"/>
      <c r="P301" s="29"/>
      <c r="Q301" s="29"/>
      <c r="R301" s="29"/>
      <c r="S301" s="9"/>
      <c r="T301" s="9"/>
      <c r="U301" s="9"/>
      <c r="V301" s="9"/>
      <c r="W301" s="9"/>
      <c r="X301" s="9"/>
      <c r="Y301" s="9"/>
      <c r="Z301" s="9"/>
      <c r="AA301" s="9"/>
      <c r="AB301" s="9"/>
      <c r="AC301" s="9"/>
      <c r="AD301" s="9"/>
      <c r="AE301" s="9"/>
      <c r="AF301" s="9"/>
      <c r="AG301" s="9"/>
      <c r="AH301" s="9"/>
      <c r="AI301" s="9"/>
      <c r="AJ301" s="9"/>
      <c r="AK301" s="9"/>
      <c r="AL301" s="11">
        <f t="shared" si="12"/>
        <v>0</v>
      </c>
      <c r="AM301" s="11">
        <f t="shared" si="13"/>
        <v>0</v>
      </c>
      <c r="AN301" s="47" t="e">
        <f t="shared" si="14"/>
        <v>#DIV/0!</v>
      </c>
    </row>
    <row r="302" spans="1:40" x14ac:dyDescent="0.25">
      <c r="E302" s="206"/>
      <c r="F302" s="4"/>
      <c r="G302" s="203"/>
      <c r="H302" s="129">
        <f t="shared" ref="H302:AK302" si="15">COUNTIF(H2:H301,"1")</f>
        <v>0</v>
      </c>
      <c r="I302" s="129">
        <f t="shared" si="15"/>
        <v>0</v>
      </c>
      <c r="J302" s="129">
        <f t="shared" si="15"/>
        <v>0</v>
      </c>
      <c r="K302" s="129">
        <f t="shared" si="15"/>
        <v>0</v>
      </c>
      <c r="L302" s="129">
        <f t="shared" si="15"/>
        <v>0</v>
      </c>
      <c r="M302" s="129">
        <f t="shared" si="15"/>
        <v>0</v>
      </c>
      <c r="N302" s="129">
        <f t="shared" si="15"/>
        <v>0</v>
      </c>
      <c r="O302" s="129">
        <f t="shared" si="15"/>
        <v>0</v>
      </c>
      <c r="P302" s="129">
        <f t="shared" si="15"/>
        <v>0</v>
      </c>
      <c r="Q302" s="129">
        <f t="shared" si="15"/>
        <v>0</v>
      </c>
      <c r="R302" s="129">
        <f t="shared" si="15"/>
        <v>0</v>
      </c>
      <c r="S302" s="129">
        <f t="shared" si="15"/>
        <v>0</v>
      </c>
      <c r="T302" s="129">
        <f t="shared" si="15"/>
        <v>0</v>
      </c>
      <c r="U302" s="129">
        <f t="shared" si="15"/>
        <v>0</v>
      </c>
      <c r="V302" s="129">
        <f t="shared" si="15"/>
        <v>0</v>
      </c>
      <c r="W302" s="129">
        <f t="shared" si="15"/>
        <v>0</v>
      </c>
      <c r="X302" s="129">
        <f t="shared" si="15"/>
        <v>0</v>
      </c>
      <c r="Y302" s="129">
        <f t="shared" si="15"/>
        <v>0</v>
      </c>
      <c r="Z302" s="129">
        <f t="shared" si="15"/>
        <v>0</v>
      </c>
      <c r="AA302" s="129">
        <f t="shared" si="15"/>
        <v>0</v>
      </c>
      <c r="AB302" s="129">
        <f t="shared" si="15"/>
        <v>0</v>
      </c>
      <c r="AC302" s="129">
        <f t="shared" si="15"/>
        <v>0</v>
      </c>
      <c r="AD302" s="129">
        <f t="shared" si="15"/>
        <v>0</v>
      </c>
      <c r="AE302" s="129">
        <f t="shared" si="15"/>
        <v>0</v>
      </c>
      <c r="AF302" s="129">
        <f t="shared" si="15"/>
        <v>0</v>
      </c>
      <c r="AG302" s="129">
        <f t="shared" si="15"/>
        <v>0</v>
      </c>
      <c r="AH302" s="129">
        <f t="shared" si="15"/>
        <v>0</v>
      </c>
      <c r="AI302" s="129">
        <f t="shared" si="15"/>
        <v>0</v>
      </c>
      <c r="AJ302" s="129">
        <f t="shared" si="15"/>
        <v>0</v>
      </c>
      <c r="AK302" s="129">
        <f t="shared" si="15"/>
        <v>0</v>
      </c>
    </row>
    <row r="303" spans="1:40" x14ac:dyDescent="0.25">
      <c r="E303" s="206"/>
      <c r="F303" s="4"/>
      <c r="G303" s="203"/>
      <c r="H303" s="129">
        <f t="shared" ref="H303:AK303" si="16">COUNTIF(H2:H301,"0")+COUNTIF(H2:H301,"1")</f>
        <v>0</v>
      </c>
      <c r="I303" s="129">
        <f t="shared" si="16"/>
        <v>0</v>
      </c>
      <c r="J303" s="129">
        <f t="shared" si="16"/>
        <v>0</v>
      </c>
      <c r="K303" s="129">
        <f t="shared" si="16"/>
        <v>0</v>
      </c>
      <c r="L303" s="129">
        <f t="shared" si="16"/>
        <v>0</v>
      </c>
      <c r="M303" s="129">
        <f t="shared" si="16"/>
        <v>0</v>
      </c>
      <c r="N303" s="129">
        <f t="shared" si="16"/>
        <v>0</v>
      </c>
      <c r="O303" s="129">
        <f t="shared" si="16"/>
        <v>0</v>
      </c>
      <c r="P303" s="129">
        <f t="shared" si="16"/>
        <v>0</v>
      </c>
      <c r="Q303" s="129">
        <f t="shared" si="16"/>
        <v>0</v>
      </c>
      <c r="R303" s="129">
        <f t="shared" si="16"/>
        <v>0</v>
      </c>
      <c r="S303" s="129">
        <f t="shared" si="16"/>
        <v>0</v>
      </c>
      <c r="T303" s="129">
        <f t="shared" si="16"/>
        <v>0</v>
      </c>
      <c r="U303" s="129">
        <f t="shared" si="16"/>
        <v>0</v>
      </c>
      <c r="V303" s="129">
        <f t="shared" si="16"/>
        <v>0</v>
      </c>
      <c r="W303" s="129">
        <f t="shared" si="16"/>
        <v>0</v>
      </c>
      <c r="X303" s="129">
        <f t="shared" si="16"/>
        <v>0</v>
      </c>
      <c r="Y303" s="129">
        <f t="shared" si="16"/>
        <v>0</v>
      </c>
      <c r="Z303" s="129">
        <f t="shared" si="16"/>
        <v>0</v>
      </c>
      <c r="AA303" s="129">
        <f t="shared" si="16"/>
        <v>0</v>
      </c>
      <c r="AB303" s="129">
        <f t="shared" si="16"/>
        <v>0</v>
      </c>
      <c r="AC303" s="129">
        <f t="shared" si="16"/>
        <v>0</v>
      </c>
      <c r="AD303" s="129">
        <f t="shared" si="16"/>
        <v>0</v>
      </c>
      <c r="AE303" s="129">
        <f t="shared" si="16"/>
        <v>0</v>
      </c>
      <c r="AF303" s="129">
        <f t="shared" si="16"/>
        <v>0</v>
      </c>
      <c r="AG303" s="129">
        <f t="shared" si="16"/>
        <v>0</v>
      </c>
      <c r="AH303" s="129">
        <f t="shared" si="16"/>
        <v>0</v>
      </c>
      <c r="AI303" s="129">
        <f t="shared" si="16"/>
        <v>0</v>
      </c>
      <c r="AJ303" s="129">
        <f t="shared" si="16"/>
        <v>0</v>
      </c>
      <c r="AK303" s="129">
        <f t="shared" si="16"/>
        <v>0</v>
      </c>
    </row>
  </sheetData>
  <sheetProtection algorithmName="SHA-512" hashValue="3SqONUUyjpDQS3wqOvj/9OjsGqoFyCIWi56Hbc1vkbleuXJ3kstqLo3od9m+IYUJid+EE0iWBFLNC7ahwc+XsA==" saltValue="wFprJe3GA7z6SJ5+K6wKBw==" spinCount="100000" sheet="1" objects="1" scenarios="1" selectLockedCells="1" sort="0" autoFilter="0"/>
  <protectedRanges>
    <protectedRange sqref="G1:G301" name="JanEditRange"/>
    <protectedRange sqref="G1:G301" name="OctEditableRange"/>
    <protectedRange sqref="G1:G301" name="MarEditRange"/>
    <protectedRange sqref="A1:AN301" name="AprEditableRange"/>
  </protectedRanges>
  <autoFilter ref="A1:AN303" xr:uid="{26A567EB-C15B-44D8-A99F-E0A992471D41}">
    <sortState xmlns:xlrd2="http://schemas.microsoft.com/office/spreadsheetml/2017/richdata2" ref="A2:AN303">
      <sortCondition ref="A1:A303"/>
    </sortState>
  </autoFilter>
  <conditionalFormatting sqref="I2:AN301">
    <cfRule type="expression" dxfId="15" priority="6">
      <formula>MOD(ROW(),2)</formula>
    </cfRule>
  </conditionalFormatting>
  <conditionalFormatting sqref="H2:H301">
    <cfRule type="expression" dxfId="14" priority="4">
      <formula>MOD(ROW(),2)</formula>
    </cfRule>
  </conditionalFormatting>
  <conditionalFormatting sqref="B2:D301">
    <cfRule type="expression" dxfId="13" priority="3">
      <formula>MOD(ROW(),2)</formula>
    </cfRule>
  </conditionalFormatting>
  <conditionalFormatting sqref="E2:E303">
    <cfRule type="expression" dxfId="12" priority="2">
      <formula>MOD(ROW(),2)</formula>
    </cfRule>
  </conditionalFormatting>
  <conditionalFormatting sqref="G2:G301">
    <cfRule type="expression" dxfId="11" priority="1">
      <formula>MOD(ROW(),2)</formula>
    </cfRule>
  </conditionalFormatting>
  <dataValidations count="2">
    <dataValidation type="date" allowBlank="1" showInputMessage="1" showErrorMessage="1" error="Please enter a date between 1/1/1990 and 1/1/2015." sqref="F304:G1048576" xr:uid="{D92D4759-EA40-462F-ABAF-BB2A3FA5A1D6}">
      <formula1>32874</formula1>
      <formula2>42005</formula2>
    </dataValidation>
    <dataValidation type="date" operator="greaterThanOrEqual" allowBlank="1" showInputMessage="1" showErrorMessage="1" error="Please enter a date from this fiscal year" sqref="F2:F303 G302:G303" xr:uid="{A7A2D94D-52EE-4BC0-9612-BCD27BB64D8C}">
      <formula1>E2</formula1>
    </dataValidation>
  </dataValidations>
  <pageMargins left="0.25" right="0.25" top="0.75" bottom="0.75" header="0.3" footer="0.3"/>
  <pageSetup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dropdown!$A$1:$A$2</xm:f>
          </x14:formula1>
          <xm:sqref>H2:AK301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4">
    <tabColor theme="0" tint="-0.249977111117893"/>
  </sheetPr>
  <dimension ref="A1:AO303"/>
  <sheetViews>
    <sheetView workbookViewId="0">
      <pane xSplit="7" ySplit="1" topLeftCell="H2" activePane="bottomRight" state="frozen"/>
      <selection pane="topRight" activeCell="H1" sqref="H1"/>
      <selection pane="bottomLeft" activeCell="A2" sqref="A2"/>
      <selection pane="bottomRight" activeCell="H1" sqref="H1"/>
    </sheetView>
  </sheetViews>
  <sheetFormatPr defaultColWidth="9.140625" defaultRowHeight="15" x14ac:dyDescent="0.25"/>
  <cols>
    <col min="1" max="1" width="4.7109375" style="6" customWidth="1"/>
    <col min="2" max="2" width="24" style="5" customWidth="1"/>
    <col min="3" max="3" width="25.42578125" style="5" customWidth="1"/>
    <col min="4" max="4" width="6.85546875" style="5" customWidth="1"/>
    <col min="5" max="5" width="10.85546875" style="7" customWidth="1"/>
    <col min="6" max="6" width="15.5703125" style="7" customWidth="1"/>
    <col min="7" max="7" width="15.5703125" style="204" customWidth="1"/>
    <col min="8" max="16" width="6.5703125" style="8" bestFit="1" customWidth="1"/>
    <col min="17" max="38" width="7.5703125" style="8" bestFit="1" customWidth="1"/>
    <col min="39" max="39" width="13.140625" style="5" bestFit="1" customWidth="1"/>
    <col min="40" max="40" width="12.140625" style="5" bestFit="1" customWidth="1"/>
    <col min="41" max="41" width="17" style="45" customWidth="1"/>
    <col min="42" max="16384" width="9.140625" style="5"/>
  </cols>
  <sheetData>
    <row r="1" spans="1:41" ht="32.450000000000003" customHeight="1" x14ac:dyDescent="0.25">
      <c r="A1" s="22" t="s">
        <v>69</v>
      </c>
      <c r="B1" s="22" t="s">
        <v>70</v>
      </c>
      <c r="C1" s="22" t="s">
        <v>71</v>
      </c>
      <c r="D1" s="22" t="s">
        <v>72</v>
      </c>
      <c r="E1" s="137" t="s">
        <v>94</v>
      </c>
      <c r="F1" s="136" t="s">
        <v>95</v>
      </c>
      <c r="G1" s="219" t="s">
        <v>96</v>
      </c>
      <c r="H1" s="195">
        <v>44317</v>
      </c>
      <c r="I1" s="195">
        <v>44318</v>
      </c>
      <c r="J1" s="195">
        <v>44319</v>
      </c>
      <c r="K1" s="195">
        <v>44320</v>
      </c>
      <c r="L1" s="195">
        <v>44321</v>
      </c>
      <c r="M1" s="195">
        <v>44322</v>
      </c>
      <c r="N1" s="195">
        <v>44323</v>
      </c>
      <c r="O1" s="195">
        <v>44324</v>
      </c>
      <c r="P1" s="195">
        <v>44325</v>
      </c>
      <c r="Q1" s="195">
        <v>44326</v>
      </c>
      <c r="R1" s="195">
        <v>44327</v>
      </c>
      <c r="S1" s="195">
        <v>44328</v>
      </c>
      <c r="T1" s="195">
        <v>44329</v>
      </c>
      <c r="U1" s="195">
        <v>44330</v>
      </c>
      <c r="V1" s="195">
        <v>44331</v>
      </c>
      <c r="W1" s="195">
        <v>44332</v>
      </c>
      <c r="X1" s="195">
        <v>44333</v>
      </c>
      <c r="Y1" s="195">
        <v>44334</v>
      </c>
      <c r="Z1" s="195">
        <v>44335</v>
      </c>
      <c r="AA1" s="195">
        <v>44336</v>
      </c>
      <c r="AB1" s="195">
        <v>44337</v>
      </c>
      <c r="AC1" s="195">
        <v>44338</v>
      </c>
      <c r="AD1" s="195">
        <v>44339</v>
      </c>
      <c r="AE1" s="195">
        <v>44340</v>
      </c>
      <c r="AF1" s="195">
        <v>44341</v>
      </c>
      <c r="AG1" s="195">
        <v>44342</v>
      </c>
      <c r="AH1" s="195">
        <v>44343</v>
      </c>
      <c r="AI1" s="195">
        <v>44344</v>
      </c>
      <c r="AJ1" s="195">
        <v>44345</v>
      </c>
      <c r="AK1" s="195">
        <v>44346</v>
      </c>
      <c r="AL1" s="195">
        <v>44347</v>
      </c>
      <c r="AM1" s="10" t="s">
        <v>73</v>
      </c>
      <c r="AN1" s="10" t="s">
        <v>74</v>
      </c>
      <c r="AO1" s="213" t="s">
        <v>75</v>
      </c>
    </row>
    <row r="2" spans="1:41" x14ac:dyDescent="0.25">
      <c r="A2" s="10">
        <v>1</v>
      </c>
      <c r="B2" s="11">
        <f>VLOOKUP($A2,Table2[[No]:[Date Student Last Attended Program
(mm/dd/yyyy)]],2,FALSE)</f>
        <v>0</v>
      </c>
      <c r="C2" s="12">
        <f>VLOOKUP($A2,Table2[[No]:[Date Student Last Attended Program
(mm/dd/yyyy)]],4,FALSE)</f>
        <v>0</v>
      </c>
      <c r="D2" s="51">
        <f>VLOOKUP($A2,Table2[[No]:[Date Student Last Attended Program
(mm/dd/yyyy)]],14,FALSE)</f>
        <v>0</v>
      </c>
      <c r="E2" s="138">
        <f>VLOOKUP($A2,Table2[[No]:[Date Student Last Attended Program
(mm/dd/yyyy)]],17,FALSE)</f>
        <v>0</v>
      </c>
      <c r="F2" s="207">
        <f>VLOOKUP($A2,Table2[[No]:[Date Student Last Attended Program
(mm/dd/yyyy)]],18,FALSE)</f>
        <v>0</v>
      </c>
      <c r="G2" s="209">
        <f>VLOOKUP($A2,Table2[[#All],[No]:[Which Group Does Student Participate In?
(optional)]],23,FALSE)</f>
        <v>0</v>
      </c>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11">
        <f t="shared" ref="AM2:AM65" si="0">COUNTIF(H2:AL2,"1")</f>
        <v>0</v>
      </c>
      <c r="AN2" s="11">
        <f t="shared" ref="AN2:AN65" si="1">COUNTIFS(H2:AL2,"1")+COUNTIF(H2:AL2,"0")</f>
        <v>0</v>
      </c>
      <c r="AO2" s="47" t="e">
        <f t="shared" ref="AO2:AO65" si="2">AM2/AN2</f>
        <v>#DIV/0!</v>
      </c>
    </row>
    <row r="3" spans="1:41" x14ac:dyDescent="0.25">
      <c r="A3" s="10">
        <v>2</v>
      </c>
      <c r="B3" s="11">
        <f>VLOOKUP($A3,Table2[[No]:[Date Student Last Attended Program
(mm/dd/yyyy)]],2,FALSE)</f>
        <v>0</v>
      </c>
      <c r="C3" s="12">
        <f>VLOOKUP($A3,Table2[[No]:[Date Student Last Attended Program
(mm/dd/yyyy)]],4,FALSE)</f>
        <v>0</v>
      </c>
      <c r="D3" s="51">
        <f>VLOOKUP($A3,Table2[[No]:[Date Student Last Attended Program
(mm/dd/yyyy)]],14,FALSE)</f>
        <v>0</v>
      </c>
      <c r="E3" s="138">
        <f>VLOOKUP($A3,Table2[[No]:[Date Student Last Attended Program
(mm/dd/yyyy)]],17,FALSE)</f>
        <v>0</v>
      </c>
      <c r="F3" s="207">
        <f>VLOOKUP($A3,Table2[[No]:[Date Student Last Attended Program
(mm/dd/yyyy)]],18,FALSE)</f>
        <v>0</v>
      </c>
      <c r="G3" s="209">
        <f>VLOOKUP($A3,Table2[[#All],[No]:[Which Group Does Student Participate In?
(optional)]],23,FALSE)</f>
        <v>0</v>
      </c>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11">
        <f t="shared" si="0"/>
        <v>0</v>
      </c>
      <c r="AN3" s="11">
        <f t="shared" si="1"/>
        <v>0</v>
      </c>
      <c r="AO3" s="47" t="e">
        <f t="shared" si="2"/>
        <v>#DIV/0!</v>
      </c>
    </row>
    <row r="4" spans="1:41" x14ac:dyDescent="0.25">
      <c r="A4" s="10">
        <v>3</v>
      </c>
      <c r="B4" s="11">
        <f>VLOOKUP($A4,Table2[[No]:[Date Student Last Attended Program
(mm/dd/yyyy)]],2,FALSE)</f>
        <v>0</v>
      </c>
      <c r="C4" s="12">
        <f>VLOOKUP($A4,Table2[[No]:[Date Student Last Attended Program
(mm/dd/yyyy)]],4,FALSE)</f>
        <v>0</v>
      </c>
      <c r="D4" s="51">
        <f>VLOOKUP($A4,Table2[[No]:[Date Student Last Attended Program
(mm/dd/yyyy)]],14,FALSE)</f>
        <v>0</v>
      </c>
      <c r="E4" s="138">
        <f>VLOOKUP($A4,Table2[[No]:[Date Student Last Attended Program
(mm/dd/yyyy)]],17,FALSE)</f>
        <v>0</v>
      </c>
      <c r="F4" s="207">
        <f>VLOOKUP($A4,Table2[[No]:[Date Student Last Attended Program
(mm/dd/yyyy)]],18,FALSE)</f>
        <v>0</v>
      </c>
      <c r="G4" s="209">
        <f>VLOOKUP($A4,Table2[[#All],[No]:[Which Group Does Student Participate In?
(optional)]],23,FALSE)</f>
        <v>0</v>
      </c>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11">
        <f t="shared" si="0"/>
        <v>0</v>
      </c>
      <c r="AN4" s="11">
        <f t="shared" si="1"/>
        <v>0</v>
      </c>
      <c r="AO4" s="47" t="e">
        <f t="shared" si="2"/>
        <v>#DIV/0!</v>
      </c>
    </row>
    <row r="5" spans="1:41" x14ac:dyDescent="0.25">
      <c r="A5" s="10">
        <v>4</v>
      </c>
      <c r="B5" s="11">
        <f>VLOOKUP($A5,Table2[[No]:[Date Student Last Attended Program
(mm/dd/yyyy)]],2,FALSE)</f>
        <v>0</v>
      </c>
      <c r="C5" s="12">
        <f>VLOOKUP($A5,Table2[[No]:[Date Student Last Attended Program
(mm/dd/yyyy)]],4,FALSE)</f>
        <v>0</v>
      </c>
      <c r="D5" s="51">
        <f>VLOOKUP($A5,Table2[[No]:[Date Student Last Attended Program
(mm/dd/yyyy)]],14,FALSE)</f>
        <v>0</v>
      </c>
      <c r="E5" s="138">
        <f>VLOOKUP($A5,Table2[[No]:[Date Student Last Attended Program
(mm/dd/yyyy)]],17,FALSE)</f>
        <v>0</v>
      </c>
      <c r="F5" s="207">
        <f>VLOOKUP($A5,Table2[[No]:[Date Student Last Attended Program
(mm/dd/yyyy)]],18,FALSE)</f>
        <v>0</v>
      </c>
      <c r="G5" s="209">
        <f>VLOOKUP($A5,Table2[[#All],[No]:[Which Group Does Student Participate In?
(optional)]],23,FALSE)</f>
        <v>0</v>
      </c>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11">
        <f t="shared" si="0"/>
        <v>0</v>
      </c>
      <c r="AN5" s="11">
        <f t="shared" si="1"/>
        <v>0</v>
      </c>
      <c r="AO5" s="47" t="e">
        <f t="shared" si="2"/>
        <v>#DIV/0!</v>
      </c>
    </row>
    <row r="6" spans="1:41" x14ac:dyDescent="0.25">
      <c r="A6" s="10">
        <v>5</v>
      </c>
      <c r="B6" s="11">
        <f>VLOOKUP($A6,Table2[[No]:[Date Student Last Attended Program
(mm/dd/yyyy)]],2,FALSE)</f>
        <v>0</v>
      </c>
      <c r="C6" s="12">
        <f>VLOOKUP($A6,Table2[[No]:[Date Student Last Attended Program
(mm/dd/yyyy)]],4,FALSE)</f>
        <v>0</v>
      </c>
      <c r="D6" s="51">
        <f>VLOOKUP($A6,Table2[[No]:[Date Student Last Attended Program
(mm/dd/yyyy)]],14,FALSE)</f>
        <v>0</v>
      </c>
      <c r="E6" s="138">
        <f>VLOOKUP($A6,Table2[[No]:[Date Student Last Attended Program
(mm/dd/yyyy)]],17,FALSE)</f>
        <v>0</v>
      </c>
      <c r="F6" s="207">
        <f>VLOOKUP($A6,Table2[[No]:[Date Student Last Attended Program
(mm/dd/yyyy)]],18,FALSE)</f>
        <v>0</v>
      </c>
      <c r="G6" s="209">
        <f>VLOOKUP($A6,Table2[[#All],[No]:[Which Group Does Student Participate In?
(optional)]],23,FALSE)</f>
        <v>0</v>
      </c>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11">
        <f t="shared" si="0"/>
        <v>0</v>
      </c>
      <c r="AN6" s="11">
        <f t="shared" si="1"/>
        <v>0</v>
      </c>
      <c r="AO6" s="47" t="e">
        <f t="shared" si="2"/>
        <v>#DIV/0!</v>
      </c>
    </row>
    <row r="7" spans="1:41" x14ac:dyDescent="0.25">
      <c r="A7" s="10">
        <v>6</v>
      </c>
      <c r="B7" s="11">
        <f>VLOOKUP($A7,Table2[[No]:[Date Student Last Attended Program
(mm/dd/yyyy)]],2,FALSE)</f>
        <v>0</v>
      </c>
      <c r="C7" s="12">
        <f>VLOOKUP($A7,Table2[[No]:[Date Student Last Attended Program
(mm/dd/yyyy)]],4,FALSE)</f>
        <v>0</v>
      </c>
      <c r="D7" s="51">
        <f>VLOOKUP($A7,Table2[[No]:[Date Student Last Attended Program
(mm/dd/yyyy)]],14,FALSE)</f>
        <v>0</v>
      </c>
      <c r="E7" s="138">
        <f>VLOOKUP($A7,Table2[[No]:[Date Student Last Attended Program
(mm/dd/yyyy)]],17,FALSE)</f>
        <v>0</v>
      </c>
      <c r="F7" s="207">
        <f>VLOOKUP($A7,Table2[[No]:[Date Student Last Attended Program
(mm/dd/yyyy)]],18,FALSE)</f>
        <v>0</v>
      </c>
      <c r="G7" s="209">
        <f>VLOOKUP($A7,Table2[[#All],[No]:[Which Group Does Student Participate In?
(optional)]],23,FALSE)</f>
        <v>0</v>
      </c>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11">
        <f t="shared" si="0"/>
        <v>0</v>
      </c>
      <c r="AN7" s="11">
        <f t="shared" si="1"/>
        <v>0</v>
      </c>
      <c r="AO7" s="47" t="e">
        <f t="shared" si="2"/>
        <v>#DIV/0!</v>
      </c>
    </row>
    <row r="8" spans="1:41" x14ac:dyDescent="0.25">
      <c r="A8" s="10">
        <v>7</v>
      </c>
      <c r="B8" s="11">
        <f>VLOOKUP($A8,Table2[[No]:[Date Student Last Attended Program
(mm/dd/yyyy)]],2,FALSE)</f>
        <v>0</v>
      </c>
      <c r="C8" s="12">
        <f>VLOOKUP($A8,Table2[[No]:[Date Student Last Attended Program
(mm/dd/yyyy)]],4,FALSE)</f>
        <v>0</v>
      </c>
      <c r="D8" s="51">
        <f>VLOOKUP($A8,Table2[[No]:[Date Student Last Attended Program
(mm/dd/yyyy)]],14,FALSE)</f>
        <v>0</v>
      </c>
      <c r="E8" s="138">
        <f>VLOOKUP($A8,Table2[[No]:[Date Student Last Attended Program
(mm/dd/yyyy)]],17,FALSE)</f>
        <v>0</v>
      </c>
      <c r="F8" s="207">
        <f>VLOOKUP($A8,Table2[[No]:[Date Student Last Attended Program
(mm/dd/yyyy)]],18,FALSE)</f>
        <v>0</v>
      </c>
      <c r="G8" s="209">
        <f>VLOOKUP($A8,Table2[[#All],[No]:[Which Group Does Student Participate In?
(optional)]],23,FALSE)</f>
        <v>0</v>
      </c>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11">
        <f t="shared" si="0"/>
        <v>0</v>
      </c>
      <c r="AN8" s="11">
        <f t="shared" si="1"/>
        <v>0</v>
      </c>
      <c r="AO8" s="47" t="e">
        <f t="shared" si="2"/>
        <v>#DIV/0!</v>
      </c>
    </row>
    <row r="9" spans="1:41" x14ac:dyDescent="0.25">
      <c r="A9" s="10">
        <v>8</v>
      </c>
      <c r="B9" s="11">
        <f>VLOOKUP($A9,Table2[[No]:[Date Student Last Attended Program
(mm/dd/yyyy)]],2,FALSE)</f>
        <v>0</v>
      </c>
      <c r="C9" s="12">
        <f>VLOOKUP($A9,Table2[[No]:[Date Student Last Attended Program
(mm/dd/yyyy)]],4,FALSE)</f>
        <v>0</v>
      </c>
      <c r="D9" s="51">
        <f>VLOOKUP($A9,Table2[[No]:[Date Student Last Attended Program
(mm/dd/yyyy)]],14,FALSE)</f>
        <v>0</v>
      </c>
      <c r="E9" s="138">
        <f>VLOOKUP($A9,Table2[[No]:[Date Student Last Attended Program
(mm/dd/yyyy)]],17,FALSE)</f>
        <v>0</v>
      </c>
      <c r="F9" s="207">
        <f>VLOOKUP($A9,Table2[[No]:[Date Student Last Attended Program
(mm/dd/yyyy)]],18,FALSE)</f>
        <v>0</v>
      </c>
      <c r="G9" s="209">
        <f>VLOOKUP($A9,Table2[[#All],[No]:[Which Group Does Student Participate In?
(optional)]],23,FALSE)</f>
        <v>0</v>
      </c>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11">
        <f t="shared" si="0"/>
        <v>0</v>
      </c>
      <c r="AN9" s="11">
        <f t="shared" si="1"/>
        <v>0</v>
      </c>
      <c r="AO9" s="47" t="e">
        <f t="shared" si="2"/>
        <v>#DIV/0!</v>
      </c>
    </row>
    <row r="10" spans="1:41" x14ac:dyDescent="0.25">
      <c r="A10" s="10">
        <v>9</v>
      </c>
      <c r="B10" s="11">
        <f>VLOOKUP($A10,Table2[[No]:[Date Student Last Attended Program
(mm/dd/yyyy)]],2,FALSE)</f>
        <v>0</v>
      </c>
      <c r="C10" s="12">
        <f>VLOOKUP($A10,Table2[[No]:[Date Student Last Attended Program
(mm/dd/yyyy)]],4,FALSE)</f>
        <v>0</v>
      </c>
      <c r="D10" s="51">
        <f>VLOOKUP($A10,Table2[[No]:[Date Student Last Attended Program
(mm/dd/yyyy)]],14,FALSE)</f>
        <v>0</v>
      </c>
      <c r="E10" s="138">
        <f>VLOOKUP($A10,Table2[[No]:[Date Student Last Attended Program
(mm/dd/yyyy)]],17,FALSE)</f>
        <v>0</v>
      </c>
      <c r="F10" s="207">
        <f>VLOOKUP($A10,Table2[[No]:[Date Student Last Attended Program
(mm/dd/yyyy)]],18,FALSE)</f>
        <v>0</v>
      </c>
      <c r="G10" s="209">
        <f>VLOOKUP($A10,Table2[[#All],[No]:[Which Group Does Student Participate In?
(optional)]],23,FALSE)</f>
        <v>0</v>
      </c>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11">
        <f t="shared" si="0"/>
        <v>0</v>
      </c>
      <c r="AN10" s="11">
        <f t="shared" si="1"/>
        <v>0</v>
      </c>
      <c r="AO10" s="47" t="e">
        <f t="shared" si="2"/>
        <v>#DIV/0!</v>
      </c>
    </row>
    <row r="11" spans="1:41" x14ac:dyDescent="0.25">
      <c r="A11" s="10">
        <v>10</v>
      </c>
      <c r="B11" s="11">
        <f>VLOOKUP($A11,Table2[[No]:[Date Student Last Attended Program
(mm/dd/yyyy)]],2,FALSE)</f>
        <v>0</v>
      </c>
      <c r="C11" s="12">
        <f>VLOOKUP($A11,Table2[[No]:[Date Student Last Attended Program
(mm/dd/yyyy)]],4,FALSE)</f>
        <v>0</v>
      </c>
      <c r="D11" s="51">
        <f>VLOOKUP($A11,Table2[[No]:[Date Student Last Attended Program
(mm/dd/yyyy)]],14,FALSE)</f>
        <v>0</v>
      </c>
      <c r="E11" s="138">
        <f>VLOOKUP($A11,Table2[[No]:[Date Student Last Attended Program
(mm/dd/yyyy)]],17,FALSE)</f>
        <v>0</v>
      </c>
      <c r="F11" s="207">
        <f>VLOOKUP($A11,Table2[[No]:[Date Student Last Attended Program
(mm/dd/yyyy)]],18,FALSE)</f>
        <v>0</v>
      </c>
      <c r="G11" s="209">
        <f>VLOOKUP($A11,Table2[[#All],[No]:[Which Group Does Student Participate In?
(optional)]],23,FALSE)</f>
        <v>0</v>
      </c>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11">
        <f t="shared" si="0"/>
        <v>0</v>
      </c>
      <c r="AN11" s="11">
        <f t="shared" si="1"/>
        <v>0</v>
      </c>
      <c r="AO11" s="47" t="e">
        <f t="shared" si="2"/>
        <v>#DIV/0!</v>
      </c>
    </row>
    <row r="12" spans="1:41" x14ac:dyDescent="0.25">
      <c r="A12" s="10">
        <v>11</v>
      </c>
      <c r="B12" s="11">
        <f>VLOOKUP($A12,Table2[[No]:[Date Student Last Attended Program
(mm/dd/yyyy)]],2,FALSE)</f>
        <v>0</v>
      </c>
      <c r="C12" s="12">
        <f>VLOOKUP($A12,Table2[[No]:[Date Student Last Attended Program
(mm/dd/yyyy)]],4,FALSE)</f>
        <v>0</v>
      </c>
      <c r="D12" s="51">
        <f>VLOOKUP($A12,Table2[[No]:[Date Student Last Attended Program
(mm/dd/yyyy)]],14,FALSE)</f>
        <v>0</v>
      </c>
      <c r="E12" s="138">
        <f>VLOOKUP($A12,Table2[[No]:[Date Student Last Attended Program
(mm/dd/yyyy)]],17,FALSE)</f>
        <v>0</v>
      </c>
      <c r="F12" s="207">
        <f>VLOOKUP($A12,Table2[[No]:[Date Student Last Attended Program
(mm/dd/yyyy)]],18,FALSE)</f>
        <v>0</v>
      </c>
      <c r="G12" s="209">
        <f>VLOOKUP($A12,Table2[[#All],[No]:[Which Group Does Student Participate In?
(optional)]],23,FALSE)</f>
        <v>0</v>
      </c>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11">
        <f t="shared" si="0"/>
        <v>0</v>
      </c>
      <c r="AN12" s="11">
        <f t="shared" si="1"/>
        <v>0</v>
      </c>
      <c r="AO12" s="47" t="e">
        <f t="shared" si="2"/>
        <v>#DIV/0!</v>
      </c>
    </row>
    <row r="13" spans="1:41" x14ac:dyDescent="0.25">
      <c r="A13" s="10">
        <v>12</v>
      </c>
      <c r="B13" s="11">
        <f>VLOOKUP($A13,Table2[[No]:[Date Student Last Attended Program
(mm/dd/yyyy)]],2,FALSE)</f>
        <v>0</v>
      </c>
      <c r="C13" s="12">
        <f>VLOOKUP($A13,Table2[[No]:[Date Student Last Attended Program
(mm/dd/yyyy)]],4,FALSE)</f>
        <v>0</v>
      </c>
      <c r="D13" s="51">
        <f>VLOOKUP($A13,Table2[[No]:[Date Student Last Attended Program
(mm/dd/yyyy)]],14,FALSE)</f>
        <v>0</v>
      </c>
      <c r="E13" s="138">
        <f>VLOOKUP($A13,Table2[[No]:[Date Student Last Attended Program
(mm/dd/yyyy)]],17,FALSE)</f>
        <v>0</v>
      </c>
      <c r="F13" s="207">
        <f>VLOOKUP($A13,Table2[[No]:[Date Student Last Attended Program
(mm/dd/yyyy)]],18,FALSE)</f>
        <v>0</v>
      </c>
      <c r="G13" s="209">
        <f>VLOOKUP($A13,Table2[[#All],[No]:[Which Group Does Student Participate In?
(optional)]],23,FALSE)</f>
        <v>0</v>
      </c>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11">
        <f t="shared" si="0"/>
        <v>0</v>
      </c>
      <c r="AN13" s="11">
        <f t="shared" si="1"/>
        <v>0</v>
      </c>
      <c r="AO13" s="47" t="e">
        <f t="shared" si="2"/>
        <v>#DIV/0!</v>
      </c>
    </row>
    <row r="14" spans="1:41" x14ac:dyDescent="0.25">
      <c r="A14" s="10">
        <v>13</v>
      </c>
      <c r="B14" s="11">
        <f>VLOOKUP($A14,Table2[[No]:[Date Student Last Attended Program
(mm/dd/yyyy)]],2,FALSE)</f>
        <v>0</v>
      </c>
      <c r="C14" s="12">
        <f>VLOOKUP($A14,Table2[[No]:[Date Student Last Attended Program
(mm/dd/yyyy)]],4,FALSE)</f>
        <v>0</v>
      </c>
      <c r="D14" s="51">
        <f>VLOOKUP($A14,Table2[[No]:[Date Student Last Attended Program
(mm/dd/yyyy)]],14,FALSE)</f>
        <v>0</v>
      </c>
      <c r="E14" s="138">
        <f>VLOOKUP($A14,Table2[[No]:[Date Student Last Attended Program
(mm/dd/yyyy)]],17,FALSE)</f>
        <v>0</v>
      </c>
      <c r="F14" s="207">
        <f>VLOOKUP($A14,Table2[[No]:[Date Student Last Attended Program
(mm/dd/yyyy)]],18,FALSE)</f>
        <v>0</v>
      </c>
      <c r="G14" s="209">
        <f>VLOOKUP($A14,Table2[[#All],[No]:[Which Group Does Student Participate In?
(optional)]],23,FALSE)</f>
        <v>0</v>
      </c>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11">
        <f t="shared" si="0"/>
        <v>0</v>
      </c>
      <c r="AN14" s="11">
        <f t="shared" si="1"/>
        <v>0</v>
      </c>
      <c r="AO14" s="47" t="e">
        <f t="shared" si="2"/>
        <v>#DIV/0!</v>
      </c>
    </row>
    <row r="15" spans="1:41" x14ac:dyDescent="0.25">
      <c r="A15" s="10">
        <v>14</v>
      </c>
      <c r="B15" s="11">
        <f>VLOOKUP($A15,Table2[[No]:[Date Student Last Attended Program
(mm/dd/yyyy)]],2,FALSE)</f>
        <v>0</v>
      </c>
      <c r="C15" s="12">
        <f>VLOOKUP($A15,Table2[[No]:[Date Student Last Attended Program
(mm/dd/yyyy)]],4,FALSE)</f>
        <v>0</v>
      </c>
      <c r="D15" s="51">
        <f>VLOOKUP($A15,Table2[[No]:[Date Student Last Attended Program
(mm/dd/yyyy)]],14,FALSE)</f>
        <v>0</v>
      </c>
      <c r="E15" s="138">
        <f>VLOOKUP($A15,Table2[[No]:[Date Student Last Attended Program
(mm/dd/yyyy)]],17,FALSE)</f>
        <v>0</v>
      </c>
      <c r="F15" s="207">
        <f>VLOOKUP($A15,Table2[[No]:[Date Student Last Attended Program
(mm/dd/yyyy)]],18,FALSE)</f>
        <v>0</v>
      </c>
      <c r="G15" s="209">
        <f>VLOOKUP($A15,Table2[[#All],[No]:[Which Group Does Student Participate In?
(optional)]],23,FALSE)</f>
        <v>0</v>
      </c>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11">
        <f t="shared" si="0"/>
        <v>0</v>
      </c>
      <c r="AN15" s="11">
        <f t="shared" si="1"/>
        <v>0</v>
      </c>
      <c r="AO15" s="47" t="e">
        <f t="shared" si="2"/>
        <v>#DIV/0!</v>
      </c>
    </row>
    <row r="16" spans="1:41" x14ac:dyDescent="0.25">
      <c r="A16" s="10">
        <v>15</v>
      </c>
      <c r="B16" s="11">
        <f>VLOOKUP($A16,Table2[[No]:[Date Student Last Attended Program
(mm/dd/yyyy)]],2,FALSE)</f>
        <v>0</v>
      </c>
      <c r="C16" s="12">
        <f>VLOOKUP($A16,Table2[[No]:[Date Student Last Attended Program
(mm/dd/yyyy)]],4,FALSE)</f>
        <v>0</v>
      </c>
      <c r="D16" s="51">
        <f>VLOOKUP($A16,Table2[[No]:[Date Student Last Attended Program
(mm/dd/yyyy)]],14,FALSE)</f>
        <v>0</v>
      </c>
      <c r="E16" s="138">
        <f>VLOOKUP($A16,Table2[[No]:[Date Student Last Attended Program
(mm/dd/yyyy)]],17,FALSE)</f>
        <v>0</v>
      </c>
      <c r="F16" s="207">
        <f>VLOOKUP($A16,Table2[[No]:[Date Student Last Attended Program
(mm/dd/yyyy)]],18,FALSE)</f>
        <v>0</v>
      </c>
      <c r="G16" s="209">
        <f>VLOOKUP($A16,Table2[[#All],[No]:[Which Group Does Student Participate In?
(optional)]],23,FALSE)</f>
        <v>0</v>
      </c>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11">
        <f t="shared" si="0"/>
        <v>0</v>
      </c>
      <c r="AN16" s="11">
        <f t="shared" si="1"/>
        <v>0</v>
      </c>
      <c r="AO16" s="47" t="e">
        <f t="shared" si="2"/>
        <v>#DIV/0!</v>
      </c>
    </row>
    <row r="17" spans="1:41" x14ac:dyDescent="0.25">
      <c r="A17" s="10">
        <v>16</v>
      </c>
      <c r="B17" s="11">
        <f>VLOOKUP($A17,Table2[[No]:[Date Student Last Attended Program
(mm/dd/yyyy)]],2,FALSE)</f>
        <v>0</v>
      </c>
      <c r="C17" s="12">
        <f>VLOOKUP($A17,Table2[[No]:[Date Student Last Attended Program
(mm/dd/yyyy)]],4,FALSE)</f>
        <v>0</v>
      </c>
      <c r="D17" s="51">
        <f>VLOOKUP($A17,Table2[[No]:[Date Student Last Attended Program
(mm/dd/yyyy)]],14,FALSE)</f>
        <v>0</v>
      </c>
      <c r="E17" s="138">
        <f>VLOOKUP($A17,Table2[[No]:[Date Student Last Attended Program
(mm/dd/yyyy)]],17,FALSE)</f>
        <v>0</v>
      </c>
      <c r="F17" s="207">
        <f>VLOOKUP($A17,Table2[[No]:[Date Student Last Attended Program
(mm/dd/yyyy)]],18,FALSE)</f>
        <v>0</v>
      </c>
      <c r="G17" s="209">
        <f>VLOOKUP($A17,Table2[[#All],[No]:[Which Group Does Student Participate In?
(optional)]],23,FALSE)</f>
        <v>0</v>
      </c>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11">
        <f t="shared" si="0"/>
        <v>0</v>
      </c>
      <c r="AN17" s="11">
        <f t="shared" si="1"/>
        <v>0</v>
      </c>
      <c r="AO17" s="47" t="e">
        <f t="shared" si="2"/>
        <v>#DIV/0!</v>
      </c>
    </row>
    <row r="18" spans="1:41" x14ac:dyDescent="0.25">
      <c r="A18" s="10">
        <v>17</v>
      </c>
      <c r="B18" s="11">
        <f>VLOOKUP($A18,Table2[[No]:[Date Student Last Attended Program
(mm/dd/yyyy)]],2,FALSE)</f>
        <v>0</v>
      </c>
      <c r="C18" s="12">
        <f>VLOOKUP($A18,Table2[[No]:[Date Student Last Attended Program
(mm/dd/yyyy)]],4,FALSE)</f>
        <v>0</v>
      </c>
      <c r="D18" s="51">
        <f>VLOOKUP($A18,Table2[[No]:[Date Student Last Attended Program
(mm/dd/yyyy)]],14,FALSE)</f>
        <v>0</v>
      </c>
      <c r="E18" s="138">
        <f>VLOOKUP($A18,Table2[[No]:[Date Student Last Attended Program
(mm/dd/yyyy)]],17,FALSE)</f>
        <v>0</v>
      </c>
      <c r="F18" s="207">
        <f>VLOOKUP($A18,Table2[[No]:[Date Student Last Attended Program
(mm/dd/yyyy)]],18,FALSE)</f>
        <v>0</v>
      </c>
      <c r="G18" s="209">
        <f>VLOOKUP($A18,Table2[[#All],[No]:[Which Group Does Student Participate In?
(optional)]],23,FALSE)</f>
        <v>0</v>
      </c>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11">
        <f t="shared" si="0"/>
        <v>0</v>
      </c>
      <c r="AN18" s="11">
        <f t="shared" si="1"/>
        <v>0</v>
      </c>
      <c r="AO18" s="47" t="e">
        <f t="shared" si="2"/>
        <v>#DIV/0!</v>
      </c>
    </row>
    <row r="19" spans="1:41" x14ac:dyDescent="0.25">
      <c r="A19" s="10">
        <v>18</v>
      </c>
      <c r="B19" s="11">
        <f>VLOOKUP($A19,Table2[[No]:[Date Student Last Attended Program
(mm/dd/yyyy)]],2,FALSE)</f>
        <v>0</v>
      </c>
      <c r="C19" s="12">
        <f>VLOOKUP($A19,Table2[[No]:[Date Student Last Attended Program
(mm/dd/yyyy)]],4,FALSE)</f>
        <v>0</v>
      </c>
      <c r="D19" s="51">
        <f>VLOOKUP($A19,Table2[[No]:[Date Student Last Attended Program
(mm/dd/yyyy)]],14,FALSE)</f>
        <v>0</v>
      </c>
      <c r="E19" s="138">
        <f>VLOOKUP($A19,Table2[[No]:[Date Student Last Attended Program
(mm/dd/yyyy)]],17,FALSE)</f>
        <v>0</v>
      </c>
      <c r="F19" s="207">
        <f>VLOOKUP($A19,Table2[[No]:[Date Student Last Attended Program
(mm/dd/yyyy)]],18,FALSE)</f>
        <v>0</v>
      </c>
      <c r="G19" s="209">
        <f>VLOOKUP($A19,Table2[[#All],[No]:[Which Group Does Student Participate In?
(optional)]],23,FALSE)</f>
        <v>0</v>
      </c>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11">
        <f t="shared" si="0"/>
        <v>0</v>
      </c>
      <c r="AN19" s="11">
        <f t="shared" si="1"/>
        <v>0</v>
      </c>
      <c r="AO19" s="47" t="e">
        <f t="shared" si="2"/>
        <v>#DIV/0!</v>
      </c>
    </row>
    <row r="20" spans="1:41" x14ac:dyDescent="0.25">
      <c r="A20" s="10">
        <v>19</v>
      </c>
      <c r="B20" s="11">
        <f>VLOOKUP($A20,Table2[[No]:[Date Student Last Attended Program
(mm/dd/yyyy)]],2,FALSE)</f>
        <v>0</v>
      </c>
      <c r="C20" s="12">
        <f>VLOOKUP($A20,Table2[[No]:[Date Student Last Attended Program
(mm/dd/yyyy)]],4,FALSE)</f>
        <v>0</v>
      </c>
      <c r="D20" s="51">
        <f>VLOOKUP($A20,Table2[[No]:[Date Student Last Attended Program
(mm/dd/yyyy)]],14,FALSE)</f>
        <v>0</v>
      </c>
      <c r="E20" s="138">
        <f>VLOOKUP($A20,Table2[[No]:[Date Student Last Attended Program
(mm/dd/yyyy)]],17,FALSE)</f>
        <v>0</v>
      </c>
      <c r="F20" s="207">
        <f>VLOOKUP($A20,Table2[[No]:[Date Student Last Attended Program
(mm/dd/yyyy)]],18,FALSE)</f>
        <v>0</v>
      </c>
      <c r="G20" s="209">
        <f>VLOOKUP($A20,Table2[[#All],[No]:[Which Group Does Student Participate In?
(optional)]],23,FALSE)</f>
        <v>0</v>
      </c>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11">
        <f t="shared" si="0"/>
        <v>0</v>
      </c>
      <c r="AN20" s="11">
        <f t="shared" si="1"/>
        <v>0</v>
      </c>
      <c r="AO20" s="47" t="e">
        <f t="shared" si="2"/>
        <v>#DIV/0!</v>
      </c>
    </row>
    <row r="21" spans="1:41" x14ac:dyDescent="0.25">
      <c r="A21" s="10">
        <v>20</v>
      </c>
      <c r="B21" s="11">
        <f>VLOOKUP($A21,Table2[[No]:[Date Student Last Attended Program
(mm/dd/yyyy)]],2,FALSE)</f>
        <v>0</v>
      </c>
      <c r="C21" s="12">
        <f>VLOOKUP($A21,Table2[[No]:[Date Student Last Attended Program
(mm/dd/yyyy)]],4,FALSE)</f>
        <v>0</v>
      </c>
      <c r="D21" s="51">
        <f>VLOOKUP($A21,Table2[[No]:[Date Student Last Attended Program
(mm/dd/yyyy)]],14,FALSE)</f>
        <v>0</v>
      </c>
      <c r="E21" s="138">
        <f>VLOOKUP($A21,Table2[[No]:[Date Student Last Attended Program
(mm/dd/yyyy)]],17,FALSE)</f>
        <v>0</v>
      </c>
      <c r="F21" s="207">
        <f>VLOOKUP($A21,Table2[[No]:[Date Student Last Attended Program
(mm/dd/yyyy)]],18,FALSE)</f>
        <v>0</v>
      </c>
      <c r="G21" s="209">
        <f>VLOOKUP($A21,Table2[[#All],[No]:[Which Group Does Student Participate In?
(optional)]],23,FALSE)</f>
        <v>0</v>
      </c>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11">
        <f t="shared" si="0"/>
        <v>0</v>
      </c>
      <c r="AN21" s="11">
        <f t="shared" si="1"/>
        <v>0</v>
      </c>
      <c r="AO21" s="47" t="e">
        <f t="shared" si="2"/>
        <v>#DIV/0!</v>
      </c>
    </row>
    <row r="22" spans="1:41" x14ac:dyDescent="0.25">
      <c r="A22" s="10">
        <v>21</v>
      </c>
      <c r="B22" s="11">
        <f>VLOOKUP($A22,Table2[[No]:[Date Student Last Attended Program
(mm/dd/yyyy)]],2,FALSE)</f>
        <v>0</v>
      </c>
      <c r="C22" s="12">
        <f>VLOOKUP($A22,Table2[[No]:[Date Student Last Attended Program
(mm/dd/yyyy)]],4,FALSE)</f>
        <v>0</v>
      </c>
      <c r="D22" s="51">
        <f>VLOOKUP($A22,Table2[[No]:[Date Student Last Attended Program
(mm/dd/yyyy)]],14,FALSE)</f>
        <v>0</v>
      </c>
      <c r="E22" s="138">
        <f>VLOOKUP($A22,Table2[[No]:[Date Student Last Attended Program
(mm/dd/yyyy)]],17,FALSE)</f>
        <v>0</v>
      </c>
      <c r="F22" s="207">
        <f>VLOOKUP($A22,Table2[[No]:[Date Student Last Attended Program
(mm/dd/yyyy)]],18,FALSE)</f>
        <v>0</v>
      </c>
      <c r="G22" s="209">
        <f>VLOOKUP($A22,Table2[[#All],[No]:[Which Group Does Student Participate In?
(optional)]],23,FALSE)</f>
        <v>0</v>
      </c>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11">
        <f t="shared" si="0"/>
        <v>0</v>
      </c>
      <c r="AN22" s="11">
        <f t="shared" si="1"/>
        <v>0</v>
      </c>
      <c r="AO22" s="47" t="e">
        <f t="shared" si="2"/>
        <v>#DIV/0!</v>
      </c>
    </row>
    <row r="23" spans="1:41" x14ac:dyDescent="0.25">
      <c r="A23" s="10">
        <v>22</v>
      </c>
      <c r="B23" s="11">
        <f>VLOOKUP($A23,Table2[[No]:[Date Student Last Attended Program
(mm/dd/yyyy)]],2,FALSE)</f>
        <v>0</v>
      </c>
      <c r="C23" s="12">
        <f>VLOOKUP($A23,Table2[[No]:[Date Student Last Attended Program
(mm/dd/yyyy)]],4,FALSE)</f>
        <v>0</v>
      </c>
      <c r="D23" s="51">
        <f>VLOOKUP($A23,Table2[[No]:[Date Student Last Attended Program
(mm/dd/yyyy)]],14,FALSE)</f>
        <v>0</v>
      </c>
      <c r="E23" s="138">
        <f>VLOOKUP($A23,Table2[[No]:[Date Student Last Attended Program
(mm/dd/yyyy)]],17,FALSE)</f>
        <v>0</v>
      </c>
      <c r="F23" s="207">
        <f>VLOOKUP($A23,Table2[[No]:[Date Student Last Attended Program
(mm/dd/yyyy)]],18,FALSE)</f>
        <v>0</v>
      </c>
      <c r="G23" s="209">
        <f>VLOOKUP($A23,Table2[[#All],[No]:[Which Group Does Student Participate In?
(optional)]],23,FALSE)</f>
        <v>0</v>
      </c>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11">
        <f t="shared" si="0"/>
        <v>0</v>
      </c>
      <c r="AN23" s="11">
        <f t="shared" si="1"/>
        <v>0</v>
      </c>
      <c r="AO23" s="47" t="e">
        <f t="shared" si="2"/>
        <v>#DIV/0!</v>
      </c>
    </row>
    <row r="24" spans="1:41" x14ac:dyDescent="0.25">
      <c r="A24" s="10">
        <v>23</v>
      </c>
      <c r="B24" s="11">
        <f>VLOOKUP($A24,Table2[[No]:[Date Student Last Attended Program
(mm/dd/yyyy)]],2,FALSE)</f>
        <v>0</v>
      </c>
      <c r="C24" s="12">
        <f>VLOOKUP($A24,Table2[[No]:[Date Student Last Attended Program
(mm/dd/yyyy)]],4,FALSE)</f>
        <v>0</v>
      </c>
      <c r="D24" s="51">
        <f>VLOOKUP($A24,Table2[[No]:[Date Student Last Attended Program
(mm/dd/yyyy)]],14,FALSE)</f>
        <v>0</v>
      </c>
      <c r="E24" s="138">
        <f>VLOOKUP($A24,Table2[[No]:[Date Student Last Attended Program
(mm/dd/yyyy)]],17,FALSE)</f>
        <v>0</v>
      </c>
      <c r="F24" s="207">
        <f>VLOOKUP($A24,Table2[[No]:[Date Student Last Attended Program
(mm/dd/yyyy)]],18,FALSE)</f>
        <v>0</v>
      </c>
      <c r="G24" s="209">
        <f>VLOOKUP($A24,Table2[[#All],[No]:[Which Group Does Student Participate In?
(optional)]],23,FALSE)</f>
        <v>0</v>
      </c>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11">
        <f t="shared" si="0"/>
        <v>0</v>
      </c>
      <c r="AN24" s="11">
        <f t="shared" si="1"/>
        <v>0</v>
      </c>
      <c r="AO24" s="47" t="e">
        <f t="shared" si="2"/>
        <v>#DIV/0!</v>
      </c>
    </row>
    <row r="25" spans="1:41" x14ac:dyDescent="0.25">
      <c r="A25" s="10">
        <v>24</v>
      </c>
      <c r="B25" s="11">
        <f>VLOOKUP($A25,Table2[[No]:[Date Student Last Attended Program
(mm/dd/yyyy)]],2,FALSE)</f>
        <v>0</v>
      </c>
      <c r="C25" s="12">
        <f>VLOOKUP($A25,Table2[[No]:[Date Student Last Attended Program
(mm/dd/yyyy)]],4,FALSE)</f>
        <v>0</v>
      </c>
      <c r="D25" s="51">
        <f>VLOOKUP($A25,Table2[[No]:[Date Student Last Attended Program
(mm/dd/yyyy)]],14,FALSE)</f>
        <v>0</v>
      </c>
      <c r="E25" s="138">
        <f>VLOOKUP($A25,Table2[[No]:[Date Student Last Attended Program
(mm/dd/yyyy)]],17,FALSE)</f>
        <v>0</v>
      </c>
      <c r="F25" s="207">
        <f>VLOOKUP($A25,Table2[[No]:[Date Student Last Attended Program
(mm/dd/yyyy)]],18,FALSE)</f>
        <v>0</v>
      </c>
      <c r="G25" s="209">
        <f>VLOOKUP($A25,Table2[[#All],[No]:[Which Group Does Student Participate In?
(optional)]],23,FALSE)</f>
        <v>0</v>
      </c>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11">
        <f t="shared" si="0"/>
        <v>0</v>
      </c>
      <c r="AN25" s="11">
        <f t="shared" si="1"/>
        <v>0</v>
      </c>
      <c r="AO25" s="47" t="e">
        <f t="shared" si="2"/>
        <v>#DIV/0!</v>
      </c>
    </row>
    <row r="26" spans="1:41" x14ac:dyDescent="0.25">
      <c r="A26" s="10">
        <v>25</v>
      </c>
      <c r="B26" s="11">
        <f>VLOOKUP($A26,Table2[[No]:[Date Student Last Attended Program
(mm/dd/yyyy)]],2,FALSE)</f>
        <v>0</v>
      </c>
      <c r="C26" s="12">
        <f>VLOOKUP($A26,Table2[[No]:[Date Student Last Attended Program
(mm/dd/yyyy)]],4,FALSE)</f>
        <v>0</v>
      </c>
      <c r="D26" s="51">
        <f>VLOOKUP($A26,Table2[[No]:[Date Student Last Attended Program
(mm/dd/yyyy)]],14,FALSE)</f>
        <v>0</v>
      </c>
      <c r="E26" s="138">
        <f>VLOOKUP($A26,Table2[[No]:[Date Student Last Attended Program
(mm/dd/yyyy)]],17,FALSE)</f>
        <v>0</v>
      </c>
      <c r="F26" s="207">
        <f>VLOOKUP($A26,Table2[[No]:[Date Student Last Attended Program
(mm/dd/yyyy)]],18,FALSE)</f>
        <v>0</v>
      </c>
      <c r="G26" s="209">
        <f>VLOOKUP($A26,Table2[[#All],[No]:[Which Group Does Student Participate In?
(optional)]],23,FALSE)</f>
        <v>0</v>
      </c>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11">
        <f t="shared" si="0"/>
        <v>0</v>
      </c>
      <c r="AN26" s="11">
        <f t="shared" si="1"/>
        <v>0</v>
      </c>
      <c r="AO26" s="47" t="e">
        <f t="shared" si="2"/>
        <v>#DIV/0!</v>
      </c>
    </row>
    <row r="27" spans="1:41" x14ac:dyDescent="0.25">
      <c r="A27" s="10">
        <v>26</v>
      </c>
      <c r="B27" s="11">
        <f>VLOOKUP($A27,Table2[[No]:[Date Student Last Attended Program
(mm/dd/yyyy)]],2,FALSE)</f>
        <v>0</v>
      </c>
      <c r="C27" s="12">
        <f>VLOOKUP($A27,Table2[[No]:[Date Student Last Attended Program
(mm/dd/yyyy)]],4,FALSE)</f>
        <v>0</v>
      </c>
      <c r="D27" s="51">
        <f>VLOOKUP($A27,Table2[[No]:[Date Student Last Attended Program
(mm/dd/yyyy)]],14,FALSE)</f>
        <v>0</v>
      </c>
      <c r="E27" s="138">
        <f>VLOOKUP($A27,Table2[[No]:[Date Student Last Attended Program
(mm/dd/yyyy)]],17,FALSE)</f>
        <v>0</v>
      </c>
      <c r="F27" s="207">
        <f>VLOOKUP($A27,Table2[[No]:[Date Student Last Attended Program
(mm/dd/yyyy)]],18,FALSE)</f>
        <v>0</v>
      </c>
      <c r="G27" s="209">
        <f>VLOOKUP($A27,Table2[[#All],[No]:[Which Group Does Student Participate In?
(optional)]],23,FALSE)</f>
        <v>0</v>
      </c>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11">
        <f t="shared" si="0"/>
        <v>0</v>
      </c>
      <c r="AN27" s="11">
        <f t="shared" si="1"/>
        <v>0</v>
      </c>
      <c r="AO27" s="47" t="e">
        <f t="shared" si="2"/>
        <v>#DIV/0!</v>
      </c>
    </row>
    <row r="28" spans="1:41" x14ac:dyDescent="0.25">
      <c r="A28" s="10">
        <v>27</v>
      </c>
      <c r="B28" s="11">
        <f>VLOOKUP($A28,Table2[[No]:[Date Student Last Attended Program
(mm/dd/yyyy)]],2,FALSE)</f>
        <v>0</v>
      </c>
      <c r="C28" s="12">
        <f>VLOOKUP($A28,Table2[[No]:[Date Student Last Attended Program
(mm/dd/yyyy)]],4,FALSE)</f>
        <v>0</v>
      </c>
      <c r="D28" s="51">
        <f>VLOOKUP($A28,Table2[[No]:[Date Student Last Attended Program
(mm/dd/yyyy)]],14,FALSE)</f>
        <v>0</v>
      </c>
      <c r="E28" s="138">
        <f>VLOOKUP($A28,Table2[[No]:[Date Student Last Attended Program
(mm/dd/yyyy)]],17,FALSE)</f>
        <v>0</v>
      </c>
      <c r="F28" s="207">
        <f>VLOOKUP($A28,Table2[[No]:[Date Student Last Attended Program
(mm/dd/yyyy)]],18,FALSE)</f>
        <v>0</v>
      </c>
      <c r="G28" s="209">
        <f>VLOOKUP($A28,Table2[[#All],[No]:[Which Group Does Student Participate In?
(optional)]],23,FALSE)</f>
        <v>0</v>
      </c>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11">
        <f t="shared" si="0"/>
        <v>0</v>
      </c>
      <c r="AN28" s="11">
        <f t="shared" si="1"/>
        <v>0</v>
      </c>
      <c r="AO28" s="47" t="e">
        <f t="shared" si="2"/>
        <v>#DIV/0!</v>
      </c>
    </row>
    <row r="29" spans="1:41" x14ac:dyDescent="0.25">
      <c r="A29" s="10">
        <v>28</v>
      </c>
      <c r="B29" s="11">
        <f>VLOOKUP($A29,Table2[[No]:[Date Student Last Attended Program
(mm/dd/yyyy)]],2,FALSE)</f>
        <v>0</v>
      </c>
      <c r="C29" s="12">
        <f>VLOOKUP($A29,Table2[[No]:[Date Student Last Attended Program
(mm/dd/yyyy)]],4,FALSE)</f>
        <v>0</v>
      </c>
      <c r="D29" s="51">
        <f>VLOOKUP($A29,Table2[[No]:[Date Student Last Attended Program
(mm/dd/yyyy)]],14,FALSE)</f>
        <v>0</v>
      </c>
      <c r="E29" s="138">
        <f>VLOOKUP($A29,Table2[[No]:[Date Student Last Attended Program
(mm/dd/yyyy)]],17,FALSE)</f>
        <v>0</v>
      </c>
      <c r="F29" s="207">
        <f>VLOOKUP($A29,Table2[[No]:[Date Student Last Attended Program
(mm/dd/yyyy)]],18,FALSE)</f>
        <v>0</v>
      </c>
      <c r="G29" s="209">
        <f>VLOOKUP($A29,Table2[[#All],[No]:[Which Group Does Student Participate In?
(optional)]],23,FALSE)</f>
        <v>0</v>
      </c>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11">
        <f t="shared" si="0"/>
        <v>0</v>
      </c>
      <c r="AN29" s="11">
        <f t="shared" si="1"/>
        <v>0</v>
      </c>
      <c r="AO29" s="47" t="e">
        <f t="shared" si="2"/>
        <v>#DIV/0!</v>
      </c>
    </row>
    <row r="30" spans="1:41" x14ac:dyDescent="0.25">
      <c r="A30" s="10">
        <v>29</v>
      </c>
      <c r="B30" s="11">
        <f>VLOOKUP($A30,Table2[[No]:[Date Student Last Attended Program
(mm/dd/yyyy)]],2,FALSE)</f>
        <v>0</v>
      </c>
      <c r="C30" s="12">
        <f>VLOOKUP($A30,Table2[[No]:[Date Student Last Attended Program
(mm/dd/yyyy)]],4,FALSE)</f>
        <v>0</v>
      </c>
      <c r="D30" s="51">
        <f>VLOOKUP($A30,Table2[[No]:[Date Student Last Attended Program
(mm/dd/yyyy)]],14,FALSE)</f>
        <v>0</v>
      </c>
      <c r="E30" s="138">
        <f>VLOOKUP($A30,Table2[[No]:[Date Student Last Attended Program
(mm/dd/yyyy)]],17,FALSE)</f>
        <v>0</v>
      </c>
      <c r="F30" s="207">
        <f>VLOOKUP($A30,Table2[[No]:[Date Student Last Attended Program
(mm/dd/yyyy)]],18,FALSE)</f>
        <v>0</v>
      </c>
      <c r="G30" s="209">
        <f>VLOOKUP($A30,Table2[[#All],[No]:[Which Group Does Student Participate In?
(optional)]],23,FALSE)</f>
        <v>0</v>
      </c>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11">
        <f t="shared" si="0"/>
        <v>0</v>
      </c>
      <c r="AN30" s="11">
        <f t="shared" si="1"/>
        <v>0</v>
      </c>
      <c r="AO30" s="47" t="e">
        <f t="shared" si="2"/>
        <v>#DIV/0!</v>
      </c>
    </row>
    <row r="31" spans="1:41" x14ac:dyDescent="0.25">
      <c r="A31" s="10">
        <v>30</v>
      </c>
      <c r="B31" s="11">
        <f>VLOOKUP($A31,Table2[[No]:[Date Student Last Attended Program
(mm/dd/yyyy)]],2,FALSE)</f>
        <v>0</v>
      </c>
      <c r="C31" s="12">
        <f>VLOOKUP($A31,Table2[[No]:[Date Student Last Attended Program
(mm/dd/yyyy)]],4,FALSE)</f>
        <v>0</v>
      </c>
      <c r="D31" s="51">
        <f>VLOOKUP($A31,Table2[[No]:[Date Student Last Attended Program
(mm/dd/yyyy)]],14,FALSE)</f>
        <v>0</v>
      </c>
      <c r="E31" s="138">
        <f>VLOOKUP($A31,Table2[[No]:[Date Student Last Attended Program
(mm/dd/yyyy)]],17,FALSE)</f>
        <v>0</v>
      </c>
      <c r="F31" s="207">
        <f>VLOOKUP($A31,Table2[[No]:[Date Student Last Attended Program
(mm/dd/yyyy)]],18,FALSE)</f>
        <v>0</v>
      </c>
      <c r="G31" s="209">
        <f>VLOOKUP($A31,Table2[[#All],[No]:[Which Group Does Student Participate In?
(optional)]],23,FALSE)</f>
        <v>0</v>
      </c>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11">
        <f t="shared" si="0"/>
        <v>0</v>
      </c>
      <c r="AN31" s="11">
        <f t="shared" si="1"/>
        <v>0</v>
      </c>
      <c r="AO31" s="47" t="e">
        <f t="shared" si="2"/>
        <v>#DIV/0!</v>
      </c>
    </row>
    <row r="32" spans="1:41" x14ac:dyDescent="0.25">
      <c r="A32" s="10">
        <v>31</v>
      </c>
      <c r="B32" s="11">
        <f>VLOOKUP($A32,Table2[[No]:[Date Student Last Attended Program
(mm/dd/yyyy)]],2,FALSE)</f>
        <v>0</v>
      </c>
      <c r="C32" s="12">
        <f>VLOOKUP($A32,Table2[[No]:[Date Student Last Attended Program
(mm/dd/yyyy)]],4,FALSE)</f>
        <v>0</v>
      </c>
      <c r="D32" s="51">
        <f>VLOOKUP($A32,Table2[[No]:[Date Student Last Attended Program
(mm/dd/yyyy)]],14,FALSE)</f>
        <v>0</v>
      </c>
      <c r="E32" s="138">
        <f>VLOOKUP($A32,Table2[[No]:[Date Student Last Attended Program
(mm/dd/yyyy)]],17,FALSE)</f>
        <v>0</v>
      </c>
      <c r="F32" s="207">
        <f>VLOOKUP($A32,Table2[[No]:[Date Student Last Attended Program
(mm/dd/yyyy)]],18,FALSE)</f>
        <v>0</v>
      </c>
      <c r="G32" s="209">
        <f>VLOOKUP($A32,Table2[[#All],[No]:[Which Group Does Student Participate In?
(optional)]],23,FALSE)</f>
        <v>0</v>
      </c>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11">
        <f t="shared" si="0"/>
        <v>0</v>
      </c>
      <c r="AN32" s="11">
        <f t="shared" si="1"/>
        <v>0</v>
      </c>
      <c r="AO32" s="47" t="e">
        <f t="shared" si="2"/>
        <v>#DIV/0!</v>
      </c>
    </row>
    <row r="33" spans="1:41" x14ac:dyDescent="0.25">
      <c r="A33" s="10">
        <v>32</v>
      </c>
      <c r="B33" s="11">
        <f>VLOOKUP($A33,Table2[[No]:[Date Student Last Attended Program
(mm/dd/yyyy)]],2,FALSE)</f>
        <v>0</v>
      </c>
      <c r="C33" s="12">
        <f>VLOOKUP($A33,Table2[[No]:[Date Student Last Attended Program
(mm/dd/yyyy)]],4,FALSE)</f>
        <v>0</v>
      </c>
      <c r="D33" s="51">
        <f>VLOOKUP($A33,Table2[[No]:[Date Student Last Attended Program
(mm/dd/yyyy)]],14,FALSE)</f>
        <v>0</v>
      </c>
      <c r="E33" s="138">
        <f>VLOOKUP($A33,Table2[[No]:[Date Student Last Attended Program
(mm/dd/yyyy)]],17,FALSE)</f>
        <v>0</v>
      </c>
      <c r="F33" s="207">
        <f>VLOOKUP($A33,Table2[[No]:[Date Student Last Attended Program
(mm/dd/yyyy)]],18,FALSE)</f>
        <v>0</v>
      </c>
      <c r="G33" s="209">
        <f>VLOOKUP($A33,Table2[[#All],[No]:[Which Group Does Student Participate In?
(optional)]],23,FALSE)</f>
        <v>0</v>
      </c>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11">
        <f t="shared" si="0"/>
        <v>0</v>
      </c>
      <c r="AN33" s="11">
        <f t="shared" si="1"/>
        <v>0</v>
      </c>
      <c r="AO33" s="47" t="e">
        <f t="shared" si="2"/>
        <v>#DIV/0!</v>
      </c>
    </row>
    <row r="34" spans="1:41" x14ac:dyDescent="0.25">
      <c r="A34" s="10">
        <v>33</v>
      </c>
      <c r="B34" s="11">
        <f>VLOOKUP($A34,Table2[[No]:[Date Student Last Attended Program
(mm/dd/yyyy)]],2,FALSE)</f>
        <v>0</v>
      </c>
      <c r="C34" s="12">
        <f>VLOOKUP($A34,Table2[[No]:[Date Student Last Attended Program
(mm/dd/yyyy)]],4,FALSE)</f>
        <v>0</v>
      </c>
      <c r="D34" s="51">
        <f>VLOOKUP($A34,Table2[[No]:[Date Student Last Attended Program
(mm/dd/yyyy)]],14,FALSE)</f>
        <v>0</v>
      </c>
      <c r="E34" s="138">
        <f>VLOOKUP($A34,Table2[[No]:[Date Student Last Attended Program
(mm/dd/yyyy)]],17,FALSE)</f>
        <v>0</v>
      </c>
      <c r="F34" s="207">
        <f>VLOOKUP($A34,Table2[[No]:[Date Student Last Attended Program
(mm/dd/yyyy)]],18,FALSE)</f>
        <v>0</v>
      </c>
      <c r="G34" s="209">
        <f>VLOOKUP($A34,Table2[[#All],[No]:[Which Group Does Student Participate In?
(optional)]],23,FALSE)</f>
        <v>0</v>
      </c>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11">
        <f t="shared" si="0"/>
        <v>0</v>
      </c>
      <c r="AN34" s="11">
        <f t="shared" si="1"/>
        <v>0</v>
      </c>
      <c r="AO34" s="47" t="e">
        <f t="shared" si="2"/>
        <v>#DIV/0!</v>
      </c>
    </row>
    <row r="35" spans="1:41" x14ac:dyDescent="0.25">
      <c r="A35" s="10">
        <v>34</v>
      </c>
      <c r="B35" s="11">
        <f>VLOOKUP($A35,Table2[[No]:[Date Student Last Attended Program
(mm/dd/yyyy)]],2,FALSE)</f>
        <v>0</v>
      </c>
      <c r="C35" s="12">
        <f>VLOOKUP($A35,Table2[[No]:[Date Student Last Attended Program
(mm/dd/yyyy)]],4,FALSE)</f>
        <v>0</v>
      </c>
      <c r="D35" s="51">
        <f>VLOOKUP($A35,Table2[[No]:[Date Student Last Attended Program
(mm/dd/yyyy)]],14,FALSE)</f>
        <v>0</v>
      </c>
      <c r="E35" s="138">
        <f>VLOOKUP($A35,Table2[[No]:[Date Student Last Attended Program
(mm/dd/yyyy)]],17,FALSE)</f>
        <v>0</v>
      </c>
      <c r="F35" s="207">
        <f>VLOOKUP($A35,Table2[[No]:[Date Student Last Attended Program
(mm/dd/yyyy)]],18,FALSE)</f>
        <v>0</v>
      </c>
      <c r="G35" s="209">
        <f>VLOOKUP($A35,Table2[[#All],[No]:[Which Group Does Student Participate In?
(optional)]],23,FALSE)</f>
        <v>0</v>
      </c>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11">
        <f t="shared" si="0"/>
        <v>0</v>
      </c>
      <c r="AN35" s="11">
        <f t="shared" si="1"/>
        <v>0</v>
      </c>
      <c r="AO35" s="47" t="e">
        <f t="shared" si="2"/>
        <v>#DIV/0!</v>
      </c>
    </row>
    <row r="36" spans="1:41" x14ac:dyDescent="0.25">
      <c r="A36" s="10">
        <v>35</v>
      </c>
      <c r="B36" s="11">
        <f>VLOOKUP($A36,Table2[[No]:[Date Student Last Attended Program
(mm/dd/yyyy)]],2,FALSE)</f>
        <v>0</v>
      </c>
      <c r="C36" s="12">
        <f>VLOOKUP($A36,Table2[[No]:[Date Student Last Attended Program
(mm/dd/yyyy)]],4,FALSE)</f>
        <v>0</v>
      </c>
      <c r="D36" s="51">
        <f>VLOOKUP($A36,Table2[[No]:[Date Student Last Attended Program
(mm/dd/yyyy)]],14,FALSE)</f>
        <v>0</v>
      </c>
      <c r="E36" s="138">
        <f>VLOOKUP($A36,Table2[[No]:[Date Student Last Attended Program
(mm/dd/yyyy)]],17,FALSE)</f>
        <v>0</v>
      </c>
      <c r="F36" s="207">
        <f>VLOOKUP($A36,Table2[[No]:[Date Student Last Attended Program
(mm/dd/yyyy)]],18,FALSE)</f>
        <v>0</v>
      </c>
      <c r="G36" s="209">
        <f>VLOOKUP($A36,Table2[[#All],[No]:[Which Group Does Student Participate In?
(optional)]],23,FALSE)</f>
        <v>0</v>
      </c>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11">
        <f t="shared" si="0"/>
        <v>0</v>
      </c>
      <c r="AN36" s="11">
        <f t="shared" si="1"/>
        <v>0</v>
      </c>
      <c r="AO36" s="47" t="e">
        <f t="shared" si="2"/>
        <v>#DIV/0!</v>
      </c>
    </row>
    <row r="37" spans="1:41" x14ac:dyDescent="0.25">
      <c r="A37" s="10">
        <v>36</v>
      </c>
      <c r="B37" s="11">
        <f>VLOOKUP($A37,Table2[[No]:[Date Student Last Attended Program
(mm/dd/yyyy)]],2,FALSE)</f>
        <v>0</v>
      </c>
      <c r="C37" s="12">
        <f>VLOOKUP($A37,Table2[[No]:[Date Student Last Attended Program
(mm/dd/yyyy)]],4,FALSE)</f>
        <v>0</v>
      </c>
      <c r="D37" s="51">
        <f>VLOOKUP($A37,Table2[[No]:[Date Student Last Attended Program
(mm/dd/yyyy)]],14,FALSE)</f>
        <v>0</v>
      </c>
      <c r="E37" s="138">
        <f>VLOOKUP($A37,Table2[[No]:[Date Student Last Attended Program
(mm/dd/yyyy)]],17,FALSE)</f>
        <v>0</v>
      </c>
      <c r="F37" s="207">
        <f>VLOOKUP($A37,Table2[[No]:[Date Student Last Attended Program
(mm/dd/yyyy)]],18,FALSE)</f>
        <v>0</v>
      </c>
      <c r="G37" s="209">
        <f>VLOOKUP($A37,Table2[[#All],[No]:[Which Group Does Student Participate In?
(optional)]],23,FALSE)</f>
        <v>0</v>
      </c>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11">
        <f t="shared" si="0"/>
        <v>0</v>
      </c>
      <c r="AN37" s="11">
        <f t="shared" si="1"/>
        <v>0</v>
      </c>
      <c r="AO37" s="47" t="e">
        <f t="shared" si="2"/>
        <v>#DIV/0!</v>
      </c>
    </row>
    <row r="38" spans="1:41" x14ac:dyDescent="0.25">
      <c r="A38" s="10">
        <v>37</v>
      </c>
      <c r="B38" s="11">
        <f>VLOOKUP($A38,Table2[[No]:[Date Student Last Attended Program
(mm/dd/yyyy)]],2,FALSE)</f>
        <v>0</v>
      </c>
      <c r="C38" s="12">
        <f>VLOOKUP($A38,Table2[[No]:[Date Student Last Attended Program
(mm/dd/yyyy)]],4,FALSE)</f>
        <v>0</v>
      </c>
      <c r="D38" s="51">
        <f>VLOOKUP($A38,Table2[[No]:[Date Student Last Attended Program
(mm/dd/yyyy)]],14,FALSE)</f>
        <v>0</v>
      </c>
      <c r="E38" s="138">
        <f>VLOOKUP($A38,Table2[[No]:[Date Student Last Attended Program
(mm/dd/yyyy)]],17,FALSE)</f>
        <v>0</v>
      </c>
      <c r="F38" s="207">
        <f>VLOOKUP($A38,Table2[[No]:[Date Student Last Attended Program
(mm/dd/yyyy)]],18,FALSE)</f>
        <v>0</v>
      </c>
      <c r="G38" s="209">
        <f>VLOOKUP($A38,Table2[[#All],[No]:[Which Group Does Student Participate In?
(optional)]],23,FALSE)</f>
        <v>0</v>
      </c>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11">
        <f t="shared" si="0"/>
        <v>0</v>
      </c>
      <c r="AN38" s="11">
        <f t="shared" si="1"/>
        <v>0</v>
      </c>
      <c r="AO38" s="47" t="e">
        <f t="shared" si="2"/>
        <v>#DIV/0!</v>
      </c>
    </row>
    <row r="39" spans="1:41" x14ac:dyDescent="0.25">
      <c r="A39" s="10">
        <v>38</v>
      </c>
      <c r="B39" s="11">
        <f>VLOOKUP($A39,Table2[[No]:[Date Student Last Attended Program
(mm/dd/yyyy)]],2,FALSE)</f>
        <v>0</v>
      </c>
      <c r="C39" s="12">
        <f>VLOOKUP($A39,Table2[[No]:[Date Student Last Attended Program
(mm/dd/yyyy)]],4,FALSE)</f>
        <v>0</v>
      </c>
      <c r="D39" s="51">
        <f>VLOOKUP($A39,Table2[[No]:[Date Student Last Attended Program
(mm/dd/yyyy)]],14,FALSE)</f>
        <v>0</v>
      </c>
      <c r="E39" s="138">
        <f>VLOOKUP($A39,Table2[[No]:[Date Student Last Attended Program
(mm/dd/yyyy)]],17,FALSE)</f>
        <v>0</v>
      </c>
      <c r="F39" s="207">
        <f>VLOOKUP($A39,Table2[[No]:[Date Student Last Attended Program
(mm/dd/yyyy)]],18,FALSE)</f>
        <v>0</v>
      </c>
      <c r="G39" s="209">
        <f>VLOOKUP($A39,Table2[[#All],[No]:[Which Group Does Student Participate In?
(optional)]],23,FALSE)</f>
        <v>0</v>
      </c>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11">
        <f t="shared" si="0"/>
        <v>0</v>
      </c>
      <c r="AN39" s="11">
        <f t="shared" si="1"/>
        <v>0</v>
      </c>
      <c r="AO39" s="47" t="e">
        <f t="shared" si="2"/>
        <v>#DIV/0!</v>
      </c>
    </row>
    <row r="40" spans="1:41" x14ac:dyDescent="0.25">
      <c r="A40" s="10">
        <v>39</v>
      </c>
      <c r="B40" s="11">
        <f>VLOOKUP($A40,Table2[[No]:[Date Student Last Attended Program
(mm/dd/yyyy)]],2,FALSE)</f>
        <v>0</v>
      </c>
      <c r="C40" s="12">
        <f>VLOOKUP($A40,Table2[[No]:[Date Student Last Attended Program
(mm/dd/yyyy)]],4,FALSE)</f>
        <v>0</v>
      </c>
      <c r="D40" s="51">
        <f>VLOOKUP($A40,Table2[[No]:[Date Student Last Attended Program
(mm/dd/yyyy)]],14,FALSE)</f>
        <v>0</v>
      </c>
      <c r="E40" s="138">
        <f>VLOOKUP($A40,Table2[[No]:[Date Student Last Attended Program
(mm/dd/yyyy)]],17,FALSE)</f>
        <v>0</v>
      </c>
      <c r="F40" s="207">
        <f>VLOOKUP($A40,Table2[[No]:[Date Student Last Attended Program
(mm/dd/yyyy)]],18,FALSE)</f>
        <v>0</v>
      </c>
      <c r="G40" s="209">
        <f>VLOOKUP($A40,Table2[[#All],[No]:[Which Group Does Student Participate In?
(optional)]],23,FALSE)</f>
        <v>0</v>
      </c>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11">
        <f t="shared" si="0"/>
        <v>0</v>
      </c>
      <c r="AN40" s="11">
        <f t="shared" si="1"/>
        <v>0</v>
      </c>
      <c r="AO40" s="47" t="e">
        <f t="shared" si="2"/>
        <v>#DIV/0!</v>
      </c>
    </row>
    <row r="41" spans="1:41" x14ac:dyDescent="0.25">
      <c r="A41" s="10">
        <v>40</v>
      </c>
      <c r="B41" s="11">
        <f>VLOOKUP($A41,Table2[[No]:[Date Student Last Attended Program
(mm/dd/yyyy)]],2,FALSE)</f>
        <v>0</v>
      </c>
      <c r="C41" s="12">
        <f>VLOOKUP($A41,Table2[[No]:[Date Student Last Attended Program
(mm/dd/yyyy)]],4,FALSE)</f>
        <v>0</v>
      </c>
      <c r="D41" s="51">
        <f>VLOOKUP($A41,Table2[[No]:[Date Student Last Attended Program
(mm/dd/yyyy)]],14,FALSE)</f>
        <v>0</v>
      </c>
      <c r="E41" s="138">
        <f>VLOOKUP($A41,Table2[[No]:[Date Student Last Attended Program
(mm/dd/yyyy)]],17,FALSE)</f>
        <v>0</v>
      </c>
      <c r="F41" s="207">
        <f>VLOOKUP($A41,Table2[[No]:[Date Student Last Attended Program
(mm/dd/yyyy)]],18,FALSE)</f>
        <v>0</v>
      </c>
      <c r="G41" s="209">
        <f>VLOOKUP($A41,Table2[[#All],[No]:[Which Group Does Student Participate In?
(optional)]],23,FALSE)</f>
        <v>0</v>
      </c>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11">
        <f t="shared" si="0"/>
        <v>0</v>
      </c>
      <c r="AN41" s="11">
        <f t="shared" si="1"/>
        <v>0</v>
      </c>
      <c r="AO41" s="47" t="e">
        <f t="shared" si="2"/>
        <v>#DIV/0!</v>
      </c>
    </row>
    <row r="42" spans="1:41" x14ac:dyDescent="0.25">
      <c r="A42" s="10">
        <v>41</v>
      </c>
      <c r="B42" s="11">
        <f>VLOOKUP($A42,Table2[[No]:[Date Student Last Attended Program
(mm/dd/yyyy)]],2,FALSE)</f>
        <v>0</v>
      </c>
      <c r="C42" s="12">
        <f>VLOOKUP($A42,Table2[[No]:[Date Student Last Attended Program
(mm/dd/yyyy)]],4,FALSE)</f>
        <v>0</v>
      </c>
      <c r="D42" s="51">
        <f>VLOOKUP($A42,Table2[[No]:[Date Student Last Attended Program
(mm/dd/yyyy)]],14,FALSE)</f>
        <v>0</v>
      </c>
      <c r="E42" s="138">
        <f>VLOOKUP($A42,Table2[[No]:[Date Student Last Attended Program
(mm/dd/yyyy)]],17,FALSE)</f>
        <v>0</v>
      </c>
      <c r="F42" s="207">
        <f>VLOOKUP($A42,Table2[[No]:[Date Student Last Attended Program
(mm/dd/yyyy)]],18,FALSE)</f>
        <v>0</v>
      </c>
      <c r="G42" s="209">
        <f>VLOOKUP($A42,Table2[[#All],[No]:[Which Group Does Student Participate In?
(optional)]],23,FALSE)</f>
        <v>0</v>
      </c>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11">
        <f t="shared" si="0"/>
        <v>0</v>
      </c>
      <c r="AN42" s="11">
        <f t="shared" si="1"/>
        <v>0</v>
      </c>
      <c r="AO42" s="47" t="e">
        <f t="shared" si="2"/>
        <v>#DIV/0!</v>
      </c>
    </row>
    <row r="43" spans="1:41" x14ac:dyDescent="0.25">
      <c r="A43" s="10">
        <v>42</v>
      </c>
      <c r="B43" s="11">
        <f>VLOOKUP($A43,Table2[[No]:[Date Student Last Attended Program
(mm/dd/yyyy)]],2,FALSE)</f>
        <v>0</v>
      </c>
      <c r="C43" s="12">
        <f>VLOOKUP($A43,Table2[[No]:[Date Student Last Attended Program
(mm/dd/yyyy)]],4,FALSE)</f>
        <v>0</v>
      </c>
      <c r="D43" s="51">
        <f>VLOOKUP($A43,Table2[[No]:[Date Student Last Attended Program
(mm/dd/yyyy)]],14,FALSE)</f>
        <v>0</v>
      </c>
      <c r="E43" s="138">
        <f>VLOOKUP($A43,Table2[[No]:[Date Student Last Attended Program
(mm/dd/yyyy)]],17,FALSE)</f>
        <v>0</v>
      </c>
      <c r="F43" s="207">
        <f>VLOOKUP($A43,Table2[[No]:[Date Student Last Attended Program
(mm/dd/yyyy)]],18,FALSE)</f>
        <v>0</v>
      </c>
      <c r="G43" s="209">
        <f>VLOOKUP($A43,Table2[[#All],[No]:[Which Group Does Student Participate In?
(optional)]],23,FALSE)</f>
        <v>0</v>
      </c>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11">
        <f t="shared" si="0"/>
        <v>0</v>
      </c>
      <c r="AN43" s="11">
        <f t="shared" si="1"/>
        <v>0</v>
      </c>
      <c r="AO43" s="47" t="e">
        <f t="shared" si="2"/>
        <v>#DIV/0!</v>
      </c>
    </row>
    <row r="44" spans="1:41" x14ac:dyDescent="0.25">
      <c r="A44" s="10">
        <v>43</v>
      </c>
      <c r="B44" s="11">
        <f>VLOOKUP($A44,Table2[[No]:[Date Student Last Attended Program
(mm/dd/yyyy)]],2,FALSE)</f>
        <v>0</v>
      </c>
      <c r="C44" s="12">
        <f>VLOOKUP($A44,Table2[[No]:[Date Student Last Attended Program
(mm/dd/yyyy)]],4,FALSE)</f>
        <v>0</v>
      </c>
      <c r="D44" s="51">
        <f>VLOOKUP($A44,Table2[[No]:[Date Student Last Attended Program
(mm/dd/yyyy)]],14,FALSE)</f>
        <v>0</v>
      </c>
      <c r="E44" s="138">
        <f>VLOOKUP($A44,Table2[[No]:[Date Student Last Attended Program
(mm/dd/yyyy)]],17,FALSE)</f>
        <v>0</v>
      </c>
      <c r="F44" s="207">
        <f>VLOOKUP($A44,Table2[[No]:[Date Student Last Attended Program
(mm/dd/yyyy)]],18,FALSE)</f>
        <v>0</v>
      </c>
      <c r="G44" s="209">
        <f>VLOOKUP($A44,Table2[[#All],[No]:[Which Group Does Student Participate In?
(optional)]],23,FALSE)</f>
        <v>0</v>
      </c>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11">
        <f t="shared" si="0"/>
        <v>0</v>
      </c>
      <c r="AN44" s="11">
        <f t="shared" si="1"/>
        <v>0</v>
      </c>
      <c r="AO44" s="47" t="e">
        <f t="shared" si="2"/>
        <v>#DIV/0!</v>
      </c>
    </row>
    <row r="45" spans="1:41" x14ac:dyDescent="0.25">
      <c r="A45" s="10">
        <v>44</v>
      </c>
      <c r="B45" s="11">
        <f>VLOOKUP($A45,Table2[[No]:[Date Student Last Attended Program
(mm/dd/yyyy)]],2,FALSE)</f>
        <v>0</v>
      </c>
      <c r="C45" s="12">
        <f>VLOOKUP($A45,Table2[[No]:[Date Student Last Attended Program
(mm/dd/yyyy)]],4,FALSE)</f>
        <v>0</v>
      </c>
      <c r="D45" s="51">
        <f>VLOOKUP($A45,Table2[[No]:[Date Student Last Attended Program
(mm/dd/yyyy)]],14,FALSE)</f>
        <v>0</v>
      </c>
      <c r="E45" s="138">
        <f>VLOOKUP($A45,Table2[[No]:[Date Student Last Attended Program
(mm/dd/yyyy)]],17,FALSE)</f>
        <v>0</v>
      </c>
      <c r="F45" s="207">
        <f>VLOOKUP($A45,Table2[[No]:[Date Student Last Attended Program
(mm/dd/yyyy)]],18,FALSE)</f>
        <v>0</v>
      </c>
      <c r="G45" s="209">
        <f>VLOOKUP($A45,Table2[[#All],[No]:[Which Group Does Student Participate In?
(optional)]],23,FALSE)</f>
        <v>0</v>
      </c>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11">
        <f t="shared" si="0"/>
        <v>0</v>
      </c>
      <c r="AN45" s="11">
        <f t="shared" si="1"/>
        <v>0</v>
      </c>
      <c r="AO45" s="47" t="e">
        <f t="shared" si="2"/>
        <v>#DIV/0!</v>
      </c>
    </row>
    <row r="46" spans="1:41" x14ac:dyDescent="0.25">
      <c r="A46" s="10">
        <v>45</v>
      </c>
      <c r="B46" s="11">
        <f>VLOOKUP($A46,Table2[[No]:[Date Student Last Attended Program
(mm/dd/yyyy)]],2,FALSE)</f>
        <v>0</v>
      </c>
      <c r="C46" s="12">
        <f>VLOOKUP($A46,Table2[[No]:[Date Student Last Attended Program
(mm/dd/yyyy)]],4,FALSE)</f>
        <v>0</v>
      </c>
      <c r="D46" s="51">
        <f>VLOOKUP($A46,Table2[[No]:[Date Student Last Attended Program
(mm/dd/yyyy)]],14,FALSE)</f>
        <v>0</v>
      </c>
      <c r="E46" s="138">
        <f>VLOOKUP($A46,Table2[[No]:[Date Student Last Attended Program
(mm/dd/yyyy)]],17,FALSE)</f>
        <v>0</v>
      </c>
      <c r="F46" s="207">
        <f>VLOOKUP($A46,Table2[[No]:[Date Student Last Attended Program
(mm/dd/yyyy)]],18,FALSE)</f>
        <v>0</v>
      </c>
      <c r="G46" s="209">
        <f>VLOOKUP($A46,Table2[[#All],[No]:[Which Group Does Student Participate In?
(optional)]],23,FALSE)</f>
        <v>0</v>
      </c>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11">
        <f t="shared" si="0"/>
        <v>0</v>
      </c>
      <c r="AN46" s="11">
        <f t="shared" si="1"/>
        <v>0</v>
      </c>
      <c r="AO46" s="47" t="e">
        <f t="shared" si="2"/>
        <v>#DIV/0!</v>
      </c>
    </row>
    <row r="47" spans="1:41" x14ac:dyDescent="0.25">
      <c r="A47" s="10">
        <v>46</v>
      </c>
      <c r="B47" s="11">
        <f>VLOOKUP($A47,Table2[[No]:[Date Student Last Attended Program
(mm/dd/yyyy)]],2,FALSE)</f>
        <v>0</v>
      </c>
      <c r="C47" s="12">
        <f>VLOOKUP($A47,Table2[[No]:[Date Student Last Attended Program
(mm/dd/yyyy)]],4,FALSE)</f>
        <v>0</v>
      </c>
      <c r="D47" s="51">
        <f>VLOOKUP($A47,Table2[[No]:[Date Student Last Attended Program
(mm/dd/yyyy)]],14,FALSE)</f>
        <v>0</v>
      </c>
      <c r="E47" s="138">
        <f>VLOOKUP($A47,Table2[[No]:[Date Student Last Attended Program
(mm/dd/yyyy)]],17,FALSE)</f>
        <v>0</v>
      </c>
      <c r="F47" s="207">
        <f>VLOOKUP($A47,Table2[[No]:[Date Student Last Attended Program
(mm/dd/yyyy)]],18,FALSE)</f>
        <v>0</v>
      </c>
      <c r="G47" s="209">
        <f>VLOOKUP($A47,Table2[[#All],[No]:[Which Group Does Student Participate In?
(optional)]],23,FALSE)</f>
        <v>0</v>
      </c>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11">
        <f t="shared" si="0"/>
        <v>0</v>
      </c>
      <c r="AN47" s="11">
        <f t="shared" si="1"/>
        <v>0</v>
      </c>
      <c r="AO47" s="47" t="e">
        <f t="shared" si="2"/>
        <v>#DIV/0!</v>
      </c>
    </row>
    <row r="48" spans="1:41" x14ac:dyDescent="0.25">
      <c r="A48" s="10">
        <v>47</v>
      </c>
      <c r="B48" s="11">
        <f>VLOOKUP($A48,Table2[[No]:[Date Student Last Attended Program
(mm/dd/yyyy)]],2,FALSE)</f>
        <v>0</v>
      </c>
      <c r="C48" s="12">
        <f>VLOOKUP($A48,Table2[[No]:[Date Student Last Attended Program
(mm/dd/yyyy)]],4,FALSE)</f>
        <v>0</v>
      </c>
      <c r="D48" s="51">
        <f>VLOOKUP($A48,Table2[[No]:[Date Student Last Attended Program
(mm/dd/yyyy)]],14,FALSE)</f>
        <v>0</v>
      </c>
      <c r="E48" s="138">
        <f>VLOOKUP($A48,Table2[[No]:[Date Student Last Attended Program
(mm/dd/yyyy)]],17,FALSE)</f>
        <v>0</v>
      </c>
      <c r="F48" s="207">
        <f>VLOOKUP($A48,Table2[[No]:[Date Student Last Attended Program
(mm/dd/yyyy)]],18,FALSE)</f>
        <v>0</v>
      </c>
      <c r="G48" s="209">
        <f>VLOOKUP($A48,Table2[[#All],[No]:[Which Group Does Student Participate In?
(optional)]],23,FALSE)</f>
        <v>0</v>
      </c>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11">
        <f t="shared" si="0"/>
        <v>0</v>
      </c>
      <c r="AN48" s="11">
        <f t="shared" si="1"/>
        <v>0</v>
      </c>
      <c r="AO48" s="47" t="e">
        <f t="shared" si="2"/>
        <v>#DIV/0!</v>
      </c>
    </row>
    <row r="49" spans="1:41" x14ac:dyDescent="0.25">
      <c r="A49" s="10">
        <v>48</v>
      </c>
      <c r="B49" s="11">
        <f>VLOOKUP($A49,Table2[[No]:[Date Student Last Attended Program
(mm/dd/yyyy)]],2,FALSE)</f>
        <v>0</v>
      </c>
      <c r="C49" s="12">
        <f>VLOOKUP($A49,Table2[[No]:[Date Student Last Attended Program
(mm/dd/yyyy)]],4,FALSE)</f>
        <v>0</v>
      </c>
      <c r="D49" s="51">
        <f>VLOOKUP($A49,Table2[[No]:[Date Student Last Attended Program
(mm/dd/yyyy)]],14,FALSE)</f>
        <v>0</v>
      </c>
      <c r="E49" s="138">
        <f>VLOOKUP($A49,Table2[[No]:[Date Student Last Attended Program
(mm/dd/yyyy)]],17,FALSE)</f>
        <v>0</v>
      </c>
      <c r="F49" s="207">
        <f>VLOOKUP($A49,Table2[[No]:[Date Student Last Attended Program
(mm/dd/yyyy)]],18,FALSE)</f>
        <v>0</v>
      </c>
      <c r="G49" s="209">
        <f>VLOOKUP($A49,Table2[[#All],[No]:[Which Group Does Student Participate In?
(optional)]],23,FALSE)</f>
        <v>0</v>
      </c>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11">
        <f t="shared" si="0"/>
        <v>0</v>
      </c>
      <c r="AN49" s="11">
        <f t="shared" si="1"/>
        <v>0</v>
      </c>
      <c r="AO49" s="47" t="e">
        <f t="shared" si="2"/>
        <v>#DIV/0!</v>
      </c>
    </row>
    <row r="50" spans="1:41" x14ac:dyDescent="0.25">
      <c r="A50" s="10">
        <v>49</v>
      </c>
      <c r="B50" s="11">
        <f>VLOOKUP($A50,Table2[[No]:[Date Student Last Attended Program
(mm/dd/yyyy)]],2,FALSE)</f>
        <v>0</v>
      </c>
      <c r="C50" s="12">
        <f>VLOOKUP($A50,Table2[[No]:[Date Student Last Attended Program
(mm/dd/yyyy)]],4,FALSE)</f>
        <v>0</v>
      </c>
      <c r="D50" s="51">
        <f>VLOOKUP($A50,Table2[[No]:[Date Student Last Attended Program
(mm/dd/yyyy)]],14,FALSE)</f>
        <v>0</v>
      </c>
      <c r="E50" s="138">
        <f>VLOOKUP($A50,Table2[[No]:[Date Student Last Attended Program
(mm/dd/yyyy)]],17,FALSE)</f>
        <v>0</v>
      </c>
      <c r="F50" s="207">
        <f>VLOOKUP($A50,Table2[[No]:[Date Student Last Attended Program
(mm/dd/yyyy)]],18,FALSE)</f>
        <v>0</v>
      </c>
      <c r="G50" s="209">
        <f>VLOOKUP($A50,Table2[[#All],[No]:[Which Group Does Student Participate In?
(optional)]],23,FALSE)</f>
        <v>0</v>
      </c>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11">
        <f t="shared" si="0"/>
        <v>0</v>
      </c>
      <c r="AN50" s="11">
        <f t="shared" si="1"/>
        <v>0</v>
      </c>
      <c r="AO50" s="47" t="e">
        <f t="shared" si="2"/>
        <v>#DIV/0!</v>
      </c>
    </row>
    <row r="51" spans="1:41" x14ac:dyDescent="0.25">
      <c r="A51" s="10">
        <v>50</v>
      </c>
      <c r="B51" s="11">
        <f>VLOOKUP($A51,Table2[[No]:[Date Student Last Attended Program
(mm/dd/yyyy)]],2,FALSE)</f>
        <v>0</v>
      </c>
      <c r="C51" s="12">
        <f>VLOOKUP($A51,Table2[[No]:[Date Student Last Attended Program
(mm/dd/yyyy)]],4,FALSE)</f>
        <v>0</v>
      </c>
      <c r="D51" s="51">
        <f>VLOOKUP($A51,Table2[[No]:[Date Student Last Attended Program
(mm/dd/yyyy)]],14,FALSE)</f>
        <v>0</v>
      </c>
      <c r="E51" s="138">
        <f>VLOOKUP($A51,Table2[[No]:[Date Student Last Attended Program
(mm/dd/yyyy)]],17,FALSE)</f>
        <v>0</v>
      </c>
      <c r="F51" s="207">
        <f>VLOOKUP($A51,Table2[[No]:[Date Student Last Attended Program
(mm/dd/yyyy)]],18,FALSE)</f>
        <v>0</v>
      </c>
      <c r="G51" s="209">
        <f>VLOOKUP($A51,Table2[[#All],[No]:[Which Group Does Student Participate In?
(optional)]],23,FALSE)</f>
        <v>0</v>
      </c>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11">
        <f t="shared" si="0"/>
        <v>0</v>
      </c>
      <c r="AN51" s="11">
        <f t="shared" si="1"/>
        <v>0</v>
      </c>
      <c r="AO51" s="47" t="e">
        <f t="shared" si="2"/>
        <v>#DIV/0!</v>
      </c>
    </row>
    <row r="52" spans="1:41" x14ac:dyDescent="0.25">
      <c r="A52" s="10">
        <v>51</v>
      </c>
      <c r="B52" s="11">
        <f>VLOOKUP($A52,Table2[[No]:[Date Student Last Attended Program
(mm/dd/yyyy)]],2,FALSE)</f>
        <v>0</v>
      </c>
      <c r="C52" s="12">
        <f>VLOOKUP($A52,Table2[[No]:[Date Student Last Attended Program
(mm/dd/yyyy)]],4,FALSE)</f>
        <v>0</v>
      </c>
      <c r="D52" s="51">
        <f>VLOOKUP($A52,Table2[[No]:[Date Student Last Attended Program
(mm/dd/yyyy)]],14,FALSE)</f>
        <v>0</v>
      </c>
      <c r="E52" s="138">
        <f>VLOOKUP($A52,Table2[[No]:[Date Student Last Attended Program
(mm/dd/yyyy)]],17,FALSE)</f>
        <v>0</v>
      </c>
      <c r="F52" s="207">
        <f>VLOOKUP($A52,Table2[[No]:[Date Student Last Attended Program
(mm/dd/yyyy)]],18,FALSE)</f>
        <v>0</v>
      </c>
      <c r="G52" s="209">
        <f>VLOOKUP($A52,Table2[[#All],[No]:[Which Group Does Student Participate In?
(optional)]],23,FALSE)</f>
        <v>0</v>
      </c>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11">
        <f t="shared" si="0"/>
        <v>0</v>
      </c>
      <c r="AN52" s="11">
        <f t="shared" si="1"/>
        <v>0</v>
      </c>
      <c r="AO52" s="47" t="e">
        <f t="shared" si="2"/>
        <v>#DIV/0!</v>
      </c>
    </row>
    <row r="53" spans="1:41" x14ac:dyDescent="0.25">
      <c r="A53" s="10">
        <v>52</v>
      </c>
      <c r="B53" s="11">
        <f>VLOOKUP($A53,Table2[[No]:[Date Student Last Attended Program
(mm/dd/yyyy)]],2,FALSE)</f>
        <v>0</v>
      </c>
      <c r="C53" s="12">
        <f>VLOOKUP($A53,Table2[[No]:[Date Student Last Attended Program
(mm/dd/yyyy)]],4,FALSE)</f>
        <v>0</v>
      </c>
      <c r="D53" s="51">
        <f>VLOOKUP($A53,Table2[[No]:[Date Student Last Attended Program
(mm/dd/yyyy)]],14,FALSE)</f>
        <v>0</v>
      </c>
      <c r="E53" s="138">
        <f>VLOOKUP($A53,Table2[[No]:[Date Student Last Attended Program
(mm/dd/yyyy)]],17,FALSE)</f>
        <v>0</v>
      </c>
      <c r="F53" s="207">
        <f>VLOOKUP($A53,Table2[[No]:[Date Student Last Attended Program
(mm/dd/yyyy)]],18,FALSE)</f>
        <v>0</v>
      </c>
      <c r="G53" s="209">
        <f>VLOOKUP($A53,Table2[[#All],[No]:[Which Group Does Student Participate In?
(optional)]],23,FALSE)</f>
        <v>0</v>
      </c>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11">
        <f t="shared" si="0"/>
        <v>0</v>
      </c>
      <c r="AN53" s="11">
        <f t="shared" si="1"/>
        <v>0</v>
      </c>
      <c r="AO53" s="47" t="e">
        <f t="shared" si="2"/>
        <v>#DIV/0!</v>
      </c>
    </row>
    <row r="54" spans="1:41" x14ac:dyDescent="0.25">
      <c r="A54" s="10">
        <v>53</v>
      </c>
      <c r="B54" s="11">
        <f>VLOOKUP($A54,Table2[[No]:[Date Student Last Attended Program
(mm/dd/yyyy)]],2,FALSE)</f>
        <v>0</v>
      </c>
      <c r="C54" s="12">
        <f>VLOOKUP($A54,Table2[[No]:[Date Student Last Attended Program
(mm/dd/yyyy)]],4,FALSE)</f>
        <v>0</v>
      </c>
      <c r="D54" s="51">
        <f>VLOOKUP($A54,Table2[[No]:[Date Student Last Attended Program
(mm/dd/yyyy)]],14,FALSE)</f>
        <v>0</v>
      </c>
      <c r="E54" s="138">
        <f>VLOOKUP($A54,Table2[[No]:[Date Student Last Attended Program
(mm/dd/yyyy)]],17,FALSE)</f>
        <v>0</v>
      </c>
      <c r="F54" s="207">
        <f>VLOOKUP($A54,Table2[[No]:[Date Student Last Attended Program
(mm/dd/yyyy)]],18,FALSE)</f>
        <v>0</v>
      </c>
      <c r="G54" s="209">
        <f>VLOOKUP($A54,Table2[[#All],[No]:[Which Group Does Student Participate In?
(optional)]],23,FALSE)</f>
        <v>0</v>
      </c>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11">
        <f t="shared" si="0"/>
        <v>0</v>
      </c>
      <c r="AN54" s="11">
        <f t="shared" si="1"/>
        <v>0</v>
      </c>
      <c r="AO54" s="47" t="e">
        <f t="shared" si="2"/>
        <v>#DIV/0!</v>
      </c>
    </row>
    <row r="55" spans="1:41" x14ac:dyDescent="0.25">
      <c r="A55" s="10">
        <v>54</v>
      </c>
      <c r="B55" s="11">
        <f>VLOOKUP($A55,Table2[[No]:[Date Student Last Attended Program
(mm/dd/yyyy)]],2,FALSE)</f>
        <v>0</v>
      </c>
      <c r="C55" s="12">
        <f>VLOOKUP($A55,Table2[[No]:[Date Student Last Attended Program
(mm/dd/yyyy)]],4,FALSE)</f>
        <v>0</v>
      </c>
      <c r="D55" s="51">
        <f>VLOOKUP($A55,Table2[[No]:[Date Student Last Attended Program
(mm/dd/yyyy)]],14,FALSE)</f>
        <v>0</v>
      </c>
      <c r="E55" s="138">
        <f>VLOOKUP($A55,Table2[[No]:[Date Student Last Attended Program
(mm/dd/yyyy)]],17,FALSE)</f>
        <v>0</v>
      </c>
      <c r="F55" s="207">
        <f>VLOOKUP($A55,Table2[[No]:[Date Student Last Attended Program
(mm/dd/yyyy)]],18,FALSE)</f>
        <v>0</v>
      </c>
      <c r="G55" s="209">
        <f>VLOOKUP($A55,Table2[[#All],[No]:[Which Group Does Student Participate In?
(optional)]],23,FALSE)</f>
        <v>0</v>
      </c>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11">
        <f t="shared" si="0"/>
        <v>0</v>
      </c>
      <c r="AN55" s="11">
        <f t="shared" si="1"/>
        <v>0</v>
      </c>
      <c r="AO55" s="47" t="e">
        <f t="shared" si="2"/>
        <v>#DIV/0!</v>
      </c>
    </row>
    <row r="56" spans="1:41" x14ac:dyDescent="0.25">
      <c r="A56" s="10">
        <v>55</v>
      </c>
      <c r="B56" s="11">
        <f>VLOOKUP($A56,Table2[[No]:[Date Student Last Attended Program
(mm/dd/yyyy)]],2,FALSE)</f>
        <v>0</v>
      </c>
      <c r="C56" s="12">
        <f>VLOOKUP($A56,Table2[[No]:[Date Student Last Attended Program
(mm/dd/yyyy)]],4,FALSE)</f>
        <v>0</v>
      </c>
      <c r="D56" s="51">
        <f>VLOOKUP($A56,Table2[[No]:[Date Student Last Attended Program
(mm/dd/yyyy)]],14,FALSE)</f>
        <v>0</v>
      </c>
      <c r="E56" s="138">
        <f>VLOOKUP($A56,Table2[[No]:[Date Student Last Attended Program
(mm/dd/yyyy)]],17,FALSE)</f>
        <v>0</v>
      </c>
      <c r="F56" s="207">
        <f>VLOOKUP($A56,Table2[[No]:[Date Student Last Attended Program
(mm/dd/yyyy)]],18,FALSE)</f>
        <v>0</v>
      </c>
      <c r="G56" s="209">
        <f>VLOOKUP($A56,Table2[[#All],[No]:[Which Group Does Student Participate In?
(optional)]],23,FALSE)</f>
        <v>0</v>
      </c>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11">
        <f t="shared" si="0"/>
        <v>0</v>
      </c>
      <c r="AN56" s="11">
        <f t="shared" si="1"/>
        <v>0</v>
      </c>
      <c r="AO56" s="47" t="e">
        <f t="shared" si="2"/>
        <v>#DIV/0!</v>
      </c>
    </row>
    <row r="57" spans="1:41" x14ac:dyDescent="0.25">
      <c r="A57" s="10">
        <v>56</v>
      </c>
      <c r="B57" s="11">
        <f>VLOOKUP($A57,Table2[[No]:[Date Student Last Attended Program
(mm/dd/yyyy)]],2,FALSE)</f>
        <v>0</v>
      </c>
      <c r="C57" s="12">
        <f>VLOOKUP($A57,Table2[[No]:[Date Student Last Attended Program
(mm/dd/yyyy)]],4,FALSE)</f>
        <v>0</v>
      </c>
      <c r="D57" s="51">
        <f>VLOOKUP($A57,Table2[[No]:[Date Student Last Attended Program
(mm/dd/yyyy)]],14,FALSE)</f>
        <v>0</v>
      </c>
      <c r="E57" s="138">
        <f>VLOOKUP($A57,Table2[[No]:[Date Student Last Attended Program
(mm/dd/yyyy)]],17,FALSE)</f>
        <v>0</v>
      </c>
      <c r="F57" s="207">
        <f>VLOOKUP($A57,Table2[[No]:[Date Student Last Attended Program
(mm/dd/yyyy)]],18,FALSE)</f>
        <v>0</v>
      </c>
      <c r="G57" s="209">
        <f>VLOOKUP($A57,Table2[[#All],[No]:[Which Group Does Student Participate In?
(optional)]],23,FALSE)</f>
        <v>0</v>
      </c>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11">
        <f t="shared" si="0"/>
        <v>0</v>
      </c>
      <c r="AN57" s="11">
        <f t="shared" si="1"/>
        <v>0</v>
      </c>
      <c r="AO57" s="47" t="e">
        <f t="shared" si="2"/>
        <v>#DIV/0!</v>
      </c>
    </row>
    <row r="58" spans="1:41" x14ac:dyDescent="0.25">
      <c r="A58" s="10">
        <v>57</v>
      </c>
      <c r="B58" s="11">
        <f>VLOOKUP($A58,Table2[[No]:[Date Student Last Attended Program
(mm/dd/yyyy)]],2,FALSE)</f>
        <v>0</v>
      </c>
      <c r="C58" s="12">
        <f>VLOOKUP($A58,Table2[[No]:[Date Student Last Attended Program
(mm/dd/yyyy)]],4,FALSE)</f>
        <v>0</v>
      </c>
      <c r="D58" s="51">
        <f>VLOOKUP($A58,Table2[[No]:[Date Student Last Attended Program
(mm/dd/yyyy)]],14,FALSE)</f>
        <v>0</v>
      </c>
      <c r="E58" s="138">
        <f>VLOOKUP($A58,Table2[[No]:[Date Student Last Attended Program
(mm/dd/yyyy)]],17,FALSE)</f>
        <v>0</v>
      </c>
      <c r="F58" s="207">
        <f>VLOOKUP($A58,Table2[[No]:[Date Student Last Attended Program
(mm/dd/yyyy)]],18,FALSE)</f>
        <v>0</v>
      </c>
      <c r="G58" s="209">
        <f>VLOOKUP($A58,Table2[[#All],[No]:[Which Group Does Student Participate In?
(optional)]],23,FALSE)</f>
        <v>0</v>
      </c>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11">
        <f t="shared" si="0"/>
        <v>0</v>
      </c>
      <c r="AN58" s="11">
        <f t="shared" si="1"/>
        <v>0</v>
      </c>
      <c r="AO58" s="47" t="e">
        <f t="shared" si="2"/>
        <v>#DIV/0!</v>
      </c>
    </row>
    <row r="59" spans="1:41" x14ac:dyDescent="0.25">
      <c r="A59" s="10">
        <v>58</v>
      </c>
      <c r="B59" s="11">
        <f>VLOOKUP($A59,Table2[[No]:[Date Student Last Attended Program
(mm/dd/yyyy)]],2,FALSE)</f>
        <v>0</v>
      </c>
      <c r="C59" s="12">
        <f>VLOOKUP($A59,Table2[[No]:[Date Student Last Attended Program
(mm/dd/yyyy)]],4,FALSE)</f>
        <v>0</v>
      </c>
      <c r="D59" s="51">
        <f>VLOOKUP($A59,Table2[[No]:[Date Student Last Attended Program
(mm/dd/yyyy)]],14,FALSE)</f>
        <v>0</v>
      </c>
      <c r="E59" s="138">
        <f>VLOOKUP($A59,Table2[[No]:[Date Student Last Attended Program
(mm/dd/yyyy)]],17,FALSE)</f>
        <v>0</v>
      </c>
      <c r="F59" s="207">
        <f>VLOOKUP($A59,Table2[[No]:[Date Student Last Attended Program
(mm/dd/yyyy)]],18,FALSE)</f>
        <v>0</v>
      </c>
      <c r="G59" s="209">
        <f>VLOOKUP($A59,Table2[[#All],[No]:[Which Group Does Student Participate In?
(optional)]],23,FALSE)</f>
        <v>0</v>
      </c>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11">
        <f t="shared" si="0"/>
        <v>0</v>
      </c>
      <c r="AN59" s="11">
        <f t="shared" si="1"/>
        <v>0</v>
      </c>
      <c r="AO59" s="47" t="e">
        <f t="shared" si="2"/>
        <v>#DIV/0!</v>
      </c>
    </row>
    <row r="60" spans="1:41" x14ac:dyDescent="0.25">
      <c r="A60" s="10">
        <v>59</v>
      </c>
      <c r="B60" s="11">
        <f>VLOOKUP($A60,Table2[[No]:[Date Student Last Attended Program
(mm/dd/yyyy)]],2,FALSE)</f>
        <v>0</v>
      </c>
      <c r="C60" s="12">
        <f>VLOOKUP($A60,Table2[[No]:[Date Student Last Attended Program
(mm/dd/yyyy)]],4,FALSE)</f>
        <v>0</v>
      </c>
      <c r="D60" s="51">
        <f>VLOOKUP($A60,Table2[[No]:[Date Student Last Attended Program
(mm/dd/yyyy)]],14,FALSE)</f>
        <v>0</v>
      </c>
      <c r="E60" s="138">
        <f>VLOOKUP($A60,Table2[[No]:[Date Student Last Attended Program
(mm/dd/yyyy)]],17,FALSE)</f>
        <v>0</v>
      </c>
      <c r="F60" s="207">
        <f>VLOOKUP($A60,Table2[[No]:[Date Student Last Attended Program
(mm/dd/yyyy)]],18,FALSE)</f>
        <v>0</v>
      </c>
      <c r="G60" s="209">
        <f>VLOOKUP($A60,Table2[[#All],[No]:[Which Group Does Student Participate In?
(optional)]],23,FALSE)</f>
        <v>0</v>
      </c>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11">
        <f t="shared" si="0"/>
        <v>0</v>
      </c>
      <c r="AN60" s="11">
        <f t="shared" si="1"/>
        <v>0</v>
      </c>
      <c r="AO60" s="47" t="e">
        <f t="shared" si="2"/>
        <v>#DIV/0!</v>
      </c>
    </row>
    <row r="61" spans="1:41" x14ac:dyDescent="0.25">
      <c r="A61" s="10">
        <v>60</v>
      </c>
      <c r="B61" s="11">
        <f>VLOOKUP($A61,Table2[[No]:[Date Student Last Attended Program
(mm/dd/yyyy)]],2,FALSE)</f>
        <v>0</v>
      </c>
      <c r="C61" s="12">
        <f>VLOOKUP($A61,Table2[[No]:[Date Student Last Attended Program
(mm/dd/yyyy)]],4,FALSE)</f>
        <v>0</v>
      </c>
      <c r="D61" s="51">
        <f>VLOOKUP($A61,Table2[[No]:[Date Student Last Attended Program
(mm/dd/yyyy)]],14,FALSE)</f>
        <v>0</v>
      </c>
      <c r="E61" s="138">
        <f>VLOOKUP($A61,Table2[[No]:[Date Student Last Attended Program
(mm/dd/yyyy)]],17,FALSE)</f>
        <v>0</v>
      </c>
      <c r="F61" s="207">
        <f>VLOOKUP($A61,Table2[[No]:[Date Student Last Attended Program
(mm/dd/yyyy)]],18,FALSE)</f>
        <v>0</v>
      </c>
      <c r="G61" s="209">
        <f>VLOOKUP($A61,Table2[[#All],[No]:[Which Group Does Student Participate In?
(optional)]],23,FALSE)</f>
        <v>0</v>
      </c>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11">
        <f t="shared" si="0"/>
        <v>0</v>
      </c>
      <c r="AN61" s="11">
        <f t="shared" si="1"/>
        <v>0</v>
      </c>
      <c r="AO61" s="47" t="e">
        <f t="shared" si="2"/>
        <v>#DIV/0!</v>
      </c>
    </row>
    <row r="62" spans="1:41" x14ac:dyDescent="0.25">
      <c r="A62" s="10">
        <v>61</v>
      </c>
      <c r="B62" s="11">
        <f>VLOOKUP($A62,Table2[[No]:[Date Student Last Attended Program
(mm/dd/yyyy)]],2,FALSE)</f>
        <v>0</v>
      </c>
      <c r="C62" s="12">
        <f>VLOOKUP($A62,Table2[[No]:[Date Student Last Attended Program
(mm/dd/yyyy)]],4,FALSE)</f>
        <v>0</v>
      </c>
      <c r="D62" s="51">
        <f>VLOOKUP($A62,Table2[[No]:[Date Student Last Attended Program
(mm/dd/yyyy)]],14,FALSE)</f>
        <v>0</v>
      </c>
      <c r="E62" s="138">
        <f>VLOOKUP($A62,Table2[[No]:[Date Student Last Attended Program
(mm/dd/yyyy)]],17,FALSE)</f>
        <v>0</v>
      </c>
      <c r="F62" s="207">
        <f>VLOOKUP($A62,Table2[[No]:[Date Student Last Attended Program
(mm/dd/yyyy)]],18,FALSE)</f>
        <v>0</v>
      </c>
      <c r="G62" s="209">
        <f>VLOOKUP($A62,Table2[[#All],[No]:[Which Group Does Student Participate In?
(optional)]],23,FALSE)</f>
        <v>0</v>
      </c>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11">
        <f t="shared" si="0"/>
        <v>0</v>
      </c>
      <c r="AN62" s="11">
        <f t="shared" si="1"/>
        <v>0</v>
      </c>
      <c r="AO62" s="47" t="e">
        <f t="shared" si="2"/>
        <v>#DIV/0!</v>
      </c>
    </row>
    <row r="63" spans="1:41" x14ac:dyDescent="0.25">
      <c r="A63" s="10">
        <v>62</v>
      </c>
      <c r="B63" s="11">
        <f>VLOOKUP($A63,Table2[[No]:[Date Student Last Attended Program
(mm/dd/yyyy)]],2,FALSE)</f>
        <v>0</v>
      </c>
      <c r="C63" s="12">
        <f>VLOOKUP($A63,Table2[[No]:[Date Student Last Attended Program
(mm/dd/yyyy)]],4,FALSE)</f>
        <v>0</v>
      </c>
      <c r="D63" s="51">
        <f>VLOOKUP($A63,Table2[[No]:[Date Student Last Attended Program
(mm/dd/yyyy)]],14,FALSE)</f>
        <v>0</v>
      </c>
      <c r="E63" s="138">
        <f>VLOOKUP($A63,Table2[[No]:[Date Student Last Attended Program
(mm/dd/yyyy)]],17,FALSE)</f>
        <v>0</v>
      </c>
      <c r="F63" s="207">
        <f>VLOOKUP($A63,Table2[[No]:[Date Student Last Attended Program
(mm/dd/yyyy)]],18,FALSE)</f>
        <v>0</v>
      </c>
      <c r="G63" s="209">
        <f>VLOOKUP($A63,Table2[[#All],[No]:[Which Group Does Student Participate In?
(optional)]],23,FALSE)</f>
        <v>0</v>
      </c>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11">
        <f t="shared" si="0"/>
        <v>0</v>
      </c>
      <c r="AN63" s="11">
        <f t="shared" si="1"/>
        <v>0</v>
      </c>
      <c r="AO63" s="47" t="e">
        <f t="shared" si="2"/>
        <v>#DIV/0!</v>
      </c>
    </row>
    <row r="64" spans="1:41" x14ac:dyDescent="0.25">
      <c r="A64" s="10">
        <v>63</v>
      </c>
      <c r="B64" s="11">
        <f>VLOOKUP($A64,Table2[[No]:[Date Student Last Attended Program
(mm/dd/yyyy)]],2,FALSE)</f>
        <v>0</v>
      </c>
      <c r="C64" s="12">
        <f>VLOOKUP($A64,Table2[[No]:[Date Student Last Attended Program
(mm/dd/yyyy)]],4,FALSE)</f>
        <v>0</v>
      </c>
      <c r="D64" s="51">
        <f>VLOOKUP($A64,Table2[[No]:[Date Student Last Attended Program
(mm/dd/yyyy)]],14,FALSE)</f>
        <v>0</v>
      </c>
      <c r="E64" s="138">
        <f>VLOOKUP($A64,Table2[[No]:[Date Student Last Attended Program
(mm/dd/yyyy)]],17,FALSE)</f>
        <v>0</v>
      </c>
      <c r="F64" s="207">
        <f>VLOOKUP($A64,Table2[[No]:[Date Student Last Attended Program
(mm/dd/yyyy)]],18,FALSE)</f>
        <v>0</v>
      </c>
      <c r="G64" s="209">
        <f>VLOOKUP($A64,Table2[[#All],[No]:[Which Group Does Student Participate In?
(optional)]],23,FALSE)</f>
        <v>0</v>
      </c>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11">
        <f t="shared" si="0"/>
        <v>0</v>
      </c>
      <c r="AN64" s="11">
        <f t="shared" si="1"/>
        <v>0</v>
      </c>
      <c r="AO64" s="47" t="e">
        <f t="shared" si="2"/>
        <v>#DIV/0!</v>
      </c>
    </row>
    <row r="65" spans="1:41" x14ac:dyDescent="0.25">
      <c r="A65" s="10">
        <v>64</v>
      </c>
      <c r="B65" s="11">
        <f>VLOOKUP($A65,Table2[[No]:[Date Student Last Attended Program
(mm/dd/yyyy)]],2,FALSE)</f>
        <v>0</v>
      </c>
      <c r="C65" s="12">
        <f>VLOOKUP($A65,Table2[[No]:[Date Student Last Attended Program
(mm/dd/yyyy)]],4,FALSE)</f>
        <v>0</v>
      </c>
      <c r="D65" s="51">
        <f>VLOOKUP($A65,Table2[[No]:[Date Student Last Attended Program
(mm/dd/yyyy)]],14,FALSE)</f>
        <v>0</v>
      </c>
      <c r="E65" s="138">
        <f>VLOOKUP($A65,Table2[[No]:[Date Student Last Attended Program
(mm/dd/yyyy)]],17,FALSE)</f>
        <v>0</v>
      </c>
      <c r="F65" s="207">
        <f>VLOOKUP($A65,Table2[[No]:[Date Student Last Attended Program
(mm/dd/yyyy)]],18,FALSE)</f>
        <v>0</v>
      </c>
      <c r="G65" s="209">
        <f>VLOOKUP($A65,Table2[[#All],[No]:[Which Group Does Student Participate In?
(optional)]],23,FALSE)</f>
        <v>0</v>
      </c>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11">
        <f t="shared" si="0"/>
        <v>0</v>
      </c>
      <c r="AN65" s="11">
        <f t="shared" si="1"/>
        <v>0</v>
      </c>
      <c r="AO65" s="47" t="e">
        <f t="shared" si="2"/>
        <v>#DIV/0!</v>
      </c>
    </row>
    <row r="66" spans="1:41" x14ac:dyDescent="0.25">
      <c r="A66" s="10">
        <v>65</v>
      </c>
      <c r="B66" s="11">
        <f>VLOOKUP($A66,Table2[[No]:[Date Student Last Attended Program
(mm/dd/yyyy)]],2,FALSE)</f>
        <v>0</v>
      </c>
      <c r="C66" s="12">
        <f>VLOOKUP($A66,Table2[[No]:[Date Student Last Attended Program
(mm/dd/yyyy)]],4,FALSE)</f>
        <v>0</v>
      </c>
      <c r="D66" s="51">
        <f>VLOOKUP($A66,Table2[[No]:[Date Student Last Attended Program
(mm/dd/yyyy)]],14,FALSE)</f>
        <v>0</v>
      </c>
      <c r="E66" s="138">
        <f>VLOOKUP($A66,Table2[[No]:[Date Student Last Attended Program
(mm/dd/yyyy)]],17,FALSE)</f>
        <v>0</v>
      </c>
      <c r="F66" s="207">
        <f>VLOOKUP($A66,Table2[[No]:[Date Student Last Attended Program
(mm/dd/yyyy)]],18,FALSE)</f>
        <v>0</v>
      </c>
      <c r="G66" s="209">
        <f>VLOOKUP($A66,Table2[[#All],[No]:[Which Group Does Student Participate In?
(optional)]],23,FALSE)</f>
        <v>0</v>
      </c>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11">
        <f t="shared" ref="AM66:AM129" si="3">COUNTIF(H66:AL66,"1")</f>
        <v>0</v>
      </c>
      <c r="AN66" s="11">
        <f t="shared" ref="AN66:AN129" si="4">COUNTIFS(H66:AL66,"1")+COUNTIF(H66:AL66,"0")</f>
        <v>0</v>
      </c>
      <c r="AO66" s="47" t="e">
        <f t="shared" ref="AO66:AO129" si="5">AM66/AN66</f>
        <v>#DIV/0!</v>
      </c>
    </row>
    <row r="67" spans="1:41" x14ac:dyDescent="0.25">
      <c r="A67" s="10">
        <v>66</v>
      </c>
      <c r="B67" s="11">
        <f>VLOOKUP($A67,Table2[[No]:[Date Student Last Attended Program
(mm/dd/yyyy)]],2,FALSE)</f>
        <v>0</v>
      </c>
      <c r="C67" s="12">
        <f>VLOOKUP($A67,Table2[[No]:[Date Student Last Attended Program
(mm/dd/yyyy)]],4,FALSE)</f>
        <v>0</v>
      </c>
      <c r="D67" s="51">
        <f>VLOOKUP($A67,Table2[[No]:[Date Student Last Attended Program
(mm/dd/yyyy)]],14,FALSE)</f>
        <v>0</v>
      </c>
      <c r="E67" s="138">
        <f>VLOOKUP($A67,Table2[[No]:[Date Student Last Attended Program
(mm/dd/yyyy)]],17,FALSE)</f>
        <v>0</v>
      </c>
      <c r="F67" s="207">
        <f>VLOOKUP($A67,Table2[[No]:[Date Student Last Attended Program
(mm/dd/yyyy)]],18,FALSE)</f>
        <v>0</v>
      </c>
      <c r="G67" s="209">
        <f>VLOOKUP($A67,Table2[[#All],[No]:[Which Group Does Student Participate In?
(optional)]],23,FALSE)</f>
        <v>0</v>
      </c>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11">
        <f t="shared" si="3"/>
        <v>0</v>
      </c>
      <c r="AN67" s="11">
        <f t="shared" si="4"/>
        <v>0</v>
      </c>
      <c r="AO67" s="47" t="e">
        <f t="shared" si="5"/>
        <v>#DIV/0!</v>
      </c>
    </row>
    <row r="68" spans="1:41" x14ac:dyDescent="0.25">
      <c r="A68" s="10">
        <v>67</v>
      </c>
      <c r="B68" s="11">
        <f>VLOOKUP($A68,Table2[[No]:[Date Student Last Attended Program
(mm/dd/yyyy)]],2,FALSE)</f>
        <v>0</v>
      </c>
      <c r="C68" s="12">
        <f>VLOOKUP($A68,Table2[[No]:[Date Student Last Attended Program
(mm/dd/yyyy)]],4,FALSE)</f>
        <v>0</v>
      </c>
      <c r="D68" s="51">
        <f>VLOOKUP($A68,Table2[[No]:[Date Student Last Attended Program
(mm/dd/yyyy)]],14,FALSE)</f>
        <v>0</v>
      </c>
      <c r="E68" s="138">
        <f>VLOOKUP($A68,Table2[[No]:[Date Student Last Attended Program
(mm/dd/yyyy)]],17,FALSE)</f>
        <v>0</v>
      </c>
      <c r="F68" s="207">
        <f>VLOOKUP($A68,Table2[[No]:[Date Student Last Attended Program
(mm/dd/yyyy)]],18,FALSE)</f>
        <v>0</v>
      </c>
      <c r="G68" s="209">
        <f>VLOOKUP($A68,Table2[[#All],[No]:[Which Group Does Student Participate In?
(optional)]],23,FALSE)</f>
        <v>0</v>
      </c>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11">
        <f t="shared" si="3"/>
        <v>0</v>
      </c>
      <c r="AN68" s="11">
        <f t="shared" si="4"/>
        <v>0</v>
      </c>
      <c r="AO68" s="47" t="e">
        <f t="shared" si="5"/>
        <v>#DIV/0!</v>
      </c>
    </row>
    <row r="69" spans="1:41" x14ac:dyDescent="0.25">
      <c r="A69" s="10">
        <v>68</v>
      </c>
      <c r="B69" s="11">
        <f>VLOOKUP($A69,Table2[[No]:[Date Student Last Attended Program
(mm/dd/yyyy)]],2,FALSE)</f>
        <v>0</v>
      </c>
      <c r="C69" s="12">
        <f>VLOOKUP($A69,Table2[[No]:[Date Student Last Attended Program
(mm/dd/yyyy)]],4,FALSE)</f>
        <v>0</v>
      </c>
      <c r="D69" s="51">
        <f>VLOOKUP($A69,Table2[[No]:[Date Student Last Attended Program
(mm/dd/yyyy)]],14,FALSE)</f>
        <v>0</v>
      </c>
      <c r="E69" s="138">
        <f>VLOOKUP($A69,Table2[[No]:[Date Student Last Attended Program
(mm/dd/yyyy)]],17,FALSE)</f>
        <v>0</v>
      </c>
      <c r="F69" s="207">
        <f>VLOOKUP($A69,Table2[[No]:[Date Student Last Attended Program
(mm/dd/yyyy)]],18,FALSE)</f>
        <v>0</v>
      </c>
      <c r="G69" s="209">
        <f>VLOOKUP($A69,Table2[[#All],[No]:[Which Group Does Student Participate In?
(optional)]],23,FALSE)</f>
        <v>0</v>
      </c>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11">
        <f t="shared" si="3"/>
        <v>0</v>
      </c>
      <c r="AN69" s="11">
        <f t="shared" si="4"/>
        <v>0</v>
      </c>
      <c r="AO69" s="47" t="e">
        <f t="shared" si="5"/>
        <v>#DIV/0!</v>
      </c>
    </row>
    <row r="70" spans="1:41" x14ac:dyDescent="0.25">
      <c r="A70" s="10">
        <v>69</v>
      </c>
      <c r="B70" s="11">
        <f>VLOOKUP($A70,Table2[[No]:[Date Student Last Attended Program
(mm/dd/yyyy)]],2,FALSE)</f>
        <v>0</v>
      </c>
      <c r="C70" s="12">
        <f>VLOOKUP($A70,Table2[[No]:[Date Student Last Attended Program
(mm/dd/yyyy)]],4,FALSE)</f>
        <v>0</v>
      </c>
      <c r="D70" s="51">
        <f>VLOOKUP($A70,Table2[[No]:[Date Student Last Attended Program
(mm/dd/yyyy)]],14,FALSE)</f>
        <v>0</v>
      </c>
      <c r="E70" s="138">
        <f>VLOOKUP($A70,Table2[[No]:[Date Student Last Attended Program
(mm/dd/yyyy)]],17,FALSE)</f>
        <v>0</v>
      </c>
      <c r="F70" s="207">
        <f>VLOOKUP($A70,Table2[[No]:[Date Student Last Attended Program
(mm/dd/yyyy)]],18,FALSE)</f>
        <v>0</v>
      </c>
      <c r="G70" s="209">
        <f>VLOOKUP($A70,Table2[[#All],[No]:[Which Group Does Student Participate In?
(optional)]],23,FALSE)</f>
        <v>0</v>
      </c>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11">
        <f t="shared" si="3"/>
        <v>0</v>
      </c>
      <c r="AN70" s="11">
        <f t="shared" si="4"/>
        <v>0</v>
      </c>
      <c r="AO70" s="47" t="e">
        <f t="shared" si="5"/>
        <v>#DIV/0!</v>
      </c>
    </row>
    <row r="71" spans="1:41" x14ac:dyDescent="0.25">
      <c r="A71" s="10">
        <v>70</v>
      </c>
      <c r="B71" s="11">
        <f>VLOOKUP($A71,Table2[[No]:[Date Student Last Attended Program
(mm/dd/yyyy)]],2,FALSE)</f>
        <v>0</v>
      </c>
      <c r="C71" s="12">
        <f>VLOOKUP($A71,Table2[[No]:[Date Student Last Attended Program
(mm/dd/yyyy)]],4,FALSE)</f>
        <v>0</v>
      </c>
      <c r="D71" s="51">
        <f>VLOOKUP($A71,Table2[[No]:[Date Student Last Attended Program
(mm/dd/yyyy)]],14,FALSE)</f>
        <v>0</v>
      </c>
      <c r="E71" s="138">
        <f>VLOOKUP($A71,Table2[[No]:[Date Student Last Attended Program
(mm/dd/yyyy)]],17,FALSE)</f>
        <v>0</v>
      </c>
      <c r="F71" s="207">
        <f>VLOOKUP($A71,Table2[[No]:[Date Student Last Attended Program
(mm/dd/yyyy)]],18,FALSE)</f>
        <v>0</v>
      </c>
      <c r="G71" s="209">
        <f>VLOOKUP($A71,Table2[[#All],[No]:[Which Group Does Student Participate In?
(optional)]],23,FALSE)</f>
        <v>0</v>
      </c>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11">
        <f t="shared" si="3"/>
        <v>0</v>
      </c>
      <c r="AN71" s="11">
        <f t="shared" si="4"/>
        <v>0</v>
      </c>
      <c r="AO71" s="47" t="e">
        <f t="shared" si="5"/>
        <v>#DIV/0!</v>
      </c>
    </row>
    <row r="72" spans="1:41" x14ac:dyDescent="0.25">
      <c r="A72" s="10">
        <v>71</v>
      </c>
      <c r="B72" s="11">
        <f>VLOOKUP($A72,Table2[[No]:[Date Student Last Attended Program
(mm/dd/yyyy)]],2,FALSE)</f>
        <v>0</v>
      </c>
      <c r="C72" s="12">
        <f>VLOOKUP($A72,Table2[[No]:[Date Student Last Attended Program
(mm/dd/yyyy)]],4,FALSE)</f>
        <v>0</v>
      </c>
      <c r="D72" s="51">
        <f>VLOOKUP($A72,Table2[[No]:[Date Student Last Attended Program
(mm/dd/yyyy)]],14,FALSE)</f>
        <v>0</v>
      </c>
      <c r="E72" s="138">
        <f>VLOOKUP($A72,Table2[[No]:[Date Student Last Attended Program
(mm/dd/yyyy)]],17,FALSE)</f>
        <v>0</v>
      </c>
      <c r="F72" s="207">
        <f>VLOOKUP($A72,Table2[[No]:[Date Student Last Attended Program
(mm/dd/yyyy)]],18,FALSE)</f>
        <v>0</v>
      </c>
      <c r="G72" s="209">
        <f>VLOOKUP($A72,Table2[[#All],[No]:[Which Group Does Student Participate In?
(optional)]],23,FALSE)</f>
        <v>0</v>
      </c>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11">
        <f t="shared" si="3"/>
        <v>0</v>
      </c>
      <c r="AN72" s="11">
        <f t="shared" si="4"/>
        <v>0</v>
      </c>
      <c r="AO72" s="47" t="e">
        <f t="shared" si="5"/>
        <v>#DIV/0!</v>
      </c>
    </row>
    <row r="73" spans="1:41" x14ac:dyDescent="0.25">
      <c r="A73" s="10">
        <v>72</v>
      </c>
      <c r="B73" s="11">
        <f>VLOOKUP($A73,Table2[[No]:[Date Student Last Attended Program
(mm/dd/yyyy)]],2,FALSE)</f>
        <v>0</v>
      </c>
      <c r="C73" s="12">
        <f>VLOOKUP($A73,Table2[[No]:[Date Student Last Attended Program
(mm/dd/yyyy)]],4,FALSE)</f>
        <v>0</v>
      </c>
      <c r="D73" s="51">
        <f>VLOOKUP($A73,Table2[[No]:[Date Student Last Attended Program
(mm/dd/yyyy)]],14,FALSE)</f>
        <v>0</v>
      </c>
      <c r="E73" s="138">
        <f>VLOOKUP($A73,Table2[[No]:[Date Student Last Attended Program
(mm/dd/yyyy)]],17,FALSE)</f>
        <v>0</v>
      </c>
      <c r="F73" s="207">
        <f>VLOOKUP($A73,Table2[[No]:[Date Student Last Attended Program
(mm/dd/yyyy)]],18,FALSE)</f>
        <v>0</v>
      </c>
      <c r="G73" s="209">
        <f>VLOOKUP($A73,Table2[[#All],[No]:[Which Group Does Student Participate In?
(optional)]],23,FALSE)</f>
        <v>0</v>
      </c>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11">
        <f t="shared" si="3"/>
        <v>0</v>
      </c>
      <c r="AN73" s="11">
        <f t="shared" si="4"/>
        <v>0</v>
      </c>
      <c r="AO73" s="47" t="e">
        <f t="shared" si="5"/>
        <v>#DIV/0!</v>
      </c>
    </row>
    <row r="74" spans="1:41" x14ac:dyDescent="0.25">
      <c r="A74" s="10">
        <v>73</v>
      </c>
      <c r="B74" s="11">
        <f>VLOOKUP($A74,Table2[[No]:[Date Student Last Attended Program
(mm/dd/yyyy)]],2,FALSE)</f>
        <v>0</v>
      </c>
      <c r="C74" s="12">
        <f>VLOOKUP($A74,Table2[[No]:[Date Student Last Attended Program
(mm/dd/yyyy)]],4,FALSE)</f>
        <v>0</v>
      </c>
      <c r="D74" s="51">
        <f>VLOOKUP($A74,Table2[[No]:[Date Student Last Attended Program
(mm/dd/yyyy)]],14,FALSE)</f>
        <v>0</v>
      </c>
      <c r="E74" s="138">
        <f>VLOOKUP($A74,Table2[[No]:[Date Student Last Attended Program
(mm/dd/yyyy)]],17,FALSE)</f>
        <v>0</v>
      </c>
      <c r="F74" s="207">
        <f>VLOOKUP($A74,Table2[[No]:[Date Student Last Attended Program
(mm/dd/yyyy)]],18,FALSE)</f>
        <v>0</v>
      </c>
      <c r="G74" s="209">
        <f>VLOOKUP($A74,Table2[[#All],[No]:[Which Group Does Student Participate In?
(optional)]],23,FALSE)</f>
        <v>0</v>
      </c>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11">
        <f t="shared" si="3"/>
        <v>0</v>
      </c>
      <c r="AN74" s="11">
        <f t="shared" si="4"/>
        <v>0</v>
      </c>
      <c r="AO74" s="47" t="e">
        <f t="shared" si="5"/>
        <v>#DIV/0!</v>
      </c>
    </row>
    <row r="75" spans="1:41" x14ac:dyDescent="0.25">
      <c r="A75" s="10">
        <v>74</v>
      </c>
      <c r="B75" s="11">
        <f>VLOOKUP($A75,Table2[[No]:[Date Student Last Attended Program
(mm/dd/yyyy)]],2,FALSE)</f>
        <v>0</v>
      </c>
      <c r="C75" s="12">
        <f>VLOOKUP($A75,Table2[[No]:[Date Student Last Attended Program
(mm/dd/yyyy)]],4,FALSE)</f>
        <v>0</v>
      </c>
      <c r="D75" s="51">
        <f>VLOOKUP($A75,Table2[[No]:[Date Student Last Attended Program
(mm/dd/yyyy)]],14,FALSE)</f>
        <v>0</v>
      </c>
      <c r="E75" s="138">
        <f>VLOOKUP($A75,Table2[[No]:[Date Student Last Attended Program
(mm/dd/yyyy)]],17,FALSE)</f>
        <v>0</v>
      </c>
      <c r="F75" s="207">
        <f>VLOOKUP($A75,Table2[[No]:[Date Student Last Attended Program
(mm/dd/yyyy)]],18,FALSE)</f>
        <v>0</v>
      </c>
      <c r="G75" s="209">
        <f>VLOOKUP($A75,Table2[[#All],[No]:[Which Group Does Student Participate In?
(optional)]],23,FALSE)</f>
        <v>0</v>
      </c>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11">
        <f t="shared" si="3"/>
        <v>0</v>
      </c>
      <c r="AN75" s="11">
        <f t="shared" si="4"/>
        <v>0</v>
      </c>
      <c r="AO75" s="47" t="e">
        <f t="shared" si="5"/>
        <v>#DIV/0!</v>
      </c>
    </row>
    <row r="76" spans="1:41" x14ac:dyDescent="0.25">
      <c r="A76" s="10">
        <v>75</v>
      </c>
      <c r="B76" s="11">
        <f>VLOOKUP($A76,Table2[[No]:[Date Student Last Attended Program
(mm/dd/yyyy)]],2,FALSE)</f>
        <v>0</v>
      </c>
      <c r="C76" s="12">
        <f>VLOOKUP($A76,Table2[[No]:[Date Student Last Attended Program
(mm/dd/yyyy)]],4,FALSE)</f>
        <v>0</v>
      </c>
      <c r="D76" s="51">
        <f>VLOOKUP($A76,Table2[[No]:[Date Student Last Attended Program
(mm/dd/yyyy)]],14,FALSE)</f>
        <v>0</v>
      </c>
      <c r="E76" s="138">
        <f>VLOOKUP($A76,Table2[[No]:[Date Student Last Attended Program
(mm/dd/yyyy)]],17,FALSE)</f>
        <v>0</v>
      </c>
      <c r="F76" s="207">
        <f>VLOOKUP($A76,Table2[[No]:[Date Student Last Attended Program
(mm/dd/yyyy)]],18,FALSE)</f>
        <v>0</v>
      </c>
      <c r="G76" s="209">
        <f>VLOOKUP($A76,Table2[[#All],[No]:[Which Group Does Student Participate In?
(optional)]],23,FALSE)</f>
        <v>0</v>
      </c>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11">
        <f t="shared" si="3"/>
        <v>0</v>
      </c>
      <c r="AN76" s="11">
        <f t="shared" si="4"/>
        <v>0</v>
      </c>
      <c r="AO76" s="47" t="e">
        <f t="shared" si="5"/>
        <v>#DIV/0!</v>
      </c>
    </row>
    <row r="77" spans="1:41" x14ac:dyDescent="0.25">
      <c r="A77" s="10">
        <v>76</v>
      </c>
      <c r="B77" s="11">
        <f>VLOOKUP($A77,Table2[[No]:[Date Student Last Attended Program
(mm/dd/yyyy)]],2,FALSE)</f>
        <v>0</v>
      </c>
      <c r="C77" s="12">
        <f>VLOOKUP($A77,Table2[[No]:[Date Student Last Attended Program
(mm/dd/yyyy)]],4,FALSE)</f>
        <v>0</v>
      </c>
      <c r="D77" s="51">
        <f>VLOOKUP($A77,Table2[[No]:[Date Student Last Attended Program
(mm/dd/yyyy)]],14,FALSE)</f>
        <v>0</v>
      </c>
      <c r="E77" s="138">
        <f>VLOOKUP($A77,Table2[[No]:[Date Student Last Attended Program
(mm/dd/yyyy)]],17,FALSE)</f>
        <v>0</v>
      </c>
      <c r="F77" s="207">
        <f>VLOOKUP($A77,Table2[[No]:[Date Student Last Attended Program
(mm/dd/yyyy)]],18,FALSE)</f>
        <v>0</v>
      </c>
      <c r="G77" s="209">
        <f>VLOOKUP($A77,Table2[[#All],[No]:[Which Group Does Student Participate In?
(optional)]],23,FALSE)</f>
        <v>0</v>
      </c>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11">
        <f t="shared" si="3"/>
        <v>0</v>
      </c>
      <c r="AN77" s="11">
        <f t="shared" si="4"/>
        <v>0</v>
      </c>
      <c r="AO77" s="47" t="e">
        <f t="shared" si="5"/>
        <v>#DIV/0!</v>
      </c>
    </row>
    <row r="78" spans="1:41" x14ac:dyDescent="0.25">
      <c r="A78" s="10">
        <v>77</v>
      </c>
      <c r="B78" s="11">
        <f>VLOOKUP($A78,Table2[[No]:[Date Student Last Attended Program
(mm/dd/yyyy)]],2,FALSE)</f>
        <v>0</v>
      </c>
      <c r="C78" s="12">
        <f>VLOOKUP($A78,Table2[[No]:[Date Student Last Attended Program
(mm/dd/yyyy)]],4,FALSE)</f>
        <v>0</v>
      </c>
      <c r="D78" s="51">
        <f>VLOOKUP($A78,Table2[[No]:[Date Student Last Attended Program
(mm/dd/yyyy)]],14,FALSE)</f>
        <v>0</v>
      </c>
      <c r="E78" s="138">
        <f>VLOOKUP($A78,Table2[[No]:[Date Student Last Attended Program
(mm/dd/yyyy)]],17,FALSE)</f>
        <v>0</v>
      </c>
      <c r="F78" s="207">
        <f>VLOOKUP($A78,Table2[[No]:[Date Student Last Attended Program
(mm/dd/yyyy)]],18,FALSE)</f>
        <v>0</v>
      </c>
      <c r="G78" s="209">
        <f>VLOOKUP($A78,Table2[[#All],[No]:[Which Group Does Student Participate In?
(optional)]],23,FALSE)</f>
        <v>0</v>
      </c>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11">
        <f t="shared" si="3"/>
        <v>0</v>
      </c>
      <c r="AN78" s="11">
        <f t="shared" si="4"/>
        <v>0</v>
      </c>
      <c r="AO78" s="47" t="e">
        <f t="shared" si="5"/>
        <v>#DIV/0!</v>
      </c>
    </row>
    <row r="79" spans="1:41" x14ac:dyDescent="0.25">
      <c r="A79" s="10">
        <v>78</v>
      </c>
      <c r="B79" s="11">
        <f>VLOOKUP($A79,Table2[[No]:[Date Student Last Attended Program
(mm/dd/yyyy)]],2,FALSE)</f>
        <v>0</v>
      </c>
      <c r="C79" s="12">
        <f>VLOOKUP($A79,Table2[[No]:[Date Student Last Attended Program
(mm/dd/yyyy)]],4,FALSE)</f>
        <v>0</v>
      </c>
      <c r="D79" s="51">
        <f>VLOOKUP($A79,Table2[[No]:[Date Student Last Attended Program
(mm/dd/yyyy)]],14,FALSE)</f>
        <v>0</v>
      </c>
      <c r="E79" s="138">
        <f>VLOOKUP($A79,Table2[[No]:[Date Student Last Attended Program
(mm/dd/yyyy)]],17,FALSE)</f>
        <v>0</v>
      </c>
      <c r="F79" s="207">
        <f>VLOOKUP($A79,Table2[[No]:[Date Student Last Attended Program
(mm/dd/yyyy)]],18,FALSE)</f>
        <v>0</v>
      </c>
      <c r="G79" s="209">
        <f>VLOOKUP($A79,Table2[[#All],[No]:[Which Group Does Student Participate In?
(optional)]],23,FALSE)</f>
        <v>0</v>
      </c>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11">
        <f t="shared" si="3"/>
        <v>0</v>
      </c>
      <c r="AN79" s="11">
        <f t="shared" si="4"/>
        <v>0</v>
      </c>
      <c r="AO79" s="47" t="e">
        <f t="shared" si="5"/>
        <v>#DIV/0!</v>
      </c>
    </row>
    <row r="80" spans="1:41" x14ac:dyDescent="0.25">
      <c r="A80" s="10">
        <v>79</v>
      </c>
      <c r="B80" s="11">
        <f>VLOOKUP($A80,Table2[[No]:[Date Student Last Attended Program
(mm/dd/yyyy)]],2,FALSE)</f>
        <v>0</v>
      </c>
      <c r="C80" s="12">
        <f>VLOOKUP($A80,Table2[[No]:[Date Student Last Attended Program
(mm/dd/yyyy)]],4,FALSE)</f>
        <v>0</v>
      </c>
      <c r="D80" s="51">
        <f>VLOOKUP($A80,Table2[[No]:[Date Student Last Attended Program
(mm/dd/yyyy)]],14,FALSE)</f>
        <v>0</v>
      </c>
      <c r="E80" s="138">
        <f>VLOOKUP($A80,Table2[[No]:[Date Student Last Attended Program
(mm/dd/yyyy)]],17,FALSE)</f>
        <v>0</v>
      </c>
      <c r="F80" s="207">
        <f>VLOOKUP($A80,Table2[[No]:[Date Student Last Attended Program
(mm/dd/yyyy)]],18,FALSE)</f>
        <v>0</v>
      </c>
      <c r="G80" s="209">
        <f>VLOOKUP($A80,Table2[[#All],[No]:[Which Group Does Student Participate In?
(optional)]],23,FALSE)</f>
        <v>0</v>
      </c>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11">
        <f t="shared" si="3"/>
        <v>0</v>
      </c>
      <c r="AN80" s="11">
        <f t="shared" si="4"/>
        <v>0</v>
      </c>
      <c r="AO80" s="47" t="e">
        <f t="shared" si="5"/>
        <v>#DIV/0!</v>
      </c>
    </row>
    <row r="81" spans="1:41" x14ac:dyDescent="0.25">
      <c r="A81" s="10">
        <v>80</v>
      </c>
      <c r="B81" s="11">
        <f>VLOOKUP($A81,Table2[[No]:[Date Student Last Attended Program
(mm/dd/yyyy)]],2,FALSE)</f>
        <v>0</v>
      </c>
      <c r="C81" s="12">
        <f>VLOOKUP($A81,Table2[[No]:[Date Student Last Attended Program
(mm/dd/yyyy)]],4,FALSE)</f>
        <v>0</v>
      </c>
      <c r="D81" s="51">
        <f>VLOOKUP($A81,Table2[[No]:[Date Student Last Attended Program
(mm/dd/yyyy)]],14,FALSE)</f>
        <v>0</v>
      </c>
      <c r="E81" s="138">
        <f>VLOOKUP($A81,Table2[[No]:[Date Student Last Attended Program
(mm/dd/yyyy)]],17,FALSE)</f>
        <v>0</v>
      </c>
      <c r="F81" s="207">
        <f>VLOOKUP($A81,Table2[[No]:[Date Student Last Attended Program
(mm/dd/yyyy)]],18,FALSE)</f>
        <v>0</v>
      </c>
      <c r="G81" s="209">
        <f>VLOOKUP($A81,Table2[[#All],[No]:[Which Group Does Student Participate In?
(optional)]],23,FALSE)</f>
        <v>0</v>
      </c>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11">
        <f t="shared" si="3"/>
        <v>0</v>
      </c>
      <c r="AN81" s="11">
        <f t="shared" si="4"/>
        <v>0</v>
      </c>
      <c r="AO81" s="47" t="e">
        <f t="shared" si="5"/>
        <v>#DIV/0!</v>
      </c>
    </row>
    <row r="82" spans="1:41" x14ac:dyDescent="0.25">
      <c r="A82" s="10">
        <v>81</v>
      </c>
      <c r="B82" s="11">
        <f>VLOOKUP($A82,Table2[[No]:[Date Student Last Attended Program
(mm/dd/yyyy)]],2,FALSE)</f>
        <v>0</v>
      </c>
      <c r="C82" s="12">
        <f>VLOOKUP($A82,Table2[[No]:[Date Student Last Attended Program
(mm/dd/yyyy)]],4,FALSE)</f>
        <v>0</v>
      </c>
      <c r="D82" s="51">
        <f>VLOOKUP($A82,Table2[[No]:[Date Student Last Attended Program
(mm/dd/yyyy)]],14,FALSE)</f>
        <v>0</v>
      </c>
      <c r="E82" s="138">
        <f>VLOOKUP($A82,Table2[[No]:[Date Student Last Attended Program
(mm/dd/yyyy)]],17,FALSE)</f>
        <v>0</v>
      </c>
      <c r="F82" s="207">
        <f>VLOOKUP($A82,Table2[[No]:[Date Student Last Attended Program
(mm/dd/yyyy)]],18,FALSE)</f>
        <v>0</v>
      </c>
      <c r="G82" s="209">
        <f>VLOOKUP($A82,Table2[[#All],[No]:[Which Group Does Student Participate In?
(optional)]],23,FALSE)</f>
        <v>0</v>
      </c>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11">
        <f t="shared" si="3"/>
        <v>0</v>
      </c>
      <c r="AN82" s="11">
        <f t="shared" si="4"/>
        <v>0</v>
      </c>
      <c r="AO82" s="47" t="e">
        <f t="shared" si="5"/>
        <v>#DIV/0!</v>
      </c>
    </row>
    <row r="83" spans="1:41" x14ac:dyDescent="0.25">
      <c r="A83" s="10">
        <v>82</v>
      </c>
      <c r="B83" s="11">
        <f>VLOOKUP($A83,Table2[[No]:[Date Student Last Attended Program
(mm/dd/yyyy)]],2,FALSE)</f>
        <v>0</v>
      </c>
      <c r="C83" s="12">
        <f>VLOOKUP($A83,Table2[[No]:[Date Student Last Attended Program
(mm/dd/yyyy)]],4,FALSE)</f>
        <v>0</v>
      </c>
      <c r="D83" s="51">
        <f>VLOOKUP($A83,Table2[[No]:[Date Student Last Attended Program
(mm/dd/yyyy)]],14,FALSE)</f>
        <v>0</v>
      </c>
      <c r="E83" s="138">
        <f>VLOOKUP($A83,Table2[[No]:[Date Student Last Attended Program
(mm/dd/yyyy)]],17,FALSE)</f>
        <v>0</v>
      </c>
      <c r="F83" s="207">
        <f>VLOOKUP($A83,Table2[[No]:[Date Student Last Attended Program
(mm/dd/yyyy)]],18,FALSE)</f>
        <v>0</v>
      </c>
      <c r="G83" s="209">
        <f>VLOOKUP($A83,Table2[[#All],[No]:[Which Group Does Student Participate In?
(optional)]],23,FALSE)</f>
        <v>0</v>
      </c>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11">
        <f t="shared" si="3"/>
        <v>0</v>
      </c>
      <c r="AN83" s="11">
        <f t="shared" si="4"/>
        <v>0</v>
      </c>
      <c r="AO83" s="47" t="e">
        <f t="shared" si="5"/>
        <v>#DIV/0!</v>
      </c>
    </row>
    <row r="84" spans="1:41" x14ac:dyDescent="0.25">
      <c r="A84" s="10">
        <v>83</v>
      </c>
      <c r="B84" s="11">
        <f>VLOOKUP($A84,Table2[[No]:[Date Student Last Attended Program
(mm/dd/yyyy)]],2,FALSE)</f>
        <v>0</v>
      </c>
      <c r="C84" s="12">
        <f>VLOOKUP($A84,Table2[[No]:[Date Student Last Attended Program
(mm/dd/yyyy)]],4,FALSE)</f>
        <v>0</v>
      </c>
      <c r="D84" s="51">
        <f>VLOOKUP($A84,Table2[[No]:[Date Student Last Attended Program
(mm/dd/yyyy)]],14,FALSE)</f>
        <v>0</v>
      </c>
      <c r="E84" s="138">
        <f>VLOOKUP($A84,Table2[[No]:[Date Student Last Attended Program
(mm/dd/yyyy)]],17,FALSE)</f>
        <v>0</v>
      </c>
      <c r="F84" s="207">
        <f>VLOOKUP($A84,Table2[[No]:[Date Student Last Attended Program
(mm/dd/yyyy)]],18,FALSE)</f>
        <v>0</v>
      </c>
      <c r="G84" s="209">
        <f>VLOOKUP($A84,Table2[[#All],[No]:[Which Group Does Student Participate In?
(optional)]],23,FALSE)</f>
        <v>0</v>
      </c>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11">
        <f t="shared" si="3"/>
        <v>0</v>
      </c>
      <c r="AN84" s="11">
        <f t="shared" si="4"/>
        <v>0</v>
      </c>
      <c r="AO84" s="47" t="e">
        <f t="shared" si="5"/>
        <v>#DIV/0!</v>
      </c>
    </row>
    <row r="85" spans="1:41" x14ac:dyDescent="0.25">
      <c r="A85" s="10">
        <v>84</v>
      </c>
      <c r="B85" s="11">
        <f>VLOOKUP($A85,Table2[[No]:[Date Student Last Attended Program
(mm/dd/yyyy)]],2,FALSE)</f>
        <v>0</v>
      </c>
      <c r="C85" s="12">
        <f>VLOOKUP($A85,Table2[[No]:[Date Student Last Attended Program
(mm/dd/yyyy)]],4,FALSE)</f>
        <v>0</v>
      </c>
      <c r="D85" s="51">
        <f>VLOOKUP($A85,Table2[[No]:[Date Student Last Attended Program
(mm/dd/yyyy)]],14,FALSE)</f>
        <v>0</v>
      </c>
      <c r="E85" s="138">
        <f>VLOOKUP($A85,Table2[[No]:[Date Student Last Attended Program
(mm/dd/yyyy)]],17,FALSE)</f>
        <v>0</v>
      </c>
      <c r="F85" s="207">
        <f>VLOOKUP($A85,Table2[[No]:[Date Student Last Attended Program
(mm/dd/yyyy)]],18,FALSE)</f>
        <v>0</v>
      </c>
      <c r="G85" s="209">
        <f>VLOOKUP($A85,Table2[[#All],[No]:[Which Group Does Student Participate In?
(optional)]],23,FALSE)</f>
        <v>0</v>
      </c>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11">
        <f t="shared" si="3"/>
        <v>0</v>
      </c>
      <c r="AN85" s="11">
        <f t="shared" si="4"/>
        <v>0</v>
      </c>
      <c r="AO85" s="47" t="e">
        <f t="shared" si="5"/>
        <v>#DIV/0!</v>
      </c>
    </row>
    <row r="86" spans="1:41" x14ac:dyDescent="0.25">
      <c r="A86" s="10">
        <v>85</v>
      </c>
      <c r="B86" s="11">
        <f>VLOOKUP($A86,Table2[[No]:[Date Student Last Attended Program
(mm/dd/yyyy)]],2,FALSE)</f>
        <v>0</v>
      </c>
      <c r="C86" s="12">
        <f>VLOOKUP($A86,Table2[[No]:[Date Student Last Attended Program
(mm/dd/yyyy)]],4,FALSE)</f>
        <v>0</v>
      </c>
      <c r="D86" s="51">
        <f>VLOOKUP($A86,Table2[[No]:[Date Student Last Attended Program
(mm/dd/yyyy)]],14,FALSE)</f>
        <v>0</v>
      </c>
      <c r="E86" s="138">
        <f>VLOOKUP($A86,Table2[[No]:[Date Student Last Attended Program
(mm/dd/yyyy)]],17,FALSE)</f>
        <v>0</v>
      </c>
      <c r="F86" s="207">
        <f>VLOOKUP($A86,Table2[[No]:[Date Student Last Attended Program
(mm/dd/yyyy)]],18,FALSE)</f>
        <v>0</v>
      </c>
      <c r="G86" s="209">
        <f>VLOOKUP($A86,Table2[[#All],[No]:[Which Group Does Student Participate In?
(optional)]],23,FALSE)</f>
        <v>0</v>
      </c>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11">
        <f t="shared" si="3"/>
        <v>0</v>
      </c>
      <c r="AN86" s="11">
        <f t="shared" si="4"/>
        <v>0</v>
      </c>
      <c r="AO86" s="47" t="e">
        <f t="shared" si="5"/>
        <v>#DIV/0!</v>
      </c>
    </row>
    <row r="87" spans="1:41" x14ac:dyDescent="0.25">
      <c r="A87" s="10">
        <v>86</v>
      </c>
      <c r="B87" s="11">
        <f>VLOOKUP($A87,Table2[[No]:[Date Student Last Attended Program
(mm/dd/yyyy)]],2,FALSE)</f>
        <v>0</v>
      </c>
      <c r="C87" s="12">
        <f>VLOOKUP($A87,Table2[[No]:[Date Student Last Attended Program
(mm/dd/yyyy)]],4,FALSE)</f>
        <v>0</v>
      </c>
      <c r="D87" s="51">
        <f>VLOOKUP($A87,Table2[[No]:[Date Student Last Attended Program
(mm/dd/yyyy)]],14,FALSE)</f>
        <v>0</v>
      </c>
      <c r="E87" s="138">
        <f>VLOOKUP($A87,Table2[[No]:[Date Student Last Attended Program
(mm/dd/yyyy)]],17,FALSE)</f>
        <v>0</v>
      </c>
      <c r="F87" s="207">
        <f>VLOOKUP($A87,Table2[[No]:[Date Student Last Attended Program
(mm/dd/yyyy)]],18,FALSE)</f>
        <v>0</v>
      </c>
      <c r="G87" s="209">
        <f>VLOOKUP($A87,Table2[[#All],[No]:[Which Group Does Student Participate In?
(optional)]],23,FALSE)</f>
        <v>0</v>
      </c>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11">
        <f t="shared" si="3"/>
        <v>0</v>
      </c>
      <c r="AN87" s="11">
        <f t="shared" si="4"/>
        <v>0</v>
      </c>
      <c r="AO87" s="47" t="e">
        <f t="shared" si="5"/>
        <v>#DIV/0!</v>
      </c>
    </row>
    <row r="88" spans="1:41" x14ac:dyDescent="0.25">
      <c r="A88" s="10">
        <v>87</v>
      </c>
      <c r="B88" s="11">
        <f>VLOOKUP($A88,Table2[[No]:[Date Student Last Attended Program
(mm/dd/yyyy)]],2,FALSE)</f>
        <v>0</v>
      </c>
      <c r="C88" s="12">
        <f>VLOOKUP($A88,Table2[[No]:[Date Student Last Attended Program
(mm/dd/yyyy)]],4,FALSE)</f>
        <v>0</v>
      </c>
      <c r="D88" s="51">
        <f>VLOOKUP($A88,Table2[[No]:[Date Student Last Attended Program
(mm/dd/yyyy)]],14,FALSE)</f>
        <v>0</v>
      </c>
      <c r="E88" s="138">
        <f>VLOOKUP($A88,Table2[[No]:[Date Student Last Attended Program
(mm/dd/yyyy)]],17,FALSE)</f>
        <v>0</v>
      </c>
      <c r="F88" s="207">
        <f>VLOOKUP($A88,Table2[[No]:[Date Student Last Attended Program
(mm/dd/yyyy)]],18,FALSE)</f>
        <v>0</v>
      </c>
      <c r="G88" s="209">
        <f>VLOOKUP($A88,Table2[[#All],[No]:[Which Group Does Student Participate In?
(optional)]],23,FALSE)</f>
        <v>0</v>
      </c>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11">
        <f t="shared" si="3"/>
        <v>0</v>
      </c>
      <c r="AN88" s="11">
        <f t="shared" si="4"/>
        <v>0</v>
      </c>
      <c r="AO88" s="47" t="e">
        <f t="shared" si="5"/>
        <v>#DIV/0!</v>
      </c>
    </row>
    <row r="89" spans="1:41" x14ac:dyDescent="0.25">
      <c r="A89" s="10">
        <v>88</v>
      </c>
      <c r="B89" s="11">
        <f>VLOOKUP($A89,Table2[[No]:[Date Student Last Attended Program
(mm/dd/yyyy)]],2,FALSE)</f>
        <v>0</v>
      </c>
      <c r="C89" s="12">
        <f>VLOOKUP($A89,Table2[[No]:[Date Student Last Attended Program
(mm/dd/yyyy)]],4,FALSE)</f>
        <v>0</v>
      </c>
      <c r="D89" s="51">
        <f>VLOOKUP($A89,Table2[[No]:[Date Student Last Attended Program
(mm/dd/yyyy)]],14,FALSE)</f>
        <v>0</v>
      </c>
      <c r="E89" s="138">
        <f>VLOOKUP($A89,Table2[[No]:[Date Student Last Attended Program
(mm/dd/yyyy)]],17,FALSE)</f>
        <v>0</v>
      </c>
      <c r="F89" s="207">
        <f>VLOOKUP($A89,Table2[[No]:[Date Student Last Attended Program
(mm/dd/yyyy)]],18,FALSE)</f>
        <v>0</v>
      </c>
      <c r="G89" s="209">
        <f>VLOOKUP($A89,Table2[[#All],[No]:[Which Group Does Student Participate In?
(optional)]],23,FALSE)</f>
        <v>0</v>
      </c>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11">
        <f t="shared" si="3"/>
        <v>0</v>
      </c>
      <c r="AN89" s="11">
        <f t="shared" si="4"/>
        <v>0</v>
      </c>
      <c r="AO89" s="47" t="e">
        <f t="shared" si="5"/>
        <v>#DIV/0!</v>
      </c>
    </row>
    <row r="90" spans="1:41" x14ac:dyDescent="0.25">
      <c r="A90" s="10">
        <v>89</v>
      </c>
      <c r="B90" s="11">
        <f>VLOOKUP($A90,Table2[[No]:[Date Student Last Attended Program
(mm/dd/yyyy)]],2,FALSE)</f>
        <v>0</v>
      </c>
      <c r="C90" s="12">
        <f>VLOOKUP($A90,Table2[[No]:[Date Student Last Attended Program
(mm/dd/yyyy)]],4,FALSE)</f>
        <v>0</v>
      </c>
      <c r="D90" s="51">
        <f>VLOOKUP($A90,Table2[[No]:[Date Student Last Attended Program
(mm/dd/yyyy)]],14,FALSE)</f>
        <v>0</v>
      </c>
      <c r="E90" s="138">
        <f>VLOOKUP($A90,Table2[[No]:[Date Student Last Attended Program
(mm/dd/yyyy)]],17,FALSE)</f>
        <v>0</v>
      </c>
      <c r="F90" s="207">
        <f>VLOOKUP($A90,Table2[[No]:[Date Student Last Attended Program
(mm/dd/yyyy)]],18,FALSE)</f>
        <v>0</v>
      </c>
      <c r="G90" s="209">
        <f>VLOOKUP($A90,Table2[[#All],[No]:[Which Group Does Student Participate In?
(optional)]],23,FALSE)</f>
        <v>0</v>
      </c>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11">
        <f t="shared" si="3"/>
        <v>0</v>
      </c>
      <c r="AN90" s="11">
        <f t="shared" si="4"/>
        <v>0</v>
      </c>
      <c r="AO90" s="47" t="e">
        <f t="shared" si="5"/>
        <v>#DIV/0!</v>
      </c>
    </row>
    <row r="91" spans="1:41" x14ac:dyDescent="0.25">
      <c r="A91" s="10">
        <v>90</v>
      </c>
      <c r="B91" s="11">
        <f>VLOOKUP($A91,Table2[[No]:[Date Student Last Attended Program
(mm/dd/yyyy)]],2,FALSE)</f>
        <v>0</v>
      </c>
      <c r="C91" s="12">
        <f>VLOOKUP($A91,Table2[[No]:[Date Student Last Attended Program
(mm/dd/yyyy)]],4,FALSE)</f>
        <v>0</v>
      </c>
      <c r="D91" s="51">
        <f>VLOOKUP($A91,Table2[[No]:[Date Student Last Attended Program
(mm/dd/yyyy)]],14,FALSE)</f>
        <v>0</v>
      </c>
      <c r="E91" s="138">
        <f>VLOOKUP($A91,Table2[[No]:[Date Student Last Attended Program
(mm/dd/yyyy)]],17,FALSE)</f>
        <v>0</v>
      </c>
      <c r="F91" s="207">
        <f>VLOOKUP($A91,Table2[[No]:[Date Student Last Attended Program
(mm/dd/yyyy)]],18,FALSE)</f>
        <v>0</v>
      </c>
      <c r="G91" s="209">
        <f>VLOOKUP($A91,Table2[[#All],[No]:[Which Group Does Student Participate In?
(optional)]],23,FALSE)</f>
        <v>0</v>
      </c>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11">
        <f t="shared" si="3"/>
        <v>0</v>
      </c>
      <c r="AN91" s="11">
        <f t="shared" si="4"/>
        <v>0</v>
      </c>
      <c r="AO91" s="47" t="e">
        <f t="shared" si="5"/>
        <v>#DIV/0!</v>
      </c>
    </row>
    <row r="92" spans="1:41" x14ac:dyDescent="0.25">
      <c r="A92" s="10">
        <v>91</v>
      </c>
      <c r="B92" s="11">
        <f>VLOOKUP($A92,Table2[[No]:[Date Student Last Attended Program
(mm/dd/yyyy)]],2,FALSE)</f>
        <v>0</v>
      </c>
      <c r="C92" s="12">
        <f>VLOOKUP($A92,Table2[[No]:[Date Student Last Attended Program
(mm/dd/yyyy)]],4,FALSE)</f>
        <v>0</v>
      </c>
      <c r="D92" s="51">
        <f>VLOOKUP($A92,Table2[[No]:[Date Student Last Attended Program
(mm/dd/yyyy)]],14,FALSE)</f>
        <v>0</v>
      </c>
      <c r="E92" s="138">
        <f>VLOOKUP($A92,Table2[[No]:[Date Student Last Attended Program
(mm/dd/yyyy)]],17,FALSE)</f>
        <v>0</v>
      </c>
      <c r="F92" s="207">
        <f>VLOOKUP($A92,Table2[[No]:[Date Student Last Attended Program
(mm/dd/yyyy)]],18,FALSE)</f>
        <v>0</v>
      </c>
      <c r="G92" s="209">
        <f>VLOOKUP($A92,Table2[[#All],[No]:[Which Group Does Student Participate In?
(optional)]],23,FALSE)</f>
        <v>0</v>
      </c>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11">
        <f t="shared" si="3"/>
        <v>0</v>
      </c>
      <c r="AN92" s="11">
        <f t="shared" si="4"/>
        <v>0</v>
      </c>
      <c r="AO92" s="47" t="e">
        <f t="shared" si="5"/>
        <v>#DIV/0!</v>
      </c>
    </row>
    <row r="93" spans="1:41" x14ac:dyDescent="0.25">
      <c r="A93" s="10">
        <v>92</v>
      </c>
      <c r="B93" s="11">
        <f>VLOOKUP($A93,Table2[[No]:[Date Student Last Attended Program
(mm/dd/yyyy)]],2,FALSE)</f>
        <v>0</v>
      </c>
      <c r="C93" s="12">
        <f>VLOOKUP($A93,Table2[[No]:[Date Student Last Attended Program
(mm/dd/yyyy)]],4,FALSE)</f>
        <v>0</v>
      </c>
      <c r="D93" s="51">
        <f>VLOOKUP($A93,Table2[[No]:[Date Student Last Attended Program
(mm/dd/yyyy)]],14,FALSE)</f>
        <v>0</v>
      </c>
      <c r="E93" s="138">
        <f>VLOOKUP($A93,Table2[[No]:[Date Student Last Attended Program
(mm/dd/yyyy)]],17,FALSE)</f>
        <v>0</v>
      </c>
      <c r="F93" s="207">
        <f>VLOOKUP($A93,Table2[[No]:[Date Student Last Attended Program
(mm/dd/yyyy)]],18,FALSE)</f>
        <v>0</v>
      </c>
      <c r="G93" s="209">
        <f>VLOOKUP($A93,Table2[[#All],[No]:[Which Group Does Student Participate In?
(optional)]],23,FALSE)</f>
        <v>0</v>
      </c>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11">
        <f t="shared" si="3"/>
        <v>0</v>
      </c>
      <c r="AN93" s="11">
        <f t="shared" si="4"/>
        <v>0</v>
      </c>
      <c r="AO93" s="47" t="e">
        <f t="shared" si="5"/>
        <v>#DIV/0!</v>
      </c>
    </row>
    <row r="94" spans="1:41" x14ac:dyDescent="0.25">
      <c r="A94" s="10">
        <v>93</v>
      </c>
      <c r="B94" s="11">
        <f>VLOOKUP($A94,Table2[[No]:[Date Student Last Attended Program
(mm/dd/yyyy)]],2,FALSE)</f>
        <v>0</v>
      </c>
      <c r="C94" s="12">
        <f>VLOOKUP($A94,Table2[[No]:[Date Student Last Attended Program
(mm/dd/yyyy)]],4,FALSE)</f>
        <v>0</v>
      </c>
      <c r="D94" s="51">
        <f>VLOOKUP($A94,Table2[[No]:[Date Student Last Attended Program
(mm/dd/yyyy)]],14,FALSE)</f>
        <v>0</v>
      </c>
      <c r="E94" s="138">
        <f>VLOOKUP($A94,Table2[[No]:[Date Student Last Attended Program
(mm/dd/yyyy)]],17,FALSE)</f>
        <v>0</v>
      </c>
      <c r="F94" s="207">
        <f>VLOOKUP($A94,Table2[[No]:[Date Student Last Attended Program
(mm/dd/yyyy)]],18,FALSE)</f>
        <v>0</v>
      </c>
      <c r="G94" s="209">
        <f>VLOOKUP($A94,Table2[[#All],[No]:[Which Group Does Student Participate In?
(optional)]],23,FALSE)</f>
        <v>0</v>
      </c>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11">
        <f t="shared" si="3"/>
        <v>0</v>
      </c>
      <c r="AN94" s="11">
        <f t="shared" si="4"/>
        <v>0</v>
      </c>
      <c r="AO94" s="47" t="e">
        <f t="shared" si="5"/>
        <v>#DIV/0!</v>
      </c>
    </row>
    <row r="95" spans="1:41" x14ac:dyDescent="0.25">
      <c r="A95" s="10">
        <v>94</v>
      </c>
      <c r="B95" s="11">
        <f>VLOOKUP($A95,Table2[[No]:[Date Student Last Attended Program
(mm/dd/yyyy)]],2,FALSE)</f>
        <v>0</v>
      </c>
      <c r="C95" s="12">
        <f>VLOOKUP($A95,Table2[[No]:[Date Student Last Attended Program
(mm/dd/yyyy)]],4,FALSE)</f>
        <v>0</v>
      </c>
      <c r="D95" s="51">
        <f>VLOOKUP($A95,Table2[[No]:[Date Student Last Attended Program
(mm/dd/yyyy)]],14,FALSE)</f>
        <v>0</v>
      </c>
      <c r="E95" s="138">
        <f>VLOOKUP($A95,Table2[[No]:[Date Student Last Attended Program
(mm/dd/yyyy)]],17,FALSE)</f>
        <v>0</v>
      </c>
      <c r="F95" s="207">
        <f>VLOOKUP($A95,Table2[[No]:[Date Student Last Attended Program
(mm/dd/yyyy)]],18,FALSE)</f>
        <v>0</v>
      </c>
      <c r="G95" s="209">
        <f>VLOOKUP($A95,Table2[[#All],[No]:[Which Group Does Student Participate In?
(optional)]],23,FALSE)</f>
        <v>0</v>
      </c>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c r="AM95" s="11">
        <f t="shared" si="3"/>
        <v>0</v>
      </c>
      <c r="AN95" s="11">
        <f t="shared" si="4"/>
        <v>0</v>
      </c>
      <c r="AO95" s="47" t="e">
        <f t="shared" si="5"/>
        <v>#DIV/0!</v>
      </c>
    </row>
    <row r="96" spans="1:41" x14ac:dyDescent="0.25">
      <c r="A96" s="10">
        <v>95</v>
      </c>
      <c r="B96" s="11">
        <f>VLOOKUP($A96,Table2[[No]:[Date Student Last Attended Program
(mm/dd/yyyy)]],2,FALSE)</f>
        <v>0</v>
      </c>
      <c r="C96" s="12">
        <f>VLOOKUP($A96,Table2[[No]:[Date Student Last Attended Program
(mm/dd/yyyy)]],4,FALSE)</f>
        <v>0</v>
      </c>
      <c r="D96" s="51">
        <f>VLOOKUP($A96,Table2[[No]:[Date Student Last Attended Program
(mm/dd/yyyy)]],14,FALSE)</f>
        <v>0</v>
      </c>
      <c r="E96" s="138">
        <f>VLOOKUP($A96,Table2[[No]:[Date Student Last Attended Program
(mm/dd/yyyy)]],17,FALSE)</f>
        <v>0</v>
      </c>
      <c r="F96" s="207">
        <f>VLOOKUP($A96,Table2[[No]:[Date Student Last Attended Program
(mm/dd/yyyy)]],18,FALSE)</f>
        <v>0</v>
      </c>
      <c r="G96" s="209">
        <f>VLOOKUP($A96,Table2[[#All],[No]:[Which Group Does Student Participate In?
(optional)]],23,FALSE)</f>
        <v>0</v>
      </c>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9"/>
      <c r="AM96" s="11">
        <f t="shared" si="3"/>
        <v>0</v>
      </c>
      <c r="AN96" s="11">
        <f t="shared" si="4"/>
        <v>0</v>
      </c>
      <c r="AO96" s="47" t="e">
        <f t="shared" si="5"/>
        <v>#DIV/0!</v>
      </c>
    </row>
    <row r="97" spans="1:41" x14ac:dyDescent="0.25">
      <c r="A97" s="10">
        <v>96</v>
      </c>
      <c r="B97" s="11">
        <f>VLOOKUP($A97,Table2[[No]:[Date Student Last Attended Program
(mm/dd/yyyy)]],2,FALSE)</f>
        <v>0</v>
      </c>
      <c r="C97" s="12">
        <f>VLOOKUP($A97,Table2[[No]:[Date Student Last Attended Program
(mm/dd/yyyy)]],4,FALSE)</f>
        <v>0</v>
      </c>
      <c r="D97" s="51">
        <f>VLOOKUP($A97,Table2[[No]:[Date Student Last Attended Program
(mm/dd/yyyy)]],14,FALSE)</f>
        <v>0</v>
      </c>
      <c r="E97" s="138">
        <f>VLOOKUP($A97,Table2[[No]:[Date Student Last Attended Program
(mm/dd/yyyy)]],17,FALSE)</f>
        <v>0</v>
      </c>
      <c r="F97" s="207">
        <f>VLOOKUP($A97,Table2[[No]:[Date Student Last Attended Program
(mm/dd/yyyy)]],18,FALSE)</f>
        <v>0</v>
      </c>
      <c r="G97" s="209">
        <f>VLOOKUP($A97,Table2[[#All],[No]:[Which Group Does Student Participate In?
(optional)]],23,FALSE)</f>
        <v>0</v>
      </c>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c r="AM97" s="11">
        <f t="shared" si="3"/>
        <v>0</v>
      </c>
      <c r="AN97" s="11">
        <f t="shared" si="4"/>
        <v>0</v>
      </c>
      <c r="AO97" s="47" t="e">
        <f t="shared" si="5"/>
        <v>#DIV/0!</v>
      </c>
    </row>
    <row r="98" spans="1:41" x14ac:dyDescent="0.25">
      <c r="A98" s="10">
        <v>97</v>
      </c>
      <c r="B98" s="11">
        <f>VLOOKUP($A98,Table2[[No]:[Date Student Last Attended Program
(mm/dd/yyyy)]],2,FALSE)</f>
        <v>0</v>
      </c>
      <c r="C98" s="12">
        <f>VLOOKUP($A98,Table2[[No]:[Date Student Last Attended Program
(mm/dd/yyyy)]],4,FALSE)</f>
        <v>0</v>
      </c>
      <c r="D98" s="51">
        <f>VLOOKUP($A98,Table2[[No]:[Date Student Last Attended Program
(mm/dd/yyyy)]],14,FALSE)</f>
        <v>0</v>
      </c>
      <c r="E98" s="138">
        <f>VLOOKUP($A98,Table2[[No]:[Date Student Last Attended Program
(mm/dd/yyyy)]],17,FALSE)</f>
        <v>0</v>
      </c>
      <c r="F98" s="207">
        <f>VLOOKUP($A98,Table2[[No]:[Date Student Last Attended Program
(mm/dd/yyyy)]],18,FALSE)</f>
        <v>0</v>
      </c>
      <c r="G98" s="209">
        <f>VLOOKUP($A98,Table2[[#All],[No]:[Which Group Does Student Participate In?
(optional)]],23,FALSE)</f>
        <v>0</v>
      </c>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11">
        <f t="shared" si="3"/>
        <v>0</v>
      </c>
      <c r="AN98" s="11">
        <f t="shared" si="4"/>
        <v>0</v>
      </c>
      <c r="AO98" s="47" t="e">
        <f t="shared" si="5"/>
        <v>#DIV/0!</v>
      </c>
    </row>
    <row r="99" spans="1:41" x14ac:dyDescent="0.25">
      <c r="A99" s="10">
        <v>98</v>
      </c>
      <c r="B99" s="11">
        <f>VLOOKUP($A99,Table2[[No]:[Date Student Last Attended Program
(mm/dd/yyyy)]],2,FALSE)</f>
        <v>0</v>
      </c>
      <c r="C99" s="12">
        <f>VLOOKUP($A99,Table2[[No]:[Date Student Last Attended Program
(mm/dd/yyyy)]],4,FALSE)</f>
        <v>0</v>
      </c>
      <c r="D99" s="51">
        <f>VLOOKUP($A99,Table2[[No]:[Date Student Last Attended Program
(mm/dd/yyyy)]],14,FALSE)</f>
        <v>0</v>
      </c>
      <c r="E99" s="138">
        <f>VLOOKUP($A99,Table2[[No]:[Date Student Last Attended Program
(mm/dd/yyyy)]],17,FALSE)</f>
        <v>0</v>
      </c>
      <c r="F99" s="207">
        <f>VLOOKUP($A99,Table2[[No]:[Date Student Last Attended Program
(mm/dd/yyyy)]],18,FALSE)</f>
        <v>0</v>
      </c>
      <c r="G99" s="209">
        <f>VLOOKUP($A99,Table2[[#All],[No]:[Which Group Does Student Participate In?
(optional)]],23,FALSE)</f>
        <v>0</v>
      </c>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9"/>
      <c r="AM99" s="11">
        <f t="shared" si="3"/>
        <v>0</v>
      </c>
      <c r="AN99" s="11">
        <f t="shared" si="4"/>
        <v>0</v>
      </c>
      <c r="AO99" s="47" t="e">
        <f t="shared" si="5"/>
        <v>#DIV/0!</v>
      </c>
    </row>
    <row r="100" spans="1:41" x14ac:dyDescent="0.25">
      <c r="A100" s="10">
        <v>99</v>
      </c>
      <c r="B100" s="11">
        <f>VLOOKUP($A100,Table2[[No]:[Date Student Last Attended Program
(mm/dd/yyyy)]],2,FALSE)</f>
        <v>0</v>
      </c>
      <c r="C100" s="12">
        <f>VLOOKUP($A100,Table2[[No]:[Date Student Last Attended Program
(mm/dd/yyyy)]],4,FALSE)</f>
        <v>0</v>
      </c>
      <c r="D100" s="51">
        <f>VLOOKUP($A100,Table2[[No]:[Date Student Last Attended Program
(mm/dd/yyyy)]],14,FALSE)</f>
        <v>0</v>
      </c>
      <c r="E100" s="138">
        <f>VLOOKUP($A100,Table2[[No]:[Date Student Last Attended Program
(mm/dd/yyyy)]],17,FALSE)</f>
        <v>0</v>
      </c>
      <c r="F100" s="207">
        <f>VLOOKUP($A100,Table2[[No]:[Date Student Last Attended Program
(mm/dd/yyyy)]],18,FALSE)</f>
        <v>0</v>
      </c>
      <c r="G100" s="209">
        <f>VLOOKUP($A100,Table2[[#All],[No]:[Which Group Does Student Participate In?
(optional)]],23,FALSE)</f>
        <v>0</v>
      </c>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11">
        <f t="shared" si="3"/>
        <v>0</v>
      </c>
      <c r="AN100" s="11">
        <f t="shared" si="4"/>
        <v>0</v>
      </c>
      <c r="AO100" s="47" t="e">
        <f t="shared" si="5"/>
        <v>#DIV/0!</v>
      </c>
    </row>
    <row r="101" spans="1:41" x14ac:dyDescent="0.25">
      <c r="A101" s="10">
        <v>100</v>
      </c>
      <c r="B101" s="11">
        <f>VLOOKUP($A101,Table2[[No]:[Date Student Last Attended Program
(mm/dd/yyyy)]],2,FALSE)</f>
        <v>0</v>
      </c>
      <c r="C101" s="12">
        <f>VLOOKUP($A101,Table2[[No]:[Date Student Last Attended Program
(mm/dd/yyyy)]],4,FALSE)</f>
        <v>0</v>
      </c>
      <c r="D101" s="51">
        <f>VLOOKUP($A101,Table2[[No]:[Date Student Last Attended Program
(mm/dd/yyyy)]],14,FALSE)</f>
        <v>0</v>
      </c>
      <c r="E101" s="138">
        <f>VLOOKUP($A101,Table2[[No]:[Date Student Last Attended Program
(mm/dd/yyyy)]],17,FALSE)</f>
        <v>0</v>
      </c>
      <c r="F101" s="207">
        <f>VLOOKUP($A101,Table2[[No]:[Date Student Last Attended Program
(mm/dd/yyyy)]],18,FALSE)</f>
        <v>0</v>
      </c>
      <c r="G101" s="209">
        <f>VLOOKUP($A101,Table2[[#All],[No]:[Which Group Does Student Participate In?
(optional)]],23,FALSE)</f>
        <v>0</v>
      </c>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c r="AL101" s="9"/>
      <c r="AM101" s="11">
        <f t="shared" si="3"/>
        <v>0</v>
      </c>
      <c r="AN101" s="11">
        <f t="shared" si="4"/>
        <v>0</v>
      </c>
      <c r="AO101" s="47" t="e">
        <f t="shared" si="5"/>
        <v>#DIV/0!</v>
      </c>
    </row>
    <row r="102" spans="1:41" x14ac:dyDescent="0.25">
      <c r="A102" s="10">
        <v>101</v>
      </c>
      <c r="B102" s="11">
        <f>VLOOKUP($A102,Table2[[No]:[Date Student Last Attended Program
(mm/dd/yyyy)]],2,FALSE)</f>
        <v>0</v>
      </c>
      <c r="C102" s="12">
        <f>VLOOKUP($A102,Table2[[No]:[Date Student Last Attended Program
(mm/dd/yyyy)]],4,FALSE)</f>
        <v>0</v>
      </c>
      <c r="D102" s="51">
        <f>VLOOKUP($A102,Table2[[No]:[Date Student Last Attended Program
(mm/dd/yyyy)]],14,FALSE)</f>
        <v>0</v>
      </c>
      <c r="E102" s="138">
        <f>VLOOKUP($A102,Table2[[No]:[Date Student Last Attended Program
(mm/dd/yyyy)]],17,FALSE)</f>
        <v>0</v>
      </c>
      <c r="F102" s="207">
        <f>VLOOKUP($A102,Table2[[No]:[Date Student Last Attended Program
(mm/dd/yyyy)]],18,FALSE)</f>
        <v>0</v>
      </c>
      <c r="G102" s="209">
        <f>VLOOKUP($A102,Table2[[#All],[No]:[Which Group Does Student Participate In?
(optional)]],23,FALSE)</f>
        <v>0</v>
      </c>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c r="AK102" s="9"/>
      <c r="AL102" s="9"/>
      <c r="AM102" s="11">
        <f t="shared" si="3"/>
        <v>0</v>
      </c>
      <c r="AN102" s="11">
        <f t="shared" si="4"/>
        <v>0</v>
      </c>
      <c r="AO102" s="47" t="e">
        <f t="shared" si="5"/>
        <v>#DIV/0!</v>
      </c>
    </row>
    <row r="103" spans="1:41" x14ac:dyDescent="0.25">
      <c r="A103" s="10">
        <v>102</v>
      </c>
      <c r="B103" s="11">
        <f>VLOOKUP($A103,Table2[[No]:[Date Student Last Attended Program
(mm/dd/yyyy)]],2,FALSE)</f>
        <v>0</v>
      </c>
      <c r="C103" s="12">
        <f>VLOOKUP($A103,Table2[[No]:[Date Student Last Attended Program
(mm/dd/yyyy)]],4,FALSE)</f>
        <v>0</v>
      </c>
      <c r="D103" s="51">
        <f>VLOOKUP($A103,Table2[[No]:[Date Student Last Attended Program
(mm/dd/yyyy)]],14,FALSE)</f>
        <v>0</v>
      </c>
      <c r="E103" s="138">
        <f>VLOOKUP($A103,Table2[[No]:[Date Student Last Attended Program
(mm/dd/yyyy)]],17,FALSE)</f>
        <v>0</v>
      </c>
      <c r="F103" s="207">
        <f>VLOOKUP($A103,Table2[[No]:[Date Student Last Attended Program
(mm/dd/yyyy)]],18,FALSE)</f>
        <v>0</v>
      </c>
      <c r="G103" s="209">
        <f>VLOOKUP($A103,Table2[[#All],[No]:[Which Group Does Student Participate In?
(optional)]],23,FALSE)</f>
        <v>0</v>
      </c>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c r="AJ103" s="9"/>
      <c r="AK103" s="9"/>
      <c r="AL103" s="9"/>
      <c r="AM103" s="11">
        <f t="shared" si="3"/>
        <v>0</v>
      </c>
      <c r="AN103" s="11">
        <f t="shared" si="4"/>
        <v>0</v>
      </c>
      <c r="AO103" s="47" t="e">
        <f t="shared" si="5"/>
        <v>#DIV/0!</v>
      </c>
    </row>
    <row r="104" spans="1:41" x14ac:dyDescent="0.25">
      <c r="A104" s="10">
        <v>103</v>
      </c>
      <c r="B104" s="11">
        <f>VLOOKUP($A104,Table2[[No]:[Date Student Last Attended Program
(mm/dd/yyyy)]],2,FALSE)</f>
        <v>0</v>
      </c>
      <c r="C104" s="12">
        <f>VLOOKUP($A104,Table2[[No]:[Date Student Last Attended Program
(mm/dd/yyyy)]],4,FALSE)</f>
        <v>0</v>
      </c>
      <c r="D104" s="51">
        <f>VLOOKUP($A104,Table2[[No]:[Date Student Last Attended Program
(mm/dd/yyyy)]],14,FALSE)</f>
        <v>0</v>
      </c>
      <c r="E104" s="138">
        <f>VLOOKUP($A104,Table2[[No]:[Date Student Last Attended Program
(mm/dd/yyyy)]],17,FALSE)</f>
        <v>0</v>
      </c>
      <c r="F104" s="207">
        <f>VLOOKUP($A104,Table2[[No]:[Date Student Last Attended Program
(mm/dd/yyyy)]],18,FALSE)</f>
        <v>0</v>
      </c>
      <c r="G104" s="209">
        <f>VLOOKUP($A104,Table2[[#All],[No]:[Which Group Does Student Participate In?
(optional)]],23,FALSE)</f>
        <v>0</v>
      </c>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c r="AJ104" s="9"/>
      <c r="AK104" s="9"/>
      <c r="AL104" s="9"/>
      <c r="AM104" s="11">
        <f t="shared" si="3"/>
        <v>0</v>
      </c>
      <c r="AN104" s="11">
        <f t="shared" si="4"/>
        <v>0</v>
      </c>
      <c r="AO104" s="47" t="e">
        <f t="shared" si="5"/>
        <v>#DIV/0!</v>
      </c>
    </row>
    <row r="105" spans="1:41" x14ac:dyDescent="0.25">
      <c r="A105" s="10">
        <v>104</v>
      </c>
      <c r="B105" s="11">
        <f>VLOOKUP($A105,Table2[[No]:[Date Student Last Attended Program
(mm/dd/yyyy)]],2,FALSE)</f>
        <v>0</v>
      </c>
      <c r="C105" s="12">
        <f>VLOOKUP($A105,Table2[[No]:[Date Student Last Attended Program
(mm/dd/yyyy)]],4,FALSE)</f>
        <v>0</v>
      </c>
      <c r="D105" s="51">
        <f>VLOOKUP($A105,Table2[[No]:[Date Student Last Attended Program
(mm/dd/yyyy)]],14,FALSE)</f>
        <v>0</v>
      </c>
      <c r="E105" s="138">
        <f>VLOOKUP($A105,Table2[[No]:[Date Student Last Attended Program
(mm/dd/yyyy)]],17,FALSE)</f>
        <v>0</v>
      </c>
      <c r="F105" s="207">
        <f>VLOOKUP($A105,Table2[[No]:[Date Student Last Attended Program
(mm/dd/yyyy)]],18,FALSE)</f>
        <v>0</v>
      </c>
      <c r="G105" s="209">
        <f>VLOOKUP($A105,Table2[[#All],[No]:[Which Group Does Student Participate In?
(optional)]],23,FALSE)</f>
        <v>0</v>
      </c>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c r="AJ105" s="9"/>
      <c r="AK105" s="9"/>
      <c r="AL105" s="9"/>
      <c r="AM105" s="11">
        <f t="shared" si="3"/>
        <v>0</v>
      </c>
      <c r="AN105" s="11">
        <f t="shared" si="4"/>
        <v>0</v>
      </c>
      <c r="AO105" s="47" t="e">
        <f t="shared" si="5"/>
        <v>#DIV/0!</v>
      </c>
    </row>
    <row r="106" spans="1:41" x14ac:dyDescent="0.25">
      <c r="A106" s="10">
        <v>105</v>
      </c>
      <c r="B106" s="11">
        <f>VLOOKUP($A106,Table2[[No]:[Date Student Last Attended Program
(mm/dd/yyyy)]],2,FALSE)</f>
        <v>0</v>
      </c>
      <c r="C106" s="12">
        <f>VLOOKUP($A106,Table2[[No]:[Date Student Last Attended Program
(mm/dd/yyyy)]],4,FALSE)</f>
        <v>0</v>
      </c>
      <c r="D106" s="51">
        <f>VLOOKUP($A106,Table2[[No]:[Date Student Last Attended Program
(mm/dd/yyyy)]],14,FALSE)</f>
        <v>0</v>
      </c>
      <c r="E106" s="138">
        <f>VLOOKUP($A106,Table2[[No]:[Date Student Last Attended Program
(mm/dd/yyyy)]],17,FALSE)</f>
        <v>0</v>
      </c>
      <c r="F106" s="207">
        <f>VLOOKUP($A106,Table2[[No]:[Date Student Last Attended Program
(mm/dd/yyyy)]],18,FALSE)</f>
        <v>0</v>
      </c>
      <c r="G106" s="209">
        <f>VLOOKUP($A106,Table2[[#All],[No]:[Which Group Does Student Participate In?
(optional)]],23,FALSE)</f>
        <v>0</v>
      </c>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11">
        <f t="shared" si="3"/>
        <v>0</v>
      </c>
      <c r="AN106" s="11">
        <f t="shared" si="4"/>
        <v>0</v>
      </c>
      <c r="AO106" s="47" t="e">
        <f t="shared" si="5"/>
        <v>#DIV/0!</v>
      </c>
    </row>
    <row r="107" spans="1:41" x14ac:dyDescent="0.25">
      <c r="A107" s="10">
        <v>106</v>
      </c>
      <c r="B107" s="11">
        <f>VLOOKUP($A107,Table2[[No]:[Date Student Last Attended Program
(mm/dd/yyyy)]],2,FALSE)</f>
        <v>0</v>
      </c>
      <c r="C107" s="12">
        <f>VLOOKUP($A107,Table2[[No]:[Date Student Last Attended Program
(mm/dd/yyyy)]],4,FALSE)</f>
        <v>0</v>
      </c>
      <c r="D107" s="51">
        <f>VLOOKUP($A107,Table2[[No]:[Date Student Last Attended Program
(mm/dd/yyyy)]],14,FALSE)</f>
        <v>0</v>
      </c>
      <c r="E107" s="138">
        <f>VLOOKUP($A107,Table2[[No]:[Date Student Last Attended Program
(mm/dd/yyyy)]],17,FALSE)</f>
        <v>0</v>
      </c>
      <c r="F107" s="207">
        <f>VLOOKUP($A107,Table2[[No]:[Date Student Last Attended Program
(mm/dd/yyyy)]],18,FALSE)</f>
        <v>0</v>
      </c>
      <c r="G107" s="209">
        <f>VLOOKUP($A107,Table2[[#All],[No]:[Which Group Does Student Participate In?
(optional)]],23,FALSE)</f>
        <v>0</v>
      </c>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9"/>
      <c r="AM107" s="11">
        <f t="shared" si="3"/>
        <v>0</v>
      </c>
      <c r="AN107" s="11">
        <f t="shared" si="4"/>
        <v>0</v>
      </c>
      <c r="AO107" s="47" t="e">
        <f t="shared" si="5"/>
        <v>#DIV/0!</v>
      </c>
    </row>
    <row r="108" spans="1:41" x14ac:dyDescent="0.25">
      <c r="A108" s="10">
        <v>107</v>
      </c>
      <c r="B108" s="11">
        <f>VLOOKUP($A108,Table2[[No]:[Date Student Last Attended Program
(mm/dd/yyyy)]],2,FALSE)</f>
        <v>0</v>
      </c>
      <c r="C108" s="12">
        <f>VLOOKUP($A108,Table2[[No]:[Date Student Last Attended Program
(mm/dd/yyyy)]],4,FALSE)</f>
        <v>0</v>
      </c>
      <c r="D108" s="51">
        <f>VLOOKUP($A108,Table2[[No]:[Date Student Last Attended Program
(mm/dd/yyyy)]],14,FALSE)</f>
        <v>0</v>
      </c>
      <c r="E108" s="138">
        <f>VLOOKUP($A108,Table2[[No]:[Date Student Last Attended Program
(mm/dd/yyyy)]],17,FALSE)</f>
        <v>0</v>
      </c>
      <c r="F108" s="207">
        <f>VLOOKUP($A108,Table2[[No]:[Date Student Last Attended Program
(mm/dd/yyyy)]],18,FALSE)</f>
        <v>0</v>
      </c>
      <c r="G108" s="209">
        <f>VLOOKUP($A108,Table2[[#All],[No]:[Which Group Does Student Participate In?
(optional)]],23,FALSE)</f>
        <v>0</v>
      </c>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c r="AJ108" s="9"/>
      <c r="AK108" s="9"/>
      <c r="AL108" s="9"/>
      <c r="AM108" s="11">
        <f t="shared" si="3"/>
        <v>0</v>
      </c>
      <c r="AN108" s="11">
        <f t="shared" si="4"/>
        <v>0</v>
      </c>
      <c r="AO108" s="47" t="e">
        <f t="shared" si="5"/>
        <v>#DIV/0!</v>
      </c>
    </row>
    <row r="109" spans="1:41" x14ac:dyDescent="0.25">
      <c r="A109" s="10">
        <v>108</v>
      </c>
      <c r="B109" s="11">
        <f>VLOOKUP($A109,Table2[[No]:[Date Student Last Attended Program
(mm/dd/yyyy)]],2,FALSE)</f>
        <v>0</v>
      </c>
      <c r="C109" s="12">
        <f>VLOOKUP($A109,Table2[[No]:[Date Student Last Attended Program
(mm/dd/yyyy)]],4,FALSE)</f>
        <v>0</v>
      </c>
      <c r="D109" s="51">
        <f>VLOOKUP($A109,Table2[[No]:[Date Student Last Attended Program
(mm/dd/yyyy)]],14,FALSE)</f>
        <v>0</v>
      </c>
      <c r="E109" s="138">
        <f>VLOOKUP($A109,Table2[[No]:[Date Student Last Attended Program
(mm/dd/yyyy)]],17,FALSE)</f>
        <v>0</v>
      </c>
      <c r="F109" s="207">
        <f>VLOOKUP($A109,Table2[[No]:[Date Student Last Attended Program
(mm/dd/yyyy)]],18,FALSE)</f>
        <v>0</v>
      </c>
      <c r="G109" s="209">
        <f>VLOOKUP($A109,Table2[[#All],[No]:[Which Group Does Student Participate In?
(optional)]],23,FALSE)</f>
        <v>0</v>
      </c>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c r="AJ109" s="9"/>
      <c r="AK109" s="9"/>
      <c r="AL109" s="9"/>
      <c r="AM109" s="11">
        <f t="shared" si="3"/>
        <v>0</v>
      </c>
      <c r="AN109" s="11">
        <f t="shared" si="4"/>
        <v>0</v>
      </c>
      <c r="AO109" s="47" t="e">
        <f t="shared" si="5"/>
        <v>#DIV/0!</v>
      </c>
    </row>
    <row r="110" spans="1:41" x14ac:dyDescent="0.25">
      <c r="A110" s="10">
        <v>109</v>
      </c>
      <c r="B110" s="11">
        <f>VLOOKUP($A110,Table2[[No]:[Date Student Last Attended Program
(mm/dd/yyyy)]],2,FALSE)</f>
        <v>0</v>
      </c>
      <c r="C110" s="12">
        <f>VLOOKUP($A110,Table2[[No]:[Date Student Last Attended Program
(mm/dd/yyyy)]],4,FALSE)</f>
        <v>0</v>
      </c>
      <c r="D110" s="51">
        <f>VLOOKUP($A110,Table2[[No]:[Date Student Last Attended Program
(mm/dd/yyyy)]],14,FALSE)</f>
        <v>0</v>
      </c>
      <c r="E110" s="138">
        <f>VLOOKUP($A110,Table2[[No]:[Date Student Last Attended Program
(mm/dd/yyyy)]],17,FALSE)</f>
        <v>0</v>
      </c>
      <c r="F110" s="207">
        <f>VLOOKUP($A110,Table2[[No]:[Date Student Last Attended Program
(mm/dd/yyyy)]],18,FALSE)</f>
        <v>0</v>
      </c>
      <c r="G110" s="209">
        <f>VLOOKUP($A110,Table2[[#All],[No]:[Which Group Does Student Participate In?
(optional)]],23,FALSE)</f>
        <v>0</v>
      </c>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c r="AJ110" s="9"/>
      <c r="AK110" s="9"/>
      <c r="AL110" s="9"/>
      <c r="AM110" s="11">
        <f t="shared" si="3"/>
        <v>0</v>
      </c>
      <c r="AN110" s="11">
        <f t="shared" si="4"/>
        <v>0</v>
      </c>
      <c r="AO110" s="47" t="e">
        <f t="shared" si="5"/>
        <v>#DIV/0!</v>
      </c>
    </row>
    <row r="111" spans="1:41" x14ac:dyDescent="0.25">
      <c r="A111" s="10">
        <v>110</v>
      </c>
      <c r="B111" s="11">
        <f>VLOOKUP($A111,Table2[[No]:[Date Student Last Attended Program
(mm/dd/yyyy)]],2,FALSE)</f>
        <v>0</v>
      </c>
      <c r="C111" s="12">
        <f>VLOOKUP($A111,Table2[[No]:[Date Student Last Attended Program
(mm/dd/yyyy)]],4,FALSE)</f>
        <v>0</v>
      </c>
      <c r="D111" s="51">
        <f>VLOOKUP($A111,Table2[[No]:[Date Student Last Attended Program
(mm/dd/yyyy)]],14,FALSE)</f>
        <v>0</v>
      </c>
      <c r="E111" s="138">
        <f>VLOOKUP($A111,Table2[[No]:[Date Student Last Attended Program
(mm/dd/yyyy)]],17,FALSE)</f>
        <v>0</v>
      </c>
      <c r="F111" s="207">
        <f>VLOOKUP($A111,Table2[[No]:[Date Student Last Attended Program
(mm/dd/yyyy)]],18,FALSE)</f>
        <v>0</v>
      </c>
      <c r="G111" s="209">
        <f>VLOOKUP($A111,Table2[[#All],[No]:[Which Group Does Student Participate In?
(optional)]],23,FALSE)</f>
        <v>0</v>
      </c>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c r="AJ111" s="9"/>
      <c r="AK111" s="9"/>
      <c r="AL111" s="9"/>
      <c r="AM111" s="11">
        <f t="shared" si="3"/>
        <v>0</v>
      </c>
      <c r="AN111" s="11">
        <f t="shared" si="4"/>
        <v>0</v>
      </c>
      <c r="AO111" s="47" t="e">
        <f t="shared" si="5"/>
        <v>#DIV/0!</v>
      </c>
    </row>
    <row r="112" spans="1:41" x14ac:dyDescent="0.25">
      <c r="A112" s="10">
        <v>111</v>
      </c>
      <c r="B112" s="11">
        <f>VLOOKUP($A112,Table2[[No]:[Date Student Last Attended Program
(mm/dd/yyyy)]],2,FALSE)</f>
        <v>0</v>
      </c>
      <c r="C112" s="12">
        <f>VLOOKUP($A112,Table2[[No]:[Date Student Last Attended Program
(mm/dd/yyyy)]],4,FALSE)</f>
        <v>0</v>
      </c>
      <c r="D112" s="51">
        <f>VLOOKUP($A112,Table2[[No]:[Date Student Last Attended Program
(mm/dd/yyyy)]],14,FALSE)</f>
        <v>0</v>
      </c>
      <c r="E112" s="138">
        <f>VLOOKUP($A112,Table2[[No]:[Date Student Last Attended Program
(mm/dd/yyyy)]],17,FALSE)</f>
        <v>0</v>
      </c>
      <c r="F112" s="207">
        <f>VLOOKUP($A112,Table2[[No]:[Date Student Last Attended Program
(mm/dd/yyyy)]],18,FALSE)</f>
        <v>0</v>
      </c>
      <c r="G112" s="209">
        <f>VLOOKUP($A112,Table2[[#All],[No]:[Which Group Does Student Participate In?
(optional)]],23,FALSE)</f>
        <v>0</v>
      </c>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c r="AK112" s="9"/>
      <c r="AL112" s="9"/>
      <c r="AM112" s="11">
        <f t="shared" si="3"/>
        <v>0</v>
      </c>
      <c r="AN112" s="11">
        <f t="shared" si="4"/>
        <v>0</v>
      </c>
      <c r="AO112" s="47" t="e">
        <f t="shared" si="5"/>
        <v>#DIV/0!</v>
      </c>
    </row>
    <row r="113" spans="1:41" x14ac:dyDescent="0.25">
      <c r="A113" s="10">
        <v>112</v>
      </c>
      <c r="B113" s="11">
        <f>VLOOKUP($A113,Table2[[No]:[Date Student Last Attended Program
(mm/dd/yyyy)]],2,FALSE)</f>
        <v>0</v>
      </c>
      <c r="C113" s="12">
        <f>VLOOKUP($A113,Table2[[No]:[Date Student Last Attended Program
(mm/dd/yyyy)]],4,FALSE)</f>
        <v>0</v>
      </c>
      <c r="D113" s="51">
        <f>VLOOKUP($A113,Table2[[No]:[Date Student Last Attended Program
(mm/dd/yyyy)]],14,FALSE)</f>
        <v>0</v>
      </c>
      <c r="E113" s="138">
        <f>VLOOKUP($A113,Table2[[No]:[Date Student Last Attended Program
(mm/dd/yyyy)]],17,FALSE)</f>
        <v>0</v>
      </c>
      <c r="F113" s="207">
        <f>VLOOKUP($A113,Table2[[No]:[Date Student Last Attended Program
(mm/dd/yyyy)]],18,FALSE)</f>
        <v>0</v>
      </c>
      <c r="G113" s="209">
        <f>VLOOKUP($A113,Table2[[#All],[No]:[Which Group Does Student Participate In?
(optional)]],23,FALSE)</f>
        <v>0</v>
      </c>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c r="AM113" s="11">
        <f t="shared" si="3"/>
        <v>0</v>
      </c>
      <c r="AN113" s="11">
        <f t="shared" si="4"/>
        <v>0</v>
      </c>
      <c r="AO113" s="47" t="e">
        <f t="shared" si="5"/>
        <v>#DIV/0!</v>
      </c>
    </row>
    <row r="114" spans="1:41" x14ac:dyDescent="0.25">
      <c r="A114" s="10">
        <v>113</v>
      </c>
      <c r="B114" s="11">
        <f>VLOOKUP($A114,Table2[[No]:[Date Student Last Attended Program
(mm/dd/yyyy)]],2,FALSE)</f>
        <v>0</v>
      </c>
      <c r="C114" s="12">
        <f>VLOOKUP($A114,Table2[[No]:[Date Student Last Attended Program
(mm/dd/yyyy)]],4,FALSE)</f>
        <v>0</v>
      </c>
      <c r="D114" s="51">
        <f>VLOOKUP($A114,Table2[[No]:[Date Student Last Attended Program
(mm/dd/yyyy)]],14,FALSE)</f>
        <v>0</v>
      </c>
      <c r="E114" s="138">
        <f>VLOOKUP($A114,Table2[[No]:[Date Student Last Attended Program
(mm/dd/yyyy)]],17,FALSE)</f>
        <v>0</v>
      </c>
      <c r="F114" s="207">
        <f>VLOOKUP($A114,Table2[[No]:[Date Student Last Attended Program
(mm/dd/yyyy)]],18,FALSE)</f>
        <v>0</v>
      </c>
      <c r="G114" s="209">
        <f>VLOOKUP($A114,Table2[[#All],[No]:[Which Group Does Student Participate In?
(optional)]],23,FALSE)</f>
        <v>0</v>
      </c>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c r="AM114" s="11">
        <f t="shared" si="3"/>
        <v>0</v>
      </c>
      <c r="AN114" s="11">
        <f t="shared" si="4"/>
        <v>0</v>
      </c>
      <c r="AO114" s="47" t="e">
        <f t="shared" si="5"/>
        <v>#DIV/0!</v>
      </c>
    </row>
    <row r="115" spans="1:41" x14ac:dyDescent="0.25">
      <c r="A115" s="10">
        <v>114</v>
      </c>
      <c r="B115" s="11">
        <f>VLOOKUP($A115,Table2[[No]:[Date Student Last Attended Program
(mm/dd/yyyy)]],2,FALSE)</f>
        <v>0</v>
      </c>
      <c r="C115" s="12">
        <f>VLOOKUP($A115,Table2[[No]:[Date Student Last Attended Program
(mm/dd/yyyy)]],4,FALSE)</f>
        <v>0</v>
      </c>
      <c r="D115" s="51">
        <f>VLOOKUP($A115,Table2[[No]:[Date Student Last Attended Program
(mm/dd/yyyy)]],14,FALSE)</f>
        <v>0</v>
      </c>
      <c r="E115" s="138">
        <f>VLOOKUP($A115,Table2[[No]:[Date Student Last Attended Program
(mm/dd/yyyy)]],17,FALSE)</f>
        <v>0</v>
      </c>
      <c r="F115" s="207">
        <f>VLOOKUP($A115,Table2[[No]:[Date Student Last Attended Program
(mm/dd/yyyy)]],18,FALSE)</f>
        <v>0</v>
      </c>
      <c r="G115" s="209">
        <f>VLOOKUP($A115,Table2[[#All],[No]:[Which Group Does Student Participate In?
(optional)]],23,FALSE)</f>
        <v>0</v>
      </c>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9"/>
      <c r="AH115" s="9"/>
      <c r="AI115" s="9"/>
      <c r="AJ115" s="9"/>
      <c r="AK115" s="9"/>
      <c r="AL115" s="9"/>
      <c r="AM115" s="11">
        <f t="shared" si="3"/>
        <v>0</v>
      </c>
      <c r="AN115" s="11">
        <f t="shared" si="4"/>
        <v>0</v>
      </c>
      <c r="AO115" s="47" t="e">
        <f t="shared" si="5"/>
        <v>#DIV/0!</v>
      </c>
    </row>
    <row r="116" spans="1:41" x14ac:dyDescent="0.25">
      <c r="A116" s="10">
        <v>115</v>
      </c>
      <c r="B116" s="11">
        <f>VLOOKUP($A116,Table2[[No]:[Date Student Last Attended Program
(mm/dd/yyyy)]],2,FALSE)</f>
        <v>0</v>
      </c>
      <c r="C116" s="12">
        <f>VLOOKUP($A116,Table2[[No]:[Date Student Last Attended Program
(mm/dd/yyyy)]],4,FALSE)</f>
        <v>0</v>
      </c>
      <c r="D116" s="51">
        <f>VLOOKUP($A116,Table2[[No]:[Date Student Last Attended Program
(mm/dd/yyyy)]],14,FALSE)</f>
        <v>0</v>
      </c>
      <c r="E116" s="138">
        <f>VLOOKUP($A116,Table2[[No]:[Date Student Last Attended Program
(mm/dd/yyyy)]],17,FALSE)</f>
        <v>0</v>
      </c>
      <c r="F116" s="207">
        <f>VLOOKUP($A116,Table2[[No]:[Date Student Last Attended Program
(mm/dd/yyyy)]],18,FALSE)</f>
        <v>0</v>
      </c>
      <c r="G116" s="209">
        <f>VLOOKUP($A116,Table2[[#All],[No]:[Which Group Does Student Participate In?
(optional)]],23,FALSE)</f>
        <v>0</v>
      </c>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c r="AK116" s="9"/>
      <c r="AL116" s="9"/>
      <c r="AM116" s="11">
        <f t="shared" si="3"/>
        <v>0</v>
      </c>
      <c r="AN116" s="11">
        <f t="shared" si="4"/>
        <v>0</v>
      </c>
      <c r="AO116" s="47" t="e">
        <f t="shared" si="5"/>
        <v>#DIV/0!</v>
      </c>
    </row>
    <row r="117" spans="1:41" x14ac:dyDescent="0.25">
      <c r="A117" s="10">
        <v>116</v>
      </c>
      <c r="B117" s="11">
        <f>VLOOKUP($A117,Table2[[No]:[Date Student Last Attended Program
(mm/dd/yyyy)]],2,FALSE)</f>
        <v>0</v>
      </c>
      <c r="C117" s="12">
        <f>VLOOKUP($A117,Table2[[No]:[Date Student Last Attended Program
(mm/dd/yyyy)]],4,FALSE)</f>
        <v>0</v>
      </c>
      <c r="D117" s="51">
        <f>VLOOKUP($A117,Table2[[No]:[Date Student Last Attended Program
(mm/dd/yyyy)]],14,FALSE)</f>
        <v>0</v>
      </c>
      <c r="E117" s="138">
        <f>VLOOKUP($A117,Table2[[No]:[Date Student Last Attended Program
(mm/dd/yyyy)]],17,FALSE)</f>
        <v>0</v>
      </c>
      <c r="F117" s="207">
        <f>VLOOKUP($A117,Table2[[No]:[Date Student Last Attended Program
(mm/dd/yyyy)]],18,FALSE)</f>
        <v>0</v>
      </c>
      <c r="G117" s="209">
        <f>VLOOKUP($A117,Table2[[#All],[No]:[Which Group Does Student Participate In?
(optional)]],23,FALSE)</f>
        <v>0</v>
      </c>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9"/>
      <c r="AI117" s="9"/>
      <c r="AJ117" s="9"/>
      <c r="AK117" s="9"/>
      <c r="AL117" s="9"/>
      <c r="AM117" s="11">
        <f t="shared" si="3"/>
        <v>0</v>
      </c>
      <c r="AN117" s="11">
        <f t="shared" si="4"/>
        <v>0</v>
      </c>
      <c r="AO117" s="47" t="e">
        <f t="shared" si="5"/>
        <v>#DIV/0!</v>
      </c>
    </row>
    <row r="118" spans="1:41" x14ac:dyDescent="0.25">
      <c r="A118" s="10">
        <v>117</v>
      </c>
      <c r="B118" s="11">
        <f>VLOOKUP($A118,Table2[[No]:[Date Student Last Attended Program
(mm/dd/yyyy)]],2,FALSE)</f>
        <v>0</v>
      </c>
      <c r="C118" s="12">
        <f>VLOOKUP($A118,Table2[[No]:[Date Student Last Attended Program
(mm/dd/yyyy)]],4,FALSE)</f>
        <v>0</v>
      </c>
      <c r="D118" s="51">
        <f>VLOOKUP($A118,Table2[[No]:[Date Student Last Attended Program
(mm/dd/yyyy)]],14,FALSE)</f>
        <v>0</v>
      </c>
      <c r="E118" s="138">
        <f>VLOOKUP($A118,Table2[[No]:[Date Student Last Attended Program
(mm/dd/yyyy)]],17,FALSE)</f>
        <v>0</v>
      </c>
      <c r="F118" s="207">
        <f>VLOOKUP($A118,Table2[[No]:[Date Student Last Attended Program
(mm/dd/yyyy)]],18,FALSE)</f>
        <v>0</v>
      </c>
      <c r="G118" s="209">
        <f>VLOOKUP($A118,Table2[[#All],[No]:[Which Group Does Student Participate In?
(optional)]],23,FALSE)</f>
        <v>0</v>
      </c>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11">
        <f t="shared" si="3"/>
        <v>0</v>
      </c>
      <c r="AN118" s="11">
        <f t="shared" si="4"/>
        <v>0</v>
      </c>
      <c r="AO118" s="47" t="e">
        <f t="shared" si="5"/>
        <v>#DIV/0!</v>
      </c>
    </row>
    <row r="119" spans="1:41" x14ac:dyDescent="0.25">
      <c r="A119" s="10">
        <v>118</v>
      </c>
      <c r="B119" s="11">
        <f>VLOOKUP($A119,Table2[[No]:[Date Student Last Attended Program
(mm/dd/yyyy)]],2,FALSE)</f>
        <v>0</v>
      </c>
      <c r="C119" s="12">
        <f>VLOOKUP($A119,Table2[[No]:[Date Student Last Attended Program
(mm/dd/yyyy)]],4,FALSE)</f>
        <v>0</v>
      </c>
      <c r="D119" s="51">
        <f>VLOOKUP($A119,Table2[[No]:[Date Student Last Attended Program
(mm/dd/yyyy)]],14,FALSE)</f>
        <v>0</v>
      </c>
      <c r="E119" s="138">
        <f>VLOOKUP($A119,Table2[[No]:[Date Student Last Attended Program
(mm/dd/yyyy)]],17,FALSE)</f>
        <v>0</v>
      </c>
      <c r="F119" s="207">
        <f>VLOOKUP($A119,Table2[[No]:[Date Student Last Attended Program
(mm/dd/yyyy)]],18,FALSE)</f>
        <v>0</v>
      </c>
      <c r="G119" s="209">
        <f>VLOOKUP($A119,Table2[[#All],[No]:[Which Group Does Student Participate In?
(optional)]],23,FALSE)</f>
        <v>0</v>
      </c>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11">
        <f t="shared" si="3"/>
        <v>0</v>
      </c>
      <c r="AN119" s="11">
        <f t="shared" si="4"/>
        <v>0</v>
      </c>
      <c r="AO119" s="47" t="e">
        <f t="shared" si="5"/>
        <v>#DIV/0!</v>
      </c>
    </row>
    <row r="120" spans="1:41" x14ac:dyDescent="0.25">
      <c r="A120" s="10">
        <v>119</v>
      </c>
      <c r="B120" s="11">
        <f>VLOOKUP($A120,Table2[[No]:[Date Student Last Attended Program
(mm/dd/yyyy)]],2,FALSE)</f>
        <v>0</v>
      </c>
      <c r="C120" s="12">
        <f>VLOOKUP($A120,Table2[[No]:[Date Student Last Attended Program
(mm/dd/yyyy)]],4,FALSE)</f>
        <v>0</v>
      </c>
      <c r="D120" s="51">
        <f>VLOOKUP($A120,Table2[[No]:[Date Student Last Attended Program
(mm/dd/yyyy)]],14,FALSE)</f>
        <v>0</v>
      </c>
      <c r="E120" s="138">
        <f>VLOOKUP($A120,Table2[[No]:[Date Student Last Attended Program
(mm/dd/yyyy)]],17,FALSE)</f>
        <v>0</v>
      </c>
      <c r="F120" s="207">
        <f>VLOOKUP($A120,Table2[[No]:[Date Student Last Attended Program
(mm/dd/yyyy)]],18,FALSE)</f>
        <v>0</v>
      </c>
      <c r="G120" s="209">
        <f>VLOOKUP($A120,Table2[[#All],[No]:[Which Group Does Student Participate In?
(optional)]],23,FALSE)</f>
        <v>0</v>
      </c>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11">
        <f t="shared" si="3"/>
        <v>0</v>
      </c>
      <c r="AN120" s="11">
        <f t="shared" si="4"/>
        <v>0</v>
      </c>
      <c r="AO120" s="47" t="e">
        <f t="shared" si="5"/>
        <v>#DIV/0!</v>
      </c>
    </row>
    <row r="121" spans="1:41" x14ac:dyDescent="0.25">
      <c r="A121" s="10">
        <v>120</v>
      </c>
      <c r="B121" s="11">
        <f>VLOOKUP($A121,Table2[[No]:[Date Student Last Attended Program
(mm/dd/yyyy)]],2,FALSE)</f>
        <v>0</v>
      </c>
      <c r="C121" s="12">
        <f>VLOOKUP($A121,Table2[[No]:[Date Student Last Attended Program
(mm/dd/yyyy)]],4,FALSE)</f>
        <v>0</v>
      </c>
      <c r="D121" s="51">
        <f>VLOOKUP($A121,Table2[[No]:[Date Student Last Attended Program
(mm/dd/yyyy)]],14,FALSE)</f>
        <v>0</v>
      </c>
      <c r="E121" s="138">
        <f>VLOOKUP($A121,Table2[[No]:[Date Student Last Attended Program
(mm/dd/yyyy)]],17,FALSE)</f>
        <v>0</v>
      </c>
      <c r="F121" s="207">
        <f>VLOOKUP($A121,Table2[[No]:[Date Student Last Attended Program
(mm/dd/yyyy)]],18,FALSE)</f>
        <v>0</v>
      </c>
      <c r="G121" s="209">
        <f>VLOOKUP($A121,Table2[[#All],[No]:[Which Group Does Student Participate In?
(optional)]],23,FALSE)</f>
        <v>0</v>
      </c>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11">
        <f t="shared" si="3"/>
        <v>0</v>
      </c>
      <c r="AN121" s="11">
        <f t="shared" si="4"/>
        <v>0</v>
      </c>
      <c r="AO121" s="47" t="e">
        <f t="shared" si="5"/>
        <v>#DIV/0!</v>
      </c>
    </row>
    <row r="122" spans="1:41" x14ac:dyDescent="0.25">
      <c r="A122" s="10">
        <v>121</v>
      </c>
      <c r="B122" s="11">
        <f>VLOOKUP($A122,Table2[[No]:[Date Student Last Attended Program
(mm/dd/yyyy)]],2,FALSE)</f>
        <v>0</v>
      </c>
      <c r="C122" s="12">
        <f>VLOOKUP($A122,Table2[[No]:[Date Student Last Attended Program
(mm/dd/yyyy)]],4,FALSE)</f>
        <v>0</v>
      </c>
      <c r="D122" s="51">
        <f>VLOOKUP($A122,Table2[[No]:[Date Student Last Attended Program
(mm/dd/yyyy)]],14,FALSE)</f>
        <v>0</v>
      </c>
      <c r="E122" s="138">
        <f>VLOOKUP($A122,Table2[[No]:[Date Student Last Attended Program
(mm/dd/yyyy)]],17,FALSE)</f>
        <v>0</v>
      </c>
      <c r="F122" s="207">
        <f>VLOOKUP($A122,Table2[[No]:[Date Student Last Attended Program
(mm/dd/yyyy)]],18,FALSE)</f>
        <v>0</v>
      </c>
      <c r="G122" s="209">
        <f>VLOOKUP($A122,Table2[[#All],[No]:[Which Group Does Student Participate In?
(optional)]],23,FALSE)</f>
        <v>0</v>
      </c>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11">
        <f t="shared" si="3"/>
        <v>0</v>
      </c>
      <c r="AN122" s="11">
        <f t="shared" si="4"/>
        <v>0</v>
      </c>
      <c r="AO122" s="47" t="e">
        <f t="shared" si="5"/>
        <v>#DIV/0!</v>
      </c>
    </row>
    <row r="123" spans="1:41" x14ac:dyDescent="0.25">
      <c r="A123" s="10">
        <v>122</v>
      </c>
      <c r="B123" s="11">
        <f>VLOOKUP($A123,Table2[[No]:[Date Student Last Attended Program
(mm/dd/yyyy)]],2,FALSE)</f>
        <v>0</v>
      </c>
      <c r="C123" s="12">
        <f>VLOOKUP($A123,Table2[[No]:[Date Student Last Attended Program
(mm/dd/yyyy)]],4,FALSE)</f>
        <v>0</v>
      </c>
      <c r="D123" s="51">
        <f>VLOOKUP($A123,Table2[[No]:[Date Student Last Attended Program
(mm/dd/yyyy)]],14,FALSE)</f>
        <v>0</v>
      </c>
      <c r="E123" s="138">
        <f>VLOOKUP($A123,Table2[[No]:[Date Student Last Attended Program
(mm/dd/yyyy)]],17,FALSE)</f>
        <v>0</v>
      </c>
      <c r="F123" s="207">
        <f>VLOOKUP($A123,Table2[[No]:[Date Student Last Attended Program
(mm/dd/yyyy)]],18,FALSE)</f>
        <v>0</v>
      </c>
      <c r="G123" s="209">
        <f>VLOOKUP($A123,Table2[[#All],[No]:[Which Group Does Student Participate In?
(optional)]],23,FALSE)</f>
        <v>0</v>
      </c>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11">
        <f t="shared" si="3"/>
        <v>0</v>
      </c>
      <c r="AN123" s="11">
        <f t="shared" si="4"/>
        <v>0</v>
      </c>
      <c r="AO123" s="47" t="e">
        <f t="shared" si="5"/>
        <v>#DIV/0!</v>
      </c>
    </row>
    <row r="124" spans="1:41" x14ac:dyDescent="0.25">
      <c r="A124" s="10">
        <v>123</v>
      </c>
      <c r="B124" s="11">
        <f>VLOOKUP($A124,Table2[[No]:[Date Student Last Attended Program
(mm/dd/yyyy)]],2,FALSE)</f>
        <v>0</v>
      </c>
      <c r="C124" s="12">
        <f>VLOOKUP($A124,Table2[[No]:[Date Student Last Attended Program
(mm/dd/yyyy)]],4,FALSE)</f>
        <v>0</v>
      </c>
      <c r="D124" s="51">
        <f>VLOOKUP($A124,Table2[[No]:[Date Student Last Attended Program
(mm/dd/yyyy)]],14,FALSE)</f>
        <v>0</v>
      </c>
      <c r="E124" s="138">
        <f>VLOOKUP($A124,Table2[[No]:[Date Student Last Attended Program
(mm/dd/yyyy)]],17,FALSE)</f>
        <v>0</v>
      </c>
      <c r="F124" s="207">
        <f>VLOOKUP($A124,Table2[[No]:[Date Student Last Attended Program
(mm/dd/yyyy)]],18,FALSE)</f>
        <v>0</v>
      </c>
      <c r="G124" s="209">
        <f>VLOOKUP($A124,Table2[[#All],[No]:[Which Group Does Student Participate In?
(optional)]],23,FALSE)</f>
        <v>0</v>
      </c>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11">
        <f t="shared" si="3"/>
        <v>0</v>
      </c>
      <c r="AN124" s="11">
        <f t="shared" si="4"/>
        <v>0</v>
      </c>
      <c r="AO124" s="47" t="e">
        <f t="shared" si="5"/>
        <v>#DIV/0!</v>
      </c>
    </row>
    <row r="125" spans="1:41" x14ac:dyDescent="0.25">
      <c r="A125" s="10">
        <v>124</v>
      </c>
      <c r="B125" s="11">
        <f>VLOOKUP($A125,Table2[[No]:[Date Student Last Attended Program
(mm/dd/yyyy)]],2,FALSE)</f>
        <v>0</v>
      </c>
      <c r="C125" s="12">
        <f>VLOOKUP($A125,Table2[[No]:[Date Student Last Attended Program
(mm/dd/yyyy)]],4,FALSE)</f>
        <v>0</v>
      </c>
      <c r="D125" s="51">
        <f>VLOOKUP($A125,Table2[[No]:[Date Student Last Attended Program
(mm/dd/yyyy)]],14,FALSE)</f>
        <v>0</v>
      </c>
      <c r="E125" s="138">
        <f>VLOOKUP($A125,Table2[[No]:[Date Student Last Attended Program
(mm/dd/yyyy)]],17,FALSE)</f>
        <v>0</v>
      </c>
      <c r="F125" s="207">
        <f>VLOOKUP($A125,Table2[[No]:[Date Student Last Attended Program
(mm/dd/yyyy)]],18,FALSE)</f>
        <v>0</v>
      </c>
      <c r="G125" s="209">
        <f>VLOOKUP($A125,Table2[[#All],[No]:[Which Group Does Student Participate In?
(optional)]],23,FALSE)</f>
        <v>0</v>
      </c>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c r="AM125" s="11">
        <f t="shared" si="3"/>
        <v>0</v>
      </c>
      <c r="AN125" s="11">
        <f t="shared" si="4"/>
        <v>0</v>
      </c>
      <c r="AO125" s="47" t="e">
        <f t="shared" si="5"/>
        <v>#DIV/0!</v>
      </c>
    </row>
    <row r="126" spans="1:41" x14ac:dyDescent="0.25">
      <c r="A126" s="10">
        <v>125</v>
      </c>
      <c r="B126" s="11">
        <f>VLOOKUP($A126,Table2[[No]:[Date Student Last Attended Program
(mm/dd/yyyy)]],2,FALSE)</f>
        <v>0</v>
      </c>
      <c r="C126" s="12">
        <f>VLOOKUP($A126,Table2[[No]:[Date Student Last Attended Program
(mm/dd/yyyy)]],4,FALSE)</f>
        <v>0</v>
      </c>
      <c r="D126" s="51">
        <f>VLOOKUP($A126,Table2[[No]:[Date Student Last Attended Program
(mm/dd/yyyy)]],14,FALSE)</f>
        <v>0</v>
      </c>
      <c r="E126" s="138">
        <f>VLOOKUP($A126,Table2[[No]:[Date Student Last Attended Program
(mm/dd/yyyy)]],17,FALSE)</f>
        <v>0</v>
      </c>
      <c r="F126" s="207">
        <f>VLOOKUP($A126,Table2[[No]:[Date Student Last Attended Program
(mm/dd/yyyy)]],18,FALSE)</f>
        <v>0</v>
      </c>
      <c r="G126" s="209">
        <f>VLOOKUP($A126,Table2[[#All],[No]:[Which Group Does Student Participate In?
(optional)]],23,FALSE)</f>
        <v>0</v>
      </c>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9"/>
      <c r="AK126" s="9"/>
      <c r="AL126" s="9"/>
      <c r="AM126" s="11">
        <f t="shared" si="3"/>
        <v>0</v>
      </c>
      <c r="AN126" s="11">
        <f t="shared" si="4"/>
        <v>0</v>
      </c>
      <c r="AO126" s="47" t="e">
        <f t="shared" si="5"/>
        <v>#DIV/0!</v>
      </c>
    </row>
    <row r="127" spans="1:41" x14ac:dyDescent="0.25">
      <c r="A127" s="10">
        <v>126</v>
      </c>
      <c r="B127" s="11">
        <f>VLOOKUP($A127,Table2[[No]:[Date Student Last Attended Program
(mm/dd/yyyy)]],2,FALSE)</f>
        <v>0</v>
      </c>
      <c r="C127" s="12">
        <f>VLOOKUP($A127,Table2[[No]:[Date Student Last Attended Program
(mm/dd/yyyy)]],4,FALSE)</f>
        <v>0</v>
      </c>
      <c r="D127" s="51">
        <f>VLOOKUP($A127,Table2[[No]:[Date Student Last Attended Program
(mm/dd/yyyy)]],14,FALSE)</f>
        <v>0</v>
      </c>
      <c r="E127" s="138">
        <f>VLOOKUP($A127,Table2[[No]:[Date Student Last Attended Program
(mm/dd/yyyy)]],17,FALSE)</f>
        <v>0</v>
      </c>
      <c r="F127" s="207">
        <f>VLOOKUP($A127,Table2[[No]:[Date Student Last Attended Program
(mm/dd/yyyy)]],18,FALSE)</f>
        <v>0</v>
      </c>
      <c r="G127" s="209">
        <f>VLOOKUP($A127,Table2[[#All],[No]:[Which Group Does Student Participate In?
(optional)]],23,FALSE)</f>
        <v>0</v>
      </c>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c r="AJ127" s="9"/>
      <c r="AK127" s="9"/>
      <c r="AL127" s="9"/>
      <c r="AM127" s="11">
        <f t="shared" si="3"/>
        <v>0</v>
      </c>
      <c r="AN127" s="11">
        <f t="shared" si="4"/>
        <v>0</v>
      </c>
      <c r="AO127" s="47" t="e">
        <f t="shared" si="5"/>
        <v>#DIV/0!</v>
      </c>
    </row>
    <row r="128" spans="1:41" x14ac:dyDescent="0.25">
      <c r="A128" s="10">
        <v>127</v>
      </c>
      <c r="B128" s="11">
        <f>VLOOKUP($A128,Table2[[No]:[Date Student Last Attended Program
(mm/dd/yyyy)]],2,FALSE)</f>
        <v>0</v>
      </c>
      <c r="C128" s="12">
        <f>VLOOKUP($A128,Table2[[No]:[Date Student Last Attended Program
(mm/dd/yyyy)]],4,FALSE)</f>
        <v>0</v>
      </c>
      <c r="D128" s="51">
        <f>VLOOKUP($A128,Table2[[No]:[Date Student Last Attended Program
(mm/dd/yyyy)]],14,FALSE)</f>
        <v>0</v>
      </c>
      <c r="E128" s="138">
        <f>VLOOKUP($A128,Table2[[No]:[Date Student Last Attended Program
(mm/dd/yyyy)]],17,FALSE)</f>
        <v>0</v>
      </c>
      <c r="F128" s="207">
        <f>VLOOKUP($A128,Table2[[No]:[Date Student Last Attended Program
(mm/dd/yyyy)]],18,FALSE)</f>
        <v>0</v>
      </c>
      <c r="G128" s="209">
        <f>VLOOKUP($A128,Table2[[#All],[No]:[Which Group Does Student Participate In?
(optional)]],23,FALSE)</f>
        <v>0</v>
      </c>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11">
        <f t="shared" si="3"/>
        <v>0</v>
      </c>
      <c r="AN128" s="11">
        <f t="shared" si="4"/>
        <v>0</v>
      </c>
      <c r="AO128" s="47" t="e">
        <f t="shared" si="5"/>
        <v>#DIV/0!</v>
      </c>
    </row>
    <row r="129" spans="1:41" x14ac:dyDescent="0.25">
      <c r="A129" s="10">
        <v>128</v>
      </c>
      <c r="B129" s="11">
        <f>VLOOKUP($A129,Table2[[No]:[Date Student Last Attended Program
(mm/dd/yyyy)]],2,FALSE)</f>
        <v>0</v>
      </c>
      <c r="C129" s="12">
        <f>VLOOKUP($A129,Table2[[No]:[Date Student Last Attended Program
(mm/dd/yyyy)]],4,FALSE)</f>
        <v>0</v>
      </c>
      <c r="D129" s="51">
        <f>VLOOKUP($A129,Table2[[No]:[Date Student Last Attended Program
(mm/dd/yyyy)]],14,FALSE)</f>
        <v>0</v>
      </c>
      <c r="E129" s="138">
        <f>VLOOKUP($A129,Table2[[No]:[Date Student Last Attended Program
(mm/dd/yyyy)]],17,FALSE)</f>
        <v>0</v>
      </c>
      <c r="F129" s="207">
        <f>VLOOKUP($A129,Table2[[No]:[Date Student Last Attended Program
(mm/dd/yyyy)]],18,FALSE)</f>
        <v>0</v>
      </c>
      <c r="G129" s="209">
        <f>VLOOKUP($A129,Table2[[#All],[No]:[Which Group Does Student Participate In?
(optional)]],23,FALSE)</f>
        <v>0</v>
      </c>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11">
        <f t="shared" si="3"/>
        <v>0</v>
      </c>
      <c r="AN129" s="11">
        <f t="shared" si="4"/>
        <v>0</v>
      </c>
      <c r="AO129" s="47" t="e">
        <f t="shared" si="5"/>
        <v>#DIV/0!</v>
      </c>
    </row>
    <row r="130" spans="1:41" x14ac:dyDescent="0.25">
      <c r="A130" s="10">
        <v>129</v>
      </c>
      <c r="B130" s="11">
        <f>VLOOKUP($A130,Table2[[No]:[Date Student Last Attended Program
(mm/dd/yyyy)]],2,FALSE)</f>
        <v>0</v>
      </c>
      <c r="C130" s="12">
        <f>VLOOKUP($A130,Table2[[No]:[Date Student Last Attended Program
(mm/dd/yyyy)]],4,FALSE)</f>
        <v>0</v>
      </c>
      <c r="D130" s="51">
        <f>VLOOKUP($A130,Table2[[No]:[Date Student Last Attended Program
(mm/dd/yyyy)]],14,FALSE)</f>
        <v>0</v>
      </c>
      <c r="E130" s="138">
        <f>VLOOKUP($A130,Table2[[No]:[Date Student Last Attended Program
(mm/dd/yyyy)]],17,FALSE)</f>
        <v>0</v>
      </c>
      <c r="F130" s="207">
        <f>VLOOKUP($A130,Table2[[No]:[Date Student Last Attended Program
(mm/dd/yyyy)]],18,FALSE)</f>
        <v>0</v>
      </c>
      <c r="G130" s="209">
        <f>VLOOKUP($A130,Table2[[#All],[No]:[Which Group Does Student Participate In?
(optional)]],23,FALSE)</f>
        <v>0</v>
      </c>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11">
        <f t="shared" ref="AM130:AM193" si="6">COUNTIF(H130:AL130,"1")</f>
        <v>0</v>
      </c>
      <c r="AN130" s="11">
        <f t="shared" ref="AN130:AN193" si="7">COUNTIFS(H130:AL130,"1")+COUNTIF(H130:AL130,"0")</f>
        <v>0</v>
      </c>
      <c r="AO130" s="47" t="e">
        <f t="shared" ref="AO130:AO193" si="8">AM130/AN130</f>
        <v>#DIV/0!</v>
      </c>
    </row>
    <row r="131" spans="1:41" x14ac:dyDescent="0.25">
      <c r="A131" s="10">
        <v>130</v>
      </c>
      <c r="B131" s="11">
        <f>VLOOKUP($A131,Table2[[No]:[Date Student Last Attended Program
(mm/dd/yyyy)]],2,FALSE)</f>
        <v>0</v>
      </c>
      <c r="C131" s="12">
        <f>VLOOKUP($A131,Table2[[No]:[Date Student Last Attended Program
(mm/dd/yyyy)]],4,FALSE)</f>
        <v>0</v>
      </c>
      <c r="D131" s="51">
        <f>VLOOKUP($A131,Table2[[No]:[Date Student Last Attended Program
(mm/dd/yyyy)]],14,FALSE)</f>
        <v>0</v>
      </c>
      <c r="E131" s="138">
        <f>VLOOKUP($A131,Table2[[No]:[Date Student Last Attended Program
(mm/dd/yyyy)]],17,FALSE)</f>
        <v>0</v>
      </c>
      <c r="F131" s="207">
        <f>VLOOKUP($A131,Table2[[No]:[Date Student Last Attended Program
(mm/dd/yyyy)]],18,FALSE)</f>
        <v>0</v>
      </c>
      <c r="G131" s="209">
        <f>VLOOKUP($A131,Table2[[#All],[No]:[Which Group Does Student Participate In?
(optional)]],23,FALSE)</f>
        <v>0</v>
      </c>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11">
        <f t="shared" si="6"/>
        <v>0</v>
      </c>
      <c r="AN131" s="11">
        <f t="shared" si="7"/>
        <v>0</v>
      </c>
      <c r="AO131" s="47" t="e">
        <f t="shared" si="8"/>
        <v>#DIV/0!</v>
      </c>
    </row>
    <row r="132" spans="1:41" x14ac:dyDescent="0.25">
      <c r="A132" s="10">
        <v>131</v>
      </c>
      <c r="B132" s="11">
        <f>VLOOKUP($A132,Table2[[No]:[Date Student Last Attended Program
(mm/dd/yyyy)]],2,FALSE)</f>
        <v>0</v>
      </c>
      <c r="C132" s="12">
        <f>VLOOKUP($A132,Table2[[No]:[Date Student Last Attended Program
(mm/dd/yyyy)]],4,FALSE)</f>
        <v>0</v>
      </c>
      <c r="D132" s="51">
        <f>VLOOKUP($A132,Table2[[No]:[Date Student Last Attended Program
(mm/dd/yyyy)]],14,FALSE)</f>
        <v>0</v>
      </c>
      <c r="E132" s="138">
        <f>VLOOKUP($A132,Table2[[No]:[Date Student Last Attended Program
(mm/dd/yyyy)]],17,FALSE)</f>
        <v>0</v>
      </c>
      <c r="F132" s="207">
        <f>VLOOKUP($A132,Table2[[No]:[Date Student Last Attended Program
(mm/dd/yyyy)]],18,FALSE)</f>
        <v>0</v>
      </c>
      <c r="G132" s="209">
        <f>VLOOKUP($A132,Table2[[#All],[No]:[Which Group Does Student Participate In?
(optional)]],23,FALSE)</f>
        <v>0</v>
      </c>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11">
        <f t="shared" si="6"/>
        <v>0</v>
      </c>
      <c r="AN132" s="11">
        <f t="shared" si="7"/>
        <v>0</v>
      </c>
      <c r="AO132" s="47" t="e">
        <f t="shared" si="8"/>
        <v>#DIV/0!</v>
      </c>
    </row>
    <row r="133" spans="1:41" x14ac:dyDescent="0.25">
      <c r="A133" s="10">
        <v>132</v>
      </c>
      <c r="B133" s="11">
        <f>VLOOKUP($A133,Table2[[No]:[Date Student Last Attended Program
(mm/dd/yyyy)]],2,FALSE)</f>
        <v>0</v>
      </c>
      <c r="C133" s="12">
        <f>VLOOKUP($A133,Table2[[No]:[Date Student Last Attended Program
(mm/dd/yyyy)]],4,FALSE)</f>
        <v>0</v>
      </c>
      <c r="D133" s="51">
        <f>VLOOKUP($A133,Table2[[No]:[Date Student Last Attended Program
(mm/dd/yyyy)]],14,FALSE)</f>
        <v>0</v>
      </c>
      <c r="E133" s="138">
        <f>VLOOKUP($A133,Table2[[No]:[Date Student Last Attended Program
(mm/dd/yyyy)]],17,FALSE)</f>
        <v>0</v>
      </c>
      <c r="F133" s="207">
        <f>VLOOKUP($A133,Table2[[No]:[Date Student Last Attended Program
(mm/dd/yyyy)]],18,FALSE)</f>
        <v>0</v>
      </c>
      <c r="G133" s="209">
        <f>VLOOKUP($A133,Table2[[#All],[No]:[Which Group Does Student Participate In?
(optional)]],23,FALSE)</f>
        <v>0</v>
      </c>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9"/>
      <c r="AH133" s="9"/>
      <c r="AI133" s="9"/>
      <c r="AJ133" s="9"/>
      <c r="AK133" s="9"/>
      <c r="AL133" s="9"/>
      <c r="AM133" s="11">
        <f t="shared" si="6"/>
        <v>0</v>
      </c>
      <c r="AN133" s="11">
        <f t="shared" si="7"/>
        <v>0</v>
      </c>
      <c r="AO133" s="47" t="e">
        <f t="shared" si="8"/>
        <v>#DIV/0!</v>
      </c>
    </row>
    <row r="134" spans="1:41" x14ac:dyDescent="0.25">
      <c r="A134" s="10">
        <v>133</v>
      </c>
      <c r="B134" s="11">
        <f>VLOOKUP($A134,Table2[[No]:[Date Student Last Attended Program
(mm/dd/yyyy)]],2,FALSE)</f>
        <v>0</v>
      </c>
      <c r="C134" s="12">
        <f>VLOOKUP($A134,Table2[[No]:[Date Student Last Attended Program
(mm/dd/yyyy)]],4,FALSE)</f>
        <v>0</v>
      </c>
      <c r="D134" s="51">
        <f>VLOOKUP($A134,Table2[[No]:[Date Student Last Attended Program
(mm/dd/yyyy)]],14,FALSE)</f>
        <v>0</v>
      </c>
      <c r="E134" s="138">
        <f>VLOOKUP($A134,Table2[[No]:[Date Student Last Attended Program
(mm/dd/yyyy)]],17,FALSE)</f>
        <v>0</v>
      </c>
      <c r="F134" s="207">
        <f>VLOOKUP($A134,Table2[[No]:[Date Student Last Attended Program
(mm/dd/yyyy)]],18,FALSE)</f>
        <v>0</v>
      </c>
      <c r="G134" s="209">
        <f>VLOOKUP($A134,Table2[[#All],[No]:[Which Group Does Student Participate In?
(optional)]],23,FALSE)</f>
        <v>0</v>
      </c>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9"/>
      <c r="AH134" s="9"/>
      <c r="AI134" s="9"/>
      <c r="AJ134" s="9"/>
      <c r="AK134" s="9"/>
      <c r="AL134" s="9"/>
      <c r="AM134" s="11">
        <f t="shared" si="6"/>
        <v>0</v>
      </c>
      <c r="AN134" s="11">
        <f t="shared" si="7"/>
        <v>0</v>
      </c>
      <c r="AO134" s="47" t="e">
        <f t="shared" si="8"/>
        <v>#DIV/0!</v>
      </c>
    </row>
    <row r="135" spans="1:41" x14ac:dyDescent="0.25">
      <c r="A135" s="10">
        <v>134</v>
      </c>
      <c r="B135" s="11">
        <f>VLOOKUP($A135,Table2[[No]:[Date Student Last Attended Program
(mm/dd/yyyy)]],2,FALSE)</f>
        <v>0</v>
      </c>
      <c r="C135" s="12">
        <f>VLOOKUP($A135,Table2[[No]:[Date Student Last Attended Program
(mm/dd/yyyy)]],4,FALSE)</f>
        <v>0</v>
      </c>
      <c r="D135" s="51">
        <f>VLOOKUP($A135,Table2[[No]:[Date Student Last Attended Program
(mm/dd/yyyy)]],14,FALSE)</f>
        <v>0</v>
      </c>
      <c r="E135" s="138">
        <f>VLOOKUP($A135,Table2[[No]:[Date Student Last Attended Program
(mm/dd/yyyy)]],17,FALSE)</f>
        <v>0</v>
      </c>
      <c r="F135" s="207">
        <f>VLOOKUP($A135,Table2[[No]:[Date Student Last Attended Program
(mm/dd/yyyy)]],18,FALSE)</f>
        <v>0</v>
      </c>
      <c r="G135" s="209">
        <f>VLOOKUP($A135,Table2[[#All],[No]:[Which Group Does Student Participate In?
(optional)]],23,FALSE)</f>
        <v>0</v>
      </c>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c r="AJ135" s="9"/>
      <c r="AK135" s="9"/>
      <c r="AL135" s="9"/>
      <c r="AM135" s="11">
        <f t="shared" si="6"/>
        <v>0</v>
      </c>
      <c r="AN135" s="11">
        <f t="shared" si="7"/>
        <v>0</v>
      </c>
      <c r="AO135" s="47" t="e">
        <f t="shared" si="8"/>
        <v>#DIV/0!</v>
      </c>
    </row>
    <row r="136" spans="1:41" x14ac:dyDescent="0.25">
      <c r="A136" s="10">
        <v>135</v>
      </c>
      <c r="B136" s="11">
        <f>VLOOKUP($A136,Table2[[No]:[Date Student Last Attended Program
(mm/dd/yyyy)]],2,FALSE)</f>
        <v>0</v>
      </c>
      <c r="C136" s="12">
        <f>VLOOKUP($A136,Table2[[No]:[Date Student Last Attended Program
(mm/dd/yyyy)]],4,FALSE)</f>
        <v>0</v>
      </c>
      <c r="D136" s="51">
        <f>VLOOKUP($A136,Table2[[No]:[Date Student Last Attended Program
(mm/dd/yyyy)]],14,FALSE)</f>
        <v>0</v>
      </c>
      <c r="E136" s="138">
        <f>VLOOKUP($A136,Table2[[No]:[Date Student Last Attended Program
(mm/dd/yyyy)]],17,FALSE)</f>
        <v>0</v>
      </c>
      <c r="F136" s="207">
        <f>VLOOKUP($A136,Table2[[No]:[Date Student Last Attended Program
(mm/dd/yyyy)]],18,FALSE)</f>
        <v>0</v>
      </c>
      <c r="G136" s="209">
        <f>VLOOKUP($A136,Table2[[#All],[No]:[Which Group Does Student Participate In?
(optional)]],23,FALSE)</f>
        <v>0</v>
      </c>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c r="AL136" s="9"/>
      <c r="AM136" s="11">
        <f t="shared" si="6"/>
        <v>0</v>
      </c>
      <c r="AN136" s="11">
        <f t="shared" si="7"/>
        <v>0</v>
      </c>
      <c r="AO136" s="47" t="e">
        <f t="shared" si="8"/>
        <v>#DIV/0!</v>
      </c>
    </row>
    <row r="137" spans="1:41" x14ac:dyDescent="0.25">
      <c r="A137" s="10">
        <v>136</v>
      </c>
      <c r="B137" s="11">
        <f>VLOOKUP($A137,Table2[[No]:[Date Student Last Attended Program
(mm/dd/yyyy)]],2,FALSE)</f>
        <v>0</v>
      </c>
      <c r="C137" s="12">
        <f>VLOOKUP($A137,Table2[[No]:[Date Student Last Attended Program
(mm/dd/yyyy)]],4,FALSE)</f>
        <v>0</v>
      </c>
      <c r="D137" s="51">
        <f>VLOOKUP($A137,Table2[[No]:[Date Student Last Attended Program
(mm/dd/yyyy)]],14,FALSE)</f>
        <v>0</v>
      </c>
      <c r="E137" s="138">
        <f>VLOOKUP($A137,Table2[[No]:[Date Student Last Attended Program
(mm/dd/yyyy)]],17,FALSE)</f>
        <v>0</v>
      </c>
      <c r="F137" s="207">
        <f>VLOOKUP($A137,Table2[[No]:[Date Student Last Attended Program
(mm/dd/yyyy)]],18,FALSE)</f>
        <v>0</v>
      </c>
      <c r="G137" s="209">
        <f>VLOOKUP($A137,Table2[[#All],[No]:[Which Group Does Student Participate In?
(optional)]],23,FALSE)</f>
        <v>0</v>
      </c>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11">
        <f t="shared" si="6"/>
        <v>0</v>
      </c>
      <c r="AN137" s="11">
        <f t="shared" si="7"/>
        <v>0</v>
      </c>
      <c r="AO137" s="47" t="e">
        <f t="shared" si="8"/>
        <v>#DIV/0!</v>
      </c>
    </row>
    <row r="138" spans="1:41" x14ac:dyDescent="0.25">
      <c r="A138" s="10">
        <v>137</v>
      </c>
      <c r="B138" s="11">
        <f>VLOOKUP($A138,Table2[[No]:[Date Student Last Attended Program
(mm/dd/yyyy)]],2,FALSE)</f>
        <v>0</v>
      </c>
      <c r="C138" s="12">
        <f>VLOOKUP($A138,Table2[[No]:[Date Student Last Attended Program
(mm/dd/yyyy)]],4,FALSE)</f>
        <v>0</v>
      </c>
      <c r="D138" s="51">
        <f>VLOOKUP($A138,Table2[[No]:[Date Student Last Attended Program
(mm/dd/yyyy)]],14,FALSE)</f>
        <v>0</v>
      </c>
      <c r="E138" s="138">
        <f>VLOOKUP($A138,Table2[[No]:[Date Student Last Attended Program
(mm/dd/yyyy)]],17,FALSE)</f>
        <v>0</v>
      </c>
      <c r="F138" s="207">
        <f>VLOOKUP($A138,Table2[[No]:[Date Student Last Attended Program
(mm/dd/yyyy)]],18,FALSE)</f>
        <v>0</v>
      </c>
      <c r="G138" s="209">
        <f>VLOOKUP($A138,Table2[[#All],[No]:[Which Group Does Student Participate In?
(optional)]],23,FALSE)</f>
        <v>0</v>
      </c>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9"/>
      <c r="AL138" s="9"/>
      <c r="AM138" s="11">
        <f t="shared" si="6"/>
        <v>0</v>
      </c>
      <c r="AN138" s="11">
        <f t="shared" si="7"/>
        <v>0</v>
      </c>
      <c r="AO138" s="47" t="e">
        <f t="shared" si="8"/>
        <v>#DIV/0!</v>
      </c>
    </row>
    <row r="139" spans="1:41" x14ac:dyDescent="0.25">
      <c r="A139" s="10">
        <v>138</v>
      </c>
      <c r="B139" s="11">
        <f>VLOOKUP($A139,Table2[[No]:[Date Student Last Attended Program
(mm/dd/yyyy)]],2,FALSE)</f>
        <v>0</v>
      </c>
      <c r="C139" s="12">
        <f>VLOOKUP($A139,Table2[[No]:[Date Student Last Attended Program
(mm/dd/yyyy)]],4,FALSE)</f>
        <v>0</v>
      </c>
      <c r="D139" s="51">
        <f>VLOOKUP($A139,Table2[[No]:[Date Student Last Attended Program
(mm/dd/yyyy)]],14,FALSE)</f>
        <v>0</v>
      </c>
      <c r="E139" s="138">
        <f>VLOOKUP($A139,Table2[[No]:[Date Student Last Attended Program
(mm/dd/yyyy)]],17,FALSE)</f>
        <v>0</v>
      </c>
      <c r="F139" s="207">
        <f>VLOOKUP($A139,Table2[[No]:[Date Student Last Attended Program
(mm/dd/yyyy)]],18,FALSE)</f>
        <v>0</v>
      </c>
      <c r="G139" s="209">
        <f>VLOOKUP($A139,Table2[[#All],[No]:[Which Group Does Student Participate In?
(optional)]],23,FALSE)</f>
        <v>0</v>
      </c>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11">
        <f t="shared" si="6"/>
        <v>0</v>
      </c>
      <c r="AN139" s="11">
        <f t="shared" si="7"/>
        <v>0</v>
      </c>
      <c r="AO139" s="47" t="e">
        <f t="shared" si="8"/>
        <v>#DIV/0!</v>
      </c>
    </row>
    <row r="140" spans="1:41" x14ac:dyDescent="0.25">
      <c r="A140" s="10">
        <v>139</v>
      </c>
      <c r="B140" s="11">
        <f>VLOOKUP($A140,Table2[[No]:[Date Student Last Attended Program
(mm/dd/yyyy)]],2,FALSE)</f>
        <v>0</v>
      </c>
      <c r="C140" s="12">
        <f>VLOOKUP($A140,Table2[[No]:[Date Student Last Attended Program
(mm/dd/yyyy)]],4,FALSE)</f>
        <v>0</v>
      </c>
      <c r="D140" s="51">
        <f>VLOOKUP($A140,Table2[[No]:[Date Student Last Attended Program
(mm/dd/yyyy)]],14,FALSE)</f>
        <v>0</v>
      </c>
      <c r="E140" s="138">
        <f>VLOOKUP($A140,Table2[[No]:[Date Student Last Attended Program
(mm/dd/yyyy)]],17,FALSE)</f>
        <v>0</v>
      </c>
      <c r="F140" s="207">
        <f>VLOOKUP($A140,Table2[[No]:[Date Student Last Attended Program
(mm/dd/yyyy)]],18,FALSE)</f>
        <v>0</v>
      </c>
      <c r="G140" s="209">
        <f>VLOOKUP($A140,Table2[[#All],[No]:[Which Group Does Student Participate In?
(optional)]],23,FALSE)</f>
        <v>0</v>
      </c>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9"/>
      <c r="AH140" s="9"/>
      <c r="AI140" s="9"/>
      <c r="AJ140" s="9"/>
      <c r="AK140" s="9"/>
      <c r="AL140" s="9"/>
      <c r="AM140" s="11">
        <f t="shared" si="6"/>
        <v>0</v>
      </c>
      <c r="AN140" s="11">
        <f t="shared" si="7"/>
        <v>0</v>
      </c>
      <c r="AO140" s="47" t="e">
        <f t="shared" si="8"/>
        <v>#DIV/0!</v>
      </c>
    </row>
    <row r="141" spans="1:41" x14ac:dyDescent="0.25">
      <c r="A141" s="10">
        <v>140</v>
      </c>
      <c r="B141" s="11">
        <f>VLOOKUP($A141,Table2[[No]:[Date Student Last Attended Program
(mm/dd/yyyy)]],2,FALSE)</f>
        <v>0</v>
      </c>
      <c r="C141" s="12">
        <f>VLOOKUP($A141,Table2[[No]:[Date Student Last Attended Program
(mm/dd/yyyy)]],4,FALSE)</f>
        <v>0</v>
      </c>
      <c r="D141" s="51">
        <f>VLOOKUP($A141,Table2[[No]:[Date Student Last Attended Program
(mm/dd/yyyy)]],14,FALSE)</f>
        <v>0</v>
      </c>
      <c r="E141" s="138">
        <f>VLOOKUP($A141,Table2[[No]:[Date Student Last Attended Program
(mm/dd/yyyy)]],17,FALSE)</f>
        <v>0</v>
      </c>
      <c r="F141" s="207">
        <f>VLOOKUP($A141,Table2[[No]:[Date Student Last Attended Program
(mm/dd/yyyy)]],18,FALSE)</f>
        <v>0</v>
      </c>
      <c r="G141" s="209">
        <f>VLOOKUP($A141,Table2[[#All],[No]:[Which Group Does Student Participate In?
(optional)]],23,FALSE)</f>
        <v>0</v>
      </c>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11">
        <f t="shared" si="6"/>
        <v>0</v>
      </c>
      <c r="AN141" s="11">
        <f t="shared" si="7"/>
        <v>0</v>
      </c>
      <c r="AO141" s="47" t="e">
        <f t="shared" si="8"/>
        <v>#DIV/0!</v>
      </c>
    </row>
    <row r="142" spans="1:41" x14ac:dyDescent="0.25">
      <c r="A142" s="10">
        <v>141</v>
      </c>
      <c r="B142" s="11">
        <f>VLOOKUP($A142,Table2[[No]:[Date Student Last Attended Program
(mm/dd/yyyy)]],2,FALSE)</f>
        <v>0</v>
      </c>
      <c r="C142" s="12">
        <f>VLOOKUP($A142,Table2[[No]:[Date Student Last Attended Program
(mm/dd/yyyy)]],4,FALSE)</f>
        <v>0</v>
      </c>
      <c r="D142" s="51">
        <f>VLOOKUP($A142,Table2[[No]:[Date Student Last Attended Program
(mm/dd/yyyy)]],14,FALSE)</f>
        <v>0</v>
      </c>
      <c r="E142" s="138">
        <f>VLOOKUP($A142,Table2[[No]:[Date Student Last Attended Program
(mm/dd/yyyy)]],17,FALSE)</f>
        <v>0</v>
      </c>
      <c r="F142" s="207">
        <f>VLOOKUP($A142,Table2[[No]:[Date Student Last Attended Program
(mm/dd/yyyy)]],18,FALSE)</f>
        <v>0</v>
      </c>
      <c r="G142" s="209">
        <f>VLOOKUP($A142,Table2[[#All],[No]:[Which Group Does Student Participate In?
(optional)]],23,FALSE)</f>
        <v>0</v>
      </c>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9"/>
      <c r="AL142" s="9"/>
      <c r="AM142" s="11">
        <f t="shared" si="6"/>
        <v>0</v>
      </c>
      <c r="AN142" s="11">
        <f t="shared" si="7"/>
        <v>0</v>
      </c>
      <c r="AO142" s="47" t="e">
        <f t="shared" si="8"/>
        <v>#DIV/0!</v>
      </c>
    </row>
    <row r="143" spans="1:41" x14ac:dyDescent="0.25">
      <c r="A143" s="10">
        <v>142</v>
      </c>
      <c r="B143" s="11">
        <f>VLOOKUP($A143,Table2[[No]:[Date Student Last Attended Program
(mm/dd/yyyy)]],2,FALSE)</f>
        <v>0</v>
      </c>
      <c r="C143" s="12">
        <f>VLOOKUP($A143,Table2[[No]:[Date Student Last Attended Program
(mm/dd/yyyy)]],4,FALSE)</f>
        <v>0</v>
      </c>
      <c r="D143" s="51">
        <f>VLOOKUP($A143,Table2[[No]:[Date Student Last Attended Program
(mm/dd/yyyy)]],14,FALSE)</f>
        <v>0</v>
      </c>
      <c r="E143" s="138">
        <f>VLOOKUP($A143,Table2[[No]:[Date Student Last Attended Program
(mm/dd/yyyy)]],17,FALSE)</f>
        <v>0</v>
      </c>
      <c r="F143" s="207">
        <f>VLOOKUP($A143,Table2[[No]:[Date Student Last Attended Program
(mm/dd/yyyy)]],18,FALSE)</f>
        <v>0</v>
      </c>
      <c r="G143" s="209">
        <f>VLOOKUP($A143,Table2[[#All],[No]:[Which Group Does Student Participate In?
(optional)]],23,FALSE)</f>
        <v>0</v>
      </c>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11">
        <f t="shared" si="6"/>
        <v>0</v>
      </c>
      <c r="AN143" s="11">
        <f t="shared" si="7"/>
        <v>0</v>
      </c>
      <c r="AO143" s="47" t="e">
        <f t="shared" si="8"/>
        <v>#DIV/0!</v>
      </c>
    </row>
    <row r="144" spans="1:41" x14ac:dyDescent="0.25">
      <c r="A144" s="10">
        <v>143</v>
      </c>
      <c r="B144" s="11">
        <f>VLOOKUP($A144,Table2[[No]:[Date Student Last Attended Program
(mm/dd/yyyy)]],2,FALSE)</f>
        <v>0</v>
      </c>
      <c r="C144" s="12">
        <f>VLOOKUP($A144,Table2[[No]:[Date Student Last Attended Program
(mm/dd/yyyy)]],4,FALSE)</f>
        <v>0</v>
      </c>
      <c r="D144" s="51">
        <f>VLOOKUP($A144,Table2[[No]:[Date Student Last Attended Program
(mm/dd/yyyy)]],14,FALSE)</f>
        <v>0</v>
      </c>
      <c r="E144" s="138">
        <f>VLOOKUP($A144,Table2[[No]:[Date Student Last Attended Program
(mm/dd/yyyy)]],17,FALSE)</f>
        <v>0</v>
      </c>
      <c r="F144" s="207">
        <f>VLOOKUP($A144,Table2[[No]:[Date Student Last Attended Program
(mm/dd/yyyy)]],18,FALSE)</f>
        <v>0</v>
      </c>
      <c r="G144" s="209">
        <f>VLOOKUP($A144,Table2[[#All],[No]:[Which Group Does Student Participate In?
(optional)]],23,FALSE)</f>
        <v>0</v>
      </c>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c r="AG144" s="9"/>
      <c r="AH144" s="9"/>
      <c r="AI144" s="9"/>
      <c r="AJ144" s="9"/>
      <c r="AK144" s="9"/>
      <c r="AL144" s="9"/>
      <c r="AM144" s="11">
        <f t="shared" si="6"/>
        <v>0</v>
      </c>
      <c r="AN144" s="11">
        <f t="shared" si="7"/>
        <v>0</v>
      </c>
      <c r="AO144" s="47" t="e">
        <f t="shared" si="8"/>
        <v>#DIV/0!</v>
      </c>
    </row>
    <row r="145" spans="1:41" x14ac:dyDescent="0.25">
      <c r="A145" s="10">
        <v>144</v>
      </c>
      <c r="B145" s="11">
        <f>VLOOKUP($A145,Table2[[No]:[Date Student Last Attended Program
(mm/dd/yyyy)]],2,FALSE)</f>
        <v>0</v>
      </c>
      <c r="C145" s="12">
        <f>VLOOKUP($A145,Table2[[No]:[Date Student Last Attended Program
(mm/dd/yyyy)]],4,FALSE)</f>
        <v>0</v>
      </c>
      <c r="D145" s="51">
        <f>VLOOKUP($A145,Table2[[No]:[Date Student Last Attended Program
(mm/dd/yyyy)]],14,FALSE)</f>
        <v>0</v>
      </c>
      <c r="E145" s="138">
        <f>VLOOKUP($A145,Table2[[No]:[Date Student Last Attended Program
(mm/dd/yyyy)]],17,FALSE)</f>
        <v>0</v>
      </c>
      <c r="F145" s="207">
        <f>VLOOKUP($A145,Table2[[No]:[Date Student Last Attended Program
(mm/dd/yyyy)]],18,FALSE)</f>
        <v>0</v>
      </c>
      <c r="G145" s="209">
        <f>VLOOKUP($A145,Table2[[#All],[No]:[Which Group Does Student Participate In?
(optional)]],23,FALSE)</f>
        <v>0</v>
      </c>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11">
        <f t="shared" si="6"/>
        <v>0</v>
      </c>
      <c r="AN145" s="11">
        <f t="shared" si="7"/>
        <v>0</v>
      </c>
      <c r="AO145" s="47" t="e">
        <f t="shared" si="8"/>
        <v>#DIV/0!</v>
      </c>
    </row>
    <row r="146" spans="1:41" x14ac:dyDescent="0.25">
      <c r="A146" s="10">
        <v>145</v>
      </c>
      <c r="B146" s="11">
        <f>VLOOKUP($A146,Table2[[No]:[Date Student Last Attended Program
(mm/dd/yyyy)]],2,FALSE)</f>
        <v>0</v>
      </c>
      <c r="C146" s="12">
        <f>VLOOKUP($A146,Table2[[No]:[Date Student Last Attended Program
(mm/dd/yyyy)]],4,FALSE)</f>
        <v>0</v>
      </c>
      <c r="D146" s="51">
        <f>VLOOKUP($A146,Table2[[No]:[Date Student Last Attended Program
(mm/dd/yyyy)]],14,FALSE)</f>
        <v>0</v>
      </c>
      <c r="E146" s="138">
        <f>VLOOKUP($A146,Table2[[No]:[Date Student Last Attended Program
(mm/dd/yyyy)]],17,FALSE)</f>
        <v>0</v>
      </c>
      <c r="F146" s="207">
        <f>VLOOKUP($A146,Table2[[No]:[Date Student Last Attended Program
(mm/dd/yyyy)]],18,FALSE)</f>
        <v>0</v>
      </c>
      <c r="G146" s="209">
        <f>VLOOKUP($A146,Table2[[#All],[No]:[Which Group Does Student Participate In?
(optional)]],23,FALSE)</f>
        <v>0</v>
      </c>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c r="AG146" s="9"/>
      <c r="AH146" s="9"/>
      <c r="AI146" s="9"/>
      <c r="AJ146" s="9"/>
      <c r="AK146" s="9"/>
      <c r="AL146" s="9"/>
      <c r="AM146" s="11">
        <f t="shared" si="6"/>
        <v>0</v>
      </c>
      <c r="AN146" s="11">
        <f t="shared" si="7"/>
        <v>0</v>
      </c>
      <c r="AO146" s="47" t="e">
        <f t="shared" si="8"/>
        <v>#DIV/0!</v>
      </c>
    </row>
    <row r="147" spans="1:41" x14ac:dyDescent="0.25">
      <c r="A147" s="10">
        <v>146</v>
      </c>
      <c r="B147" s="11">
        <f>VLOOKUP($A147,Table2[[No]:[Date Student Last Attended Program
(mm/dd/yyyy)]],2,FALSE)</f>
        <v>0</v>
      </c>
      <c r="C147" s="12">
        <f>VLOOKUP($A147,Table2[[No]:[Date Student Last Attended Program
(mm/dd/yyyy)]],4,FALSE)</f>
        <v>0</v>
      </c>
      <c r="D147" s="51">
        <f>VLOOKUP($A147,Table2[[No]:[Date Student Last Attended Program
(mm/dd/yyyy)]],14,FALSE)</f>
        <v>0</v>
      </c>
      <c r="E147" s="138">
        <f>VLOOKUP($A147,Table2[[No]:[Date Student Last Attended Program
(mm/dd/yyyy)]],17,FALSE)</f>
        <v>0</v>
      </c>
      <c r="F147" s="207">
        <f>VLOOKUP($A147,Table2[[No]:[Date Student Last Attended Program
(mm/dd/yyyy)]],18,FALSE)</f>
        <v>0</v>
      </c>
      <c r="G147" s="209">
        <f>VLOOKUP($A147,Table2[[#All],[No]:[Which Group Does Student Participate In?
(optional)]],23,FALSE)</f>
        <v>0</v>
      </c>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11">
        <f t="shared" si="6"/>
        <v>0</v>
      </c>
      <c r="AN147" s="11">
        <f t="shared" si="7"/>
        <v>0</v>
      </c>
      <c r="AO147" s="47" t="e">
        <f t="shared" si="8"/>
        <v>#DIV/0!</v>
      </c>
    </row>
    <row r="148" spans="1:41" x14ac:dyDescent="0.25">
      <c r="A148" s="10">
        <v>147</v>
      </c>
      <c r="B148" s="11">
        <f>VLOOKUP($A148,Table2[[No]:[Date Student Last Attended Program
(mm/dd/yyyy)]],2,FALSE)</f>
        <v>0</v>
      </c>
      <c r="C148" s="12">
        <f>VLOOKUP($A148,Table2[[No]:[Date Student Last Attended Program
(mm/dd/yyyy)]],4,FALSE)</f>
        <v>0</v>
      </c>
      <c r="D148" s="51">
        <f>VLOOKUP($A148,Table2[[No]:[Date Student Last Attended Program
(mm/dd/yyyy)]],14,FALSE)</f>
        <v>0</v>
      </c>
      <c r="E148" s="138">
        <f>VLOOKUP($A148,Table2[[No]:[Date Student Last Attended Program
(mm/dd/yyyy)]],17,FALSE)</f>
        <v>0</v>
      </c>
      <c r="F148" s="207">
        <f>VLOOKUP($A148,Table2[[No]:[Date Student Last Attended Program
(mm/dd/yyyy)]],18,FALSE)</f>
        <v>0</v>
      </c>
      <c r="G148" s="209">
        <f>VLOOKUP($A148,Table2[[#All],[No]:[Which Group Does Student Participate In?
(optional)]],23,FALSE)</f>
        <v>0</v>
      </c>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c r="AG148" s="9"/>
      <c r="AH148" s="9"/>
      <c r="AI148" s="9"/>
      <c r="AJ148" s="9"/>
      <c r="AK148" s="9"/>
      <c r="AL148" s="9"/>
      <c r="AM148" s="11">
        <f t="shared" si="6"/>
        <v>0</v>
      </c>
      <c r="AN148" s="11">
        <f t="shared" si="7"/>
        <v>0</v>
      </c>
      <c r="AO148" s="47" t="e">
        <f t="shared" si="8"/>
        <v>#DIV/0!</v>
      </c>
    </row>
    <row r="149" spans="1:41" x14ac:dyDescent="0.25">
      <c r="A149" s="10">
        <v>148</v>
      </c>
      <c r="B149" s="11">
        <f>VLOOKUP($A149,Table2[[No]:[Date Student Last Attended Program
(mm/dd/yyyy)]],2,FALSE)</f>
        <v>0</v>
      </c>
      <c r="C149" s="12">
        <f>VLOOKUP($A149,Table2[[No]:[Date Student Last Attended Program
(mm/dd/yyyy)]],4,FALSE)</f>
        <v>0</v>
      </c>
      <c r="D149" s="51">
        <f>VLOOKUP($A149,Table2[[No]:[Date Student Last Attended Program
(mm/dd/yyyy)]],14,FALSE)</f>
        <v>0</v>
      </c>
      <c r="E149" s="138">
        <f>VLOOKUP($A149,Table2[[No]:[Date Student Last Attended Program
(mm/dd/yyyy)]],17,FALSE)</f>
        <v>0</v>
      </c>
      <c r="F149" s="207">
        <f>VLOOKUP($A149,Table2[[No]:[Date Student Last Attended Program
(mm/dd/yyyy)]],18,FALSE)</f>
        <v>0</v>
      </c>
      <c r="G149" s="209">
        <f>VLOOKUP($A149,Table2[[#All],[No]:[Which Group Does Student Participate In?
(optional)]],23,FALSE)</f>
        <v>0</v>
      </c>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c r="AG149" s="9"/>
      <c r="AH149" s="9"/>
      <c r="AI149" s="9"/>
      <c r="AJ149" s="9"/>
      <c r="AK149" s="9"/>
      <c r="AL149" s="9"/>
      <c r="AM149" s="11">
        <f t="shared" si="6"/>
        <v>0</v>
      </c>
      <c r="AN149" s="11">
        <f t="shared" si="7"/>
        <v>0</v>
      </c>
      <c r="AO149" s="47" t="e">
        <f t="shared" si="8"/>
        <v>#DIV/0!</v>
      </c>
    </row>
    <row r="150" spans="1:41" x14ac:dyDescent="0.25">
      <c r="A150" s="10">
        <v>149</v>
      </c>
      <c r="B150" s="11">
        <f>VLOOKUP($A150,Table2[[No]:[Date Student Last Attended Program
(mm/dd/yyyy)]],2,FALSE)</f>
        <v>0</v>
      </c>
      <c r="C150" s="12">
        <f>VLOOKUP($A150,Table2[[No]:[Date Student Last Attended Program
(mm/dd/yyyy)]],4,FALSE)</f>
        <v>0</v>
      </c>
      <c r="D150" s="51">
        <f>VLOOKUP($A150,Table2[[No]:[Date Student Last Attended Program
(mm/dd/yyyy)]],14,FALSE)</f>
        <v>0</v>
      </c>
      <c r="E150" s="138">
        <f>VLOOKUP($A150,Table2[[No]:[Date Student Last Attended Program
(mm/dd/yyyy)]],17,FALSE)</f>
        <v>0</v>
      </c>
      <c r="F150" s="207">
        <f>VLOOKUP($A150,Table2[[No]:[Date Student Last Attended Program
(mm/dd/yyyy)]],18,FALSE)</f>
        <v>0</v>
      </c>
      <c r="G150" s="209">
        <f>VLOOKUP($A150,Table2[[#All],[No]:[Which Group Does Student Participate In?
(optional)]],23,FALSE)</f>
        <v>0</v>
      </c>
      <c r="H150" s="9"/>
      <c r="I150" s="9"/>
      <c r="J150" s="9"/>
      <c r="K150" s="9"/>
      <c r="L150" s="9"/>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11">
        <f t="shared" si="6"/>
        <v>0</v>
      </c>
      <c r="AN150" s="11">
        <f t="shared" si="7"/>
        <v>0</v>
      </c>
      <c r="AO150" s="47" t="e">
        <f t="shared" si="8"/>
        <v>#DIV/0!</v>
      </c>
    </row>
    <row r="151" spans="1:41" x14ac:dyDescent="0.25">
      <c r="A151" s="10">
        <v>150</v>
      </c>
      <c r="B151" s="11">
        <f>VLOOKUP($A151,Table2[[No]:[Date Student Last Attended Program
(mm/dd/yyyy)]],2,FALSE)</f>
        <v>0</v>
      </c>
      <c r="C151" s="12">
        <f>VLOOKUP($A151,Table2[[No]:[Date Student Last Attended Program
(mm/dd/yyyy)]],4,FALSE)</f>
        <v>0</v>
      </c>
      <c r="D151" s="51">
        <f>VLOOKUP($A151,Table2[[No]:[Date Student Last Attended Program
(mm/dd/yyyy)]],14,FALSE)</f>
        <v>0</v>
      </c>
      <c r="E151" s="138">
        <f>VLOOKUP($A151,Table2[[No]:[Date Student Last Attended Program
(mm/dd/yyyy)]],17,FALSE)</f>
        <v>0</v>
      </c>
      <c r="F151" s="207">
        <f>VLOOKUP($A151,Table2[[No]:[Date Student Last Attended Program
(mm/dd/yyyy)]],18,FALSE)</f>
        <v>0</v>
      </c>
      <c r="G151" s="209">
        <f>VLOOKUP($A151,Table2[[#All],[No]:[Which Group Does Student Participate In?
(optional)]],23,FALSE)</f>
        <v>0</v>
      </c>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c r="AJ151" s="9"/>
      <c r="AK151" s="9"/>
      <c r="AL151" s="9"/>
      <c r="AM151" s="11">
        <f t="shared" si="6"/>
        <v>0</v>
      </c>
      <c r="AN151" s="11">
        <f t="shared" si="7"/>
        <v>0</v>
      </c>
      <c r="AO151" s="47" t="e">
        <f t="shared" si="8"/>
        <v>#DIV/0!</v>
      </c>
    </row>
    <row r="152" spans="1:41" x14ac:dyDescent="0.25">
      <c r="A152" s="10">
        <v>151</v>
      </c>
      <c r="B152" s="11">
        <f>VLOOKUP($A152,Table2[[No]:[Date Student Last Attended Program
(mm/dd/yyyy)]],2,FALSE)</f>
        <v>0</v>
      </c>
      <c r="C152" s="12">
        <f>VLOOKUP($A152,Table2[[No]:[Date Student Last Attended Program
(mm/dd/yyyy)]],4,FALSE)</f>
        <v>0</v>
      </c>
      <c r="D152" s="51">
        <f>VLOOKUP($A152,Table2[[No]:[Date Student Last Attended Program
(mm/dd/yyyy)]],14,FALSE)</f>
        <v>0</v>
      </c>
      <c r="E152" s="138">
        <f>VLOOKUP($A152,Table2[[No]:[Date Student Last Attended Program
(mm/dd/yyyy)]],17,FALSE)</f>
        <v>0</v>
      </c>
      <c r="F152" s="207">
        <f>VLOOKUP($A152,Table2[[No]:[Date Student Last Attended Program
(mm/dd/yyyy)]],18,FALSE)</f>
        <v>0</v>
      </c>
      <c r="G152" s="209">
        <f>VLOOKUP($A152,Table2[[#All],[No]:[Which Group Does Student Participate In?
(optional)]],23,FALSE)</f>
        <v>0</v>
      </c>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c r="AM152" s="11">
        <f t="shared" si="6"/>
        <v>0</v>
      </c>
      <c r="AN152" s="11">
        <f t="shared" si="7"/>
        <v>0</v>
      </c>
      <c r="AO152" s="47" t="e">
        <f t="shared" si="8"/>
        <v>#DIV/0!</v>
      </c>
    </row>
    <row r="153" spans="1:41" x14ac:dyDescent="0.25">
      <c r="A153" s="10">
        <v>152</v>
      </c>
      <c r="B153" s="11">
        <f>VLOOKUP($A153,Table2[[No]:[Date Student Last Attended Program
(mm/dd/yyyy)]],2,FALSE)</f>
        <v>0</v>
      </c>
      <c r="C153" s="12">
        <f>VLOOKUP($A153,Table2[[No]:[Date Student Last Attended Program
(mm/dd/yyyy)]],4,FALSE)</f>
        <v>0</v>
      </c>
      <c r="D153" s="51">
        <f>VLOOKUP($A153,Table2[[No]:[Date Student Last Attended Program
(mm/dd/yyyy)]],14,FALSE)</f>
        <v>0</v>
      </c>
      <c r="E153" s="138">
        <f>VLOOKUP($A153,Table2[[No]:[Date Student Last Attended Program
(mm/dd/yyyy)]],17,FALSE)</f>
        <v>0</v>
      </c>
      <c r="F153" s="207">
        <f>VLOOKUP($A153,Table2[[No]:[Date Student Last Attended Program
(mm/dd/yyyy)]],18,FALSE)</f>
        <v>0</v>
      </c>
      <c r="G153" s="209">
        <f>VLOOKUP($A153,Table2[[#All],[No]:[Which Group Does Student Participate In?
(optional)]],23,FALSE)</f>
        <v>0</v>
      </c>
      <c r="H153" s="9"/>
      <c r="I153" s="9"/>
      <c r="J153" s="9"/>
      <c r="K153" s="9"/>
      <c r="L153" s="9"/>
      <c r="M153" s="9"/>
      <c r="N153" s="9"/>
      <c r="O153" s="9"/>
      <c r="P153" s="9"/>
      <c r="Q153" s="9"/>
      <c r="R153" s="9"/>
      <c r="S153" s="9"/>
      <c r="T153" s="9"/>
      <c r="U153" s="9"/>
      <c r="V153" s="9"/>
      <c r="W153" s="9"/>
      <c r="X153" s="9"/>
      <c r="Y153" s="9"/>
      <c r="Z153" s="9"/>
      <c r="AA153" s="9"/>
      <c r="AB153" s="9"/>
      <c r="AC153" s="9"/>
      <c r="AD153" s="9"/>
      <c r="AE153" s="9"/>
      <c r="AF153" s="9"/>
      <c r="AG153" s="9"/>
      <c r="AH153" s="9"/>
      <c r="AI153" s="9"/>
      <c r="AJ153" s="9"/>
      <c r="AK153" s="9"/>
      <c r="AL153" s="9"/>
      <c r="AM153" s="11">
        <f t="shared" si="6"/>
        <v>0</v>
      </c>
      <c r="AN153" s="11">
        <f t="shared" si="7"/>
        <v>0</v>
      </c>
      <c r="AO153" s="47" t="e">
        <f t="shared" si="8"/>
        <v>#DIV/0!</v>
      </c>
    </row>
    <row r="154" spans="1:41" x14ac:dyDescent="0.25">
      <c r="A154" s="10">
        <v>153</v>
      </c>
      <c r="B154" s="11">
        <f>VLOOKUP($A154,Table2[[No]:[Date Student Last Attended Program
(mm/dd/yyyy)]],2,FALSE)</f>
        <v>0</v>
      </c>
      <c r="C154" s="12">
        <f>VLOOKUP($A154,Table2[[No]:[Date Student Last Attended Program
(mm/dd/yyyy)]],4,FALSE)</f>
        <v>0</v>
      </c>
      <c r="D154" s="51">
        <f>VLOOKUP($A154,Table2[[No]:[Date Student Last Attended Program
(mm/dd/yyyy)]],14,FALSE)</f>
        <v>0</v>
      </c>
      <c r="E154" s="138">
        <f>VLOOKUP($A154,Table2[[No]:[Date Student Last Attended Program
(mm/dd/yyyy)]],17,FALSE)</f>
        <v>0</v>
      </c>
      <c r="F154" s="207">
        <f>VLOOKUP($A154,Table2[[No]:[Date Student Last Attended Program
(mm/dd/yyyy)]],18,FALSE)</f>
        <v>0</v>
      </c>
      <c r="G154" s="209">
        <f>VLOOKUP($A154,Table2[[#All],[No]:[Which Group Does Student Participate In?
(optional)]],23,FALSE)</f>
        <v>0</v>
      </c>
      <c r="H154" s="9"/>
      <c r="I154" s="9"/>
      <c r="J154" s="9"/>
      <c r="K154" s="9"/>
      <c r="L154" s="9"/>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11">
        <f t="shared" si="6"/>
        <v>0</v>
      </c>
      <c r="AN154" s="11">
        <f t="shared" si="7"/>
        <v>0</v>
      </c>
      <c r="AO154" s="47" t="e">
        <f t="shared" si="8"/>
        <v>#DIV/0!</v>
      </c>
    </row>
    <row r="155" spans="1:41" x14ac:dyDescent="0.25">
      <c r="A155" s="10">
        <v>154</v>
      </c>
      <c r="B155" s="11">
        <f>VLOOKUP($A155,Table2[[No]:[Date Student Last Attended Program
(mm/dd/yyyy)]],2,FALSE)</f>
        <v>0</v>
      </c>
      <c r="C155" s="12">
        <f>VLOOKUP($A155,Table2[[No]:[Date Student Last Attended Program
(mm/dd/yyyy)]],4,FALSE)</f>
        <v>0</v>
      </c>
      <c r="D155" s="51">
        <f>VLOOKUP($A155,Table2[[No]:[Date Student Last Attended Program
(mm/dd/yyyy)]],14,FALSE)</f>
        <v>0</v>
      </c>
      <c r="E155" s="138">
        <f>VLOOKUP($A155,Table2[[No]:[Date Student Last Attended Program
(mm/dd/yyyy)]],17,FALSE)</f>
        <v>0</v>
      </c>
      <c r="F155" s="207">
        <f>VLOOKUP($A155,Table2[[No]:[Date Student Last Attended Program
(mm/dd/yyyy)]],18,FALSE)</f>
        <v>0</v>
      </c>
      <c r="G155" s="209">
        <f>VLOOKUP($A155,Table2[[#All],[No]:[Which Group Does Student Participate In?
(optional)]],23,FALSE)</f>
        <v>0</v>
      </c>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9"/>
      <c r="AM155" s="11">
        <f t="shared" si="6"/>
        <v>0</v>
      </c>
      <c r="AN155" s="11">
        <f t="shared" si="7"/>
        <v>0</v>
      </c>
      <c r="AO155" s="47" t="e">
        <f t="shared" si="8"/>
        <v>#DIV/0!</v>
      </c>
    </row>
    <row r="156" spans="1:41" x14ac:dyDescent="0.25">
      <c r="A156" s="10">
        <v>155</v>
      </c>
      <c r="B156" s="11">
        <f>VLOOKUP($A156,Table2[[No]:[Date Student Last Attended Program
(mm/dd/yyyy)]],2,FALSE)</f>
        <v>0</v>
      </c>
      <c r="C156" s="12">
        <f>VLOOKUP($A156,Table2[[No]:[Date Student Last Attended Program
(mm/dd/yyyy)]],4,FALSE)</f>
        <v>0</v>
      </c>
      <c r="D156" s="51">
        <f>VLOOKUP($A156,Table2[[No]:[Date Student Last Attended Program
(mm/dd/yyyy)]],14,FALSE)</f>
        <v>0</v>
      </c>
      <c r="E156" s="138">
        <f>VLOOKUP($A156,Table2[[No]:[Date Student Last Attended Program
(mm/dd/yyyy)]],17,FALSE)</f>
        <v>0</v>
      </c>
      <c r="F156" s="207">
        <f>VLOOKUP($A156,Table2[[No]:[Date Student Last Attended Program
(mm/dd/yyyy)]],18,FALSE)</f>
        <v>0</v>
      </c>
      <c r="G156" s="209">
        <f>VLOOKUP($A156,Table2[[#All],[No]:[Which Group Does Student Participate In?
(optional)]],23,FALSE)</f>
        <v>0</v>
      </c>
      <c r="H156" s="9"/>
      <c r="I156" s="9"/>
      <c r="J156" s="9"/>
      <c r="K156" s="9"/>
      <c r="L156" s="9"/>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11">
        <f t="shared" si="6"/>
        <v>0</v>
      </c>
      <c r="AN156" s="11">
        <f t="shared" si="7"/>
        <v>0</v>
      </c>
      <c r="AO156" s="47" t="e">
        <f t="shared" si="8"/>
        <v>#DIV/0!</v>
      </c>
    </row>
    <row r="157" spans="1:41" x14ac:dyDescent="0.25">
      <c r="A157" s="10">
        <v>156</v>
      </c>
      <c r="B157" s="11">
        <f>VLOOKUP($A157,Table2[[No]:[Date Student Last Attended Program
(mm/dd/yyyy)]],2,FALSE)</f>
        <v>0</v>
      </c>
      <c r="C157" s="12">
        <f>VLOOKUP($A157,Table2[[No]:[Date Student Last Attended Program
(mm/dd/yyyy)]],4,FALSE)</f>
        <v>0</v>
      </c>
      <c r="D157" s="51">
        <f>VLOOKUP($A157,Table2[[No]:[Date Student Last Attended Program
(mm/dd/yyyy)]],14,FALSE)</f>
        <v>0</v>
      </c>
      <c r="E157" s="138">
        <f>VLOOKUP($A157,Table2[[No]:[Date Student Last Attended Program
(mm/dd/yyyy)]],17,FALSE)</f>
        <v>0</v>
      </c>
      <c r="F157" s="207">
        <f>VLOOKUP($A157,Table2[[No]:[Date Student Last Attended Program
(mm/dd/yyyy)]],18,FALSE)</f>
        <v>0</v>
      </c>
      <c r="G157" s="209">
        <f>VLOOKUP($A157,Table2[[#All],[No]:[Which Group Does Student Participate In?
(optional)]],23,FALSE)</f>
        <v>0</v>
      </c>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c r="AG157" s="9"/>
      <c r="AH157" s="9"/>
      <c r="AI157" s="9"/>
      <c r="AJ157" s="9"/>
      <c r="AK157" s="9"/>
      <c r="AL157" s="9"/>
      <c r="AM157" s="11">
        <f t="shared" si="6"/>
        <v>0</v>
      </c>
      <c r="AN157" s="11">
        <f t="shared" si="7"/>
        <v>0</v>
      </c>
      <c r="AO157" s="47" t="e">
        <f t="shared" si="8"/>
        <v>#DIV/0!</v>
      </c>
    </row>
    <row r="158" spans="1:41" x14ac:dyDescent="0.25">
      <c r="A158" s="10">
        <v>157</v>
      </c>
      <c r="B158" s="11">
        <f>VLOOKUP($A158,Table2[[No]:[Date Student Last Attended Program
(mm/dd/yyyy)]],2,FALSE)</f>
        <v>0</v>
      </c>
      <c r="C158" s="12">
        <f>VLOOKUP($A158,Table2[[No]:[Date Student Last Attended Program
(mm/dd/yyyy)]],4,FALSE)</f>
        <v>0</v>
      </c>
      <c r="D158" s="51">
        <f>VLOOKUP($A158,Table2[[No]:[Date Student Last Attended Program
(mm/dd/yyyy)]],14,FALSE)</f>
        <v>0</v>
      </c>
      <c r="E158" s="138">
        <f>VLOOKUP($A158,Table2[[No]:[Date Student Last Attended Program
(mm/dd/yyyy)]],17,FALSE)</f>
        <v>0</v>
      </c>
      <c r="F158" s="207">
        <f>VLOOKUP($A158,Table2[[No]:[Date Student Last Attended Program
(mm/dd/yyyy)]],18,FALSE)</f>
        <v>0</v>
      </c>
      <c r="G158" s="209">
        <f>VLOOKUP($A158,Table2[[#All],[No]:[Which Group Does Student Participate In?
(optional)]],23,FALSE)</f>
        <v>0</v>
      </c>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11">
        <f t="shared" si="6"/>
        <v>0</v>
      </c>
      <c r="AN158" s="11">
        <f t="shared" si="7"/>
        <v>0</v>
      </c>
      <c r="AO158" s="47" t="e">
        <f t="shared" si="8"/>
        <v>#DIV/0!</v>
      </c>
    </row>
    <row r="159" spans="1:41" x14ac:dyDescent="0.25">
      <c r="A159" s="10">
        <v>158</v>
      </c>
      <c r="B159" s="11">
        <f>VLOOKUP($A159,Table2[[No]:[Date Student Last Attended Program
(mm/dd/yyyy)]],2,FALSE)</f>
        <v>0</v>
      </c>
      <c r="C159" s="12">
        <f>VLOOKUP($A159,Table2[[No]:[Date Student Last Attended Program
(mm/dd/yyyy)]],4,FALSE)</f>
        <v>0</v>
      </c>
      <c r="D159" s="51">
        <f>VLOOKUP($A159,Table2[[No]:[Date Student Last Attended Program
(mm/dd/yyyy)]],14,FALSE)</f>
        <v>0</v>
      </c>
      <c r="E159" s="138">
        <f>VLOOKUP($A159,Table2[[No]:[Date Student Last Attended Program
(mm/dd/yyyy)]],17,FALSE)</f>
        <v>0</v>
      </c>
      <c r="F159" s="207">
        <f>VLOOKUP($A159,Table2[[No]:[Date Student Last Attended Program
(mm/dd/yyyy)]],18,FALSE)</f>
        <v>0</v>
      </c>
      <c r="G159" s="209">
        <f>VLOOKUP($A159,Table2[[#All],[No]:[Which Group Does Student Participate In?
(optional)]],23,FALSE)</f>
        <v>0</v>
      </c>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c r="AG159" s="9"/>
      <c r="AH159" s="9"/>
      <c r="AI159" s="9"/>
      <c r="AJ159" s="9"/>
      <c r="AK159" s="9"/>
      <c r="AL159" s="9"/>
      <c r="AM159" s="11">
        <f t="shared" si="6"/>
        <v>0</v>
      </c>
      <c r="AN159" s="11">
        <f t="shared" si="7"/>
        <v>0</v>
      </c>
      <c r="AO159" s="47" t="e">
        <f t="shared" si="8"/>
        <v>#DIV/0!</v>
      </c>
    </row>
    <row r="160" spans="1:41" x14ac:dyDescent="0.25">
      <c r="A160" s="10">
        <v>159</v>
      </c>
      <c r="B160" s="11">
        <f>VLOOKUP($A160,Table2[[No]:[Date Student Last Attended Program
(mm/dd/yyyy)]],2,FALSE)</f>
        <v>0</v>
      </c>
      <c r="C160" s="12">
        <f>VLOOKUP($A160,Table2[[No]:[Date Student Last Attended Program
(mm/dd/yyyy)]],4,FALSE)</f>
        <v>0</v>
      </c>
      <c r="D160" s="51">
        <f>VLOOKUP($A160,Table2[[No]:[Date Student Last Attended Program
(mm/dd/yyyy)]],14,FALSE)</f>
        <v>0</v>
      </c>
      <c r="E160" s="138">
        <f>VLOOKUP($A160,Table2[[No]:[Date Student Last Attended Program
(mm/dd/yyyy)]],17,FALSE)</f>
        <v>0</v>
      </c>
      <c r="F160" s="207">
        <f>VLOOKUP($A160,Table2[[No]:[Date Student Last Attended Program
(mm/dd/yyyy)]],18,FALSE)</f>
        <v>0</v>
      </c>
      <c r="G160" s="209">
        <f>VLOOKUP($A160,Table2[[#All],[No]:[Which Group Does Student Participate In?
(optional)]],23,FALSE)</f>
        <v>0</v>
      </c>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c r="AM160" s="11">
        <f t="shared" si="6"/>
        <v>0</v>
      </c>
      <c r="AN160" s="11">
        <f t="shared" si="7"/>
        <v>0</v>
      </c>
      <c r="AO160" s="47" t="e">
        <f t="shared" si="8"/>
        <v>#DIV/0!</v>
      </c>
    </row>
    <row r="161" spans="1:41" x14ac:dyDescent="0.25">
      <c r="A161" s="10">
        <v>160</v>
      </c>
      <c r="B161" s="11">
        <f>VLOOKUP($A161,Table2[[No]:[Date Student Last Attended Program
(mm/dd/yyyy)]],2,FALSE)</f>
        <v>0</v>
      </c>
      <c r="C161" s="12">
        <f>VLOOKUP($A161,Table2[[No]:[Date Student Last Attended Program
(mm/dd/yyyy)]],4,FALSE)</f>
        <v>0</v>
      </c>
      <c r="D161" s="51">
        <f>VLOOKUP($A161,Table2[[No]:[Date Student Last Attended Program
(mm/dd/yyyy)]],14,FALSE)</f>
        <v>0</v>
      </c>
      <c r="E161" s="138">
        <f>VLOOKUP($A161,Table2[[No]:[Date Student Last Attended Program
(mm/dd/yyyy)]],17,FALSE)</f>
        <v>0</v>
      </c>
      <c r="F161" s="207">
        <f>VLOOKUP($A161,Table2[[No]:[Date Student Last Attended Program
(mm/dd/yyyy)]],18,FALSE)</f>
        <v>0</v>
      </c>
      <c r="G161" s="209">
        <f>VLOOKUP($A161,Table2[[#All],[No]:[Which Group Does Student Participate In?
(optional)]],23,FALSE)</f>
        <v>0</v>
      </c>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c r="AG161" s="9"/>
      <c r="AH161" s="9"/>
      <c r="AI161" s="9"/>
      <c r="AJ161" s="9"/>
      <c r="AK161" s="9"/>
      <c r="AL161" s="9"/>
      <c r="AM161" s="11">
        <f t="shared" si="6"/>
        <v>0</v>
      </c>
      <c r="AN161" s="11">
        <f t="shared" si="7"/>
        <v>0</v>
      </c>
      <c r="AO161" s="47" t="e">
        <f t="shared" si="8"/>
        <v>#DIV/0!</v>
      </c>
    </row>
    <row r="162" spans="1:41" x14ac:dyDescent="0.25">
      <c r="A162" s="10">
        <v>161</v>
      </c>
      <c r="B162" s="11">
        <f>VLOOKUP($A162,Table2[[No]:[Date Student Last Attended Program
(mm/dd/yyyy)]],2,FALSE)</f>
        <v>0</v>
      </c>
      <c r="C162" s="12">
        <f>VLOOKUP($A162,Table2[[No]:[Date Student Last Attended Program
(mm/dd/yyyy)]],4,FALSE)</f>
        <v>0</v>
      </c>
      <c r="D162" s="51">
        <f>VLOOKUP($A162,Table2[[No]:[Date Student Last Attended Program
(mm/dd/yyyy)]],14,FALSE)</f>
        <v>0</v>
      </c>
      <c r="E162" s="138">
        <f>VLOOKUP($A162,Table2[[No]:[Date Student Last Attended Program
(mm/dd/yyyy)]],17,FALSE)</f>
        <v>0</v>
      </c>
      <c r="F162" s="207">
        <f>VLOOKUP($A162,Table2[[No]:[Date Student Last Attended Program
(mm/dd/yyyy)]],18,FALSE)</f>
        <v>0</v>
      </c>
      <c r="G162" s="209">
        <f>VLOOKUP($A162,Table2[[#All],[No]:[Which Group Does Student Participate In?
(optional)]],23,FALSE)</f>
        <v>0</v>
      </c>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9"/>
      <c r="AM162" s="11">
        <f t="shared" si="6"/>
        <v>0</v>
      </c>
      <c r="AN162" s="11">
        <f t="shared" si="7"/>
        <v>0</v>
      </c>
      <c r="AO162" s="47" t="e">
        <f t="shared" si="8"/>
        <v>#DIV/0!</v>
      </c>
    </row>
    <row r="163" spans="1:41" x14ac:dyDescent="0.25">
      <c r="A163" s="10">
        <v>162</v>
      </c>
      <c r="B163" s="11">
        <f>VLOOKUP($A163,Table2[[No]:[Date Student Last Attended Program
(mm/dd/yyyy)]],2,FALSE)</f>
        <v>0</v>
      </c>
      <c r="C163" s="12">
        <f>VLOOKUP($A163,Table2[[No]:[Date Student Last Attended Program
(mm/dd/yyyy)]],4,FALSE)</f>
        <v>0</v>
      </c>
      <c r="D163" s="51">
        <f>VLOOKUP($A163,Table2[[No]:[Date Student Last Attended Program
(mm/dd/yyyy)]],14,FALSE)</f>
        <v>0</v>
      </c>
      <c r="E163" s="138">
        <f>VLOOKUP($A163,Table2[[No]:[Date Student Last Attended Program
(mm/dd/yyyy)]],17,FALSE)</f>
        <v>0</v>
      </c>
      <c r="F163" s="207">
        <f>VLOOKUP($A163,Table2[[No]:[Date Student Last Attended Program
(mm/dd/yyyy)]],18,FALSE)</f>
        <v>0</v>
      </c>
      <c r="G163" s="209">
        <f>VLOOKUP($A163,Table2[[#All],[No]:[Which Group Does Student Participate In?
(optional)]],23,FALSE)</f>
        <v>0</v>
      </c>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11">
        <f t="shared" si="6"/>
        <v>0</v>
      </c>
      <c r="AN163" s="11">
        <f t="shared" si="7"/>
        <v>0</v>
      </c>
      <c r="AO163" s="47" t="e">
        <f t="shared" si="8"/>
        <v>#DIV/0!</v>
      </c>
    </row>
    <row r="164" spans="1:41" x14ac:dyDescent="0.25">
      <c r="A164" s="10">
        <v>163</v>
      </c>
      <c r="B164" s="11">
        <f>VLOOKUP($A164,Table2[[No]:[Date Student Last Attended Program
(mm/dd/yyyy)]],2,FALSE)</f>
        <v>0</v>
      </c>
      <c r="C164" s="12">
        <f>VLOOKUP($A164,Table2[[No]:[Date Student Last Attended Program
(mm/dd/yyyy)]],4,FALSE)</f>
        <v>0</v>
      </c>
      <c r="D164" s="51">
        <f>VLOOKUP($A164,Table2[[No]:[Date Student Last Attended Program
(mm/dd/yyyy)]],14,FALSE)</f>
        <v>0</v>
      </c>
      <c r="E164" s="138">
        <f>VLOOKUP($A164,Table2[[No]:[Date Student Last Attended Program
(mm/dd/yyyy)]],17,FALSE)</f>
        <v>0</v>
      </c>
      <c r="F164" s="207">
        <f>VLOOKUP($A164,Table2[[No]:[Date Student Last Attended Program
(mm/dd/yyyy)]],18,FALSE)</f>
        <v>0</v>
      </c>
      <c r="G164" s="209">
        <f>VLOOKUP($A164,Table2[[#All],[No]:[Which Group Does Student Participate In?
(optional)]],23,FALSE)</f>
        <v>0</v>
      </c>
      <c r="H164" s="9"/>
      <c r="I164" s="9"/>
      <c r="J164" s="9"/>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9"/>
      <c r="AM164" s="11">
        <f t="shared" si="6"/>
        <v>0</v>
      </c>
      <c r="AN164" s="11">
        <f t="shared" si="7"/>
        <v>0</v>
      </c>
      <c r="AO164" s="47" t="e">
        <f t="shared" si="8"/>
        <v>#DIV/0!</v>
      </c>
    </row>
    <row r="165" spans="1:41" x14ac:dyDescent="0.25">
      <c r="A165" s="10">
        <v>164</v>
      </c>
      <c r="B165" s="11">
        <f>VLOOKUP($A165,Table2[[No]:[Date Student Last Attended Program
(mm/dd/yyyy)]],2,FALSE)</f>
        <v>0</v>
      </c>
      <c r="C165" s="12">
        <f>VLOOKUP($A165,Table2[[No]:[Date Student Last Attended Program
(mm/dd/yyyy)]],4,FALSE)</f>
        <v>0</v>
      </c>
      <c r="D165" s="51">
        <f>VLOOKUP($A165,Table2[[No]:[Date Student Last Attended Program
(mm/dd/yyyy)]],14,FALSE)</f>
        <v>0</v>
      </c>
      <c r="E165" s="138">
        <f>VLOOKUP($A165,Table2[[No]:[Date Student Last Attended Program
(mm/dd/yyyy)]],17,FALSE)</f>
        <v>0</v>
      </c>
      <c r="F165" s="207">
        <f>VLOOKUP($A165,Table2[[No]:[Date Student Last Attended Program
(mm/dd/yyyy)]],18,FALSE)</f>
        <v>0</v>
      </c>
      <c r="G165" s="209">
        <f>VLOOKUP($A165,Table2[[#All],[No]:[Which Group Does Student Participate In?
(optional)]],23,FALSE)</f>
        <v>0</v>
      </c>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9"/>
      <c r="AM165" s="11">
        <f t="shared" si="6"/>
        <v>0</v>
      </c>
      <c r="AN165" s="11">
        <f t="shared" si="7"/>
        <v>0</v>
      </c>
      <c r="AO165" s="47" t="e">
        <f t="shared" si="8"/>
        <v>#DIV/0!</v>
      </c>
    </row>
    <row r="166" spans="1:41" x14ac:dyDescent="0.25">
      <c r="A166" s="10">
        <v>165</v>
      </c>
      <c r="B166" s="11">
        <f>VLOOKUP($A166,Table2[[No]:[Date Student Last Attended Program
(mm/dd/yyyy)]],2,FALSE)</f>
        <v>0</v>
      </c>
      <c r="C166" s="12">
        <f>VLOOKUP($A166,Table2[[No]:[Date Student Last Attended Program
(mm/dd/yyyy)]],4,FALSE)</f>
        <v>0</v>
      </c>
      <c r="D166" s="51">
        <f>VLOOKUP($A166,Table2[[No]:[Date Student Last Attended Program
(mm/dd/yyyy)]],14,FALSE)</f>
        <v>0</v>
      </c>
      <c r="E166" s="138">
        <f>VLOOKUP($A166,Table2[[No]:[Date Student Last Attended Program
(mm/dd/yyyy)]],17,FALSE)</f>
        <v>0</v>
      </c>
      <c r="F166" s="207">
        <f>VLOOKUP($A166,Table2[[No]:[Date Student Last Attended Program
(mm/dd/yyyy)]],18,FALSE)</f>
        <v>0</v>
      </c>
      <c r="G166" s="209">
        <f>VLOOKUP($A166,Table2[[#All],[No]:[Which Group Does Student Participate In?
(optional)]],23,FALSE)</f>
        <v>0</v>
      </c>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c r="AM166" s="11">
        <f t="shared" si="6"/>
        <v>0</v>
      </c>
      <c r="AN166" s="11">
        <f t="shared" si="7"/>
        <v>0</v>
      </c>
      <c r="AO166" s="47" t="e">
        <f t="shared" si="8"/>
        <v>#DIV/0!</v>
      </c>
    </row>
    <row r="167" spans="1:41" x14ac:dyDescent="0.25">
      <c r="A167" s="10">
        <v>166</v>
      </c>
      <c r="B167" s="11">
        <f>VLOOKUP($A167,Table2[[No]:[Date Student Last Attended Program
(mm/dd/yyyy)]],2,FALSE)</f>
        <v>0</v>
      </c>
      <c r="C167" s="12">
        <f>VLOOKUP($A167,Table2[[No]:[Date Student Last Attended Program
(mm/dd/yyyy)]],4,FALSE)</f>
        <v>0</v>
      </c>
      <c r="D167" s="51">
        <f>VLOOKUP($A167,Table2[[No]:[Date Student Last Attended Program
(mm/dd/yyyy)]],14,FALSE)</f>
        <v>0</v>
      </c>
      <c r="E167" s="138">
        <f>VLOOKUP($A167,Table2[[No]:[Date Student Last Attended Program
(mm/dd/yyyy)]],17,FALSE)</f>
        <v>0</v>
      </c>
      <c r="F167" s="207">
        <f>VLOOKUP($A167,Table2[[No]:[Date Student Last Attended Program
(mm/dd/yyyy)]],18,FALSE)</f>
        <v>0</v>
      </c>
      <c r="G167" s="209">
        <f>VLOOKUP($A167,Table2[[#All],[No]:[Which Group Does Student Participate In?
(optional)]],23,FALSE)</f>
        <v>0</v>
      </c>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11">
        <f t="shared" si="6"/>
        <v>0</v>
      </c>
      <c r="AN167" s="11">
        <f t="shared" si="7"/>
        <v>0</v>
      </c>
      <c r="AO167" s="47" t="e">
        <f t="shared" si="8"/>
        <v>#DIV/0!</v>
      </c>
    </row>
    <row r="168" spans="1:41" x14ac:dyDescent="0.25">
      <c r="A168" s="10">
        <v>167</v>
      </c>
      <c r="B168" s="11">
        <f>VLOOKUP($A168,Table2[[No]:[Date Student Last Attended Program
(mm/dd/yyyy)]],2,FALSE)</f>
        <v>0</v>
      </c>
      <c r="C168" s="12">
        <f>VLOOKUP($A168,Table2[[No]:[Date Student Last Attended Program
(mm/dd/yyyy)]],4,FALSE)</f>
        <v>0</v>
      </c>
      <c r="D168" s="51">
        <f>VLOOKUP($A168,Table2[[No]:[Date Student Last Attended Program
(mm/dd/yyyy)]],14,FALSE)</f>
        <v>0</v>
      </c>
      <c r="E168" s="138">
        <f>VLOOKUP($A168,Table2[[No]:[Date Student Last Attended Program
(mm/dd/yyyy)]],17,FALSE)</f>
        <v>0</v>
      </c>
      <c r="F168" s="207">
        <f>VLOOKUP($A168,Table2[[No]:[Date Student Last Attended Program
(mm/dd/yyyy)]],18,FALSE)</f>
        <v>0</v>
      </c>
      <c r="G168" s="209">
        <f>VLOOKUP($A168,Table2[[#All],[No]:[Which Group Does Student Participate In?
(optional)]],23,FALSE)</f>
        <v>0</v>
      </c>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11">
        <f t="shared" si="6"/>
        <v>0</v>
      </c>
      <c r="AN168" s="11">
        <f t="shared" si="7"/>
        <v>0</v>
      </c>
      <c r="AO168" s="47" t="e">
        <f t="shared" si="8"/>
        <v>#DIV/0!</v>
      </c>
    </row>
    <row r="169" spans="1:41" x14ac:dyDescent="0.25">
      <c r="A169" s="10">
        <v>168</v>
      </c>
      <c r="B169" s="11">
        <f>VLOOKUP($A169,Table2[[No]:[Date Student Last Attended Program
(mm/dd/yyyy)]],2,FALSE)</f>
        <v>0</v>
      </c>
      <c r="C169" s="12">
        <f>VLOOKUP($A169,Table2[[No]:[Date Student Last Attended Program
(mm/dd/yyyy)]],4,FALSE)</f>
        <v>0</v>
      </c>
      <c r="D169" s="51">
        <f>VLOOKUP($A169,Table2[[No]:[Date Student Last Attended Program
(mm/dd/yyyy)]],14,FALSE)</f>
        <v>0</v>
      </c>
      <c r="E169" s="138">
        <f>VLOOKUP($A169,Table2[[No]:[Date Student Last Attended Program
(mm/dd/yyyy)]],17,FALSE)</f>
        <v>0</v>
      </c>
      <c r="F169" s="207">
        <f>VLOOKUP($A169,Table2[[No]:[Date Student Last Attended Program
(mm/dd/yyyy)]],18,FALSE)</f>
        <v>0</v>
      </c>
      <c r="G169" s="209">
        <f>VLOOKUP($A169,Table2[[#All],[No]:[Which Group Does Student Participate In?
(optional)]],23,FALSE)</f>
        <v>0</v>
      </c>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c r="AM169" s="11">
        <f t="shared" si="6"/>
        <v>0</v>
      </c>
      <c r="AN169" s="11">
        <f t="shared" si="7"/>
        <v>0</v>
      </c>
      <c r="AO169" s="47" t="e">
        <f t="shared" si="8"/>
        <v>#DIV/0!</v>
      </c>
    </row>
    <row r="170" spans="1:41" x14ac:dyDescent="0.25">
      <c r="A170" s="10">
        <v>169</v>
      </c>
      <c r="B170" s="11">
        <f>VLOOKUP($A170,Table2[[No]:[Date Student Last Attended Program
(mm/dd/yyyy)]],2,FALSE)</f>
        <v>0</v>
      </c>
      <c r="C170" s="12">
        <f>VLOOKUP($A170,Table2[[No]:[Date Student Last Attended Program
(mm/dd/yyyy)]],4,FALSE)</f>
        <v>0</v>
      </c>
      <c r="D170" s="51">
        <f>VLOOKUP($A170,Table2[[No]:[Date Student Last Attended Program
(mm/dd/yyyy)]],14,FALSE)</f>
        <v>0</v>
      </c>
      <c r="E170" s="138">
        <f>VLOOKUP($A170,Table2[[No]:[Date Student Last Attended Program
(mm/dd/yyyy)]],17,FALSE)</f>
        <v>0</v>
      </c>
      <c r="F170" s="207">
        <f>VLOOKUP($A170,Table2[[No]:[Date Student Last Attended Program
(mm/dd/yyyy)]],18,FALSE)</f>
        <v>0</v>
      </c>
      <c r="G170" s="209">
        <f>VLOOKUP($A170,Table2[[#All],[No]:[Which Group Does Student Participate In?
(optional)]],23,FALSE)</f>
        <v>0</v>
      </c>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11">
        <f t="shared" si="6"/>
        <v>0</v>
      </c>
      <c r="AN170" s="11">
        <f t="shared" si="7"/>
        <v>0</v>
      </c>
      <c r="AO170" s="47" t="e">
        <f t="shared" si="8"/>
        <v>#DIV/0!</v>
      </c>
    </row>
    <row r="171" spans="1:41" x14ac:dyDescent="0.25">
      <c r="A171" s="10">
        <v>170</v>
      </c>
      <c r="B171" s="11">
        <f>VLOOKUP($A171,Table2[[No]:[Date Student Last Attended Program
(mm/dd/yyyy)]],2,FALSE)</f>
        <v>0</v>
      </c>
      <c r="C171" s="12">
        <f>VLOOKUP($A171,Table2[[No]:[Date Student Last Attended Program
(mm/dd/yyyy)]],4,FALSE)</f>
        <v>0</v>
      </c>
      <c r="D171" s="51">
        <f>VLOOKUP($A171,Table2[[No]:[Date Student Last Attended Program
(mm/dd/yyyy)]],14,FALSE)</f>
        <v>0</v>
      </c>
      <c r="E171" s="138">
        <f>VLOOKUP($A171,Table2[[No]:[Date Student Last Attended Program
(mm/dd/yyyy)]],17,FALSE)</f>
        <v>0</v>
      </c>
      <c r="F171" s="207">
        <f>VLOOKUP($A171,Table2[[No]:[Date Student Last Attended Program
(mm/dd/yyyy)]],18,FALSE)</f>
        <v>0</v>
      </c>
      <c r="G171" s="209">
        <f>VLOOKUP($A171,Table2[[#All],[No]:[Which Group Does Student Participate In?
(optional)]],23,FALSE)</f>
        <v>0</v>
      </c>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11">
        <f t="shared" si="6"/>
        <v>0</v>
      </c>
      <c r="AN171" s="11">
        <f t="shared" si="7"/>
        <v>0</v>
      </c>
      <c r="AO171" s="47" t="e">
        <f t="shared" si="8"/>
        <v>#DIV/0!</v>
      </c>
    </row>
    <row r="172" spans="1:41" x14ac:dyDescent="0.25">
      <c r="A172" s="10">
        <v>171</v>
      </c>
      <c r="B172" s="11">
        <f>VLOOKUP($A172,Table2[[No]:[Date Student Last Attended Program
(mm/dd/yyyy)]],2,FALSE)</f>
        <v>0</v>
      </c>
      <c r="C172" s="12">
        <f>VLOOKUP($A172,Table2[[No]:[Date Student Last Attended Program
(mm/dd/yyyy)]],4,FALSE)</f>
        <v>0</v>
      </c>
      <c r="D172" s="51">
        <f>VLOOKUP($A172,Table2[[No]:[Date Student Last Attended Program
(mm/dd/yyyy)]],14,FALSE)</f>
        <v>0</v>
      </c>
      <c r="E172" s="138">
        <f>VLOOKUP($A172,Table2[[No]:[Date Student Last Attended Program
(mm/dd/yyyy)]],17,FALSE)</f>
        <v>0</v>
      </c>
      <c r="F172" s="207">
        <f>VLOOKUP($A172,Table2[[No]:[Date Student Last Attended Program
(mm/dd/yyyy)]],18,FALSE)</f>
        <v>0</v>
      </c>
      <c r="G172" s="209">
        <f>VLOOKUP($A172,Table2[[#All],[No]:[Which Group Does Student Participate In?
(optional)]],23,FALSE)</f>
        <v>0</v>
      </c>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c r="AM172" s="11">
        <f t="shared" si="6"/>
        <v>0</v>
      </c>
      <c r="AN172" s="11">
        <f t="shared" si="7"/>
        <v>0</v>
      </c>
      <c r="AO172" s="47" t="e">
        <f t="shared" si="8"/>
        <v>#DIV/0!</v>
      </c>
    </row>
    <row r="173" spans="1:41" x14ac:dyDescent="0.25">
      <c r="A173" s="10">
        <v>172</v>
      </c>
      <c r="B173" s="11">
        <f>VLOOKUP($A173,Table2[[No]:[Date Student Last Attended Program
(mm/dd/yyyy)]],2,FALSE)</f>
        <v>0</v>
      </c>
      <c r="C173" s="12">
        <f>VLOOKUP($A173,Table2[[No]:[Date Student Last Attended Program
(mm/dd/yyyy)]],4,FALSE)</f>
        <v>0</v>
      </c>
      <c r="D173" s="51">
        <f>VLOOKUP($A173,Table2[[No]:[Date Student Last Attended Program
(mm/dd/yyyy)]],14,FALSE)</f>
        <v>0</v>
      </c>
      <c r="E173" s="138">
        <f>VLOOKUP($A173,Table2[[No]:[Date Student Last Attended Program
(mm/dd/yyyy)]],17,FALSE)</f>
        <v>0</v>
      </c>
      <c r="F173" s="207">
        <f>VLOOKUP($A173,Table2[[No]:[Date Student Last Attended Program
(mm/dd/yyyy)]],18,FALSE)</f>
        <v>0</v>
      </c>
      <c r="G173" s="209">
        <f>VLOOKUP($A173,Table2[[#All],[No]:[Which Group Does Student Participate In?
(optional)]],23,FALSE)</f>
        <v>0</v>
      </c>
      <c r="H173" s="9"/>
      <c r="I173" s="9"/>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11">
        <f t="shared" si="6"/>
        <v>0</v>
      </c>
      <c r="AN173" s="11">
        <f t="shared" si="7"/>
        <v>0</v>
      </c>
      <c r="AO173" s="47" t="e">
        <f t="shared" si="8"/>
        <v>#DIV/0!</v>
      </c>
    </row>
    <row r="174" spans="1:41" x14ac:dyDescent="0.25">
      <c r="A174" s="10">
        <v>173</v>
      </c>
      <c r="B174" s="11">
        <f>VLOOKUP($A174,Table2[[No]:[Date Student Last Attended Program
(mm/dd/yyyy)]],2,FALSE)</f>
        <v>0</v>
      </c>
      <c r="C174" s="12">
        <f>VLOOKUP($A174,Table2[[No]:[Date Student Last Attended Program
(mm/dd/yyyy)]],4,FALSE)</f>
        <v>0</v>
      </c>
      <c r="D174" s="51">
        <f>VLOOKUP($A174,Table2[[No]:[Date Student Last Attended Program
(mm/dd/yyyy)]],14,FALSE)</f>
        <v>0</v>
      </c>
      <c r="E174" s="138">
        <f>VLOOKUP($A174,Table2[[No]:[Date Student Last Attended Program
(mm/dd/yyyy)]],17,FALSE)</f>
        <v>0</v>
      </c>
      <c r="F174" s="207">
        <f>VLOOKUP($A174,Table2[[No]:[Date Student Last Attended Program
(mm/dd/yyyy)]],18,FALSE)</f>
        <v>0</v>
      </c>
      <c r="G174" s="209">
        <f>VLOOKUP($A174,Table2[[#All],[No]:[Which Group Does Student Participate In?
(optional)]],23,FALSE)</f>
        <v>0</v>
      </c>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c r="AM174" s="11">
        <f t="shared" si="6"/>
        <v>0</v>
      </c>
      <c r="AN174" s="11">
        <f t="shared" si="7"/>
        <v>0</v>
      </c>
      <c r="AO174" s="47" t="e">
        <f t="shared" si="8"/>
        <v>#DIV/0!</v>
      </c>
    </row>
    <row r="175" spans="1:41" x14ac:dyDescent="0.25">
      <c r="A175" s="10">
        <v>174</v>
      </c>
      <c r="B175" s="11">
        <f>VLOOKUP($A175,Table2[[No]:[Date Student Last Attended Program
(mm/dd/yyyy)]],2,FALSE)</f>
        <v>0</v>
      </c>
      <c r="C175" s="12">
        <f>VLOOKUP($A175,Table2[[No]:[Date Student Last Attended Program
(mm/dd/yyyy)]],4,FALSE)</f>
        <v>0</v>
      </c>
      <c r="D175" s="51">
        <f>VLOOKUP($A175,Table2[[No]:[Date Student Last Attended Program
(mm/dd/yyyy)]],14,FALSE)</f>
        <v>0</v>
      </c>
      <c r="E175" s="138">
        <f>VLOOKUP($A175,Table2[[No]:[Date Student Last Attended Program
(mm/dd/yyyy)]],17,FALSE)</f>
        <v>0</v>
      </c>
      <c r="F175" s="207">
        <f>VLOOKUP($A175,Table2[[No]:[Date Student Last Attended Program
(mm/dd/yyyy)]],18,FALSE)</f>
        <v>0</v>
      </c>
      <c r="G175" s="209">
        <f>VLOOKUP($A175,Table2[[#All],[No]:[Which Group Does Student Participate In?
(optional)]],23,FALSE)</f>
        <v>0</v>
      </c>
      <c r="H175" s="9"/>
      <c r="I175" s="9"/>
      <c r="J175" s="9"/>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11">
        <f t="shared" si="6"/>
        <v>0</v>
      </c>
      <c r="AN175" s="11">
        <f t="shared" si="7"/>
        <v>0</v>
      </c>
      <c r="AO175" s="47" t="e">
        <f t="shared" si="8"/>
        <v>#DIV/0!</v>
      </c>
    </row>
    <row r="176" spans="1:41" x14ac:dyDescent="0.25">
      <c r="A176" s="10">
        <v>175</v>
      </c>
      <c r="B176" s="11">
        <f>VLOOKUP($A176,Table2[[No]:[Date Student Last Attended Program
(mm/dd/yyyy)]],2,FALSE)</f>
        <v>0</v>
      </c>
      <c r="C176" s="12">
        <f>VLOOKUP($A176,Table2[[No]:[Date Student Last Attended Program
(mm/dd/yyyy)]],4,FALSE)</f>
        <v>0</v>
      </c>
      <c r="D176" s="51">
        <f>VLOOKUP($A176,Table2[[No]:[Date Student Last Attended Program
(mm/dd/yyyy)]],14,FALSE)</f>
        <v>0</v>
      </c>
      <c r="E176" s="138">
        <f>VLOOKUP($A176,Table2[[No]:[Date Student Last Attended Program
(mm/dd/yyyy)]],17,FALSE)</f>
        <v>0</v>
      </c>
      <c r="F176" s="207">
        <f>VLOOKUP($A176,Table2[[No]:[Date Student Last Attended Program
(mm/dd/yyyy)]],18,FALSE)</f>
        <v>0</v>
      </c>
      <c r="G176" s="209">
        <f>VLOOKUP($A176,Table2[[#All],[No]:[Which Group Does Student Participate In?
(optional)]],23,FALSE)</f>
        <v>0</v>
      </c>
      <c r="H176" s="9"/>
      <c r="I176" s="9"/>
      <c r="J176" s="9"/>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9"/>
      <c r="AM176" s="11">
        <f t="shared" si="6"/>
        <v>0</v>
      </c>
      <c r="AN176" s="11">
        <f t="shared" si="7"/>
        <v>0</v>
      </c>
      <c r="AO176" s="47" t="e">
        <f t="shared" si="8"/>
        <v>#DIV/0!</v>
      </c>
    </row>
    <row r="177" spans="1:41" x14ac:dyDescent="0.25">
      <c r="A177" s="10">
        <v>176</v>
      </c>
      <c r="B177" s="11">
        <f>VLOOKUP($A177,Table2[[No]:[Date Student Last Attended Program
(mm/dd/yyyy)]],2,FALSE)</f>
        <v>0</v>
      </c>
      <c r="C177" s="12">
        <f>VLOOKUP($A177,Table2[[No]:[Date Student Last Attended Program
(mm/dd/yyyy)]],4,FALSE)</f>
        <v>0</v>
      </c>
      <c r="D177" s="51">
        <f>VLOOKUP($A177,Table2[[No]:[Date Student Last Attended Program
(mm/dd/yyyy)]],14,FALSE)</f>
        <v>0</v>
      </c>
      <c r="E177" s="138">
        <f>VLOOKUP($A177,Table2[[No]:[Date Student Last Attended Program
(mm/dd/yyyy)]],17,FALSE)</f>
        <v>0</v>
      </c>
      <c r="F177" s="207">
        <f>VLOOKUP($A177,Table2[[No]:[Date Student Last Attended Program
(mm/dd/yyyy)]],18,FALSE)</f>
        <v>0</v>
      </c>
      <c r="G177" s="209">
        <f>VLOOKUP($A177,Table2[[#All],[No]:[Which Group Does Student Participate In?
(optional)]],23,FALSE)</f>
        <v>0</v>
      </c>
      <c r="H177" s="9"/>
      <c r="I177" s="9"/>
      <c r="J177" s="9"/>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11">
        <f t="shared" si="6"/>
        <v>0</v>
      </c>
      <c r="AN177" s="11">
        <f t="shared" si="7"/>
        <v>0</v>
      </c>
      <c r="AO177" s="47" t="e">
        <f t="shared" si="8"/>
        <v>#DIV/0!</v>
      </c>
    </row>
    <row r="178" spans="1:41" x14ac:dyDescent="0.25">
      <c r="A178" s="10">
        <v>177</v>
      </c>
      <c r="B178" s="11">
        <f>VLOOKUP($A178,Table2[[No]:[Date Student Last Attended Program
(mm/dd/yyyy)]],2,FALSE)</f>
        <v>0</v>
      </c>
      <c r="C178" s="12">
        <f>VLOOKUP($A178,Table2[[No]:[Date Student Last Attended Program
(mm/dd/yyyy)]],4,FALSE)</f>
        <v>0</v>
      </c>
      <c r="D178" s="51">
        <f>VLOOKUP($A178,Table2[[No]:[Date Student Last Attended Program
(mm/dd/yyyy)]],14,FALSE)</f>
        <v>0</v>
      </c>
      <c r="E178" s="138">
        <f>VLOOKUP($A178,Table2[[No]:[Date Student Last Attended Program
(mm/dd/yyyy)]],17,FALSE)</f>
        <v>0</v>
      </c>
      <c r="F178" s="207">
        <f>VLOOKUP($A178,Table2[[No]:[Date Student Last Attended Program
(mm/dd/yyyy)]],18,FALSE)</f>
        <v>0</v>
      </c>
      <c r="G178" s="209">
        <f>VLOOKUP($A178,Table2[[#All],[No]:[Which Group Does Student Participate In?
(optional)]],23,FALSE)</f>
        <v>0</v>
      </c>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9"/>
      <c r="AM178" s="11">
        <f t="shared" si="6"/>
        <v>0</v>
      </c>
      <c r="AN178" s="11">
        <f t="shared" si="7"/>
        <v>0</v>
      </c>
      <c r="AO178" s="47" t="e">
        <f t="shared" si="8"/>
        <v>#DIV/0!</v>
      </c>
    </row>
    <row r="179" spans="1:41" x14ac:dyDescent="0.25">
      <c r="A179" s="10">
        <v>178</v>
      </c>
      <c r="B179" s="11">
        <f>VLOOKUP($A179,Table2[[No]:[Date Student Last Attended Program
(mm/dd/yyyy)]],2,FALSE)</f>
        <v>0</v>
      </c>
      <c r="C179" s="12">
        <f>VLOOKUP($A179,Table2[[No]:[Date Student Last Attended Program
(mm/dd/yyyy)]],4,FALSE)</f>
        <v>0</v>
      </c>
      <c r="D179" s="51">
        <f>VLOOKUP($A179,Table2[[No]:[Date Student Last Attended Program
(mm/dd/yyyy)]],14,FALSE)</f>
        <v>0</v>
      </c>
      <c r="E179" s="138">
        <f>VLOOKUP($A179,Table2[[No]:[Date Student Last Attended Program
(mm/dd/yyyy)]],17,FALSE)</f>
        <v>0</v>
      </c>
      <c r="F179" s="207">
        <f>VLOOKUP($A179,Table2[[No]:[Date Student Last Attended Program
(mm/dd/yyyy)]],18,FALSE)</f>
        <v>0</v>
      </c>
      <c r="G179" s="209">
        <f>VLOOKUP($A179,Table2[[#All],[No]:[Which Group Does Student Participate In?
(optional)]],23,FALSE)</f>
        <v>0</v>
      </c>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11">
        <f t="shared" si="6"/>
        <v>0</v>
      </c>
      <c r="AN179" s="11">
        <f t="shared" si="7"/>
        <v>0</v>
      </c>
      <c r="AO179" s="47" t="e">
        <f t="shared" si="8"/>
        <v>#DIV/0!</v>
      </c>
    </row>
    <row r="180" spans="1:41" x14ac:dyDescent="0.25">
      <c r="A180" s="10">
        <v>179</v>
      </c>
      <c r="B180" s="11">
        <f>VLOOKUP($A180,Table2[[No]:[Date Student Last Attended Program
(mm/dd/yyyy)]],2,FALSE)</f>
        <v>0</v>
      </c>
      <c r="C180" s="12">
        <f>VLOOKUP($A180,Table2[[No]:[Date Student Last Attended Program
(mm/dd/yyyy)]],4,FALSE)</f>
        <v>0</v>
      </c>
      <c r="D180" s="51">
        <f>VLOOKUP($A180,Table2[[No]:[Date Student Last Attended Program
(mm/dd/yyyy)]],14,FALSE)</f>
        <v>0</v>
      </c>
      <c r="E180" s="138">
        <f>VLOOKUP($A180,Table2[[No]:[Date Student Last Attended Program
(mm/dd/yyyy)]],17,FALSE)</f>
        <v>0</v>
      </c>
      <c r="F180" s="207">
        <f>VLOOKUP($A180,Table2[[No]:[Date Student Last Attended Program
(mm/dd/yyyy)]],18,FALSE)</f>
        <v>0</v>
      </c>
      <c r="G180" s="209">
        <f>VLOOKUP($A180,Table2[[#All],[No]:[Which Group Does Student Participate In?
(optional)]],23,FALSE)</f>
        <v>0</v>
      </c>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c r="AM180" s="11">
        <f t="shared" si="6"/>
        <v>0</v>
      </c>
      <c r="AN180" s="11">
        <f t="shared" si="7"/>
        <v>0</v>
      </c>
      <c r="AO180" s="47" t="e">
        <f t="shared" si="8"/>
        <v>#DIV/0!</v>
      </c>
    </row>
    <row r="181" spans="1:41" x14ac:dyDescent="0.25">
      <c r="A181" s="10">
        <v>180</v>
      </c>
      <c r="B181" s="11">
        <f>VLOOKUP($A181,Table2[[No]:[Date Student Last Attended Program
(mm/dd/yyyy)]],2,FALSE)</f>
        <v>0</v>
      </c>
      <c r="C181" s="12">
        <f>VLOOKUP($A181,Table2[[No]:[Date Student Last Attended Program
(mm/dd/yyyy)]],4,FALSE)</f>
        <v>0</v>
      </c>
      <c r="D181" s="51">
        <f>VLOOKUP($A181,Table2[[No]:[Date Student Last Attended Program
(mm/dd/yyyy)]],14,FALSE)</f>
        <v>0</v>
      </c>
      <c r="E181" s="138">
        <f>VLOOKUP($A181,Table2[[No]:[Date Student Last Attended Program
(mm/dd/yyyy)]],17,FALSE)</f>
        <v>0</v>
      </c>
      <c r="F181" s="207">
        <f>VLOOKUP($A181,Table2[[No]:[Date Student Last Attended Program
(mm/dd/yyyy)]],18,FALSE)</f>
        <v>0</v>
      </c>
      <c r="G181" s="209">
        <f>VLOOKUP($A181,Table2[[#All],[No]:[Which Group Does Student Participate In?
(optional)]],23,FALSE)</f>
        <v>0</v>
      </c>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c r="AM181" s="11">
        <f t="shared" si="6"/>
        <v>0</v>
      </c>
      <c r="AN181" s="11">
        <f t="shared" si="7"/>
        <v>0</v>
      </c>
      <c r="AO181" s="47" t="e">
        <f t="shared" si="8"/>
        <v>#DIV/0!</v>
      </c>
    </row>
    <row r="182" spans="1:41" x14ac:dyDescent="0.25">
      <c r="A182" s="10">
        <v>181</v>
      </c>
      <c r="B182" s="11">
        <f>VLOOKUP($A182,Table2[[No]:[Date Student Last Attended Program
(mm/dd/yyyy)]],2,FALSE)</f>
        <v>0</v>
      </c>
      <c r="C182" s="12">
        <f>VLOOKUP($A182,Table2[[No]:[Date Student Last Attended Program
(mm/dd/yyyy)]],4,FALSE)</f>
        <v>0</v>
      </c>
      <c r="D182" s="51">
        <f>VLOOKUP($A182,Table2[[No]:[Date Student Last Attended Program
(mm/dd/yyyy)]],14,FALSE)</f>
        <v>0</v>
      </c>
      <c r="E182" s="138">
        <f>VLOOKUP($A182,Table2[[No]:[Date Student Last Attended Program
(mm/dd/yyyy)]],17,FALSE)</f>
        <v>0</v>
      </c>
      <c r="F182" s="207">
        <f>VLOOKUP($A182,Table2[[No]:[Date Student Last Attended Program
(mm/dd/yyyy)]],18,FALSE)</f>
        <v>0</v>
      </c>
      <c r="G182" s="209">
        <f>VLOOKUP($A182,Table2[[#All],[No]:[Which Group Does Student Participate In?
(optional)]],23,FALSE)</f>
        <v>0</v>
      </c>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9"/>
      <c r="AM182" s="11">
        <f t="shared" si="6"/>
        <v>0</v>
      </c>
      <c r="AN182" s="11">
        <f t="shared" si="7"/>
        <v>0</v>
      </c>
      <c r="AO182" s="47" t="e">
        <f t="shared" si="8"/>
        <v>#DIV/0!</v>
      </c>
    </row>
    <row r="183" spans="1:41" x14ac:dyDescent="0.25">
      <c r="A183" s="10">
        <v>182</v>
      </c>
      <c r="B183" s="11">
        <f>VLOOKUP($A183,Table2[[No]:[Date Student Last Attended Program
(mm/dd/yyyy)]],2,FALSE)</f>
        <v>0</v>
      </c>
      <c r="C183" s="12">
        <f>VLOOKUP($A183,Table2[[No]:[Date Student Last Attended Program
(mm/dd/yyyy)]],4,FALSE)</f>
        <v>0</v>
      </c>
      <c r="D183" s="51">
        <f>VLOOKUP($A183,Table2[[No]:[Date Student Last Attended Program
(mm/dd/yyyy)]],14,FALSE)</f>
        <v>0</v>
      </c>
      <c r="E183" s="138">
        <f>VLOOKUP($A183,Table2[[No]:[Date Student Last Attended Program
(mm/dd/yyyy)]],17,FALSE)</f>
        <v>0</v>
      </c>
      <c r="F183" s="207">
        <f>VLOOKUP($A183,Table2[[No]:[Date Student Last Attended Program
(mm/dd/yyyy)]],18,FALSE)</f>
        <v>0</v>
      </c>
      <c r="G183" s="209">
        <f>VLOOKUP($A183,Table2[[#All],[No]:[Which Group Does Student Participate In?
(optional)]],23,FALSE)</f>
        <v>0</v>
      </c>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9"/>
      <c r="AM183" s="11">
        <f t="shared" si="6"/>
        <v>0</v>
      </c>
      <c r="AN183" s="11">
        <f t="shared" si="7"/>
        <v>0</v>
      </c>
      <c r="AO183" s="47" t="e">
        <f t="shared" si="8"/>
        <v>#DIV/0!</v>
      </c>
    </row>
    <row r="184" spans="1:41" x14ac:dyDescent="0.25">
      <c r="A184" s="10">
        <v>183</v>
      </c>
      <c r="B184" s="11">
        <f>VLOOKUP($A184,Table2[[No]:[Date Student Last Attended Program
(mm/dd/yyyy)]],2,FALSE)</f>
        <v>0</v>
      </c>
      <c r="C184" s="12">
        <f>VLOOKUP($A184,Table2[[No]:[Date Student Last Attended Program
(mm/dd/yyyy)]],4,FALSE)</f>
        <v>0</v>
      </c>
      <c r="D184" s="51">
        <f>VLOOKUP($A184,Table2[[No]:[Date Student Last Attended Program
(mm/dd/yyyy)]],14,FALSE)</f>
        <v>0</v>
      </c>
      <c r="E184" s="138">
        <f>VLOOKUP($A184,Table2[[No]:[Date Student Last Attended Program
(mm/dd/yyyy)]],17,FALSE)</f>
        <v>0</v>
      </c>
      <c r="F184" s="207">
        <f>VLOOKUP($A184,Table2[[No]:[Date Student Last Attended Program
(mm/dd/yyyy)]],18,FALSE)</f>
        <v>0</v>
      </c>
      <c r="G184" s="209">
        <f>VLOOKUP($A184,Table2[[#All],[No]:[Which Group Does Student Participate In?
(optional)]],23,FALSE)</f>
        <v>0</v>
      </c>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11">
        <f t="shared" si="6"/>
        <v>0</v>
      </c>
      <c r="AN184" s="11">
        <f t="shared" si="7"/>
        <v>0</v>
      </c>
      <c r="AO184" s="47" t="e">
        <f t="shared" si="8"/>
        <v>#DIV/0!</v>
      </c>
    </row>
    <row r="185" spans="1:41" x14ac:dyDescent="0.25">
      <c r="A185" s="10">
        <v>184</v>
      </c>
      <c r="B185" s="11">
        <f>VLOOKUP($A185,Table2[[No]:[Date Student Last Attended Program
(mm/dd/yyyy)]],2,FALSE)</f>
        <v>0</v>
      </c>
      <c r="C185" s="12">
        <f>VLOOKUP($A185,Table2[[No]:[Date Student Last Attended Program
(mm/dd/yyyy)]],4,FALSE)</f>
        <v>0</v>
      </c>
      <c r="D185" s="51">
        <f>VLOOKUP($A185,Table2[[No]:[Date Student Last Attended Program
(mm/dd/yyyy)]],14,FALSE)</f>
        <v>0</v>
      </c>
      <c r="E185" s="138">
        <f>VLOOKUP($A185,Table2[[No]:[Date Student Last Attended Program
(mm/dd/yyyy)]],17,FALSE)</f>
        <v>0</v>
      </c>
      <c r="F185" s="207">
        <f>VLOOKUP($A185,Table2[[No]:[Date Student Last Attended Program
(mm/dd/yyyy)]],18,FALSE)</f>
        <v>0</v>
      </c>
      <c r="G185" s="209">
        <f>VLOOKUP($A185,Table2[[#All],[No]:[Which Group Does Student Participate In?
(optional)]],23,FALSE)</f>
        <v>0</v>
      </c>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c r="AM185" s="11">
        <f t="shared" si="6"/>
        <v>0</v>
      </c>
      <c r="AN185" s="11">
        <f t="shared" si="7"/>
        <v>0</v>
      </c>
      <c r="AO185" s="47" t="e">
        <f t="shared" si="8"/>
        <v>#DIV/0!</v>
      </c>
    </row>
    <row r="186" spans="1:41" x14ac:dyDescent="0.25">
      <c r="A186" s="10">
        <v>185</v>
      </c>
      <c r="B186" s="11">
        <f>VLOOKUP($A186,Table2[[No]:[Date Student Last Attended Program
(mm/dd/yyyy)]],2,FALSE)</f>
        <v>0</v>
      </c>
      <c r="C186" s="12">
        <f>VLOOKUP($A186,Table2[[No]:[Date Student Last Attended Program
(mm/dd/yyyy)]],4,FALSE)</f>
        <v>0</v>
      </c>
      <c r="D186" s="51">
        <f>VLOOKUP($A186,Table2[[No]:[Date Student Last Attended Program
(mm/dd/yyyy)]],14,FALSE)</f>
        <v>0</v>
      </c>
      <c r="E186" s="138">
        <f>VLOOKUP($A186,Table2[[No]:[Date Student Last Attended Program
(mm/dd/yyyy)]],17,FALSE)</f>
        <v>0</v>
      </c>
      <c r="F186" s="207">
        <f>VLOOKUP($A186,Table2[[No]:[Date Student Last Attended Program
(mm/dd/yyyy)]],18,FALSE)</f>
        <v>0</v>
      </c>
      <c r="G186" s="209">
        <f>VLOOKUP($A186,Table2[[#All],[No]:[Which Group Does Student Participate In?
(optional)]],23,FALSE)</f>
        <v>0</v>
      </c>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11">
        <f t="shared" si="6"/>
        <v>0</v>
      </c>
      <c r="AN186" s="11">
        <f t="shared" si="7"/>
        <v>0</v>
      </c>
      <c r="AO186" s="47" t="e">
        <f t="shared" si="8"/>
        <v>#DIV/0!</v>
      </c>
    </row>
    <row r="187" spans="1:41" x14ac:dyDescent="0.25">
      <c r="A187" s="10">
        <v>186</v>
      </c>
      <c r="B187" s="11">
        <f>VLOOKUP($A187,Table2[[No]:[Date Student Last Attended Program
(mm/dd/yyyy)]],2,FALSE)</f>
        <v>0</v>
      </c>
      <c r="C187" s="12">
        <f>VLOOKUP($A187,Table2[[No]:[Date Student Last Attended Program
(mm/dd/yyyy)]],4,FALSE)</f>
        <v>0</v>
      </c>
      <c r="D187" s="51">
        <f>VLOOKUP($A187,Table2[[No]:[Date Student Last Attended Program
(mm/dd/yyyy)]],14,FALSE)</f>
        <v>0</v>
      </c>
      <c r="E187" s="138">
        <f>VLOOKUP($A187,Table2[[No]:[Date Student Last Attended Program
(mm/dd/yyyy)]],17,FALSE)</f>
        <v>0</v>
      </c>
      <c r="F187" s="207">
        <f>VLOOKUP($A187,Table2[[No]:[Date Student Last Attended Program
(mm/dd/yyyy)]],18,FALSE)</f>
        <v>0</v>
      </c>
      <c r="G187" s="209">
        <f>VLOOKUP($A187,Table2[[#All],[No]:[Which Group Does Student Participate In?
(optional)]],23,FALSE)</f>
        <v>0</v>
      </c>
      <c r="H187" s="9"/>
      <c r="I187" s="9"/>
      <c r="J187" s="9"/>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9"/>
      <c r="AL187" s="9"/>
      <c r="AM187" s="11">
        <f t="shared" si="6"/>
        <v>0</v>
      </c>
      <c r="AN187" s="11">
        <f t="shared" si="7"/>
        <v>0</v>
      </c>
      <c r="AO187" s="47" t="e">
        <f t="shared" si="8"/>
        <v>#DIV/0!</v>
      </c>
    </row>
    <row r="188" spans="1:41" x14ac:dyDescent="0.25">
      <c r="A188" s="10">
        <v>187</v>
      </c>
      <c r="B188" s="11">
        <f>VLOOKUP($A188,Table2[[No]:[Date Student Last Attended Program
(mm/dd/yyyy)]],2,FALSE)</f>
        <v>0</v>
      </c>
      <c r="C188" s="12">
        <f>VLOOKUP($A188,Table2[[No]:[Date Student Last Attended Program
(mm/dd/yyyy)]],4,FALSE)</f>
        <v>0</v>
      </c>
      <c r="D188" s="51">
        <f>VLOOKUP($A188,Table2[[No]:[Date Student Last Attended Program
(mm/dd/yyyy)]],14,FALSE)</f>
        <v>0</v>
      </c>
      <c r="E188" s="138">
        <f>VLOOKUP($A188,Table2[[No]:[Date Student Last Attended Program
(mm/dd/yyyy)]],17,FALSE)</f>
        <v>0</v>
      </c>
      <c r="F188" s="207">
        <f>VLOOKUP($A188,Table2[[No]:[Date Student Last Attended Program
(mm/dd/yyyy)]],18,FALSE)</f>
        <v>0</v>
      </c>
      <c r="G188" s="209">
        <f>VLOOKUP($A188,Table2[[#All],[No]:[Which Group Does Student Participate In?
(optional)]],23,FALSE)</f>
        <v>0</v>
      </c>
      <c r="H188" s="9"/>
      <c r="I188" s="9"/>
      <c r="J188" s="9"/>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9"/>
      <c r="AM188" s="11">
        <f t="shared" si="6"/>
        <v>0</v>
      </c>
      <c r="AN188" s="11">
        <f t="shared" si="7"/>
        <v>0</v>
      </c>
      <c r="AO188" s="47" t="e">
        <f t="shared" si="8"/>
        <v>#DIV/0!</v>
      </c>
    </row>
    <row r="189" spans="1:41" x14ac:dyDescent="0.25">
      <c r="A189" s="10">
        <v>188</v>
      </c>
      <c r="B189" s="11">
        <f>VLOOKUP($A189,Table2[[No]:[Date Student Last Attended Program
(mm/dd/yyyy)]],2,FALSE)</f>
        <v>0</v>
      </c>
      <c r="C189" s="12">
        <f>VLOOKUP($A189,Table2[[No]:[Date Student Last Attended Program
(mm/dd/yyyy)]],4,FALSE)</f>
        <v>0</v>
      </c>
      <c r="D189" s="51">
        <f>VLOOKUP($A189,Table2[[No]:[Date Student Last Attended Program
(mm/dd/yyyy)]],14,FALSE)</f>
        <v>0</v>
      </c>
      <c r="E189" s="138">
        <f>VLOOKUP($A189,Table2[[No]:[Date Student Last Attended Program
(mm/dd/yyyy)]],17,FALSE)</f>
        <v>0</v>
      </c>
      <c r="F189" s="207">
        <f>VLOOKUP($A189,Table2[[No]:[Date Student Last Attended Program
(mm/dd/yyyy)]],18,FALSE)</f>
        <v>0</v>
      </c>
      <c r="G189" s="209">
        <f>VLOOKUP($A189,Table2[[#All],[No]:[Which Group Does Student Participate In?
(optional)]],23,FALSE)</f>
        <v>0</v>
      </c>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c r="AM189" s="11">
        <f t="shared" si="6"/>
        <v>0</v>
      </c>
      <c r="AN189" s="11">
        <f t="shared" si="7"/>
        <v>0</v>
      </c>
      <c r="AO189" s="47" t="e">
        <f t="shared" si="8"/>
        <v>#DIV/0!</v>
      </c>
    </row>
    <row r="190" spans="1:41" x14ac:dyDescent="0.25">
      <c r="A190" s="10">
        <v>189</v>
      </c>
      <c r="B190" s="11">
        <f>VLOOKUP($A190,Table2[[No]:[Date Student Last Attended Program
(mm/dd/yyyy)]],2,FALSE)</f>
        <v>0</v>
      </c>
      <c r="C190" s="12">
        <f>VLOOKUP($A190,Table2[[No]:[Date Student Last Attended Program
(mm/dd/yyyy)]],4,FALSE)</f>
        <v>0</v>
      </c>
      <c r="D190" s="51">
        <f>VLOOKUP($A190,Table2[[No]:[Date Student Last Attended Program
(mm/dd/yyyy)]],14,FALSE)</f>
        <v>0</v>
      </c>
      <c r="E190" s="138">
        <f>VLOOKUP($A190,Table2[[No]:[Date Student Last Attended Program
(mm/dd/yyyy)]],17,FALSE)</f>
        <v>0</v>
      </c>
      <c r="F190" s="207">
        <f>VLOOKUP($A190,Table2[[No]:[Date Student Last Attended Program
(mm/dd/yyyy)]],18,FALSE)</f>
        <v>0</v>
      </c>
      <c r="G190" s="209">
        <f>VLOOKUP($A190,Table2[[#All],[No]:[Which Group Does Student Participate In?
(optional)]],23,FALSE)</f>
        <v>0</v>
      </c>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c r="AM190" s="11">
        <f t="shared" si="6"/>
        <v>0</v>
      </c>
      <c r="AN190" s="11">
        <f t="shared" si="7"/>
        <v>0</v>
      </c>
      <c r="AO190" s="47" t="e">
        <f t="shared" si="8"/>
        <v>#DIV/0!</v>
      </c>
    </row>
    <row r="191" spans="1:41" x14ac:dyDescent="0.25">
      <c r="A191" s="10">
        <v>190</v>
      </c>
      <c r="B191" s="11">
        <f>VLOOKUP($A191,Table2[[No]:[Date Student Last Attended Program
(mm/dd/yyyy)]],2,FALSE)</f>
        <v>0</v>
      </c>
      <c r="C191" s="12">
        <f>VLOOKUP($A191,Table2[[No]:[Date Student Last Attended Program
(mm/dd/yyyy)]],4,FALSE)</f>
        <v>0</v>
      </c>
      <c r="D191" s="51">
        <f>VLOOKUP($A191,Table2[[No]:[Date Student Last Attended Program
(mm/dd/yyyy)]],14,FALSE)</f>
        <v>0</v>
      </c>
      <c r="E191" s="138">
        <f>VLOOKUP($A191,Table2[[No]:[Date Student Last Attended Program
(mm/dd/yyyy)]],17,FALSE)</f>
        <v>0</v>
      </c>
      <c r="F191" s="207">
        <f>VLOOKUP($A191,Table2[[No]:[Date Student Last Attended Program
(mm/dd/yyyy)]],18,FALSE)</f>
        <v>0</v>
      </c>
      <c r="G191" s="209">
        <f>VLOOKUP($A191,Table2[[#All],[No]:[Which Group Does Student Participate In?
(optional)]],23,FALSE)</f>
        <v>0</v>
      </c>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c r="AM191" s="11">
        <f t="shared" si="6"/>
        <v>0</v>
      </c>
      <c r="AN191" s="11">
        <f t="shared" si="7"/>
        <v>0</v>
      </c>
      <c r="AO191" s="47" t="e">
        <f t="shared" si="8"/>
        <v>#DIV/0!</v>
      </c>
    </row>
    <row r="192" spans="1:41" x14ac:dyDescent="0.25">
      <c r="A192" s="10">
        <v>191</v>
      </c>
      <c r="B192" s="11">
        <f>VLOOKUP($A192,Table2[[No]:[Date Student Last Attended Program
(mm/dd/yyyy)]],2,FALSE)</f>
        <v>0</v>
      </c>
      <c r="C192" s="12">
        <f>VLOOKUP($A192,Table2[[No]:[Date Student Last Attended Program
(mm/dd/yyyy)]],4,FALSE)</f>
        <v>0</v>
      </c>
      <c r="D192" s="51">
        <f>VLOOKUP($A192,Table2[[No]:[Date Student Last Attended Program
(mm/dd/yyyy)]],14,FALSE)</f>
        <v>0</v>
      </c>
      <c r="E192" s="138">
        <f>VLOOKUP($A192,Table2[[No]:[Date Student Last Attended Program
(mm/dd/yyyy)]],17,FALSE)</f>
        <v>0</v>
      </c>
      <c r="F192" s="207">
        <f>VLOOKUP($A192,Table2[[No]:[Date Student Last Attended Program
(mm/dd/yyyy)]],18,FALSE)</f>
        <v>0</v>
      </c>
      <c r="G192" s="209">
        <f>VLOOKUP($A192,Table2[[#All],[No]:[Which Group Does Student Participate In?
(optional)]],23,FALSE)</f>
        <v>0</v>
      </c>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9"/>
      <c r="AM192" s="11">
        <f t="shared" si="6"/>
        <v>0</v>
      </c>
      <c r="AN192" s="11">
        <f t="shared" si="7"/>
        <v>0</v>
      </c>
      <c r="AO192" s="47" t="e">
        <f t="shared" si="8"/>
        <v>#DIV/0!</v>
      </c>
    </row>
    <row r="193" spans="1:41" x14ac:dyDescent="0.25">
      <c r="A193" s="10">
        <v>192</v>
      </c>
      <c r="B193" s="11">
        <f>VLOOKUP($A193,Table2[[No]:[Date Student Last Attended Program
(mm/dd/yyyy)]],2,FALSE)</f>
        <v>0</v>
      </c>
      <c r="C193" s="12">
        <f>VLOOKUP($A193,Table2[[No]:[Date Student Last Attended Program
(mm/dd/yyyy)]],4,FALSE)</f>
        <v>0</v>
      </c>
      <c r="D193" s="51">
        <f>VLOOKUP($A193,Table2[[No]:[Date Student Last Attended Program
(mm/dd/yyyy)]],14,FALSE)</f>
        <v>0</v>
      </c>
      <c r="E193" s="138">
        <f>VLOOKUP($A193,Table2[[No]:[Date Student Last Attended Program
(mm/dd/yyyy)]],17,FALSE)</f>
        <v>0</v>
      </c>
      <c r="F193" s="207">
        <f>VLOOKUP($A193,Table2[[No]:[Date Student Last Attended Program
(mm/dd/yyyy)]],18,FALSE)</f>
        <v>0</v>
      </c>
      <c r="G193" s="209">
        <f>VLOOKUP($A193,Table2[[#All],[No]:[Which Group Does Student Participate In?
(optional)]],23,FALSE)</f>
        <v>0</v>
      </c>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c r="AM193" s="11">
        <f t="shared" si="6"/>
        <v>0</v>
      </c>
      <c r="AN193" s="11">
        <f t="shared" si="7"/>
        <v>0</v>
      </c>
      <c r="AO193" s="47" t="e">
        <f t="shared" si="8"/>
        <v>#DIV/0!</v>
      </c>
    </row>
    <row r="194" spans="1:41" x14ac:dyDescent="0.25">
      <c r="A194" s="10">
        <v>193</v>
      </c>
      <c r="B194" s="11">
        <f>VLOOKUP($A194,Table2[[No]:[Date Student Last Attended Program
(mm/dd/yyyy)]],2,FALSE)</f>
        <v>0</v>
      </c>
      <c r="C194" s="12">
        <f>VLOOKUP($A194,Table2[[No]:[Date Student Last Attended Program
(mm/dd/yyyy)]],4,FALSE)</f>
        <v>0</v>
      </c>
      <c r="D194" s="51">
        <f>VLOOKUP($A194,Table2[[No]:[Date Student Last Attended Program
(mm/dd/yyyy)]],14,FALSE)</f>
        <v>0</v>
      </c>
      <c r="E194" s="138">
        <f>VLOOKUP($A194,Table2[[No]:[Date Student Last Attended Program
(mm/dd/yyyy)]],17,FALSE)</f>
        <v>0</v>
      </c>
      <c r="F194" s="207">
        <f>VLOOKUP($A194,Table2[[No]:[Date Student Last Attended Program
(mm/dd/yyyy)]],18,FALSE)</f>
        <v>0</v>
      </c>
      <c r="G194" s="209">
        <f>VLOOKUP($A194,Table2[[#All],[No]:[Which Group Does Student Participate In?
(optional)]],23,FALSE)</f>
        <v>0</v>
      </c>
      <c r="H194" s="9"/>
      <c r="I194" s="9"/>
      <c r="J194" s="9"/>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9"/>
      <c r="AM194" s="11">
        <f t="shared" ref="AM194:AM257" si="9">COUNTIF(H194:AL194,"1")</f>
        <v>0</v>
      </c>
      <c r="AN194" s="11">
        <f t="shared" ref="AN194:AN257" si="10">COUNTIFS(H194:AL194,"1")+COUNTIF(H194:AL194,"0")</f>
        <v>0</v>
      </c>
      <c r="AO194" s="47" t="e">
        <f t="shared" ref="AO194:AO257" si="11">AM194/AN194</f>
        <v>#DIV/0!</v>
      </c>
    </row>
    <row r="195" spans="1:41" x14ac:dyDescent="0.25">
      <c r="A195" s="10">
        <v>194</v>
      </c>
      <c r="B195" s="11">
        <f>VLOOKUP($A195,Table2[[No]:[Date Student Last Attended Program
(mm/dd/yyyy)]],2,FALSE)</f>
        <v>0</v>
      </c>
      <c r="C195" s="12">
        <f>VLOOKUP($A195,Table2[[No]:[Date Student Last Attended Program
(mm/dd/yyyy)]],4,FALSE)</f>
        <v>0</v>
      </c>
      <c r="D195" s="51">
        <f>VLOOKUP($A195,Table2[[No]:[Date Student Last Attended Program
(mm/dd/yyyy)]],14,FALSE)</f>
        <v>0</v>
      </c>
      <c r="E195" s="138">
        <f>VLOOKUP($A195,Table2[[No]:[Date Student Last Attended Program
(mm/dd/yyyy)]],17,FALSE)</f>
        <v>0</v>
      </c>
      <c r="F195" s="207">
        <f>VLOOKUP($A195,Table2[[No]:[Date Student Last Attended Program
(mm/dd/yyyy)]],18,FALSE)</f>
        <v>0</v>
      </c>
      <c r="G195" s="209">
        <f>VLOOKUP($A195,Table2[[#All],[No]:[Which Group Does Student Participate In?
(optional)]],23,FALSE)</f>
        <v>0</v>
      </c>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c r="AM195" s="11">
        <f t="shared" si="9"/>
        <v>0</v>
      </c>
      <c r="AN195" s="11">
        <f t="shared" si="10"/>
        <v>0</v>
      </c>
      <c r="AO195" s="47" t="e">
        <f t="shared" si="11"/>
        <v>#DIV/0!</v>
      </c>
    </row>
    <row r="196" spans="1:41" x14ac:dyDescent="0.25">
      <c r="A196" s="10">
        <v>195</v>
      </c>
      <c r="B196" s="11">
        <f>VLOOKUP($A196,Table2[[No]:[Date Student Last Attended Program
(mm/dd/yyyy)]],2,FALSE)</f>
        <v>0</v>
      </c>
      <c r="C196" s="12">
        <f>VLOOKUP($A196,Table2[[No]:[Date Student Last Attended Program
(mm/dd/yyyy)]],4,FALSE)</f>
        <v>0</v>
      </c>
      <c r="D196" s="51">
        <f>VLOOKUP($A196,Table2[[No]:[Date Student Last Attended Program
(mm/dd/yyyy)]],14,FALSE)</f>
        <v>0</v>
      </c>
      <c r="E196" s="138">
        <f>VLOOKUP($A196,Table2[[No]:[Date Student Last Attended Program
(mm/dd/yyyy)]],17,FALSE)</f>
        <v>0</v>
      </c>
      <c r="F196" s="207">
        <f>VLOOKUP($A196,Table2[[No]:[Date Student Last Attended Program
(mm/dd/yyyy)]],18,FALSE)</f>
        <v>0</v>
      </c>
      <c r="G196" s="209">
        <f>VLOOKUP($A196,Table2[[#All],[No]:[Which Group Does Student Participate In?
(optional)]],23,FALSE)</f>
        <v>0</v>
      </c>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9"/>
      <c r="AM196" s="11">
        <f t="shared" si="9"/>
        <v>0</v>
      </c>
      <c r="AN196" s="11">
        <f t="shared" si="10"/>
        <v>0</v>
      </c>
      <c r="AO196" s="47" t="e">
        <f t="shared" si="11"/>
        <v>#DIV/0!</v>
      </c>
    </row>
    <row r="197" spans="1:41" x14ac:dyDescent="0.25">
      <c r="A197" s="10">
        <v>196</v>
      </c>
      <c r="B197" s="11">
        <f>VLOOKUP($A197,Table2[[No]:[Date Student Last Attended Program
(mm/dd/yyyy)]],2,FALSE)</f>
        <v>0</v>
      </c>
      <c r="C197" s="12">
        <f>VLOOKUP($A197,Table2[[No]:[Date Student Last Attended Program
(mm/dd/yyyy)]],4,FALSE)</f>
        <v>0</v>
      </c>
      <c r="D197" s="51">
        <f>VLOOKUP($A197,Table2[[No]:[Date Student Last Attended Program
(mm/dd/yyyy)]],14,FALSE)</f>
        <v>0</v>
      </c>
      <c r="E197" s="138">
        <f>VLOOKUP($A197,Table2[[No]:[Date Student Last Attended Program
(mm/dd/yyyy)]],17,FALSE)</f>
        <v>0</v>
      </c>
      <c r="F197" s="207">
        <f>VLOOKUP($A197,Table2[[No]:[Date Student Last Attended Program
(mm/dd/yyyy)]],18,FALSE)</f>
        <v>0</v>
      </c>
      <c r="G197" s="209">
        <f>VLOOKUP($A197,Table2[[#All],[No]:[Which Group Does Student Participate In?
(optional)]],23,FALSE)</f>
        <v>0</v>
      </c>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11">
        <f t="shared" si="9"/>
        <v>0</v>
      </c>
      <c r="AN197" s="11">
        <f t="shared" si="10"/>
        <v>0</v>
      </c>
      <c r="AO197" s="47" t="e">
        <f t="shared" si="11"/>
        <v>#DIV/0!</v>
      </c>
    </row>
    <row r="198" spans="1:41" x14ac:dyDescent="0.25">
      <c r="A198" s="10">
        <v>197</v>
      </c>
      <c r="B198" s="11">
        <f>VLOOKUP($A198,Table2[[No]:[Date Student Last Attended Program
(mm/dd/yyyy)]],2,FALSE)</f>
        <v>0</v>
      </c>
      <c r="C198" s="12">
        <f>VLOOKUP($A198,Table2[[No]:[Date Student Last Attended Program
(mm/dd/yyyy)]],4,FALSE)</f>
        <v>0</v>
      </c>
      <c r="D198" s="51">
        <f>VLOOKUP($A198,Table2[[No]:[Date Student Last Attended Program
(mm/dd/yyyy)]],14,FALSE)</f>
        <v>0</v>
      </c>
      <c r="E198" s="138">
        <f>VLOOKUP($A198,Table2[[No]:[Date Student Last Attended Program
(mm/dd/yyyy)]],17,FALSE)</f>
        <v>0</v>
      </c>
      <c r="F198" s="207">
        <f>VLOOKUP($A198,Table2[[No]:[Date Student Last Attended Program
(mm/dd/yyyy)]],18,FALSE)</f>
        <v>0</v>
      </c>
      <c r="G198" s="209">
        <f>VLOOKUP($A198,Table2[[#All],[No]:[Which Group Does Student Participate In?
(optional)]],23,FALSE)</f>
        <v>0</v>
      </c>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c r="AM198" s="11">
        <f t="shared" si="9"/>
        <v>0</v>
      </c>
      <c r="AN198" s="11">
        <f t="shared" si="10"/>
        <v>0</v>
      </c>
      <c r="AO198" s="47" t="e">
        <f t="shared" si="11"/>
        <v>#DIV/0!</v>
      </c>
    </row>
    <row r="199" spans="1:41" x14ac:dyDescent="0.25">
      <c r="A199" s="10">
        <v>198</v>
      </c>
      <c r="B199" s="11">
        <f>VLOOKUP($A199,Table2[[No]:[Date Student Last Attended Program
(mm/dd/yyyy)]],2,FALSE)</f>
        <v>0</v>
      </c>
      <c r="C199" s="12">
        <f>VLOOKUP($A199,Table2[[No]:[Date Student Last Attended Program
(mm/dd/yyyy)]],4,FALSE)</f>
        <v>0</v>
      </c>
      <c r="D199" s="51">
        <f>VLOOKUP($A199,Table2[[No]:[Date Student Last Attended Program
(mm/dd/yyyy)]],14,FALSE)</f>
        <v>0</v>
      </c>
      <c r="E199" s="138">
        <f>VLOOKUP($A199,Table2[[No]:[Date Student Last Attended Program
(mm/dd/yyyy)]],17,FALSE)</f>
        <v>0</v>
      </c>
      <c r="F199" s="207">
        <f>VLOOKUP($A199,Table2[[No]:[Date Student Last Attended Program
(mm/dd/yyyy)]],18,FALSE)</f>
        <v>0</v>
      </c>
      <c r="G199" s="209">
        <f>VLOOKUP($A199,Table2[[#All],[No]:[Which Group Does Student Participate In?
(optional)]],23,FALSE)</f>
        <v>0</v>
      </c>
      <c r="H199" s="9"/>
      <c r="I199" s="9"/>
      <c r="J199" s="9"/>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9"/>
      <c r="AM199" s="11">
        <f t="shared" si="9"/>
        <v>0</v>
      </c>
      <c r="AN199" s="11">
        <f t="shared" si="10"/>
        <v>0</v>
      </c>
      <c r="AO199" s="47" t="e">
        <f t="shared" si="11"/>
        <v>#DIV/0!</v>
      </c>
    </row>
    <row r="200" spans="1:41" x14ac:dyDescent="0.25">
      <c r="A200" s="10">
        <v>199</v>
      </c>
      <c r="B200" s="11">
        <f>VLOOKUP($A200,Table2[[No]:[Date Student Last Attended Program
(mm/dd/yyyy)]],2,FALSE)</f>
        <v>0</v>
      </c>
      <c r="C200" s="12">
        <f>VLOOKUP($A200,Table2[[No]:[Date Student Last Attended Program
(mm/dd/yyyy)]],4,FALSE)</f>
        <v>0</v>
      </c>
      <c r="D200" s="51">
        <f>VLOOKUP($A200,Table2[[No]:[Date Student Last Attended Program
(mm/dd/yyyy)]],14,FALSE)</f>
        <v>0</v>
      </c>
      <c r="E200" s="138">
        <f>VLOOKUP($A200,Table2[[No]:[Date Student Last Attended Program
(mm/dd/yyyy)]],17,FALSE)</f>
        <v>0</v>
      </c>
      <c r="F200" s="207">
        <f>VLOOKUP($A200,Table2[[No]:[Date Student Last Attended Program
(mm/dd/yyyy)]],18,FALSE)</f>
        <v>0</v>
      </c>
      <c r="G200" s="209">
        <f>VLOOKUP($A200,Table2[[#All],[No]:[Which Group Does Student Participate In?
(optional)]],23,FALSE)</f>
        <v>0</v>
      </c>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9"/>
      <c r="AM200" s="11">
        <f t="shared" si="9"/>
        <v>0</v>
      </c>
      <c r="AN200" s="11">
        <f t="shared" si="10"/>
        <v>0</v>
      </c>
      <c r="AO200" s="47" t="e">
        <f t="shared" si="11"/>
        <v>#DIV/0!</v>
      </c>
    </row>
    <row r="201" spans="1:41" x14ac:dyDescent="0.25">
      <c r="A201" s="10">
        <v>200</v>
      </c>
      <c r="B201" s="11">
        <f>VLOOKUP($A201,Table2[[No]:[Date Student Last Attended Program
(mm/dd/yyyy)]],2,FALSE)</f>
        <v>0</v>
      </c>
      <c r="C201" s="12">
        <f>VLOOKUP($A201,Table2[[No]:[Date Student Last Attended Program
(mm/dd/yyyy)]],4,FALSE)</f>
        <v>0</v>
      </c>
      <c r="D201" s="51">
        <f>VLOOKUP($A201,Table2[[No]:[Date Student Last Attended Program
(mm/dd/yyyy)]],14,FALSE)</f>
        <v>0</v>
      </c>
      <c r="E201" s="138">
        <f>VLOOKUP($A201,Table2[[No]:[Date Student Last Attended Program
(mm/dd/yyyy)]],17,FALSE)</f>
        <v>0</v>
      </c>
      <c r="F201" s="207">
        <f>VLOOKUP($A201,Table2[[No]:[Date Student Last Attended Program
(mm/dd/yyyy)]],18,FALSE)</f>
        <v>0</v>
      </c>
      <c r="G201" s="209">
        <f>VLOOKUP($A201,Table2[[#All],[No]:[Which Group Does Student Participate In?
(optional)]],23,FALSE)</f>
        <v>0</v>
      </c>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9"/>
      <c r="AM201" s="11">
        <f t="shared" si="9"/>
        <v>0</v>
      </c>
      <c r="AN201" s="11">
        <f t="shared" si="10"/>
        <v>0</v>
      </c>
      <c r="AO201" s="47" t="e">
        <f t="shared" si="11"/>
        <v>#DIV/0!</v>
      </c>
    </row>
    <row r="202" spans="1:41" x14ac:dyDescent="0.25">
      <c r="A202" s="10">
        <v>201</v>
      </c>
      <c r="B202" s="11">
        <f>VLOOKUP($A202,Table2[[No]:[Date Student Last Attended Program
(mm/dd/yyyy)]],2,FALSE)</f>
        <v>0</v>
      </c>
      <c r="C202" s="12">
        <f>VLOOKUP($A202,Table2[[No]:[Date Student Last Attended Program
(mm/dd/yyyy)]],4,FALSE)</f>
        <v>0</v>
      </c>
      <c r="D202" s="51">
        <f>VLOOKUP($A202,Table2[[No]:[Date Student Last Attended Program
(mm/dd/yyyy)]],14,FALSE)</f>
        <v>0</v>
      </c>
      <c r="E202" s="138">
        <f>VLOOKUP($A202,Table2[[No]:[Date Student Last Attended Program
(mm/dd/yyyy)]],17,FALSE)</f>
        <v>0</v>
      </c>
      <c r="F202" s="207">
        <f>VLOOKUP($A202,Table2[[No]:[Date Student Last Attended Program
(mm/dd/yyyy)]],18,FALSE)</f>
        <v>0</v>
      </c>
      <c r="G202" s="209">
        <f>VLOOKUP($A202,Table2[[#All],[No]:[Which Group Does Student Participate In?
(optional)]],23,FALSE)</f>
        <v>0</v>
      </c>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9"/>
      <c r="AM202" s="11">
        <f t="shared" si="9"/>
        <v>0</v>
      </c>
      <c r="AN202" s="11">
        <f t="shared" si="10"/>
        <v>0</v>
      </c>
      <c r="AO202" s="47" t="e">
        <f t="shared" si="11"/>
        <v>#DIV/0!</v>
      </c>
    </row>
    <row r="203" spans="1:41" x14ac:dyDescent="0.25">
      <c r="A203" s="10">
        <v>202</v>
      </c>
      <c r="B203" s="11">
        <f>VLOOKUP($A203,Table2[[No]:[Date Student Last Attended Program
(mm/dd/yyyy)]],2,FALSE)</f>
        <v>0</v>
      </c>
      <c r="C203" s="12">
        <f>VLOOKUP($A203,Table2[[No]:[Date Student Last Attended Program
(mm/dd/yyyy)]],4,FALSE)</f>
        <v>0</v>
      </c>
      <c r="D203" s="51">
        <f>VLOOKUP($A203,Table2[[No]:[Date Student Last Attended Program
(mm/dd/yyyy)]],14,FALSE)</f>
        <v>0</v>
      </c>
      <c r="E203" s="138">
        <f>VLOOKUP($A203,Table2[[No]:[Date Student Last Attended Program
(mm/dd/yyyy)]],17,FALSE)</f>
        <v>0</v>
      </c>
      <c r="F203" s="207">
        <f>VLOOKUP($A203,Table2[[No]:[Date Student Last Attended Program
(mm/dd/yyyy)]],18,FALSE)</f>
        <v>0</v>
      </c>
      <c r="G203" s="209">
        <f>VLOOKUP($A203,Table2[[#All],[No]:[Which Group Does Student Participate In?
(optional)]],23,FALSE)</f>
        <v>0</v>
      </c>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c r="AM203" s="11">
        <f t="shared" si="9"/>
        <v>0</v>
      </c>
      <c r="AN203" s="11">
        <f t="shared" si="10"/>
        <v>0</v>
      </c>
      <c r="AO203" s="47" t="e">
        <f t="shared" si="11"/>
        <v>#DIV/0!</v>
      </c>
    </row>
    <row r="204" spans="1:41" x14ac:dyDescent="0.25">
      <c r="A204" s="10">
        <v>203</v>
      </c>
      <c r="B204" s="11">
        <f>VLOOKUP($A204,Table2[[No]:[Date Student Last Attended Program
(mm/dd/yyyy)]],2,FALSE)</f>
        <v>0</v>
      </c>
      <c r="C204" s="12">
        <f>VLOOKUP($A204,Table2[[No]:[Date Student Last Attended Program
(mm/dd/yyyy)]],4,FALSE)</f>
        <v>0</v>
      </c>
      <c r="D204" s="51">
        <f>VLOOKUP($A204,Table2[[No]:[Date Student Last Attended Program
(mm/dd/yyyy)]],14,FALSE)</f>
        <v>0</v>
      </c>
      <c r="E204" s="138">
        <f>VLOOKUP($A204,Table2[[No]:[Date Student Last Attended Program
(mm/dd/yyyy)]],17,FALSE)</f>
        <v>0</v>
      </c>
      <c r="F204" s="207">
        <f>VLOOKUP($A204,Table2[[No]:[Date Student Last Attended Program
(mm/dd/yyyy)]],18,FALSE)</f>
        <v>0</v>
      </c>
      <c r="G204" s="209">
        <f>VLOOKUP($A204,Table2[[#All],[No]:[Which Group Does Student Participate In?
(optional)]],23,FALSE)</f>
        <v>0</v>
      </c>
      <c r="H204" s="9"/>
      <c r="I204" s="9"/>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9"/>
      <c r="AM204" s="11">
        <f t="shared" si="9"/>
        <v>0</v>
      </c>
      <c r="AN204" s="11">
        <f t="shared" si="10"/>
        <v>0</v>
      </c>
      <c r="AO204" s="47" t="e">
        <f t="shared" si="11"/>
        <v>#DIV/0!</v>
      </c>
    </row>
    <row r="205" spans="1:41" x14ac:dyDescent="0.25">
      <c r="A205" s="10">
        <v>204</v>
      </c>
      <c r="B205" s="11">
        <f>VLOOKUP($A205,Table2[[No]:[Date Student Last Attended Program
(mm/dd/yyyy)]],2,FALSE)</f>
        <v>0</v>
      </c>
      <c r="C205" s="12">
        <f>VLOOKUP($A205,Table2[[No]:[Date Student Last Attended Program
(mm/dd/yyyy)]],4,FALSE)</f>
        <v>0</v>
      </c>
      <c r="D205" s="51">
        <f>VLOOKUP($A205,Table2[[No]:[Date Student Last Attended Program
(mm/dd/yyyy)]],14,FALSE)</f>
        <v>0</v>
      </c>
      <c r="E205" s="138">
        <f>VLOOKUP($A205,Table2[[No]:[Date Student Last Attended Program
(mm/dd/yyyy)]],17,FALSE)</f>
        <v>0</v>
      </c>
      <c r="F205" s="207">
        <f>VLOOKUP($A205,Table2[[No]:[Date Student Last Attended Program
(mm/dd/yyyy)]],18,FALSE)</f>
        <v>0</v>
      </c>
      <c r="G205" s="209">
        <f>VLOOKUP($A205,Table2[[#All],[No]:[Which Group Does Student Participate In?
(optional)]],23,FALSE)</f>
        <v>0</v>
      </c>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9"/>
      <c r="AM205" s="11">
        <f t="shared" si="9"/>
        <v>0</v>
      </c>
      <c r="AN205" s="11">
        <f t="shared" si="10"/>
        <v>0</v>
      </c>
      <c r="AO205" s="47" t="e">
        <f t="shared" si="11"/>
        <v>#DIV/0!</v>
      </c>
    </row>
    <row r="206" spans="1:41" x14ac:dyDescent="0.25">
      <c r="A206" s="10">
        <v>205</v>
      </c>
      <c r="B206" s="11">
        <f>VLOOKUP($A206,Table2[[No]:[Date Student Last Attended Program
(mm/dd/yyyy)]],2,FALSE)</f>
        <v>0</v>
      </c>
      <c r="C206" s="12">
        <f>VLOOKUP($A206,Table2[[No]:[Date Student Last Attended Program
(mm/dd/yyyy)]],4,FALSE)</f>
        <v>0</v>
      </c>
      <c r="D206" s="51">
        <f>VLOOKUP($A206,Table2[[No]:[Date Student Last Attended Program
(mm/dd/yyyy)]],14,FALSE)</f>
        <v>0</v>
      </c>
      <c r="E206" s="138">
        <f>VLOOKUP($A206,Table2[[No]:[Date Student Last Attended Program
(mm/dd/yyyy)]],17,FALSE)</f>
        <v>0</v>
      </c>
      <c r="F206" s="207">
        <f>VLOOKUP($A206,Table2[[No]:[Date Student Last Attended Program
(mm/dd/yyyy)]],18,FALSE)</f>
        <v>0</v>
      </c>
      <c r="G206" s="209">
        <f>VLOOKUP($A206,Table2[[#All],[No]:[Which Group Does Student Participate In?
(optional)]],23,FALSE)</f>
        <v>0</v>
      </c>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c r="AM206" s="11">
        <f t="shared" si="9"/>
        <v>0</v>
      </c>
      <c r="AN206" s="11">
        <f t="shared" si="10"/>
        <v>0</v>
      </c>
      <c r="AO206" s="47" t="e">
        <f t="shared" si="11"/>
        <v>#DIV/0!</v>
      </c>
    </row>
    <row r="207" spans="1:41" x14ac:dyDescent="0.25">
      <c r="A207" s="10">
        <v>206</v>
      </c>
      <c r="B207" s="11">
        <f>VLOOKUP($A207,Table2[[No]:[Date Student Last Attended Program
(mm/dd/yyyy)]],2,FALSE)</f>
        <v>0</v>
      </c>
      <c r="C207" s="12">
        <f>VLOOKUP($A207,Table2[[No]:[Date Student Last Attended Program
(mm/dd/yyyy)]],4,FALSE)</f>
        <v>0</v>
      </c>
      <c r="D207" s="51">
        <f>VLOOKUP($A207,Table2[[No]:[Date Student Last Attended Program
(mm/dd/yyyy)]],14,FALSE)</f>
        <v>0</v>
      </c>
      <c r="E207" s="138">
        <f>VLOOKUP($A207,Table2[[No]:[Date Student Last Attended Program
(mm/dd/yyyy)]],17,FALSE)</f>
        <v>0</v>
      </c>
      <c r="F207" s="207">
        <f>VLOOKUP($A207,Table2[[No]:[Date Student Last Attended Program
(mm/dd/yyyy)]],18,FALSE)</f>
        <v>0</v>
      </c>
      <c r="G207" s="209">
        <f>VLOOKUP($A207,Table2[[#All],[No]:[Which Group Does Student Participate In?
(optional)]],23,FALSE)</f>
        <v>0</v>
      </c>
      <c r="H207" s="9"/>
      <c r="I207" s="9"/>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c r="AM207" s="11">
        <f t="shared" si="9"/>
        <v>0</v>
      </c>
      <c r="AN207" s="11">
        <f t="shared" si="10"/>
        <v>0</v>
      </c>
      <c r="AO207" s="47" t="e">
        <f t="shared" si="11"/>
        <v>#DIV/0!</v>
      </c>
    </row>
    <row r="208" spans="1:41" x14ac:dyDescent="0.25">
      <c r="A208" s="10">
        <v>207</v>
      </c>
      <c r="B208" s="11">
        <f>VLOOKUP($A208,Table2[[No]:[Date Student Last Attended Program
(mm/dd/yyyy)]],2,FALSE)</f>
        <v>0</v>
      </c>
      <c r="C208" s="12">
        <f>VLOOKUP($A208,Table2[[No]:[Date Student Last Attended Program
(mm/dd/yyyy)]],4,FALSE)</f>
        <v>0</v>
      </c>
      <c r="D208" s="51">
        <f>VLOOKUP($A208,Table2[[No]:[Date Student Last Attended Program
(mm/dd/yyyy)]],14,FALSE)</f>
        <v>0</v>
      </c>
      <c r="E208" s="138">
        <f>VLOOKUP($A208,Table2[[No]:[Date Student Last Attended Program
(mm/dd/yyyy)]],17,FALSE)</f>
        <v>0</v>
      </c>
      <c r="F208" s="207">
        <f>VLOOKUP($A208,Table2[[No]:[Date Student Last Attended Program
(mm/dd/yyyy)]],18,FALSE)</f>
        <v>0</v>
      </c>
      <c r="G208" s="209">
        <f>VLOOKUP($A208,Table2[[#All],[No]:[Which Group Does Student Participate In?
(optional)]],23,FALSE)</f>
        <v>0</v>
      </c>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9"/>
      <c r="AM208" s="11">
        <f t="shared" si="9"/>
        <v>0</v>
      </c>
      <c r="AN208" s="11">
        <f t="shared" si="10"/>
        <v>0</v>
      </c>
      <c r="AO208" s="47" t="e">
        <f t="shared" si="11"/>
        <v>#DIV/0!</v>
      </c>
    </row>
    <row r="209" spans="1:41" x14ac:dyDescent="0.25">
      <c r="A209" s="10">
        <v>208</v>
      </c>
      <c r="B209" s="11">
        <f>VLOOKUP($A209,Table2[[No]:[Date Student Last Attended Program
(mm/dd/yyyy)]],2,FALSE)</f>
        <v>0</v>
      </c>
      <c r="C209" s="12">
        <f>VLOOKUP($A209,Table2[[No]:[Date Student Last Attended Program
(mm/dd/yyyy)]],4,FALSE)</f>
        <v>0</v>
      </c>
      <c r="D209" s="51">
        <f>VLOOKUP($A209,Table2[[No]:[Date Student Last Attended Program
(mm/dd/yyyy)]],14,FALSE)</f>
        <v>0</v>
      </c>
      <c r="E209" s="138">
        <f>VLOOKUP($A209,Table2[[No]:[Date Student Last Attended Program
(mm/dd/yyyy)]],17,FALSE)</f>
        <v>0</v>
      </c>
      <c r="F209" s="207">
        <f>VLOOKUP($A209,Table2[[No]:[Date Student Last Attended Program
(mm/dd/yyyy)]],18,FALSE)</f>
        <v>0</v>
      </c>
      <c r="G209" s="209">
        <f>VLOOKUP($A209,Table2[[#All],[No]:[Which Group Does Student Participate In?
(optional)]],23,FALSE)</f>
        <v>0</v>
      </c>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9"/>
      <c r="AM209" s="11">
        <f t="shared" si="9"/>
        <v>0</v>
      </c>
      <c r="AN209" s="11">
        <f t="shared" si="10"/>
        <v>0</v>
      </c>
      <c r="AO209" s="47" t="e">
        <f t="shared" si="11"/>
        <v>#DIV/0!</v>
      </c>
    </row>
    <row r="210" spans="1:41" x14ac:dyDescent="0.25">
      <c r="A210" s="10">
        <v>209</v>
      </c>
      <c r="B210" s="11">
        <f>VLOOKUP($A210,Table2[[No]:[Date Student Last Attended Program
(mm/dd/yyyy)]],2,FALSE)</f>
        <v>0</v>
      </c>
      <c r="C210" s="12">
        <f>VLOOKUP($A210,Table2[[No]:[Date Student Last Attended Program
(mm/dd/yyyy)]],4,FALSE)</f>
        <v>0</v>
      </c>
      <c r="D210" s="51">
        <f>VLOOKUP($A210,Table2[[No]:[Date Student Last Attended Program
(mm/dd/yyyy)]],14,FALSE)</f>
        <v>0</v>
      </c>
      <c r="E210" s="138">
        <f>VLOOKUP($A210,Table2[[No]:[Date Student Last Attended Program
(mm/dd/yyyy)]],17,FALSE)</f>
        <v>0</v>
      </c>
      <c r="F210" s="207">
        <f>VLOOKUP($A210,Table2[[No]:[Date Student Last Attended Program
(mm/dd/yyyy)]],18,FALSE)</f>
        <v>0</v>
      </c>
      <c r="G210" s="209">
        <f>VLOOKUP($A210,Table2[[#All],[No]:[Which Group Does Student Participate In?
(optional)]],23,FALSE)</f>
        <v>0</v>
      </c>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11">
        <f t="shared" si="9"/>
        <v>0</v>
      </c>
      <c r="AN210" s="11">
        <f t="shared" si="10"/>
        <v>0</v>
      </c>
      <c r="AO210" s="47" t="e">
        <f t="shared" si="11"/>
        <v>#DIV/0!</v>
      </c>
    </row>
    <row r="211" spans="1:41" x14ac:dyDescent="0.25">
      <c r="A211" s="10">
        <v>210</v>
      </c>
      <c r="B211" s="11">
        <f>VLOOKUP($A211,Table2[[No]:[Date Student Last Attended Program
(mm/dd/yyyy)]],2,FALSE)</f>
        <v>0</v>
      </c>
      <c r="C211" s="12">
        <f>VLOOKUP($A211,Table2[[No]:[Date Student Last Attended Program
(mm/dd/yyyy)]],4,FALSE)</f>
        <v>0</v>
      </c>
      <c r="D211" s="51">
        <f>VLOOKUP($A211,Table2[[No]:[Date Student Last Attended Program
(mm/dd/yyyy)]],14,FALSE)</f>
        <v>0</v>
      </c>
      <c r="E211" s="138">
        <f>VLOOKUP($A211,Table2[[No]:[Date Student Last Attended Program
(mm/dd/yyyy)]],17,FALSE)</f>
        <v>0</v>
      </c>
      <c r="F211" s="207">
        <f>VLOOKUP($A211,Table2[[No]:[Date Student Last Attended Program
(mm/dd/yyyy)]],18,FALSE)</f>
        <v>0</v>
      </c>
      <c r="G211" s="209">
        <f>VLOOKUP($A211,Table2[[#All],[No]:[Which Group Does Student Participate In?
(optional)]],23,FALSE)</f>
        <v>0</v>
      </c>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c r="AM211" s="11">
        <f t="shared" si="9"/>
        <v>0</v>
      </c>
      <c r="AN211" s="11">
        <f t="shared" si="10"/>
        <v>0</v>
      </c>
      <c r="AO211" s="47" t="e">
        <f t="shared" si="11"/>
        <v>#DIV/0!</v>
      </c>
    </row>
    <row r="212" spans="1:41" x14ac:dyDescent="0.25">
      <c r="A212" s="10">
        <v>211</v>
      </c>
      <c r="B212" s="11">
        <f>VLOOKUP($A212,Table2[[No]:[Date Student Last Attended Program
(mm/dd/yyyy)]],2,FALSE)</f>
        <v>0</v>
      </c>
      <c r="C212" s="12">
        <f>VLOOKUP($A212,Table2[[No]:[Date Student Last Attended Program
(mm/dd/yyyy)]],4,FALSE)</f>
        <v>0</v>
      </c>
      <c r="D212" s="51">
        <f>VLOOKUP($A212,Table2[[No]:[Date Student Last Attended Program
(mm/dd/yyyy)]],14,FALSE)</f>
        <v>0</v>
      </c>
      <c r="E212" s="138">
        <f>VLOOKUP($A212,Table2[[No]:[Date Student Last Attended Program
(mm/dd/yyyy)]],17,FALSE)</f>
        <v>0</v>
      </c>
      <c r="F212" s="207">
        <f>VLOOKUP($A212,Table2[[No]:[Date Student Last Attended Program
(mm/dd/yyyy)]],18,FALSE)</f>
        <v>0</v>
      </c>
      <c r="G212" s="209">
        <f>VLOOKUP($A212,Table2[[#All],[No]:[Which Group Does Student Participate In?
(optional)]],23,FALSE)</f>
        <v>0</v>
      </c>
      <c r="H212" s="9"/>
      <c r="I212" s="9"/>
      <c r="J212" s="9"/>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c r="AL212" s="9"/>
      <c r="AM212" s="11">
        <f t="shared" si="9"/>
        <v>0</v>
      </c>
      <c r="AN212" s="11">
        <f t="shared" si="10"/>
        <v>0</v>
      </c>
      <c r="AO212" s="47" t="e">
        <f t="shared" si="11"/>
        <v>#DIV/0!</v>
      </c>
    </row>
    <row r="213" spans="1:41" x14ac:dyDescent="0.25">
      <c r="A213" s="10">
        <v>212</v>
      </c>
      <c r="B213" s="11">
        <f>VLOOKUP($A213,Table2[[No]:[Date Student Last Attended Program
(mm/dd/yyyy)]],2,FALSE)</f>
        <v>0</v>
      </c>
      <c r="C213" s="12">
        <f>VLOOKUP($A213,Table2[[No]:[Date Student Last Attended Program
(mm/dd/yyyy)]],4,FALSE)</f>
        <v>0</v>
      </c>
      <c r="D213" s="51">
        <f>VLOOKUP($A213,Table2[[No]:[Date Student Last Attended Program
(mm/dd/yyyy)]],14,FALSE)</f>
        <v>0</v>
      </c>
      <c r="E213" s="138">
        <f>VLOOKUP($A213,Table2[[No]:[Date Student Last Attended Program
(mm/dd/yyyy)]],17,FALSE)</f>
        <v>0</v>
      </c>
      <c r="F213" s="207">
        <f>VLOOKUP($A213,Table2[[No]:[Date Student Last Attended Program
(mm/dd/yyyy)]],18,FALSE)</f>
        <v>0</v>
      </c>
      <c r="G213" s="209">
        <f>VLOOKUP($A213,Table2[[#All],[No]:[Which Group Does Student Participate In?
(optional)]],23,FALSE)</f>
        <v>0</v>
      </c>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9"/>
      <c r="AM213" s="11">
        <f t="shared" si="9"/>
        <v>0</v>
      </c>
      <c r="AN213" s="11">
        <f t="shared" si="10"/>
        <v>0</v>
      </c>
      <c r="AO213" s="47" t="e">
        <f t="shared" si="11"/>
        <v>#DIV/0!</v>
      </c>
    </row>
    <row r="214" spans="1:41" x14ac:dyDescent="0.25">
      <c r="A214" s="10">
        <v>213</v>
      </c>
      <c r="B214" s="11">
        <f>VLOOKUP($A214,Table2[[No]:[Date Student Last Attended Program
(mm/dd/yyyy)]],2,FALSE)</f>
        <v>0</v>
      </c>
      <c r="C214" s="12">
        <f>VLOOKUP($A214,Table2[[No]:[Date Student Last Attended Program
(mm/dd/yyyy)]],4,FALSE)</f>
        <v>0</v>
      </c>
      <c r="D214" s="51">
        <f>VLOOKUP($A214,Table2[[No]:[Date Student Last Attended Program
(mm/dd/yyyy)]],14,FALSE)</f>
        <v>0</v>
      </c>
      <c r="E214" s="138">
        <f>VLOOKUP($A214,Table2[[No]:[Date Student Last Attended Program
(mm/dd/yyyy)]],17,FALSE)</f>
        <v>0</v>
      </c>
      <c r="F214" s="207">
        <f>VLOOKUP($A214,Table2[[No]:[Date Student Last Attended Program
(mm/dd/yyyy)]],18,FALSE)</f>
        <v>0</v>
      </c>
      <c r="G214" s="209">
        <f>VLOOKUP($A214,Table2[[#All],[No]:[Which Group Does Student Participate In?
(optional)]],23,FALSE)</f>
        <v>0</v>
      </c>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c r="AM214" s="11">
        <f t="shared" si="9"/>
        <v>0</v>
      </c>
      <c r="AN214" s="11">
        <f t="shared" si="10"/>
        <v>0</v>
      </c>
      <c r="AO214" s="47" t="e">
        <f t="shared" si="11"/>
        <v>#DIV/0!</v>
      </c>
    </row>
    <row r="215" spans="1:41" x14ac:dyDescent="0.25">
      <c r="A215" s="10">
        <v>214</v>
      </c>
      <c r="B215" s="11">
        <f>VLOOKUP($A215,Table2[[No]:[Date Student Last Attended Program
(mm/dd/yyyy)]],2,FALSE)</f>
        <v>0</v>
      </c>
      <c r="C215" s="12">
        <f>VLOOKUP($A215,Table2[[No]:[Date Student Last Attended Program
(mm/dd/yyyy)]],4,FALSE)</f>
        <v>0</v>
      </c>
      <c r="D215" s="51">
        <f>VLOOKUP($A215,Table2[[No]:[Date Student Last Attended Program
(mm/dd/yyyy)]],14,FALSE)</f>
        <v>0</v>
      </c>
      <c r="E215" s="138">
        <f>VLOOKUP($A215,Table2[[No]:[Date Student Last Attended Program
(mm/dd/yyyy)]],17,FALSE)</f>
        <v>0</v>
      </c>
      <c r="F215" s="207">
        <f>VLOOKUP($A215,Table2[[No]:[Date Student Last Attended Program
(mm/dd/yyyy)]],18,FALSE)</f>
        <v>0</v>
      </c>
      <c r="G215" s="209">
        <f>VLOOKUP($A215,Table2[[#All],[No]:[Which Group Does Student Participate In?
(optional)]],23,FALSE)</f>
        <v>0</v>
      </c>
      <c r="H215" s="9"/>
      <c r="I215" s="9"/>
      <c r="J215" s="9"/>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9"/>
      <c r="AM215" s="11">
        <f t="shared" si="9"/>
        <v>0</v>
      </c>
      <c r="AN215" s="11">
        <f t="shared" si="10"/>
        <v>0</v>
      </c>
      <c r="AO215" s="47" t="e">
        <f t="shared" si="11"/>
        <v>#DIV/0!</v>
      </c>
    </row>
    <row r="216" spans="1:41" x14ac:dyDescent="0.25">
      <c r="A216" s="10">
        <v>215</v>
      </c>
      <c r="B216" s="11">
        <f>VLOOKUP($A216,Table2[[No]:[Date Student Last Attended Program
(mm/dd/yyyy)]],2,FALSE)</f>
        <v>0</v>
      </c>
      <c r="C216" s="12">
        <f>VLOOKUP($A216,Table2[[No]:[Date Student Last Attended Program
(mm/dd/yyyy)]],4,FALSE)</f>
        <v>0</v>
      </c>
      <c r="D216" s="51">
        <f>VLOOKUP($A216,Table2[[No]:[Date Student Last Attended Program
(mm/dd/yyyy)]],14,FALSE)</f>
        <v>0</v>
      </c>
      <c r="E216" s="138">
        <f>VLOOKUP($A216,Table2[[No]:[Date Student Last Attended Program
(mm/dd/yyyy)]],17,FALSE)</f>
        <v>0</v>
      </c>
      <c r="F216" s="207">
        <f>VLOOKUP($A216,Table2[[No]:[Date Student Last Attended Program
(mm/dd/yyyy)]],18,FALSE)</f>
        <v>0</v>
      </c>
      <c r="G216" s="209">
        <f>VLOOKUP($A216,Table2[[#All],[No]:[Which Group Does Student Participate In?
(optional)]],23,FALSE)</f>
        <v>0</v>
      </c>
      <c r="H216" s="9"/>
      <c r="I216" s="9"/>
      <c r="J216" s="9"/>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11">
        <f t="shared" si="9"/>
        <v>0</v>
      </c>
      <c r="AN216" s="11">
        <f t="shared" si="10"/>
        <v>0</v>
      </c>
      <c r="AO216" s="47" t="e">
        <f t="shared" si="11"/>
        <v>#DIV/0!</v>
      </c>
    </row>
    <row r="217" spans="1:41" x14ac:dyDescent="0.25">
      <c r="A217" s="10">
        <v>216</v>
      </c>
      <c r="B217" s="11">
        <f>VLOOKUP($A217,Table2[[No]:[Date Student Last Attended Program
(mm/dd/yyyy)]],2,FALSE)</f>
        <v>0</v>
      </c>
      <c r="C217" s="12">
        <f>VLOOKUP($A217,Table2[[No]:[Date Student Last Attended Program
(mm/dd/yyyy)]],4,FALSE)</f>
        <v>0</v>
      </c>
      <c r="D217" s="51">
        <f>VLOOKUP($A217,Table2[[No]:[Date Student Last Attended Program
(mm/dd/yyyy)]],14,FALSE)</f>
        <v>0</v>
      </c>
      <c r="E217" s="138">
        <f>VLOOKUP($A217,Table2[[No]:[Date Student Last Attended Program
(mm/dd/yyyy)]],17,FALSE)</f>
        <v>0</v>
      </c>
      <c r="F217" s="207">
        <f>VLOOKUP($A217,Table2[[No]:[Date Student Last Attended Program
(mm/dd/yyyy)]],18,FALSE)</f>
        <v>0</v>
      </c>
      <c r="G217" s="209">
        <f>VLOOKUP($A217,Table2[[#All],[No]:[Which Group Does Student Participate In?
(optional)]],23,FALSE)</f>
        <v>0</v>
      </c>
      <c r="H217" s="9"/>
      <c r="I217" s="9"/>
      <c r="J217" s="9"/>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c r="AK217" s="9"/>
      <c r="AL217" s="9"/>
      <c r="AM217" s="11">
        <f t="shared" si="9"/>
        <v>0</v>
      </c>
      <c r="AN217" s="11">
        <f t="shared" si="10"/>
        <v>0</v>
      </c>
      <c r="AO217" s="47" t="e">
        <f t="shared" si="11"/>
        <v>#DIV/0!</v>
      </c>
    </row>
    <row r="218" spans="1:41" x14ac:dyDescent="0.25">
      <c r="A218" s="10">
        <v>217</v>
      </c>
      <c r="B218" s="11">
        <f>VLOOKUP($A218,Table2[[No]:[Date Student Last Attended Program
(mm/dd/yyyy)]],2,FALSE)</f>
        <v>0</v>
      </c>
      <c r="C218" s="12">
        <f>VLOOKUP($A218,Table2[[No]:[Date Student Last Attended Program
(mm/dd/yyyy)]],4,FALSE)</f>
        <v>0</v>
      </c>
      <c r="D218" s="51">
        <f>VLOOKUP($A218,Table2[[No]:[Date Student Last Attended Program
(mm/dd/yyyy)]],14,FALSE)</f>
        <v>0</v>
      </c>
      <c r="E218" s="138">
        <f>VLOOKUP($A218,Table2[[No]:[Date Student Last Attended Program
(mm/dd/yyyy)]],17,FALSE)</f>
        <v>0</v>
      </c>
      <c r="F218" s="207">
        <f>VLOOKUP($A218,Table2[[No]:[Date Student Last Attended Program
(mm/dd/yyyy)]],18,FALSE)</f>
        <v>0</v>
      </c>
      <c r="G218" s="209">
        <f>VLOOKUP($A218,Table2[[#All],[No]:[Which Group Does Student Participate In?
(optional)]],23,FALSE)</f>
        <v>0</v>
      </c>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9"/>
      <c r="AM218" s="11">
        <f t="shared" si="9"/>
        <v>0</v>
      </c>
      <c r="AN218" s="11">
        <f t="shared" si="10"/>
        <v>0</v>
      </c>
      <c r="AO218" s="47" t="e">
        <f t="shared" si="11"/>
        <v>#DIV/0!</v>
      </c>
    </row>
    <row r="219" spans="1:41" x14ac:dyDescent="0.25">
      <c r="A219" s="10">
        <v>218</v>
      </c>
      <c r="B219" s="11">
        <f>VLOOKUP($A219,Table2[[No]:[Date Student Last Attended Program
(mm/dd/yyyy)]],2,FALSE)</f>
        <v>0</v>
      </c>
      <c r="C219" s="12">
        <f>VLOOKUP($A219,Table2[[No]:[Date Student Last Attended Program
(mm/dd/yyyy)]],4,FALSE)</f>
        <v>0</v>
      </c>
      <c r="D219" s="51">
        <f>VLOOKUP($A219,Table2[[No]:[Date Student Last Attended Program
(mm/dd/yyyy)]],14,FALSE)</f>
        <v>0</v>
      </c>
      <c r="E219" s="138">
        <f>VLOOKUP($A219,Table2[[No]:[Date Student Last Attended Program
(mm/dd/yyyy)]],17,FALSE)</f>
        <v>0</v>
      </c>
      <c r="F219" s="207">
        <f>VLOOKUP($A219,Table2[[No]:[Date Student Last Attended Program
(mm/dd/yyyy)]],18,FALSE)</f>
        <v>0</v>
      </c>
      <c r="G219" s="209">
        <f>VLOOKUP($A219,Table2[[#All],[No]:[Which Group Does Student Participate In?
(optional)]],23,FALSE)</f>
        <v>0</v>
      </c>
      <c r="H219" s="9"/>
      <c r="I219" s="9"/>
      <c r="J219" s="9"/>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c r="AK219" s="9"/>
      <c r="AL219" s="9"/>
      <c r="AM219" s="11">
        <f t="shared" si="9"/>
        <v>0</v>
      </c>
      <c r="AN219" s="11">
        <f t="shared" si="10"/>
        <v>0</v>
      </c>
      <c r="AO219" s="47" t="e">
        <f t="shared" si="11"/>
        <v>#DIV/0!</v>
      </c>
    </row>
    <row r="220" spans="1:41" x14ac:dyDescent="0.25">
      <c r="A220" s="10">
        <v>219</v>
      </c>
      <c r="B220" s="11">
        <f>VLOOKUP($A220,Table2[[No]:[Date Student Last Attended Program
(mm/dd/yyyy)]],2,FALSE)</f>
        <v>0</v>
      </c>
      <c r="C220" s="12">
        <f>VLOOKUP($A220,Table2[[No]:[Date Student Last Attended Program
(mm/dd/yyyy)]],4,FALSE)</f>
        <v>0</v>
      </c>
      <c r="D220" s="51">
        <f>VLOOKUP($A220,Table2[[No]:[Date Student Last Attended Program
(mm/dd/yyyy)]],14,FALSE)</f>
        <v>0</v>
      </c>
      <c r="E220" s="138">
        <f>VLOOKUP($A220,Table2[[No]:[Date Student Last Attended Program
(mm/dd/yyyy)]],17,FALSE)</f>
        <v>0</v>
      </c>
      <c r="F220" s="207">
        <f>VLOOKUP($A220,Table2[[No]:[Date Student Last Attended Program
(mm/dd/yyyy)]],18,FALSE)</f>
        <v>0</v>
      </c>
      <c r="G220" s="209">
        <f>VLOOKUP($A220,Table2[[#All],[No]:[Which Group Does Student Participate In?
(optional)]],23,FALSE)</f>
        <v>0</v>
      </c>
      <c r="H220" s="9"/>
      <c r="I220" s="9"/>
      <c r="J220" s="9"/>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9"/>
      <c r="AM220" s="11">
        <f t="shared" si="9"/>
        <v>0</v>
      </c>
      <c r="AN220" s="11">
        <f t="shared" si="10"/>
        <v>0</v>
      </c>
      <c r="AO220" s="47" t="e">
        <f t="shared" si="11"/>
        <v>#DIV/0!</v>
      </c>
    </row>
    <row r="221" spans="1:41" x14ac:dyDescent="0.25">
      <c r="A221" s="10">
        <v>220</v>
      </c>
      <c r="B221" s="11">
        <f>VLOOKUP($A221,Table2[[No]:[Date Student Last Attended Program
(mm/dd/yyyy)]],2,FALSE)</f>
        <v>0</v>
      </c>
      <c r="C221" s="12">
        <f>VLOOKUP($A221,Table2[[No]:[Date Student Last Attended Program
(mm/dd/yyyy)]],4,FALSE)</f>
        <v>0</v>
      </c>
      <c r="D221" s="51">
        <f>VLOOKUP($A221,Table2[[No]:[Date Student Last Attended Program
(mm/dd/yyyy)]],14,FALSE)</f>
        <v>0</v>
      </c>
      <c r="E221" s="138">
        <f>VLOOKUP($A221,Table2[[No]:[Date Student Last Attended Program
(mm/dd/yyyy)]],17,FALSE)</f>
        <v>0</v>
      </c>
      <c r="F221" s="207">
        <f>VLOOKUP($A221,Table2[[No]:[Date Student Last Attended Program
(mm/dd/yyyy)]],18,FALSE)</f>
        <v>0</v>
      </c>
      <c r="G221" s="209">
        <f>VLOOKUP($A221,Table2[[#All],[No]:[Which Group Does Student Participate In?
(optional)]],23,FALSE)</f>
        <v>0</v>
      </c>
      <c r="H221" s="9"/>
      <c r="I221" s="9"/>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9"/>
      <c r="AM221" s="11">
        <f t="shared" si="9"/>
        <v>0</v>
      </c>
      <c r="AN221" s="11">
        <f t="shared" si="10"/>
        <v>0</v>
      </c>
      <c r="AO221" s="47" t="e">
        <f t="shared" si="11"/>
        <v>#DIV/0!</v>
      </c>
    </row>
    <row r="222" spans="1:41" x14ac:dyDescent="0.25">
      <c r="A222" s="10">
        <v>221</v>
      </c>
      <c r="B222" s="11">
        <f>VLOOKUP($A222,Table2[[No]:[Date Student Last Attended Program
(mm/dd/yyyy)]],2,FALSE)</f>
        <v>0</v>
      </c>
      <c r="C222" s="12">
        <f>VLOOKUP($A222,Table2[[No]:[Date Student Last Attended Program
(mm/dd/yyyy)]],4,FALSE)</f>
        <v>0</v>
      </c>
      <c r="D222" s="51">
        <f>VLOOKUP($A222,Table2[[No]:[Date Student Last Attended Program
(mm/dd/yyyy)]],14,FALSE)</f>
        <v>0</v>
      </c>
      <c r="E222" s="138">
        <f>VLOOKUP($A222,Table2[[No]:[Date Student Last Attended Program
(mm/dd/yyyy)]],17,FALSE)</f>
        <v>0</v>
      </c>
      <c r="F222" s="207">
        <f>VLOOKUP($A222,Table2[[No]:[Date Student Last Attended Program
(mm/dd/yyyy)]],18,FALSE)</f>
        <v>0</v>
      </c>
      <c r="G222" s="209">
        <f>VLOOKUP($A222,Table2[[#All],[No]:[Which Group Does Student Participate In?
(optional)]],23,FALSE)</f>
        <v>0</v>
      </c>
      <c r="H222" s="9"/>
      <c r="I222" s="9"/>
      <c r="J222" s="9"/>
      <c r="K222" s="9"/>
      <c r="L222" s="9"/>
      <c r="M222" s="9"/>
      <c r="N222" s="9"/>
      <c r="O222" s="9"/>
      <c r="P222" s="9"/>
      <c r="Q222" s="9"/>
      <c r="R222" s="9"/>
      <c r="S222" s="9"/>
      <c r="T222" s="9"/>
      <c r="U222" s="9"/>
      <c r="V222" s="9"/>
      <c r="W222" s="9"/>
      <c r="X222" s="9"/>
      <c r="Y222" s="9"/>
      <c r="Z222" s="9"/>
      <c r="AA222" s="9"/>
      <c r="AB222" s="9"/>
      <c r="AC222" s="9"/>
      <c r="AD222" s="9"/>
      <c r="AE222" s="9"/>
      <c r="AF222" s="9"/>
      <c r="AG222" s="9"/>
      <c r="AH222" s="9"/>
      <c r="AI222" s="9"/>
      <c r="AJ222" s="9"/>
      <c r="AK222" s="9"/>
      <c r="AL222" s="9"/>
      <c r="AM222" s="11">
        <f t="shared" si="9"/>
        <v>0</v>
      </c>
      <c r="AN222" s="11">
        <f t="shared" si="10"/>
        <v>0</v>
      </c>
      <c r="AO222" s="47" t="e">
        <f t="shared" si="11"/>
        <v>#DIV/0!</v>
      </c>
    </row>
    <row r="223" spans="1:41" x14ac:dyDescent="0.25">
      <c r="A223" s="10">
        <v>222</v>
      </c>
      <c r="B223" s="11">
        <f>VLOOKUP($A223,Table2[[No]:[Date Student Last Attended Program
(mm/dd/yyyy)]],2,FALSE)</f>
        <v>0</v>
      </c>
      <c r="C223" s="12">
        <f>VLOOKUP($A223,Table2[[No]:[Date Student Last Attended Program
(mm/dd/yyyy)]],4,FALSE)</f>
        <v>0</v>
      </c>
      <c r="D223" s="51">
        <f>VLOOKUP($A223,Table2[[No]:[Date Student Last Attended Program
(mm/dd/yyyy)]],14,FALSE)</f>
        <v>0</v>
      </c>
      <c r="E223" s="138">
        <f>VLOOKUP($A223,Table2[[No]:[Date Student Last Attended Program
(mm/dd/yyyy)]],17,FALSE)</f>
        <v>0</v>
      </c>
      <c r="F223" s="207">
        <f>VLOOKUP($A223,Table2[[No]:[Date Student Last Attended Program
(mm/dd/yyyy)]],18,FALSE)</f>
        <v>0</v>
      </c>
      <c r="G223" s="209">
        <f>VLOOKUP($A223,Table2[[#All],[No]:[Which Group Does Student Participate In?
(optional)]],23,FALSE)</f>
        <v>0</v>
      </c>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11">
        <f t="shared" si="9"/>
        <v>0</v>
      </c>
      <c r="AN223" s="11">
        <f t="shared" si="10"/>
        <v>0</v>
      </c>
      <c r="AO223" s="47" t="e">
        <f t="shared" si="11"/>
        <v>#DIV/0!</v>
      </c>
    </row>
    <row r="224" spans="1:41" x14ac:dyDescent="0.25">
      <c r="A224" s="10">
        <v>223</v>
      </c>
      <c r="B224" s="11">
        <f>VLOOKUP($A224,Table2[[No]:[Date Student Last Attended Program
(mm/dd/yyyy)]],2,FALSE)</f>
        <v>0</v>
      </c>
      <c r="C224" s="12">
        <f>VLOOKUP($A224,Table2[[No]:[Date Student Last Attended Program
(mm/dd/yyyy)]],4,FALSE)</f>
        <v>0</v>
      </c>
      <c r="D224" s="51">
        <f>VLOOKUP($A224,Table2[[No]:[Date Student Last Attended Program
(mm/dd/yyyy)]],14,FALSE)</f>
        <v>0</v>
      </c>
      <c r="E224" s="138">
        <f>VLOOKUP($A224,Table2[[No]:[Date Student Last Attended Program
(mm/dd/yyyy)]],17,FALSE)</f>
        <v>0</v>
      </c>
      <c r="F224" s="207">
        <f>VLOOKUP($A224,Table2[[No]:[Date Student Last Attended Program
(mm/dd/yyyy)]],18,FALSE)</f>
        <v>0</v>
      </c>
      <c r="G224" s="209">
        <f>VLOOKUP($A224,Table2[[#All],[No]:[Which Group Does Student Participate In?
(optional)]],23,FALSE)</f>
        <v>0</v>
      </c>
      <c r="H224" s="9"/>
      <c r="I224" s="9"/>
      <c r="J224" s="9"/>
      <c r="K224" s="9"/>
      <c r="L224" s="9"/>
      <c r="M224" s="9"/>
      <c r="N224" s="9"/>
      <c r="O224" s="9"/>
      <c r="P224" s="9"/>
      <c r="Q224" s="9"/>
      <c r="R224" s="9"/>
      <c r="S224" s="9"/>
      <c r="T224" s="9"/>
      <c r="U224" s="9"/>
      <c r="V224" s="9"/>
      <c r="W224" s="9"/>
      <c r="X224" s="9"/>
      <c r="Y224" s="9"/>
      <c r="Z224" s="9"/>
      <c r="AA224" s="9"/>
      <c r="AB224" s="9"/>
      <c r="AC224" s="9"/>
      <c r="AD224" s="9"/>
      <c r="AE224" s="9"/>
      <c r="AF224" s="9"/>
      <c r="AG224" s="9"/>
      <c r="AH224" s="9"/>
      <c r="AI224" s="9"/>
      <c r="AJ224" s="9"/>
      <c r="AK224" s="9"/>
      <c r="AL224" s="9"/>
      <c r="AM224" s="11">
        <f t="shared" si="9"/>
        <v>0</v>
      </c>
      <c r="AN224" s="11">
        <f t="shared" si="10"/>
        <v>0</v>
      </c>
      <c r="AO224" s="47" t="e">
        <f t="shared" si="11"/>
        <v>#DIV/0!</v>
      </c>
    </row>
    <row r="225" spans="1:41" x14ac:dyDescent="0.25">
      <c r="A225" s="10">
        <v>224</v>
      </c>
      <c r="B225" s="11">
        <f>VLOOKUP($A225,Table2[[No]:[Date Student Last Attended Program
(mm/dd/yyyy)]],2,FALSE)</f>
        <v>0</v>
      </c>
      <c r="C225" s="12">
        <f>VLOOKUP($A225,Table2[[No]:[Date Student Last Attended Program
(mm/dd/yyyy)]],4,FALSE)</f>
        <v>0</v>
      </c>
      <c r="D225" s="51">
        <f>VLOOKUP($A225,Table2[[No]:[Date Student Last Attended Program
(mm/dd/yyyy)]],14,FALSE)</f>
        <v>0</v>
      </c>
      <c r="E225" s="138">
        <f>VLOOKUP($A225,Table2[[No]:[Date Student Last Attended Program
(mm/dd/yyyy)]],17,FALSE)</f>
        <v>0</v>
      </c>
      <c r="F225" s="207">
        <f>VLOOKUP($A225,Table2[[No]:[Date Student Last Attended Program
(mm/dd/yyyy)]],18,FALSE)</f>
        <v>0</v>
      </c>
      <c r="G225" s="209">
        <f>VLOOKUP($A225,Table2[[#All],[No]:[Which Group Does Student Participate In?
(optional)]],23,FALSE)</f>
        <v>0</v>
      </c>
      <c r="H225" s="9"/>
      <c r="I225" s="9"/>
      <c r="J225" s="9"/>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c r="AK225" s="9"/>
      <c r="AL225" s="9"/>
      <c r="AM225" s="11">
        <f t="shared" si="9"/>
        <v>0</v>
      </c>
      <c r="AN225" s="11">
        <f t="shared" si="10"/>
        <v>0</v>
      </c>
      <c r="AO225" s="47" t="e">
        <f t="shared" si="11"/>
        <v>#DIV/0!</v>
      </c>
    </row>
    <row r="226" spans="1:41" x14ac:dyDescent="0.25">
      <c r="A226" s="10">
        <v>225</v>
      </c>
      <c r="B226" s="11">
        <f>VLOOKUP($A226,Table2[[No]:[Date Student Last Attended Program
(mm/dd/yyyy)]],2,FALSE)</f>
        <v>0</v>
      </c>
      <c r="C226" s="12">
        <f>VLOOKUP($A226,Table2[[No]:[Date Student Last Attended Program
(mm/dd/yyyy)]],4,FALSE)</f>
        <v>0</v>
      </c>
      <c r="D226" s="51">
        <f>VLOOKUP($A226,Table2[[No]:[Date Student Last Attended Program
(mm/dd/yyyy)]],14,FALSE)</f>
        <v>0</v>
      </c>
      <c r="E226" s="138">
        <f>VLOOKUP($A226,Table2[[No]:[Date Student Last Attended Program
(mm/dd/yyyy)]],17,FALSE)</f>
        <v>0</v>
      </c>
      <c r="F226" s="207">
        <f>VLOOKUP($A226,Table2[[No]:[Date Student Last Attended Program
(mm/dd/yyyy)]],18,FALSE)</f>
        <v>0</v>
      </c>
      <c r="G226" s="209">
        <f>VLOOKUP($A226,Table2[[#All],[No]:[Which Group Does Student Participate In?
(optional)]],23,FALSE)</f>
        <v>0</v>
      </c>
      <c r="H226" s="9"/>
      <c r="I226" s="9"/>
      <c r="J226" s="9"/>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c r="AK226" s="9"/>
      <c r="AL226" s="9"/>
      <c r="AM226" s="11">
        <f t="shared" si="9"/>
        <v>0</v>
      </c>
      <c r="AN226" s="11">
        <f t="shared" si="10"/>
        <v>0</v>
      </c>
      <c r="AO226" s="47" t="e">
        <f t="shared" si="11"/>
        <v>#DIV/0!</v>
      </c>
    </row>
    <row r="227" spans="1:41" x14ac:dyDescent="0.25">
      <c r="A227" s="10">
        <v>226</v>
      </c>
      <c r="B227" s="11">
        <f>VLOOKUP($A227,Table2[[No]:[Date Student Last Attended Program
(mm/dd/yyyy)]],2,FALSE)</f>
        <v>0</v>
      </c>
      <c r="C227" s="12">
        <f>VLOOKUP($A227,Table2[[No]:[Date Student Last Attended Program
(mm/dd/yyyy)]],4,FALSE)</f>
        <v>0</v>
      </c>
      <c r="D227" s="51">
        <f>VLOOKUP($A227,Table2[[No]:[Date Student Last Attended Program
(mm/dd/yyyy)]],14,FALSE)</f>
        <v>0</v>
      </c>
      <c r="E227" s="138">
        <f>VLOOKUP($A227,Table2[[No]:[Date Student Last Attended Program
(mm/dd/yyyy)]],17,FALSE)</f>
        <v>0</v>
      </c>
      <c r="F227" s="207">
        <f>VLOOKUP($A227,Table2[[No]:[Date Student Last Attended Program
(mm/dd/yyyy)]],18,FALSE)</f>
        <v>0</v>
      </c>
      <c r="G227" s="209">
        <f>VLOOKUP($A227,Table2[[#All],[No]:[Which Group Does Student Participate In?
(optional)]],23,FALSE)</f>
        <v>0</v>
      </c>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c r="AL227" s="9"/>
      <c r="AM227" s="11">
        <f t="shared" si="9"/>
        <v>0</v>
      </c>
      <c r="AN227" s="11">
        <f t="shared" si="10"/>
        <v>0</v>
      </c>
      <c r="AO227" s="47" t="e">
        <f t="shared" si="11"/>
        <v>#DIV/0!</v>
      </c>
    </row>
    <row r="228" spans="1:41" x14ac:dyDescent="0.25">
      <c r="A228" s="10">
        <v>227</v>
      </c>
      <c r="B228" s="11">
        <f>VLOOKUP($A228,Table2[[No]:[Date Student Last Attended Program
(mm/dd/yyyy)]],2,FALSE)</f>
        <v>0</v>
      </c>
      <c r="C228" s="12">
        <f>VLOOKUP($A228,Table2[[No]:[Date Student Last Attended Program
(mm/dd/yyyy)]],4,FALSE)</f>
        <v>0</v>
      </c>
      <c r="D228" s="51">
        <f>VLOOKUP($A228,Table2[[No]:[Date Student Last Attended Program
(mm/dd/yyyy)]],14,FALSE)</f>
        <v>0</v>
      </c>
      <c r="E228" s="138">
        <f>VLOOKUP($A228,Table2[[No]:[Date Student Last Attended Program
(mm/dd/yyyy)]],17,FALSE)</f>
        <v>0</v>
      </c>
      <c r="F228" s="207">
        <f>VLOOKUP($A228,Table2[[No]:[Date Student Last Attended Program
(mm/dd/yyyy)]],18,FALSE)</f>
        <v>0</v>
      </c>
      <c r="G228" s="209">
        <f>VLOOKUP($A228,Table2[[#All],[No]:[Which Group Does Student Participate In?
(optional)]],23,FALSE)</f>
        <v>0</v>
      </c>
      <c r="H228" s="9"/>
      <c r="I228" s="9"/>
      <c r="J228" s="9"/>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9"/>
      <c r="AM228" s="11">
        <f t="shared" si="9"/>
        <v>0</v>
      </c>
      <c r="AN228" s="11">
        <f t="shared" si="10"/>
        <v>0</v>
      </c>
      <c r="AO228" s="47" t="e">
        <f t="shared" si="11"/>
        <v>#DIV/0!</v>
      </c>
    </row>
    <row r="229" spans="1:41" x14ac:dyDescent="0.25">
      <c r="A229" s="10">
        <v>228</v>
      </c>
      <c r="B229" s="11">
        <f>VLOOKUP($A229,Table2[[No]:[Date Student Last Attended Program
(mm/dd/yyyy)]],2,FALSE)</f>
        <v>0</v>
      </c>
      <c r="C229" s="12">
        <f>VLOOKUP($A229,Table2[[No]:[Date Student Last Attended Program
(mm/dd/yyyy)]],4,FALSE)</f>
        <v>0</v>
      </c>
      <c r="D229" s="51">
        <f>VLOOKUP($A229,Table2[[No]:[Date Student Last Attended Program
(mm/dd/yyyy)]],14,FALSE)</f>
        <v>0</v>
      </c>
      <c r="E229" s="138">
        <f>VLOOKUP($A229,Table2[[No]:[Date Student Last Attended Program
(mm/dd/yyyy)]],17,FALSE)</f>
        <v>0</v>
      </c>
      <c r="F229" s="207">
        <f>VLOOKUP($A229,Table2[[No]:[Date Student Last Attended Program
(mm/dd/yyyy)]],18,FALSE)</f>
        <v>0</v>
      </c>
      <c r="G229" s="209">
        <f>VLOOKUP($A229,Table2[[#All],[No]:[Which Group Does Student Participate In?
(optional)]],23,FALSE)</f>
        <v>0</v>
      </c>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9"/>
      <c r="AM229" s="11">
        <f t="shared" si="9"/>
        <v>0</v>
      </c>
      <c r="AN229" s="11">
        <f t="shared" si="10"/>
        <v>0</v>
      </c>
      <c r="AO229" s="47" t="e">
        <f t="shared" si="11"/>
        <v>#DIV/0!</v>
      </c>
    </row>
    <row r="230" spans="1:41" x14ac:dyDescent="0.25">
      <c r="A230" s="10">
        <v>229</v>
      </c>
      <c r="B230" s="11">
        <f>VLOOKUP($A230,Table2[[No]:[Date Student Last Attended Program
(mm/dd/yyyy)]],2,FALSE)</f>
        <v>0</v>
      </c>
      <c r="C230" s="12">
        <f>VLOOKUP($A230,Table2[[No]:[Date Student Last Attended Program
(mm/dd/yyyy)]],4,FALSE)</f>
        <v>0</v>
      </c>
      <c r="D230" s="51">
        <f>VLOOKUP($A230,Table2[[No]:[Date Student Last Attended Program
(mm/dd/yyyy)]],14,FALSE)</f>
        <v>0</v>
      </c>
      <c r="E230" s="138">
        <f>VLOOKUP($A230,Table2[[No]:[Date Student Last Attended Program
(mm/dd/yyyy)]],17,FALSE)</f>
        <v>0</v>
      </c>
      <c r="F230" s="207">
        <f>VLOOKUP($A230,Table2[[No]:[Date Student Last Attended Program
(mm/dd/yyyy)]],18,FALSE)</f>
        <v>0</v>
      </c>
      <c r="G230" s="209">
        <f>VLOOKUP($A230,Table2[[#All],[No]:[Which Group Does Student Participate In?
(optional)]],23,FALSE)</f>
        <v>0</v>
      </c>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9"/>
      <c r="AM230" s="11">
        <f t="shared" si="9"/>
        <v>0</v>
      </c>
      <c r="AN230" s="11">
        <f t="shared" si="10"/>
        <v>0</v>
      </c>
      <c r="AO230" s="47" t="e">
        <f t="shared" si="11"/>
        <v>#DIV/0!</v>
      </c>
    </row>
    <row r="231" spans="1:41" x14ac:dyDescent="0.25">
      <c r="A231" s="10">
        <v>230</v>
      </c>
      <c r="B231" s="11">
        <f>VLOOKUP($A231,Table2[[No]:[Date Student Last Attended Program
(mm/dd/yyyy)]],2,FALSE)</f>
        <v>0</v>
      </c>
      <c r="C231" s="12">
        <f>VLOOKUP($A231,Table2[[No]:[Date Student Last Attended Program
(mm/dd/yyyy)]],4,FALSE)</f>
        <v>0</v>
      </c>
      <c r="D231" s="51">
        <f>VLOOKUP($A231,Table2[[No]:[Date Student Last Attended Program
(mm/dd/yyyy)]],14,FALSE)</f>
        <v>0</v>
      </c>
      <c r="E231" s="138">
        <f>VLOOKUP($A231,Table2[[No]:[Date Student Last Attended Program
(mm/dd/yyyy)]],17,FALSE)</f>
        <v>0</v>
      </c>
      <c r="F231" s="207">
        <f>VLOOKUP($A231,Table2[[No]:[Date Student Last Attended Program
(mm/dd/yyyy)]],18,FALSE)</f>
        <v>0</v>
      </c>
      <c r="G231" s="209">
        <f>VLOOKUP($A231,Table2[[#All],[No]:[Which Group Does Student Participate In?
(optional)]],23,FALSE)</f>
        <v>0</v>
      </c>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c r="AM231" s="11">
        <f t="shared" si="9"/>
        <v>0</v>
      </c>
      <c r="AN231" s="11">
        <f t="shared" si="10"/>
        <v>0</v>
      </c>
      <c r="AO231" s="47" t="e">
        <f t="shared" si="11"/>
        <v>#DIV/0!</v>
      </c>
    </row>
    <row r="232" spans="1:41" x14ac:dyDescent="0.25">
      <c r="A232" s="10">
        <v>231</v>
      </c>
      <c r="B232" s="11">
        <f>VLOOKUP($A232,Table2[[No]:[Date Student Last Attended Program
(mm/dd/yyyy)]],2,FALSE)</f>
        <v>0</v>
      </c>
      <c r="C232" s="12">
        <f>VLOOKUP($A232,Table2[[No]:[Date Student Last Attended Program
(mm/dd/yyyy)]],4,FALSE)</f>
        <v>0</v>
      </c>
      <c r="D232" s="51">
        <f>VLOOKUP($A232,Table2[[No]:[Date Student Last Attended Program
(mm/dd/yyyy)]],14,FALSE)</f>
        <v>0</v>
      </c>
      <c r="E232" s="138">
        <f>VLOOKUP($A232,Table2[[No]:[Date Student Last Attended Program
(mm/dd/yyyy)]],17,FALSE)</f>
        <v>0</v>
      </c>
      <c r="F232" s="207">
        <f>VLOOKUP($A232,Table2[[No]:[Date Student Last Attended Program
(mm/dd/yyyy)]],18,FALSE)</f>
        <v>0</v>
      </c>
      <c r="G232" s="209">
        <f>VLOOKUP($A232,Table2[[#All],[No]:[Which Group Does Student Participate In?
(optional)]],23,FALSE)</f>
        <v>0</v>
      </c>
      <c r="H232" s="9"/>
      <c r="I232" s="9"/>
      <c r="J232" s="9"/>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c r="AK232" s="9"/>
      <c r="AL232" s="9"/>
      <c r="AM232" s="11">
        <f t="shared" si="9"/>
        <v>0</v>
      </c>
      <c r="AN232" s="11">
        <f t="shared" si="10"/>
        <v>0</v>
      </c>
      <c r="AO232" s="47" t="e">
        <f t="shared" si="11"/>
        <v>#DIV/0!</v>
      </c>
    </row>
    <row r="233" spans="1:41" x14ac:dyDescent="0.25">
      <c r="A233" s="10">
        <v>232</v>
      </c>
      <c r="B233" s="11">
        <f>VLOOKUP($A233,Table2[[No]:[Date Student Last Attended Program
(mm/dd/yyyy)]],2,FALSE)</f>
        <v>0</v>
      </c>
      <c r="C233" s="12">
        <f>VLOOKUP($A233,Table2[[No]:[Date Student Last Attended Program
(mm/dd/yyyy)]],4,FALSE)</f>
        <v>0</v>
      </c>
      <c r="D233" s="51">
        <f>VLOOKUP($A233,Table2[[No]:[Date Student Last Attended Program
(mm/dd/yyyy)]],14,FALSE)</f>
        <v>0</v>
      </c>
      <c r="E233" s="138">
        <f>VLOOKUP($A233,Table2[[No]:[Date Student Last Attended Program
(mm/dd/yyyy)]],17,FALSE)</f>
        <v>0</v>
      </c>
      <c r="F233" s="207">
        <f>VLOOKUP($A233,Table2[[No]:[Date Student Last Attended Program
(mm/dd/yyyy)]],18,FALSE)</f>
        <v>0</v>
      </c>
      <c r="G233" s="209">
        <f>VLOOKUP($A233,Table2[[#All],[No]:[Which Group Does Student Participate In?
(optional)]],23,FALSE)</f>
        <v>0</v>
      </c>
      <c r="H233" s="9"/>
      <c r="I233" s="9"/>
      <c r="J233" s="9"/>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c r="AK233" s="9"/>
      <c r="AL233" s="9"/>
      <c r="AM233" s="11">
        <f t="shared" si="9"/>
        <v>0</v>
      </c>
      <c r="AN233" s="11">
        <f t="shared" si="10"/>
        <v>0</v>
      </c>
      <c r="AO233" s="47" t="e">
        <f t="shared" si="11"/>
        <v>#DIV/0!</v>
      </c>
    </row>
    <row r="234" spans="1:41" x14ac:dyDescent="0.25">
      <c r="A234" s="10">
        <v>233</v>
      </c>
      <c r="B234" s="11">
        <f>VLOOKUP($A234,Table2[[No]:[Date Student Last Attended Program
(mm/dd/yyyy)]],2,FALSE)</f>
        <v>0</v>
      </c>
      <c r="C234" s="12">
        <f>VLOOKUP($A234,Table2[[No]:[Date Student Last Attended Program
(mm/dd/yyyy)]],4,FALSE)</f>
        <v>0</v>
      </c>
      <c r="D234" s="51">
        <f>VLOOKUP($A234,Table2[[No]:[Date Student Last Attended Program
(mm/dd/yyyy)]],14,FALSE)</f>
        <v>0</v>
      </c>
      <c r="E234" s="138">
        <f>VLOOKUP($A234,Table2[[No]:[Date Student Last Attended Program
(mm/dd/yyyy)]],17,FALSE)</f>
        <v>0</v>
      </c>
      <c r="F234" s="207">
        <f>VLOOKUP($A234,Table2[[No]:[Date Student Last Attended Program
(mm/dd/yyyy)]],18,FALSE)</f>
        <v>0</v>
      </c>
      <c r="G234" s="209">
        <f>VLOOKUP($A234,Table2[[#All],[No]:[Which Group Does Student Participate In?
(optional)]],23,FALSE)</f>
        <v>0</v>
      </c>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9"/>
      <c r="AL234" s="9"/>
      <c r="AM234" s="11">
        <f t="shared" si="9"/>
        <v>0</v>
      </c>
      <c r="AN234" s="11">
        <f t="shared" si="10"/>
        <v>0</v>
      </c>
      <c r="AO234" s="47" t="e">
        <f t="shared" si="11"/>
        <v>#DIV/0!</v>
      </c>
    </row>
    <row r="235" spans="1:41" x14ac:dyDescent="0.25">
      <c r="A235" s="10">
        <v>234</v>
      </c>
      <c r="B235" s="11">
        <f>VLOOKUP($A235,Table2[[No]:[Date Student Last Attended Program
(mm/dd/yyyy)]],2,FALSE)</f>
        <v>0</v>
      </c>
      <c r="C235" s="12">
        <f>VLOOKUP($A235,Table2[[No]:[Date Student Last Attended Program
(mm/dd/yyyy)]],4,FALSE)</f>
        <v>0</v>
      </c>
      <c r="D235" s="51">
        <f>VLOOKUP($A235,Table2[[No]:[Date Student Last Attended Program
(mm/dd/yyyy)]],14,FALSE)</f>
        <v>0</v>
      </c>
      <c r="E235" s="138">
        <f>VLOOKUP($A235,Table2[[No]:[Date Student Last Attended Program
(mm/dd/yyyy)]],17,FALSE)</f>
        <v>0</v>
      </c>
      <c r="F235" s="207">
        <f>VLOOKUP($A235,Table2[[No]:[Date Student Last Attended Program
(mm/dd/yyyy)]],18,FALSE)</f>
        <v>0</v>
      </c>
      <c r="G235" s="209">
        <f>VLOOKUP($A235,Table2[[#All],[No]:[Which Group Does Student Participate In?
(optional)]],23,FALSE)</f>
        <v>0</v>
      </c>
      <c r="H235" s="9"/>
      <c r="I235" s="9"/>
      <c r="J235" s="9"/>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c r="AK235" s="9"/>
      <c r="AL235" s="9"/>
      <c r="AM235" s="11">
        <f t="shared" si="9"/>
        <v>0</v>
      </c>
      <c r="AN235" s="11">
        <f t="shared" si="10"/>
        <v>0</v>
      </c>
      <c r="AO235" s="47" t="e">
        <f t="shared" si="11"/>
        <v>#DIV/0!</v>
      </c>
    </row>
    <row r="236" spans="1:41" x14ac:dyDescent="0.25">
      <c r="A236" s="10">
        <v>235</v>
      </c>
      <c r="B236" s="11">
        <f>VLOOKUP($A236,Table2[[No]:[Date Student Last Attended Program
(mm/dd/yyyy)]],2,FALSE)</f>
        <v>0</v>
      </c>
      <c r="C236" s="12">
        <f>VLOOKUP($A236,Table2[[No]:[Date Student Last Attended Program
(mm/dd/yyyy)]],4,FALSE)</f>
        <v>0</v>
      </c>
      <c r="D236" s="51">
        <f>VLOOKUP($A236,Table2[[No]:[Date Student Last Attended Program
(mm/dd/yyyy)]],14,FALSE)</f>
        <v>0</v>
      </c>
      <c r="E236" s="138">
        <f>VLOOKUP($A236,Table2[[No]:[Date Student Last Attended Program
(mm/dd/yyyy)]],17,FALSE)</f>
        <v>0</v>
      </c>
      <c r="F236" s="207">
        <f>VLOOKUP($A236,Table2[[No]:[Date Student Last Attended Program
(mm/dd/yyyy)]],18,FALSE)</f>
        <v>0</v>
      </c>
      <c r="G236" s="209">
        <f>VLOOKUP($A236,Table2[[#All],[No]:[Which Group Does Student Participate In?
(optional)]],23,FALSE)</f>
        <v>0</v>
      </c>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11">
        <f t="shared" si="9"/>
        <v>0</v>
      </c>
      <c r="AN236" s="11">
        <f t="shared" si="10"/>
        <v>0</v>
      </c>
      <c r="AO236" s="47" t="e">
        <f t="shared" si="11"/>
        <v>#DIV/0!</v>
      </c>
    </row>
    <row r="237" spans="1:41" x14ac:dyDescent="0.25">
      <c r="A237" s="10">
        <v>236</v>
      </c>
      <c r="B237" s="11">
        <f>VLOOKUP($A237,Table2[[No]:[Date Student Last Attended Program
(mm/dd/yyyy)]],2,FALSE)</f>
        <v>0</v>
      </c>
      <c r="C237" s="12">
        <f>VLOOKUP($A237,Table2[[No]:[Date Student Last Attended Program
(mm/dd/yyyy)]],4,FALSE)</f>
        <v>0</v>
      </c>
      <c r="D237" s="51">
        <f>VLOOKUP($A237,Table2[[No]:[Date Student Last Attended Program
(mm/dd/yyyy)]],14,FALSE)</f>
        <v>0</v>
      </c>
      <c r="E237" s="138">
        <f>VLOOKUP($A237,Table2[[No]:[Date Student Last Attended Program
(mm/dd/yyyy)]],17,FALSE)</f>
        <v>0</v>
      </c>
      <c r="F237" s="207">
        <f>VLOOKUP($A237,Table2[[No]:[Date Student Last Attended Program
(mm/dd/yyyy)]],18,FALSE)</f>
        <v>0</v>
      </c>
      <c r="G237" s="209">
        <f>VLOOKUP($A237,Table2[[#All],[No]:[Which Group Does Student Participate In?
(optional)]],23,FALSE)</f>
        <v>0</v>
      </c>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9"/>
      <c r="AL237" s="9"/>
      <c r="AM237" s="11">
        <f t="shared" si="9"/>
        <v>0</v>
      </c>
      <c r="AN237" s="11">
        <f t="shared" si="10"/>
        <v>0</v>
      </c>
      <c r="AO237" s="47" t="e">
        <f t="shared" si="11"/>
        <v>#DIV/0!</v>
      </c>
    </row>
    <row r="238" spans="1:41" x14ac:dyDescent="0.25">
      <c r="A238" s="10">
        <v>237</v>
      </c>
      <c r="B238" s="11">
        <f>VLOOKUP($A238,Table2[[No]:[Date Student Last Attended Program
(mm/dd/yyyy)]],2,FALSE)</f>
        <v>0</v>
      </c>
      <c r="C238" s="12">
        <f>VLOOKUP($A238,Table2[[No]:[Date Student Last Attended Program
(mm/dd/yyyy)]],4,FALSE)</f>
        <v>0</v>
      </c>
      <c r="D238" s="51">
        <f>VLOOKUP($A238,Table2[[No]:[Date Student Last Attended Program
(mm/dd/yyyy)]],14,FALSE)</f>
        <v>0</v>
      </c>
      <c r="E238" s="138">
        <f>VLOOKUP($A238,Table2[[No]:[Date Student Last Attended Program
(mm/dd/yyyy)]],17,FALSE)</f>
        <v>0</v>
      </c>
      <c r="F238" s="207">
        <f>VLOOKUP($A238,Table2[[No]:[Date Student Last Attended Program
(mm/dd/yyyy)]],18,FALSE)</f>
        <v>0</v>
      </c>
      <c r="G238" s="209">
        <f>VLOOKUP($A238,Table2[[#All],[No]:[Which Group Does Student Participate In?
(optional)]],23,FALSE)</f>
        <v>0</v>
      </c>
      <c r="H238" s="9"/>
      <c r="I238" s="9"/>
      <c r="J238" s="9"/>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c r="AK238" s="9"/>
      <c r="AL238" s="9"/>
      <c r="AM238" s="11">
        <f t="shared" si="9"/>
        <v>0</v>
      </c>
      <c r="AN238" s="11">
        <f t="shared" si="10"/>
        <v>0</v>
      </c>
      <c r="AO238" s="47" t="e">
        <f t="shared" si="11"/>
        <v>#DIV/0!</v>
      </c>
    </row>
    <row r="239" spans="1:41" x14ac:dyDescent="0.25">
      <c r="A239" s="10">
        <v>238</v>
      </c>
      <c r="B239" s="11">
        <f>VLOOKUP($A239,Table2[[No]:[Date Student Last Attended Program
(mm/dd/yyyy)]],2,FALSE)</f>
        <v>0</v>
      </c>
      <c r="C239" s="12">
        <f>VLOOKUP($A239,Table2[[No]:[Date Student Last Attended Program
(mm/dd/yyyy)]],4,FALSE)</f>
        <v>0</v>
      </c>
      <c r="D239" s="51">
        <f>VLOOKUP($A239,Table2[[No]:[Date Student Last Attended Program
(mm/dd/yyyy)]],14,FALSE)</f>
        <v>0</v>
      </c>
      <c r="E239" s="138">
        <f>VLOOKUP($A239,Table2[[No]:[Date Student Last Attended Program
(mm/dd/yyyy)]],17,FALSE)</f>
        <v>0</v>
      </c>
      <c r="F239" s="207">
        <f>VLOOKUP($A239,Table2[[No]:[Date Student Last Attended Program
(mm/dd/yyyy)]],18,FALSE)</f>
        <v>0</v>
      </c>
      <c r="G239" s="209">
        <f>VLOOKUP($A239,Table2[[#All],[No]:[Which Group Does Student Participate In?
(optional)]],23,FALSE)</f>
        <v>0</v>
      </c>
      <c r="H239" s="9"/>
      <c r="I239" s="9"/>
      <c r="J239" s="9"/>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9"/>
      <c r="AL239" s="9"/>
      <c r="AM239" s="11">
        <f t="shared" si="9"/>
        <v>0</v>
      </c>
      <c r="AN239" s="11">
        <f t="shared" si="10"/>
        <v>0</v>
      </c>
      <c r="AO239" s="47" t="e">
        <f t="shared" si="11"/>
        <v>#DIV/0!</v>
      </c>
    </row>
    <row r="240" spans="1:41" x14ac:dyDescent="0.25">
      <c r="A240" s="10">
        <v>239</v>
      </c>
      <c r="B240" s="11">
        <f>VLOOKUP($A240,Table2[[No]:[Date Student Last Attended Program
(mm/dd/yyyy)]],2,FALSE)</f>
        <v>0</v>
      </c>
      <c r="C240" s="12">
        <f>VLOOKUP($A240,Table2[[No]:[Date Student Last Attended Program
(mm/dd/yyyy)]],4,FALSE)</f>
        <v>0</v>
      </c>
      <c r="D240" s="51">
        <f>VLOOKUP($A240,Table2[[No]:[Date Student Last Attended Program
(mm/dd/yyyy)]],14,FALSE)</f>
        <v>0</v>
      </c>
      <c r="E240" s="138">
        <f>VLOOKUP($A240,Table2[[No]:[Date Student Last Attended Program
(mm/dd/yyyy)]],17,FALSE)</f>
        <v>0</v>
      </c>
      <c r="F240" s="207">
        <f>VLOOKUP($A240,Table2[[No]:[Date Student Last Attended Program
(mm/dd/yyyy)]],18,FALSE)</f>
        <v>0</v>
      </c>
      <c r="G240" s="209">
        <f>VLOOKUP($A240,Table2[[#All],[No]:[Which Group Does Student Participate In?
(optional)]],23,FALSE)</f>
        <v>0</v>
      </c>
      <c r="H240" s="9"/>
      <c r="I240" s="9"/>
      <c r="J240" s="9"/>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c r="AK240" s="9"/>
      <c r="AL240" s="9"/>
      <c r="AM240" s="11">
        <f t="shared" si="9"/>
        <v>0</v>
      </c>
      <c r="AN240" s="11">
        <f t="shared" si="10"/>
        <v>0</v>
      </c>
      <c r="AO240" s="47" t="e">
        <f t="shared" si="11"/>
        <v>#DIV/0!</v>
      </c>
    </row>
    <row r="241" spans="1:41" x14ac:dyDescent="0.25">
      <c r="A241" s="10">
        <v>240</v>
      </c>
      <c r="B241" s="11">
        <f>VLOOKUP($A241,Table2[[No]:[Date Student Last Attended Program
(mm/dd/yyyy)]],2,FALSE)</f>
        <v>0</v>
      </c>
      <c r="C241" s="12">
        <f>VLOOKUP($A241,Table2[[No]:[Date Student Last Attended Program
(mm/dd/yyyy)]],4,FALSE)</f>
        <v>0</v>
      </c>
      <c r="D241" s="51">
        <f>VLOOKUP($A241,Table2[[No]:[Date Student Last Attended Program
(mm/dd/yyyy)]],14,FALSE)</f>
        <v>0</v>
      </c>
      <c r="E241" s="138">
        <f>VLOOKUP($A241,Table2[[No]:[Date Student Last Attended Program
(mm/dd/yyyy)]],17,FALSE)</f>
        <v>0</v>
      </c>
      <c r="F241" s="207">
        <f>VLOOKUP($A241,Table2[[No]:[Date Student Last Attended Program
(mm/dd/yyyy)]],18,FALSE)</f>
        <v>0</v>
      </c>
      <c r="G241" s="209">
        <f>VLOOKUP($A241,Table2[[#All],[No]:[Which Group Does Student Participate In?
(optional)]],23,FALSE)</f>
        <v>0</v>
      </c>
      <c r="H241" s="9"/>
      <c r="I241" s="9"/>
      <c r="J241" s="9"/>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9"/>
      <c r="AL241" s="9"/>
      <c r="AM241" s="11">
        <f t="shared" si="9"/>
        <v>0</v>
      </c>
      <c r="AN241" s="11">
        <f t="shared" si="10"/>
        <v>0</v>
      </c>
      <c r="AO241" s="47" t="e">
        <f t="shared" si="11"/>
        <v>#DIV/0!</v>
      </c>
    </row>
    <row r="242" spans="1:41" x14ac:dyDescent="0.25">
      <c r="A242" s="10">
        <v>241</v>
      </c>
      <c r="B242" s="11">
        <f>VLOOKUP($A242,Table2[[No]:[Date Student Last Attended Program
(mm/dd/yyyy)]],2,FALSE)</f>
        <v>0</v>
      </c>
      <c r="C242" s="12">
        <f>VLOOKUP($A242,Table2[[No]:[Date Student Last Attended Program
(mm/dd/yyyy)]],4,FALSE)</f>
        <v>0</v>
      </c>
      <c r="D242" s="51">
        <f>VLOOKUP($A242,Table2[[No]:[Date Student Last Attended Program
(mm/dd/yyyy)]],14,FALSE)</f>
        <v>0</v>
      </c>
      <c r="E242" s="138">
        <f>VLOOKUP($A242,Table2[[No]:[Date Student Last Attended Program
(mm/dd/yyyy)]],17,FALSE)</f>
        <v>0</v>
      </c>
      <c r="F242" s="207">
        <f>VLOOKUP($A242,Table2[[No]:[Date Student Last Attended Program
(mm/dd/yyyy)]],18,FALSE)</f>
        <v>0</v>
      </c>
      <c r="G242" s="209">
        <f>VLOOKUP($A242,Table2[[#All],[No]:[Which Group Does Student Participate In?
(optional)]],23,FALSE)</f>
        <v>0</v>
      </c>
      <c r="H242" s="9"/>
      <c r="I242" s="9"/>
      <c r="J242" s="9"/>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9"/>
      <c r="AM242" s="11">
        <f t="shared" si="9"/>
        <v>0</v>
      </c>
      <c r="AN242" s="11">
        <f t="shared" si="10"/>
        <v>0</v>
      </c>
      <c r="AO242" s="47" t="e">
        <f t="shared" si="11"/>
        <v>#DIV/0!</v>
      </c>
    </row>
    <row r="243" spans="1:41" x14ac:dyDescent="0.25">
      <c r="A243" s="10">
        <v>242</v>
      </c>
      <c r="B243" s="11">
        <f>VLOOKUP($A243,Table2[[No]:[Date Student Last Attended Program
(mm/dd/yyyy)]],2,FALSE)</f>
        <v>0</v>
      </c>
      <c r="C243" s="12">
        <f>VLOOKUP($A243,Table2[[No]:[Date Student Last Attended Program
(mm/dd/yyyy)]],4,FALSE)</f>
        <v>0</v>
      </c>
      <c r="D243" s="51">
        <f>VLOOKUP($A243,Table2[[No]:[Date Student Last Attended Program
(mm/dd/yyyy)]],14,FALSE)</f>
        <v>0</v>
      </c>
      <c r="E243" s="138">
        <f>VLOOKUP($A243,Table2[[No]:[Date Student Last Attended Program
(mm/dd/yyyy)]],17,FALSE)</f>
        <v>0</v>
      </c>
      <c r="F243" s="207">
        <f>VLOOKUP($A243,Table2[[No]:[Date Student Last Attended Program
(mm/dd/yyyy)]],18,FALSE)</f>
        <v>0</v>
      </c>
      <c r="G243" s="209">
        <f>VLOOKUP($A243,Table2[[#All],[No]:[Which Group Does Student Participate In?
(optional)]],23,FALSE)</f>
        <v>0</v>
      </c>
      <c r="H243" s="9"/>
      <c r="I243" s="9"/>
      <c r="J243" s="9"/>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c r="AK243" s="9"/>
      <c r="AL243" s="9"/>
      <c r="AM243" s="11">
        <f t="shared" si="9"/>
        <v>0</v>
      </c>
      <c r="AN243" s="11">
        <f t="shared" si="10"/>
        <v>0</v>
      </c>
      <c r="AO243" s="47" t="e">
        <f t="shared" si="11"/>
        <v>#DIV/0!</v>
      </c>
    </row>
    <row r="244" spans="1:41" x14ac:dyDescent="0.25">
      <c r="A244" s="10">
        <v>243</v>
      </c>
      <c r="B244" s="11">
        <f>VLOOKUP($A244,Table2[[No]:[Date Student Last Attended Program
(mm/dd/yyyy)]],2,FALSE)</f>
        <v>0</v>
      </c>
      <c r="C244" s="12">
        <f>VLOOKUP($A244,Table2[[No]:[Date Student Last Attended Program
(mm/dd/yyyy)]],4,FALSE)</f>
        <v>0</v>
      </c>
      <c r="D244" s="51">
        <f>VLOOKUP($A244,Table2[[No]:[Date Student Last Attended Program
(mm/dd/yyyy)]],14,FALSE)</f>
        <v>0</v>
      </c>
      <c r="E244" s="138">
        <f>VLOOKUP($A244,Table2[[No]:[Date Student Last Attended Program
(mm/dd/yyyy)]],17,FALSE)</f>
        <v>0</v>
      </c>
      <c r="F244" s="207">
        <f>VLOOKUP($A244,Table2[[No]:[Date Student Last Attended Program
(mm/dd/yyyy)]],18,FALSE)</f>
        <v>0</v>
      </c>
      <c r="G244" s="209">
        <f>VLOOKUP($A244,Table2[[#All],[No]:[Which Group Does Student Participate In?
(optional)]],23,FALSE)</f>
        <v>0</v>
      </c>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9"/>
      <c r="AM244" s="11">
        <f t="shared" si="9"/>
        <v>0</v>
      </c>
      <c r="AN244" s="11">
        <f t="shared" si="10"/>
        <v>0</v>
      </c>
      <c r="AO244" s="47" t="e">
        <f t="shared" si="11"/>
        <v>#DIV/0!</v>
      </c>
    </row>
    <row r="245" spans="1:41" x14ac:dyDescent="0.25">
      <c r="A245" s="10">
        <v>244</v>
      </c>
      <c r="B245" s="11">
        <f>VLOOKUP($A245,Table2[[No]:[Date Student Last Attended Program
(mm/dd/yyyy)]],2,FALSE)</f>
        <v>0</v>
      </c>
      <c r="C245" s="12">
        <f>VLOOKUP($A245,Table2[[No]:[Date Student Last Attended Program
(mm/dd/yyyy)]],4,FALSE)</f>
        <v>0</v>
      </c>
      <c r="D245" s="51">
        <f>VLOOKUP($A245,Table2[[No]:[Date Student Last Attended Program
(mm/dd/yyyy)]],14,FALSE)</f>
        <v>0</v>
      </c>
      <c r="E245" s="138">
        <f>VLOOKUP($A245,Table2[[No]:[Date Student Last Attended Program
(mm/dd/yyyy)]],17,FALSE)</f>
        <v>0</v>
      </c>
      <c r="F245" s="207">
        <f>VLOOKUP($A245,Table2[[No]:[Date Student Last Attended Program
(mm/dd/yyyy)]],18,FALSE)</f>
        <v>0</v>
      </c>
      <c r="G245" s="209">
        <f>VLOOKUP($A245,Table2[[#All],[No]:[Which Group Does Student Participate In?
(optional)]],23,FALSE)</f>
        <v>0</v>
      </c>
      <c r="H245" s="9"/>
      <c r="I245" s="9"/>
      <c r="J245" s="9"/>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c r="AK245" s="9"/>
      <c r="AL245" s="9"/>
      <c r="AM245" s="11">
        <f t="shared" si="9"/>
        <v>0</v>
      </c>
      <c r="AN245" s="11">
        <f t="shared" si="10"/>
        <v>0</v>
      </c>
      <c r="AO245" s="47" t="e">
        <f t="shared" si="11"/>
        <v>#DIV/0!</v>
      </c>
    </row>
    <row r="246" spans="1:41" x14ac:dyDescent="0.25">
      <c r="A246" s="10">
        <v>245</v>
      </c>
      <c r="B246" s="11">
        <f>VLOOKUP($A246,Table2[[No]:[Date Student Last Attended Program
(mm/dd/yyyy)]],2,FALSE)</f>
        <v>0</v>
      </c>
      <c r="C246" s="12">
        <f>VLOOKUP($A246,Table2[[No]:[Date Student Last Attended Program
(mm/dd/yyyy)]],4,FALSE)</f>
        <v>0</v>
      </c>
      <c r="D246" s="51">
        <f>VLOOKUP($A246,Table2[[No]:[Date Student Last Attended Program
(mm/dd/yyyy)]],14,FALSE)</f>
        <v>0</v>
      </c>
      <c r="E246" s="138">
        <f>VLOOKUP($A246,Table2[[No]:[Date Student Last Attended Program
(mm/dd/yyyy)]],17,FALSE)</f>
        <v>0</v>
      </c>
      <c r="F246" s="207">
        <f>VLOOKUP($A246,Table2[[No]:[Date Student Last Attended Program
(mm/dd/yyyy)]],18,FALSE)</f>
        <v>0</v>
      </c>
      <c r="G246" s="209">
        <f>VLOOKUP($A246,Table2[[#All],[No]:[Which Group Does Student Participate In?
(optional)]],23,FALSE)</f>
        <v>0</v>
      </c>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9"/>
      <c r="AL246" s="9"/>
      <c r="AM246" s="11">
        <f t="shared" si="9"/>
        <v>0</v>
      </c>
      <c r="AN246" s="11">
        <f t="shared" si="10"/>
        <v>0</v>
      </c>
      <c r="AO246" s="47" t="e">
        <f t="shared" si="11"/>
        <v>#DIV/0!</v>
      </c>
    </row>
    <row r="247" spans="1:41" x14ac:dyDescent="0.25">
      <c r="A247" s="10">
        <v>246</v>
      </c>
      <c r="B247" s="11">
        <f>VLOOKUP($A247,Table2[[No]:[Date Student Last Attended Program
(mm/dd/yyyy)]],2,FALSE)</f>
        <v>0</v>
      </c>
      <c r="C247" s="12">
        <f>VLOOKUP($A247,Table2[[No]:[Date Student Last Attended Program
(mm/dd/yyyy)]],4,FALSE)</f>
        <v>0</v>
      </c>
      <c r="D247" s="51">
        <f>VLOOKUP($A247,Table2[[No]:[Date Student Last Attended Program
(mm/dd/yyyy)]],14,FALSE)</f>
        <v>0</v>
      </c>
      <c r="E247" s="138">
        <f>VLOOKUP($A247,Table2[[No]:[Date Student Last Attended Program
(mm/dd/yyyy)]],17,FALSE)</f>
        <v>0</v>
      </c>
      <c r="F247" s="207">
        <f>VLOOKUP($A247,Table2[[No]:[Date Student Last Attended Program
(mm/dd/yyyy)]],18,FALSE)</f>
        <v>0</v>
      </c>
      <c r="G247" s="209">
        <f>VLOOKUP($A247,Table2[[#All],[No]:[Which Group Does Student Participate In?
(optional)]],23,FALSE)</f>
        <v>0</v>
      </c>
      <c r="H247" s="9"/>
      <c r="I247" s="9"/>
      <c r="J247" s="9"/>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c r="AK247" s="9"/>
      <c r="AL247" s="9"/>
      <c r="AM247" s="11">
        <f t="shared" si="9"/>
        <v>0</v>
      </c>
      <c r="AN247" s="11">
        <f t="shared" si="10"/>
        <v>0</v>
      </c>
      <c r="AO247" s="47" t="e">
        <f t="shared" si="11"/>
        <v>#DIV/0!</v>
      </c>
    </row>
    <row r="248" spans="1:41" x14ac:dyDescent="0.25">
      <c r="A248" s="10">
        <v>247</v>
      </c>
      <c r="B248" s="11">
        <f>VLOOKUP($A248,Table2[[No]:[Date Student Last Attended Program
(mm/dd/yyyy)]],2,FALSE)</f>
        <v>0</v>
      </c>
      <c r="C248" s="12">
        <f>VLOOKUP($A248,Table2[[No]:[Date Student Last Attended Program
(mm/dd/yyyy)]],4,FALSE)</f>
        <v>0</v>
      </c>
      <c r="D248" s="51">
        <f>VLOOKUP($A248,Table2[[No]:[Date Student Last Attended Program
(mm/dd/yyyy)]],14,FALSE)</f>
        <v>0</v>
      </c>
      <c r="E248" s="138">
        <f>VLOOKUP($A248,Table2[[No]:[Date Student Last Attended Program
(mm/dd/yyyy)]],17,FALSE)</f>
        <v>0</v>
      </c>
      <c r="F248" s="207">
        <f>VLOOKUP($A248,Table2[[No]:[Date Student Last Attended Program
(mm/dd/yyyy)]],18,FALSE)</f>
        <v>0</v>
      </c>
      <c r="G248" s="209">
        <f>VLOOKUP($A248,Table2[[#All],[No]:[Which Group Does Student Participate In?
(optional)]],23,FALSE)</f>
        <v>0</v>
      </c>
      <c r="H248" s="9"/>
      <c r="I248" s="9"/>
      <c r="J248" s="9"/>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c r="AJ248" s="9"/>
      <c r="AK248" s="9"/>
      <c r="AL248" s="9"/>
      <c r="AM248" s="11">
        <f t="shared" si="9"/>
        <v>0</v>
      </c>
      <c r="AN248" s="11">
        <f t="shared" si="10"/>
        <v>0</v>
      </c>
      <c r="AO248" s="47" t="e">
        <f t="shared" si="11"/>
        <v>#DIV/0!</v>
      </c>
    </row>
    <row r="249" spans="1:41" x14ac:dyDescent="0.25">
      <c r="A249" s="10">
        <v>248</v>
      </c>
      <c r="B249" s="11">
        <f>VLOOKUP($A249,Table2[[No]:[Date Student Last Attended Program
(mm/dd/yyyy)]],2,FALSE)</f>
        <v>0</v>
      </c>
      <c r="C249" s="12">
        <f>VLOOKUP($A249,Table2[[No]:[Date Student Last Attended Program
(mm/dd/yyyy)]],4,FALSE)</f>
        <v>0</v>
      </c>
      <c r="D249" s="51">
        <f>VLOOKUP($A249,Table2[[No]:[Date Student Last Attended Program
(mm/dd/yyyy)]],14,FALSE)</f>
        <v>0</v>
      </c>
      <c r="E249" s="138">
        <f>VLOOKUP($A249,Table2[[No]:[Date Student Last Attended Program
(mm/dd/yyyy)]],17,FALSE)</f>
        <v>0</v>
      </c>
      <c r="F249" s="207">
        <f>VLOOKUP($A249,Table2[[No]:[Date Student Last Attended Program
(mm/dd/yyyy)]],18,FALSE)</f>
        <v>0</v>
      </c>
      <c r="G249" s="209">
        <f>VLOOKUP($A249,Table2[[#All],[No]:[Which Group Does Student Participate In?
(optional)]],23,FALSE)</f>
        <v>0</v>
      </c>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11">
        <f t="shared" si="9"/>
        <v>0</v>
      </c>
      <c r="AN249" s="11">
        <f t="shared" si="10"/>
        <v>0</v>
      </c>
      <c r="AO249" s="47" t="e">
        <f t="shared" si="11"/>
        <v>#DIV/0!</v>
      </c>
    </row>
    <row r="250" spans="1:41" x14ac:dyDescent="0.25">
      <c r="A250" s="10">
        <v>249</v>
      </c>
      <c r="B250" s="11">
        <f>VLOOKUP($A250,Table2[[No]:[Date Student Last Attended Program
(mm/dd/yyyy)]],2,FALSE)</f>
        <v>0</v>
      </c>
      <c r="C250" s="12">
        <f>VLOOKUP($A250,Table2[[No]:[Date Student Last Attended Program
(mm/dd/yyyy)]],4,FALSE)</f>
        <v>0</v>
      </c>
      <c r="D250" s="51">
        <f>VLOOKUP($A250,Table2[[No]:[Date Student Last Attended Program
(mm/dd/yyyy)]],14,FALSE)</f>
        <v>0</v>
      </c>
      <c r="E250" s="138">
        <f>VLOOKUP($A250,Table2[[No]:[Date Student Last Attended Program
(mm/dd/yyyy)]],17,FALSE)</f>
        <v>0</v>
      </c>
      <c r="F250" s="207">
        <f>VLOOKUP($A250,Table2[[No]:[Date Student Last Attended Program
(mm/dd/yyyy)]],18,FALSE)</f>
        <v>0</v>
      </c>
      <c r="G250" s="209">
        <f>VLOOKUP($A250,Table2[[#All],[No]:[Which Group Does Student Participate In?
(optional)]],23,FALSE)</f>
        <v>0</v>
      </c>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9"/>
      <c r="AL250" s="9"/>
      <c r="AM250" s="11">
        <f t="shared" si="9"/>
        <v>0</v>
      </c>
      <c r="AN250" s="11">
        <f t="shared" si="10"/>
        <v>0</v>
      </c>
      <c r="AO250" s="47" t="e">
        <f t="shared" si="11"/>
        <v>#DIV/0!</v>
      </c>
    </row>
    <row r="251" spans="1:41" x14ac:dyDescent="0.25">
      <c r="A251" s="10">
        <v>250</v>
      </c>
      <c r="B251" s="11">
        <f>VLOOKUP($A251,Table2[[No]:[Date Student Last Attended Program
(mm/dd/yyyy)]],2,FALSE)</f>
        <v>0</v>
      </c>
      <c r="C251" s="12">
        <f>VLOOKUP($A251,Table2[[No]:[Date Student Last Attended Program
(mm/dd/yyyy)]],4,FALSE)</f>
        <v>0</v>
      </c>
      <c r="D251" s="51">
        <f>VLOOKUP($A251,Table2[[No]:[Date Student Last Attended Program
(mm/dd/yyyy)]],14,FALSE)</f>
        <v>0</v>
      </c>
      <c r="E251" s="138">
        <f>VLOOKUP($A251,Table2[[No]:[Date Student Last Attended Program
(mm/dd/yyyy)]],17,FALSE)</f>
        <v>0</v>
      </c>
      <c r="F251" s="207">
        <f>VLOOKUP($A251,Table2[[No]:[Date Student Last Attended Program
(mm/dd/yyyy)]],18,FALSE)</f>
        <v>0</v>
      </c>
      <c r="G251" s="209">
        <f>VLOOKUP($A251,Table2[[#All],[No]:[Which Group Does Student Participate In?
(optional)]],23,FALSE)</f>
        <v>0</v>
      </c>
      <c r="H251" s="9"/>
      <c r="I251" s="9"/>
      <c r="J251" s="9"/>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c r="AK251" s="9"/>
      <c r="AL251" s="9"/>
      <c r="AM251" s="11">
        <f t="shared" si="9"/>
        <v>0</v>
      </c>
      <c r="AN251" s="11">
        <f t="shared" si="10"/>
        <v>0</v>
      </c>
      <c r="AO251" s="47" t="e">
        <f t="shared" si="11"/>
        <v>#DIV/0!</v>
      </c>
    </row>
    <row r="252" spans="1:41" x14ac:dyDescent="0.25">
      <c r="A252" s="10">
        <v>251</v>
      </c>
      <c r="B252" s="11">
        <f>VLOOKUP($A252,Table2[[No]:[Date Student Last Attended Program
(mm/dd/yyyy)]],2,FALSE)</f>
        <v>0</v>
      </c>
      <c r="C252" s="12">
        <f>VLOOKUP($A252,Table2[[No]:[Date Student Last Attended Program
(mm/dd/yyyy)]],4,FALSE)</f>
        <v>0</v>
      </c>
      <c r="D252" s="51">
        <f>VLOOKUP($A252,Table2[[No]:[Date Student Last Attended Program
(mm/dd/yyyy)]],14,FALSE)</f>
        <v>0</v>
      </c>
      <c r="E252" s="138">
        <f>VLOOKUP($A252,Table2[[No]:[Date Student Last Attended Program
(mm/dd/yyyy)]],17,FALSE)</f>
        <v>0</v>
      </c>
      <c r="F252" s="207">
        <f>VLOOKUP($A252,Table2[[No]:[Date Student Last Attended Program
(mm/dd/yyyy)]],18,FALSE)</f>
        <v>0</v>
      </c>
      <c r="G252" s="209">
        <f>VLOOKUP($A252,Table2[[#All],[No]:[Which Group Does Student Participate In?
(optional)]],23,FALSE)</f>
        <v>0</v>
      </c>
      <c r="H252" s="9"/>
      <c r="I252" s="9"/>
      <c r="J252" s="9"/>
      <c r="K252" s="9"/>
      <c r="L252" s="9"/>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c r="AM252" s="11">
        <f t="shared" si="9"/>
        <v>0</v>
      </c>
      <c r="AN252" s="11">
        <f t="shared" si="10"/>
        <v>0</v>
      </c>
      <c r="AO252" s="47" t="e">
        <f t="shared" si="11"/>
        <v>#DIV/0!</v>
      </c>
    </row>
    <row r="253" spans="1:41" x14ac:dyDescent="0.25">
      <c r="A253" s="10">
        <v>252</v>
      </c>
      <c r="B253" s="11">
        <f>VLOOKUP($A253,Table2[[No]:[Date Student Last Attended Program
(mm/dd/yyyy)]],2,FALSE)</f>
        <v>0</v>
      </c>
      <c r="C253" s="12">
        <f>VLOOKUP($A253,Table2[[No]:[Date Student Last Attended Program
(mm/dd/yyyy)]],4,FALSE)</f>
        <v>0</v>
      </c>
      <c r="D253" s="51">
        <f>VLOOKUP($A253,Table2[[No]:[Date Student Last Attended Program
(mm/dd/yyyy)]],14,FALSE)</f>
        <v>0</v>
      </c>
      <c r="E253" s="138">
        <f>VLOOKUP($A253,Table2[[No]:[Date Student Last Attended Program
(mm/dd/yyyy)]],17,FALSE)</f>
        <v>0</v>
      </c>
      <c r="F253" s="207">
        <f>VLOOKUP($A253,Table2[[No]:[Date Student Last Attended Program
(mm/dd/yyyy)]],18,FALSE)</f>
        <v>0</v>
      </c>
      <c r="G253" s="209">
        <f>VLOOKUP($A253,Table2[[#All],[No]:[Which Group Does Student Participate In?
(optional)]],23,FALSE)</f>
        <v>0</v>
      </c>
      <c r="H253" s="9"/>
      <c r="I253" s="9"/>
      <c r="J253" s="9"/>
      <c r="K253" s="9"/>
      <c r="L253" s="9"/>
      <c r="M253" s="9"/>
      <c r="N253" s="9"/>
      <c r="O253" s="9"/>
      <c r="P253" s="9"/>
      <c r="Q253" s="9"/>
      <c r="R253" s="9"/>
      <c r="S253" s="9"/>
      <c r="T253" s="9"/>
      <c r="U253" s="9"/>
      <c r="V253" s="9"/>
      <c r="W253" s="9"/>
      <c r="X253" s="9"/>
      <c r="Y253" s="9"/>
      <c r="Z253" s="9"/>
      <c r="AA253" s="9"/>
      <c r="AB253" s="9"/>
      <c r="AC253" s="9"/>
      <c r="AD253" s="9"/>
      <c r="AE253" s="9"/>
      <c r="AF253" s="9"/>
      <c r="AG253" s="9"/>
      <c r="AH253" s="9"/>
      <c r="AI253" s="9"/>
      <c r="AJ253" s="9"/>
      <c r="AK253" s="9"/>
      <c r="AL253" s="9"/>
      <c r="AM253" s="11">
        <f t="shared" si="9"/>
        <v>0</v>
      </c>
      <c r="AN253" s="11">
        <f t="shared" si="10"/>
        <v>0</v>
      </c>
      <c r="AO253" s="47" t="e">
        <f t="shared" si="11"/>
        <v>#DIV/0!</v>
      </c>
    </row>
    <row r="254" spans="1:41" x14ac:dyDescent="0.25">
      <c r="A254" s="10">
        <v>253</v>
      </c>
      <c r="B254" s="11">
        <f>VLOOKUP($A254,Table2[[No]:[Date Student Last Attended Program
(mm/dd/yyyy)]],2,FALSE)</f>
        <v>0</v>
      </c>
      <c r="C254" s="12">
        <f>VLOOKUP($A254,Table2[[No]:[Date Student Last Attended Program
(mm/dd/yyyy)]],4,FALSE)</f>
        <v>0</v>
      </c>
      <c r="D254" s="51">
        <f>VLOOKUP($A254,Table2[[No]:[Date Student Last Attended Program
(mm/dd/yyyy)]],14,FALSE)</f>
        <v>0</v>
      </c>
      <c r="E254" s="138">
        <f>VLOOKUP($A254,Table2[[No]:[Date Student Last Attended Program
(mm/dd/yyyy)]],17,FALSE)</f>
        <v>0</v>
      </c>
      <c r="F254" s="207">
        <f>VLOOKUP($A254,Table2[[No]:[Date Student Last Attended Program
(mm/dd/yyyy)]],18,FALSE)</f>
        <v>0</v>
      </c>
      <c r="G254" s="209">
        <f>VLOOKUP($A254,Table2[[#All],[No]:[Which Group Does Student Participate In?
(optional)]],23,FALSE)</f>
        <v>0</v>
      </c>
      <c r="H254" s="9"/>
      <c r="I254" s="9"/>
      <c r="J254" s="9"/>
      <c r="K254" s="9"/>
      <c r="L254" s="9"/>
      <c r="M254" s="9"/>
      <c r="N254" s="9"/>
      <c r="O254" s="9"/>
      <c r="P254" s="9"/>
      <c r="Q254" s="9"/>
      <c r="R254" s="9"/>
      <c r="S254" s="9"/>
      <c r="T254" s="9"/>
      <c r="U254" s="9"/>
      <c r="V254" s="9"/>
      <c r="W254" s="9"/>
      <c r="X254" s="9"/>
      <c r="Y254" s="9"/>
      <c r="Z254" s="9"/>
      <c r="AA254" s="9"/>
      <c r="AB254" s="9"/>
      <c r="AC254" s="9"/>
      <c r="AD254" s="9"/>
      <c r="AE254" s="9"/>
      <c r="AF254" s="9"/>
      <c r="AG254" s="9"/>
      <c r="AH254" s="9"/>
      <c r="AI254" s="9"/>
      <c r="AJ254" s="9"/>
      <c r="AK254" s="9"/>
      <c r="AL254" s="9"/>
      <c r="AM254" s="11">
        <f t="shared" si="9"/>
        <v>0</v>
      </c>
      <c r="AN254" s="11">
        <f t="shared" si="10"/>
        <v>0</v>
      </c>
      <c r="AO254" s="47" t="e">
        <f t="shared" si="11"/>
        <v>#DIV/0!</v>
      </c>
    </row>
    <row r="255" spans="1:41" x14ac:dyDescent="0.25">
      <c r="A255" s="10">
        <v>254</v>
      </c>
      <c r="B255" s="11">
        <f>VLOOKUP($A255,Table2[[No]:[Date Student Last Attended Program
(mm/dd/yyyy)]],2,FALSE)</f>
        <v>0</v>
      </c>
      <c r="C255" s="12">
        <f>VLOOKUP($A255,Table2[[No]:[Date Student Last Attended Program
(mm/dd/yyyy)]],4,FALSE)</f>
        <v>0</v>
      </c>
      <c r="D255" s="51">
        <f>VLOOKUP($A255,Table2[[No]:[Date Student Last Attended Program
(mm/dd/yyyy)]],14,FALSE)</f>
        <v>0</v>
      </c>
      <c r="E255" s="138">
        <f>VLOOKUP($A255,Table2[[No]:[Date Student Last Attended Program
(mm/dd/yyyy)]],17,FALSE)</f>
        <v>0</v>
      </c>
      <c r="F255" s="207">
        <f>VLOOKUP($A255,Table2[[No]:[Date Student Last Attended Program
(mm/dd/yyyy)]],18,FALSE)</f>
        <v>0</v>
      </c>
      <c r="G255" s="209">
        <f>VLOOKUP($A255,Table2[[#All],[No]:[Which Group Does Student Participate In?
(optional)]],23,FALSE)</f>
        <v>0</v>
      </c>
      <c r="H255" s="9"/>
      <c r="I255" s="9"/>
      <c r="J255" s="9"/>
      <c r="K255" s="9"/>
      <c r="L255" s="9"/>
      <c r="M255" s="9"/>
      <c r="N255" s="9"/>
      <c r="O255" s="9"/>
      <c r="P255" s="9"/>
      <c r="Q255" s="9"/>
      <c r="R255" s="9"/>
      <c r="S255" s="9"/>
      <c r="T255" s="9"/>
      <c r="U255" s="9"/>
      <c r="V255" s="9"/>
      <c r="W255" s="9"/>
      <c r="X255" s="9"/>
      <c r="Y255" s="9"/>
      <c r="Z255" s="9"/>
      <c r="AA255" s="9"/>
      <c r="AB255" s="9"/>
      <c r="AC255" s="9"/>
      <c r="AD255" s="9"/>
      <c r="AE255" s="9"/>
      <c r="AF255" s="9"/>
      <c r="AG255" s="9"/>
      <c r="AH255" s="9"/>
      <c r="AI255" s="9"/>
      <c r="AJ255" s="9"/>
      <c r="AK255" s="9"/>
      <c r="AL255" s="9"/>
      <c r="AM255" s="11">
        <f t="shared" si="9"/>
        <v>0</v>
      </c>
      <c r="AN255" s="11">
        <f t="shared" si="10"/>
        <v>0</v>
      </c>
      <c r="AO255" s="47" t="e">
        <f t="shared" si="11"/>
        <v>#DIV/0!</v>
      </c>
    </row>
    <row r="256" spans="1:41" x14ac:dyDescent="0.25">
      <c r="A256" s="10">
        <v>255</v>
      </c>
      <c r="B256" s="11">
        <f>VLOOKUP($A256,Table2[[No]:[Date Student Last Attended Program
(mm/dd/yyyy)]],2,FALSE)</f>
        <v>0</v>
      </c>
      <c r="C256" s="12">
        <f>VLOOKUP($A256,Table2[[No]:[Date Student Last Attended Program
(mm/dd/yyyy)]],4,FALSE)</f>
        <v>0</v>
      </c>
      <c r="D256" s="51">
        <f>VLOOKUP($A256,Table2[[No]:[Date Student Last Attended Program
(mm/dd/yyyy)]],14,FALSE)</f>
        <v>0</v>
      </c>
      <c r="E256" s="138">
        <f>VLOOKUP($A256,Table2[[No]:[Date Student Last Attended Program
(mm/dd/yyyy)]],17,FALSE)</f>
        <v>0</v>
      </c>
      <c r="F256" s="207">
        <f>VLOOKUP($A256,Table2[[No]:[Date Student Last Attended Program
(mm/dd/yyyy)]],18,FALSE)</f>
        <v>0</v>
      </c>
      <c r="G256" s="209">
        <f>VLOOKUP($A256,Table2[[#All],[No]:[Which Group Does Student Participate In?
(optional)]],23,FALSE)</f>
        <v>0</v>
      </c>
      <c r="H256" s="9"/>
      <c r="I256" s="9"/>
      <c r="J256" s="9"/>
      <c r="K256" s="9"/>
      <c r="L256" s="9"/>
      <c r="M256" s="9"/>
      <c r="N256" s="9"/>
      <c r="O256" s="9"/>
      <c r="P256" s="9"/>
      <c r="Q256" s="9"/>
      <c r="R256" s="9"/>
      <c r="S256" s="9"/>
      <c r="T256" s="9"/>
      <c r="U256" s="9"/>
      <c r="V256" s="9"/>
      <c r="W256" s="9"/>
      <c r="X256" s="9"/>
      <c r="Y256" s="9"/>
      <c r="Z256" s="9"/>
      <c r="AA256" s="9"/>
      <c r="AB256" s="9"/>
      <c r="AC256" s="9"/>
      <c r="AD256" s="9"/>
      <c r="AE256" s="9"/>
      <c r="AF256" s="9"/>
      <c r="AG256" s="9"/>
      <c r="AH256" s="9"/>
      <c r="AI256" s="9"/>
      <c r="AJ256" s="9"/>
      <c r="AK256" s="9"/>
      <c r="AL256" s="9"/>
      <c r="AM256" s="11">
        <f t="shared" si="9"/>
        <v>0</v>
      </c>
      <c r="AN256" s="11">
        <f t="shared" si="10"/>
        <v>0</v>
      </c>
      <c r="AO256" s="47" t="e">
        <f t="shared" si="11"/>
        <v>#DIV/0!</v>
      </c>
    </row>
    <row r="257" spans="1:41" x14ac:dyDescent="0.25">
      <c r="A257" s="10">
        <v>256</v>
      </c>
      <c r="B257" s="11">
        <f>VLOOKUP($A257,Table2[[No]:[Date Student Last Attended Program
(mm/dd/yyyy)]],2,FALSE)</f>
        <v>0</v>
      </c>
      <c r="C257" s="12">
        <f>VLOOKUP($A257,Table2[[No]:[Date Student Last Attended Program
(mm/dd/yyyy)]],4,FALSE)</f>
        <v>0</v>
      </c>
      <c r="D257" s="51">
        <f>VLOOKUP($A257,Table2[[No]:[Date Student Last Attended Program
(mm/dd/yyyy)]],14,FALSE)</f>
        <v>0</v>
      </c>
      <c r="E257" s="138">
        <f>VLOOKUP($A257,Table2[[No]:[Date Student Last Attended Program
(mm/dd/yyyy)]],17,FALSE)</f>
        <v>0</v>
      </c>
      <c r="F257" s="207">
        <f>VLOOKUP($A257,Table2[[No]:[Date Student Last Attended Program
(mm/dd/yyyy)]],18,FALSE)</f>
        <v>0</v>
      </c>
      <c r="G257" s="209">
        <f>VLOOKUP($A257,Table2[[#All],[No]:[Which Group Does Student Participate In?
(optional)]],23,FALSE)</f>
        <v>0</v>
      </c>
      <c r="H257" s="9"/>
      <c r="I257" s="9"/>
      <c r="J257" s="9"/>
      <c r="K257" s="9"/>
      <c r="L257" s="9"/>
      <c r="M257" s="9"/>
      <c r="N257" s="9"/>
      <c r="O257" s="9"/>
      <c r="P257" s="9"/>
      <c r="Q257" s="9"/>
      <c r="R257" s="9"/>
      <c r="S257" s="9"/>
      <c r="T257" s="9"/>
      <c r="U257" s="9"/>
      <c r="V257" s="9"/>
      <c r="W257" s="9"/>
      <c r="X257" s="9"/>
      <c r="Y257" s="9"/>
      <c r="Z257" s="9"/>
      <c r="AA257" s="9"/>
      <c r="AB257" s="9"/>
      <c r="AC257" s="9"/>
      <c r="AD257" s="9"/>
      <c r="AE257" s="9"/>
      <c r="AF257" s="9"/>
      <c r="AG257" s="9"/>
      <c r="AH257" s="9"/>
      <c r="AI257" s="9"/>
      <c r="AJ257" s="9"/>
      <c r="AK257" s="9"/>
      <c r="AL257" s="9"/>
      <c r="AM257" s="11">
        <f t="shared" si="9"/>
        <v>0</v>
      </c>
      <c r="AN257" s="11">
        <f t="shared" si="10"/>
        <v>0</v>
      </c>
      <c r="AO257" s="47" t="e">
        <f t="shared" si="11"/>
        <v>#DIV/0!</v>
      </c>
    </row>
    <row r="258" spans="1:41" x14ac:dyDescent="0.25">
      <c r="A258" s="10">
        <v>257</v>
      </c>
      <c r="B258" s="11">
        <f>VLOOKUP($A258,Table2[[No]:[Date Student Last Attended Program
(mm/dd/yyyy)]],2,FALSE)</f>
        <v>0</v>
      </c>
      <c r="C258" s="12">
        <f>VLOOKUP($A258,Table2[[No]:[Date Student Last Attended Program
(mm/dd/yyyy)]],4,FALSE)</f>
        <v>0</v>
      </c>
      <c r="D258" s="51">
        <f>VLOOKUP($A258,Table2[[No]:[Date Student Last Attended Program
(mm/dd/yyyy)]],14,FALSE)</f>
        <v>0</v>
      </c>
      <c r="E258" s="138">
        <f>VLOOKUP($A258,Table2[[No]:[Date Student Last Attended Program
(mm/dd/yyyy)]],17,FALSE)</f>
        <v>0</v>
      </c>
      <c r="F258" s="207">
        <f>VLOOKUP($A258,Table2[[No]:[Date Student Last Attended Program
(mm/dd/yyyy)]],18,FALSE)</f>
        <v>0</v>
      </c>
      <c r="G258" s="209">
        <f>VLOOKUP($A258,Table2[[#All],[No]:[Which Group Does Student Participate In?
(optional)]],23,FALSE)</f>
        <v>0</v>
      </c>
      <c r="H258" s="9"/>
      <c r="I258" s="9"/>
      <c r="J258" s="9"/>
      <c r="K258" s="9"/>
      <c r="L258" s="9"/>
      <c r="M258" s="9"/>
      <c r="N258" s="9"/>
      <c r="O258" s="9"/>
      <c r="P258" s="9"/>
      <c r="Q258" s="9"/>
      <c r="R258" s="9"/>
      <c r="S258" s="9"/>
      <c r="T258" s="9"/>
      <c r="U258" s="9"/>
      <c r="V258" s="9"/>
      <c r="W258" s="9"/>
      <c r="X258" s="9"/>
      <c r="Y258" s="9"/>
      <c r="Z258" s="9"/>
      <c r="AA258" s="9"/>
      <c r="AB258" s="9"/>
      <c r="AC258" s="9"/>
      <c r="AD258" s="9"/>
      <c r="AE258" s="9"/>
      <c r="AF258" s="9"/>
      <c r="AG258" s="9"/>
      <c r="AH258" s="9"/>
      <c r="AI258" s="9"/>
      <c r="AJ258" s="9"/>
      <c r="AK258" s="9"/>
      <c r="AL258" s="9"/>
      <c r="AM258" s="11">
        <f t="shared" ref="AM258:AM301" si="12">COUNTIF(H258:AL258,"1")</f>
        <v>0</v>
      </c>
      <c r="AN258" s="11">
        <f t="shared" ref="AN258:AN301" si="13">COUNTIFS(H258:AL258,"1")+COUNTIF(H258:AL258,"0")</f>
        <v>0</v>
      </c>
      <c r="AO258" s="47" t="e">
        <f t="shared" ref="AO258:AO301" si="14">AM258/AN258</f>
        <v>#DIV/0!</v>
      </c>
    </row>
    <row r="259" spans="1:41" x14ac:dyDescent="0.25">
      <c r="A259" s="10">
        <v>258</v>
      </c>
      <c r="B259" s="11">
        <f>VLOOKUP($A259,Table2[[No]:[Date Student Last Attended Program
(mm/dd/yyyy)]],2,FALSE)</f>
        <v>0</v>
      </c>
      <c r="C259" s="12">
        <f>VLOOKUP($A259,Table2[[No]:[Date Student Last Attended Program
(mm/dd/yyyy)]],4,FALSE)</f>
        <v>0</v>
      </c>
      <c r="D259" s="51">
        <f>VLOOKUP($A259,Table2[[No]:[Date Student Last Attended Program
(mm/dd/yyyy)]],14,FALSE)</f>
        <v>0</v>
      </c>
      <c r="E259" s="138">
        <f>VLOOKUP($A259,Table2[[No]:[Date Student Last Attended Program
(mm/dd/yyyy)]],17,FALSE)</f>
        <v>0</v>
      </c>
      <c r="F259" s="207">
        <f>VLOOKUP($A259,Table2[[No]:[Date Student Last Attended Program
(mm/dd/yyyy)]],18,FALSE)</f>
        <v>0</v>
      </c>
      <c r="G259" s="209">
        <f>VLOOKUP($A259,Table2[[#All],[No]:[Which Group Does Student Participate In?
(optional)]],23,FALSE)</f>
        <v>0</v>
      </c>
      <c r="H259" s="9"/>
      <c r="I259" s="9"/>
      <c r="J259" s="9"/>
      <c r="K259" s="9"/>
      <c r="L259" s="9"/>
      <c r="M259" s="9"/>
      <c r="N259" s="9"/>
      <c r="O259" s="9"/>
      <c r="P259" s="9"/>
      <c r="Q259" s="9"/>
      <c r="R259" s="9"/>
      <c r="S259" s="9"/>
      <c r="T259" s="9"/>
      <c r="U259" s="9"/>
      <c r="V259" s="9"/>
      <c r="W259" s="9"/>
      <c r="X259" s="9"/>
      <c r="Y259" s="9"/>
      <c r="Z259" s="9"/>
      <c r="AA259" s="9"/>
      <c r="AB259" s="9"/>
      <c r="AC259" s="9"/>
      <c r="AD259" s="9"/>
      <c r="AE259" s="9"/>
      <c r="AF259" s="9"/>
      <c r="AG259" s="9"/>
      <c r="AH259" s="9"/>
      <c r="AI259" s="9"/>
      <c r="AJ259" s="9"/>
      <c r="AK259" s="9"/>
      <c r="AL259" s="9"/>
      <c r="AM259" s="11">
        <f t="shared" si="12"/>
        <v>0</v>
      </c>
      <c r="AN259" s="11">
        <f t="shared" si="13"/>
        <v>0</v>
      </c>
      <c r="AO259" s="47" t="e">
        <f t="shared" si="14"/>
        <v>#DIV/0!</v>
      </c>
    </row>
    <row r="260" spans="1:41" x14ac:dyDescent="0.25">
      <c r="A260" s="10">
        <v>259</v>
      </c>
      <c r="B260" s="11">
        <f>VLOOKUP($A260,Table2[[No]:[Date Student Last Attended Program
(mm/dd/yyyy)]],2,FALSE)</f>
        <v>0</v>
      </c>
      <c r="C260" s="12">
        <f>VLOOKUP($A260,Table2[[No]:[Date Student Last Attended Program
(mm/dd/yyyy)]],4,FALSE)</f>
        <v>0</v>
      </c>
      <c r="D260" s="51">
        <f>VLOOKUP($A260,Table2[[No]:[Date Student Last Attended Program
(mm/dd/yyyy)]],14,FALSE)</f>
        <v>0</v>
      </c>
      <c r="E260" s="138">
        <f>VLOOKUP($A260,Table2[[No]:[Date Student Last Attended Program
(mm/dd/yyyy)]],17,FALSE)</f>
        <v>0</v>
      </c>
      <c r="F260" s="207">
        <f>VLOOKUP($A260,Table2[[No]:[Date Student Last Attended Program
(mm/dd/yyyy)]],18,FALSE)</f>
        <v>0</v>
      </c>
      <c r="G260" s="209">
        <f>VLOOKUP($A260,Table2[[#All],[No]:[Which Group Does Student Participate In?
(optional)]],23,FALSE)</f>
        <v>0</v>
      </c>
      <c r="H260" s="9"/>
      <c r="I260" s="9"/>
      <c r="J260" s="9"/>
      <c r="K260" s="9"/>
      <c r="L260" s="9"/>
      <c r="M260" s="9"/>
      <c r="N260" s="9"/>
      <c r="O260" s="9"/>
      <c r="P260" s="9"/>
      <c r="Q260" s="9"/>
      <c r="R260" s="9"/>
      <c r="S260" s="9"/>
      <c r="T260" s="9"/>
      <c r="U260" s="9"/>
      <c r="V260" s="9"/>
      <c r="W260" s="9"/>
      <c r="X260" s="9"/>
      <c r="Y260" s="9"/>
      <c r="Z260" s="9"/>
      <c r="AA260" s="9"/>
      <c r="AB260" s="9"/>
      <c r="AC260" s="9"/>
      <c r="AD260" s="9"/>
      <c r="AE260" s="9"/>
      <c r="AF260" s="9"/>
      <c r="AG260" s="9"/>
      <c r="AH260" s="9"/>
      <c r="AI260" s="9"/>
      <c r="AJ260" s="9"/>
      <c r="AK260" s="9"/>
      <c r="AL260" s="9"/>
      <c r="AM260" s="11">
        <f t="shared" si="12"/>
        <v>0</v>
      </c>
      <c r="AN260" s="11">
        <f t="shared" si="13"/>
        <v>0</v>
      </c>
      <c r="AO260" s="47" t="e">
        <f t="shared" si="14"/>
        <v>#DIV/0!</v>
      </c>
    </row>
    <row r="261" spans="1:41" x14ac:dyDescent="0.25">
      <c r="A261" s="10">
        <v>260</v>
      </c>
      <c r="B261" s="11">
        <f>VLOOKUP($A261,Table2[[No]:[Date Student Last Attended Program
(mm/dd/yyyy)]],2,FALSE)</f>
        <v>0</v>
      </c>
      <c r="C261" s="12">
        <f>VLOOKUP($A261,Table2[[No]:[Date Student Last Attended Program
(mm/dd/yyyy)]],4,FALSE)</f>
        <v>0</v>
      </c>
      <c r="D261" s="51">
        <f>VLOOKUP($A261,Table2[[No]:[Date Student Last Attended Program
(mm/dd/yyyy)]],14,FALSE)</f>
        <v>0</v>
      </c>
      <c r="E261" s="138">
        <f>VLOOKUP($A261,Table2[[No]:[Date Student Last Attended Program
(mm/dd/yyyy)]],17,FALSE)</f>
        <v>0</v>
      </c>
      <c r="F261" s="207">
        <f>VLOOKUP($A261,Table2[[No]:[Date Student Last Attended Program
(mm/dd/yyyy)]],18,FALSE)</f>
        <v>0</v>
      </c>
      <c r="G261" s="209">
        <f>VLOOKUP($A261,Table2[[#All],[No]:[Which Group Does Student Participate In?
(optional)]],23,FALSE)</f>
        <v>0</v>
      </c>
      <c r="H261" s="9"/>
      <c r="I261" s="9"/>
      <c r="J261" s="9"/>
      <c r="K261" s="9"/>
      <c r="L261" s="9"/>
      <c r="M261" s="9"/>
      <c r="N261" s="9"/>
      <c r="O261" s="9"/>
      <c r="P261" s="9"/>
      <c r="Q261" s="9"/>
      <c r="R261" s="9"/>
      <c r="S261" s="9"/>
      <c r="T261" s="9"/>
      <c r="U261" s="9"/>
      <c r="V261" s="9"/>
      <c r="W261" s="9"/>
      <c r="X261" s="9"/>
      <c r="Y261" s="9"/>
      <c r="Z261" s="9"/>
      <c r="AA261" s="9"/>
      <c r="AB261" s="9"/>
      <c r="AC261" s="9"/>
      <c r="AD261" s="9"/>
      <c r="AE261" s="9"/>
      <c r="AF261" s="9"/>
      <c r="AG261" s="9"/>
      <c r="AH261" s="9"/>
      <c r="AI261" s="9"/>
      <c r="AJ261" s="9"/>
      <c r="AK261" s="9"/>
      <c r="AL261" s="9"/>
      <c r="AM261" s="11">
        <f t="shared" si="12"/>
        <v>0</v>
      </c>
      <c r="AN261" s="11">
        <f t="shared" si="13"/>
        <v>0</v>
      </c>
      <c r="AO261" s="47" t="e">
        <f t="shared" si="14"/>
        <v>#DIV/0!</v>
      </c>
    </row>
    <row r="262" spans="1:41" x14ac:dyDescent="0.25">
      <c r="A262" s="10">
        <v>261</v>
      </c>
      <c r="B262" s="11">
        <f>VLOOKUP($A262,Table2[[No]:[Date Student Last Attended Program
(mm/dd/yyyy)]],2,FALSE)</f>
        <v>0</v>
      </c>
      <c r="C262" s="12">
        <f>VLOOKUP($A262,Table2[[No]:[Date Student Last Attended Program
(mm/dd/yyyy)]],4,FALSE)</f>
        <v>0</v>
      </c>
      <c r="D262" s="51">
        <f>VLOOKUP($A262,Table2[[No]:[Date Student Last Attended Program
(mm/dd/yyyy)]],14,FALSE)</f>
        <v>0</v>
      </c>
      <c r="E262" s="138">
        <f>VLOOKUP($A262,Table2[[No]:[Date Student Last Attended Program
(mm/dd/yyyy)]],17,FALSE)</f>
        <v>0</v>
      </c>
      <c r="F262" s="207">
        <f>VLOOKUP($A262,Table2[[No]:[Date Student Last Attended Program
(mm/dd/yyyy)]],18,FALSE)</f>
        <v>0</v>
      </c>
      <c r="G262" s="209">
        <f>VLOOKUP($A262,Table2[[#All],[No]:[Which Group Does Student Participate In?
(optional)]],23,FALSE)</f>
        <v>0</v>
      </c>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11">
        <f t="shared" si="12"/>
        <v>0</v>
      </c>
      <c r="AN262" s="11">
        <f t="shared" si="13"/>
        <v>0</v>
      </c>
      <c r="AO262" s="47" t="e">
        <f t="shared" si="14"/>
        <v>#DIV/0!</v>
      </c>
    </row>
    <row r="263" spans="1:41" x14ac:dyDescent="0.25">
      <c r="A263" s="10">
        <v>262</v>
      </c>
      <c r="B263" s="11">
        <f>VLOOKUP($A263,Table2[[No]:[Date Student Last Attended Program
(mm/dd/yyyy)]],2,FALSE)</f>
        <v>0</v>
      </c>
      <c r="C263" s="12">
        <f>VLOOKUP($A263,Table2[[No]:[Date Student Last Attended Program
(mm/dd/yyyy)]],4,FALSE)</f>
        <v>0</v>
      </c>
      <c r="D263" s="51">
        <f>VLOOKUP($A263,Table2[[No]:[Date Student Last Attended Program
(mm/dd/yyyy)]],14,FALSE)</f>
        <v>0</v>
      </c>
      <c r="E263" s="138">
        <f>VLOOKUP($A263,Table2[[No]:[Date Student Last Attended Program
(mm/dd/yyyy)]],17,FALSE)</f>
        <v>0</v>
      </c>
      <c r="F263" s="207">
        <f>VLOOKUP($A263,Table2[[No]:[Date Student Last Attended Program
(mm/dd/yyyy)]],18,FALSE)</f>
        <v>0</v>
      </c>
      <c r="G263" s="209">
        <f>VLOOKUP($A263,Table2[[#All],[No]:[Which Group Does Student Participate In?
(optional)]],23,FALSE)</f>
        <v>0</v>
      </c>
      <c r="H263" s="9"/>
      <c r="I263" s="9"/>
      <c r="J263" s="9"/>
      <c r="K263" s="9"/>
      <c r="L263" s="9"/>
      <c r="M263" s="9"/>
      <c r="N263" s="9"/>
      <c r="O263" s="9"/>
      <c r="P263" s="9"/>
      <c r="Q263" s="9"/>
      <c r="R263" s="9"/>
      <c r="S263" s="9"/>
      <c r="T263" s="9"/>
      <c r="U263" s="9"/>
      <c r="V263" s="9"/>
      <c r="W263" s="9"/>
      <c r="X263" s="9"/>
      <c r="Y263" s="9"/>
      <c r="Z263" s="9"/>
      <c r="AA263" s="9"/>
      <c r="AB263" s="9"/>
      <c r="AC263" s="9"/>
      <c r="AD263" s="9"/>
      <c r="AE263" s="9"/>
      <c r="AF263" s="9"/>
      <c r="AG263" s="9"/>
      <c r="AH263" s="9"/>
      <c r="AI263" s="9"/>
      <c r="AJ263" s="9"/>
      <c r="AK263" s="9"/>
      <c r="AL263" s="9"/>
      <c r="AM263" s="11">
        <f t="shared" si="12"/>
        <v>0</v>
      </c>
      <c r="AN263" s="11">
        <f t="shared" si="13"/>
        <v>0</v>
      </c>
      <c r="AO263" s="47" t="e">
        <f t="shared" si="14"/>
        <v>#DIV/0!</v>
      </c>
    </row>
    <row r="264" spans="1:41" x14ac:dyDescent="0.25">
      <c r="A264" s="10">
        <v>263</v>
      </c>
      <c r="B264" s="11">
        <f>VLOOKUP($A264,Table2[[No]:[Date Student Last Attended Program
(mm/dd/yyyy)]],2,FALSE)</f>
        <v>0</v>
      </c>
      <c r="C264" s="12">
        <f>VLOOKUP($A264,Table2[[No]:[Date Student Last Attended Program
(mm/dd/yyyy)]],4,FALSE)</f>
        <v>0</v>
      </c>
      <c r="D264" s="51">
        <f>VLOOKUP($A264,Table2[[No]:[Date Student Last Attended Program
(mm/dd/yyyy)]],14,FALSE)</f>
        <v>0</v>
      </c>
      <c r="E264" s="138">
        <f>VLOOKUP($A264,Table2[[No]:[Date Student Last Attended Program
(mm/dd/yyyy)]],17,FALSE)</f>
        <v>0</v>
      </c>
      <c r="F264" s="207">
        <f>VLOOKUP($A264,Table2[[No]:[Date Student Last Attended Program
(mm/dd/yyyy)]],18,FALSE)</f>
        <v>0</v>
      </c>
      <c r="G264" s="209">
        <f>VLOOKUP($A264,Table2[[#All],[No]:[Which Group Does Student Participate In?
(optional)]],23,FALSE)</f>
        <v>0</v>
      </c>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c r="AG264" s="9"/>
      <c r="AH264" s="9"/>
      <c r="AI264" s="9"/>
      <c r="AJ264" s="9"/>
      <c r="AK264" s="9"/>
      <c r="AL264" s="9"/>
      <c r="AM264" s="11">
        <f t="shared" si="12"/>
        <v>0</v>
      </c>
      <c r="AN264" s="11">
        <f t="shared" si="13"/>
        <v>0</v>
      </c>
      <c r="AO264" s="47" t="e">
        <f t="shared" si="14"/>
        <v>#DIV/0!</v>
      </c>
    </row>
    <row r="265" spans="1:41" x14ac:dyDescent="0.25">
      <c r="A265" s="10">
        <v>264</v>
      </c>
      <c r="B265" s="11">
        <f>VLOOKUP($A265,Table2[[No]:[Date Student Last Attended Program
(mm/dd/yyyy)]],2,FALSE)</f>
        <v>0</v>
      </c>
      <c r="C265" s="12">
        <f>VLOOKUP($A265,Table2[[No]:[Date Student Last Attended Program
(mm/dd/yyyy)]],4,FALSE)</f>
        <v>0</v>
      </c>
      <c r="D265" s="51">
        <f>VLOOKUP($A265,Table2[[No]:[Date Student Last Attended Program
(mm/dd/yyyy)]],14,FALSE)</f>
        <v>0</v>
      </c>
      <c r="E265" s="138">
        <f>VLOOKUP($A265,Table2[[No]:[Date Student Last Attended Program
(mm/dd/yyyy)]],17,FALSE)</f>
        <v>0</v>
      </c>
      <c r="F265" s="207">
        <f>VLOOKUP($A265,Table2[[No]:[Date Student Last Attended Program
(mm/dd/yyyy)]],18,FALSE)</f>
        <v>0</v>
      </c>
      <c r="G265" s="209">
        <f>VLOOKUP($A265,Table2[[#All],[No]:[Which Group Does Student Participate In?
(optional)]],23,FALSE)</f>
        <v>0</v>
      </c>
      <c r="H265" s="9"/>
      <c r="I265" s="9"/>
      <c r="J265" s="9"/>
      <c r="K265" s="9"/>
      <c r="L265" s="9"/>
      <c r="M265" s="9"/>
      <c r="N265" s="9"/>
      <c r="O265" s="9"/>
      <c r="P265" s="9"/>
      <c r="Q265" s="9"/>
      <c r="R265" s="9"/>
      <c r="S265" s="9"/>
      <c r="T265" s="9"/>
      <c r="U265" s="9"/>
      <c r="V265" s="9"/>
      <c r="W265" s="9"/>
      <c r="X265" s="9"/>
      <c r="Y265" s="9"/>
      <c r="Z265" s="9"/>
      <c r="AA265" s="9"/>
      <c r="AB265" s="9"/>
      <c r="AC265" s="9"/>
      <c r="AD265" s="9"/>
      <c r="AE265" s="9"/>
      <c r="AF265" s="9"/>
      <c r="AG265" s="9"/>
      <c r="AH265" s="9"/>
      <c r="AI265" s="9"/>
      <c r="AJ265" s="9"/>
      <c r="AK265" s="9"/>
      <c r="AL265" s="9"/>
      <c r="AM265" s="11">
        <f t="shared" si="12"/>
        <v>0</v>
      </c>
      <c r="AN265" s="11">
        <f t="shared" si="13"/>
        <v>0</v>
      </c>
      <c r="AO265" s="47" t="e">
        <f t="shared" si="14"/>
        <v>#DIV/0!</v>
      </c>
    </row>
    <row r="266" spans="1:41" x14ac:dyDescent="0.25">
      <c r="A266" s="10">
        <v>265</v>
      </c>
      <c r="B266" s="11">
        <f>VLOOKUP($A266,Table2[[No]:[Date Student Last Attended Program
(mm/dd/yyyy)]],2,FALSE)</f>
        <v>0</v>
      </c>
      <c r="C266" s="12">
        <f>VLOOKUP($A266,Table2[[No]:[Date Student Last Attended Program
(mm/dd/yyyy)]],4,FALSE)</f>
        <v>0</v>
      </c>
      <c r="D266" s="51">
        <f>VLOOKUP($A266,Table2[[No]:[Date Student Last Attended Program
(mm/dd/yyyy)]],14,FALSE)</f>
        <v>0</v>
      </c>
      <c r="E266" s="138">
        <f>VLOOKUP($A266,Table2[[No]:[Date Student Last Attended Program
(mm/dd/yyyy)]],17,FALSE)</f>
        <v>0</v>
      </c>
      <c r="F266" s="207">
        <f>VLOOKUP($A266,Table2[[No]:[Date Student Last Attended Program
(mm/dd/yyyy)]],18,FALSE)</f>
        <v>0</v>
      </c>
      <c r="G266" s="209">
        <f>VLOOKUP($A266,Table2[[#All],[No]:[Which Group Does Student Participate In?
(optional)]],23,FALSE)</f>
        <v>0</v>
      </c>
      <c r="H266" s="9"/>
      <c r="I266" s="9"/>
      <c r="J266" s="9"/>
      <c r="K266" s="9"/>
      <c r="L266" s="9"/>
      <c r="M266" s="9"/>
      <c r="N266" s="9"/>
      <c r="O266" s="9"/>
      <c r="P266" s="9"/>
      <c r="Q266" s="9"/>
      <c r="R266" s="9"/>
      <c r="S266" s="9"/>
      <c r="T266" s="9"/>
      <c r="U266" s="9"/>
      <c r="V266" s="9"/>
      <c r="W266" s="9"/>
      <c r="X266" s="9"/>
      <c r="Y266" s="9"/>
      <c r="Z266" s="9"/>
      <c r="AA266" s="9"/>
      <c r="AB266" s="9"/>
      <c r="AC266" s="9"/>
      <c r="AD266" s="9"/>
      <c r="AE266" s="9"/>
      <c r="AF266" s="9"/>
      <c r="AG266" s="9"/>
      <c r="AH266" s="9"/>
      <c r="AI266" s="9"/>
      <c r="AJ266" s="9"/>
      <c r="AK266" s="9"/>
      <c r="AL266" s="9"/>
      <c r="AM266" s="11">
        <f t="shared" si="12"/>
        <v>0</v>
      </c>
      <c r="AN266" s="11">
        <f t="shared" si="13"/>
        <v>0</v>
      </c>
      <c r="AO266" s="47" t="e">
        <f t="shared" si="14"/>
        <v>#DIV/0!</v>
      </c>
    </row>
    <row r="267" spans="1:41" x14ac:dyDescent="0.25">
      <c r="A267" s="10">
        <v>266</v>
      </c>
      <c r="B267" s="11">
        <f>VLOOKUP($A267,Table2[[No]:[Date Student Last Attended Program
(mm/dd/yyyy)]],2,FALSE)</f>
        <v>0</v>
      </c>
      <c r="C267" s="12">
        <f>VLOOKUP($A267,Table2[[No]:[Date Student Last Attended Program
(mm/dd/yyyy)]],4,FALSE)</f>
        <v>0</v>
      </c>
      <c r="D267" s="51">
        <f>VLOOKUP($A267,Table2[[No]:[Date Student Last Attended Program
(mm/dd/yyyy)]],14,FALSE)</f>
        <v>0</v>
      </c>
      <c r="E267" s="138">
        <f>VLOOKUP($A267,Table2[[No]:[Date Student Last Attended Program
(mm/dd/yyyy)]],17,FALSE)</f>
        <v>0</v>
      </c>
      <c r="F267" s="207">
        <f>VLOOKUP($A267,Table2[[No]:[Date Student Last Attended Program
(mm/dd/yyyy)]],18,FALSE)</f>
        <v>0</v>
      </c>
      <c r="G267" s="209">
        <f>VLOOKUP($A267,Table2[[#All],[No]:[Which Group Does Student Participate In?
(optional)]],23,FALSE)</f>
        <v>0</v>
      </c>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c r="AG267" s="9"/>
      <c r="AH267" s="9"/>
      <c r="AI267" s="9"/>
      <c r="AJ267" s="9"/>
      <c r="AK267" s="9"/>
      <c r="AL267" s="9"/>
      <c r="AM267" s="11">
        <f t="shared" si="12"/>
        <v>0</v>
      </c>
      <c r="AN267" s="11">
        <f t="shared" si="13"/>
        <v>0</v>
      </c>
      <c r="AO267" s="47" t="e">
        <f t="shared" si="14"/>
        <v>#DIV/0!</v>
      </c>
    </row>
    <row r="268" spans="1:41" x14ac:dyDescent="0.25">
      <c r="A268" s="10">
        <v>267</v>
      </c>
      <c r="B268" s="11">
        <f>VLOOKUP($A268,Table2[[No]:[Date Student Last Attended Program
(mm/dd/yyyy)]],2,FALSE)</f>
        <v>0</v>
      </c>
      <c r="C268" s="12">
        <f>VLOOKUP($A268,Table2[[No]:[Date Student Last Attended Program
(mm/dd/yyyy)]],4,FALSE)</f>
        <v>0</v>
      </c>
      <c r="D268" s="51">
        <f>VLOOKUP($A268,Table2[[No]:[Date Student Last Attended Program
(mm/dd/yyyy)]],14,FALSE)</f>
        <v>0</v>
      </c>
      <c r="E268" s="138">
        <f>VLOOKUP($A268,Table2[[No]:[Date Student Last Attended Program
(mm/dd/yyyy)]],17,FALSE)</f>
        <v>0</v>
      </c>
      <c r="F268" s="207">
        <f>VLOOKUP($A268,Table2[[No]:[Date Student Last Attended Program
(mm/dd/yyyy)]],18,FALSE)</f>
        <v>0</v>
      </c>
      <c r="G268" s="209">
        <f>VLOOKUP($A268,Table2[[#All],[No]:[Which Group Does Student Participate In?
(optional)]],23,FALSE)</f>
        <v>0</v>
      </c>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c r="AG268" s="9"/>
      <c r="AH268" s="9"/>
      <c r="AI268" s="9"/>
      <c r="AJ268" s="9"/>
      <c r="AK268" s="9"/>
      <c r="AL268" s="9"/>
      <c r="AM268" s="11">
        <f t="shared" si="12"/>
        <v>0</v>
      </c>
      <c r="AN268" s="11">
        <f t="shared" si="13"/>
        <v>0</v>
      </c>
      <c r="AO268" s="47" t="e">
        <f t="shared" si="14"/>
        <v>#DIV/0!</v>
      </c>
    </row>
    <row r="269" spans="1:41" x14ac:dyDescent="0.25">
      <c r="A269" s="10">
        <v>268</v>
      </c>
      <c r="B269" s="11">
        <f>VLOOKUP($A269,Table2[[No]:[Date Student Last Attended Program
(mm/dd/yyyy)]],2,FALSE)</f>
        <v>0</v>
      </c>
      <c r="C269" s="12">
        <f>VLOOKUP($A269,Table2[[No]:[Date Student Last Attended Program
(mm/dd/yyyy)]],4,FALSE)</f>
        <v>0</v>
      </c>
      <c r="D269" s="51">
        <f>VLOOKUP($A269,Table2[[No]:[Date Student Last Attended Program
(mm/dd/yyyy)]],14,FALSE)</f>
        <v>0</v>
      </c>
      <c r="E269" s="138">
        <f>VLOOKUP($A269,Table2[[No]:[Date Student Last Attended Program
(mm/dd/yyyy)]],17,FALSE)</f>
        <v>0</v>
      </c>
      <c r="F269" s="207">
        <f>VLOOKUP($A269,Table2[[No]:[Date Student Last Attended Program
(mm/dd/yyyy)]],18,FALSE)</f>
        <v>0</v>
      </c>
      <c r="G269" s="209">
        <f>VLOOKUP($A269,Table2[[#All],[No]:[Which Group Does Student Participate In?
(optional)]],23,FALSE)</f>
        <v>0</v>
      </c>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c r="AG269" s="9"/>
      <c r="AH269" s="9"/>
      <c r="AI269" s="9"/>
      <c r="AJ269" s="9"/>
      <c r="AK269" s="9"/>
      <c r="AL269" s="9"/>
      <c r="AM269" s="11">
        <f t="shared" si="12"/>
        <v>0</v>
      </c>
      <c r="AN269" s="11">
        <f t="shared" si="13"/>
        <v>0</v>
      </c>
      <c r="AO269" s="47" t="e">
        <f t="shared" si="14"/>
        <v>#DIV/0!</v>
      </c>
    </row>
    <row r="270" spans="1:41" x14ac:dyDescent="0.25">
      <c r="A270" s="10">
        <v>269</v>
      </c>
      <c r="B270" s="11">
        <f>VLOOKUP($A270,Table2[[No]:[Date Student Last Attended Program
(mm/dd/yyyy)]],2,FALSE)</f>
        <v>0</v>
      </c>
      <c r="C270" s="12">
        <f>VLOOKUP($A270,Table2[[No]:[Date Student Last Attended Program
(mm/dd/yyyy)]],4,FALSE)</f>
        <v>0</v>
      </c>
      <c r="D270" s="51">
        <f>VLOOKUP($A270,Table2[[No]:[Date Student Last Attended Program
(mm/dd/yyyy)]],14,FALSE)</f>
        <v>0</v>
      </c>
      <c r="E270" s="138">
        <f>VLOOKUP($A270,Table2[[No]:[Date Student Last Attended Program
(mm/dd/yyyy)]],17,FALSE)</f>
        <v>0</v>
      </c>
      <c r="F270" s="207">
        <f>VLOOKUP($A270,Table2[[No]:[Date Student Last Attended Program
(mm/dd/yyyy)]],18,FALSE)</f>
        <v>0</v>
      </c>
      <c r="G270" s="209">
        <f>VLOOKUP($A270,Table2[[#All],[No]:[Which Group Does Student Participate In?
(optional)]],23,FALSE)</f>
        <v>0</v>
      </c>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c r="AG270" s="9"/>
      <c r="AH270" s="9"/>
      <c r="AI270" s="9"/>
      <c r="AJ270" s="9"/>
      <c r="AK270" s="9"/>
      <c r="AL270" s="9"/>
      <c r="AM270" s="11">
        <f t="shared" si="12"/>
        <v>0</v>
      </c>
      <c r="AN270" s="11">
        <f t="shared" si="13"/>
        <v>0</v>
      </c>
      <c r="AO270" s="47" t="e">
        <f t="shared" si="14"/>
        <v>#DIV/0!</v>
      </c>
    </row>
    <row r="271" spans="1:41" x14ac:dyDescent="0.25">
      <c r="A271" s="10">
        <v>270</v>
      </c>
      <c r="B271" s="11">
        <f>VLOOKUP($A271,Table2[[No]:[Date Student Last Attended Program
(mm/dd/yyyy)]],2,FALSE)</f>
        <v>0</v>
      </c>
      <c r="C271" s="12">
        <f>VLOOKUP($A271,Table2[[No]:[Date Student Last Attended Program
(mm/dd/yyyy)]],4,FALSE)</f>
        <v>0</v>
      </c>
      <c r="D271" s="51">
        <f>VLOOKUP($A271,Table2[[No]:[Date Student Last Attended Program
(mm/dd/yyyy)]],14,FALSE)</f>
        <v>0</v>
      </c>
      <c r="E271" s="138">
        <f>VLOOKUP($A271,Table2[[No]:[Date Student Last Attended Program
(mm/dd/yyyy)]],17,FALSE)</f>
        <v>0</v>
      </c>
      <c r="F271" s="207">
        <f>VLOOKUP($A271,Table2[[No]:[Date Student Last Attended Program
(mm/dd/yyyy)]],18,FALSE)</f>
        <v>0</v>
      </c>
      <c r="G271" s="209">
        <f>VLOOKUP($A271,Table2[[#All],[No]:[Which Group Does Student Participate In?
(optional)]],23,FALSE)</f>
        <v>0</v>
      </c>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c r="AG271" s="9"/>
      <c r="AH271" s="9"/>
      <c r="AI271" s="9"/>
      <c r="AJ271" s="9"/>
      <c r="AK271" s="9"/>
      <c r="AL271" s="9"/>
      <c r="AM271" s="11">
        <f t="shared" si="12"/>
        <v>0</v>
      </c>
      <c r="AN271" s="11">
        <f t="shared" si="13"/>
        <v>0</v>
      </c>
      <c r="AO271" s="47" t="e">
        <f t="shared" si="14"/>
        <v>#DIV/0!</v>
      </c>
    </row>
    <row r="272" spans="1:41" x14ac:dyDescent="0.25">
      <c r="A272" s="10">
        <v>271</v>
      </c>
      <c r="B272" s="11">
        <f>VLOOKUP($A272,Table2[[No]:[Date Student Last Attended Program
(mm/dd/yyyy)]],2,FALSE)</f>
        <v>0</v>
      </c>
      <c r="C272" s="12">
        <f>VLOOKUP($A272,Table2[[No]:[Date Student Last Attended Program
(mm/dd/yyyy)]],4,FALSE)</f>
        <v>0</v>
      </c>
      <c r="D272" s="51">
        <f>VLOOKUP($A272,Table2[[No]:[Date Student Last Attended Program
(mm/dd/yyyy)]],14,FALSE)</f>
        <v>0</v>
      </c>
      <c r="E272" s="138">
        <f>VLOOKUP($A272,Table2[[No]:[Date Student Last Attended Program
(mm/dd/yyyy)]],17,FALSE)</f>
        <v>0</v>
      </c>
      <c r="F272" s="207">
        <f>VLOOKUP($A272,Table2[[No]:[Date Student Last Attended Program
(mm/dd/yyyy)]],18,FALSE)</f>
        <v>0</v>
      </c>
      <c r="G272" s="209">
        <f>VLOOKUP($A272,Table2[[#All],[No]:[Which Group Does Student Participate In?
(optional)]],23,FALSE)</f>
        <v>0</v>
      </c>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c r="AG272" s="9"/>
      <c r="AH272" s="9"/>
      <c r="AI272" s="9"/>
      <c r="AJ272" s="9"/>
      <c r="AK272" s="9"/>
      <c r="AL272" s="9"/>
      <c r="AM272" s="11">
        <f t="shared" si="12"/>
        <v>0</v>
      </c>
      <c r="AN272" s="11">
        <f t="shared" si="13"/>
        <v>0</v>
      </c>
      <c r="AO272" s="47" t="e">
        <f t="shared" si="14"/>
        <v>#DIV/0!</v>
      </c>
    </row>
    <row r="273" spans="1:41" x14ac:dyDescent="0.25">
      <c r="A273" s="10">
        <v>272</v>
      </c>
      <c r="B273" s="11">
        <f>VLOOKUP($A273,Table2[[No]:[Date Student Last Attended Program
(mm/dd/yyyy)]],2,FALSE)</f>
        <v>0</v>
      </c>
      <c r="C273" s="12">
        <f>VLOOKUP($A273,Table2[[No]:[Date Student Last Attended Program
(mm/dd/yyyy)]],4,FALSE)</f>
        <v>0</v>
      </c>
      <c r="D273" s="51">
        <f>VLOOKUP($A273,Table2[[No]:[Date Student Last Attended Program
(mm/dd/yyyy)]],14,FALSE)</f>
        <v>0</v>
      </c>
      <c r="E273" s="138">
        <f>VLOOKUP($A273,Table2[[No]:[Date Student Last Attended Program
(mm/dd/yyyy)]],17,FALSE)</f>
        <v>0</v>
      </c>
      <c r="F273" s="207">
        <f>VLOOKUP($A273,Table2[[No]:[Date Student Last Attended Program
(mm/dd/yyyy)]],18,FALSE)</f>
        <v>0</v>
      </c>
      <c r="G273" s="209">
        <f>VLOOKUP($A273,Table2[[#All],[No]:[Which Group Does Student Participate In?
(optional)]],23,FALSE)</f>
        <v>0</v>
      </c>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c r="AG273" s="9"/>
      <c r="AH273" s="9"/>
      <c r="AI273" s="9"/>
      <c r="AJ273" s="9"/>
      <c r="AK273" s="9"/>
      <c r="AL273" s="9"/>
      <c r="AM273" s="11">
        <f t="shared" si="12"/>
        <v>0</v>
      </c>
      <c r="AN273" s="11">
        <f t="shared" si="13"/>
        <v>0</v>
      </c>
      <c r="AO273" s="47" t="e">
        <f t="shared" si="14"/>
        <v>#DIV/0!</v>
      </c>
    </row>
    <row r="274" spans="1:41" x14ac:dyDescent="0.25">
      <c r="A274" s="10">
        <v>273</v>
      </c>
      <c r="B274" s="11">
        <f>VLOOKUP($A274,Table2[[No]:[Date Student Last Attended Program
(mm/dd/yyyy)]],2,FALSE)</f>
        <v>0</v>
      </c>
      <c r="C274" s="12">
        <f>VLOOKUP($A274,Table2[[No]:[Date Student Last Attended Program
(mm/dd/yyyy)]],4,FALSE)</f>
        <v>0</v>
      </c>
      <c r="D274" s="51">
        <f>VLOOKUP($A274,Table2[[No]:[Date Student Last Attended Program
(mm/dd/yyyy)]],14,FALSE)</f>
        <v>0</v>
      </c>
      <c r="E274" s="138">
        <f>VLOOKUP($A274,Table2[[No]:[Date Student Last Attended Program
(mm/dd/yyyy)]],17,FALSE)</f>
        <v>0</v>
      </c>
      <c r="F274" s="207">
        <f>VLOOKUP($A274,Table2[[No]:[Date Student Last Attended Program
(mm/dd/yyyy)]],18,FALSE)</f>
        <v>0</v>
      </c>
      <c r="G274" s="209">
        <f>VLOOKUP($A274,Table2[[#All],[No]:[Which Group Does Student Participate In?
(optional)]],23,FALSE)</f>
        <v>0</v>
      </c>
      <c r="H274" s="9"/>
      <c r="I274" s="9"/>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9"/>
      <c r="AI274" s="9"/>
      <c r="AJ274" s="9"/>
      <c r="AK274" s="9"/>
      <c r="AL274" s="9"/>
      <c r="AM274" s="11">
        <f t="shared" si="12"/>
        <v>0</v>
      </c>
      <c r="AN274" s="11">
        <f t="shared" si="13"/>
        <v>0</v>
      </c>
      <c r="AO274" s="47" t="e">
        <f t="shared" si="14"/>
        <v>#DIV/0!</v>
      </c>
    </row>
    <row r="275" spans="1:41" x14ac:dyDescent="0.25">
      <c r="A275" s="10">
        <v>274</v>
      </c>
      <c r="B275" s="11">
        <f>VLOOKUP($A275,Table2[[No]:[Date Student Last Attended Program
(mm/dd/yyyy)]],2,FALSE)</f>
        <v>0</v>
      </c>
      <c r="C275" s="12">
        <f>VLOOKUP($A275,Table2[[No]:[Date Student Last Attended Program
(mm/dd/yyyy)]],4,FALSE)</f>
        <v>0</v>
      </c>
      <c r="D275" s="51">
        <f>VLOOKUP($A275,Table2[[No]:[Date Student Last Attended Program
(mm/dd/yyyy)]],14,FALSE)</f>
        <v>0</v>
      </c>
      <c r="E275" s="138">
        <f>VLOOKUP($A275,Table2[[No]:[Date Student Last Attended Program
(mm/dd/yyyy)]],17,FALSE)</f>
        <v>0</v>
      </c>
      <c r="F275" s="207">
        <f>VLOOKUP($A275,Table2[[No]:[Date Student Last Attended Program
(mm/dd/yyyy)]],18,FALSE)</f>
        <v>0</v>
      </c>
      <c r="G275" s="209">
        <f>VLOOKUP($A275,Table2[[#All],[No]:[Which Group Does Student Participate In?
(optional)]],23,FALSE)</f>
        <v>0</v>
      </c>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11">
        <f t="shared" si="12"/>
        <v>0</v>
      </c>
      <c r="AN275" s="11">
        <f t="shared" si="13"/>
        <v>0</v>
      </c>
      <c r="AO275" s="47" t="e">
        <f t="shared" si="14"/>
        <v>#DIV/0!</v>
      </c>
    </row>
    <row r="276" spans="1:41" x14ac:dyDescent="0.25">
      <c r="A276" s="10">
        <v>275</v>
      </c>
      <c r="B276" s="11">
        <f>VLOOKUP($A276,Table2[[No]:[Date Student Last Attended Program
(mm/dd/yyyy)]],2,FALSE)</f>
        <v>0</v>
      </c>
      <c r="C276" s="12">
        <f>VLOOKUP($A276,Table2[[No]:[Date Student Last Attended Program
(mm/dd/yyyy)]],4,FALSE)</f>
        <v>0</v>
      </c>
      <c r="D276" s="51">
        <f>VLOOKUP($A276,Table2[[No]:[Date Student Last Attended Program
(mm/dd/yyyy)]],14,FALSE)</f>
        <v>0</v>
      </c>
      <c r="E276" s="138">
        <f>VLOOKUP($A276,Table2[[No]:[Date Student Last Attended Program
(mm/dd/yyyy)]],17,FALSE)</f>
        <v>0</v>
      </c>
      <c r="F276" s="207">
        <f>VLOOKUP($A276,Table2[[No]:[Date Student Last Attended Program
(mm/dd/yyyy)]],18,FALSE)</f>
        <v>0</v>
      </c>
      <c r="G276" s="209">
        <f>VLOOKUP($A276,Table2[[#All],[No]:[Which Group Does Student Participate In?
(optional)]],23,FALSE)</f>
        <v>0</v>
      </c>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c r="AG276" s="9"/>
      <c r="AH276" s="9"/>
      <c r="AI276" s="9"/>
      <c r="AJ276" s="9"/>
      <c r="AK276" s="9"/>
      <c r="AL276" s="9"/>
      <c r="AM276" s="11">
        <f t="shared" si="12"/>
        <v>0</v>
      </c>
      <c r="AN276" s="11">
        <f t="shared" si="13"/>
        <v>0</v>
      </c>
      <c r="AO276" s="47" t="e">
        <f t="shared" si="14"/>
        <v>#DIV/0!</v>
      </c>
    </row>
    <row r="277" spans="1:41" x14ac:dyDescent="0.25">
      <c r="A277" s="10">
        <v>276</v>
      </c>
      <c r="B277" s="11">
        <f>VLOOKUP($A277,Table2[[No]:[Date Student Last Attended Program
(mm/dd/yyyy)]],2,FALSE)</f>
        <v>0</v>
      </c>
      <c r="C277" s="12">
        <f>VLOOKUP($A277,Table2[[No]:[Date Student Last Attended Program
(mm/dd/yyyy)]],4,FALSE)</f>
        <v>0</v>
      </c>
      <c r="D277" s="51">
        <f>VLOOKUP($A277,Table2[[No]:[Date Student Last Attended Program
(mm/dd/yyyy)]],14,FALSE)</f>
        <v>0</v>
      </c>
      <c r="E277" s="138">
        <f>VLOOKUP($A277,Table2[[No]:[Date Student Last Attended Program
(mm/dd/yyyy)]],17,FALSE)</f>
        <v>0</v>
      </c>
      <c r="F277" s="207">
        <f>VLOOKUP($A277,Table2[[No]:[Date Student Last Attended Program
(mm/dd/yyyy)]],18,FALSE)</f>
        <v>0</v>
      </c>
      <c r="G277" s="209">
        <f>VLOOKUP($A277,Table2[[#All],[No]:[Which Group Does Student Participate In?
(optional)]],23,FALSE)</f>
        <v>0</v>
      </c>
      <c r="H277" s="9"/>
      <c r="I277" s="9"/>
      <c r="J277" s="9"/>
      <c r="K277" s="9"/>
      <c r="L277" s="9"/>
      <c r="M277" s="9"/>
      <c r="N277" s="9"/>
      <c r="O277" s="9"/>
      <c r="P277" s="9"/>
      <c r="Q277" s="9"/>
      <c r="R277" s="9"/>
      <c r="S277" s="9"/>
      <c r="T277" s="9"/>
      <c r="U277" s="9"/>
      <c r="V277" s="9"/>
      <c r="W277" s="9"/>
      <c r="X277" s="9"/>
      <c r="Y277" s="9"/>
      <c r="Z277" s="9"/>
      <c r="AA277" s="9"/>
      <c r="AB277" s="9"/>
      <c r="AC277" s="9"/>
      <c r="AD277" s="9"/>
      <c r="AE277" s="9"/>
      <c r="AF277" s="9"/>
      <c r="AG277" s="9"/>
      <c r="AH277" s="9"/>
      <c r="AI277" s="9"/>
      <c r="AJ277" s="9"/>
      <c r="AK277" s="9"/>
      <c r="AL277" s="9"/>
      <c r="AM277" s="11">
        <f t="shared" si="12"/>
        <v>0</v>
      </c>
      <c r="AN277" s="11">
        <f t="shared" si="13"/>
        <v>0</v>
      </c>
      <c r="AO277" s="47" t="e">
        <f t="shared" si="14"/>
        <v>#DIV/0!</v>
      </c>
    </row>
    <row r="278" spans="1:41" x14ac:dyDescent="0.25">
      <c r="A278" s="10">
        <v>277</v>
      </c>
      <c r="B278" s="11">
        <f>VLOOKUP($A278,Table2[[No]:[Date Student Last Attended Program
(mm/dd/yyyy)]],2,FALSE)</f>
        <v>0</v>
      </c>
      <c r="C278" s="12">
        <f>VLOOKUP($A278,Table2[[No]:[Date Student Last Attended Program
(mm/dd/yyyy)]],4,FALSE)</f>
        <v>0</v>
      </c>
      <c r="D278" s="51">
        <f>VLOOKUP($A278,Table2[[No]:[Date Student Last Attended Program
(mm/dd/yyyy)]],14,FALSE)</f>
        <v>0</v>
      </c>
      <c r="E278" s="138">
        <f>VLOOKUP($A278,Table2[[No]:[Date Student Last Attended Program
(mm/dd/yyyy)]],17,FALSE)</f>
        <v>0</v>
      </c>
      <c r="F278" s="207">
        <f>VLOOKUP($A278,Table2[[No]:[Date Student Last Attended Program
(mm/dd/yyyy)]],18,FALSE)</f>
        <v>0</v>
      </c>
      <c r="G278" s="209">
        <f>VLOOKUP($A278,Table2[[#All],[No]:[Which Group Does Student Participate In?
(optional)]],23,FALSE)</f>
        <v>0</v>
      </c>
      <c r="H278" s="9"/>
      <c r="I278" s="9"/>
      <c r="J278" s="9"/>
      <c r="K278" s="9"/>
      <c r="L278" s="9"/>
      <c r="M278" s="9"/>
      <c r="N278" s="9"/>
      <c r="O278" s="9"/>
      <c r="P278" s="9"/>
      <c r="Q278" s="9"/>
      <c r="R278" s="9"/>
      <c r="S278" s="9"/>
      <c r="T278" s="9"/>
      <c r="U278" s="9"/>
      <c r="V278" s="9"/>
      <c r="W278" s="9"/>
      <c r="X278" s="9"/>
      <c r="Y278" s="9"/>
      <c r="Z278" s="9"/>
      <c r="AA278" s="9"/>
      <c r="AB278" s="9"/>
      <c r="AC278" s="9"/>
      <c r="AD278" s="9"/>
      <c r="AE278" s="9"/>
      <c r="AF278" s="9"/>
      <c r="AG278" s="9"/>
      <c r="AH278" s="9"/>
      <c r="AI278" s="9"/>
      <c r="AJ278" s="9"/>
      <c r="AK278" s="9"/>
      <c r="AL278" s="9"/>
      <c r="AM278" s="11">
        <f t="shared" si="12"/>
        <v>0</v>
      </c>
      <c r="AN278" s="11">
        <f t="shared" si="13"/>
        <v>0</v>
      </c>
      <c r="AO278" s="47" t="e">
        <f t="shared" si="14"/>
        <v>#DIV/0!</v>
      </c>
    </row>
    <row r="279" spans="1:41" x14ac:dyDescent="0.25">
      <c r="A279" s="10">
        <v>278</v>
      </c>
      <c r="B279" s="11">
        <f>VLOOKUP($A279,Table2[[No]:[Date Student Last Attended Program
(mm/dd/yyyy)]],2,FALSE)</f>
        <v>0</v>
      </c>
      <c r="C279" s="12">
        <f>VLOOKUP($A279,Table2[[No]:[Date Student Last Attended Program
(mm/dd/yyyy)]],4,FALSE)</f>
        <v>0</v>
      </c>
      <c r="D279" s="51">
        <f>VLOOKUP($A279,Table2[[No]:[Date Student Last Attended Program
(mm/dd/yyyy)]],14,FALSE)</f>
        <v>0</v>
      </c>
      <c r="E279" s="138">
        <f>VLOOKUP($A279,Table2[[No]:[Date Student Last Attended Program
(mm/dd/yyyy)]],17,FALSE)</f>
        <v>0</v>
      </c>
      <c r="F279" s="207">
        <f>VLOOKUP($A279,Table2[[No]:[Date Student Last Attended Program
(mm/dd/yyyy)]],18,FALSE)</f>
        <v>0</v>
      </c>
      <c r="G279" s="209">
        <f>VLOOKUP($A279,Table2[[#All],[No]:[Which Group Does Student Participate In?
(optional)]],23,FALSE)</f>
        <v>0</v>
      </c>
      <c r="H279" s="9"/>
      <c r="I279" s="9"/>
      <c r="J279" s="9"/>
      <c r="K279" s="9"/>
      <c r="L279" s="9"/>
      <c r="M279" s="9"/>
      <c r="N279" s="9"/>
      <c r="O279" s="9"/>
      <c r="P279" s="9"/>
      <c r="Q279" s="9"/>
      <c r="R279" s="9"/>
      <c r="S279" s="9"/>
      <c r="T279" s="9"/>
      <c r="U279" s="9"/>
      <c r="V279" s="9"/>
      <c r="W279" s="9"/>
      <c r="X279" s="9"/>
      <c r="Y279" s="9"/>
      <c r="Z279" s="9"/>
      <c r="AA279" s="9"/>
      <c r="AB279" s="9"/>
      <c r="AC279" s="9"/>
      <c r="AD279" s="9"/>
      <c r="AE279" s="9"/>
      <c r="AF279" s="9"/>
      <c r="AG279" s="9"/>
      <c r="AH279" s="9"/>
      <c r="AI279" s="9"/>
      <c r="AJ279" s="9"/>
      <c r="AK279" s="9"/>
      <c r="AL279" s="9"/>
      <c r="AM279" s="11">
        <f t="shared" si="12"/>
        <v>0</v>
      </c>
      <c r="AN279" s="11">
        <f t="shared" si="13"/>
        <v>0</v>
      </c>
      <c r="AO279" s="47" t="e">
        <f t="shared" si="14"/>
        <v>#DIV/0!</v>
      </c>
    </row>
    <row r="280" spans="1:41" x14ac:dyDescent="0.25">
      <c r="A280" s="10">
        <v>279</v>
      </c>
      <c r="B280" s="11">
        <f>VLOOKUP($A280,Table2[[No]:[Date Student Last Attended Program
(mm/dd/yyyy)]],2,FALSE)</f>
        <v>0</v>
      </c>
      <c r="C280" s="12">
        <f>VLOOKUP($A280,Table2[[No]:[Date Student Last Attended Program
(mm/dd/yyyy)]],4,FALSE)</f>
        <v>0</v>
      </c>
      <c r="D280" s="51">
        <f>VLOOKUP($A280,Table2[[No]:[Date Student Last Attended Program
(mm/dd/yyyy)]],14,FALSE)</f>
        <v>0</v>
      </c>
      <c r="E280" s="138">
        <f>VLOOKUP($A280,Table2[[No]:[Date Student Last Attended Program
(mm/dd/yyyy)]],17,FALSE)</f>
        <v>0</v>
      </c>
      <c r="F280" s="207">
        <f>VLOOKUP($A280,Table2[[No]:[Date Student Last Attended Program
(mm/dd/yyyy)]],18,FALSE)</f>
        <v>0</v>
      </c>
      <c r="G280" s="209">
        <f>VLOOKUP($A280,Table2[[#All],[No]:[Which Group Does Student Participate In?
(optional)]],23,FALSE)</f>
        <v>0</v>
      </c>
      <c r="H280" s="9"/>
      <c r="I280" s="9"/>
      <c r="J280" s="9"/>
      <c r="K280" s="9"/>
      <c r="L280" s="9"/>
      <c r="M280" s="9"/>
      <c r="N280" s="9"/>
      <c r="O280" s="9"/>
      <c r="P280" s="9"/>
      <c r="Q280" s="9"/>
      <c r="R280" s="9"/>
      <c r="S280" s="9"/>
      <c r="T280" s="9"/>
      <c r="U280" s="9"/>
      <c r="V280" s="9"/>
      <c r="W280" s="9"/>
      <c r="X280" s="9"/>
      <c r="Y280" s="9"/>
      <c r="Z280" s="9"/>
      <c r="AA280" s="9"/>
      <c r="AB280" s="9"/>
      <c r="AC280" s="9"/>
      <c r="AD280" s="9"/>
      <c r="AE280" s="9"/>
      <c r="AF280" s="9"/>
      <c r="AG280" s="9"/>
      <c r="AH280" s="9"/>
      <c r="AI280" s="9"/>
      <c r="AJ280" s="9"/>
      <c r="AK280" s="9"/>
      <c r="AL280" s="9"/>
      <c r="AM280" s="11">
        <f t="shared" si="12"/>
        <v>0</v>
      </c>
      <c r="AN280" s="11">
        <f t="shared" si="13"/>
        <v>0</v>
      </c>
      <c r="AO280" s="47" t="e">
        <f t="shared" si="14"/>
        <v>#DIV/0!</v>
      </c>
    </row>
    <row r="281" spans="1:41" x14ac:dyDescent="0.25">
      <c r="A281" s="10">
        <v>280</v>
      </c>
      <c r="B281" s="11">
        <f>VLOOKUP($A281,Table2[[No]:[Date Student Last Attended Program
(mm/dd/yyyy)]],2,FALSE)</f>
        <v>0</v>
      </c>
      <c r="C281" s="12">
        <f>VLOOKUP($A281,Table2[[No]:[Date Student Last Attended Program
(mm/dd/yyyy)]],4,FALSE)</f>
        <v>0</v>
      </c>
      <c r="D281" s="51">
        <f>VLOOKUP($A281,Table2[[No]:[Date Student Last Attended Program
(mm/dd/yyyy)]],14,FALSE)</f>
        <v>0</v>
      </c>
      <c r="E281" s="138">
        <f>VLOOKUP($A281,Table2[[No]:[Date Student Last Attended Program
(mm/dd/yyyy)]],17,FALSE)</f>
        <v>0</v>
      </c>
      <c r="F281" s="207">
        <f>VLOOKUP($A281,Table2[[No]:[Date Student Last Attended Program
(mm/dd/yyyy)]],18,FALSE)</f>
        <v>0</v>
      </c>
      <c r="G281" s="209">
        <f>VLOOKUP($A281,Table2[[#All],[No]:[Which Group Does Student Participate In?
(optional)]],23,FALSE)</f>
        <v>0</v>
      </c>
      <c r="H281" s="9"/>
      <c r="I281" s="9"/>
      <c r="J281" s="9"/>
      <c r="K281" s="9"/>
      <c r="L281" s="9"/>
      <c r="M281" s="9"/>
      <c r="N281" s="9"/>
      <c r="O281" s="9"/>
      <c r="P281" s="9"/>
      <c r="Q281" s="9"/>
      <c r="R281" s="9"/>
      <c r="S281" s="9"/>
      <c r="T281" s="9"/>
      <c r="U281" s="9"/>
      <c r="V281" s="9"/>
      <c r="W281" s="9"/>
      <c r="X281" s="9"/>
      <c r="Y281" s="9"/>
      <c r="Z281" s="9"/>
      <c r="AA281" s="9"/>
      <c r="AB281" s="9"/>
      <c r="AC281" s="9"/>
      <c r="AD281" s="9"/>
      <c r="AE281" s="9"/>
      <c r="AF281" s="9"/>
      <c r="AG281" s="9"/>
      <c r="AH281" s="9"/>
      <c r="AI281" s="9"/>
      <c r="AJ281" s="9"/>
      <c r="AK281" s="9"/>
      <c r="AL281" s="9"/>
      <c r="AM281" s="11">
        <f t="shared" si="12"/>
        <v>0</v>
      </c>
      <c r="AN281" s="11">
        <f t="shared" si="13"/>
        <v>0</v>
      </c>
      <c r="AO281" s="47" t="e">
        <f t="shared" si="14"/>
        <v>#DIV/0!</v>
      </c>
    </row>
    <row r="282" spans="1:41" x14ac:dyDescent="0.25">
      <c r="A282" s="10">
        <v>281</v>
      </c>
      <c r="B282" s="11">
        <f>VLOOKUP($A282,Table2[[No]:[Date Student Last Attended Program
(mm/dd/yyyy)]],2,FALSE)</f>
        <v>0</v>
      </c>
      <c r="C282" s="12">
        <f>VLOOKUP($A282,Table2[[No]:[Date Student Last Attended Program
(mm/dd/yyyy)]],4,FALSE)</f>
        <v>0</v>
      </c>
      <c r="D282" s="51">
        <f>VLOOKUP($A282,Table2[[No]:[Date Student Last Attended Program
(mm/dd/yyyy)]],14,FALSE)</f>
        <v>0</v>
      </c>
      <c r="E282" s="138">
        <f>VLOOKUP($A282,Table2[[No]:[Date Student Last Attended Program
(mm/dd/yyyy)]],17,FALSE)</f>
        <v>0</v>
      </c>
      <c r="F282" s="207">
        <f>VLOOKUP($A282,Table2[[No]:[Date Student Last Attended Program
(mm/dd/yyyy)]],18,FALSE)</f>
        <v>0</v>
      </c>
      <c r="G282" s="209">
        <f>VLOOKUP($A282,Table2[[#All],[No]:[Which Group Does Student Participate In?
(optional)]],23,FALSE)</f>
        <v>0</v>
      </c>
      <c r="H282" s="9"/>
      <c r="I282" s="9"/>
      <c r="J282" s="9"/>
      <c r="K282" s="9"/>
      <c r="L282" s="9"/>
      <c r="M282" s="9"/>
      <c r="N282" s="9"/>
      <c r="O282" s="9"/>
      <c r="P282" s="9"/>
      <c r="Q282" s="9"/>
      <c r="R282" s="9"/>
      <c r="S282" s="9"/>
      <c r="T282" s="9"/>
      <c r="U282" s="9"/>
      <c r="V282" s="9"/>
      <c r="W282" s="9"/>
      <c r="X282" s="9"/>
      <c r="Y282" s="9"/>
      <c r="Z282" s="9"/>
      <c r="AA282" s="9"/>
      <c r="AB282" s="9"/>
      <c r="AC282" s="9"/>
      <c r="AD282" s="9"/>
      <c r="AE282" s="9"/>
      <c r="AF282" s="9"/>
      <c r="AG282" s="9"/>
      <c r="AH282" s="9"/>
      <c r="AI282" s="9"/>
      <c r="AJ282" s="9"/>
      <c r="AK282" s="9"/>
      <c r="AL282" s="9"/>
      <c r="AM282" s="11">
        <f t="shared" si="12"/>
        <v>0</v>
      </c>
      <c r="AN282" s="11">
        <f t="shared" si="13"/>
        <v>0</v>
      </c>
      <c r="AO282" s="47" t="e">
        <f t="shared" si="14"/>
        <v>#DIV/0!</v>
      </c>
    </row>
    <row r="283" spans="1:41" x14ac:dyDescent="0.25">
      <c r="A283" s="10">
        <v>282</v>
      </c>
      <c r="B283" s="11">
        <f>VLOOKUP($A283,Table2[[No]:[Date Student Last Attended Program
(mm/dd/yyyy)]],2,FALSE)</f>
        <v>0</v>
      </c>
      <c r="C283" s="12">
        <f>VLOOKUP($A283,Table2[[No]:[Date Student Last Attended Program
(mm/dd/yyyy)]],4,FALSE)</f>
        <v>0</v>
      </c>
      <c r="D283" s="51">
        <f>VLOOKUP($A283,Table2[[No]:[Date Student Last Attended Program
(mm/dd/yyyy)]],14,FALSE)</f>
        <v>0</v>
      </c>
      <c r="E283" s="138">
        <f>VLOOKUP($A283,Table2[[No]:[Date Student Last Attended Program
(mm/dd/yyyy)]],17,FALSE)</f>
        <v>0</v>
      </c>
      <c r="F283" s="207">
        <f>VLOOKUP($A283,Table2[[No]:[Date Student Last Attended Program
(mm/dd/yyyy)]],18,FALSE)</f>
        <v>0</v>
      </c>
      <c r="G283" s="209">
        <f>VLOOKUP($A283,Table2[[#All],[No]:[Which Group Does Student Participate In?
(optional)]],23,FALSE)</f>
        <v>0</v>
      </c>
      <c r="H283" s="9"/>
      <c r="I283" s="9"/>
      <c r="J283" s="9"/>
      <c r="K283" s="9"/>
      <c r="L283" s="9"/>
      <c r="M283" s="9"/>
      <c r="N283" s="9"/>
      <c r="O283" s="9"/>
      <c r="P283" s="9"/>
      <c r="Q283" s="9"/>
      <c r="R283" s="9"/>
      <c r="S283" s="9"/>
      <c r="T283" s="9"/>
      <c r="U283" s="9"/>
      <c r="V283" s="9"/>
      <c r="W283" s="9"/>
      <c r="X283" s="9"/>
      <c r="Y283" s="9"/>
      <c r="Z283" s="9"/>
      <c r="AA283" s="9"/>
      <c r="AB283" s="9"/>
      <c r="AC283" s="9"/>
      <c r="AD283" s="9"/>
      <c r="AE283" s="9"/>
      <c r="AF283" s="9"/>
      <c r="AG283" s="9"/>
      <c r="AH283" s="9"/>
      <c r="AI283" s="9"/>
      <c r="AJ283" s="9"/>
      <c r="AK283" s="9"/>
      <c r="AL283" s="9"/>
      <c r="AM283" s="11">
        <f t="shared" si="12"/>
        <v>0</v>
      </c>
      <c r="AN283" s="11">
        <f t="shared" si="13"/>
        <v>0</v>
      </c>
      <c r="AO283" s="47" t="e">
        <f t="shared" si="14"/>
        <v>#DIV/0!</v>
      </c>
    </row>
    <row r="284" spans="1:41" x14ac:dyDescent="0.25">
      <c r="A284" s="10">
        <v>283</v>
      </c>
      <c r="B284" s="11">
        <f>VLOOKUP($A284,Table2[[No]:[Date Student Last Attended Program
(mm/dd/yyyy)]],2,FALSE)</f>
        <v>0</v>
      </c>
      <c r="C284" s="12">
        <f>VLOOKUP($A284,Table2[[No]:[Date Student Last Attended Program
(mm/dd/yyyy)]],4,FALSE)</f>
        <v>0</v>
      </c>
      <c r="D284" s="51">
        <f>VLOOKUP($A284,Table2[[No]:[Date Student Last Attended Program
(mm/dd/yyyy)]],14,FALSE)</f>
        <v>0</v>
      </c>
      <c r="E284" s="138">
        <f>VLOOKUP($A284,Table2[[No]:[Date Student Last Attended Program
(mm/dd/yyyy)]],17,FALSE)</f>
        <v>0</v>
      </c>
      <c r="F284" s="207">
        <f>VLOOKUP($A284,Table2[[No]:[Date Student Last Attended Program
(mm/dd/yyyy)]],18,FALSE)</f>
        <v>0</v>
      </c>
      <c r="G284" s="209">
        <f>VLOOKUP($A284,Table2[[#All],[No]:[Which Group Does Student Participate In?
(optional)]],23,FALSE)</f>
        <v>0</v>
      </c>
      <c r="H284" s="9"/>
      <c r="I284" s="9"/>
      <c r="J284" s="9"/>
      <c r="K284" s="9"/>
      <c r="L284" s="9"/>
      <c r="M284" s="9"/>
      <c r="N284" s="9"/>
      <c r="O284" s="9"/>
      <c r="P284" s="9"/>
      <c r="Q284" s="9"/>
      <c r="R284" s="9"/>
      <c r="S284" s="9"/>
      <c r="T284" s="9"/>
      <c r="U284" s="9"/>
      <c r="V284" s="9"/>
      <c r="W284" s="9"/>
      <c r="X284" s="9"/>
      <c r="Y284" s="9"/>
      <c r="Z284" s="9"/>
      <c r="AA284" s="9"/>
      <c r="AB284" s="9"/>
      <c r="AC284" s="9"/>
      <c r="AD284" s="9"/>
      <c r="AE284" s="9"/>
      <c r="AF284" s="9"/>
      <c r="AG284" s="9"/>
      <c r="AH284" s="9"/>
      <c r="AI284" s="9"/>
      <c r="AJ284" s="9"/>
      <c r="AK284" s="9"/>
      <c r="AL284" s="9"/>
      <c r="AM284" s="11">
        <f t="shared" si="12"/>
        <v>0</v>
      </c>
      <c r="AN284" s="11">
        <f t="shared" si="13"/>
        <v>0</v>
      </c>
      <c r="AO284" s="47" t="e">
        <f t="shared" si="14"/>
        <v>#DIV/0!</v>
      </c>
    </row>
    <row r="285" spans="1:41" x14ac:dyDescent="0.25">
      <c r="A285" s="10">
        <v>284</v>
      </c>
      <c r="B285" s="11">
        <f>VLOOKUP($A285,Table2[[No]:[Date Student Last Attended Program
(mm/dd/yyyy)]],2,FALSE)</f>
        <v>0</v>
      </c>
      <c r="C285" s="12">
        <f>VLOOKUP($A285,Table2[[No]:[Date Student Last Attended Program
(mm/dd/yyyy)]],4,FALSE)</f>
        <v>0</v>
      </c>
      <c r="D285" s="51">
        <f>VLOOKUP($A285,Table2[[No]:[Date Student Last Attended Program
(mm/dd/yyyy)]],14,FALSE)</f>
        <v>0</v>
      </c>
      <c r="E285" s="138">
        <f>VLOOKUP($A285,Table2[[No]:[Date Student Last Attended Program
(mm/dd/yyyy)]],17,FALSE)</f>
        <v>0</v>
      </c>
      <c r="F285" s="207">
        <f>VLOOKUP($A285,Table2[[No]:[Date Student Last Attended Program
(mm/dd/yyyy)]],18,FALSE)</f>
        <v>0</v>
      </c>
      <c r="G285" s="209">
        <f>VLOOKUP($A285,Table2[[#All],[No]:[Which Group Does Student Participate In?
(optional)]],23,FALSE)</f>
        <v>0</v>
      </c>
      <c r="H285" s="9"/>
      <c r="I285" s="9"/>
      <c r="J285" s="9"/>
      <c r="K285" s="9"/>
      <c r="L285" s="9"/>
      <c r="M285" s="9"/>
      <c r="N285" s="9"/>
      <c r="O285" s="9"/>
      <c r="P285" s="9"/>
      <c r="Q285" s="9"/>
      <c r="R285" s="9"/>
      <c r="S285" s="9"/>
      <c r="T285" s="9"/>
      <c r="U285" s="9"/>
      <c r="V285" s="9"/>
      <c r="W285" s="9"/>
      <c r="X285" s="9"/>
      <c r="Y285" s="9"/>
      <c r="Z285" s="9"/>
      <c r="AA285" s="9"/>
      <c r="AB285" s="9"/>
      <c r="AC285" s="9"/>
      <c r="AD285" s="9"/>
      <c r="AE285" s="9"/>
      <c r="AF285" s="9"/>
      <c r="AG285" s="9"/>
      <c r="AH285" s="9"/>
      <c r="AI285" s="9"/>
      <c r="AJ285" s="9"/>
      <c r="AK285" s="9"/>
      <c r="AL285" s="9"/>
      <c r="AM285" s="11">
        <f t="shared" si="12"/>
        <v>0</v>
      </c>
      <c r="AN285" s="11">
        <f t="shared" si="13"/>
        <v>0</v>
      </c>
      <c r="AO285" s="47" t="e">
        <f t="shared" si="14"/>
        <v>#DIV/0!</v>
      </c>
    </row>
    <row r="286" spans="1:41" x14ac:dyDescent="0.25">
      <c r="A286" s="10">
        <v>285</v>
      </c>
      <c r="B286" s="11">
        <f>VLOOKUP($A286,Table2[[No]:[Date Student Last Attended Program
(mm/dd/yyyy)]],2,FALSE)</f>
        <v>0</v>
      </c>
      <c r="C286" s="12">
        <f>VLOOKUP($A286,Table2[[No]:[Date Student Last Attended Program
(mm/dd/yyyy)]],4,FALSE)</f>
        <v>0</v>
      </c>
      <c r="D286" s="51">
        <f>VLOOKUP($A286,Table2[[No]:[Date Student Last Attended Program
(mm/dd/yyyy)]],14,FALSE)</f>
        <v>0</v>
      </c>
      <c r="E286" s="138">
        <f>VLOOKUP($A286,Table2[[No]:[Date Student Last Attended Program
(mm/dd/yyyy)]],17,FALSE)</f>
        <v>0</v>
      </c>
      <c r="F286" s="207">
        <f>VLOOKUP($A286,Table2[[No]:[Date Student Last Attended Program
(mm/dd/yyyy)]],18,FALSE)</f>
        <v>0</v>
      </c>
      <c r="G286" s="209">
        <f>VLOOKUP($A286,Table2[[#All],[No]:[Which Group Does Student Participate In?
(optional)]],23,FALSE)</f>
        <v>0</v>
      </c>
      <c r="H286" s="9"/>
      <c r="I286" s="9"/>
      <c r="J286" s="9"/>
      <c r="K286" s="9"/>
      <c r="L286" s="9"/>
      <c r="M286" s="9"/>
      <c r="N286" s="9"/>
      <c r="O286" s="9"/>
      <c r="P286" s="9"/>
      <c r="Q286" s="9"/>
      <c r="R286" s="9"/>
      <c r="S286" s="9"/>
      <c r="T286" s="9"/>
      <c r="U286" s="9"/>
      <c r="V286" s="9"/>
      <c r="W286" s="9"/>
      <c r="X286" s="9"/>
      <c r="Y286" s="9"/>
      <c r="Z286" s="9"/>
      <c r="AA286" s="9"/>
      <c r="AB286" s="9"/>
      <c r="AC286" s="9"/>
      <c r="AD286" s="9"/>
      <c r="AE286" s="9"/>
      <c r="AF286" s="9"/>
      <c r="AG286" s="9"/>
      <c r="AH286" s="9"/>
      <c r="AI286" s="9"/>
      <c r="AJ286" s="9"/>
      <c r="AK286" s="9"/>
      <c r="AL286" s="9"/>
      <c r="AM286" s="11">
        <f t="shared" si="12"/>
        <v>0</v>
      </c>
      <c r="AN286" s="11">
        <f t="shared" si="13"/>
        <v>0</v>
      </c>
      <c r="AO286" s="47" t="e">
        <f t="shared" si="14"/>
        <v>#DIV/0!</v>
      </c>
    </row>
    <row r="287" spans="1:41" x14ac:dyDescent="0.25">
      <c r="A287" s="10">
        <v>286</v>
      </c>
      <c r="B287" s="11">
        <f>VLOOKUP($A287,Table2[[No]:[Date Student Last Attended Program
(mm/dd/yyyy)]],2,FALSE)</f>
        <v>0</v>
      </c>
      <c r="C287" s="12">
        <f>VLOOKUP($A287,Table2[[No]:[Date Student Last Attended Program
(mm/dd/yyyy)]],4,FALSE)</f>
        <v>0</v>
      </c>
      <c r="D287" s="51">
        <f>VLOOKUP($A287,Table2[[No]:[Date Student Last Attended Program
(mm/dd/yyyy)]],14,FALSE)</f>
        <v>0</v>
      </c>
      <c r="E287" s="138">
        <f>VLOOKUP($A287,Table2[[No]:[Date Student Last Attended Program
(mm/dd/yyyy)]],17,FALSE)</f>
        <v>0</v>
      </c>
      <c r="F287" s="207">
        <f>VLOOKUP($A287,Table2[[No]:[Date Student Last Attended Program
(mm/dd/yyyy)]],18,FALSE)</f>
        <v>0</v>
      </c>
      <c r="G287" s="209">
        <f>VLOOKUP($A287,Table2[[#All],[No]:[Which Group Does Student Participate In?
(optional)]],23,FALSE)</f>
        <v>0</v>
      </c>
      <c r="H287" s="9"/>
      <c r="I287" s="9"/>
      <c r="J287" s="9"/>
      <c r="K287" s="9"/>
      <c r="L287" s="9"/>
      <c r="M287" s="9"/>
      <c r="N287" s="9"/>
      <c r="O287" s="9"/>
      <c r="P287" s="9"/>
      <c r="Q287" s="9"/>
      <c r="R287" s="9"/>
      <c r="S287" s="9"/>
      <c r="T287" s="9"/>
      <c r="U287" s="9"/>
      <c r="V287" s="9"/>
      <c r="W287" s="9"/>
      <c r="X287" s="9"/>
      <c r="Y287" s="9"/>
      <c r="Z287" s="9"/>
      <c r="AA287" s="9"/>
      <c r="AB287" s="9"/>
      <c r="AC287" s="9"/>
      <c r="AD287" s="9"/>
      <c r="AE287" s="9"/>
      <c r="AF287" s="9"/>
      <c r="AG287" s="9"/>
      <c r="AH287" s="9"/>
      <c r="AI287" s="9"/>
      <c r="AJ287" s="9"/>
      <c r="AK287" s="9"/>
      <c r="AL287" s="9"/>
      <c r="AM287" s="11">
        <f t="shared" si="12"/>
        <v>0</v>
      </c>
      <c r="AN287" s="11">
        <f t="shared" si="13"/>
        <v>0</v>
      </c>
      <c r="AO287" s="47" t="e">
        <f t="shared" si="14"/>
        <v>#DIV/0!</v>
      </c>
    </row>
    <row r="288" spans="1:41" x14ac:dyDescent="0.25">
      <c r="A288" s="10">
        <v>287</v>
      </c>
      <c r="B288" s="11">
        <f>VLOOKUP($A288,Table2[[No]:[Date Student Last Attended Program
(mm/dd/yyyy)]],2,FALSE)</f>
        <v>0</v>
      </c>
      <c r="C288" s="12">
        <f>VLOOKUP($A288,Table2[[No]:[Date Student Last Attended Program
(mm/dd/yyyy)]],4,FALSE)</f>
        <v>0</v>
      </c>
      <c r="D288" s="51">
        <f>VLOOKUP($A288,Table2[[No]:[Date Student Last Attended Program
(mm/dd/yyyy)]],14,FALSE)</f>
        <v>0</v>
      </c>
      <c r="E288" s="138">
        <f>VLOOKUP($A288,Table2[[No]:[Date Student Last Attended Program
(mm/dd/yyyy)]],17,FALSE)</f>
        <v>0</v>
      </c>
      <c r="F288" s="207">
        <f>VLOOKUP($A288,Table2[[No]:[Date Student Last Attended Program
(mm/dd/yyyy)]],18,FALSE)</f>
        <v>0</v>
      </c>
      <c r="G288" s="209">
        <f>VLOOKUP($A288,Table2[[#All],[No]:[Which Group Does Student Participate In?
(optional)]],23,FALSE)</f>
        <v>0</v>
      </c>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c r="AM288" s="11">
        <f t="shared" si="12"/>
        <v>0</v>
      </c>
      <c r="AN288" s="11">
        <f t="shared" si="13"/>
        <v>0</v>
      </c>
      <c r="AO288" s="47" t="e">
        <f t="shared" si="14"/>
        <v>#DIV/0!</v>
      </c>
    </row>
    <row r="289" spans="1:41" x14ac:dyDescent="0.25">
      <c r="A289" s="10">
        <v>288</v>
      </c>
      <c r="B289" s="11">
        <f>VLOOKUP($A289,Table2[[No]:[Date Student Last Attended Program
(mm/dd/yyyy)]],2,FALSE)</f>
        <v>0</v>
      </c>
      <c r="C289" s="12">
        <f>VLOOKUP($A289,Table2[[No]:[Date Student Last Attended Program
(mm/dd/yyyy)]],4,FALSE)</f>
        <v>0</v>
      </c>
      <c r="D289" s="51">
        <f>VLOOKUP($A289,Table2[[No]:[Date Student Last Attended Program
(mm/dd/yyyy)]],14,FALSE)</f>
        <v>0</v>
      </c>
      <c r="E289" s="138">
        <f>VLOOKUP($A289,Table2[[No]:[Date Student Last Attended Program
(mm/dd/yyyy)]],17,FALSE)</f>
        <v>0</v>
      </c>
      <c r="F289" s="207">
        <f>VLOOKUP($A289,Table2[[No]:[Date Student Last Attended Program
(mm/dd/yyyy)]],18,FALSE)</f>
        <v>0</v>
      </c>
      <c r="G289" s="209">
        <f>VLOOKUP($A289,Table2[[#All],[No]:[Which Group Does Student Participate In?
(optional)]],23,FALSE)</f>
        <v>0</v>
      </c>
      <c r="H289" s="9"/>
      <c r="I289" s="9"/>
      <c r="J289" s="9"/>
      <c r="K289" s="9"/>
      <c r="L289" s="9"/>
      <c r="M289" s="9"/>
      <c r="N289" s="9"/>
      <c r="O289" s="9"/>
      <c r="P289" s="9"/>
      <c r="Q289" s="9"/>
      <c r="R289" s="9"/>
      <c r="S289" s="9"/>
      <c r="T289" s="9"/>
      <c r="U289" s="9"/>
      <c r="V289" s="9"/>
      <c r="W289" s="9"/>
      <c r="X289" s="9"/>
      <c r="Y289" s="9"/>
      <c r="Z289" s="9"/>
      <c r="AA289" s="9"/>
      <c r="AB289" s="9"/>
      <c r="AC289" s="9"/>
      <c r="AD289" s="9"/>
      <c r="AE289" s="9"/>
      <c r="AF289" s="9"/>
      <c r="AG289" s="9"/>
      <c r="AH289" s="9"/>
      <c r="AI289" s="9"/>
      <c r="AJ289" s="9"/>
      <c r="AK289" s="9"/>
      <c r="AL289" s="9"/>
      <c r="AM289" s="11">
        <f t="shared" si="12"/>
        <v>0</v>
      </c>
      <c r="AN289" s="11">
        <f t="shared" si="13"/>
        <v>0</v>
      </c>
      <c r="AO289" s="47" t="e">
        <f t="shared" si="14"/>
        <v>#DIV/0!</v>
      </c>
    </row>
    <row r="290" spans="1:41" x14ac:dyDescent="0.25">
      <c r="A290" s="10">
        <v>289</v>
      </c>
      <c r="B290" s="11">
        <f>VLOOKUP($A290,Table2[[No]:[Date Student Last Attended Program
(mm/dd/yyyy)]],2,FALSE)</f>
        <v>0</v>
      </c>
      <c r="C290" s="12">
        <f>VLOOKUP($A290,Table2[[No]:[Date Student Last Attended Program
(mm/dd/yyyy)]],4,FALSE)</f>
        <v>0</v>
      </c>
      <c r="D290" s="51">
        <f>VLOOKUP($A290,Table2[[No]:[Date Student Last Attended Program
(mm/dd/yyyy)]],14,FALSE)</f>
        <v>0</v>
      </c>
      <c r="E290" s="138">
        <f>VLOOKUP($A290,Table2[[No]:[Date Student Last Attended Program
(mm/dd/yyyy)]],17,FALSE)</f>
        <v>0</v>
      </c>
      <c r="F290" s="207">
        <f>VLOOKUP($A290,Table2[[No]:[Date Student Last Attended Program
(mm/dd/yyyy)]],18,FALSE)</f>
        <v>0</v>
      </c>
      <c r="G290" s="209">
        <f>VLOOKUP($A290,Table2[[#All],[No]:[Which Group Does Student Participate In?
(optional)]],23,FALSE)</f>
        <v>0</v>
      </c>
      <c r="H290" s="9"/>
      <c r="I290" s="9"/>
      <c r="J290" s="9"/>
      <c r="K290" s="9"/>
      <c r="L290" s="9"/>
      <c r="M290" s="9"/>
      <c r="N290" s="9"/>
      <c r="O290" s="9"/>
      <c r="P290" s="9"/>
      <c r="Q290" s="9"/>
      <c r="R290" s="9"/>
      <c r="S290" s="9"/>
      <c r="T290" s="9"/>
      <c r="U290" s="9"/>
      <c r="V290" s="9"/>
      <c r="W290" s="9"/>
      <c r="X290" s="9"/>
      <c r="Y290" s="9"/>
      <c r="Z290" s="9"/>
      <c r="AA290" s="9"/>
      <c r="AB290" s="9"/>
      <c r="AC290" s="9"/>
      <c r="AD290" s="9"/>
      <c r="AE290" s="9"/>
      <c r="AF290" s="9"/>
      <c r="AG290" s="9"/>
      <c r="AH290" s="9"/>
      <c r="AI290" s="9"/>
      <c r="AJ290" s="9"/>
      <c r="AK290" s="9"/>
      <c r="AL290" s="9"/>
      <c r="AM290" s="11">
        <f t="shared" si="12"/>
        <v>0</v>
      </c>
      <c r="AN290" s="11">
        <f t="shared" si="13"/>
        <v>0</v>
      </c>
      <c r="AO290" s="47" t="e">
        <f t="shared" si="14"/>
        <v>#DIV/0!</v>
      </c>
    </row>
    <row r="291" spans="1:41" x14ac:dyDescent="0.25">
      <c r="A291" s="10">
        <v>290</v>
      </c>
      <c r="B291" s="11">
        <f>VLOOKUP($A291,Table2[[No]:[Date Student Last Attended Program
(mm/dd/yyyy)]],2,FALSE)</f>
        <v>0</v>
      </c>
      <c r="C291" s="12">
        <f>VLOOKUP($A291,Table2[[No]:[Date Student Last Attended Program
(mm/dd/yyyy)]],4,FALSE)</f>
        <v>0</v>
      </c>
      <c r="D291" s="51">
        <f>VLOOKUP($A291,Table2[[No]:[Date Student Last Attended Program
(mm/dd/yyyy)]],14,FALSE)</f>
        <v>0</v>
      </c>
      <c r="E291" s="138">
        <f>VLOOKUP($A291,Table2[[No]:[Date Student Last Attended Program
(mm/dd/yyyy)]],17,FALSE)</f>
        <v>0</v>
      </c>
      <c r="F291" s="207">
        <f>VLOOKUP($A291,Table2[[No]:[Date Student Last Attended Program
(mm/dd/yyyy)]],18,FALSE)</f>
        <v>0</v>
      </c>
      <c r="G291" s="209">
        <f>VLOOKUP($A291,Table2[[#All],[No]:[Which Group Does Student Participate In?
(optional)]],23,FALSE)</f>
        <v>0</v>
      </c>
      <c r="H291" s="9"/>
      <c r="I291" s="9"/>
      <c r="J291" s="9"/>
      <c r="K291" s="9"/>
      <c r="L291" s="9"/>
      <c r="M291" s="9"/>
      <c r="N291" s="9"/>
      <c r="O291" s="9"/>
      <c r="P291" s="9"/>
      <c r="Q291" s="9"/>
      <c r="R291" s="9"/>
      <c r="S291" s="9"/>
      <c r="T291" s="9"/>
      <c r="U291" s="9"/>
      <c r="V291" s="9"/>
      <c r="W291" s="9"/>
      <c r="X291" s="9"/>
      <c r="Y291" s="9"/>
      <c r="Z291" s="9"/>
      <c r="AA291" s="9"/>
      <c r="AB291" s="9"/>
      <c r="AC291" s="9"/>
      <c r="AD291" s="9"/>
      <c r="AE291" s="9"/>
      <c r="AF291" s="9"/>
      <c r="AG291" s="9"/>
      <c r="AH291" s="9"/>
      <c r="AI291" s="9"/>
      <c r="AJ291" s="9"/>
      <c r="AK291" s="9"/>
      <c r="AL291" s="9"/>
      <c r="AM291" s="11">
        <f t="shared" si="12"/>
        <v>0</v>
      </c>
      <c r="AN291" s="11">
        <f t="shared" si="13"/>
        <v>0</v>
      </c>
      <c r="AO291" s="47" t="e">
        <f t="shared" si="14"/>
        <v>#DIV/0!</v>
      </c>
    </row>
    <row r="292" spans="1:41" x14ac:dyDescent="0.25">
      <c r="A292" s="10">
        <v>291</v>
      </c>
      <c r="B292" s="11">
        <f>VLOOKUP($A292,Table2[[No]:[Date Student Last Attended Program
(mm/dd/yyyy)]],2,FALSE)</f>
        <v>0</v>
      </c>
      <c r="C292" s="12">
        <f>VLOOKUP($A292,Table2[[No]:[Date Student Last Attended Program
(mm/dd/yyyy)]],4,FALSE)</f>
        <v>0</v>
      </c>
      <c r="D292" s="51">
        <f>VLOOKUP($A292,Table2[[No]:[Date Student Last Attended Program
(mm/dd/yyyy)]],14,FALSE)</f>
        <v>0</v>
      </c>
      <c r="E292" s="138">
        <f>VLOOKUP($A292,Table2[[No]:[Date Student Last Attended Program
(mm/dd/yyyy)]],17,FALSE)</f>
        <v>0</v>
      </c>
      <c r="F292" s="207">
        <f>VLOOKUP($A292,Table2[[No]:[Date Student Last Attended Program
(mm/dd/yyyy)]],18,FALSE)</f>
        <v>0</v>
      </c>
      <c r="G292" s="209">
        <f>VLOOKUP($A292,Table2[[#All],[No]:[Which Group Does Student Participate In?
(optional)]],23,FALSE)</f>
        <v>0</v>
      </c>
      <c r="H292" s="9"/>
      <c r="I292" s="9"/>
      <c r="J292" s="9"/>
      <c r="K292" s="9"/>
      <c r="L292" s="9"/>
      <c r="M292" s="9"/>
      <c r="N292" s="9"/>
      <c r="O292" s="9"/>
      <c r="P292" s="9"/>
      <c r="Q292" s="9"/>
      <c r="R292" s="9"/>
      <c r="S292" s="9"/>
      <c r="T292" s="9"/>
      <c r="U292" s="9"/>
      <c r="V292" s="9"/>
      <c r="W292" s="9"/>
      <c r="X292" s="9"/>
      <c r="Y292" s="9"/>
      <c r="Z292" s="9"/>
      <c r="AA292" s="9"/>
      <c r="AB292" s="9"/>
      <c r="AC292" s="9"/>
      <c r="AD292" s="9"/>
      <c r="AE292" s="9"/>
      <c r="AF292" s="9"/>
      <c r="AG292" s="9"/>
      <c r="AH292" s="9"/>
      <c r="AI292" s="9"/>
      <c r="AJ292" s="9"/>
      <c r="AK292" s="9"/>
      <c r="AL292" s="9"/>
      <c r="AM292" s="11">
        <f t="shared" si="12"/>
        <v>0</v>
      </c>
      <c r="AN292" s="11">
        <f t="shared" si="13"/>
        <v>0</v>
      </c>
      <c r="AO292" s="47" t="e">
        <f t="shared" si="14"/>
        <v>#DIV/0!</v>
      </c>
    </row>
    <row r="293" spans="1:41" x14ac:dyDescent="0.25">
      <c r="A293" s="10">
        <v>292</v>
      </c>
      <c r="B293" s="11">
        <f>VLOOKUP($A293,Table2[[No]:[Date Student Last Attended Program
(mm/dd/yyyy)]],2,FALSE)</f>
        <v>0</v>
      </c>
      <c r="C293" s="12">
        <f>VLOOKUP($A293,Table2[[No]:[Date Student Last Attended Program
(mm/dd/yyyy)]],4,FALSE)</f>
        <v>0</v>
      </c>
      <c r="D293" s="51">
        <f>VLOOKUP($A293,Table2[[No]:[Date Student Last Attended Program
(mm/dd/yyyy)]],14,FALSE)</f>
        <v>0</v>
      </c>
      <c r="E293" s="138">
        <f>VLOOKUP($A293,Table2[[No]:[Date Student Last Attended Program
(mm/dd/yyyy)]],17,FALSE)</f>
        <v>0</v>
      </c>
      <c r="F293" s="207">
        <f>VLOOKUP($A293,Table2[[No]:[Date Student Last Attended Program
(mm/dd/yyyy)]],18,FALSE)</f>
        <v>0</v>
      </c>
      <c r="G293" s="209">
        <f>VLOOKUP($A293,Table2[[#All],[No]:[Which Group Does Student Participate In?
(optional)]],23,FALSE)</f>
        <v>0</v>
      </c>
      <c r="H293" s="9"/>
      <c r="I293" s="9"/>
      <c r="J293" s="9"/>
      <c r="K293" s="9"/>
      <c r="L293" s="9"/>
      <c r="M293" s="9"/>
      <c r="N293" s="9"/>
      <c r="O293" s="9"/>
      <c r="P293" s="9"/>
      <c r="Q293" s="9"/>
      <c r="R293" s="9"/>
      <c r="S293" s="9"/>
      <c r="T293" s="9"/>
      <c r="U293" s="9"/>
      <c r="V293" s="9"/>
      <c r="W293" s="9"/>
      <c r="X293" s="9"/>
      <c r="Y293" s="9"/>
      <c r="Z293" s="9"/>
      <c r="AA293" s="9"/>
      <c r="AB293" s="9"/>
      <c r="AC293" s="9"/>
      <c r="AD293" s="9"/>
      <c r="AE293" s="9"/>
      <c r="AF293" s="9"/>
      <c r="AG293" s="9"/>
      <c r="AH293" s="9"/>
      <c r="AI293" s="9"/>
      <c r="AJ293" s="9"/>
      <c r="AK293" s="9"/>
      <c r="AL293" s="9"/>
      <c r="AM293" s="11">
        <f t="shared" si="12"/>
        <v>0</v>
      </c>
      <c r="AN293" s="11">
        <f t="shared" si="13"/>
        <v>0</v>
      </c>
      <c r="AO293" s="47" t="e">
        <f t="shared" si="14"/>
        <v>#DIV/0!</v>
      </c>
    </row>
    <row r="294" spans="1:41" x14ac:dyDescent="0.25">
      <c r="A294" s="10">
        <v>293</v>
      </c>
      <c r="B294" s="11">
        <f>VLOOKUP($A294,Table2[[No]:[Date Student Last Attended Program
(mm/dd/yyyy)]],2,FALSE)</f>
        <v>0</v>
      </c>
      <c r="C294" s="12">
        <f>VLOOKUP($A294,Table2[[No]:[Date Student Last Attended Program
(mm/dd/yyyy)]],4,FALSE)</f>
        <v>0</v>
      </c>
      <c r="D294" s="51">
        <f>VLOOKUP($A294,Table2[[No]:[Date Student Last Attended Program
(mm/dd/yyyy)]],14,FALSE)</f>
        <v>0</v>
      </c>
      <c r="E294" s="138">
        <f>VLOOKUP($A294,Table2[[No]:[Date Student Last Attended Program
(mm/dd/yyyy)]],17,FALSE)</f>
        <v>0</v>
      </c>
      <c r="F294" s="207">
        <f>VLOOKUP($A294,Table2[[No]:[Date Student Last Attended Program
(mm/dd/yyyy)]],18,FALSE)</f>
        <v>0</v>
      </c>
      <c r="G294" s="209">
        <f>VLOOKUP($A294,Table2[[#All],[No]:[Which Group Does Student Participate In?
(optional)]],23,FALSE)</f>
        <v>0</v>
      </c>
      <c r="H294" s="9"/>
      <c r="I294" s="9"/>
      <c r="J294" s="9"/>
      <c r="K294" s="9"/>
      <c r="L294" s="9"/>
      <c r="M294" s="9"/>
      <c r="N294" s="9"/>
      <c r="O294" s="9"/>
      <c r="P294" s="9"/>
      <c r="Q294" s="9"/>
      <c r="R294" s="9"/>
      <c r="S294" s="9"/>
      <c r="T294" s="9"/>
      <c r="U294" s="9"/>
      <c r="V294" s="9"/>
      <c r="W294" s="9"/>
      <c r="X294" s="9"/>
      <c r="Y294" s="9"/>
      <c r="Z294" s="9"/>
      <c r="AA294" s="9"/>
      <c r="AB294" s="9"/>
      <c r="AC294" s="9"/>
      <c r="AD294" s="9"/>
      <c r="AE294" s="9"/>
      <c r="AF294" s="9"/>
      <c r="AG294" s="9"/>
      <c r="AH294" s="9"/>
      <c r="AI294" s="9"/>
      <c r="AJ294" s="9"/>
      <c r="AK294" s="9"/>
      <c r="AL294" s="9"/>
      <c r="AM294" s="11">
        <f t="shared" si="12"/>
        <v>0</v>
      </c>
      <c r="AN294" s="11">
        <f t="shared" si="13"/>
        <v>0</v>
      </c>
      <c r="AO294" s="47" t="e">
        <f t="shared" si="14"/>
        <v>#DIV/0!</v>
      </c>
    </row>
    <row r="295" spans="1:41" x14ac:dyDescent="0.25">
      <c r="A295" s="10">
        <v>294</v>
      </c>
      <c r="B295" s="11">
        <f>VLOOKUP($A295,Table2[[No]:[Date Student Last Attended Program
(mm/dd/yyyy)]],2,FALSE)</f>
        <v>0</v>
      </c>
      <c r="C295" s="12">
        <f>VLOOKUP($A295,Table2[[No]:[Date Student Last Attended Program
(mm/dd/yyyy)]],4,FALSE)</f>
        <v>0</v>
      </c>
      <c r="D295" s="51">
        <f>VLOOKUP($A295,Table2[[No]:[Date Student Last Attended Program
(mm/dd/yyyy)]],14,FALSE)</f>
        <v>0</v>
      </c>
      <c r="E295" s="138">
        <f>VLOOKUP($A295,Table2[[No]:[Date Student Last Attended Program
(mm/dd/yyyy)]],17,FALSE)</f>
        <v>0</v>
      </c>
      <c r="F295" s="207">
        <f>VLOOKUP($A295,Table2[[No]:[Date Student Last Attended Program
(mm/dd/yyyy)]],18,FALSE)</f>
        <v>0</v>
      </c>
      <c r="G295" s="209">
        <f>VLOOKUP($A295,Table2[[#All],[No]:[Which Group Does Student Participate In?
(optional)]],23,FALSE)</f>
        <v>0</v>
      </c>
      <c r="H295" s="9"/>
      <c r="I295" s="9"/>
      <c r="J295" s="9"/>
      <c r="K295" s="9"/>
      <c r="L295" s="9"/>
      <c r="M295" s="9"/>
      <c r="N295" s="9"/>
      <c r="O295" s="9"/>
      <c r="P295" s="9"/>
      <c r="Q295" s="9"/>
      <c r="R295" s="9"/>
      <c r="S295" s="9"/>
      <c r="T295" s="9"/>
      <c r="U295" s="9"/>
      <c r="V295" s="9"/>
      <c r="W295" s="9"/>
      <c r="X295" s="9"/>
      <c r="Y295" s="9"/>
      <c r="Z295" s="9"/>
      <c r="AA295" s="9"/>
      <c r="AB295" s="9"/>
      <c r="AC295" s="9"/>
      <c r="AD295" s="9"/>
      <c r="AE295" s="9"/>
      <c r="AF295" s="9"/>
      <c r="AG295" s="9"/>
      <c r="AH295" s="9"/>
      <c r="AI295" s="9"/>
      <c r="AJ295" s="9"/>
      <c r="AK295" s="9"/>
      <c r="AL295" s="9"/>
      <c r="AM295" s="11">
        <f t="shared" si="12"/>
        <v>0</v>
      </c>
      <c r="AN295" s="11">
        <f t="shared" si="13"/>
        <v>0</v>
      </c>
      <c r="AO295" s="47" t="e">
        <f t="shared" si="14"/>
        <v>#DIV/0!</v>
      </c>
    </row>
    <row r="296" spans="1:41" x14ac:dyDescent="0.25">
      <c r="A296" s="10">
        <v>295</v>
      </c>
      <c r="B296" s="11">
        <f>VLOOKUP($A296,Table2[[No]:[Date Student Last Attended Program
(mm/dd/yyyy)]],2,FALSE)</f>
        <v>0</v>
      </c>
      <c r="C296" s="12">
        <f>VLOOKUP($A296,Table2[[No]:[Date Student Last Attended Program
(mm/dd/yyyy)]],4,FALSE)</f>
        <v>0</v>
      </c>
      <c r="D296" s="51">
        <f>VLOOKUP($A296,Table2[[No]:[Date Student Last Attended Program
(mm/dd/yyyy)]],14,FALSE)</f>
        <v>0</v>
      </c>
      <c r="E296" s="138">
        <f>VLOOKUP($A296,Table2[[No]:[Date Student Last Attended Program
(mm/dd/yyyy)]],17,FALSE)</f>
        <v>0</v>
      </c>
      <c r="F296" s="207">
        <f>VLOOKUP($A296,Table2[[No]:[Date Student Last Attended Program
(mm/dd/yyyy)]],18,FALSE)</f>
        <v>0</v>
      </c>
      <c r="G296" s="209">
        <f>VLOOKUP($A296,Table2[[#All],[No]:[Which Group Does Student Participate In?
(optional)]],23,FALSE)</f>
        <v>0</v>
      </c>
      <c r="H296" s="9"/>
      <c r="I296" s="9"/>
      <c r="J296" s="9"/>
      <c r="K296" s="9"/>
      <c r="L296" s="9"/>
      <c r="M296" s="9"/>
      <c r="N296" s="9"/>
      <c r="O296" s="9"/>
      <c r="P296" s="9"/>
      <c r="Q296" s="9"/>
      <c r="R296" s="9"/>
      <c r="S296" s="9"/>
      <c r="T296" s="9"/>
      <c r="U296" s="9"/>
      <c r="V296" s="9"/>
      <c r="W296" s="9"/>
      <c r="X296" s="9"/>
      <c r="Y296" s="9"/>
      <c r="Z296" s="9"/>
      <c r="AA296" s="9"/>
      <c r="AB296" s="9"/>
      <c r="AC296" s="9"/>
      <c r="AD296" s="9"/>
      <c r="AE296" s="9"/>
      <c r="AF296" s="9"/>
      <c r="AG296" s="9"/>
      <c r="AH296" s="9"/>
      <c r="AI296" s="9"/>
      <c r="AJ296" s="9"/>
      <c r="AK296" s="9"/>
      <c r="AL296" s="9"/>
      <c r="AM296" s="11">
        <f t="shared" si="12"/>
        <v>0</v>
      </c>
      <c r="AN296" s="11">
        <f t="shared" si="13"/>
        <v>0</v>
      </c>
      <c r="AO296" s="47" t="e">
        <f t="shared" si="14"/>
        <v>#DIV/0!</v>
      </c>
    </row>
    <row r="297" spans="1:41" x14ac:dyDescent="0.25">
      <c r="A297" s="10">
        <v>296</v>
      </c>
      <c r="B297" s="11">
        <f>VLOOKUP($A297,Table2[[No]:[Date Student Last Attended Program
(mm/dd/yyyy)]],2,FALSE)</f>
        <v>0</v>
      </c>
      <c r="C297" s="12">
        <f>VLOOKUP($A297,Table2[[No]:[Date Student Last Attended Program
(mm/dd/yyyy)]],4,FALSE)</f>
        <v>0</v>
      </c>
      <c r="D297" s="51">
        <f>VLOOKUP($A297,Table2[[No]:[Date Student Last Attended Program
(mm/dd/yyyy)]],14,FALSE)</f>
        <v>0</v>
      </c>
      <c r="E297" s="138">
        <f>VLOOKUP($A297,Table2[[No]:[Date Student Last Attended Program
(mm/dd/yyyy)]],17,FALSE)</f>
        <v>0</v>
      </c>
      <c r="F297" s="207">
        <f>VLOOKUP($A297,Table2[[No]:[Date Student Last Attended Program
(mm/dd/yyyy)]],18,FALSE)</f>
        <v>0</v>
      </c>
      <c r="G297" s="209">
        <f>VLOOKUP($A297,Table2[[#All],[No]:[Which Group Does Student Participate In?
(optional)]],23,FALSE)</f>
        <v>0</v>
      </c>
      <c r="H297" s="9"/>
      <c r="I297" s="9"/>
      <c r="J297" s="9"/>
      <c r="K297" s="9"/>
      <c r="L297" s="9"/>
      <c r="M297" s="9"/>
      <c r="N297" s="9"/>
      <c r="O297" s="9"/>
      <c r="P297" s="9"/>
      <c r="Q297" s="9"/>
      <c r="R297" s="9"/>
      <c r="S297" s="9"/>
      <c r="T297" s="9"/>
      <c r="U297" s="9"/>
      <c r="V297" s="9"/>
      <c r="W297" s="9"/>
      <c r="X297" s="9"/>
      <c r="Y297" s="9"/>
      <c r="Z297" s="9"/>
      <c r="AA297" s="9"/>
      <c r="AB297" s="9"/>
      <c r="AC297" s="9"/>
      <c r="AD297" s="9"/>
      <c r="AE297" s="9"/>
      <c r="AF297" s="9"/>
      <c r="AG297" s="9"/>
      <c r="AH297" s="9"/>
      <c r="AI297" s="9"/>
      <c r="AJ297" s="9"/>
      <c r="AK297" s="9"/>
      <c r="AL297" s="9"/>
      <c r="AM297" s="11">
        <f t="shared" si="12"/>
        <v>0</v>
      </c>
      <c r="AN297" s="11">
        <f t="shared" si="13"/>
        <v>0</v>
      </c>
      <c r="AO297" s="47" t="e">
        <f t="shared" si="14"/>
        <v>#DIV/0!</v>
      </c>
    </row>
    <row r="298" spans="1:41" x14ac:dyDescent="0.25">
      <c r="A298" s="10">
        <v>297</v>
      </c>
      <c r="B298" s="11">
        <f>VLOOKUP($A298,Table2[[No]:[Date Student Last Attended Program
(mm/dd/yyyy)]],2,FALSE)</f>
        <v>0</v>
      </c>
      <c r="C298" s="12">
        <f>VLOOKUP($A298,Table2[[No]:[Date Student Last Attended Program
(mm/dd/yyyy)]],4,FALSE)</f>
        <v>0</v>
      </c>
      <c r="D298" s="51">
        <f>VLOOKUP($A298,Table2[[No]:[Date Student Last Attended Program
(mm/dd/yyyy)]],14,FALSE)</f>
        <v>0</v>
      </c>
      <c r="E298" s="138">
        <f>VLOOKUP($A298,Table2[[No]:[Date Student Last Attended Program
(mm/dd/yyyy)]],17,FALSE)</f>
        <v>0</v>
      </c>
      <c r="F298" s="207">
        <f>VLOOKUP($A298,Table2[[No]:[Date Student Last Attended Program
(mm/dd/yyyy)]],18,FALSE)</f>
        <v>0</v>
      </c>
      <c r="G298" s="209">
        <f>VLOOKUP($A298,Table2[[#All],[No]:[Which Group Does Student Participate In?
(optional)]],23,FALSE)</f>
        <v>0</v>
      </c>
      <c r="H298" s="9"/>
      <c r="I298" s="9"/>
      <c r="J298" s="9"/>
      <c r="K298" s="9"/>
      <c r="L298" s="9"/>
      <c r="M298" s="9"/>
      <c r="N298" s="9"/>
      <c r="O298" s="9"/>
      <c r="P298" s="9"/>
      <c r="Q298" s="9"/>
      <c r="R298" s="9"/>
      <c r="S298" s="9"/>
      <c r="T298" s="9"/>
      <c r="U298" s="9"/>
      <c r="V298" s="9"/>
      <c r="W298" s="9"/>
      <c r="X298" s="9"/>
      <c r="Y298" s="9"/>
      <c r="Z298" s="9"/>
      <c r="AA298" s="9"/>
      <c r="AB298" s="9"/>
      <c r="AC298" s="9"/>
      <c r="AD298" s="9"/>
      <c r="AE298" s="9"/>
      <c r="AF298" s="9"/>
      <c r="AG298" s="9"/>
      <c r="AH298" s="9"/>
      <c r="AI298" s="9"/>
      <c r="AJ298" s="9"/>
      <c r="AK298" s="9"/>
      <c r="AL298" s="9"/>
      <c r="AM298" s="11">
        <f t="shared" si="12"/>
        <v>0</v>
      </c>
      <c r="AN298" s="11">
        <f t="shared" si="13"/>
        <v>0</v>
      </c>
      <c r="AO298" s="47" t="e">
        <f t="shared" si="14"/>
        <v>#DIV/0!</v>
      </c>
    </row>
    <row r="299" spans="1:41" x14ac:dyDescent="0.25">
      <c r="A299" s="10">
        <v>298</v>
      </c>
      <c r="B299" s="11">
        <f>VLOOKUP($A299,Table2[[No]:[Date Student Last Attended Program
(mm/dd/yyyy)]],2,FALSE)</f>
        <v>0</v>
      </c>
      <c r="C299" s="12">
        <f>VLOOKUP($A299,Table2[[No]:[Date Student Last Attended Program
(mm/dd/yyyy)]],4,FALSE)</f>
        <v>0</v>
      </c>
      <c r="D299" s="51">
        <f>VLOOKUP($A299,Table2[[No]:[Date Student Last Attended Program
(mm/dd/yyyy)]],14,FALSE)</f>
        <v>0</v>
      </c>
      <c r="E299" s="138">
        <f>VLOOKUP($A299,Table2[[No]:[Date Student Last Attended Program
(mm/dd/yyyy)]],17,FALSE)</f>
        <v>0</v>
      </c>
      <c r="F299" s="207">
        <f>VLOOKUP($A299,Table2[[No]:[Date Student Last Attended Program
(mm/dd/yyyy)]],18,FALSE)</f>
        <v>0</v>
      </c>
      <c r="G299" s="209">
        <f>VLOOKUP($A299,Table2[[#All],[No]:[Which Group Does Student Participate In?
(optional)]],23,FALSE)</f>
        <v>0</v>
      </c>
      <c r="H299" s="9"/>
      <c r="I299" s="9"/>
      <c r="J299" s="9"/>
      <c r="K299" s="9"/>
      <c r="L299" s="9"/>
      <c r="M299" s="9"/>
      <c r="N299" s="9"/>
      <c r="O299" s="9"/>
      <c r="P299" s="9"/>
      <c r="Q299" s="9"/>
      <c r="R299" s="9"/>
      <c r="S299" s="9"/>
      <c r="T299" s="9"/>
      <c r="U299" s="9"/>
      <c r="V299" s="9"/>
      <c r="W299" s="9"/>
      <c r="X299" s="9"/>
      <c r="Y299" s="9"/>
      <c r="Z299" s="9"/>
      <c r="AA299" s="9"/>
      <c r="AB299" s="9"/>
      <c r="AC299" s="9"/>
      <c r="AD299" s="9"/>
      <c r="AE299" s="9"/>
      <c r="AF299" s="9"/>
      <c r="AG299" s="9"/>
      <c r="AH299" s="9"/>
      <c r="AI299" s="9"/>
      <c r="AJ299" s="9"/>
      <c r="AK299" s="9"/>
      <c r="AL299" s="9"/>
      <c r="AM299" s="11">
        <f t="shared" si="12"/>
        <v>0</v>
      </c>
      <c r="AN299" s="11">
        <f t="shared" si="13"/>
        <v>0</v>
      </c>
      <c r="AO299" s="47" t="e">
        <f t="shared" si="14"/>
        <v>#DIV/0!</v>
      </c>
    </row>
    <row r="300" spans="1:41" x14ac:dyDescent="0.25">
      <c r="A300" s="10">
        <v>299</v>
      </c>
      <c r="B300" s="11">
        <f>VLOOKUP($A300,Table2[[No]:[Date Student Last Attended Program
(mm/dd/yyyy)]],2,FALSE)</f>
        <v>0</v>
      </c>
      <c r="C300" s="12">
        <f>VLOOKUP($A300,Table2[[No]:[Date Student Last Attended Program
(mm/dd/yyyy)]],4,FALSE)</f>
        <v>0</v>
      </c>
      <c r="D300" s="51">
        <f>VLOOKUP($A300,Table2[[No]:[Date Student Last Attended Program
(mm/dd/yyyy)]],14,FALSE)</f>
        <v>0</v>
      </c>
      <c r="E300" s="138">
        <f>VLOOKUP($A300,Table2[[No]:[Date Student Last Attended Program
(mm/dd/yyyy)]],17,FALSE)</f>
        <v>0</v>
      </c>
      <c r="F300" s="207">
        <f>VLOOKUP($A300,Table2[[No]:[Date Student Last Attended Program
(mm/dd/yyyy)]],18,FALSE)</f>
        <v>0</v>
      </c>
      <c r="G300" s="209">
        <f>VLOOKUP($A300,Table2[[#All],[No]:[Which Group Does Student Participate In?
(optional)]],23,FALSE)</f>
        <v>0</v>
      </c>
      <c r="H300" s="9"/>
      <c r="I300" s="9"/>
      <c r="J300" s="9"/>
      <c r="K300" s="9"/>
      <c r="L300" s="9"/>
      <c r="M300" s="9"/>
      <c r="N300" s="9"/>
      <c r="O300" s="9"/>
      <c r="P300" s="9"/>
      <c r="Q300" s="9"/>
      <c r="R300" s="9"/>
      <c r="S300" s="9"/>
      <c r="T300" s="9"/>
      <c r="U300" s="9"/>
      <c r="V300" s="9"/>
      <c r="W300" s="9"/>
      <c r="X300" s="9"/>
      <c r="Y300" s="9"/>
      <c r="Z300" s="9"/>
      <c r="AA300" s="9"/>
      <c r="AB300" s="9"/>
      <c r="AC300" s="9"/>
      <c r="AD300" s="9"/>
      <c r="AE300" s="9"/>
      <c r="AF300" s="9"/>
      <c r="AG300" s="9"/>
      <c r="AH300" s="9"/>
      <c r="AI300" s="9"/>
      <c r="AJ300" s="9"/>
      <c r="AK300" s="9"/>
      <c r="AL300" s="9"/>
      <c r="AM300" s="11">
        <f t="shared" si="12"/>
        <v>0</v>
      </c>
      <c r="AN300" s="11">
        <f t="shared" si="13"/>
        <v>0</v>
      </c>
      <c r="AO300" s="47" t="e">
        <f t="shared" si="14"/>
        <v>#DIV/0!</v>
      </c>
    </row>
    <row r="301" spans="1:41" x14ac:dyDescent="0.25">
      <c r="A301" s="10">
        <v>300</v>
      </c>
      <c r="B301" s="11">
        <f>VLOOKUP($A301,Table2[[No]:[Date Student Last Attended Program
(mm/dd/yyyy)]],2,FALSE)</f>
        <v>0</v>
      </c>
      <c r="C301" s="12">
        <f>VLOOKUP($A301,Table2[[No]:[Date Student Last Attended Program
(mm/dd/yyyy)]],4,FALSE)</f>
        <v>0</v>
      </c>
      <c r="D301" s="51">
        <f>VLOOKUP($A301,Table2[[No]:[Date Student Last Attended Program
(mm/dd/yyyy)]],14,FALSE)</f>
        <v>0</v>
      </c>
      <c r="E301" s="138">
        <f>VLOOKUP($A301,Table2[[No]:[Date Student Last Attended Program
(mm/dd/yyyy)]],17,FALSE)</f>
        <v>0</v>
      </c>
      <c r="F301" s="207">
        <f>VLOOKUP($A301,Table2[[No]:[Date Student Last Attended Program
(mm/dd/yyyy)]],18,FALSE)</f>
        <v>0</v>
      </c>
      <c r="G301" s="209">
        <f>VLOOKUP($A301,Table2[[#All],[No]:[Which Group Does Student Participate In?
(optional)]],23,FALSE)</f>
        <v>0</v>
      </c>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c r="AM301" s="11">
        <f t="shared" si="12"/>
        <v>0</v>
      </c>
      <c r="AN301" s="11">
        <f t="shared" si="13"/>
        <v>0</v>
      </c>
      <c r="AO301" s="47" t="e">
        <f t="shared" si="14"/>
        <v>#DIV/0!</v>
      </c>
    </row>
    <row r="302" spans="1:41" x14ac:dyDescent="0.25">
      <c r="E302" s="206"/>
      <c r="F302" s="4"/>
      <c r="G302" s="203"/>
      <c r="H302" s="129">
        <f t="shared" ref="H302:AL302" si="15">COUNTIF(H2:H301,"1")</f>
        <v>0</v>
      </c>
      <c r="I302" s="129">
        <f t="shared" si="15"/>
        <v>0</v>
      </c>
      <c r="J302" s="129">
        <f t="shared" si="15"/>
        <v>0</v>
      </c>
      <c r="K302" s="129">
        <f t="shared" si="15"/>
        <v>0</v>
      </c>
      <c r="L302" s="129">
        <f t="shared" si="15"/>
        <v>0</v>
      </c>
      <c r="M302" s="129">
        <f t="shared" si="15"/>
        <v>0</v>
      </c>
      <c r="N302" s="129">
        <f t="shared" si="15"/>
        <v>0</v>
      </c>
      <c r="O302" s="129">
        <f t="shared" si="15"/>
        <v>0</v>
      </c>
      <c r="P302" s="129">
        <f t="shared" si="15"/>
        <v>0</v>
      </c>
      <c r="Q302" s="129">
        <f t="shared" si="15"/>
        <v>0</v>
      </c>
      <c r="R302" s="129">
        <f t="shared" si="15"/>
        <v>0</v>
      </c>
      <c r="S302" s="129">
        <f t="shared" si="15"/>
        <v>0</v>
      </c>
      <c r="T302" s="129">
        <f t="shared" si="15"/>
        <v>0</v>
      </c>
      <c r="U302" s="129">
        <f t="shared" si="15"/>
        <v>0</v>
      </c>
      <c r="V302" s="129">
        <f t="shared" si="15"/>
        <v>0</v>
      </c>
      <c r="W302" s="129">
        <f t="shared" si="15"/>
        <v>0</v>
      </c>
      <c r="X302" s="129">
        <f t="shared" si="15"/>
        <v>0</v>
      </c>
      <c r="Y302" s="129">
        <f t="shared" si="15"/>
        <v>0</v>
      </c>
      <c r="Z302" s="129">
        <f t="shared" si="15"/>
        <v>0</v>
      </c>
      <c r="AA302" s="129">
        <f t="shared" si="15"/>
        <v>0</v>
      </c>
      <c r="AB302" s="129">
        <f t="shared" si="15"/>
        <v>0</v>
      </c>
      <c r="AC302" s="129">
        <f t="shared" si="15"/>
        <v>0</v>
      </c>
      <c r="AD302" s="129">
        <f t="shared" si="15"/>
        <v>0</v>
      </c>
      <c r="AE302" s="129">
        <f t="shared" si="15"/>
        <v>0</v>
      </c>
      <c r="AF302" s="129">
        <f t="shared" si="15"/>
        <v>0</v>
      </c>
      <c r="AG302" s="129">
        <f t="shared" si="15"/>
        <v>0</v>
      </c>
      <c r="AH302" s="129">
        <f t="shared" si="15"/>
        <v>0</v>
      </c>
      <c r="AI302" s="129">
        <f t="shared" si="15"/>
        <v>0</v>
      </c>
      <c r="AJ302" s="129">
        <f t="shared" si="15"/>
        <v>0</v>
      </c>
      <c r="AK302" s="129">
        <f t="shared" si="15"/>
        <v>0</v>
      </c>
      <c r="AL302" s="129">
        <f t="shared" si="15"/>
        <v>0</v>
      </c>
    </row>
    <row r="303" spans="1:41" x14ac:dyDescent="0.25">
      <c r="E303" s="206"/>
      <c r="F303" s="4"/>
      <c r="G303" s="203"/>
      <c r="H303" s="129">
        <f t="shared" ref="H303:AL303" si="16">COUNTIF(H2:H301,"0")+COUNTIF(H2:H301,"1")</f>
        <v>0</v>
      </c>
      <c r="I303" s="129">
        <f t="shared" si="16"/>
        <v>0</v>
      </c>
      <c r="J303" s="129">
        <f t="shared" si="16"/>
        <v>0</v>
      </c>
      <c r="K303" s="129">
        <f t="shared" si="16"/>
        <v>0</v>
      </c>
      <c r="L303" s="129">
        <f t="shared" si="16"/>
        <v>0</v>
      </c>
      <c r="M303" s="129">
        <f t="shared" si="16"/>
        <v>0</v>
      </c>
      <c r="N303" s="129">
        <f t="shared" si="16"/>
        <v>0</v>
      </c>
      <c r="O303" s="129">
        <f t="shared" si="16"/>
        <v>0</v>
      </c>
      <c r="P303" s="129">
        <f t="shared" si="16"/>
        <v>0</v>
      </c>
      <c r="Q303" s="129">
        <f t="shared" si="16"/>
        <v>0</v>
      </c>
      <c r="R303" s="129">
        <f t="shared" si="16"/>
        <v>0</v>
      </c>
      <c r="S303" s="129">
        <f t="shared" si="16"/>
        <v>0</v>
      </c>
      <c r="T303" s="129">
        <f t="shared" si="16"/>
        <v>0</v>
      </c>
      <c r="U303" s="129">
        <f t="shared" si="16"/>
        <v>0</v>
      </c>
      <c r="V303" s="129">
        <f t="shared" si="16"/>
        <v>0</v>
      </c>
      <c r="W303" s="129">
        <f t="shared" si="16"/>
        <v>0</v>
      </c>
      <c r="X303" s="129">
        <f t="shared" si="16"/>
        <v>0</v>
      </c>
      <c r="Y303" s="129">
        <f t="shared" si="16"/>
        <v>0</v>
      </c>
      <c r="Z303" s="129">
        <f t="shared" si="16"/>
        <v>0</v>
      </c>
      <c r="AA303" s="129">
        <f t="shared" si="16"/>
        <v>0</v>
      </c>
      <c r="AB303" s="129">
        <f t="shared" si="16"/>
        <v>0</v>
      </c>
      <c r="AC303" s="129">
        <f t="shared" si="16"/>
        <v>0</v>
      </c>
      <c r="AD303" s="129">
        <f t="shared" si="16"/>
        <v>0</v>
      </c>
      <c r="AE303" s="129">
        <f t="shared" si="16"/>
        <v>0</v>
      </c>
      <c r="AF303" s="129">
        <f t="shared" si="16"/>
        <v>0</v>
      </c>
      <c r="AG303" s="129">
        <f t="shared" si="16"/>
        <v>0</v>
      </c>
      <c r="AH303" s="129">
        <f t="shared" si="16"/>
        <v>0</v>
      </c>
      <c r="AI303" s="129">
        <f t="shared" si="16"/>
        <v>0</v>
      </c>
      <c r="AJ303" s="129">
        <f t="shared" si="16"/>
        <v>0</v>
      </c>
      <c r="AK303" s="129">
        <f t="shared" si="16"/>
        <v>0</v>
      </c>
      <c r="AL303" s="129">
        <f t="shared" si="16"/>
        <v>0</v>
      </c>
    </row>
  </sheetData>
  <sheetProtection algorithmName="SHA-512" hashValue="21QfZCYt9YZs6kFki8JiMFEmFXuHUOVJfWVF72O/nb7Sh0SyKGlaCXbwrZ3ExWmvUi5is01H7vXeMmsquA43ag==" saltValue="k5SqTzQdZrnP9INdzf/QLA==" spinCount="100000" sheet="1" objects="1" scenarios="1" selectLockedCells="1" sort="0" autoFilter="0"/>
  <protectedRanges>
    <protectedRange sqref="G1:G301" name="MarEditRange"/>
    <protectedRange sqref="G1:G301" name="OctEditableRange"/>
    <protectedRange sqref="G1:G301" name="JanEditRange"/>
    <protectedRange sqref="A1:AO301" name="MayEditableRange"/>
  </protectedRanges>
  <autoFilter ref="A1:AO1" xr:uid="{572E6091-7AFE-40F9-89FB-579C0D96D7F7}">
    <sortState xmlns:xlrd2="http://schemas.microsoft.com/office/spreadsheetml/2017/richdata2" ref="A2:AO303">
      <sortCondition ref="A1"/>
    </sortState>
  </autoFilter>
  <conditionalFormatting sqref="H2:AO301">
    <cfRule type="expression" dxfId="10" priority="5">
      <formula>MOD(ROW(),2)</formula>
    </cfRule>
  </conditionalFormatting>
  <conditionalFormatting sqref="B2:D301">
    <cfRule type="expression" dxfId="9" priority="3">
      <formula>MOD(ROW(),2)</formula>
    </cfRule>
  </conditionalFormatting>
  <conditionalFormatting sqref="E2:E303">
    <cfRule type="expression" dxfId="8" priority="2">
      <formula>MOD(ROW(),2)</formula>
    </cfRule>
  </conditionalFormatting>
  <conditionalFormatting sqref="G2:G301">
    <cfRule type="expression" dxfId="7" priority="1">
      <formula>MOD(ROW(),2)</formula>
    </cfRule>
  </conditionalFormatting>
  <dataValidations count="2">
    <dataValidation type="date" operator="greaterThanOrEqual" allowBlank="1" showInputMessage="1" showErrorMessage="1" error="Please enter a date from this fiscal year" sqref="F2:F303 G302:G303" xr:uid="{A220B667-D491-4539-A69E-BD1BAD6859BE}">
      <formula1>E2</formula1>
    </dataValidation>
    <dataValidation type="date" allowBlank="1" showInputMessage="1" showErrorMessage="1" error="Please enter a date between 1/1/1990 and 1/1/2015." sqref="F304:G1048576" xr:uid="{274967F8-8155-4333-9BAF-E2481EB238B2}">
      <formula1>32874</formula1>
      <formula2>42005</formula2>
    </dataValidation>
  </dataValidations>
  <pageMargins left="0.25" right="0.25" top="0.75" bottom="0.75" header="0.3" footer="0.3"/>
  <pageSetup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dropdown!$A$1:$A$2</xm:f>
          </x14:formula1>
          <xm:sqref>H2:AL301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5">
    <tabColor theme="0" tint="-0.249977111117893"/>
  </sheetPr>
  <dimension ref="A1:AQ303"/>
  <sheetViews>
    <sheetView workbookViewId="0">
      <pane xSplit="7" ySplit="1" topLeftCell="H2" activePane="bottomRight" state="frozen"/>
      <selection pane="topRight" activeCell="H1" sqref="H1"/>
      <selection pane="bottomLeft" activeCell="A2" sqref="A2"/>
      <selection pane="bottomRight" activeCell="H2" sqref="H2"/>
    </sheetView>
  </sheetViews>
  <sheetFormatPr defaultColWidth="9.140625" defaultRowHeight="15" x14ac:dyDescent="0.25"/>
  <cols>
    <col min="1" max="1" width="4.7109375" style="6" customWidth="1"/>
    <col min="2" max="2" width="24" style="5" customWidth="1"/>
    <col min="3" max="3" width="25.42578125" style="5" customWidth="1"/>
    <col min="4" max="4" width="7.140625" style="5" customWidth="1"/>
    <col min="5" max="5" width="10.85546875" style="7" customWidth="1"/>
    <col min="6" max="6" width="15.5703125" style="7" customWidth="1"/>
    <col min="7" max="7" width="15.5703125" style="204" customWidth="1"/>
    <col min="8" max="35" width="6.85546875" style="8" customWidth="1"/>
    <col min="36" max="37" width="7.5703125" style="5" customWidth="1"/>
    <col min="38" max="38" width="13.140625" style="5" bestFit="1" customWidth="1"/>
    <col min="39" max="39" width="12.140625" style="5" bestFit="1" customWidth="1"/>
    <col min="40" max="40" width="18.140625" style="45" customWidth="1"/>
    <col min="41" max="41" width="14.42578125" style="5" customWidth="1"/>
    <col min="42" max="42" width="13.140625" style="5" customWidth="1"/>
    <col min="43" max="43" width="16.28515625" style="127" customWidth="1"/>
    <col min="44" max="16384" width="9.140625" style="5"/>
  </cols>
  <sheetData>
    <row r="1" spans="1:43" ht="33" customHeight="1" x14ac:dyDescent="0.25">
      <c r="A1" s="23" t="s">
        <v>69</v>
      </c>
      <c r="B1" s="23" t="s">
        <v>70</v>
      </c>
      <c r="C1" s="23" t="s">
        <v>71</v>
      </c>
      <c r="D1" s="23" t="s">
        <v>72</v>
      </c>
      <c r="E1" s="137" t="s">
        <v>94</v>
      </c>
      <c r="F1" s="136" t="s">
        <v>95</v>
      </c>
      <c r="G1" s="219" t="s">
        <v>96</v>
      </c>
      <c r="H1" s="195">
        <v>44348</v>
      </c>
      <c r="I1" s="195">
        <v>44349</v>
      </c>
      <c r="J1" s="195">
        <v>44350</v>
      </c>
      <c r="K1" s="195">
        <v>44351</v>
      </c>
      <c r="L1" s="195">
        <v>44352</v>
      </c>
      <c r="M1" s="195">
        <v>44353</v>
      </c>
      <c r="N1" s="195">
        <v>44354</v>
      </c>
      <c r="O1" s="195">
        <v>44355</v>
      </c>
      <c r="P1" s="195">
        <v>44356</v>
      </c>
      <c r="Q1" s="195">
        <v>44357</v>
      </c>
      <c r="R1" s="195">
        <v>44358</v>
      </c>
      <c r="S1" s="195">
        <v>44359</v>
      </c>
      <c r="T1" s="195">
        <v>44360</v>
      </c>
      <c r="U1" s="195">
        <v>44361</v>
      </c>
      <c r="V1" s="195">
        <v>44362</v>
      </c>
      <c r="W1" s="195">
        <v>44363</v>
      </c>
      <c r="X1" s="195">
        <v>44364</v>
      </c>
      <c r="Y1" s="195">
        <v>44365</v>
      </c>
      <c r="Z1" s="195">
        <v>44366</v>
      </c>
      <c r="AA1" s="195">
        <v>44367</v>
      </c>
      <c r="AB1" s="195">
        <v>44368</v>
      </c>
      <c r="AC1" s="195">
        <v>44369</v>
      </c>
      <c r="AD1" s="195">
        <v>44370</v>
      </c>
      <c r="AE1" s="195">
        <v>44371</v>
      </c>
      <c r="AF1" s="195">
        <v>44372</v>
      </c>
      <c r="AG1" s="195">
        <v>44373</v>
      </c>
      <c r="AH1" s="195">
        <v>44374</v>
      </c>
      <c r="AI1" s="195">
        <v>44375</v>
      </c>
      <c r="AJ1" s="195">
        <v>44376</v>
      </c>
      <c r="AK1" s="195">
        <v>44377</v>
      </c>
      <c r="AL1" s="10" t="s">
        <v>73</v>
      </c>
      <c r="AM1" s="10" t="s">
        <v>74</v>
      </c>
      <c r="AN1" s="213" t="s">
        <v>75</v>
      </c>
      <c r="AO1" s="211" t="s">
        <v>106</v>
      </c>
      <c r="AP1" s="211" t="s">
        <v>107</v>
      </c>
      <c r="AQ1" s="214" t="s">
        <v>108</v>
      </c>
    </row>
    <row r="2" spans="1:43" x14ac:dyDescent="0.25">
      <c r="A2" s="10">
        <v>1</v>
      </c>
      <c r="B2" s="11">
        <f>VLOOKUP($A2,Table2[[No]:[Date Student Last Attended Program
(mm/dd/yyyy)]],2,FALSE)</f>
        <v>0</v>
      </c>
      <c r="C2" s="12">
        <f>VLOOKUP($A2,Table2[[No]:[Date Student Last Attended Program
(mm/dd/yyyy)]],4,FALSE)</f>
        <v>0</v>
      </c>
      <c r="D2" s="51">
        <f>VLOOKUP($A2,Table2[[No]:[Date Student Last Attended Program
(mm/dd/yyyy)]],14,FALSE)</f>
        <v>0</v>
      </c>
      <c r="E2" s="138">
        <f>VLOOKUP($A2,Table2[[No]:[Date Student Last Attended Program
(mm/dd/yyyy)]],17,FALSE)</f>
        <v>0</v>
      </c>
      <c r="F2" s="207">
        <f>VLOOKUP($A2,Table2[[No]:[Date Student Last Attended Program
(mm/dd/yyyy)]],18,FALSE)</f>
        <v>0</v>
      </c>
      <c r="G2" s="209">
        <f>VLOOKUP($A2,Table2[[#All],[No]:[Which Group Does Student Participate In?
(optional)]],23,FALSE)</f>
        <v>0</v>
      </c>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11">
        <f t="shared" ref="AL2:AL65" si="0">COUNTIF(H2:AK2,"1")</f>
        <v>0</v>
      </c>
      <c r="AM2" s="11">
        <f t="shared" ref="AM2:AM65" si="1">COUNTIFS(H2:AK2,"1")+COUNTIF(H2:AK2,"0")</f>
        <v>0</v>
      </c>
      <c r="AN2" s="47" t="e">
        <f t="shared" ref="AN2:AN65" si="2">AL2/AM2</f>
        <v>#DIV/0!</v>
      </c>
      <c r="AO2" s="11">
        <f>SUM(VLOOKUP($A2,APR!$A$2:$AM$301,38,FALSE),VLOOKUP($A$2,MAY!$A$2:$AN$301,39,FALSE),VLOOKUP($A2,JUN!$A$2:$AM$301,38,FALSE))</f>
        <v>0</v>
      </c>
      <c r="AP2" s="11">
        <f>SUM(VLOOKUP($A2,APR!$A$2:$AM$301,39,FALSE),VLOOKUP($A$2,MAY!$A$2:$AN$301,40,FALSE),VLOOKUP($A2,JUN!$A$2:$AM$301,39,FALSE))</f>
        <v>0</v>
      </c>
      <c r="AQ2" s="125" t="e">
        <f t="shared" ref="AQ2:AQ65" si="3">AO2/AP2</f>
        <v>#DIV/0!</v>
      </c>
    </row>
    <row r="3" spans="1:43" x14ac:dyDescent="0.25">
      <c r="A3" s="10">
        <v>2</v>
      </c>
      <c r="B3" s="11">
        <f>VLOOKUP($A3,Table2[[No]:[Date Student Last Attended Program
(mm/dd/yyyy)]],2,FALSE)</f>
        <v>0</v>
      </c>
      <c r="C3" s="12">
        <f>VLOOKUP($A3,Table2[[No]:[Date Student Last Attended Program
(mm/dd/yyyy)]],4,FALSE)</f>
        <v>0</v>
      </c>
      <c r="D3" s="51">
        <f>VLOOKUP($A3,Table2[[No]:[Date Student Last Attended Program
(mm/dd/yyyy)]],14,FALSE)</f>
        <v>0</v>
      </c>
      <c r="E3" s="138">
        <f>VLOOKUP($A3,Table2[[No]:[Date Student Last Attended Program
(mm/dd/yyyy)]],17,FALSE)</f>
        <v>0</v>
      </c>
      <c r="F3" s="207">
        <f>VLOOKUP($A3,Table2[[No]:[Date Student Last Attended Program
(mm/dd/yyyy)]],18,FALSE)</f>
        <v>0</v>
      </c>
      <c r="G3" s="209">
        <f>VLOOKUP($A3,Table2[[#All],[No]:[Which Group Does Student Participate In?
(optional)]],23,FALSE)</f>
        <v>0</v>
      </c>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11">
        <f t="shared" si="0"/>
        <v>0</v>
      </c>
      <c r="AM3" s="11">
        <f t="shared" si="1"/>
        <v>0</v>
      </c>
      <c r="AN3" s="47" t="e">
        <f t="shared" si="2"/>
        <v>#DIV/0!</v>
      </c>
      <c r="AO3" s="11">
        <f>SUM(VLOOKUP($A3,APR!$A$2:$AM$301,38,FALSE),VLOOKUP($A$2,MAY!$A$2:$AN$301,39,FALSE),VLOOKUP($A3,JUN!$A$2:$AM$301,38,FALSE))</f>
        <v>0</v>
      </c>
      <c r="AP3" s="11">
        <f>SUM(VLOOKUP($A3,APR!$A$2:$AM$301,39,FALSE),VLOOKUP($A$2,MAY!$A$2:$AN$301,40,FALSE),VLOOKUP($A3,JUN!$A$2:$AM$301,39,FALSE))</f>
        <v>0</v>
      </c>
      <c r="AQ3" s="125" t="e">
        <f t="shared" si="3"/>
        <v>#DIV/0!</v>
      </c>
    </row>
    <row r="4" spans="1:43" x14ac:dyDescent="0.25">
      <c r="A4" s="10">
        <v>3</v>
      </c>
      <c r="B4" s="11">
        <f>VLOOKUP($A4,Table2[[No]:[Date Student Last Attended Program
(mm/dd/yyyy)]],2,FALSE)</f>
        <v>0</v>
      </c>
      <c r="C4" s="12">
        <f>VLOOKUP($A4,Table2[[No]:[Date Student Last Attended Program
(mm/dd/yyyy)]],4,FALSE)</f>
        <v>0</v>
      </c>
      <c r="D4" s="51">
        <f>VLOOKUP($A4,Table2[[No]:[Date Student Last Attended Program
(mm/dd/yyyy)]],14,FALSE)</f>
        <v>0</v>
      </c>
      <c r="E4" s="138">
        <f>VLOOKUP($A4,Table2[[No]:[Date Student Last Attended Program
(mm/dd/yyyy)]],17,FALSE)</f>
        <v>0</v>
      </c>
      <c r="F4" s="207">
        <f>VLOOKUP($A4,Table2[[No]:[Date Student Last Attended Program
(mm/dd/yyyy)]],18,FALSE)</f>
        <v>0</v>
      </c>
      <c r="G4" s="209">
        <f>VLOOKUP($A4,Table2[[#All],[No]:[Which Group Does Student Participate In?
(optional)]],23,FALSE)</f>
        <v>0</v>
      </c>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11">
        <f t="shared" si="0"/>
        <v>0</v>
      </c>
      <c r="AM4" s="11">
        <f t="shared" si="1"/>
        <v>0</v>
      </c>
      <c r="AN4" s="47" t="e">
        <f t="shared" si="2"/>
        <v>#DIV/0!</v>
      </c>
      <c r="AO4" s="11">
        <f>SUM(VLOOKUP($A4,APR!$A$2:$AM$301,38,FALSE),VLOOKUP($A$2,MAY!$A$2:$AN$301,39,FALSE),VLOOKUP($A4,JUN!$A$2:$AM$301,38,FALSE))</f>
        <v>0</v>
      </c>
      <c r="AP4" s="11">
        <f>SUM(VLOOKUP($A4,APR!$A$2:$AM$301,39,FALSE),VLOOKUP($A$2,MAY!$A$2:$AN$301,40,FALSE),VLOOKUP($A4,JUN!$A$2:$AM$301,39,FALSE))</f>
        <v>0</v>
      </c>
      <c r="AQ4" s="125" t="e">
        <f t="shared" si="3"/>
        <v>#DIV/0!</v>
      </c>
    </row>
    <row r="5" spans="1:43" x14ac:dyDescent="0.25">
      <c r="A5" s="10">
        <v>4</v>
      </c>
      <c r="B5" s="11">
        <f>VLOOKUP($A5,Table2[[No]:[Date Student Last Attended Program
(mm/dd/yyyy)]],2,FALSE)</f>
        <v>0</v>
      </c>
      <c r="C5" s="12">
        <f>VLOOKUP($A5,Table2[[No]:[Date Student Last Attended Program
(mm/dd/yyyy)]],4,FALSE)</f>
        <v>0</v>
      </c>
      <c r="D5" s="51">
        <f>VLOOKUP($A5,Table2[[No]:[Date Student Last Attended Program
(mm/dd/yyyy)]],14,FALSE)</f>
        <v>0</v>
      </c>
      <c r="E5" s="138">
        <f>VLOOKUP($A5,Table2[[No]:[Date Student Last Attended Program
(mm/dd/yyyy)]],17,FALSE)</f>
        <v>0</v>
      </c>
      <c r="F5" s="207">
        <f>VLOOKUP($A5,Table2[[No]:[Date Student Last Attended Program
(mm/dd/yyyy)]],18,FALSE)</f>
        <v>0</v>
      </c>
      <c r="G5" s="209">
        <f>VLOOKUP($A5,Table2[[#All],[No]:[Which Group Does Student Participate In?
(optional)]],23,FALSE)</f>
        <v>0</v>
      </c>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11">
        <f t="shared" si="0"/>
        <v>0</v>
      </c>
      <c r="AM5" s="11">
        <f t="shared" si="1"/>
        <v>0</v>
      </c>
      <c r="AN5" s="47" t="e">
        <f t="shared" si="2"/>
        <v>#DIV/0!</v>
      </c>
      <c r="AO5" s="11">
        <f>SUM(VLOOKUP($A5,APR!$A$2:$AM$301,38,FALSE),VLOOKUP($A$2,MAY!$A$2:$AN$301,39,FALSE),VLOOKUP($A5,JUN!$A$2:$AM$301,38,FALSE))</f>
        <v>0</v>
      </c>
      <c r="AP5" s="11">
        <f>SUM(VLOOKUP($A5,APR!$A$2:$AM$301,39,FALSE),VLOOKUP($A$2,MAY!$A$2:$AN$301,40,FALSE),VLOOKUP($A5,JUN!$A$2:$AM$301,39,FALSE))</f>
        <v>0</v>
      </c>
      <c r="AQ5" s="125" t="e">
        <f t="shared" si="3"/>
        <v>#DIV/0!</v>
      </c>
    </row>
    <row r="6" spans="1:43" x14ac:dyDescent="0.25">
      <c r="A6" s="10">
        <v>5</v>
      </c>
      <c r="B6" s="11">
        <f>VLOOKUP($A6,Table2[[No]:[Date Student Last Attended Program
(mm/dd/yyyy)]],2,FALSE)</f>
        <v>0</v>
      </c>
      <c r="C6" s="12">
        <f>VLOOKUP($A6,Table2[[No]:[Date Student Last Attended Program
(mm/dd/yyyy)]],4,FALSE)</f>
        <v>0</v>
      </c>
      <c r="D6" s="51">
        <f>VLOOKUP($A6,Table2[[No]:[Date Student Last Attended Program
(mm/dd/yyyy)]],14,FALSE)</f>
        <v>0</v>
      </c>
      <c r="E6" s="138">
        <f>VLOOKUP($A6,Table2[[No]:[Date Student Last Attended Program
(mm/dd/yyyy)]],17,FALSE)</f>
        <v>0</v>
      </c>
      <c r="F6" s="207">
        <f>VLOOKUP($A6,Table2[[No]:[Date Student Last Attended Program
(mm/dd/yyyy)]],18,FALSE)</f>
        <v>0</v>
      </c>
      <c r="G6" s="209">
        <f>VLOOKUP($A6,Table2[[#All],[No]:[Which Group Does Student Participate In?
(optional)]],23,FALSE)</f>
        <v>0</v>
      </c>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11">
        <f t="shared" si="0"/>
        <v>0</v>
      </c>
      <c r="AM6" s="11">
        <f t="shared" si="1"/>
        <v>0</v>
      </c>
      <c r="AN6" s="47" t="e">
        <f t="shared" si="2"/>
        <v>#DIV/0!</v>
      </c>
      <c r="AO6" s="11">
        <f>SUM(VLOOKUP($A6,APR!$A$2:$AM$301,38,FALSE),VLOOKUP($A$2,MAY!$A$2:$AN$301,39,FALSE),VLOOKUP($A6,JUN!$A$2:$AM$301,38,FALSE))</f>
        <v>0</v>
      </c>
      <c r="AP6" s="11">
        <f>SUM(VLOOKUP($A6,APR!$A$2:$AM$301,39,FALSE),VLOOKUP($A$2,MAY!$A$2:$AN$301,40,FALSE),VLOOKUP($A6,JUN!$A$2:$AM$301,39,FALSE))</f>
        <v>0</v>
      </c>
      <c r="AQ6" s="125" t="e">
        <f t="shared" si="3"/>
        <v>#DIV/0!</v>
      </c>
    </row>
    <row r="7" spans="1:43" x14ac:dyDescent="0.25">
      <c r="A7" s="10">
        <v>6</v>
      </c>
      <c r="B7" s="11">
        <f>VLOOKUP($A7,Table2[[No]:[Date Student Last Attended Program
(mm/dd/yyyy)]],2,FALSE)</f>
        <v>0</v>
      </c>
      <c r="C7" s="12">
        <f>VLOOKUP($A7,Table2[[No]:[Date Student Last Attended Program
(mm/dd/yyyy)]],4,FALSE)</f>
        <v>0</v>
      </c>
      <c r="D7" s="51">
        <f>VLOOKUP($A7,Table2[[No]:[Date Student Last Attended Program
(mm/dd/yyyy)]],14,FALSE)</f>
        <v>0</v>
      </c>
      <c r="E7" s="138">
        <f>VLOOKUP($A7,Table2[[No]:[Date Student Last Attended Program
(mm/dd/yyyy)]],17,FALSE)</f>
        <v>0</v>
      </c>
      <c r="F7" s="207">
        <f>VLOOKUP($A7,Table2[[No]:[Date Student Last Attended Program
(mm/dd/yyyy)]],18,FALSE)</f>
        <v>0</v>
      </c>
      <c r="G7" s="209">
        <f>VLOOKUP($A7,Table2[[#All],[No]:[Which Group Does Student Participate In?
(optional)]],23,FALSE)</f>
        <v>0</v>
      </c>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11">
        <f t="shared" si="0"/>
        <v>0</v>
      </c>
      <c r="AM7" s="11">
        <f t="shared" si="1"/>
        <v>0</v>
      </c>
      <c r="AN7" s="47" t="e">
        <f t="shared" si="2"/>
        <v>#DIV/0!</v>
      </c>
      <c r="AO7" s="11">
        <f>SUM(VLOOKUP($A7,APR!$A$2:$AM$301,38,FALSE),VLOOKUP($A$2,MAY!$A$2:$AN$301,39,FALSE),VLOOKUP($A7,JUN!$A$2:$AM$301,38,FALSE))</f>
        <v>0</v>
      </c>
      <c r="AP7" s="11">
        <f>SUM(VLOOKUP($A7,APR!$A$2:$AM$301,39,FALSE),VLOOKUP($A$2,MAY!$A$2:$AN$301,40,FALSE),VLOOKUP($A7,JUN!$A$2:$AM$301,39,FALSE))</f>
        <v>0</v>
      </c>
      <c r="AQ7" s="125" t="e">
        <f t="shared" si="3"/>
        <v>#DIV/0!</v>
      </c>
    </row>
    <row r="8" spans="1:43" x14ac:dyDescent="0.25">
      <c r="A8" s="10">
        <v>7</v>
      </c>
      <c r="B8" s="11">
        <f>VLOOKUP($A8,Table2[[No]:[Date Student Last Attended Program
(mm/dd/yyyy)]],2,FALSE)</f>
        <v>0</v>
      </c>
      <c r="C8" s="12">
        <f>VLOOKUP($A8,Table2[[No]:[Date Student Last Attended Program
(mm/dd/yyyy)]],4,FALSE)</f>
        <v>0</v>
      </c>
      <c r="D8" s="51">
        <f>VLOOKUP($A8,Table2[[No]:[Date Student Last Attended Program
(mm/dd/yyyy)]],14,FALSE)</f>
        <v>0</v>
      </c>
      <c r="E8" s="138">
        <f>VLOOKUP($A8,Table2[[No]:[Date Student Last Attended Program
(mm/dd/yyyy)]],17,FALSE)</f>
        <v>0</v>
      </c>
      <c r="F8" s="207">
        <f>VLOOKUP($A8,Table2[[No]:[Date Student Last Attended Program
(mm/dd/yyyy)]],18,FALSE)</f>
        <v>0</v>
      </c>
      <c r="G8" s="209">
        <f>VLOOKUP($A8,Table2[[#All],[No]:[Which Group Does Student Participate In?
(optional)]],23,FALSE)</f>
        <v>0</v>
      </c>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11">
        <f t="shared" si="0"/>
        <v>0</v>
      </c>
      <c r="AM8" s="11">
        <f t="shared" si="1"/>
        <v>0</v>
      </c>
      <c r="AN8" s="47" t="e">
        <f t="shared" si="2"/>
        <v>#DIV/0!</v>
      </c>
      <c r="AO8" s="11">
        <f>SUM(VLOOKUP($A8,APR!$A$2:$AM$301,38,FALSE),VLOOKUP($A$2,MAY!$A$2:$AN$301,39,FALSE),VLOOKUP($A8,JUN!$A$2:$AM$301,38,FALSE))</f>
        <v>0</v>
      </c>
      <c r="AP8" s="11">
        <f>SUM(VLOOKUP($A8,APR!$A$2:$AM$301,39,FALSE),VLOOKUP($A$2,MAY!$A$2:$AN$301,40,FALSE),VLOOKUP($A8,JUN!$A$2:$AM$301,39,FALSE))</f>
        <v>0</v>
      </c>
      <c r="AQ8" s="125" t="e">
        <f t="shared" si="3"/>
        <v>#DIV/0!</v>
      </c>
    </row>
    <row r="9" spans="1:43" x14ac:dyDescent="0.25">
      <c r="A9" s="10">
        <v>8</v>
      </c>
      <c r="B9" s="11">
        <f>VLOOKUP($A9,Table2[[No]:[Date Student Last Attended Program
(mm/dd/yyyy)]],2,FALSE)</f>
        <v>0</v>
      </c>
      <c r="C9" s="12">
        <f>VLOOKUP($A9,Table2[[No]:[Date Student Last Attended Program
(mm/dd/yyyy)]],4,FALSE)</f>
        <v>0</v>
      </c>
      <c r="D9" s="51">
        <f>VLOOKUP($A9,Table2[[No]:[Date Student Last Attended Program
(mm/dd/yyyy)]],14,FALSE)</f>
        <v>0</v>
      </c>
      <c r="E9" s="138">
        <f>VLOOKUP($A9,Table2[[No]:[Date Student Last Attended Program
(mm/dd/yyyy)]],17,FALSE)</f>
        <v>0</v>
      </c>
      <c r="F9" s="207">
        <f>VLOOKUP($A9,Table2[[No]:[Date Student Last Attended Program
(mm/dd/yyyy)]],18,FALSE)</f>
        <v>0</v>
      </c>
      <c r="G9" s="209">
        <f>VLOOKUP($A9,Table2[[#All],[No]:[Which Group Does Student Participate In?
(optional)]],23,FALSE)</f>
        <v>0</v>
      </c>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11">
        <f t="shared" si="0"/>
        <v>0</v>
      </c>
      <c r="AM9" s="11">
        <f t="shared" si="1"/>
        <v>0</v>
      </c>
      <c r="AN9" s="47" t="e">
        <f t="shared" si="2"/>
        <v>#DIV/0!</v>
      </c>
      <c r="AO9" s="11">
        <f>SUM(VLOOKUP($A9,APR!$A$2:$AM$301,38,FALSE),VLOOKUP($A$2,MAY!$A$2:$AN$301,39,FALSE),VLOOKUP($A9,JUN!$A$2:$AM$301,38,FALSE))</f>
        <v>0</v>
      </c>
      <c r="AP9" s="11">
        <f>SUM(VLOOKUP($A9,APR!$A$2:$AM$301,39,FALSE),VLOOKUP($A$2,MAY!$A$2:$AN$301,40,FALSE),VLOOKUP($A9,JUN!$A$2:$AM$301,39,FALSE))</f>
        <v>0</v>
      </c>
      <c r="AQ9" s="125" t="e">
        <f t="shared" si="3"/>
        <v>#DIV/0!</v>
      </c>
    </row>
    <row r="10" spans="1:43" x14ac:dyDescent="0.25">
      <c r="A10" s="10">
        <v>9</v>
      </c>
      <c r="B10" s="11">
        <f>VLOOKUP($A10,Table2[[No]:[Date Student Last Attended Program
(mm/dd/yyyy)]],2,FALSE)</f>
        <v>0</v>
      </c>
      <c r="C10" s="12">
        <f>VLOOKUP($A10,Table2[[No]:[Date Student Last Attended Program
(mm/dd/yyyy)]],4,FALSE)</f>
        <v>0</v>
      </c>
      <c r="D10" s="51">
        <f>VLOOKUP($A10,Table2[[No]:[Date Student Last Attended Program
(mm/dd/yyyy)]],14,FALSE)</f>
        <v>0</v>
      </c>
      <c r="E10" s="138">
        <f>VLOOKUP($A10,Table2[[No]:[Date Student Last Attended Program
(mm/dd/yyyy)]],17,FALSE)</f>
        <v>0</v>
      </c>
      <c r="F10" s="207">
        <f>VLOOKUP($A10,Table2[[No]:[Date Student Last Attended Program
(mm/dd/yyyy)]],18,FALSE)</f>
        <v>0</v>
      </c>
      <c r="G10" s="209">
        <f>VLOOKUP($A10,Table2[[#All],[No]:[Which Group Does Student Participate In?
(optional)]],23,FALSE)</f>
        <v>0</v>
      </c>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11">
        <f t="shared" si="0"/>
        <v>0</v>
      </c>
      <c r="AM10" s="11">
        <f t="shared" si="1"/>
        <v>0</v>
      </c>
      <c r="AN10" s="47" t="e">
        <f t="shared" si="2"/>
        <v>#DIV/0!</v>
      </c>
      <c r="AO10" s="11">
        <f>SUM(VLOOKUP($A10,APR!$A$2:$AM$301,38,FALSE),VLOOKUP($A$2,MAY!$A$2:$AN$301,39,FALSE),VLOOKUP($A10,JUN!$A$2:$AM$301,38,FALSE))</f>
        <v>0</v>
      </c>
      <c r="AP10" s="11">
        <f>SUM(VLOOKUP($A10,APR!$A$2:$AM$301,39,FALSE),VLOOKUP($A$2,MAY!$A$2:$AN$301,40,FALSE),VLOOKUP($A10,JUN!$A$2:$AM$301,39,FALSE))</f>
        <v>0</v>
      </c>
      <c r="AQ10" s="125" t="e">
        <f t="shared" si="3"/>
        <v>#DIV/0!</v>
      </c>
    </row>
    <row r="11" spans="1:43" x14ac:dyDescent="0.25">
      <c r="A11" s="10">
        <v>10</v>
      </c>
      <c r="B11" s="11">
        <f>VLOOKUP($A11,Table2[[No]:[Date Student Last Attended Program
(mm/dd/yyyy)]],2,FALSE)</f>
        <v>0</v>
      </c>
      <c r="C11" s="12">
        <f>VLOOKUP($A11,Table2[[No]:[Date Student Last Attended Program
(mm/dd/yyyy)]],4,FALSE)</f>
        <v>0</v>
      </c>
      <c r="D11" s="51">
        <f>VLOOKUP($A11,Table2[[No]:[Date Student Last Attended Program
(mm/dd/yyyy)]],14,FALSE)</f>
        <v>0</v>
      </c>
      <c r="E11" s="138">
        <f>VLOOKUP($A11,Table2[[No]:[Date Student Last Attended Program
(mm/dd/yyyy)]],17,FALSE)</f>
        <v>0</v>
      </c>
      <c r="F11" s="207">
        <f>VLOOKUP($A11,Table2[[No]:[Date Student Last Attended Program
(mm/dd/yyyy)]],18,FALSE)</f>
        <v>0</v>
      </c>
      <c r="G11" s="209">
        <f>VLOOKUP($A11,Table2[[#All],[No]:[Which Group Does Student Participate In?
(optional)]],23,FALSE)</f>
        <v>0</v>
      </c>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11">
        <f t="shared" si="0"/>
        <v>0</v>
      </c>
      <c r="AM11" s="11">
        <f t="shared" si="1"/>
        <v>0</v>
      </c>
      <c r="AN11" s="47" t="e">
        <f t="shared" si="2"/>
        <v>#DIV/0!</v>
      </c>
      <c r="AO11" s="11">
        <f>SUM(VLOOKUP($A11,APR!$A$2:$AM$301,38,FALSE),VLOOKUP($A$2,MAY!$A$2:$AN$301,39,FALSE),VLOOKUP($A11,JUN!$A$2:$AM$301,38,FALSE))</f>
        <v>0</v>
      </c>
      <c r="AP11" s="11">
        <f>SUM(VLOOKUP($A11,APR!$A$2:$AM$301,39,FALSE),VLOOKUP($A$2,MAY!$A$2:$AN$301,40,FALSE),VLOOKUP($A11,JUN!$A$2:$AM$301,39,FALSE))</f>
        <v>0</v>
      </c>
      <c r="AQ11" s="125" t="e">
        <f t="shared" si="3"/>
        <v>#DIV/0!</v>
      </c>
    </row>
    <row r="12" spans="1:43" x14ac:dyDescent="0.25">
      <c r="A12" s="10">
        <v>11</v>
      </c>
      <c r="B12" s="11">
        <f>VLOOKUP($A12,Table2[[No]:[Date Student Last Attended Program
(mm/dd/yyyy)]],2,FALSE)</f>
        <v>0</v>
      </c>
      <c r="C12" s="12">
        <f>VLOOKUP($A12,Table2[[No]:[Date Student Last Attended Program
(mm/dd/yyyy)]],4,FALSE)</f>
        <v>0</v>
      </c>
      <c r="D12" s="51">
        <f>VLOOKUP($A12,Table2[[No]:[Date Student Last Attended Program
(mm/dd/yyyy)]],14,FALSE)</f>
        <v>0</v>
      </c>
      <c r="E12" s="138">
        <f>VLOOKUP($A12,Table2[[No]:[Date Student Last Attended Program
(mm/dd/yyyy)]],17,FALSE)</f>
        <v>0</v>
      </c>
      <c r="F12" s="207">
        <f>VLOOKUP($A12,Table2[[No]:[Date Student Last Attended Program
(mm/dd/yyyy)]],18,FALSE)</f>
        <v>0</v>
      </c>
      <c r="G12" s="209">
        <f>VLOOKUP($A12,Table2[[#All],[No]:[Which Group Does Student Participate In?
(optional)]],23,FALSE)</f>
        <v>0</v>
      </c>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11">
        <f t="shared" si="0"/>
        <v>0</v>
      </c>
      <c r="AM12" s="11">
        <f t="shared" si="1"/>
        <v>0</v>
      </c>
      <c r="AN12" s="47" t="e">
        <f t="shared" si="2"/>
        <v>#DIV/0!</v>
      </c>
      <c r="AO12" s="11">
        <f>SUM(VLOOKUP($A12,APR!$A$2:$AM$301,38,FALSE),VLOOKUP($A$2,MAY!$A$2:$AN$301,39,FALSE),VLOOKUP($A12,JUN!$A$2:$AM$301,38,FALSE))</f>
        <v>0</v>
      </c>
      <c r="AP12" s="11">
        <f>SUM(VLOOKUP($A12,APR!$A$2:$AM$301,39,FALSE),VLOOKUP($A$2,MAY!$A$2:$AN$301,40,FALSE),VLOOKUP($A12,JUN!$A$2:$AM$301,39,FALSE))</f>
        <v>0</v>
      </c>
      <c r="AQ12" s="125" t="e">
        <f t="shared" si="3"/>
        <v>#DIV/0!</v>
      </c>
    </row>
    <row r="13" spans="1:43" x14ac:dyDescent="0.25">
      <c r="A13" s="10">
        <v>12</v>
      </c>
      <c r="B13" s="11">
        <f>VLOOKUP($A13,Table2[[No]:[Date Student Last Attended Program
(mm/dd/yyyy)]],2,FALSE)</f>
        <v>0</v>
      </c>
      <c r="C13" s="12">
        <f>VLOOKUP($A13,Table2[[No]:[Date Student Last Attended Program
(mm/dd/yyyy)]],4,FALSE)</f>
        <v>0</v>
      </c>
      <c r="D13" s="51">
        <f>VLOOKUP($A13,Table2[[No]:[Date Student Last Attended Program
(mm/dd/yyyy)]],14,FALSE)</f>
        <v>0</v>
      </c>
      <c r="E13" s="138">
        <f>VLOOKUP($A13,Table2[[No]:[Date Student Last Attended Program
(mm/dd/yyyy)]],17,FALSE)</f>
        <v>0</v>
      </c>
      <c r="F13" s="207">
        <f>VLOOKUP($A13,Table2[[No]:[Date Student Last Attended Program
(mm/dd/yyyy)]],18,FALSE)</f>
        <v>0</v>
      </c>
      <c r="G13" s="209">
        <f>VLOOKUP($A13,Table2[[#All],[No]:[Which Group Does Student Participate In?
(optional)]],23,FALSE)</f>
        <v>0</v>
      </c>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11">
        <f t="shared" si="0"/>
        <v>0</v>
      </c>
      <c r="AM13" s="11">
        <f t="shared" si="1"/>
        <v>0</v>
      </c>
      <c r="AN13" s="47" t="e">
        <f t="shared" si="2"/>
        <v>#DIV/0!</v>
      </c>
      <c r="AO13" s="11">
        <f>SUM(VLOOKUP($A13,APR!$A$2:$AM$301,38,FALSE),VLOOKUP($A$2,MAY!$A$2:$AN$301,39,FALSE),VLOOKUP($A13,JUN!$A$2:$AM$301,38,FALSE))</f>
        <v>0</v>
      </c>
      <c r="AP13" s="11">
        <f>SUM(VLOOKUP($A13,APR!$A$2:$AM$301,39,FALSE),VLOOKUP($A$2,MAY!$A$2:$AN$301,40,FALSE),VLOOKUP($A13,JUN!$A$2:$AM$301,39,FALSE))</f>
        <v>0</v>
      </c>
      <c r="AQ13" s="125" t="e">
        <f t="shared" si="3"/>
        <v>#DIV/0!</v>
      </c>
    </row>
    <row r="14" spans="1:43" x14ac:dyDescent="0.25">
      <c r="A14" s="10">
        <v>13</v>
      </c>
      <c r="B14" s="11">
        <f>VLOOKUP($A14,Table2[[No]:[Date Student Last Attended Program
(mm/dd/yyyy)]],2,FALSE)</f>
        <v>0</v>
      </c>
      <c r="C14" s="12">
        <f>VLOOKUP($A14,Table2[[No]:[Date Student Last Attended Program
(mm/dd/yyyy)]],4,FALSE)</f>
        <v>0</v>
      </c>
      <c r="D14" s="51">
        <f>VLOOKUP($A14,Table2[[No]:[Date Student Last Attended Program
(mm/dd/yyyy)]],14,FALSE)</f>
        <v>0</v>
      </c>
      <c r="E14" s="138">
        <f>VLOOKUP($A14,Table2[[No]:[Date Student Last Attended Program
(mm/dd/yyyy)]],17,FALSE)</f>
        <v>0</v>
      </c>
      <c r="F14" s="207">
        <f>VLOOKUP($A14,Table2[[No]:[Date Student Last Attended Program
(mm/dd/yyyy)]],18,FALSE)</f>
        <v>0</v>
      </c>
      <c r="G14" s="209">
        <f>VLOOKUP($A14,Table2[[#All],[No]:[Which Group Does Student Participate In?
(optional)]],23,FALSE)</f>
        <v>0</v>
      </c>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11">
        <f t="shared" si="0"/>
        <v>0</v>
      </c>
      <c r="AM14" s="11">
        <f t="shared" si="1"/>
        <v>0</v>
      </c>
      <c r="AN14" s="47" t="e">
        <f t="shared" si="2"/>
        <v>#DIV/0!</v>
      </c>
      <c r="AO14" s="11">
        <f>SUM(VLOOKUP($A14,APR!$A$2:$AM$301,38,FALSE),VLOOKUP($A$2,MAY!$A$2:$AN$301,39,FALSE),VLOOKUP($A14,JUN!$A$2:$AM$301,38,FALSE))</f>
        <v>0</v>
      </c>
      <c r="AP14" s="11">
        <f>SUM(VLOOKUP($A14,APR!$A$2:$AM$301,39,FALSE),VLOOKUP($A$2,MAY!$A$2:$AN$301,40,FALSE),VLOOKUP($A14,JUN!$A$2:$AM$301,39,FALSE))</f>
        <v>0</v>
      </c>
      <c r="AQ14" s="125" t="e">
        <f t="shared" si="3"/>
        <v>#DIV/0!</v>
      </c>
    </row>
    <row r="15" spans="1:43" x14ac:dyDescent="0.25">
      <c r="A15" s="10">
        <v>14</v>
      </c>
      <c r="B15" s="11">
        <f>VLOOKUP($A15,Table2[[No]:[Date Student Last Attended Program
(mm/dd/yyyy)]],2,FALSE)</f>
        <v>0</v>
      </c>
      <c r="C15" s="12">
        <f>VLOOKUP($A15,Table2[[No]:[Date Student Last Attended Program
(mm/dd/yyyy)]],4,FALSE)</f>
        <v>0</v>
      </c>
      <c r="D15" s="51">
        <f>VLOOKUP($A15,Table2[[No]:[Date Student Last Attended Program
(mm/dd/yyyy)]],14,FALSE)</f>
        <v>0</v>
      </c>
      <c r="E15" s="138">
        <f>VLOOKUP($A15,Table2[[No]:[Date Student Last Attended Program
(mm/dd/yyyy)]],17,FALSE)</f>
        <v>0</v>
      </c>
      <c r="F15" s="207">
        <f>VLOOKUP($A15,Table2[[No]:[Date Student Last Attended Program
(mm/dd/yyyy)]],18,FALSE)</f>
        <v>0</v>
      </c>
      <c r="G15" s="209">
        <f>VLOOKUP($A15,Table2[[#All],[No]:[Which Group Does Student Participate In?
(optional)]],23,FALSE)</f>
        <v>0</v>
      </c>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11">
        <f t="shared" si="0"/>
        <v>0</v>
      </c>
      <c r="AM15" s="11">
        <f t="shared" si="1"/>
        <v>0</v>
      </c>
      <c r="AN15" s="47" t="e">
        <f t="shared" si="2"/>
        <v>#DIV/0!</v>
      </c>
      <c r="AO15" s="11">
        <f>SUM(VLOOKUP($A15,APR!$A$2:$AM$301,38,FALSE),VLOOKUP($A$2,MAY!$A$2:$AN$301,39,FALSE),VLOOKUP($A15,JUN!$A$2:$AM$301,38,FALSE))</f>
        <v>0</v>
      </c>
      <c r="AP15" s="11">
        <f>SUM(VLOOKUP($A15,APR!$A$2:$AM$301,39,FALSE),VLOOKUP($A$2,MAY!$A$2:$AN$301,40,FALSE),VLOOKUP($A15,JUN!$A$2:$AM$301,39,FALSE))</f>
        <v>0</v>
      </c>
      <c r="AQ15" s="125" t="e">
        <f t="shared" si="3"/>
        <v>#DIV/0!</v>
      </c>
    </row>
    <row r="16" spans="1:43" x14ac:dyDescent="0.25">
      <c r="A16" s="10">
        <v>15</v>
      </c>
      <c r="B16" s="11">
        <f>VLOOKUP($A16,Table2[[No]:[Date Student Last Attended Program
(mm/dd/yyyy)]],2,FALSE)</f>
        <v>0</v>
      </c>
      <c r="C16" s="12">
        <f>VLOOKUP($A16,Table2[[No]:[Date Student Last Attended Program
(mm/dd/yyyy)]],4,FALSE)</f>
        <v>0</v>
      </c>
      <c r="D16" s="51">
        <f>VLOOKUP($A16,Table2[[No]:[Date Student Last Attended Program
(mm/dd/yyyy)]],14,FALSE)</f>
        <v>0</v>
      </c>
      <c r="E16" s="138">
        <f>VLOOKUP($A16,Table2[[No]:[Date Student Last Attended Program
(mm/dd/yyyy)]],17,FALSE)</f>
        <v>0</v>
      </c>
      <c r="F16" s="207">
        <f>VLOOKUP($A16,Table2[[No]:[Date Student Last Attended Program
(mm/dd/yyyy)]],18,FALSE)</f>
        <v>0</v>
      </c>
      <c r="G16" s="209">
        <f>VLOOKUP($A16,Table2[[#All],[No]:[Which Group Does Student Participate In?
(optional)]],23,FALSE)</f>
        <v>0</v>
      </c>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11">
        <f t="shared" si="0"/>
        <v>0</v>
      </c>
      <c r="AM16" s="11">
        <f t="shared" si="1"/>
        <v>0</v>
      </c>
      <c r="AN16" s="47" t="e">
        <f t="shared" si="2"/>
        <v>#DIV/0!</v>
      </c>
      <c r="AO16" s="11">
        <f>SUM(VLOOKUP($A16,APR!$A$2:$AM$301,38,FALSE),VLOOKUP($A$2,MAY!$A$2:$AN$301,39,FALSE),VLOOKUP($A16,JUN!$A$2:$AM$301,38,FALSE))</f>
        <v>0</v>
      </c>
      <c r="AP16" s="11">
        <f>SUM(VLOOKUP($A16,APR!$A$2:$AM$301,39,FALSE),VLOOKUP($A$2,MAY!$A$2:$AN$301,40,FALSE),VLOOKUP($A16,JUN!$A$2:$AM$301,39,FALSE))</f>
        <v>0</v>
      </c>
      <c r="AQ16" s="125" t="e">
        <f t="shared" si="3"/>
        <v>#DIV/0!</v>
      </c>
    </row>
    <row r="17" spans="1:43" x14ac:dyDescent="0.25">
      <c r="A17" s="10">
        <v>16</v>
      </c>
      <c r="B17" s="11">
        <f>VLOOKUP($A17,Table2[[No]:[Date Student Last Attended Program
(mm/dd/yyyy)]],2,FALSE)</f>
        <v>0</v>
      </c>
      <c r="C17" s="12">
        <f>VLOOKUP($A17,Table2[[No]:[Date Student Last Attended Program
(mm/dd/yyyy)]],4,FALSE)</f>
        <v>0</v>
      </c>
      <c r="D17" s="51">
        <f>VLOOKUP($A17,Table2[[No]:[Date Student Last Attended Program
(mm/dd/yyyy)]],14,FALSE)</f>
        <v>0</v>
      </c>
      <c r="E17" s="138">
        <f>VLOOKUP($A17,Table2[[No]:[Date Student Last Attended Program
(mm/dd/yyyy)]],17,FALSE)</f>
        <v>0</v>
      </c>
      <c r="F17" s="207">
        <f>VLOOKUP($A17,Table2[[No]:[Date Student Last Attended Program
(mm/dd/yyyy)]],18,FALSE)</f>
        <v>0</v>
      </c>
      <c r="G17" s="209">
        <f>VLOOKUP($A17,Table2[[#All],[No]:[Which Group Does Student Participate In?
(optional)]],23,FALSE)</f>
        <v>0</v>
      </c>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11">
        <f t="shared" si="0"/>
        <v>0</v>
      </c>
      <c r="AM17" s="11">
        <f t="shared" si="1"/>
        <v>0</v>
      </c>
      <c r="AN17" s="47" t="e">
        <f t="shared" si="2"/>
        <v>#DIV/0!</v>
      </c>
      <c r="AO17" s="11">
        <f>SUM(VLOOKUP($A17,APR!$A$2:$AM$301,38,FALSE),VLOOKUP($A$2,MAY!$A$2:$AN$301,39,FALSE),VLOOKUP($A17,JUN!$A$2:$AM$301,38,FALSE))</f>
        <v>0</v>
      </c>
      <c r="AP17" s="11">
        <f>SUM(VLOOKUP($A17,APR!$A$2:$AM$301,39,FALSE),VLOOKUP($A$2,MAY!$A$2:$AN$301,40,FALSE),VLOOKUP($A17,JUN!$A$2:$AM$301,39,FALSE))</f>
        <v>0</v>
      </c>
      <c r="AQ17" s="125" t="e">
        <f t="shared" si="3"/>
        <v>#DIV/0!</v>
      </c>
    </row>
    <row r="18" spans="1:43" x14ac:dyDescent="0.25">
      <c r="A18" s="10">
        <v>17</v>
      </c>
      <c r="B18" s="11">
        <f>VLOOKUP($A18,Table2[[No]:[Date Student Last Attended Program
(mm/dd/yyyy)]],2,FALSE)</f>
        <v>0</v>
      </c>
      <c r="C18" s="12">
        <f>VLOOKUP($A18,Table2[[No]:[Date Student Last Attended Program
(mm/dd/yyyy)]],4,FALSE)</f>
        <v>0</v>
      </c>
      <c r="D18" s="51">
        <f>VLOOKUP($A18,Table2[[No]:[Date Student Last Attended Program
(mm/dd/yyyy)]],14,FALSE)</f>
        <v>0</v>
      </c>
      <c r="E18" s="138">
        <f>VLOOKUP($A18,Table2[[No]:[Date Student Last Attended Program
(mm/dd/yyyy)]],17,FALSE)</f>
        <v>0</v>
      </c>
      <c r="F18" s="207">
        <f>VLOOKUP($A18,Table2[[No]:[Date Student Last Attended Program
(mm/dd/yyyy)]],18,FALSE)</f>
        <v>0</v>
      </c>
      <c r="G18" s="209">
        <f>VLOOKUP($A18,Table2[[#All],[No]:[Which Group Does Student Participate In?
(optional)]],23,FALSE)</f>
        <v>0</v>
      </c>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11">
        <f t="shared" si="0"/>
        <v>0</v>
      </c>
      <c r="AM18" s="11">
        <f t="shared" si="1"/>
        <v>0</v>
      </c>
      <c r="AN18" s="47" t="e">
        <f t="shared" si="2"/>
        <v>#DIV/0!</v>
      </c>
      <c r="AO18" s="11">
        <f>SUM(VLOOKUP($A18,APR!$A$2:$AM$301,38,FALSE),VLOOKUP($A$2,MAY!$A$2:$AN$301,39,FALSE),VLOOKUP($A18,JUN!$A$2:$AM$301,38,FALSE))</f>
        <v>0</v>
      </c>
      <c r="AP18" s="11">
        <f>SUM(VLOOKUP($A18,APR!$A$2:$AM$301,39,FALSE),VLOOKUP($A$2,MAY!$A$2:$AN$301,40,FALSE),VLOOKUP($A18,JUN!$A$2:$AM$301,39,FALSE))</f>
        <v>0</v>
      </c>
      <c r="AQ18" s="125" t="e">
        <f t="shared" si="3"/>
        <v>#DIV/0!</v>
      </c>
    </row>
    <row r="19" spans="1:43" x14ac:dyDescent="0.25">
      <c r="A19" s="10">
        <v>18</v>
      </c>
      <c r="B19" s="11">
        <f>VLOOKUP($A19,Table2[[No]:[Date Student Last Attended Program
(mm/dd/yyyy)]],2,FALSE)</f>
        <v>0</v>
      </c>
      <c r="C19" s="12">
        <f>VLOOKUP($A19,Table2[[No]:[Date Student Last Attended Program
(mm/dd/yyyy)]],4,FALSE)</f>
        <v>0</v>
      </c>
      <c r="D19" s="51">
        <f>VLOOKUP($A19,Table2[[No]:[Date Student Last Attended Program
(mm/dd/yyyy)]],14,FALSE)</f>
        <v>0</v>
      </c>
      <c r="E19" s="138">
        <f>VLOOKUP($A19,Table2[[No]:[Date Student Last Attended Program
(mm/dd/yyyy)]],17,FALSE)</f>
        <v>0</v>
      </c>
      <c r="F19" s="207">
        <f>VLOOKUP($A19,Table2[[No]:[Date Student Last Attended Program
(mm/dd/yyyy)]],18,FALSE)</f>
        <v>0</v>
      </c>
      <c r="G19" s="209">
        <f>VLOOKUP($A19,Table2[[#All],[No]:[Which Group Does Student Participate In?
(optional)]],23,FALSE)</f>
        <v>0</v>
      </c>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11">
        <f t="shared" si="0"/>
        <v>0</v>
      </c>
      <c r="AM19" s="11">
        <f t="shared" si="1"/>
        <v>0</v>
      </c>
      <c r="AN19" s="47" t="e">
        <f t="shared" si="2"/>
        <v>#DIV/0!</v>
      </c>
      <c r="AO19" s="11">
        <f>SUM(VLOOKUP($A19,APR!$A$2:$AM$301,38,FALSE),VLOOKUP($A$2,MAY!$A$2:$AN$301,39,FALSE),VLOOKUP($A19,JUN!$A$2:$AM$301,38,FALSE))</f>
        <v>0</v>
      </c>
      <c r="AP19" s="11">
        <f>SUM(VLOOKUP($A19,APR!$A$2:$AM$301,39,FALSE),VLOOKUP($A$2,MAY!$A$2:$AN$301,40,FALSE),VLOOKUP($A19,JUN!$A$2:$AM$301,39,FALSE))</f>
        <v>0</v>
      </c>
      <c r="AQ19" s="125" t="e">
        <f t="shared" si="3"/>
        <v>#DIV/0!</v>
      </c>
    </row>
    <row r="20" spans="1:43" x14ac:dyDescent="0.25">
      <c r="A20" s="10">
        <v>19</v>
      </c>
      <c r="B20" s="11">
        <f>VLOOKUP($A20,Table2[[No]:[Date Student Last Attended Program
(mm/dd/yyyy)]],2,FALSE)</f>
        <v>0</v>
      </c>
      <c r="C20" s="12">
        <f>VLOOKUP($A20,Table2[[No]:[Date Student Last Attended Program
(mm/dd/yyyy)]],4,FALSE)</f>
        <v>0</v>
      </c>
      <c r="D20" s="51">
        <f>VLOOKUP($A20,Table2[[No]:[Date Student Last Attended Program
(mm/dd/yyyy)]],14,FALSE)</f>
        <v>0</v>
      </c>
      <c r="E20" s="138">
        <f>VLOOKUP($A20,Table2[[No]:[Date Student Last Attended Program
(mm/dd/yyyy)]],17,FALSE)</f>
        <v>0</v>
      </c>
      <c r="F20" s="207">
        <f>VLOOKUP($A20,Table2[[No]:[Date Student Last Attended Program
(mm/dd/yyyy)]],18,FALSE)</f>
        <v>0</v>
      </c>
      <c r="G20" s="209">
        <f>VLOOKUP($A20,Table2[[#All],[No]:[Which Group Does Student Participate In?
(optional)]],23,FALSE)</f>
        <v>0</v>
      </c>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11">
        <f t="shared" si="0"/>
        <v>0</v>
      </c>
      <c r="AM20" s="11">
        <f t="shared" si="1"/>
        <v>0</v>
      </c>
      <c r="AN20" s="47" t="e">
        <f t="shared" si="2"/>
        <v>#DIV/0!</v>
      </c>
      <c r="AO20" s="11">
        <f>SUM(VLOOKUP($A20,APR!$A$2:$AM$301,38,FALSE),VLOOKUP($A$2,MAY!$A$2:$AN$301,39,FALSE),VLOOKUP($A20,JUN!$A$2:$AM$301,38,FALSE))</f>
        <v>0</v>
      </c>
      <c r="AP20" s="11">
        <f>SUM(VLOOKUP($A20,APR!$A$2:$AM$301,39,FALSE),VLOOKUP($A$2,MAY!$A$2:$AN$301,40,FALSE),VLOOKUP($A20,JUN!$A$2:$AM$301,39,FALSE))</f>
        <v>0</v>
      </c>
      <c r="AQ20" s="125" t="e">
        <f t="shared" si="3"/>
        <v>#DIV/0!</v>
      </c>
    </row>
    <row r="21" spans="1:43" x14ac:dyDescent="0.25">
      <c r="A21" s="10">
        <v>20</v>
      </c>
      <c r="B21" s="11">
        <f>VLOOKUP($A21,Table2[[No]:[Date Student Last Attended Program
(mm/dd/yyyy)]],2,FALSE)</f>
        <v>0</v>
      </c>
      <c r="C21" s="12">
        <f>VLOOKUP($A21,Table2[[No]:[Date Student Last Attended Program
(mm/dd/yyyy)]],4,FALSE)</f>
        <v>0</v>
      </c>
      <c r="D21" s="51">
        <f>VLOOKUP($A21,Table2[[No]:[Date Student Last Attended Program
(mm/dd/yyyy)]],14,FALSE)</f>
        <v>0</v>
      </c>
      <c r="E21" s="138">
        <f>VLOOKUP($A21,Table2[[No]:[Date Student Last Attended Program
(mm/dd/yyyy)]],17,FALSE)</f>
        <v>0</v>
      </c>
      <c r="F21" s="207">
        <f>VLOOKUP($A21,Table2[[No]:[Date Student Last Attended Program
(mm/dd/yyyy)]],18,FALSE)</f>
        <v>0</v>
      </c>
      <c r="G21" s="209">
        <f>VLOOKUP($A21,Table2[[#All],[No]:[Which Group Does Student Participate In?
(optional)]],23,FALSE)</f>
        <v>0</v>
      </c>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11">
        <f t="shared" si="0"/>
        <v>0</v>
      </c>
      <c r="AM21" s="11">
        <f t="shared" si="1"/>
        <v>0</v>
      </c>
      <c r="AN21" s="47" t="e">
        <f t="shared" si="2"/>
        <v>#DIV/0!</v>
      </c>
      <c r="AO21" s="11">
        <f>SUM(VLOOKUP($A21,APR!$A$2:$AM$301,38,FALSE),VLOOKUP($A$2,MAY!$A$2:$AN$301,39,FALSE),VLOOKUP($A21,JUN!$A$2:$AM$301,38,FALSE))</f>
        <v>0</v>
      </c>
      <c r="AP21" s="11">
        <f>SUM(VLOOKUP($A21,APR!$A$2:$AM$301,39,FALSE),VLOOKUP($A$2,MAY!$A$2:$AN$301,40,FALSE),VLOOKUP($A21,JUN!$A$2:$AM$301,39,FALSE))</f>
        <v>0</v>
      </c>
      <c r="AQ21" s="125" t="e">
        <f t="shared" si="3"/>
        <v>#DIV/0!</v>
      </c>
    </row>
    <row r="22" spans="1:43" x14ac:dyDescent="0.25">
      <c r="A22" s="10">
        <v>21</v>
      </c>
      <c r="B22" s="11">
        <f>VLOOKUP($A22,Table2[[No]:[Date Student Last Attended Program
(mm/dd/yyyy)]],2,FALSE)</f>
        <v>0</v>
      </c>
      <c r="C22" s="12">
        <f>VLOOKUP($A22,Table2[[No]:[Date Student Last Attended Program
(mm/dd/yyyy)]],4,FALSE)</f>
        <v>0</v>
      </c>
      <c r="D22" s="51">
        <f>VLOOKUP($A22,Table2[[No]:[Date Student Last Attended Program
(mm/dd/yyyy)]],14,FALSE)</f>
        <v>0</v>
      </c>
      <c r="E22" s="138">
        <f>VLOOKUP($A22,Table2[[No]:[Date Student Last Attended Program
(mm/dd/yyyy)]],17,FALSE)</f>
        <v>0</v>
      </c>
      <c r="F22" s="207">
        <f>VLOOKUP($A22,Table2[[No]:[Date Student Last Attended Program
(mm/dd/yyyy)]],18,FALSE)</f>
        <v>0</v>
      </c>
      <c r="G22" s="209">
        <f>VLOOKUP($A22,Table2[[#All],[No]:[Which Group Does Student Participate In?
(optional)]],23,FALSE)</f>
        <v>0</v>
      </c>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11">
        <f t="shared" si="0"/>
        <v>0</v>
      </c>
      <c r="AM22" s="11">
        <f t="shared" si="1"/>
        <v>0</v>
      </c>
      <c r="AN22" s="47" t="e">
        <f t="shared" si="2"/>
        <v>#DIV/0!</v>
      </c>
      <c r="AO22" s="11">
        <f>SUM(VLOOKUP($A22,APR!$A$2:$AM$301,38,FALSE),VLOOKUP($A$2,MAY!$A$2:$AN$301,39,FALSE),VLOOKUP($A22,JUN!$A$2:$AM$301,38,FALSE))</f>
        <v>0</v>
      </c>
      <c r="AP22" s="11">
        <f>SUM(VLOOKUP($A22,APR!$A$2:$AM$301,39,FALSE),VLOOKUP($A$2,MAY!$A$2:$AN$301,40,FALSE),VLOOKUP($A22,JUN!$A$2:$AM$301,39,FALSE))</f>
        <v>0</v>
      </c>
      <c r="AQ22" s="125" t="e">
        <f t="shared" si="3"/>
        <v>#DIV/0!</v>
      </c>
    </row>
    <row r="23" spans="1:43" x14ac:dyDescent="0.25">
      <c r="A23" s="10">
        <v>22</v>
      </c>
      <c r="B23" s="11">
        <f>VLOOKUP($A23,Table2[[No]:[Date Student Last Attended Program
(mm/dd/yyyy)]],2,FALSE)</f>
        <v>0</v>
      </c>
      <c r="C23" s="12">
        <f>VLOOKUP($A23,Table2[[No]:[Date Student Last Attended Program
(mm/dd/yyyy)]],4,FALSE)</f>
        <v>0</v>
      </c>
      <c r="D23" s="51">
        <f>VLOOKUP($A23,Table2[[No]:[Date Student Last Attended Program
(mm/dd/yyyy)]],14,FALSE)</f>
        <v>0</v>
      </c>
      <c r="E23" s="138">
        <f>VLOOKUP($A23,Table2[[No]:[Date Student Last Attended Program
(mm/dd/yyyy)]],17,FALSE)</f>
        <v>0</v>
      </c>
      <c r="F23" s="207">
        <f>VLOOKUP($A23,Table2[[No]:[Date Student Last Attended Program
(mm/dd/yyyy)]],18,FALSE)</f>
        <v>0</v>
      </c>
      <c r="G23" s="209">
        <f>VLOOKUP($A23,Table2[[#All],[No]:[Which Group Does Student Participate In?
(optional)]],23,FALSE)</f>
        <v>0</v>
      </c>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11">
        <f t="shared" si="0"/>
        <v>0</v>
      </c>
      <c r="AM23" s="11">
        <f t="shared" si="1"/>
        <v>0</v>
      </c>
      <c r="AN23" s="47" t="e">
        <f t="shared" si="2"/>
        <v>#DIV/0!</v>
      </c>
      <c r="AO23" s="11">
        <f>SUM(VLOOKUP($A23,APR!$A$2:$AM$301,38,FALSE),VLOOKUP($A$2,MAY!$A$2:$AN$301,39,FALSE),VLOOKUP($A23,JUN!$A$2:$AM$301,38,FALSE))</f>
        <v>0</v>
      </c>
      <c r="AP23" s="11">
        <f>SUM(VLOOKUP($A23,APR!$A$2:$AM$301,39,FALSE),VLOOKUP($A$2,MAY!$A$2:$AN$301,40,FALSE),VLOOKUP($A23,JUN!$A$2:$AM$301,39,FALSE))</f>
        <v>0</v>
      </c>
      <c r="AQ23" s="125" t="e">
        <f t="shared" si="3"/>
        <v>#DIV/0!</v>
      </c>
    </row>
    <row r="24" spans="1:43" x14ac:dyDescent="0.25">
      <c r="A24" s="10">
        <v>23</v>
      </c>
      <c r="B24" s="11">
        <f>VLOOKUP($A24,Table2[[No]:[Date Student Last Attended Program
(mm/dd/yyyy)]],2,FALSE)</f>
        <v>0</v>
      </c>
      <c r="C24" s="12">
        <f>VLOOKUP($A24,Table2[[No]:[Date Student Last Attended Program
(mm/dd/yyyy)]],4,FALSE)</f>
        <v>0</v>
      </c>
      <c r="D24" s="51">
        <f>VLOOKUP($A24,Table2[[No]:[Date Student Last Attended Program
(mm/dd/yyyy)]],14,FALSE)</f>
        <v>0</v>
      </c>
      <c r="E24" s="138">
        <f>VLOOKUP($A24,Table2[[No]:[Date Student Last Attended Program
(mm/dd/yyyy)]],17,FALSE)</f>
        <v>0</v>
      </c>
      <c r="F24" s="207">
        <f>VLOOKUP($A24,Table2[[No]:[Date Student Last Attended Program
(mm/dd/yyyy)]],18,FALSE)</f>
        <v>0</v>
      </c>
      <c r="G24" s="209">
        <f>VLOOKUP($A24,Table2[[#All],[No]:[Which Group Does Student Participate In?
(optional)]],23,FALSE)</f>
        <v>0</v>
      </c>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11">
        <f t="shared" si="0"/>
        <v>0</v>
      </c>
      <c r="AM24" s="11">
        <f t="shared" si="1"/>
        <v>0</v>
      </c>
      <c r="AN24" s="47" t="e">
        <f t="shared" si="2"/>
        <v>#DIV/0!</v>
      </c>
      <c r="AO24" s="11">
        <f>SUM(VLOOKUP($A24,APR!$A$2:$AM$301,38,FALSE),VLOOKUP($A$2,MAY!$A$2:$AN$301,39,FALSE),VLOOKUP($A24,JUN!$A$2:$AM$301,38,FALSE))</f>
        <v>0</v>
      </c>
      <c r="AP24" s="11">
        <f>SUM(VLOOKUP($A24,APR!$A$2:$AM$301,39,FALSE),VLOOKUP($A$2,MAY!$A$2:$AN$301,40,FALSE),VLOOKUP($A24,JUN!$A$2:$AM$301,39,FALSE))</f>
        <v>0</v>
      </c>
      <c r="AQ24" s="125" t="e">
        <f t="shared" si="3"/>
        <v>#DIV/0!</v>
      </c>
    </row>
    <row r="25" spans="1:43" x14ac:dyDescent="0.25">
      <c r="A25" s="10">
        <v>24</v>
      </c>
      <c r="B25" s="11">
        <f>VLOOKUP($A25,Table2[[No]:[Date Student Last Attended Program
(mm/dd/yyyy)]],2,FALSE)</f>
        <v>0</v>
      </c>
      <c r="C25" s="12">
        <f>VLOOKUP($A25,Table2[[No]:[Date Student Last Attended Program
(mm/dd/yyyy)]],4,FALSE)</f>
        <v>0</v>
      </c>
      <c r="D25" s="51">
        <f>VLOOKUP($A25,Table2[[No]:[Date Student Last Attended Program
(mm/dd/yyyy)]],14,FALSE)</f>
        <v>0</v>
      </c>
      <c r="E25" s="138">
        <f>VLOOKUP($A25,Table2[[No]:[Date Student Last Attended Program
(mm/dd/yyyy)]],17,FALSE)</f>
        <v>0</v>
      </c>
      <c r="F25" s="207">
        <f>VLOOKUP($A25,Table2[[No]:[Date Student Last Attended Program
(mm/dd/yyyy)]],18,FALSE)</f>
        <v>0</v>
      </c>
      <c r="G25" s="209">
        <f>VLOOKUP($A25,Table2[[#All],[No]:[Which Group Does Student Participate In?
(optional)]],23,FALSE)</f>
        <v>0</v>
      </c>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11">
        <f t="shared" si="0"/>
        <v>0</v>
      </c>
      <c r="AM25" s="11">
        <f t="shared" si="1"/>
        <v>0</v>
      </c>
      <c r="AN25" s="47" t="e">
        <f t="shared" si="2"/>
        <v>#DIV/0!</v>
      </c>
      <c r="AO25" s="11">
        <f>SUM(VLOOKUP($A25,APR!$A$2:$AM$301,38,FALSE),VLOOKUP($A$2,MAY!$A$2:$AN$301,39,FALSE),VLOOKUP($A25,JUN!$A$2:$AM$301,38,FALSE))</f>
        <v>0</v>
      </c>
      <c r="AP25" s="11">
        <f>SUM(VLOOKUP($A25,APR!$A$2:$AM$301,39,FALSE),VLOOKUP($A$2,MAY!$A$2:$AN$301,40,FALSE),VLOOKUP($A25,JUN!$A$2:$AM$301,39,FALSE))</f>
        <v>0</v>
      </c>
      <c r="AQ25" s="125" t="e">
        <f t="shared" si="3"/>
        <v>#DIV/0!</v>
      </c>
    </row>
    <row r="26" spans="1:43" x14ac:dyDescent="0.25">
      <c r="A26" s="10">
        <v>25</v>
      </c>
      <c r="B26" s="11">
        <f>VLOOKUP($A26,Table2[[No]:[Date Student Last Attended Program
(mm/dd/yyyy)]],2,FALSE)</f>
        <v>0</v>
      </c>
      <c r="C26" s="12">
        <f>VLOOKUP($A26,Table2[[No]:[Date Student Last Attended Program
(mm/dd/yyyy)]],4,FALSE)</f>
        <v>0</v>
      </c>
      <c r="D26" s="51">
        <f>VLOOKUP($A26,Table2[[No]:[Date Student Last Attended Program
(mm/dd/yyyy)]],14,FALSE)</f>
        <v>0</v>
      </c>
      <c r="E26" s="138">
        <f>VLOOKUP($A26,Table2[[No]:[Date Student Last Attended Program
(mm/dd/yyyy)]],17,FALSE)</f>
        <v>0</v>
      </c>
      <c r="F26" s="207">
        <f>VLOOKUP($A26,Table2[[No]:[Date Student Last Attended Program
(mm/dd/yyyy)]],18,FALSE)</f>
        <v>0</v>
      </c>
      <c r="G26" s="209">
        <f>VLOOKUP($A26,Table2[[#All],[No]:[Which Group Does Student Participate In?
(optional)]],23,FALSE)</f>
        <v>0</v>
      </c>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11">
        <f t="shared" si="0"/>
        <v>0</v>
      </c>
      <c r="AM26" s="11">
        <f t="shared" si="1"/>
        <v>0</v>
      </c>
      <c r="AN26" s="47" t="e">
        <f t="shared" si="2"/>
        <v>#DIV/0!</v>
      </c>
      <c r="AO26" s="11">
        <f>SUM(VLOOKUP($A26,APR!$A$2:$AM$301,38,FALSE),VLOOKUP($A$2,MAY!$A$2:$AN$301,39,FALSE),VLOOKUP($A26,JUN!$A$2:$AM$301,38,FALSE))</f>
        <v>0</v>
      </c>
      <c r="AP26" s="11">
        <f>SUM(VLOOKUP($A26,APR!$A$2:$AM$301,39,FALSE),VLOOKUP($A$2,MAY!$A$2:$AN$301,40,FALSE),VLOOKUP($A26,JUN!$A$2:$AM$301,39,FALSE))</f>
        <v>0</v>
      </c>
      <c r="AQ26" s="125" t="e">
        <f t="shared" si="3"/>
        <v>#DIV/0!</v>
      </c>
    </row>
    <row r="27" spans="1:43" x14ac:dyDescent="0.25">
      <c r="A27" s="10">
        <v>26</v>
      </c>
      <c r="B27" s="11">
        <f>VLOOKUP($A27,Table2[[No]:[Date Student Last Attended Program
(mm/dd/yyyy)]],2,FALSE)</f>
        <v>0</v>
      </c>
      <c r="C27" s="12">
        <f>VLOOKUP($A27,Table2[[No]:[Date Student Last Attended Program
(mm/dd/yyyy)]],4,FALSE)</f>
        <v>0</v>
      </c>
      <c r="D27" s="51">
        <f>VLOOKUP($A27,Table2[[No]:[Date Student Last Attended Program
(mm/dd/yyyy)]],14,FALSE)</f>
        <v>0</v>
      </c>
      <c r="E27" s="138">
        <f>VLOOKUP($A27,Table2[[No]:[Date Student Last Attended Program
(mm/dd/yyyy)]],17,FALSE)</f>
        <v>0</v>
      </c>
      <c r="F27" s="207">
        <f>VLOOKUP($A27,Table2[[No]:[Date Student Last Attended Program
(mm/dd/yyyy)]],18,FALSE)</f>
        <v>0</v>
      </c>
      <c r="G27" s="209">
        <f>VLOOKUP($A27,Table2[[#All],[No]:[Which Group Does Student Participate In?
(optional)]],23,FALSE)</f>
        <v>0</v>
      </c>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11">
        <f t="shared" si="0"/>
        <v>0</v>
      </c>
      <c r="AM27" s="11">
        <f t="shared" si="1"/>
        <v>0</v>
      </c>
      <c r="AN27" s="47" t="e">
        <f t="shared" si="2"/>
        <v>#DIV/0!</v>
      </c>
      <c r="AO27" s="11">
        <f>SUM(VLOOKUP($A27,APR!$A$2:$AM$301,38,FALSE),VLOOKUP($A$2,MAY!$A$2:$AN$301,39,FALSE),VLOOKUP($A27,JUN!$A$2:$AM$301,38,FALSE))</f>
        <v>0</v>
      </c>
      <c r="AP27" s="11">
        <f>SUM(VLOOKUP($A27,APR!$A$2:$AM$301,39,FALSE),VLOOKUP($A$2,MAY!$A$2:$AN$301,40,FALSE),VLOOKUP($A27,JUN!$A$2:$AM$301,39,FALSE))</f>
        <v>0</v>
      </c>
      <c r="AQ27" s="125" t="e">
        <f t="shared" si="3"/>
        <v>#DIV/0!</v>
      </c>
    </row>
    <row r="28" spans="1:43" x14ac:dyDescent="0.25">
      <c r="A28" s="10">
        <v>27</v>
      </c>
      <c r="B28" s="11">
        <f>VLOOKUP($A28,Table2[[No]:[Date Student Last Attended Program
(mm/dd/yyyy)]],2,FALSE)</f>
        <v>0</v>
      </c>
      <c r="C28" s="12">
        <f>VLOOKUP($A28,Table2[[No]:[Date Student Last Attended Program
(mm/dd/yyyy)]],4,FALSE)</f>
        <v>0</v>
      </c>
      <c r="D28" s="51">
        <f>VLOOKUP($A28,Table2[[No]:[Date Student Last Attended Program
(mm/dd/yyyy)]],14,FALSE)</f>
        <v>0</v>
      </c>
      <c r="E28" s="138">
        <f>VLOOKUP($A28,Table2[[No]:[Date Student Last Attended Program
(mm/dd/yyyy)]],17,FALSE)</f>
        <v>0</v>
      </c>
      <c r="F28" s="207">
        <f>VLOOKUP($A28,Table2[[No]:[Date Student Last Attended Program
(mm/dd/yyyy)]],18,FALSE)</f>
        <v>0</v>
      </c>
      <c r="G28" s="209">
        <f>VLOOKUP($A28,Table2[[#All],[No]:[Which Group Does Student Participate In?
(optional)]],23,FALSE)</f>
        <v>0</v>
      </c>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11">
        <f t="shared" si="0"/>
        <v>0</v>
      </c>
      <c r="AM28" s="11">
        <f t="shared" si="1"/>
        <v>0</v>
      </c>
      <c r="AN28" s="47" t="e">
        <f t="shared" si="2"/>
        <v>#DIV/0!</v>
      </c>
      <c r="AO28" s="11">
        <f>SUM(VLOOKUP($A28,APR!$A$2:$AM$301,38,FALSE),VLOOKUP($A$2,MAY!$A$2:$AN$301,39,FALSE),VLOOKUP($A28,JUN!$A$2:$AM$301,38,FALSE))</f>
        <v>0</v>
      </c>
      <c r="AP28" s="11">
        <f>SUM(VLOOKUP($A28,APR!$A$2:$AM$301,39,FALSE),VLOOKUP($A$2,MAY!$A$2:$AN$301,40,FALSE),VLOOKUP($A28,JUN!$A$2:$AM$301,39,FALSE))</f>
        <v>0</v>
      </c>
      <c r="AQ28" s="125" t="e">
        <f t="shared" si="3"/>
        <v>#DIV/0!</v>
      </c>
    </row>
    <row r="29" spans="1:43" x14ac:dyDescent="0.25">
      <c r="A29" s="10">
        <v>28</v>
      </c>
      <c r="B29" s="11">
        <f>VLOOKUP($A29,Table2[[No]:[Date Student Last Attended Program
(mm/dd/yyyy)]],2,FALSE)</f>
        <v>0</v>
      </c>
      <c r="C29" s="12">
        <f>VLOOKUP($A29,Table2[[No]:[Date Student Last Attended Program
(mm/dd/yyyy)]],4,FALSE)</f>
        <v>0</v>
      </c>
      <c r="D29" s="51">
        <f>VLOOKUP($A29,Table2[[No]:[Date Student Last Attended Program
(mm/dd/yyyy)]],14,FALSE)</f>
        <v>0</v>
      </c>
      <c r="E29" s="138">
        <f>VLOOKUP($A29,Table2[[No]:[Date Student Last Attended Program
(mm/dd/yyyy)]],17,FALSE)</f>
        <v>0</v>
      </c>
      <c r="F29" s="207">
        <f>VLOOKUP($A29,Table2[[No]:[Date Student Last Attended Program
(mm/dd/yyyy)]],18,FALSE)</f>
        <v>0</v>
      </c>
      <c r="G29" s="209">
        <f>VLOOKUP($A29,Table2[[#All],[No]:[Which Group Does Student Participate In?
(optional)]],23,FALSE)</f>
        <v>0</v>
      </c>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11">
        <f t="shared" si="0"/>
        <v>0</v>
      </c>
      <c r="AM29" s="11">
        <f t="shared" si="1"/>
        <v>0</v>
      </c>
      <c r="AN29" s="47" t="e">
        <f t="shared" si="2"/>
        <v>#DIV/0!</v>
      </c>
      <c r="AO29" s="11">
        <f>SUM(VLOOKUP($A29,APR!$A$2:$AM$301,38,FALSE),VLOOKUP($A$2,MAY!$A$2:$AN$301,39,FALSE),VLOOKUP($A29,JUN!$A$2:$AM$301,38,FALSE))</f>
        <v>0</v>
      </c>
      <c r="AP29" s="11">
        <f>SUM(VLOOKUP($A29,APR!$A$2:$AM$301,39,FALSE),VLOOKUP($A$2,MAY!$A$2:$AN$301,40,FALSE),VLOOKUP($A29,JUN!$A$2:$AM$301,39,FALSE))</f>
        <v>0</v>
      </c>
      <c r="AQ29" s="125" t="e">
        <f t="shared" si="3"/>
        <v>#DIV/0!</v>
      </c>
    </row>
    <row r="30" spans="1:43" x14ac:dyDescent="0.25">
      <c r="A30" s="10">
        <v>29</v>
      </c>
      <c r="B30" s="11">
        <f>VLOOKUP($A30,Table2[[No]:[Date Student Last Attended Program
(mm/dd/yyyy)]],2,FALSE)</f>
        <v>0</v>
      </c>
      <c r="C30" s="12">
        <f>VLOOKUP($A30,Table2[[No]:[Date Student Last Attended Program
(mm/dd/yyyy)]],4,FALSE)</f>
        <v>0</v>
      </c>
      <c r="D30" s="51">
        <f>VLOOKUP($A30,Table2[[No]:[Date Student Last Attended Program
(mm/dd/yyyy)]],14,FALSE)</f>
        <v>0</v>
      </c>
      <c r="E30" s="138">
        <f>VLOOKUP($A30,Table2[[No]:[Date Student Last Attended Program
(mm/dd/yyyy)]],17,FALSE)</f>
        <v>0</v>
      </c>
      <c r="F30" s="207">
        <f>VLOOKUP($A30,Table2[[No]:[Date Student Last Attended Program
(mm/dd/yyyy)]],18,FALSE)</f>
        <v>0</v>
      </c>
      <c r="G30" s="209">
        <f>VLOOKUP($A30,Table2[[#All],[No]:[Which Group Does Student Participate In?
(optional)]],23,FALSE)</f>
        <v>0</v>
      </c>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11">
        <f t="shared" si="0"/>
        <v>0</v>
      </c>
      <c r="AM30" s="11">
        <f t="shared" si="1"/>
        <v>0</v>
      </c>
      <c r="AN30" s="47" t="e">
        <f t="shared" si="2"/>
        <v>#DIV/0!</v>
      </c>
      <c r="AO30" s="11">
        <f>SUM(VLOOKUP($A30,APR!$A$2:$AM$301,38,FALSE),VLOOKUP($A$2,MAY!$A$2:$AN$301,39,FALSE),VLOOKUP($A30,JUN!$A$2:$AM$301,38,FALSE))</f>
        <v>0</v>
      </c>
      <c r="AP30" s="11">
        <f>SUM(VLOOKUP($A30,APR!$A$2:$AM$301,39,FALSE),VLOOKUP($A$2,MAY!$A$2:$AN$301,40,FALSE),VLOOKUP($A30,JUN!$A$2:$AM$301,39,FALSE))</f>
        <v>0</v>
      </c>
      <c r="AQ30" s="125" t="e">
        <f t="shared" si="3"/>
        <v>#DIV/0!</v>
      </c>
    </row>
    <row r="31" spans="1:43" x14ac:dyDescent="0.25">
      <c r="A31" s="10">
        <v>30</v>
      </c>
      <c r="B31" s="11">
        <f>VLOOKUP($A31,Table2[[No]:[Date Student Last Attended Program
(mm/dd/yyyy)]],2,FALSE)</f>
        <v>0</v>
      </c>
      <c r="C31" s="12">
        <f>VLOOKUP($A31,Table2[[No]:[Date Student Last Attended Program
(mm/dd/yyyy)]],4,FALSE)</f>
        <v>0</v>
      </c>
      <c r="D31" s="51">
        <f>VLOOKUP($A31,Table2[[No]:[Date Student Last Attended Program
(mm/dd/yyyy)]],14,FALSE)</f>
        <v>0</v>
      </c>
      <c r="E31" s="138">
        <f>VLOOKUP($A31,Table2[[No]:[Date Student Last Attended Program
(mm/dd/yyyy)]],17,FALSE)</f>
        <v>0</v>
      </c>
      <c r="F31" s="207">
        <f>VLOOKUP($A31,Table2[[No]:[Date Student Last Attended Program
(mm/dd/yyyy)]],18,FALSE)</f>
        <v>0</v>
      </c>
      <c r="G31" s="209">
        <f>VLOOKUP($A31,Table2[[#All],[No]:[Which Group Does Student Participate In?
(optional)]],23,FALSE)</f>
        <v>0</v>
      </c>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11">
        <f t="shared" si="0"/>
        <v>0</v>
      </c>
      <c r="AM31" s="11">
        <f t="shared" si="1"/>
        <v>0</v>
      </c>
      <c r="AN31" s="47" t="e">
        <f t="shared" si="2"/>
        <v>#DIV/0!</v>
      </c>
      <c r="AO31" s="11">
        <f>SUM(VLOOKUP($A31,APR!$A$2:$AM$301,38,FALSE),VLOOKUP($A$2,MAY!$A$2:$AN$301,39,FALSE),VLOOKUP($A31,JUN!$A$2:$AM$301,38,FALSE))</f>
        <v>0</v>
      </c>
      <c r="AP31" s="11">
        <f>SUM(VLOOKUP($A31,APR!$A$2:$AM$301,39,FALSE),VLOOKUP($A$2,MAY!$A$2:$AN$301,40,FALSE),VLOOKUP($A31,JUN!$A$2:$AM$301,39,FALSE))</f>
        <v>0</v>
      </c>
      <c r="AQ31" s="125" t="e">
        <f t="shared" si="3"/>
        <v>#DIV/0!</v>
      </c>
    </row>
    <row r="32" spans="1:43" x14ac:dyDescent="0.25">
      <c r="A32" s="10">
        <v>31</v>
      </c>
      <c r="B32" s="11">
        <f>VLOOKUP($A32,Table2[[No]:[Date Student Last Attended Program
(mm/dd/yyyy)]],2,FALSE)</f>
        <v>0</v>
      </c>
      <c r="C32" s="12">
        <f>VLOOKUP($A32,Table2[[No]:[Date Student Last Attended Program
(mm/dd/yyyy)]],4,FALSE)</f>
        <v>0</v>
      </c>
      <c r="D32" s="51">
        <f>VLOOKUP($A32,Table2[[No]:[Date Student Last Attended Program
(mm/dd/yyyy)]],14,FALSE)</f>
        <v>0</v>
      </c>
      <c r="E32" s="138">
        <f>VLOOKUP($A32,Table2[[No]:[Date Student Last Attended Program
(mm/dd/yyyy)]],17,FALSE)</f>
        <v>0</v>
      </c>
      <c r="F32" s="207">
        <f>VLOOKUP($A32,Table2[[No]:[Date Student Last Attended Program
(mm/dd/yyyy)]],18,FALSE)</f>
        <v>0</v>
      </c>
      <c r="G32" s="209">
        <f>VLOOKUP($A32,Table2[[#All],[No]:[Which Group Does Student Participate In?
(optional)]],23,FALSE)</f>
        <v>0</v>
      </c>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11">
        <f t="shared" si="0"/>
        <v>0</v>
      </c>
      <c r="AM32" s="11">
        <f t="shared" si="1"/>
        <v>0</v>
      </c>
      <c r="AN32" s="47" t="e">
        <f t="shared" si="2"/>
        <v>#DIV/0!</v>
      </c>
      <c r="AO32" s="11">
        <f>SUM(VLOOKUP($A32,APR!$A$2:$AM$301,38,FALSE),VLOOKUP($A$2,MAY!$A$2:$AN$301,39,FALSE),VLOOKUP($A32,JUN!$A$2:$AM$301,38,FALSE))</f>
        <v>0</v>
      </c>
      <c r="AP32" s="11">
        <f>SUM(VLOOKUP($A32,APR!$A$2:$AM$301,39,FALSE),VLOOKUP($A$2,MAY!$A$2:$AN$301,40,FALSE),VLOOKUP($A32,JUN!$A$2:$AM$301,39,FALSE))</f>
        <v>0</v>
      </c>
      <c r="AQ32" s="125" t="e">
        <f t="shared" si="3"/>
        <v>#DIV/0!</v>
      </c>
    </row>
    <row r="33" spans="1:43" x14ac:dyDescent="0.25">
      <c r="A33" s="10">
        <v>32</v>
      </c>
      <c r="B33" s="11">
        <f>VLOOKUP($A33,Table2[[No]:[Date Student Last Attended Program
(mm/dd/yyyy)]],2,FALSE)</f>
        <v>0</v>
      </c>
      <c r="C33" s="12">
        <f>VLOOKUP($A33,Table2[[No]:[Date Student Last Attended Program
(mm/dd/yyyy)]],4,FALSE)</f>
        <v>0</v>
      </c>
      <c r="D33" s="51">
        <f>VLOOKUP($A33,Table2[[No]:[Date Student Last Attended Program
(mm/dd/yyyy)]],14,FALSE)</f>
        <v>0</v>
      </c>
      <c r="E33" s="138">
        <f>VLOOKUP($A33,Table2[[No]:[Date Student Last Attended Program
(mm/dd/yyyy)]],17,FALSE)</f>
        <v>0</v>
      </c>
      <c r="F33" s="207">
        <f>VLOOKUP($A33,Table2[[No]:[Date Student Last Attended Program
(mm/dd/yyyy)]],18,FALSE)</f>
        <v>0</v>
      </c>
      <c r="G33" s="209">
        <f>VLOOKUP($A33,Table2[[#All],[No]:[Which Group Does Student Participate In?
(optional)]],23,FALSE)</f>
        <v>0</v>
      </c>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11">
        <f t="shared" si="0"/>
        <v>0</v>
      </c>
      <c r="AM33" s="11">
        <f t="shared" si="1"/>
        <v>0</v>
      </c>
      <c r="AN33" s="47" t="e">
        <f t="shared" si="2"/>
        <v>#DIV/0!</v>
      </c>
      <c r="AO33" s="11">
        <f>SUM(VLOOKUP($A33,APR!$A$2:$AM$301,38,FALSE),VLOOKUP($A$2,MAY!$A$2:$AN$301,39,FALSE),VLOOKUP($A33,JUN!$A$2:$AM$301,38,FALSE))</f>
        <v>0</v>
      </c>
      <c r="AP33" s="11">
        <f>SUM(VLOOKUP($A33,APR!$A$2:$AM$301,39,FALSE),VLOOKUP($A$2,MAY!$A$2:$AN$301,40,FALSE),VLOOKUP($A33,JUN!$A$2:$AM$301,39,FALSE))</f>
        <v>0</v>
      </c>
      <c r="AQ33" s="125" t="e">
        <f t="shared" si="3"/>
        <v>#DIV/0!</v>
      </c>
    </row>
    <row r="34" spans="1:43" x14ac:dyDescent="0.25">
      <c r="A34" s="10">
        <v>33</v>
      </c>
      <c r="B34" s="11">
        <f>VLOOKUP($A34,Table2[[No]:[Date Student Last Attended Program
(mm/dd/yyyy)]],2,FALSE)</f>
        <v>0</v>
      </c>
      <c r="C34" s="12">
        <f>VLOOKUP($A34,Table2[[No]:[Date Student Last Attended Program
(mm/dd/yyyy)]],4,FALSE)</f>
        <v>0</v>
      </c>
      <c r="D34" s="51">
        <f>VLOOKUP($A34,Table2[[No]:[Date Student Last Attended Program
(mm/dd/yyyy)]],14,FALSE)</f>
        <v>0</v>
      </c>
      <c r="E34" s="138">
        <f>VLOOKUP($A34,Table2[[No]:[Date Student Last Attended Program
(mm/dd/yyyy)]],17,FALSE)</f>
        <v>0</v>
      </c>
      <c r="F34" s="207">
        <f>VLOOKUP($A34,Table2[[No]:[Date Student Last Attended Program
(mm/dd/yyyy)]],18,FALSE)</f>
        <v>0</v>
      </c>
      <c r="G34" s="209">
        <f>VLOOKUP($A34,Table2[[#All],[No]:[Which Group Does Student Participate In?
(optional)]],23,FALSE)</f>
        <v>0</v>
      </c>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11">
        <f t="shared" si="0"/>
        <v>0</v>
      </c>
      <c r="AM34" s="11">
        <f t="shared" si="1"/>
        <v>0</v>
      </c>
      <c r="AN34" s="47" t="e">
        <f t="shared" si="2"/>
        <v>#DIV/0!</v>
      </c>
      <c r="AO34" s="11">
        <f>SUM(VLOOKUP($A34,APR!$A$2:$AM$301,38,FALSE),VLOOKUP($A$2,MAY!$A$2:$AN$301,39,FALSE),VLOOKUP($A34,JUN!$A$2:$AM$301,38,FALSE))</f>
        <v>0</v>
      </c>
      <c r="AP34" s="11">
        <f>SUM(VLOOKUP($A34,APR!$A$2:$AM$301,39,FALSE),VLOOKUP($A$2,MAY!$A$2:$AN$301,40,FALSE),VLOOKUP($A34,JUN!$A$2:$AM$301,39,FALSE))</f>
        <v>0</v>
      </c>
      <c r="AQ34" s="125" t="e">
        <f t="shared" si="3"/>
        <v>#DIV/0!</v>
      </c>
    </row>
    <row r="35" spans="1:43" x14ac:dyDescent="0.25">
      <c r="A35" s="10">
        <v>34</v>
      </c>
      <c r="B35" s="11">
        <f>VLOOKUP($A35,Table2[[No]:[Date Student Last Attended Program
(mm/dd/yyyy)]],2,FALSE)</f>
        <v>0</v>
      </c>
      <c r="C35" s="12">
        <f>VLOOKUP($A35,Table2[[No]:[Date Student Last Attended Program
(mm/dd/yyyy)]],4,FALSE)</f>
        <v>0</v>
      </c>
      <c r="D35" s="51">
        <f>VLOOKUP($A35,Table2[[No]:[Date Student Last Attended Program
(mm/dd/yyyy)]],14,FALSE)</f>
        <v>0</v>
      </c>
      <c r="E35" s="138">
        <f>VLOOKUP($A35,Table2[[No]:[Date Student Last Attended Program
(mm/dd/yyyy)]],17,FALSE)</f>
        <v>0</v>
      </c>
      <c r="F35" s="207">
        <f>VLOOKUP($A35,Table2[[No]:[Date Student Last Attended Program
(mm/dd/yyyy)]],18,FALSE)</f>
        <v>0</v>
      </c>
      <c r="G35" s="209">
        <f>VLOOKUP($A35,Table2[[#All],[No]:[Which Group Does Student Participate In?
(optional)]],23,FALSE)</f>
        <v>0</v>
      </c>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11">
        <f t="shared" si="0"/>
        <v>0</v>
      </c>
      <c r="AM35" s="11">
        <f t="shared" si="1"/>
        <v>0</v>
      </c>
      <c r="AN35" s="47" t="e">
        <f t="shared" si="2"/>
        <v>#DIV/0!</v>
      </c>
      <c r="AO35" s="11">
        <f>SUM(VLOOKUP($A35,APR!$A$2:$AM$301,38,FALSE),VLOOKUP($A$2,MAY!$A$2:$AN$301,39,FALSE),VLOOKUP($A35,JUN!$A$2:$AM$301,38,FALSE))</f>
        <v>0</v>
      </c>
      <c r="AP35" s="11">
        <f>SUM(VLOOKUP($A35,APR!$A$2:$AM$301,39,FALSE),VLOOKUP($A$2,MAY!$A$2:$AN$301,40,FALSE),VLOOKUP($A35,JUN!$A$2:$AM$301,39,FALSE))</f>
        <v>0</v>
      </c>
      <c r="AQ35" s="125" t="e">
        <f t="shared" si="3"/>
        <v>#DIV/0!</v>
      </c>
    </row>
    <row r="36" spans="1:43" x14ac:dyDescent="0.25">
      <c r="A36" s="10">
        <v>35</v>
      </c>
      <c r="B36" s="11">
        <f>VLOOKUP($A36,Table2[[No]:[Date Student Last Attended Program
(mm/dd/yyyy)]],2,FALSE)</f>
        <v>0</v>
      </c>
      <c r="C36" s="12">
        <f>VLOOKUP($A36,Table2[[No]:[Date Student Last Attended Program
(mm/dd/yyyy)]],4,FALSE)</f>
        <v>0</v>
      </c>
      <c r="D36" s="51">
        <f>VLOOKUP($A36,Table2[[No]:[Date Student Last Attended Program
(mm/dd/yyyy)]],14,FALSE)</f>
        <v>0</v>
      </c>
      <c r="E36" s="138">
        <f>VLOOKUP($A36,Table2[[No]:[Date Student Last Attended Program
(mm/dd/yyyy)]],17,FALSE)</f>
        <v>0</v>
      </c>
      <c r="F36" s="207">
        <f>VLOOKUP($A36,Table2[[No]:[Date Student Last Attended Program
(mm/dd/yyyy)]],18,FALSE)</f>
        <v>0</v>
      </c>
      <c r="G36" s="209">
        <f>VLOOKUP($A36,Table2[[#All],[No]:[Which Group Does Student Participate In?
(optional)]],23,FALSE)</f>
        <v>0</v>
      </c>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11">
        <f t="shared" si="0"/>
        <v>0</v>
      </c>
      <c r="AM36" s="11">
        <f t="shared" si="1"/>
        <v>0</v>
      </c>
      <c r="AN36" s="47" t="e">
        <f t="shared" si="2"/>
        <v>#DIV/0!</v>
      </c>
      <c r="AO36" s="11">
        <f>SUM(VLOOKUP($A36,APR!$A$2:$AM$301,38,FALSE),VLOOKUP($A$2,MAY!$A$2:$AN$301,39,FALSE),VLOOKUP($A36,JUN!$A$2:$AM$301,38,FALSE))</f>
        <v>0</v>
      </c>
      <c r="AP36" s="11">
        <f>SUM(VLOOKUP($A36,APR!$A$2:$AM$301,39,FALSE),VLOOKUP($A$2,MAY!$A$2:$AN$301,40,FALSE),VLOOKUP($A36,JUN!$A$2:$AM$301,39,FALSE))</f>
        <v>0</v>
      </c>
      <c r="AQ36" s="125" t="e">
        <f t="shared" si="3"/>
        <v>#DIV/0!</v>
      </c>
    </row>
    <row r="37" spans="1:43" x14ac:dyDescent="0.25">
      <c r="A37" s="10">
        <v>36</v>
      </c>
      <c r="B37" s="11">
        <f>VLOOKUP($A37,Table2[[No]:[Date Student Last Attended Program
(mm/dd/yyyy)]],2,FALSE)</f>
        <v>0</v>
      </c>
      <c r="C37" s="12">
        <f>VLOOKUP($A37,Table2[[No]:[Date Student Last Attended Program
(mm/dd/yyyy)]],4,FALSE)</f>
        <v>0</v>
      </c>
      <c r="D37" s="51">
        <f>VLOOKUP($A37,Table2[[No]:[Date Student Last Attended Program
(mm/dd/yyyy)]],14,FALSE)</f>
        <v>0</v>
      </c>
      <c r="E37" s="138">
        <f>VLOOKUP($A37,Table2[[No]:[Date Student Last Attended Program
(mm/dd/yyyy)]],17,FALSE)</f>
        <v>0</v>
      </c>
      <c r="F37" s="207">
        <f>VLOOKUP($A37,Table2[[No]:[Date Student Last Attended Program
(mm/dd/yyyy)]],18,FALSE)</f>
        <v>0</v>
      </c>
      <c r="G37" s="209">
        <f>VLOOKUP($A37,Table2[[#All],[No]:[Which Group Does Student Participate In?
(optional)]],23,FALSE)</f>
        <v>0</v>
      </c>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11">
        <f t="shared" si="0"/>
        <v>0</v>
      </c>
      <c r="AM37" s="11">
        <f t="shared" si="1"/>
        <v>0</v>
      </c>
      <c r="AN37" s="47" t="e">
        <f t="shared" si="2"/>
        <v>#DIV/0!</v>
      </c>
      <c r="AO37" s="11">
        <f>SUM(VLOOKUP($A37,APR!$A$2:$AM$301,38,FALSE),VLOOKUP($A$2,MAY!$A$2:$AN$301,39,FALSE),VLOOKUP($A37,JUN!$A$2:$AM$301,38,FALSE))</f>
        <v>0</v>
      </c>
      <c r="AP37" s="11">
        <f>SUM(VLOOKUP($A37,APR!$A$2:$AM$301,39,FALSE),VLOOKUP($A$2,MAY!$A$2:$AN$301,40,FALSE),VLOOKUP($A37,JUN!$A$2:$AM$301,39,FALSE))</f>
        <v>0</v>
      </c>
      <c r="AQ37" s="125" t="e">
        <f t="shared" si="3"/>
        <v>#DIV/0!</v>
      </c>
    </row>
    <row r="38" spans="1:43" x14ac:dyDescent="0.25">
      <c r="A38" s="10">
        <v>37</v>
      </c>
      <c r="B38" s="11">
        <f>VLOOKUP($A38,Table2[[No]:[Date Student Last Attended Program
(mm/dd/yyyy)]],2,FALSE)</f>
        <v>0</v>
      </c>
      <c r="C38" s="12">
        <f>VLOOKUP($A38,Table2[[No]:[Date Student Last Attended Program
(mm/dd/yyyy)]],4,FALSE)</f>
        <v>0</v>
      </c>
      <c r="D38" s="51">
        <f>VLOOKUP($A38,Table2[[No]:[Date Student Last Attended Program
(mm/dd/yyyy)]],14,FALSE)</f>
        <v>0</v>
      </c>
      <c r="E38" s="138">
        <f>VLOOKUP($A38,Table2[[No]:[Date Student Last Attended Program
(mm/dd/yyyy)]],17,FALSE)</f>
        <v>0</v>
      </c>
      <c r="F38" s="207">
        <f>VLOOKUP($A38,Table2[[No]:[Date Student Last Attended Program
(mm/dd/yyyy)]],18,FALSE)</f>
        <v>0</v>
      </c>
      <c r="G38" s="209">
        <f>VLOOKUP($A38,Table2[[#All],[No]:[Which Group Does Student Participate In?
(optional)]],23,FALSE)</f>
        <v>0</v>
      </c>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11">
        <f t="shared" si="0"/>
        <v>0</v>
      </c>
      <c r="AM38" s="11">
        <f t="shared" si="1"/>
        <v>0</v>
      </c>
      <c r="AN38" s="47" t="e">
        <f t="shared" si="2"/>
        <v>#DIV/0!</v>
      </c>
      <c r="AO38" s="11">
        <f>SUM(VLOOKUP($A38,APR!$A$2:$AM$301,38,FALSE),VLOOKUP($A$2,MAY!$A$2:$AN$301,39,FALSE),VLOOKUP($A38,JUN!$A$2:$AM$301,38,FALSE))</f>
        <v>0</v>
      </c>
      <c r="AP38" s="11">
        <f>SUM(VLOOKUP($A38,APR!$A$2:$AM$301,39,FALSE),VLOOKUP($A$2,MAY!$A$2:$AN$301,40,FALSE),VLOOKUP($A38,JUN!$A$2:$AM$301,39,FALSE))</f>
        <v>0</v>
      </c>
      <c r="AQ38" s="125" t="e">
        <f t="shared" si="3"/>
        <v>#DIV/0!</v>
      </c>
    </row>
    <row r="39" spans="1:43" x14ac:dyDescent="0.25">
      <c r="A39" s="10">
        <v>38</v>
      </c>
      <c r="B39" s="11">
        <f>VLOOKUP($A39,Table2[[No]:[Date Student Last Attended Program
(mm/dd/yyyy)]],2,FALSE)</f>
        <v>0</v>
      </c>
      <c r="C39" s="12">
        <f>VLOOKUP($A39,Table2[[No]:[Date Student Last Attended Program
(mm/dd/yyyy)]],4,FALSE)</f>
        <v>0</v>
      </c>
      <c r="D39" s="51">
        <f>VLOOKUP($A39,Table2[[No]:[Date Student Last Attended Program
(mm/dd/yyyy)]],14,FALSE)</f>
        <v>0</v>
      </c>
      <c r="E39" s="138">
        <f>VLOOKUP($A39,Table2[[No]:[Date Student Last Attended Program
(mm/dd/yyyy)]],17,FALSE)</f>
        <v>0</v>
      </c>
      <c r="F39" s="207">
        <f>VLOOKUP($A39,Table2[[No]:[Date Student Last Attended Program
(mm/dd/yyyy)]],18,FALSE)</f>
        <v>0</v>
      </c>
      <c r="G39" s="209">
        <f>VLOOKUP($A39,Table2[[#All],[No]:[Which Group Does Student Participate In?
(optional)]],23,FALSE)</f>
        <v>0</v>
      </c>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11">
        <f t="shared" si="0"/>
        <v>0</v>
      </c>
      <c r="AM39" s="11">
        <f t="shared" si="1"/>
        <v>0</v>
      </c>
      <c r="AN39" s="47" t="e">
        <f t="shared" si="2"/>
        <v>#DIV/0!</v>
      </c>
      <c r="AO39" s="11">
        <f>SUM(VLOOKUP($A39,APR!$A$2:$AM$301,38,FALSE),VLOOKUP($A$2,MAY!$A$2:$AN$301,39,FALSE),VLOOKUP($A39,JUN!$A$2:$AM$301,38,FALSE))</f>
        <v>0</v>
      </c>
      <c r="AP39" s="11">
        <f>SUM(VLOOKUP($A39,APR!$A$2:$AM$301,39,FALSE),VLOOKUP($A$2,MAY!$A$2:$AN$301,40,FALSE),VLOOKUP($A39,JUN!$A$2:$AM$301,39,FALSE))</f>
        <v>0</v>
      </c>
      <c r="AQ39" s="125" t="e">
        <f t="shared" si="3"/>
        <v>#DIV/0!</v>
      </c>
    </row>
    <row r="40" spans="1:43" x14ac:dyDescent="0.25">
      <c r="A40" s="10">
        <v>39</v>
      </c>
      <c r="B40" s="11">
        <f>VLOOKUP($A40,Table2[[No]:[Date Student Last Attended Program
(mm/dd/yyyy)]],2,FALSE)</f>
        <v>0</v>
      </c>
      <c r="C40" s="12">
        <f>VLOOKUP($A40,Table2[[No]:[Date Student Last Attended Program
(mm/dd/yyyy)]],4,FALSE)</f>
        <v>0</v>
      </c>
      <c r="D40" s="51">
        <f>VLOOKUP($A40,Table2[[No]:[Date Student Last Attended Program
(mm/dd/yyyy)]],14,FALSE)</f>
        <v>0</v>
      </c>
      <c r="E40" s="138">
        <f>VLOOKUP($A40,Table2[[No]:[Date Student Last Attended Program
(mm/dd/yyyy)]],17,FALSE)</f>
        <v>0</v>
      </c>
      <c r="F40" s="207">
        <f>VLOOKUP($A40,Table2[[No]:[Date Student Last Attended Program
(mm/dd/yyyy)]],18,FALSE)</f>
        <v>0</v>
      </c>
      <c r="G40" s="209">
        <f>VLOOKUP($A40,Table2[[#All],[No]:[Which Group Does Student Participate In?
(optional)]],23,FALSE)</f>
        <v>0</v>
      </c>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11">
        <f t="shared" si="0"/>
        <v>0</v>
      </c>
      <c r="AM40" s="11">
        <f t="shared" si="1"/>
        <v>0</v>
      </c>
      <c r="AN40" s="47" t="e">
        <f t="shared" si="2"/>
        <v>#DIV/0!</v>
      </c>
      <c r="AO40" s="11">
        <f>SUM(VLOOKUP($A40,APR!$A$2:$AM$301,38,FALSE),VLOOKUP($A$2,MAY!$A$2:$AN$301,39,FALSE),VLOOKUP($A40,JUN!$A$2:$AM$301,38,FALSE))</f>
        <v>0</v>
      </c>
      <c r="AP40" s="11">
        <f>SUM(VLOOKUP($A40,APR!$A$2:$AM$301,39,FALSE),VLOOKUP($A$2,MAY!$A$2:$AN$301,40,FALSE),VLOOKUP($A40,JUN!$A$2:$AM$301,39,FALSE))</f>
        <v>0</v>
      </c>
      <c r="AQ40" s="125" t="e">
        <f t="shared" si="3"/>
        <v>#DIV/0!</v>
      </c>
    </row>
    <row r="41" spans="1:43" x14ac:dyDescent="0.25">
      <c r="A41" s="10">
        <v>40</v>
      </c>
      <c r="B41" s="11">
        <f>VLOOKUP($A41,Table2[[No]:[Date Student Last Attended Program
(mm/dd/yyyy)]],2,FALSE)</f>
        <v>0</v>
      </c>
      <c r="C41" s="12">
        <f>VLOOKUP($A41,Table2[[No]:[Date Student Last Attended Program
(mm/dd/yyyy)]],4,FALSE)</f>
        <v>0</v>
      </c>
      <c r="D41" s="51">
        <f>VLOOKUP($A41,Table2[[No]:[Date Student Last Attended Program
(mm/dd/yyyy)]],14,FALSE)</f>
        <v>0</v>
      </c>
      <c r="E41" s="138">
        <f>VLOOKUP($A41,Table2[[No]:[Date Student Last Attended Program
(mm/dd/yyyy)]],17,FALSE)</f>
        <v>0</v>
      </c>
      <c r="F41" s="207">
        <f>VLOOKUP($A41,Table2[[No]:[Date Student Last Attended Program
(mm/dd/yyyy)]],18,FALSE)</f>
        <v>0</v>
      </c>
      <c r="G41" s="209">
        <f>VLOOKUP($A41,Table2[[#All],[No]:[Which Group Does Student Participate In?
(optional)]],23,FALSE)</f>
        <v>0</v>
      </c>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11">
        <f t="shared" si="0"/>
        <v>0</v>
      </c>
      <c r="AM41" s="11">
        <f t="shared" si="1"/>
        <v>0</v>
      </c>
      <c r="AN41" s="47" t="e">
        <f t="shared" si="2"/>
        <v>#DIV/0!</v>
      </c>
      <c r="AO41" s="11">
        <f>SUM(VLOOKUP($A41,APR!$A$2:$AM$301,38,FALSE),VLOOKUP($A$2,MAY!$A$2:$AN$301,39,FALSE),VLOOKUP($A41,JUN!$A$2:$AM$301,38,FALSE))</f>
        <v>0</v>
      </c>
      <c r="AP41" s="11">
        <f>SUM(VLOOKUP($A41,APR!$A$2:$AM$301,39,FALSE),VLOOKUP($A$2,MAY!$A$2:$AN$301,40,FALSE),VLOOKUP($A41,JUN!$A$2:$AM$301,39,FALSE))</f>
        <v>0</v>
      </c>
      <c r="AQ41" s="125" t="e">
        <f t="shared" si="3"/>
        <v>#DIV/0!</v>
      </c>
    </row>
    <row r="42" spans="1:43" x14ac:dyDescent="0.25">
      <c r="A42" s="10">
        <v>41</v>
      </c>
      <c r="B42" s="11">
        <f>VLOOKUP($A42,Table2[[No]:[Date Student Last Attended Program
(mm/dd/yyyy)]],2,FALSE)</f>
        <v>0</v>
      </c>
      <c r="C42" s="12">
        <f>VLOOKUP($A42,Table2[[No]:[Date Student Last Attended Program
(mm/dd/yyyy)]],4,FALSE)</f>
        <v>0</v>
      </c>
      <c r="D42" s="51">
        <f>VLOOKUP($A42,Table2[[No]:[Date Student Last Attended Program
(mm/dd/yyyy)]],14,FALSE)</f>
        <v>0</v>
      </c>
      <c r="E42" s="138">
        <f>VLOOKUP($A42,Table2[[No]:[Date Student Last Attended Program
(mm/dd/yyyy)]],17,FALSE)</f>
        <v>0</v>
      </c>
      <c r="F42" s="207">
        <f>VLOOKUP($A42,Table2[[No]:[Date Student Last Attended Program
(mm/dd/yyyy)]],18,FALSE)</f>
        <v>0</v>
      </c>
      <c r="G42" s="209">
        <f>VLOOKUP($A42,Table2[[#All],[No]:[Which Group Does Student Participate In?
(optional)]],23,FALSE)</f>
        <v>0</v>
      </c>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11">
        <f t="shared" si="0"/>
        <v>0</v>
      </c>
      <c r="AM42" s="11">
        <f t="shared" si="1"/>
        <v>0</v>
      </c>
      <c r="AN42" s="47" t="e">
        <f t="shared" si="2"/>
        <v>#DIV/0!</v>
      </c>
      <c r="AO42" s="11">
        <f>SUM(VLOOKUP($A42,APR!$A$2:$AM$301,38,FALSE),VLOOKUP($A$2,MAY!$A$2:$AN$301,39,FALSE),VLOOKUP($A42,JUN!$A$2:$AM$301,38,FALSE))</f>
        <v>0</v>
      </c>
      <c r="AP42" s="11">
        <f>SUM(VLOOKUP($A42,APR!$A$2:$AM$301,39,FALSE),VLOOKUP($A$2,MAY!$A$2:$AN$301,40,FALSE),VLOOKUP($A42,JUN!$A$2:$AM$301,39,FALSE))</f>
        <v>0</v>
      </c>
      <c r="AQ42" s="125" t="e">
        <f t="shared" si="3"/>
        <v>#DIV/0!</v>
      </c>
    </row>
    <row r="43" spans="1:43" x14ac:dyDescent="0.25">
      <c r="A43" s="10">
        <v>42</v>
      </c>
      <c r="B43" s="11">
        <f>VLOOKUP($A43,Table2[[No]:[Date Student Last Attended Program
(mm/dd/yyyy)]],2,FALSE)</f>
        <v>0</v>
      </c>
      <c r="C43" s="12">
        <f>VLOOKUP($A43,Table2[[No]:[Date Student Last Attended Program
(mm/dd/yyyy)]],4,FALSE)</f>
        <v>0</v>
      </c>
      <c r="D43" s="51">
        <f>VLOOKUP($A43,Table2[[No]:[Date Student Last Attended Program
(mm/dd/yyyy)]],14,FALSE)</f>
        <v>0</v>
      </c>
      <c r="E43" s="138">
        <f>VLOOKUP($A43,Table2[[No]:[Date Student Last Attended Program
(mm/dd/yyyy)]],17,FALSE)</f>
        <v>0</v>
      </c>
      <c r="F43" s="207">
        <f>VLOOKUP($A43,Table2[[No]:[Date Student Last Attended Program
(mm/dd/yyyy)]],18,FALSE)</f>
        <v>0</v>
      </c>
      <c r="G43" s="209">
        <f>VLOOKUP($A43,Table2[[#All],[No]:[Which Group Does Student Participate In?
(optional)]],23,FALSE)</f>
        <v>0</v>
      </c>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11">
        <f t="shared" si="0"/>
        <v>0</v>
      </c>
      <c r="AM43" s="11">
        <f t="shared" si="1"/>
        <v>0</v>
      </c>
      <c r="AN43" s="47" t="e">
        <f t="shared" si="2"/>
        <v>#DIV/0!</v>
      </c>
      <c r="AO43" s="11">
        <f>SUM(VLOOKUP($A43,APR!$A$2:$AM$301,38,FALSE),VLOOKUP($A$2,MAY!$A$2:$AN$301,39,FALSE),VLOOKUP($A43,JUN!$A$2:$AM$301,38,FALSE))</f>
        <v>0</v>
      </c>
      <c r="AP43" s="11">
        <f>SUM(VLOOKUP($A43,APR!$A$2:$AM$301,39,FALSE),VLOOKUP($A$2,MAY!$A$2:$AN$301,40,FALSE),VLOOKUP($A43,JUN!$A$2:$AM$301,39,FALSE))</f>
        <v>0</v>
      </c>
      <c r="AQ43" s="125" t="e">
        <f t="shared" si="3"/>
        <v>#DIV/0!</v>
      </c>
    </row>
    <row r="44" spans="1:43" x14ac:dyDescent="0.25">
      <c r="A44" s="10">
        <v>43</v>
      </c>
      <c r="B44" s="11">
        <f>VLOOKUP($A44,Table2[[No]:[Date Student Last Attended Program
(mm/dd/yyyy)]],2,FALSE)</f>
        <v>0</v>
      </c>
      <c r="C44" s="12">
        <f>VLOOKUP($A44,Table2[[No]:[Date Student Last Attended Program
(mm/dd/yyyy)]],4,FALSE)</f>
        <v>0</v>
      </c>
      <c r="D44" s="51">
        <f>VLOOKUP($A44,Table2[[No]:[Date Student Last Attended Program
(mm/dd/yyyy)]],14,FALSE)</f>
        <v>0</v>
      </c>
      <c r="E44" s="138">
        <f>VLOOKUP($A44,Table2[[No]:[Date Student Last Attended Program
(mm/dd/yyyy)]],17,FALSE)</f>
        <v>0</v>
      </c>
      <c r="F44" s="207">
        <f>VLOOKUP($A44,Table2[[No]:[Date Student Last Attended Program
(mm/dd/yyyy)]],18,FALSE)</f>
        <v>0</v>
      </c>
      <c r="G44" s="209">
        <f>VLOOKUP($A44,Table2[[#All],[No]:[Which Group Does Student Participate In?
(optional)]],23,FALSE)</f>
        <v>0</v>
      </c>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11">
        <f t="shared" si="0"/>
        <v>0</v>
      </c>
      <c r="AM44" s="11">
        <f t="shared" si="1"/>
        <v>0</v>
      </c>
      <c r="AN44" s="47" t="e">
        <f t="shared" si="2"/>
        <v>#DIV/0!</v>
      </c>
      <c r="AO44" s="11">
        <f>SUM(VLOOKUP($A44,APR!$A$2:$AM$301,38,FALSE),VLOOKUP($A$2,MAY!$A$2:$AN$301,39,FALSE),VLOOKUP($A44,JUN!$A$2:$AM$301,38,FALSE))</f>
        <v>0</v>
      </c>
      <c r="AP44" s="11">
        <f>SUM(VLOOKUP($A44,APR!$A$2:$AM$301,39,FALSE),VLOOKUP($A$2,MAY!$A$2:$AN$301,40,FALSE),VLOOKUP($A44,JUN!$A$2:$AM$301,39,FALSE))</f>
        <v>0</v>
      </c>
      <c r="AQ44" s="125" t="e">
        <f t="shared" si="3"/>
        <v>#DIV/0!</v>
      </c>
    </row>
    <row r="45" spans="1:43" x14ac:dyDescent="0.25">
      <c r="A45" s="10">
        <v>44</v>
      </c>
      <c r="B45" s="11">
        <f>VLOOKUP($A45,Table2[[No]:[Date Student Last Attended Program
(mm/dd/yyyy)]],2,FALSE)</f>
        <v>0</v>
      </c>
      <c r="C45" s="12">
        <f>VLOOKUP($A45,Table2[[No]:[Date Student Last Attended Program
(mm/dd/yyyy)]],4,FALSE)</f>
        <v>0</v>
      </c>
      <c r="D45" s="51">
        <f>VLOOKUP($A45,Table2[[No]:[Date Student Last Attended Program
(mm/dd/yyyy)]],14,FALSE)</f>
        <v>0</v>
      </c>
      <c r="E45" s="138">
        <f>VLOOKUP($A45,Table2[[No]:[Date Student Last Attended Program
(mm/dd/yyyy)]],17,FALSE)</f>
        <v>0</v>
      </c>
      <c r="F45" s="207">
        <f>VLOOKUP($A45,Table2[[No]:[Date Student Last Attended Program
(mm/dd/yyyy)]],18,FALSE)</f>
        <v>0</v>
      </c>
      <c r="G45" s="209">
        <f>VLOOKUP($A45,Table2[[#All],[No]:[Which Group Does Student Participate In?
(optional)]],23,FALSE)</f>
        <v>0</v>
      </c>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11">
        <f t="shared" si="0"/>
        <v>0</v>
      </c>
      <c r="AM45" s="11">
        <f t="shared" si="1"/>
        <v>0</v>
      </c>
      <c r="AN45" s="47" t="e">
        <f t="shared" si="2"/>
        <v>#DIV/0!</v>
      </c>
      <c r="AO45" s="11">
        <f>SUM(VLOOKUP($A45,APR!$A$2:$AM$301,38,FALSE),VLOOKUP($A$2,MAY!$A$2:$AN$301,39,FALSE),VLOOKUP($A45,JUN!$A$2:$AM$301,38,FALSE))</f>
        <v>0</v>
      </c>
      <c r="AP45" s="11">
        <f>SUM(VLOOKUP($A45,APR!$A$2:$AM$301,39,FALSE),VLOOKUP($A$2,MAY!$A$2:$AN$301,40,FALSE),VLOOKUP($A45,JUN!$A$2:$AM$301,39,FALSE))</f>
        <v>0</v>
      </c>
      <c r="AQ45" s="125" t="e">
        <f t="shared" si="3"/>
        <v>#DIV/0!</v>
      </c>
    </row>
    <row r="46" spans="1:43" x14ac:dyDescent="0.25">
      <c r="A46" s="10">
        <v>45</v>
      </c>
      <c r="B46" s="11">
        <f>VLOOKUP($A46,Table2[[No]:[Date Student Last Attended Program
(mm/dd/yyyy)]],2,FALSE)</f>
        <v>0</v>
      </c>
      <c r="C46" s="12">
        <f>VLOOKUP($A46,Table2[[No]:[Date Student Last Attended Program
(mm/dd/yyyy)]],4,FALSE)</f>
        <v>0</v>
      </c>
      <c r="D46" s="51">
        <f>VLOOKUP($A46,Table2[[No]:[Date Student Last Attended Program
(mm/dd/yyyy)]],14,FALSE)</f>
        <v>0</v>
      </c>
      <c r="E46" s="138">
        <f>VLOOKUP($A46,Table2[[No]:[Date Student Last Attended Program
(mm/dd/yyyy)]],17,FALSE)</f>
        <v>0</v>
      </c>
      <c r="F46" s="207">
        <f>VLOOKUP($A46,Table2[[No]:[Date Student Last Attended Program
(mm/dd/yyyy)]],18,FALSE)</f>
        <v>0</v>
      </c>
      <c r="G46" s="209">
        <f>VLOOKUP($A46,Table2[[#All],[No]:[Which Group Does Student Participate In?
(optional)]],23,FALSE)</f>
        <v>0</v>
      </c>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11">
        <f t="shared" si="0"/>
        <v>0</v>
      </c>
      <c r="AM46" s="11">
        <f t="shared" si="1"/>
        <v>0</v>
      </c>
      <c r="AN46" s="47" t="e">
        <f t="shared" si="2"/>
        <v>#DIV/0!</v>
      </c>
      <c r="AO46" s="11">
        <f>SUM(VLOOKUP($A46,APR!$A$2:$AM$301,38,FALSE),VLOOKUP($A$2,MAY!$A$2:$AN$301,39,FALSE),VLOOKUP($A46,JUN!$A$2:$AM$301,38,FALSE))</f>
        <v>0</v>
      </c>
      <c r="AP46" s="11">
        <f>SUM(VLOOKUP($A46,APR!$A$2:$AM$301,39,FALSE),VLOOKUP($A$2,MAY!$A$2:$AN$301,40,FALSE),VLOOKUP($A46,JUN!$A$2:$AM$301,39,FALSE))</f>
        <v>0</v>
      </c>
      <c r="AQ46" s="125" t="e">
        <f t="shared" si="3"/>
        <v>#DIV/0!</v>
      </c>
    </row>
    <row r="47" spans="1:43" x14ac:dyDescent="0.25">
      <c r="A47" s="10">
        <v>46</v>
      </c>
      <c r="B47" s="11">
        <f>VLOOKUP($A47,Table2[[No]:[Date Student Last Attended Program
(mm/dd/yyyy)]],2,FALSE)</f>
        <v>0</v>
      </c>
      <c r="C47" s="12">
        <f>VLOOKUP($A47,Table2[[No]:[Date Student Last Attended Program
(mm/dd/yyyy)]],4,FALSE)</f>
        <v>0</v>
      </c>
      <c r="D47" s="51">
        <f>VLOOKUP($A47,Table2[[No]:[Date Student Last Attended Program
(mm/dd/yyyy)]],14,FALSE)</f>
        <v>0</v>
      </c>
      <c r="E47" s="138">
        <f>VLOOKUP($A47,Table2[[No]:[Date Student Last Attended Program
(mm/dd/yyyy)]],17,FALSE)</f>
        <v>0</v>
      </c>
      <c r="F47" s="207">
        <f>VLOOKUP($A47,Table2[[No]:[Date Student Last Attended Program
(mm/dd/yyyy)]],18,FALSE)</f>
        <v>0</v>
      </c>
      <c r="G47" s="209">
        <f>VLOOKUP($A47,Table2[[#All],[No]:[Which Group Does Student Participate In?
(optional)]],23,FALSE)</f>
        <v>0</v>
      </c>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11">
        <f t="shared" si="0"/>
        <v>0</v>
      </c>
      <c r="AM47" s="11">
        <f t="shared" si="1"/>
        <v>0</v>
      </c>
      <c r="AN47" s="47" t="e">
        <f t="shared" si="2"/>
        <v>#DIV/0!</v>
      </c>
      <c r="AO47" s="11">
        <f>SUM(VLOOKUP($A47,APR!$A$2:$AM$301,38,FALSE),VLOOKUP($A$2,MAY!$A$2:$AN$301,39,FALSE),VLOOKUP($A47,JUN!$A$2:$AM$301,38,FALSE))</f>
        <v>0</v>
      </c>
      <c r="AP47" s="11">
        <f>SUM(VLOOKUP($A47,APR!$A$2:$AM$301,39,FALSE),VLOOKUP($A$2,MAY!$A$2:$AN$301,40,FALSE),VLOOKUP($A47,JUN!$A$2:$AM$301,39,FALSE))</f>
        <v>0</v>
      </c>
      <c r="AQ47" s="125" t="e">
        <f t="shared" si="3"/>
        <v>#DIV/0!</v>
      </c>
    </row>
    <row r="48" spans="1:43" x14ac:dyDescent="0.25">
      <c r="A48" s="10">
        <v>47</v>
      </c>
      <c r="B48" s="11">
        <f>VLOOKUP($A48,Table2[[No]:[Date Student Last Attended Program
(mm/dd/yyyy)]],2,FALSE)</f>
        <v>0</v>
      </c>
      <c r="C48" s="12">
        <f>VLOOKUP($A48,Table2[[No]:[Date Student Last Attended Program
(mm/dd/yyyy)]],4,FALSE)</f>
        <v>0</v>
      </c>
      <c r="D48" s="51">
        <f>VLOOKUP($A48,Table2[[No]:[Date Student Last Attended Program
(mm/dd/yyyy)]],14,FALSE)</f>
        <v>0</v>
      </c>
      <c r="E48" s="138">
        <f>VLOOKUP($A48,Table2[[No]:[Date Student Last Attended Program
(mm/dd/yyyy)]],17,FALSE)</f>
        <v>0</v>
      </c>
      <c r="F48" s="207">
        <f>VLOOKUP($A48,Table2[[No]:[Date Student Last Attended Program
(mm/dd/yyyy)]],18,FALSE)</f>
        <v>0</v>
      </c>
      <c r="G48" s="209">
        <f>VLOOKUP($A48,Table2[[#All],[No]:[Which Group Does Student Participate In?
(optional)]],23,FALSE)</f>
        <v>0</v>
      </c>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11">
        <f t="shared" si="0"/>
        <v>0</v>
      </c>
      <c r="AM48" s="11">
        <f t="shared" si="1"/>
        <v>0</v>
      </c>
      <c r="AN48" s="47" t="e">
        <f t="shared" si="2"/>
        <v>#DIV/0!</v>
      </c>
      <c r="AO48" s="11">
        <f>SUM(VLOOKUP($A48,APR!$A$2:$AM$301,38,FALSE),VLOOKUP($A$2,MAY!$A$2:$AN$301,39,FALSE),VLOOKUP($A48,JUN!$A$2:$AM$301,38,FALSE))</f>
        <v>0</v>
      </c>
      <c r="AP48" s="11">
        <f>SUM(VLOOKUP($A48,APR!$A$2:$AM$301,39,FALSE),VLOOKUP($A$2,MAY!$A$2:$AN$301,40,FALSE),VLOOKUP($A48,JUN!$A$2:$AM$301,39,FALSE))</f>
        <v>0</v>
      </c>
      <c r="AQ48" s="125" t="e">
        <f t="shared" si="3"/>
        <v>#DIV/0!</v>
      </c>
    </row>
    <row r="49" spans="1:43" x14ac:dyDescent="0.25">
      <c r="A49" s="10">
        <v>48</v>
      </c>
      <c r="B49" s="11">
        <f>VLOOKUP($A49,Table2[[No]:[Date Student Last Attended Program
(mm/dd/yyyy)]],2,FALSE)</f>
        <v>0</v>
      </c>
      <c r="C49" s="12">
        <f>VLOOKUP($A49,Table2[[No]:[Date Student Last Attended Program
(mm/dd/yyyy)]],4,FALSE)</f>
        <v>0</v>
      </c>
      <c r="D49" s="51">
        <f>VLOOKUP($A49,Table2[[No]:[Date Student Last Attended Program
(mm/dd/yyyy)]],14,FALSE)</f>
        <v>0</v>
      </c>
      <c r="E49" s="138">
        <f>VLOOKUP($A49,Table2[[No]:[Date Student Last Attended Program
(mm/dd/yyyy)]],17,FALSE)</f>
        <v>0</v>
      </c>
      <c r="F49" s="207">
        <f>VLOOKUP($A49,Table2[[No]:[Date Student Last Attended Program
(mm/dd/yyyy)]],18,FALSE)</f>
        <v>0</v>
      </c>
      <c r="G49" s="209">
        <f>VLOOKUP($A49,Table2[[#All],[No]:[Which Group Does Student Participate In?
(optional)]],23,FALSE)</f>
        <v>0</v>
      </c>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11">
        <f t="shared" si="0"/>
        <v>0</v>
      </c>
      <c r="AM49" s="11">
        <f t="shared" si="1"/>
        <v>0</v>
      </c>
      <c r="AN49" s="47" t="e">
        <f t="shared" si="2"/>
        <v>#DIV/0!</v>
      </c>
      <c r="AO49" s="11">
        <f>SUM(VLOOKUP($A49,APR!$A$2:$AM$301,38,FALSE),VLOOKUP($A$2,MAY!$A$2:$AN$301,39,FALSE),VLOOKUP($A49,JUN!$A$2:$AM$301,38,FALSE))</f>
        <v>0</v>
      </c>
      <c r="AP49" s="11">
        <f>SUM(VLOOKUP($A49,APR!$A$2:$AM$301,39,FALSE),VLOOKUP($A$2,MAY!$A$2:$AN$301,40,FALSE),VLOOKUP($A49,JUN!$A$2:$AM$301,39,FALSE))</f>
        <v>0</v>
      </c>
      <c r="AQ49" s="125" t="e">
        <f t="shared" si="3"/>
        <v>#DIV/0!</v>
      </c>
    </row>
    <row r="50" spans="1:43" x14ac:dyDescent="0.25">
      <c r="A50" s="10">
        <v>49</v>
      </c>
      <c r="B50" s="11">
        <f>VLOOKUP($A50,Table2[[No]:[Date Student Last Attended Program
(mm/dd/yyyy)]],2,FALSE)</f>
        <v>0</v>
      </c>
      <c r="C50" s="12">
        <f>VLOOKUP($A50,Table2[[No]:[Date Student Last Attended Program
(mm/dd/yyyy)]],4,FALSE)</f>
        <v>0</v>
      </c>
      <c r="D50" s="51">
        <f>VLOOKUP($A50,Table2[[No]:[Date Student Last Attended Program
(mm/dd/yyyy)]],14,FALSE)</f>
        <v>0</v>
      </c>
      <c r="E50" s="138">
        <f>VLOOKUP($A50,Table2[[No]:[Date Student Last Attended Program
(mm/dd/yyyy)]],17,FALSE)</f>
        <v>0</v>
      </c>
      <c r="F50" s="207">
        <f>VLOOKUP($A50,Table2[[No]:[Date Student Last Attended Program
(mm/dd/yyyy)]],18,FALSE)</f>
        <v>0</v>
      </c>
      <c r="G50" s="209">
        <f>VLOOKUP($A50,Table2[[#All],[No]:[Which Group Does Student Participate In?
(optional)]],23,FALSE)</f>
        <v>0</v>
      </c>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11">
        <f t="shared" si="0"/>
        <v>0</v>
      </c>
      <c r="AM50" s="11">
        <f t="shared" si="1"/>
        <v>0</v>
      </c>
      <c r="AN50" s="47" t="e">
        <f t="shared" si="2"/>
        <v>#DIV/0!</v>
      </c>
      <c r="AO50" s="11">
        <f>SUM(VLOOKUP($A50,APR!$A$2:$AM$301,38,FALSE),VLOOKUP($A$2,MAY!$A$2:$AN$301,39,FALSE),VLOOKUP($A50,JUN!$A$2:$AM$301,38,FALSE))</f>
        <v>0</v>
      </c>
      <c r="AP50" s="11">
        <f>SUM(VLOOKUP($A50,APR!$A$2:$AM$301,39,FALSE),VLOOKUP($A$2,MAY!$A$2:$AN$301,40,FALSE),VLOOKUP($A50,JUN!$A$2:$AM$301,39,FALSE))</f>
        <v>0</v>
      </c>
      <c r="AQ50" s="125" t="e">
        <f t="shared" si="3"/>
        <v>#DIV/0!</v>
      </c>
    </row>
    <row r="51" spans="1:43" x14ac:dyDescent="0.25">
      <c r="A51" s="10">
        <v>50</v>
      </c>
      <c r="B51" s="11">
        <f>VLOOKUP($A51,Table2[[No]:[Date Student Last Attended Program
(mm/dd/yyyy)]],2,FALSE)</f>
        <v>0</v>
      </c>
      <c r="C51" s="12">
        <f>VLOOKUP($A51,Table2[[No]:[Date Student Last Attended Program
(mm/dd/yyyy)]],4,FALSE)</f>
        <v>0</v>
      </c>
      <c r="D51" s="51">
        <f>VLOOKUP($A51,Table2[[No]:[Date Student Last Attended Program
(mm/dd/yyyy)]],14,FALSE)</f>
        <v>0</v>
      </c>
      <c r="E51" s="138">
        <f>VLOOKUP($A51,Table2[[No]:[Date Student Last Attended Program
(mm/dd/yyyy)]],17,FALSE)</f>
        <v>0</v>
      </c>
      <c r="F51" s="207">
        <f>VLOOKUP($A51,Table2[[No]:[Date Student Last Attended Program
(mm/dd/yyyy)]],18,FALSE)</f>
        <v>0</v>
      </c>
      <c r="G51" s="209">
        <f>VLOOKUP($A51,Table2[[#All],[No]:[Which Group Does Student Participate In?
(optional)]],23,FALSE)</f>
        <v>0</v>
      </c>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11">
        <f t="shared" si="0"/>
        <v>0</v>
      </c>
      <c r="AM51" s="11">
        <f t="shared" si="1"/>
        <v>0</v>
      </c>
      <c r="AN51" s="47" t="e">
        <f t="shared" si="2"/>
        <v>#DIV/0!</v>
      </c>
      <c r="AO51" s="11">
        <f>SUM(VLOOKUP($A51,APR!$A$2:$AM$301,38,FALSE),VLOOKUP($A$2,MAY!$A$2:$AN$301,39,FALSE),VLOOKUP($A51,JUN!$A$2:$AM$301,38,FALSE))</f>
        <v>0</v>
      </c>
      <c r="AP51" s="11">
        <f>SUM(VLOOKUP($A51,APR!$A$2:$AM$301,39,FALSE),VLOOKUP($A$2,MAY!$A$2:$AN$301,40,FALSE),VLOOKUP($A51,JUN!$A$2:$AM$301,39,FALSE))</f>
        <v>0</v>
      </c>
      <c r="AQ51" s="125" t="e">
        <f t="shared" si="3"/>
        <v>#DIV/0!</v>
      </c>
    </row>
    <row r="52" spans="1:43" x14ac:dyDescent="0.25">
      <c r="A52" s="10">
        <v>51</v>
      </c>
      <c r="B52" s="11">
        <f>VLOOKUP($A52,Table2[[No]:[Date Student Last Attended Program
(mm/dd/yyyy)]],2,FALSE)</f>
        <v>0</v>
      </c>
      <c r="C52" s="12">
        <f>VLOOKUP($A52,Table2[[No]:[Date Student Last Attended Program
(mm/dd/yyyy)]],4,FALSE)</f>
        <v>0</v>
      </c>
      <c r="D52" s="51">
        <f>VLOOKUP($A52,Table2[[No]:[Date Student Last Attended Program
(mm/dd/yyyy)]],14,FALSE)</f>
        <v>0</v>
      </c>
      <c r="E52" s="138">
        <f>VLOOKUP($A52,Table2[[No]:[Date Student Last Attended Program
(mm/dd/yyyy)]],17,FALSE)</f>
        <v>0</v>
      </c>
      <c r="F52" s="207">
        <f>VLOOKUP($A52,Table2[[No]:[Date Student Last Attended Program
(mm/dd/yyyy)]],18,FALSE)</f>
        <v>0</v>
      </c>
      <c r="G52" s="209">
        <f>VLOOKUP($A52,Table2[[#All],[No]:[Which Group Does Student Participate In?
(optional)]],23,FALSE)</f>
        <v>0</v>
      </c>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11">
        <f t="shared" si="0"/>
        <v>0</v>
      </c>
      <c r="AM52" s="11">
        <f t="shared" si="1"/>
        <v>0</v>
      </c>
      <c r="AN52" s="47" t="e">
        <f t="shared" si="2"/>
        <v>#DIV/0!</v>
      </c>
      <c r="AO52" s="11">
        <f>SUM(VLOOKUP($A52,APR!$A$2:$AM$301,38,FALSE),VLOOKUP($A$2,MAY!$A$2:$AN$301,39,FALSE),VLOOKUP($A52,JUN!$A$2:$AM$301,38,FALSE))</f>
        <v>0</v>
      </c>
      <c r="AP52" s="11">
        <f>SUM(VLOOKUP($A52,APR!$A$2:$AM$301,39,FALSE),VLOOKUP($A$2,MAY!$A$2:$AN$301,40,FALSE),VLOOKUP($A52,JUN!$A$2:$AM$301,39,FALSE))</f>
        <v>0</v>
      </c>
      <c r="AQ52" s="125" t="e">
        <f t="shared" si="3"/>
        <v>#DIV/0!</v>
      </c>
    </row>
    <row r="53" spans="1:43" x14ac:dyDescent="0.25">
      <c r="A53" s="10">
        <v>52</v>
      </c>
      <c r="B53" s="11">
        <f>VLOOKUP($A53,Table2[[No]:[Date Student Last Attended Program
(mm/dd/yyyy)]],2,FALSE)</f>
        <v>0</v>
      </c>
      <c r="C53" s="12">
        <f>VLOOKUP($A53,Table2[[No]:[Date Student Last Attended Program
(mm/dd/yyyy)]],4,FALSE)</f>
        <v>0</v>
      </c>
      <c r="D53" s="51">
        <f>VLOOKUP($A53,Table2[[No]:[Date Student Last Attended Program
(mm/dd/yyyy)]],14,FALSE)</f>
        <v>0</v>
      </c>
      <c r="E53" s="138">
        <f>VLOOKUP($A53,Table2[[No]:[Date Student Last Attended Program
(mm/dd/yyyy)]],17,FALSE)</f>
        <v>0</v>
      </c>
      <c r="F53" s="207">
        <f>VLOOKUP($A53,Table2[[No]:[Date Student Last Attended Program
(mm/dd/yyyy)]],18,FALSE)</f>
        <v>0</v>
      </c>
      <c r="G53" s="209">
        <f>VLOOKUP($A53,Table2[[#All],[No]:[Which Group Does Student Participate In?
(optional)]],23,FALSE)</f>
        <v>0</v>
      </c>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11">
        <f t="shared" si="0"/>
        <v>0</v>
      </c>
      <c r="AM53" s="11">
        <f t="shared" si="1"/>
        <v>0</v>
      </c>
      <c r="AN53" s="47" t="e">
        <f t="shared" si="2"/>
        <v>#DIV/0!</v>
      </c>
      <c r="AO53" s="11">
        <f>SUM(VLOOKUP($A53,APR!$A$2:$AM$301,38,FALSE),VLOOKUP($A$2,MAY!$A$2:$AN$301,39,FALSE),VLOOKUP($A53,JUN!$A$2:$AM$301,38,FALSE))</f>
        <v>0</v>
      </c>
      <c r="AP53" s="11">
        <f>SUM(VLOOKUP($A53,APR!$A$2:$AM$301,39,FALSE),VLOOKUP($A$2,MAY!$A$2:$AN$301,40,FALSE),VLOOKUP($A53,JUN!$A$2:$AM$301,39,FALSE))</f>
        <v>0</v>
      </c>
      <c r="AQ53" s="125" t="e">
        <f t="shared" si="3"/>
        <v>#DIV/0!</v>
      </c>
    </row>
    <row r="54" spans="1:43" x14ac:dyDescent="0.25">
      <c r="A54" s="10">
        <v>53</v>
      </c>
      <c r="B54" s="11">
        <f>VLOOKUP($A54,Table2[[No]:[Date Student Last Attended Program
(mm/dd/yyyy)]],2,FALSE)</f>
        <v>0</v>
      </c>
      <c r="C54" s="12">
        <f>VLOOKUP($A54,Table2[[No]:[Date Student Last Attended Program
(mm/dd/yyyy)]],4,FALSE)</f>
        <v>0</v>
      </c>
      <c r="D54" s="51">
        <f>VLOOKUP($A54,Table2[[No]:[Date Student Last Attended Program
(mm/dd/yyyy)]],14,FALSE)</f>
        <v>0</v>
      </c>
      <c r="E54" s="138">
        <f>VLOOKUP($A54,Table2[[No]:[Date Student Last Attended Program
(mm/dd/yyyy)]],17,FALSE)</f>
        <v>0</v>
      </c>
      <c r="F54" s="207">
        <f>VLOOKUP($A54,Table2[[No]:[Date Student Last Attended Program
(mm/dd/yyyy)]],18,FALSE)</f>
        <v>0</v>
      </c>
      <c r="G54" s="209">
        <f>VLOOKUP($A54,Table2[[#All],[No]:[Which Group Does Student Participate In?
(optional)]],23,FALSE)</f>
        <v>0</v>
      </c>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11">
        <f t="shared" si="0"/>
        <v>0</v>
      </c>
      <c r="AM54" s="11">
        <f t="shared" si="1"/>
        <v>0</v>
      </c>
      <c r="AN54" s="47" t="e">
        <f t="shared" si="2"/>
        <v>#DIV/0!</v>
      </c>
      <c r="AO54" s="11">
        <f>SUM(VLOOKUP($A54,APR!$A$2:$AM$301,38,FALSE),VLOOKUP($A$2,MAY!$A$2:$AN$301,39,FALSE),VLOOKUP($A54,JUN!$A$2:$AM$301,38,FALSE))</f>
        <v>0</v>
      </c>
      <c r="AP54" s="11">
        <f>SUM(VLOOKUP($A54,APR!$A$2:$AM$301,39,FALSE),VLOOKUP($A$2,MAY!$A$2:$AN$301,40,FALSE),VLOOKUP($A54,JUN!$A$2:$AM$301,39,FALSE))</f>
        <v>0</v>
      </c>
      <c r="AQ54" s="125" t="e">
        <f t="shared" si="3"/>
        <v>#DIV/0!</v>
      </c>
    </row>
    <row r="55" spans="1:43" x14ac:dyDescent="0.25">
      <c r="A55" s="10">
        <v>54</v>
      </c>
      <c r="B55" s="11">
        <f>VLOOKUP($A55,Table2[[No]:[Date Student Last Attended Program
(mm/dd/yyyy)]],2,FALSE)</f>
        <v>0</v>
      </c>
      <c r="C55" s="12">
        <f>VLOOKUP($A55,Table2[[No]:[Date Student Last Attended Program
(mm/dd/yyyy)]],4,FALSE)</f>
        <v>0</v>
      </c>
      <c r="D55" s="51">
        <f>VLOOKUP($A55,Table2[[No]:[Date Student Last Attended Program
(mm/dd/yyyy)]],14,FALSE)</f>
        <v>0</v>
      </c>
      <c r="E55" s="138">
        <f>VLOOKUP($A55,Table2[[No]:[Date Student Last Attended Program
(mm/dd/yyyy)]],17,FALSE)</f>
        <v>0</v>
      </c>
      <c r="F55" s="207">
        <f>VLOOKUP($A55,Table2[[No]:[Date Student Last Attended Program
(mm/dd/yyyy)]],18,FALSE)</f>
        <v>0</v>
      </c>
      <c r="G55" s="209">
        <f>VLOOKUP($A55,Table2[[#All],[No]:[Which Group Does Student Participate In?
(optional)]],23,FALSE)</f>
        <v>0</v>
      </c>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11">
        <f t="shared" si="0"/>
        <v>0</v>
      </c>
      <c r="AM55" s="11">
        <f t="shared" si="1"/>
        <v>0</v>
      </c>
      <c r="AN55" s="47" t="e">
        <f t="shared" si="2"/>
        <v>#DIV/0!</v>
      </c>
      <c r="AO55" s="11">
        <f>SUM(VLOOKUP($A55,APR!$A$2:$AM$301,38,FALSE),VLOOKUP($A$2,MAY!$A$2:$AN$301,39,FALSE),VLOOKUP($A55,JUN!$A$2:$AM$301,38,FALSE))</f>
        <v>0</v>
      </c>
      <c r="AP55" s="11">
        <f>SUM(VLOOKUP($A55,APR!$A$2:$AM$301,39,FALSE),VLOOKUP($A$2,MAY!$A$2:$AN$301,40,FALSE),VLOOKUP($A55,JUN!$A$2:$AM$301,39,FALSE))</f>
        <v>0</v>
      </c>
      <c r="AQ55" s="125" t="e">
        <f t="shared" si="3"/>
        <v>#DIV/0!</v>
      </c>
    </row>
    <row r="56" spans="1:43" x14ac:dyDescent="0.25">
      <c r="A56" s="10">
        <v>55</v>
      </c>
      <c r="B56" s="11">
        <f>VLOOKUP($A56,Table2[[No]:[Date Student Last Attended Program
(mm/dd/yyyy)]],2,FALSE)</f>
        <v>0</v>
      </c>
      <c r="C56" s="12">
        <f>VLOOKUP($A56,Table2[[No]:[Date Student Last Attended Program
(mm/dd/yyyy)]],4,FALSE)</f>
        <v>0</v>
      </c>
      <c r="D56" s="51">
        <f>VLOOKUP($A56,Table2[[No]:[Date Student Last Attended Program
(mm/dd/yyyy)]],14,FALSE)</f>
        <v>0</v>
      </c>
      <c r="E56" s="138">
        <f>VLOOKUP($A56,Table2[[No]:[Date Student Last Attended Program
(mm/dd/yyyy)]],17,FALSE)</f>
        <v>0</v>
      </c>
      <c r="F56" s="207">
        <f>VLOOKUP($A56,Table2[[No]:[Date Student Last Attended Program
(mm/dd/yyyy)]],18,FALSE)</f>
        <v>0</v>
      </c>
      <c r="G56" s="209">
        <f>VLOOKUP($A56,Table2[[#All],[No]:[Which Group Does Student Participate In?
(optional)]],23,FALSE)</f>
        <v>0</v>
      </c>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11">
        <f t="shared" si="0"/>
        <v>0</v>
      </c>
      <c r="AM56" s="11">
        <f t="shared" si="1"/>
        <v>0</v>
      </c>
      <c r="AN56" s="47" t="e">
        <f t="shared" si="2"/>
        <v>#DIV/0!</v>
      </c>
      <c r="AO56" s="11">
        <f>SUM(VLOOKUP($A56,APR!$A$2:$AM$301,38,FALSE),VLOOKUP($A$2,MAY!$A$2:$AN$301,39,FALSE),VLOOKUP($A56,JUN!$A$2:$AM$301,38,FALSE))</f>
        <v>0</v>
      </c>
      <c r="AP56" s="11">
        <f>SUM(VLOOKUP($A56,APR!$A$2:$AM$301,39,FALSE),VLOOKUP($A$2,MAY!$A$2:$AN$301,40,FALSE),VLOOKUP($A56,JUN!$A$2:$AM$301,39,FALSE))</f>
        <v>0</v>
      </c>
      <c r="AQ56" s="125" t="e">
        <f t="shared" si="3"/>
        <v>#DIV/0!</v>
      </c>
    </row>
    <row r="57" spans="1:43" x14ac:dyDescent="0.25">
      <c r="A57" s="10">
        <v>56</v>
      </c>
      <c r="B57" s="11">
        <f>VLOOKUP($A57,Table2[[No]:[Date Student Last Attended Program
(mm/dd/yyyy)]],2,FALSE)</f>
        <v>0</v>
      </c>
      <c r="C57" s="12">
        <f>VLOOKUP($A57,Table2[[No]:[Date Student Last Attended Program
(mm/dd/yyyy)]],4,FALSE)</f>
        <v>0</v>
      </c>
      <c r="D57" s="51">
        <f>VLOOKUP($A57,Table2[[No]:[Date Student Last Attended Program
(mm/dd/yyyy)]],14,FALSE)</f>
        <v>0</v>
      </c>
      <c r="E57" s="138">
        <f>VLOOKUP($A57,Table2[[No]:[Date Student Last Attended Program
(mm/dd/yyyy)]],17,FALSE)</f>
        <v>0</v>
      </c>
      <c r="F57" s="207">
        <f>VLOOKUP($A57,Table2[[No]:[Date Student Last Attended Program
(mm/dd/yyyy)]],18,FALSE)</f>
        <v>0</v>
      </c>
      <c r="G57" s="209">
        <f>VLOOKUP($A57,Table2[[#All],[No]:[Which Group Does Student Participate In?
(optional)]],23,FALSE)</f>
        <v>0</v>
      </c>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11">
        <f t="shared" si="0"/>
        <v>0</v>
      </c>
      <c r="AM57" s="11">
        <f t="shared" si="1"/>
        <v>0</v>
      </c>
      <c r="AN57" s="47" t="e">
        <f t="shared" si="2"/>
        <v>#DIV/0!</v>
      </c>
      <c r="AO57" s="11">
        <f>SUM(VLOOKUP($A57,APR!$A$2:$AM$301,38,FALSE),VLOOKUP($A$2,MAY!$A$2:$AN$301,39,FALSE),VLOOKUP($A57,JUN!$A$2:$AM$301,38,FALSE))</f>
        <v>0</v>
      </c>
      <c r="AP57" s="11">
        <f>SUM(VLOOKUP($A57,APR!$A$2:$AM$301,39,FALSE),VLOOKUP($A$2,MAY!$A$2:$AN$301,40,FALSE),VLOOKUP($A57,JUN!$A$2:$AM$301,39,FALSE))</f>
        <v>0</v>
      </c>
      <c r="AQ57" s="125" t="e">
        <f t="shared" si="3"/>
        <v>#DIV/0!</v>
      </c>
    </row>
    <row r="58" spans="1:43" x14ac:dyDescent="0.25">
      <c r="A58" s="10">
        <v>57</v>
      </c>
      <c r="B58" s="11">
        <f>VLOOKUP($A58,Table2[[No]:[Date Student Last Attended Program
(mm/dd/yyyy)]],2,FALSE)</f>
        <v>0</v>
      </c>
      <c r="C58" s="12">
        <f>VLOOKUP($A58,Table2[[No]:[Date Student Last Attended Program
(mm/dd/yyyy)]],4,FALSE)</f>
        <v>0</v>
      </c>
      <c r="D58" s="51">
        <f>VLOOKUP($A58,Table2[[No]:[Date Student Last Attended Program
(mm/dd/yyyy)]],14,FALSE)</f>
        <v>0</v>
      </c>
      <c r="E58" s="138">
        <f>VLOOKUP($A58,Table2[[No]:[Date Student Last Attended Program
(mm/dd/yyyy)]],17,FALSE)</f>
        <v>0</v>
      </c>
      <c r="F58" s="207">
        <f>VLOOKUP($A58,Table2[[No]:[Date Student Last Attended Program
(mm/dd/yyyy)]],18,FALSE)</f>
        <v>0</v>
      </c>
      <c r="G58" s="209">
        <f>VLOOKUP($A58,Table2[[#All],[No]:[Which Group Does Student Participate In?
(optional)]],23,FALSE)</f>
        <v>0</v>
      </c>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11">
        <f t="shared" si="0"/>
        <v>0</v>
      </c>
      <c r="AM58" s="11">
        <f t="shared" si="1"/>
        <v>0</v>
      </c>
      <c r="AN58" s="47" t="e">
        <f t="shared" si="2"/>
        <v>#DIV/0!</v>
      </c>
      <c r="AO58" s="11">
        <f>SUM(VLOOKUP($A58,APR!$A$2:$AM$301,38,FALSE),VLOOKUP($A$2,MAY!$A$2:$AN$301,39,FALSE),VLOOKUP($A58,JUN!$A$2:$AM$301,38,FALSE))</f>
        <v>0</v>
      </c>
      <c r="AP58" s="11">
        <f>SUM(VLOOKUP($A58,APR!$A$2:$AM$301,39,FALSE),VLOOKUP($A$2,MAY!$A$2:$AN$301,40,FALSE),VLOOKUP($A58,JUN!$A$2:$AM$301,39,FALSE))</f>
        <v>0</v>
      </c>
      <c r="AQ58" s="125" t="e">
        <f t="shared" si="3"/>
        <v>#DIV/0!</v>
      </c>
    </row>
    <row r="59" spans="1:43" x14ac:dyDescent="0.25">
      <c r="A59" s="10">
        <v>58</v>
      </c>
      <c r="B59" s="11">
        <f>VLOOKUP($A59,Table2[[No]:[Date Student Last Attended Program
(mm/dd/yyyy)]],2,FALSE)</f>
        <v>0</v>
      </c>
      <c r="C59" s="12">
        <f>VLOOKUP($A59,Table2[[No]:[Date Student Last Attended Program
(mm/dd/yyyy)]],4,FALSE)</f>
        <v>0</v>
      </c>
      <c r="D59" s="51">
        <f>VLOOKUP($A59,Table2[[No]:[Date Student Last Attended Program
(mm/dd/yyyy)]],14,FALSE)</f>
        <v>0</v>
      </c>
      <c r="E59" s="138">
        <f>VLOOKUP($A59,Table2[[No]:[Date Student Last Attended Program
(mm/dd/yyyy)]],17,FALSE)</f>
        <v>0</v>
      </c>
      <c r="F59" s="207">
        <f>VLOOKUP($A59,Table2[[No]:[Date Student Last Attended Program
(mm/dd/yyyy)]],18,FALSE)</f>
        <v>0</v>
      </c>
      <c r="G59" s="209">
        <f>VLOOKUP($A59,Table2[[#All],[No]:[Which Group Does Student Participate In?
(optional)]],23,FALSE)</f>
        <v>0</v>
      </c>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11">
        <f t="shared" si="0"/>
        <v>0</v>
      </c>
      <c r="AM59" s="11">
        <f t="shared" si="1"/>
        <v>0</v>
      </c>
      <c r="AN59" s="47" t="e">
        <f t="shared" si="2"/>
        <v>#DIV/0!</v>
      </c>
      <c r="AO59" s="11">
        <f>SUM(VLOOKUP($A59,APR!$A$2:$AM$301,38,FALSE),VLOOKUP($A$2,MAY!$A$2:$AN$301,39,FALSE),VLOOKUP($A59,JUN!$A$2:$AM$301,38,FALSE))</f>
        <v>0</v>
      </c>
      <c r="AP59" s="11">
        <f>SUM(VLOOKUP($A59,APR!$A$2:$AM$301,39,FALSE),VLOOKUP($A$2,MAY!$A$2:$AN$301,40,FALSE),VLOOKUP($A59,JUN!$A$2:$AM$301,39,FALSE))</f>
        <v>0</v>
      </c>
      <c r="AQ59" s="125" t="e">
        <f t="shared" si="3"/>
        <v>#DIV/0!</v>
      </c>
    </row>
    <row r="60" spans="1:43" x14ac:dyDescent="0.25">
      <c r="A60" s="10">
        <v>59</v>
      </c>
      <c r="B60" s="11">
        <f>VLOOKUP($A60,Table2[[No]:[Date Student Last Attended Program
(mm/dd/yyyy)]],2,FALSE)</f>
        <v>0</v>
      </c>
      <c r="C60" s="12">
        <f>VLOOKUP($A60,Table2[[No]:[Date Student Last Attended Program
(mm/dd/yyyy)]],4,FALSE)</f>
        <v>0</v>
      </c>
      <c r="D60" s="51">
        <f>VLOOKUP($A60,Table2[[No]:[Date Student Last Attended Program
(mm/dd/yyyy)]],14,FALSE)</f>
        <v>0</v>
      </c>
      <c r="E60" s="138">
        <f>VLOOKUP($A60,Table2[[No]:[Date Student Last Attended Program
(mm/dd/yyyy)]],17,FALSE)</f>
        <v>0</v>
      </c>
      <c r="F60" s="207">
        <f>VLOOKUP($A60,Table2[[No]:[Date Student Last Attended Program
(mm/dd/yyyy)]],18,FALSE)</f>
        <v>0</v>
      </c>
      <c r="G60" s="209">
        <f>VLOOKUP($A60,Table2[[#All],[No]:[Which Group Does Student Participate In?
(optional)]],23,FALSE)</f>
        <v>0</v>
      </c>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11">
        <f t="shared" si="0"/>
        <v>0</v>
      </c>
      <c r="AM60" s="11">
        <f t="shared" si="1"/>
        <v>0</v>
      </c>
      <c r="AN60" s="47" t="e">
        <f t="shared" si="2"/>
        <v>#DIV/0!</v>
      </c>
      <c r="AO60" s="11">
        <f>SUM(VLOOKUP($A60,APR!$A$2:$AM$301,38,FALSE),VLOOKUP($A$2,MAY!$A$2:$AN$301,39,FALSE),VLOOKUP($A60,JUN!$A$2:$AM$301,38,FALSE))</f>
        <v>0</v>
      </c>
      <c r="AP60" s="11">
        <f>SUM(VLOOKUP($A60,APR!$A$2:$AM$301,39,FALSE),VLOOKUP($A$2,MAY!$A$2:$AN$301,40,FALSE),VLOOKUP($A60,JUN!$A$2:$AM$301,39,FALSE))</f>
        <v>0</v>
      </c>
      <c r="AQ60" s="125" t="e">
        <f t="shared" si="3"/>
        <v>#DIV/0!</v>
      </c>
    </row>
    <row r="61" spans="1:43" x14ac:dyDescent="0.25">
      <c r="A61" s="10">
        <v>60</v>
      </c>
      <c r="B61" s="11">
        <f>VLOOKUP($A61,Table2[[No]:[Date Student Last Attended Program
(mm/dd/yyyy)]],2,FALSE)</f>
        <v>0</v>
      </c>
      <c r="C61" s="12">
        <f>VLOOKUP($A61,Table2[[No]:[Date Student Last Attended Program
(mm/dd/yyyy)]],4,FALSE)</f>
        <v>0</v>
      </c>
      <c r="D61" s="51">
        <f>VLOOKUP($A61,Table2[[No]:[Date Student Last Attended Program
(mm/dd/yyyy)]],14,FALSE)</f>
        <v>0</v>
      </c>
      <c r="E61" s="138">
        <f>VLOOKUP($A61,Table2[[No]:[Date Student Last Attended Program
(mm/dd/yyyy)]],17,FALSE)</f>
        <v>0</v>
      </c>
      <c r="F61" s="207">
        <f>VLOOKUP($A61,Table2[[No]:[Date Student Last Attended Program
(mm/dd/yyyy)]],18,FALSE)</f>
        <v>0</v>
      </c>
      <c r="G61" s="209">
        <f>VLOOKUP($A61,Table2[[#All],[No]:[Which Group Does Student Participate In?
(optional)]],23,FALSE)</f>
        <v>0</v>
      </c>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11">
        <f t="shared" si="0"/>
        <v>0</v>
      </c>
      <c r="AM61" s="11">
        <f t="shared" si="1"/>
        <v>0</v>
      </c>
      <c r="AN61" s="47" t="e">
        <f t="shared" si="2"/>
        <v>#DIV/0!</v>
      </c>
      <c r="AO61" s="11">
        <f>SUM(VLOOKUP($A61,APR!$A$2:$AM$301,38,FALSE),VLOOKUP($A$2,MAY!$A$2:$AN$301,39,FALSE),VLOOKUP($A61,JUN!$A$2:$AM$301,38,FALSE))</f>
        <v>0</v>
      </c>
      <c r="AP61" s="11">
        <f>SUM(VLOOKUP($A61,APR!$A$2:$AM$301,39,FALSE),VLOOKUP($A$2,MAY!$A$2:$AN$301,40,FALSE),VLOOKUP($A61,JUN!$A$2:$AM$301,39,FALSE))</f>
        <v>0</v>
      </c>
      <c r="AQ61" s="125" t="e">
        <f t="shared" si="3"/>
        <v>#DIV/0!</v>
      </c>
    </row>
    <row r="62" spans="1:43" x14ac:dyDescent="0.25">
      <c r="A62" s="10">
        <v>61</v>
      </c>
      <c r="B62" s="11">
        <f>VLOOKUP($A62,Table2[[No]:[Date Student Last Attended Program
(mm/dd/yyyy)]],2,FALSE)</f>
        <v>0</v>
      </c>
      <c r="C62" s="12">
        <f>VLOOKUP($A62,Table2[[No]:[Date Student Last Attended Program
(mm/dd/yyyy)]],4,FALSE)</f>
        <v>0</v>
      </c>
      <c r="D62" s="51">
        <f>VLOOKUP($A62,Table2[[No]:[Date Student Last Attended Program
(mm/dd/yyyy)]],14,FALSE)</f>
        <v>0</v>
      </c>
      <c r="E62" s="138">
        <f>VLOOKUP($A62,Table2[[No]:[Date Student Last Attended Program
(mm/dd/yyyy)]],17,FALSE)</f>
        <v>0</v>
      </c>
      <c r="F62" s="207">
        <f>VLOOKUP($A62,Table2[[No]:[Date Student Last Attended Program
(mm/dd/yyyy)]],18,FALSE)</f>
        <v>0</v>
      </c>
      <c r="G62" s="209">
        <f>VLOOKUP($A62,Table2[[#All],[No]:[Which Group Does Student Participate In?
(optional)]],23,FALSE)</f>
        <v>0</v>
      </c>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11">
        <f t="shared" si="0"/>
        <v>0</v>
      </c>
      <c r="AM62" s="11">
        <f t="shared" si="1"/>
        <v>0</v>
      </c>
      <c r="AN62" s="47" t="e">
        <f t="shared" si="2"/>
        <v>#DIV/0!</v>
      </c>
      <c r="AO62" s="11">
        <f>SUM(VLOOKUP($A62,APR!$A$2:$AM$301,38,FALSE),VLOOKUP($A$2,MAY!$A$2:$AN$301,39,FALSE),VLOOKUP($A62,JUN!$A$2:$AM$301,38,FALSE))</f>
        <v>0</v>
      </c>
      <c r="AP62" s="11">
        <f>SUM(VLOOKUP($A62,APR!$A$2:$AM$301,39,FALSE),VLOOKUP($A$2,MAY!$A$2:$AN$301,40,FALSE),VLOOKUP($A62,JUN!$A$2:$AM$301,39,FALSE))</f>
        <v>0</v>
      </c>
      <c r="AQ62" s="125" t="e">
        <f t="shared" si="3"/>
        <v>#DIV/0!</v>
      </c>
    </row>
    <row r="63" spans="1:43" x14ac:dyDescent="0.25">
      <c r="A63" s="10">
        <v>62</v>
      </c>
      <c r="B63" s="11">
        <f>VLOOKUP($A63,Table2[[No]:[Date Student Last Attended Program
(mm/dd/yyyy)]],2,FALSE)</f>
        <v>0</v>
      </c>
      <c r="C63" s="12">
        <f>VLOOKUP($A63,Table2[[No]:[Date Student Last Attended Program
(mm/dd/yyyy)]],4,FALSE)</f>
        <v>0</v>
      </c>
      <c r="D63" s="51">
        <f>VLOOKUP($A63,Table2[[No]:[Date Student Last Attended Program
(mm/dd/yyyy)]],14,FALSE)</f>
        <v>0</v>
      </c>
      <c r="E63" s="138">
        <f>VLOOKUP($A63,Table2[[No]:[Date Student Last Attended Program
(mm/dd/yyyy)]],17,FALSE)</f>
        <v>0</v>
      </c>
      <c r="F63" s="207">
        <f>VLOOKUP($A63,Table2[[No]:[Date Student Last Attended Program
(mm/dd/yyyy)]],18,FALSE)</f>
        <v>0</v>
      </c>
      <c r="G63" s="209">
        <f>VLOOKUP($A63,Table2[[#All],[No]:[Which Group Does Student Participate In?
(optional)]],23,FALSE)</f>
        <v>0</v>
      </c>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11">
        <f t="shared" si="0"/>
        <v>0</v>
      </c>
      <c r="AM63" s="11">
        <f t="shared" si="1"/>
        <v>0</v>
      </c>
      <c r="AN63" s="47" t="e">
        <f t="shared" si="2"/>
        <v>#DIV/0!</v>
      </c>
      <c r="AO63" s="11">
        <f>SUM(VLOOKUP($A63,APR!$A$2:$AM$301,38,FALSE),VLOOKUP($A$2,MAY!$A$2:$AN$301,39,FALSE),VLOOKUP($A63,JUN!$A$2:$AM$301,38,FALSE))</f>
        <v>0</v>
      </c>
      <c r="AP63" s="11">
        <f>SUM(VLOOKUP($A63,APR!$A$2:$AM$301,39,FALSE),VLOOKUP($A$2,MAY!$A$2:$AN$301,40,FALSE),VLOOKUP($A63,JUN!$A$2:$AM$301,39,FALSE))</f>
        <v>0</v>
      </c>
      <c r="AQ63" s="125" t="e">
        <f t="shared" si="3"/>
        <v>#DIV/0!</v>
      </c>
    </row>
    <row r="64" spans="1:43" x14ac:dyDescent="0.25">
      <c r="A64" s="10">
        <v>63</v>
      </c>
      <c r="B64" s="11">
        <f>VLOOKUP($A64,Table2[[No]:[Date Student Last Attended Program
(mm/dd/yyyy)]],2,FALSE)</f>
        <v>0</v>
      </c>
      <c r="C64" s="12">
        <f>VLOOKUP($A64,Table2[[No]:[Date Student Last Attended Program
(mm/dd/yyyy)]],4,FALSE)</f>
        <v>0</v>
      </c>
      <c r="D64" s="51">
        <f>VLOOKUP($A64,Table2[[No]:[Date Student Last Attended Program
(mm/dd/yyyy)]],14,FALSE)</f>
        <v>0</v>
      </c>
      <c r="E64" s="138">
        <f>VLOOKUP($A64,Table2[[No]:[Date Student Last Attended Program
(mm/dd/yyyy)]],17,FALSE)</f>
        <v>0</v>
      </c>
      <c r="F64" s="207">
        <f>VLOOKUP($A64,Table2[[No]:[Date Student Last Attended Program
(mm/dd/yyyy)]],18,FALSE)</f>
        <v>0</v>
      </c>
      <c r="G64" s="209">
        <f>VLOOKUP($A64,Table2[[#All],[No]:[Which Group Does Student Participate In?
(optional)]],23,FALSE)</f>
        <v>0</v>
      </c>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11">
        <f t="shared" si="0"/>
        <v>0</v>
      </c>
      <c r="AM64" s="11">
        <f t="shared" si="1"/>
        <v>0</v>
      </c>
      <c r="AN64" s="47" t="e">
        <f t="shared" si="2"/>
        <v>#DIV/0!</v>
      </c>
      <c r="AO64" s="11">
        <f>SUM(VLOOKUP($A64,APR!$A$2:$AM$301,38,FALSE),VLOOKUP($A$2,MAY!$A$2:$AN$301,39,FALSE),VLOOKUP($A64,JUN!$A$2:$AM$301,38,FALSE))</f>
        <v>0</v>
      </c>
      <c r="AP64" s="11">
        <f>SUM(VLOOKUP($A64,APR!$A$2:$AM$301,39,FALSE),VLOOKUP($A$2,MAY!$A$2:$AN$301,40,FALSE),VLOOKUP($A64,JUN!$A$2:$AM$301,39,FALSE))</f>
        <v>0</v>
      </c>
      <c r="AQ64" s="125" t="e">
        <f t="shared" si="3"/>
        <v>#DIV/0!</v>
      </c>
    </row>
    <row r="65" spans="1:43" x14ac:dyDescent="0.25">
      <c r="A65" s="10">
        <v>64</v>
      </c>
      <c r="B65" s="11">
        <f>VLOOKUP($A65,Table2[[No]:[Date Student Last Attended Program
(mm/dd/yyyy)]],2,FALSE)</f>
        <v>0</v>
      </c>
      <c r="C65" s="12">
        <f>VLOOKUP($A65,Table2[[No]:[Date Student Last Attended Program
(mm/dd/yyyy)]],4,FALSE)</f>
        <v>0</v>
      </c>
      <c r="D65" s="51">
        <f>VLOOKUP($A65,Table2[[No]:[Date Student Last Attended Program
(mm/dd/yyyy)]],14,FALSE)</f>
        <v>0</v>
      </c>
      <c r="E65" s="138">
        <f>VLOOKUP($A65,Table2[[No]:[Date Student Last Attended Program
(mm/dd/yyyy)]],17,FALSE)</f>
        <v>0</v>
      </c>
      <c r="F65" s="207">
        <f>VLOOKUP($A65,Table2[[No]:[Date Student Last Attended Program
(mm/dd/yyyy)]],18,FALSE)</f>
        <v>0</v>
      </c>
      <c r="G65" s="209">
        <f>VLOOKUP($A65,Table2[[#All],[No]:[Which Group Does Student Participate In?
(optional)]],23,FALSE)</f>
        <v>0</v>
      </c>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11">
        <f t="shared" si="0"/>
        <v>0</v>
      </c>
      <c r="AM65" s="11">
        <f t="shared" si="1"/>
        <v>0</v>
      </c>
      <c r="AN65" s="47" t="e">
        <f t="shared" si="2"/>
        <v>#DIV/0!</v>
      </c>
      <c r="AO65" s="11">
        <f>SUM(VLOOKUP($A65,APR!$A$2:$AM$301,38,FALSE),VLOOKUP($A$2,MAY!$A$2:$AN$301,39,FALSE),VLOOKUP($A65,JUN!$A$2:$AM$301,38,FALSE))</f>
        <v>0</v>
      </c>
      <c r="AP65" s="11">
        <f>SUM(VLOOKUP($A65,APR!$A$2:$AM$301,39,FALSE),VLOOKUP($A$2,MAY!$A$2:$AN$301,40,FALSE),VLOOKUP($A65,JUN!$A$2:$AM$301,39,FALSE))</f>
        <v>0</v>
      </c>
      <c r="AQ65" s="125" t="e">
        <f t="shared" si="3"/>
        <v>#DIV/0!</v>
      </c>
    </row>
    <row r="66" spans="1:43" x14ac:dyDescent="0.25">
      <c r="A66" s="10">
        <v>65</v>
      </c>
      <c r="B66" s="11">
        <f>VLOOKUP($A66,Table2[[No]:[Date Student Last Attended Program
(mm/dd/yyyy)]],2,FALSE)</f>
        <v>0</v>
      </c>
      <c r="C66" s="12">
        <f>VLOOKUP($A66,Table2[[No]:[Date Student Last Attended Program
(mm/dd/yyyy)]],4,FALSE)</f>
        <v>0</v>
      </c>
      <c r="D66" s="51">
        <f>VLOOKUP($A66,Table2[[No]:[Date Student Last Attended Program
(mm/dd/yyyy)]],14,FALSE)</f>
        <v>0</v>
      </c>
      <c r="E66" s="138">
        <f>VLOOKUP($A66,Table2[[No]:[Date Student Last Attended Program
(mm/dd/yyyy)]],17,FALSE)</f>
        <v>0</v>
      </c>
      <c r="F66" s="207">
        <f>VLOOKUP($A66,Table2[[No]:[Date Student Last Attended Program
(mm/dd/yyyy)]],18,FALSE)</f>
        <v>0</v>
      </c>
      <c r="G66" s="209">
        <f>VLOOKUP($A66,Table2[[#All],[No]:[Which Group Does Student Participate In?
(optional)]],23,FALSE)</f>
        <v>0</v>
      </c>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11">
        <f t="shared" ref="AL66:AL129" si="4">COUNTIF(H66:AK66,"1")</f>
        <v>0</v>
      </c>
      <c r="AM66" s="11">
        <f t="shared" ref="AM66:AM129" si="5">COUNTIFS(H66:AK66,"1")+COUNTIF(H66:AK66,"0")</f>
        <v>0</v>
      </c>
      <c r="AN66" s="47" t="e">
        <f t="shared" ref="AN66:AN129" si="6">AL66/AM66</f>
        <v>#DIV/0!</v>
      </c>
      <c r="AO66" s="11">
        <f>SUM(VLOOKUP($A66,APR!$A$2:$AM$301,38,FALSE),VLOOKUP($A$2,MAY!$A$2:$AN$301,39,FALSE),VLOOKUP($A66,JUN!$A$2:$AM$301,38,FALSE))</f>
        <v>0</v>
      </c>
      <c r="AP66" s="11">
        <f>SUM(VLOOKUP($A66,APR!$A$2:$AM$301,39,FALSE),VLOOKUP($A$2,MAY!$A$2:$AN$301,40,FALSE),VLOOKUP($A66,JUN!$A$2:$AM$301,39,FALSE))</f>
        <v>0</v>
      </c>
      <c r="AQ66" s="125" t="e">
        <f t="shared" ref="AQ66:AQ129" si="7">AO66/AP66</f>
        <v>#DIV/0!</v>
      </c>
    </row>
    <row r="67" spans="1:43" x14ac:dyDescent="0.25">
      <c r="A67" s="10">
        <v>66</v>
      </c>
      <c r="B67" s="11">
        <f>VLOOKUP($A67,Table2[[No]:[Date Student Last Attended Program
(mm/dd/yyyy)]],2,FALSE)</f>
        <v>0</v>
      </c>
      <c r="C67" s="12">
        <f>VLOOKUP($A67,Table2[[No]:[Date Student Last Attended Program
(mm/dd/yyyy)]],4,FALSE)</f>
        <v>0</v>
      </c>
      <c r="D67" s="51">
        <f>VLOOKUP($A67,Table2[[No]:[Date Student Last Attended Program
(mm/dd/yyyy)]],14,FALSE)</f>
        <v>0</v>
      </c>
      <c r="E67" s="138">
        <f>VLOOKUP($A67,Table2[[No]:[Date Student Last Attended Program
(mm/dd/yyyy)]],17,FALSE)</f>
        <v>0</v>
      </c>
      <c r="F67" s="207">
        <f>VLOOKUP($A67,Table2[[No]:[Date Student Last Attended Program
(mm/dd/yyyy)]],18,FALSE)</f>
        <v>0</v>
      </c>
      <c r="G67" s="209">
        <f>VLOOKUP($A67,Table2[[#All],[No]:[Which Group Does Student Participate In?
(optional)]],23,FALSE)</f>
        <v>0</v>
      </c>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11">
        <f t="shared" si="4"/>
        <v>0</v>
      </c>
      <c r="AM67" s="11">
        <f t="shared" si="5"/>
        <v>0</v>
      </c>
      <c r="AN67" s="47" t="e">
        <f t="shared" si="6"/>
        <v>#DIV/0!</v>
      </c>
      <c r="AO67" s="11">
        <f>SUM(VLOOKUP($A67,APR!$A$2:$AM$301,38,FALSE),VLOOKUP($A$2,MAY!$A$2:$AN$301,39,FALSE),VLOOKUP($A67,JUN!$A$2:$AM$301,38,FALSE))</f>
        <v>0</v>
      </c>
      <c r="AP67" s="11">
        <f>SUM(VLOOKUP($A67,APR!$A$2:$AM$301,39,FALSE),VLOOKUP($A$2,MAY!$A$2:$AN$301,40,FALSE),VLOOKUP($A67,JUN!$A$2:$AM$301,39,FALSE))</f>
        <v>0</v>
      </c>
      <c r="AQ67" s="125" t="e">
        <f t="shared" si="7"/>
        <v>#DIV/0!</v>
      </c>
    </row>
    <row r="68" spans="1:43" x14ac:dyDescent="0.25">
      <c r="A68" s="10">
        <v>67</v>
      </c>
      <c r="B68" s="11">
        <f>VLOOKUP($A68,Table2[[No]:[Date Student Last Attended Program
(mm/dd/yyyy)]],2,FALSE)</f>
        <v>0</v>
      </c>
      <c r="C68" s="12">
        <f>VLOOKUP($A68,Table2[[No]:[Date Student Last Attended Program
(mm/dd/yyyy)]],4,FALSE)</f>
        <v>0</v>
      </c>
      <c r="D68" s="51">
        <f>VLOOKUP($A68,Table2[[No]:[Date Student Last Attended Program
(mm/dd/yyyy)]],14,FALSE)</f>
        <v>0</v>
      </c>
      <c r="E68" s="138">
        <f>VLOOKUP($A68,Table2[[No]:[Date Student Last Attended Program
(mm/dd/yyyy)]],17,FALSE)</f>
        <v>0</v>
      </c>
      <c r="F68" s="207">
        <f>VLOOKUP($A68,Table2[[No]:[Date Student Last Attended Program
(mm/dd/yyyy)]],18,FALSE)</f>
        <v>0</v>
      </c>
      <c r="G68" s="209">
        <f>VLOOKUP($A68,Table2[[#All],[No]:[Which Group Does Student Participate In?
(optional)]],23,FALSE)</f>
        <v>0</v>
      </c>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11">
        <f t="shared" si="4"/>
        <v>0</v>
      </c>
      <c r="AM68" s="11">
        <f t="shared" si="5"/>
        <v>0</v>
      </c>
      <c r="AN68" s="47" t="e">
        <f t="shared" si="6"/>
        <v>#DIV/0!</v>
      </c>
      <c r="AO68" s="11">
        <f>SUM(VLOOKUP($A68,APR!$A$2:$AM$301,38,FALSE),VLOOKUP($A$2,MAY!$A$2:$AN$301,39,FALSE),VLOOKUP($A68,JUN!$A$2:$AM$301,38,FALSE))</f>
        <v>0</v>
      </c>
      <c r="AP68" s="11">
        <f>SUM(VLOOKUP($A68,APR!$A$2:$AM$301,39,FALSE),VLOOKUP($A$2,MAY!$A$2:$AN$301,40,FALSE),VLOOKUP($A68,JUN!$A$2:$AM$301,39,FALSE))</f>
        <v>0</v>
      </c>
      <c r="AQ68" s="125" t="e">
        <f t="shared" si="7"/>
        <v>#DIV/0!</v>
      </c>
    </row>
    <row r="69" spans="1:43" x14ac:dyDescent="0.25">
      <c r="A69" s="10">
        <v>68</v>
      </c>
      <c r="B69" s="11">
        <f>VLOOKUP($A69,Table2[[No]:[Date Student Last Attended Program
(mm/dd/yyyy)]],2,FALSE)</f>
        <v>0</v>
      </c>
      <c r="C69" s="12">
        <f>VLOOKUP($A69,Table2[[No]:[Date Student Last Attended Program
(mm/dd/yyyy)]],4,FALSE)</f>
        <v>0</v>
      </c>
      <c r="D69" s="51">
        <f>VLOOKUP($A69,Table2[[No]:[Date Student Last Attended Program
(mm/dd/yyyy)]],14,FALSE)</f>
        <v>0</v>
      </c>
      <c r="E69" s="138">
        <f>VLOOKUP($A69,Table2[[No]:[Date Student Last Attended Program
(mm/dd/yyyy)]],17,FALSE)</f>
        <v>0</v>
      </c>
      <c r="F69" s="207">
        <f>VLOOKUP($A69,Table2[[No]:[Date Student Last Attended Program
(mm/dd/yyyy)]],18,FALSE)</f>
        <v>0</v>
      </c>
      <c r="G69" s="209">
        <f>VLOOKUP($A69,Table2[[#All],[No]:[Which Group Does Student Participate In?
(optional)]],23,FALSE)</f>
        <v>0</v>
      </c>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11">
        <f t="shared" si="4"/>
        <v>0</v>
      </c>
      <c r="AM69" s="11">
        <f t="shared" si="5"/>
        <v>0</v>
      </c>
      <c r="AN69" s="47" t="e">
        <f t="shared" si="6"/>
        <v>#DIV/0!</v>
      </c>
      <c r="AO69" s="11">
        <f>SUM(VLOOKUP($A69,APR!$A$2:$AM$301,38,FALSE),VLOOKUP($A$2,MAY!$A$2:$AN$301,39,FALSE),VLOOKUP($A69,JUN!$A$2:$AM$301,38,FALSE))</f>
        <v>0</v>
      </c>
      <c r="AP69" s="11">
        <f>SUM(VLOOKUP($A69,APR!$A$2:$AM$301,39,FALSE),VLOOKUP($A$2,MAY!$A$2:$AN$301,40,FALSE),VLOOKUP($A69,JUN!$A$2:$AM$301,39,FALSE))</f>
        <v>0</v>
      </c>
      <c r="AQ69" s="125" t="e">
        <f t="shared" si="7"/>
        <v>#DIV/0!</v>
      </c>
    </row>
    <row r="70" spans="1:43" x14ac:dyDescent="0.25">
      <c r="A70" s="10">
        <v>69</v>
      </c>
      <c r="B70" s="11">
        <f>VLOOKUP($A70,Table2[[No]:[Date Student Last Attended Program
(mm/dd/yyyy)]],2,FALSE)</f>
        <v>0</v>
      </c>
      <c r="C70" s="12">
        <f>VLOOKUP($A70,Table2[[No]:[Date Student Last Attended Program
(mm/dd/yyyy)]],4,FALSE)</f>
        <v>0</v>
      </c>
      <c r="D70" s="51">
        <f>VLOOKUP($A70,Table2[[No]:[Date Student Last Attended Program
(mm/dd/yyyy)]],14,FALSE)</f>
        <v>0</v>
      </c>
      <c r="E70" s="138">
        <f>VLOOKUP($A70,Table2[[No]:[Date Student Last Attended Program
(mm/dd/yyyy)]],17,FALSE)</f>
        <v>0</v>
      </c>
      <c r="F70" s="207">
        <f>VLOOKUP($A70,Table2[[No]:[Date Student Last Attended Program
(mm/dd/yyyy)]],18,FALSE)</f>
        <v>0</v>
      </c>
      <c r="G70" s="209">
        <f>VLOOKUP($A70,Table2[[#All],[No]:[Which Group Does Student Participate In?
(optional)]],23,FALSE)</f>
        <v>0</v>
      </c>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11">
        <f t="shared" si="4"/>
        <v>0</v>
      </c>
      <c r="AM70" s="11">
        <f t="shared" si="5"/>
        <v>0</v>
      </c>
      <c r="AN70" s="47" t="e">
        <f t="shared" si="6"/>
        <v>#DIV/0!</v>
      </c>
      <c r="AO70" s="11">
        <f>SUM(VLOOKUP($A70,APR!$A$2:$AM$301,38,FALSE),VLOOKUP($A$2,MAY!$A$2:$AN$301,39,FALSE),VLOOKUP($A70,JUN!$A$2:$AM$301,38,FALSE))</f>
        <v>0</v>
      </c>
      <c r="AP70" s="11">
        <f>SUM(VLOOKUP($A70,APR!$A$2:$AM$301,39,FALSE),VLOOKUP($A$2,MAY!$A$2:$AN$301,40,FALSE),VLOOKUP($A70,JUN!$A$2:$AM$301,39,FALSE))</f>
        <v>0</v>
      </c>
      <c r="AQ70" s="125" t="e">
        <f t="shared" si="7"/>
        <v>#DIV/0!</v>
      </c>
    </row>
    <row r="71" spans="1:43" x14ac:dyDescent="0.25">
      <c r="A71" s="10">
        <v>70</v>
      </c>
      <c r="B71" s="11">
        <f>VLOOKUP($A71,Table2[[No]:[Date Student Last Attended Program
(mm/dd/yyyy)]],2,FALSE)</f>
        <v>0</v>
      </c>
      <c r="C71" s="12">
        <f>VLOOKUP($A71,Table2[[No]:[Date Student Last Attended Program
(mm/dd/yyyy)]],4,FALSE)</f>
        <v>0</v>
      </c>
      <c r="D71" s="51">
        <f>VLOOKUP($A71,Table2[[No]:[Date Student Last Attended Program
(mm/dd/yyyy)]],14,FALSE)</f>
        <v>0</v>
      </c>
      <c r="E71" s="138">
        <f>VLOOKUP($A71,Table2[[No]:[Date Student Last Attended Program
(mm/dd/yyyy)]],17,FALSE)</f>
        <v>0</v>
      </c>
      <c r="F71" s="207">
        <f>VLOOKUP($A71,Table2[[No]:[Date Student Last Attended Program
(mm/dd/yyyy)]],18,FALSE)</f>
        <v>0</v>
      </c>
      <c r="G71" s="209">
        <f>VLOOKUP($A71,Table2[[#All],[No]:[Which Group Does Student Participate In?
(optional)]],23,FALSE)</f>
        <v>0</v>
      </c>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11">
        <f t="shared" si="4"/>
        <v>0</v>
      </c>
      <c r="AM71" s="11">
        <f t="shared" si="5"/>
        <v>0</v>
      </c>
      <c r="AN71" s="47" t="e">
        <f t="shared" si="6"/>
        <v>#DIV/0!</v>
      </c>
      <c r="AO71" s="11">
        <f>SUM(VLOOKUP($A71,APR!$A$2:$AM$301,38,FALSE),VLOOKUP($A$2,MAY!$A$2:$AN$301,39,FALSE),VLOOKUP($A71,JUN!$A$2:$AM$301,38,FALSE))</f>
        <v>0</v>
      </c>
      <c r="AP71" s="11">
        <f>SUM(VLOOKUP($A71,APR!$A$2:$AM$301,39,FALSE),VLOOKUP($A$2,MAY!$A$2:$AN$301,40,FALSE),VLOOKUP($A71,JUN!$A$2:$AM$301,39,FALSE))</f>
        <v>0</v>
      </c>
      <c r="AQ71" s="125" t="e">
        <f t="shared" si="7"/>
        <v>#DIV/0!</v>
      </c>
    </row>
    <row r="72" spans="1:43" x14ac:dyDescent="0.25">
      <c r="A72" s="10">
        <v>71</v>
      </c>
      <c r="B72" s="11">
        <f>VLOOKUP($A72,Table2[[No]:[Date Student Last Attended Program
(mm/dd/yyyy)]],2,FALSE)</f>
        <v>0</v>
      </c>
      <c r="C72" s="12">
        <f>VLOOKUP($A72,Table2[[No]:[Date Student Last Attended Program
(mm/dd/yyyy)]],4,FALSE)</f>
        <v>0</v>
      </c>
      <c r="D72" s="51">
        <f>VLOOKUP($A72,Table2[[No]:[Date Student Last Attended Program
(mm/dd/yyyy)]],14,FALSE)</f>
        <v>0</v>
      </c>
      <c r="E72" s="138">
        <f>VLOOKUP($A72,Table2[[No]:[Date Student Last Attended Program
(mm/dd/yyyy)]],17,FALSE)</f>
        <v>0</v>
      </c>
      <c r="F72" s="207">
        <f>VLOOKUP($A72,Table2[[No]:[Date Student Last Attended Program
(mm/dd/yyyy)]],18,FALSE)</f>
        <v>0</v>
      </c>
      <c r="G72" s="209">
        <f>VLOOKUP($A72,Table2[[#All],[No]:[Which Group Does Student Participate In?
(optional)]],23,FALSE)</f>
        <v>0</v>
      </c>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11">
        <f t="shared" si="4"/>
        <v>0</v>
      </c>
      <c r="AM72" s="11">
        <f t="shared" si="5"/>
        <v>0</v>
      </c>
      <c r="AN72" s="47" t="e">
        <f t="shared" si="6"/>
        <v>#DIV/0!</v>
      </c>
      <c r="AO72" s="11">
        <f>SUM(VLOOKUP($A72,APR!$A$2:$AM$301,38,FALSE),VLOOKUP($A$2,MAY!$A$2:$AN$301,39,FALSE),VLOOKUP($A72,JUN!$A$2:$AM$301,38,FALSE))</f>
        <v>0</v>
      </c>
      <c r="AP72" s="11">
        <f>SUM(VLOOKUP($A72,APR!$A$2:$AM$301,39,FALSE),VLOOKUP($A$2,MAY!$A$2:$AN$301,40,FALSE),VLOOKUP($A72,JUN!$A$2:$AM$301,39,FALSE))</f>
        <v>0</v>
      </c>
      <c r="AQ72" s="125" t="e">
        <f t="shared" si="7"/>
        <v>#DIV/0!</v>
      </c>
    </row>
    <row r="73" spans="1:43" x14ac:dyDescent="0.25">
      <c r="A73" s="10">
        <v>72</v>
      </c>
      <c r="B73" s="11">
        <f>VLOOKUP($A73,Table2[[No]:[Date Student Last Attended Program
(mm/dd/yyyy)]],2,FALSE)</f>
        <v>0</v>
      </c>
      <c r="C73" s="12">
        <f>VLOOKUP($A73,Table2[[No]:[Date Student Last Attended Program
(mm/dd/yyyy)]],4,FALSE)</f>
        <v>0</v>
      </c>
      <c r="D73" s="51">
        <f>VLOOKUP($A73,Table2[[No]:[Date Student Last Attended Program
(mm/dd/yyyy)]],14,FALSE)</f>
        <v>0</v>
      </c>
      <c r="E73" s="138">
        <f>VLOOKUP($A73,Table2[[No]:[Date Student Last Attended Program
(mm/dd/yyyy)]],17,FALSE)</f>
        <v>0</v>
      </c>
      <c r="F73" s="207">
        <f>VLOOKUP($A73,Table2[[No]:[Date Student Last Attended Program
(mm/dd/yyyy)]],18,FALSE)</f>
        <v>0</v>
      </c>
      <c r="G73" s="209">
        <f>VLOOKUP($A73,Table2[[#All],[No]:[Which Group Does Student Participate In?
(optional)]],23,FALSE)</f>
        <v>0</v>
      </c>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11">
        <f t="shared" si="4"/>
        <v>0</v>
      </c>
      <c r="AM73" s="11">
        <f t="shared" si="5"/>
        <v>0</v>
      </c>
      <c r="AN73" s="47" t="e">
        <f t="shared" si="6"/>
        <v>#DIV/0!</v>
      </c>
      <c r="AO73" s="11">
        <f>SUM(VLOOKUP($A73,APR!$A$2:$AM$301,38,FALSE),VLOOKUP($A$2,MAY!$A$2:$AN$301,39,FALSE),VLOOKUP($A73,JUN!$A$2:$AM$301,38,FALSE))</f>
        <v>0</v>
      </c>
      <c r="AP73" s="11">
        <f>SUM(VLOOKUP($A73,APR!$A$2:$AM$301,39,FALSE),VLOOKUP($A$2,MAY!$A$2:$AN$301,40,FALSE),VLOOKUP($A73,JUN!$A$2:$AM$301,39,FALSE))</f>
        <v>0</v>
      </c>
      <c r="AQ73" s="125" t="e">
        <f t="shared" si="7"/>
        <v>#DIV/0!</v>
      </c>
    </row>
    <row r="74" spans="1:43" x14ac:dyDescent="0.25">
      <c r="A74" s="10">
        <v>73</v>
      </c>
      <c r="B74" s="11">
        <f>VLOOKUP($A74,Table2[[No]:[Date Student Last Attended Program
(mm/dd/yyyy)]],2,FALSE)</f>
        <v>0</v>
      </c>
      <c r="C74" s="12">
        <f>VLOOKUP($A74,Table2[[No]:[Date Student Last Attended Program
(mm/dd/yyyy)]],4,FALSE)</f>
        <v>0</v>
      </c>
      <c r="D74" s="51">
        <f>VLOOKUP($A74,Table2[[No]:[Date Student Last Attended Program
(mm/dd/yyyy)]],14,FALSE)</f>
        <v>0</v>
      </c>
      <c r="E74" s="138">
        <f>VLOOKUP($A74,Table2[[No]:[Date Student Last Attended Program
(mm/dd/yyyy)]],17,FALSE)</f>
        <v>0</v>
      </c>
      <c r="F74" s="207">
        <f>VLOOKUP($A74,Table2[[No]:[Date Student Last Attended Program
(mm/dd/yyyy)]],18,FALSE)</f>
        <v>0</v>
      </c>
      <c r="G74" s="209">
        <f>VLOOKUP($A74,Table2[[#All],[No]:[Which Group Does Student Participate In?
(optional)]],23,FALSE)</f>
        <v>0</v>
      </c>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11">
        <f t="shared" si="4"/>
        <v>0</v>
      </c>
      <c r="AM74" s="11">
        <f t="shared" si="5"/>
        <v>0</v>
      </c>
      <c r="AN74" s="47" t="e">
        <f t="shared" si="6"/>
        <v>#DIV/0!</v>
      </c>
      <c r="AO74" s="11">
        <f>SUM(VLOOKUP($A74,APR!$A$2:$AM$301,38,FALSE),VLOOKUP($A$2,MAY!$A$2:$AN$301,39,FALSE),VLOOKUP($A74,JUN!$A$2:$AM$301,38,FALSE))</f>
        <v>0</v>
      </c>
      <c r="AP74" s="11">
        <f>SUM(VLOOKUP($A74,APR!$A$2:$AM$301,39,FALSE),VLOOKUP($A$2,MAY!$A$2:$AN$301,40,FALSE),VLOOKUP($A74,JUN!$A$2:$AM$301,39,FALSE))</f>
        <v>0</v>
      </c>
      <c r="AQ74" s="125" t="e">
        <f t="shared" si="7"/>
        <v>#DIV/0!</v>
      </c>
    </row>
    <row r="75" spans="1:43" x14ac:dyDescent="0.25">
      <c r="A75" s="10">
        <v>74</v>
      </c>
      <c r="B75" s="11">
        <f>VLOOKUP($A75,Table2[[No]:[Date Student Last Attended Program
(mm/dd/yyyy)]],2,FALSE)</f>
        <v>0</v>
      </c>
      <c r="C75" s="12">
        <f>VLOOKUP($A75,Table2[[No]:[Date Student Last Attended Program
(mm/dd/yyyy)]],4,FALSE)</f>
        <v>0</v>
      </c>
      <c r="D75" s="51">
        <f>VLOOKUP($A75,Table2[[No]:[Date Student Last Attended Program
(mm/dd/yyyy)]],14,FALSE)</f>
        <v>0</v>
      </c>
      <c r="E75" s="138">
        <f>VLOOKUP($A75,Table2[[No]:[Date Student Last Attended Program
(mm/dd/yyyy)]],17,FALSE)</f>
        <v>0</v>
      </c>
      <c r="F75" s="207">
        <f>VLOOKUP($A75,Table2[[No]:[Date Student Last Attended Program
(mm/dd/yyyy)]],18,FALSE)</f>
        <v>0</v>
      </c>
      <c r="G75" s="209">
        <f>VLOOKUP($A75,Table2[[#All],[No]:[Which Group Does Student Participate In?
(optional)]],23,FALSE)</f>
        <v>0</v>
      </c>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11">
        <f t="shared" si="4"/>
        <v>0</v>
      </c>
      <c r="AM75" s="11">
        <f t="shared" si="5"/>
        <v>0</v>
      </c>
      <c r="AN75" s="47" t="e">
        <f t="shared" si="6"/>
        <v>#DIV/0!</v>
      </c>
      <c r="AO75" s="11">
        <f>SUM(VLOOKUP($A75,APR!$A$2:$AM$301,38,FALSE),VLOOKUP($A$2,MAY!$A$2:$AN$301,39,FALSE),VLOOKUP($A75,JUN!$A$2:$AM$301,38,FALSE))</f>
        <v>0</v>
      </c>
      <c r="AP75" s="11">
        <f>SUM(VLOOKUP($A75,APR!$A$2:$AM$301,39,FALSE),VLOOKUP($A$2,MAY!$A$2:$AN$301,40,FALSE),VLOOKUP($A75,JUN!$A$2:$AM$301,39,FALSE))</f>
        <v>0</v>
      </c>
      <c r="AQ75" s="125" t="e">
        <f t="shared" si="7"/>
        <v>#DIV/0!</v>
      </c>
    </row>
    <row r="76" spans="1:43" x14ac:dyDescent="0.25">
      <c r="A76" s="10">
        <v>75</v>
      </c>
      <c r="B76" s="11">
        <f>VLOOKUP($A76,Table2[[No]:[Date Student Last Attended Program
(mm/dd/yyyy)]],2,FALSE)</f>
        <v>0</v>
      </c>
      <c r="C76" s="12">
        <f>VLOOKUP($A76,Table2[[No]:[Date Student Last Attended Program
(mm/dd/yyyy)]],4,FALSE)</f>
        <v>0</v>
      </c>
      <c r="D76" s="51">
        <f>VLOOKUP($A76,Table2[[No]:[Date Student Last Attended Program
(mm/dd/yyyy)]],14,FALSE)</f>
        <v>0</v>
      </c>
      <c r="E76" s="138">
        <f>VLOOKUP($A76,Table2[[No]:[Date Student Last Attended Program
(mm/dd/yyyy)]],17,FALSE)</f>
        <v>0</v>
      </c>
      <c r="F76" s="207">
        <f>VLOOKUP($A76,Table2[[No]:[Date Student Last Attended Program
(mm/dd/yyyy)]],18,FALSE)</f>
        <v>0</v>
      </c>
      <c r="G76" s="209">
        <f>VLOOKUP($A76,Table2[[#All],[No]:[Which Group Does Student Participate In?
(optional)]],23,FALSE)</f>
        <v>0</v>
      </c>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11">
        <f t="shared" si="4"/>
        <v>0</v>
      </c>
      <c r="AM76" s="11">
        <f t="shared" si="5"/>
        <v>0</v>
      </c>
      <c r="AN76" s="47" t="e">
        <f t="shared" si="6"/>
        <v>#DIV/0!</v>
      </c>
      <c r="AO76" s="11">
        <f>SUM(VLOOKUP($A76,APR!$A$2:$AM$301,38,FALSE),VLOOKUP($A$2,MAY!$A$2:$AN$301,39,FALSE),VLOOKUP($A76,JUN!$A$2:$AM$301,38,FALSE))</f>
        <v>0</v>
      </c>
      <c r="AP76" s="11">
        <f>SUM(VLOOKUP($A76,APR!$A$2:$AM$301,39,FALSE),VLOOKUP($A$2,MAY!$A$2:$AN$301,40,FALSE),VLOOKUP($A76,JUN!$A$2:$AM$301,39,FALSE))</f>
        <v>0</v>
      </c>
      <c r="AQ76" s="125" t="e">
        <f t="shared" si="7"/>
        <v>#DIV/0!</v>
      </c>
    </row>
    <row r="77" spans="1:43" x14ac:dyDescent="0.25">
      <c r="A77" s="10">
        <v>76</v>
      </c>
      <c r="B77" s="11">
        <f>VLOOKUP($A77,Table2[[No]:[Date Student Last Attended Program
(mm/dd/yyyy)]],2,FALSE)</f>
        <v>0</v>
      </c>
      <c r="C77" s="12">
        <f>VLOOKUP($A77,Table2[[No]:[Date Student Last Attended Program
(mm/dd/yyyy)]],4,FALSE)</f>
        <v>0</v>
      </c>
      <c r="D77" s="51">
        <f>VLOOKUP($A77,Table2[[No]:[Date Student Last Attended Program
(mm/dd/yyyy)]],14,FALSE)</f>
        <v>0</v>
      </c>
      <c r="E77" s="138">
        <f>VLOOKUP($A77,Table2[[No]:[Date Student Last Attended Program
(mm/dd/yyyy)]],17,FALSE)</f>
        <v>0</v>
      </c>
      <c r="F77" s="207">
        <f>VLOOKUP($A77,Table2[[No]:[Date Student Last Attended Program
(mm/dd/yyyy)]],18,FALSE)</f>
        <v>0</v>
      </c>
      <c r="G77" s="209">
        <f>VLOOKUP($A77,Table2[[#All],[No]:[Which Group Does Student Participate In?
(optional)]],23,FALSE)</f>
        <v>0</v>
      </c>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11">
        <f t="shared" si="4"/>
        <v>0</v>
      </c>
      <c r="AM77" s="11">
        <f t="shared" si="5"/>
        <v>0</v>
      </c>
      <c r="AN77" s="47" t="e">
        <f t="shared" si="6"/>
        <v>#DIV/0!</v>
      </c>
      <c r="AO77" s="11">
        <f>SUM(VLOOKUP($A77,APR!$A$2:$AM$301,38,FALSE),VLOOKUP($A$2,MAY!$A$2:$AN$301,39,FALSE),VLOOKUP($A77,JUN!$A$2:$AM$301,38,FALSE))</f>
        <v>0</v>
      </c>
      <c r="AP77" s="11">
        <f>SUM(VLOOKUP($A77,APR!$A$2:$AM$301,39,FALSE),VLOOKUP($A$2,MAY!$A$2:$AN$301,40,FALSE),VLOOKUP($A77,JUN!$A$2:$AM$301,39,FALSE))</f>
        <v>0</v>
      </c>
      <c r="AQ77" s="125" t="e">
        <f t="shared" si="7"/>
        <v>#DIV/0!</v>
      </c>
    </row>
    <row r="78" spans="1:43" x14ac:dyDescent="0.25">
      <c r="A78" s="10">
        <v>77</v>
      </c>
      <c r="B78" s="11">
        <f>VLOOKUP($A78,Table2[[No]:[Date Student Last Attended Program
(mm/dd/yyyy)]],2,FALSE)</f>
        <v>0</v>
      </c>
      <c r="C78" s="12">
        <f>VLOOKUP($A78,Table2[[No]:[Date Student Last Attended Program
(mm/dd/yyyy)]],4,FALSE)</f>
        <v>0</v>
      </c>
      <c r="D78" s="51">
        <f>VLOOKUP($A78,Table2[[No]:[Date Student Last Attended Program
(mm/dd/yyyy)]],14,FALSE)</f>
        <v>0</v>
      </c>
      <c r="E78" s="138">
        <f>VLOOKUP($A78,Table2[[No]:[Date Student Last Attended Program
(mm/dd/yyyy)]],17,FALSE)</f>
        <v>0</v>
      </c>
      <c r="F78" s="207">
        <f>VLOOKUP($A78,Table2[[No]:[Date Student Last Attended Program
(mm/dd/yyyy)]],18,FALSE)</f>
        <v>0</v>
      </c>
      <c r="G78" s="209">
        <f>VLOOKUP($A78,Table2[[#All],[No]:[Which Group Does Student Participate In?
(optional)]],23,FALSE)</f>
        <v>0</v>
      </c>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11">
        <f t="shared" si="4"/>
        <v>0</v>
      </c>
      <c r="AM78" s="11">
        <f t="shared" si="5"/>
        <v>0</v>
      </c>
      <c r="AN78" s="47" t="e">
        <f t="shared" si="6"/>
        <v>#DIV/0!</v>
      </c>
      <c r="AO78" s="11">
        <f>SUM(VLOOKUP($A78,APR!$A$2:$AM$301,38,FALSE),VLOOKUP($A$2,MAY!$A$2:$AN$301,39,FALSE),VLOOKUP($A78,JUN!$A$2:$AM$301,38,FALSE))</f>
        <v>0</v>
      </c>
      <c r="AP78" s="11">
        <f>SUM(VLOOKUP($A78,APR!$A$2:$AM$301,39,FALSE),VLOOKUP($A$2,MAY!$A$2:$AN$301,40,FALSE),VLOOKUP($A78,JUN!$A$2:$AM$301,39,FALSE))</f>
        <v>0</v>
      </c>
      <c r="AQ78" s="125" t="e">
        <f t="shared" si="7"/>
        <v>#DIV/0!</v>
      </c>
    </row>
    <row r="79" spans="1:43" x14ac:dyDescent="0.25">
      <c r="A79" s="10">
        <v>78</v>
      </c>
      <c r="B79" s="11">
        <f>VLOOKUP($A79,Table2[[No]:[Date Student Last Attended Program
(mm/dd/yyyy)]],2,FALSE)</f>
        <v>0</v>
      </c>
      <c r="C79" s="12">
        <f>VLOOKUP($A79,Table2[[No]:[Date Student Last Attended Program
(mm/dd/yyyy)]],4,FALSE)</f>
        <v>0</v>
      </c>
      <c r="D79" s="51">
        <f>VLOOKUP($A79,Table2[[No]:[Date Student Last Attended Program
(mm/dd/yyyy)]],14,FALSE)</f>
        <v>0</v>
      </c>
      <c r="E79" s="138">
        <f>VLOOKUP($A79,Table2[[No]:[Date Student Last Attended Program
(mm/dd/yyyy)]],17,FALSE)</f>
        <v>0</v>
      </c>
      <c r="F79" s="207">
        <f>VLOOKUP($A79,Table2[[No]:[Date Student Last Attended Program
(mm/dd/yyyy)]],18,FALSE)</f>
        <v>0</v>
      </c>
      <c r="G79" s="209">
        <f>VLOOKUP($A79,Table2[[#All],[No]:[Which Group Does Student Participate In?
(optional)]],23,FALSE)</f>
        <v>0</v>
      </c>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11">
        <f t="shared" si="4"/>
        <v>0</v>
      </c>
      <c r="AM79" s="11">
        <f t="shared" si="5"/>
        <v>0</v>
      </c>
      <c r="AN79" s="47" t="e">
        <f t="shared" si="6"/>
        <v>#DIV/0!</v>
      </c>
      <c r="AO79" s="11">
        <f>SUM(VLOOKUP($A79,APR!$A$2:$AM$301,38,FALSE),VLOOKUP($A$2,MAY!$A$2:$AN$301,39,FALSE),VLOOKUP($A79,JUN!$A$2:$AM$301,38,FALSE))</f>
        <v>0</v>
      </c>
      <c r="AP79" s="11">
        <f>SUM(VLOOKUP($A79,APR!$A$2:$AM$301,39,FALSE),VLOOKUP($A$2,MAY!$A$2:$AN$301,40,FALSE),VLOOKUP($A79,JUN!$A$2:$AM$301,39,FALSE))</f>
        <v>0</v>
      </c>
      <c r="AQ79" s="125" t="e">
        <f t="shared" si="7"/>
        <v>#DIV/0!</v>
      </c>
    </row>
    <row r="80" spans="1:43" x14ac:dyDescent="0.25">
      <c r="A80" s="10">
        <v>79</v>
      </c>
      <c r="B80" s="11">
        <f>VLOOKUP($A80,Table2[[No]:[Date Student Last Attended Program
(mm/dd/yyyy)]],2,FALSE)</f>
        <v>0</v>
      </c>
      <c r="C80" s="12">
        <f>VLOOKUP($A80,Table2[[No]:[Date Student Last Attended Program
(mm/dd/yyyy)]],4,FALSE)</f>
        <v>0</v>
      </c>
      <c r="D80" s="51">
        <f>VLOOKUP($A80,Table2[[No]:[Date Student Last Attended Program
(mm/dd/yyyy)]],14,FALSE)</f>
        <v>0</v>
      </c>
      <c r="E80" s="138">
        <f>VLOOKUP($A80,Table2[[No]:[Date Student Last Attended Program
(mm/dd/yyyy)]],17,FALSE)</f>
        <v>0</v>
      </c>
      <c r="F80" s="207">
        <f>VLOOKUP($A80,Table2[[No]:[Date Student Last Attended Program
(mm/dd/yyyy)]],18,FALSE)</f>
        <v>0</v>
      </c>
      <c r="G80" s="209">
        <f>VLOOKUP($A80,Table2[[#All],[No]:[Which Group Does Student Participate In?
(optional)]],23,FALSE)</f>
        <v>0</v>
      </c>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11">
        <f t="shared" si="4"/>
        <v>0</v>
      </c>
      <c r="AM80" s="11">
        <f t="shared" si="5"/>
        <v>0</v>
      </c>
      <c r="AN80" s="47" t="e">
        <f t="shared" si="6"/>
        <v>#DIV/0!</v>
      </c>
      <c r="AO80" s="11">
        <f>SUM(VLOOKUP($A80,APR!$A$2:$AM$301,38,FALSE),VLOOKUP($A$2,MAY!$A$2:$AN$301,39,FALSE),VLOOKUP($A80,JUN!$A$2:$AM$301,38,FALSE))</f>
        <v>0</v>
      </c>
      <c r="AP80" s="11">
        <f>SUM(VLOOKUP($A80,APR!$A$2:$AM$301,39,FALSE),VLOOKUP($A$2,MAY!$A$2:$AN$301,40,FALSE),VLOOKUP($A80,JUN!$A$2:$AM$301,39,FALSE))</f>
        <v>0</v>
      </c>
      <c r="AQ80" s="125" t="e">
        <f t="shared" si="7"/>
        <v>#DIV/0!</v>
      </c>
    </row>
    <row r="81" spans="1:43" x14ac:dyDescent="0.25">
      <c r="A81" s="10">
        <v>80</v>
      </c>
      <c r="B81" s="11">
        <f>VLOOKUP($A81,Table2[[No]:[Date Student Last Attended Program
(mm/dd/yyyy)]],2,FALSE)</f>
        <v>0</v>
      </c>
      <c r="C81" s="12">
        <f>VLOOKUP($A81,Table2[[No]:[Date Student Last Attended Program
(mm/dd/yyyy)]],4,FALSE)</f>
        <v>0</v>
      </c>
      <c r="D81" s="51">
        <f>VLOOKUP($A81,Table2[[No]:[Date Student Last Attended Program
(mm/dd/yyyy)]],14,FALSE)</f>
        <v>0</v>
      </c>
      <c r="E81" s="138">
        <f>VLOOKUP($A81,Table2[[No]:[Date Student Last Attended Program
(mm/dd/yyyy)]],17,FALSE)</f>
        <v>0</v>
      </c>
      <c r="F81" s="207">
        <f>VLOOKUP($A81,Table2[[No]:[Date Student Last Attended Program
(mm/dd/yyyy)]],18,FALSE)</f>
        <v>0</v>
      </c>
      <c r="G81" s="209">
        <f>VLOOKUP($A81,Table2[[#All],[No]:[Which Group Does Student Participate In?
(optional)]],23,FALSE)</f>
        <v>0</v>
      </c>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11">
        <f t="shared" si="4"/>
        <v>0</v>
      </c>
      <c r="AM81" s="11">
        <f t="shared" si="5"/>
        <v>0</v>
      </c>
      <c r="AN81" s="47" t="e">
        <f t="shared" si="6"/>
        <v>#DIV/0!</v>
      </c>
      <c r="AO81" s="11">
        <f>SUM(VLOOKUP($A81,APR!$A$2:$AM$301,38,FALSE),VLOOKUP($A$2,MAY!$A$2:$AN$301,39,FALSE),VLOOKUP($A81,JUN!$A$2:$AM$301,38,FALSE))</f>
        <v>0</v>
      </c>
      <c r="AP81" s="11">
        <f>SUM(VLOOKUP($A81,APR!$A$2:$AM$301,39,FALSE),VLOOKUP($A$2,MAY!$A$2:$AN$301,40,FALSE),VLOOKUP($A81,JUN!$A$2:$AM$301,39,FALSE))</f>
        <v>0</v>
      </c>
      <c r="AQ81" s="125" t="e">
        <f t="shared" si="7"/>
        <v>#DIV/0!</v>
      </c>
    </row>
    <row r="82" spans="1:43" x14ac:dyDescent="0.25">
      <c r="A82" s="10">
        <v>81</v>
      </c>
      <c r="B82" s="11">
        <f>VLOOKUP($A82,Table2[[No]:[Date Student Last Attended Program
(mm/dd/yyyy)]],2,FALSE)</f>
        <v>0</v>
      </c>
      <c r="C82" s="12">
        <f>VLOOKUP($A82,Table2[[No]:[Date Student Last Attended Program
(mm/dd/yyyy)]],4,FALSE)</f>
        <v>0</v>
      </c>
      <c r="D82" s="51">
        <f>VLOOKUP($A82,Table2[[No]:[Date Student Last Attended Program
(mm/dd/yyyy)]],14,FALSE)</f>
        <v>0</v>
      </c>
      <c r="E82" s="138">
        <f>VLOOKUP($A82,Table2[[No]:[Date Student Last Attended Program
(mm/dd/yyyy)]],17,FALSE)</f>
        <v>0</v>
      </c>
      <c r="F82" s="207">
        <f>VLOOKUP($A82,Table2[[No]:[Date Student Last Attended Program
(mm/dd/yyyy)]],18,FALSE)</f>
        <v>0</v>
      </c>
      <c r="G82" s="209">
        <f>VLOOKUP($A82,Table2[[#All],[No]:[Which Group Does Student Participate In?
(optional)]],23,FALSE)</f>
        <v>0</v>
      </c>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11">
        <f t="shared" si="4"/>
        <v>0</v>
      </c>
      <c r="AM82" s="11">
        <f t="shared" si="5"/>
        <v>0</v>
      </c>
      <c r="AN82" s="47" t="e">
        <f t="shared" si="6"/>
        <v>#DIV/0!</v>
      </c>
      <c r="AO82" s="11">
        <f>SUM(VLOOKUP($A82,APR!$A$2:$AM$301,38,FALSE),VLOOKUP($A$2,MAY!$A$2:$AN$301,39,FALSE),VLOOKUP($A82,JUN!$A$2:$AM$301,38,FALSE))</f>
        <v>0</v>
      </c>
      <c r="AP82" s="11">
        <f>SUM(VLOOKUP($A82,APR!$A$2:$AM$301,39,FALSE),VLOOKUP($A$2,MAY!$A$2:$AN$301,40,FALSE),VLOOKUP($A82,JUN!$A$2:$AM$301,39,FALSE))</f>
        <v>0</v>
      </c>
      <c r="AQ82" s="125" t="e">
        <f t="shared" si="7"/>
        <v>#DIV/0!</v>
      </c>
    </row>
    <row r="83" spans="1:43" x14ac:dyDescent="0.25">
      <c r="A83" s="10">
        <v>82</v>
      </c>
      <c r="B83" s="11">
        <f>VLOOKUP($A83,Table2[[No]:[Date Student Last Attended Program
(mm/dd/yyyy)]],2,FALSE)</f>
        <v>0</v>
      </c>
      <c r="C83" s="12">
        <f>VLOOKUP($A83,Table2[[No]:[Date Student Last Attended Program
(mm/dd/yyyy)]],4,FALSE)</f>
        <v>0</v>
      </c>
      <c r="D83" s="51">
        <f>VLOOKUP($A83,Table2[[No]:[Date Student Last Attended Program
(mm/dd/yyyy)]],14,FALSE)</f>
        <v>0</v>
      </c>
      <c r="E83" s="138">
        <f>VLOOKUP($A83,Table2[[No]:[Date Student Last Attended Program
(mm/dd/yyyy)]],17,FALSE)</f>
        <v>0</v>
      </c>
      <c r="F83" s="207">
        <f>VLOOKUP($A83,Table2[[No]:[Date Student Last Attended Program
(mm/dd/yyyy)]],18,FALSE)</f>
        <v>0</v>
      </c>
      <c r="G83" s="209">
        <f>VLOOKUP($A83,Table2[[#All],[No]:[Which Group Does Student Participate In?
(optional)]],23,FALSE)</f>
        <v>0</v>
      </c>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11">
        <f t="shared" si="4"/>
        <v>0</v>
      </c>
      <c r="AM83" s="11">
        <f t="shared" si="5"/>
        <v>0</v>
      </c>
      <c r="AN83" s="47" t="e">
        <f t="shared" si="6"/>
        <v>#DIV/0!</v>
      </c>
      <c r="AO83" s="11">
        <f>SUM(VLOOKUP($A83,APR!$A$2:$AM$301,38,FALSE),VLOOKUP($A$2,MAY!$A$2:$AN$301,39,FALSE),VLOOKUP($A83,JUN!$A$2:$AM$301,38,FALSE))</f>
        <v>0</v>
      </c>
      <c r="AP83" s="11">
        <f>SUM(VLOOKUP($A83,APR!$A$2:$AM$301,39,FALSE),VLOOKUP($A$2,MAY!$A$2:$AN$301,40,FALSE),VLOOKUP($A83,JUN!$A$2:$AM$301,39,FALSE))</f>
        <v>0</v>
      </c>
      <c r="AQ83" s="125" t="e">
        <f t="shared" si="7"/>
        <v>#DIV/0!</v>
      </c>
    </row>
    <row r="84" spans="1:43" x14ac:dyDescent="0.25">
      <c r="A84" s="10">
        <v>83</v>
      </c>
      <c r="B84" s="11">
        <f>VLOOKUP($A84,Table2[[No]:[Date Student Last Attended Program
(mm/dd/yyyy)]],2,FALSE)</f>
        <v>0</v>
      </c>
      <c r="C84" s="12">
        <f>VLOOKUP($A84,Table2[[No]:[Date Student Last Attended Program
(mm/dd/yyyy)]],4,FALSE)</f>
        <v>0</v>
      </c>
      <c r="D84" s="51">
        <f>VLOOKUP($A84,Table2[[No]:[Date Student Last Attended Program
(mm/dd/yyyy)]],14,FALSE)</f>
        <v>0</v>
      </c>
      <c r="E84" s="138">
        <f>VLOOKUP($A84,Table2[[No]:[Date Student Last Attended Program
(mm/dd/yyyy)]],17,FALSE)</f>
        <v>0</v>
      </c>
      <c r="F84" s="207">
        <f>VLOOKUP($A84,Table2[[No]:[Date Student Last Attended Program
(mm/dd/yyyy)]],18,FALSE)</f>
        <v>0</v>
      </c>
      <c r="G84" s="209">
        <f>VLOOKUP($A84,Table2[[#All],[No]:[Which Group Does Student Participate In?
(optional)]],23,FALSE)</f>
        <v>0</v>
      </c>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11">
        <f t="shared" si="4"/>
        <v>0</v>
      </c>
      <c r="AM84" s="11">
        <f t="shared" si="5"/>
        <v>0</v>
      </c>
      <c r="AN84" s="47" t="e">
        <f t="shared" si="6"/>
        <v>#DIV/0!</v>
      </c>
      <c r="AO84" s="11">
        <f>SUM(VLOOKUP($A84,APR!$A$2:$AM$301,38,FALSE),VLOOKUP($A$2,MAY!$A$2:$AN$301,39,FALSE),VLOOKUP($A84,JUN!$A$2:$AM$301,38,FALSE))</f>
        <v>0</v>
      </c>
      <c r="AP84" s="11">
        <f>SUM(VLOOKUP($A84,APR!$A$2:$AM$301,39,FALSE),VLOOKUP($A$2,MAY!$A$2:$AN$301,40,FALSE),VLOOKUP($A84,JUN!$A$2:$AM$301,39,FALSE))</f>
        <v>0</v>
      </c>
      <c r="AQ84" s="125" t="e">
        <f t="shared" si="7"/>
        <v>#DIV/0!</v>
      </c>
    </row>
    <row r="85" spans="1:43" x14ac:dyDescent="0.25">
      <c r="A85" s="10">
        <v>84</v>
      </c>
      <c r="B85" s="11">
        <f>VLOOKUP($A85,Table2[[No]:[Date Student Last Attended Program
(mm/dd/yyyy)]],2,FALSE)</f>
        <v>0</v>
      </c>
      <c r="C85" s="12">
        <f>VLOOKUP($A85,Table2[[No]:[Date Student Last Attended Program
(mm/dd/yyyy)]],4,FALSE)</f>
        <v>0</v>
      </c>
      <c r="D85" s="51">
        <f>VLOOKUP($A85,Table2[[No]:[Date Student Last Attended Program
(mm/dd/yyyy)]],14,FALSE)</f>
        <v>0</v>
      </c>
      <c r="E85" s="138">
        <f>VLOOKUP($A85,Table2[[No]:[Date Student Last Attended Program
(mm/dd/yyyy)]],17,FALSE)</f>
        <v>0</v>
      </c>
      <c r="F85" s="207">
        <f>VLOOKUP($A85,Table2[[No]:[Date Student Last Attended Program
(mm/dd/yyyy)]],18,FALSE)</f>
        <v>0</v>
      </c>
      <c r="G85" s="209">
        <f>VLOOKUP($A85,Table2[[#All],[No]:[Which Group Does Student Participate In?
(optional)]],23,FALSE)</f>
        <v>0</v>
      </c>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11">
        <f t="shared" si="4"/>
        <v>0</v>
      </c>
      <c r="AM85" s="11">
        <f t="shared" si="5"/>
        <v>0</v>
      </c>
      <c r="AN85" s="47" t="e">
        <f t="shared" si="6"/>
        <v>#DIV/0!</v>
      </c>
      <c r="AO85" s="11">
        <f>SUM(VLOOKUP($A85,APR!$A$2:$AM$301,38,FALSE),VLOOKUP($A$2,MAY!$A$2:$AN$301,39,FALSE),VLOOKUP($A85,JUN!$A$2:$AM$301,38,FALSE))</f>
        <v>0</v>
      </c>
      <c r="AP85" s="11">
        <f>SUM(VLOOKUP($A85,APR!$A$2:$AM$301,39,FALSE),VLOOKUP($A$2,MAY!$A$2:$AN$301,40,FALSE),VLOOKUP($A85,JUN!$A$2:$AM$301,39,FALSE))</f>
        <v>0</v>
      </c>
      <c r="AQ85" s="125" t="e">
        <f t="shared" si="7"/>
        <v>#DIV/0!</v>
      </c>
    </row>
    <row r="86" spans="1:43" x14ac:dyDescent="0.25">
      <c r="A86" s="10">
        <v>85</v>
      </c>
      <c r="B86" s="11">
        <f>VLOOKUP($A86,Table2[[No]:[Date Student Last Attended Program
(mm/dd/yyyy)]],2,FALSE)</f>
        <v>0</v>
      </c>
      <c r="C86" s="12">
        <f>VLOOKUP($A86,Table2[[No]:[Date Student Last Attended Program
(mm/dd/yyyy)]],4,FALSE)</f>
        <v>0</v>
      </c>
      <c r="D86" s="51">
        <f>VLOOKUP($A86,Table2[[No]:[Date Student Last Attended Program
(mm/dd/yyyy)]],14,FALSE)</f>
        <v>0</v>
      </c>
      <c r="E86" s="138">
        <f>VLOOKUP($A86,Table2[[No]:[Date Student Last Attended Program
(mm/dd/yyyy)]],17,FALSE)</f>
        <v>0</v>
      </c>
      <c r="F86" s="207">
        <f>VLOOKUP($A86,Table2[[No]:[Date Student Last Attended Program
(mm/dd/yyyy)]],18,FALSE)</f>
        <v>0</v>
      </c>
      <c r="G86" s="209">
        <f>VLOOKUP($A86,Table2[[#All],[No]:[Which Group Does Student Participate In?
(optional)]],23,FALSE)</f>
        <v>0</v>
      </c>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11">
        <f t="shared" si="4"/>
        <v>0</v>
      </c>
      <c r="AM86" s="11">
        <f t="shared" si="5"/>
        <v>0</v>
      </c>
      <c r="AN86" s="47" t="e">
        <f t="shared" si="6"/>
        <v>#DIV/0!</v>
      </c>
      <c r="AO86" s="11">
        <f>SUM(VLOOKUP($A86,APR!$A$2:$AM$301,38,FALSE),VLOOKUP($A$2,MAY!$A$2:$AN$301,39,FALSE),VLOOKUP($A86,JUN!$A$2:$AM$301,38,FALSE))</f>
        <v>0</v>
      </c>
      <c r="AP86" s="11">
        <f>SUM(VLOOKUP($A86,APR!$A$2:$AM$301,39,FALSE),VLOOKUP($A$2,MAY!$A$2:$AN$301,40,FALSE),VLOOKUP($A86,JUN!$A$2:$AM$301,39,FALSE))</f>
        <v>0</v>
      </c>
      <c r="AQ86" s="125" t="e">
        <f t="shared" si="7"/>
        <v>#DIV/0!</v>
      </c>
    </row>
    <row r="87" spans="1:43" x14ac:dyDescent="0.25">
      <c r="A87" s="10">
        <v>86</v>
      </c>
      <c r="B87" s="11">
        <f>VLOOKUP($A87,Table2[[No]:[Date Student Last Attended Program
(mm/dd/yyyy)]],2,FALSE)</f>
        <v>0</v>
      </c>
      <c r="C87" s="12">
        <f>VLOOKUP($A87,Table2[[No]:[Date Student Last Attended Program
(mm/dd/yyyy)]],4,FALSE)</f>
        <v>0</v>
      </c>
      <c r="D87" s="51">
        <f>VLOOKUP($A87,Table2[[No]:[Date Student Last Attended Program
(mm/dd/yyyy)]],14,FALSE)</f>
        <v>0</v>
      </c>
      <c r="E87" s="138">
        <f>VLOOKUP($A87,Table2[[No]:[Date Student Last Attended Program
(mm/dd/yyyy)]],17,FALSE)</f>
        <v>0</v>
      </c>
      <c r="F87" s="207">
        <f>VLOOKUP($A87,Table2[[No]:[Date Student Last Attended Program
(mm/dd/yyyy)]],18,FALSE)</f>
        <v>0</v>
      </c>
      <c r="G87" s="209">
        <f>VLOOKUP($A87,Table2[[#All],[No]:[Which Group Does Student Participate In?
(optional)]],23,FALSE)</f>
        <v>0</v>
      </c>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11">
        <f t="shared" si="4"/>
        <v>0</v>
      </c>
      <c r="AM87" s="11">
        <f t="shared" si="5"/>
        <v>0</v>
      </c>
      <c r="AN87" s="47" t="e">
        <f t="shared" si="6"/>
        <v>#DIV/0!</v>
      </c>
      <c r="AO87" s="11">
        <f>SUM(VLOOKUP($A87,APR!$A$2:$AM$301,38,FALSE),VLOOKUP($A$2,MAY!$A$2:$AN$301,39,FALSE),VLOOKUP($A87,JUN!$A$2:$AM$301,38,FALSE))</f>
        <v>0</v>
      </c>
      <c r="AP87" s="11">
        <f>SUM(VLOOKUP($A87,APR!$A$2:$AM$301,39,FALSE),VLOOKUP($A$2,MAY!$A$2:$AN$301,40,FALSE),VLOOKUP($A87,JUN!$A$2:$AM$301,39,FALSE))</f>
        <v>0</v>
      </c>
      <c r="AQ87" s="125" t="e">
        <f t="shared" si="7"/>
        <v>#DIV/0!</v>
      </c>
    </row>
    <row r="88" spans="1:43" x14ac:dyDescent="0.25">
      <c r="A88" s="10">
        <v>87</v>
      </c>
      <c r="B88" s="11">
        <f>VLOOKUP($A88,Table2[[No]:[Date Student Last Attended Program
(mm/dd/yyyy)]],2,FALSE)</f>
        <v>0</v>
      </c>
      <c r="C88" s="12">
        <f>VLOOKUP($A88,Table2[[No]:[Date Student Last Attended Program
(mm/dd/yyyy)]],4,FALSE)</f>
        <v>0</v>
      </c>
      <c r="D88" s="51">
        <f>VLOOKUP($A88,Table2[[No]:[Date Student Last Attended Program
(mm/dd/yyyy)]],14,FALSE)</f>
        <v>0</v>
      </c>
      <c r="E88" s="138">
        <f>VLOOKUP($A88,Table2[[No]:[Date Student Last Attended Program
(mm/dd/yyyy)]],17,FALSE)</f>
        <v>0</v>
      </c>
      <c r="F88" s="207">
        <f>VLOOKUP($A88,Table2[[No]:[Date Student Last Attended Program
(mm/dd/yyyy)]],18,FALSE)</f>
        <v>0</v>
      </c>
      <c r="G88" s="209">
        <f>VLOOKUP($A88,Table2[[#All],[No]:[Which Group Does Student Participate In?
(optional)]],23,FALSE)</f>
        <v>0</v>
      </c>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11">
        <f t="shared" si="4"/>
        <v>0</v>
      </c>
      <c r="AM88" s="11">
        <f t="shared" si="5"/>
        <v>0</v>
      </c>
      <c r="AN88" s="47" t="e">
        <f t="shared" si="6"/>
        <v>#DIV/0!</v>
      </c>
      <c r="AO88" s="11">
        <f>SUM(VLOOKUP($A88,APR!$A$2:$AM$301,38,FALSE),VLOOKUP($A$2,MAY!$A$2:$AN$301,39,FALSE),VLOOKUP($A88,JUN!$A$2:$AM$301,38,FALSE))</f>
        <v>0</v>
      </c>
      <c r="AP88" s="11">
        <f>SUM(VLOOKUP($A88,APR!$A$2:$AM$301,39,FALSE),VLOOKUP($A$2,MAY!$A$2:$AN$301,40,FALSE),VLOOKUP($A88,JUN!$A$2:$AM$301,39,FALSE))</f>
        <v>0</v>
      </c>
      <c r="AQ88" s="125" t="e">
        <f t="shared" si="7"/>
        <v>#DIV/0!</v>
      </c>
    </row>
    <row r="89" spans="1:43" x14ac:dyDescent="0.25">
      <c r="A89" s="10">
        <v>88</v>
      </c>
      <c r="B89" s="11">
        <f>VLOOKUP($A89,Table2[[No]:[Date Student Last Attended Program
(mm/dd/yyyy)]],2,FALSE)</f>
        <v>0</v>
      </c>
      <c r="C89" s="12">
        <f>VLOOKUP($A89,Table2[[No]:[Date Student Last Attended Program
(mm/dd/yyyy)]],4,FALSE)</f>
        <v>0</v>
      </c>
      <c r="D89" s="51">
        <f>VLOOKUP($A89,Table2[[No]:[Date Student Last Attended Program
(mm/dd/yyyy)]],14,FALSE)</f>
        <v>0</v>
      </c>
      <c r="E89" s="138">
        <f>VLOOKUP($A89,Table2[[No]:[Date Student Last Attended Program
(mm/dd/yyyy)]],17,FALSE)</f>
        <v>0</v>
      </c>
      <c r="F89" s="207">
        <f>VLOOKUP($A89,Table2[[No]:[Date Student Last Attended Program
(mm/dd/yyyy)]],18,FALSE)</f>
        <v>0</v>
      </c>
      <c r="G89" s="209">
        <f>VLOOKUP($A89,Table2[[#All],[No]:[Which Group Does Student Participate In?
(optional)]],23,FALSE)</f>
        <v>0</v>
      </c>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11">
        <f t="shared" si="4"/>
        <v>0</v>
      </c>
      <c r="AM89" s="11">
        <f t="shared" si="5"/>
        <v>0</v>
      </c>
      <c r="AN89" s="47" t="e">
        <f t="shared" si="6"/>
        <v>#DIV/0!</v>
      </c>
      <c r="AO89" s="11">
        <f>SUM(VLOOKUP($A89,APR!$A$2:$AM$301,38,FALSE),VLOOKUP($A$2,MAY!$A$2:$AN$301,39,FALSE),VLOOKUP($A89,JUN!$A$2:$AM$301,38,FALSE))</f>
        <v>0</v>
      </c>
      <c r="AP89" s="11">
        <f>SUM(VLOOKUP($A89,APR!$A$2:$AM$301,39,FALSE),VLOOKUP($A$2,MAY!$A$2:$AN$301,40,FALSE),VLOOKUP($A89,JUN!$A$2:$AM$301,39,FALSE))</f>
        <v>0</v>
      </c>
      <c r="AQ89" s="125" t="e">
        <f t="shared" si="7"/>
        <v>#DIV/0!</v>
      </c>
    </row>
    <row r="90" spans="1:43" x14ac:dyDescent="0.25">
      <c r="A90" s="10">
        <v>89</v>
      </c>
      <c r="B90" s="11">
        <f>VLOOKUP($A90,Table2[[No]:[Date Student Last Attended Program
(mm/dd/yyyy)]],2,FALSE)</f>
        <v>0</v>
      </c>
      <c r="C90" s="12">
        <f>VLOOKUP($A90,Table2[[No]:[Date Student Last Attended Program
(mm/dd/yyyy)]],4,FALSE)</f>
        <v>0</v>
      </c>
      <c r="D90" s="51">
        <f>VLOOKUP($A90,Table2[[No]:[Date Student Last Attended Program
(mm/dd/yyyy)]],14,FALSE)</f>
        <v>0</v>
      </c>
      <c r="E90" s="138">
        <f>VLOOKUP($A90,Table2[[No]:[Date Student Last Attended Program
(mm/dd/yyyy)]],17,FALSE)</f>
        <v>0</v>
      </c>
      <c r="F90" s="207">
        <f>VLOOKUP($A90,Table2[[No]:[Date Student Last Attended Program
(mm/dd/yyyy)]],18,FALSE)</f>
        <v>0</v>
      </c>
      <c r="G90" s="209">
        <f>VLOOKUP($A90,Table2[[#All],[No]:[Which Group Does Student Participate In?
(optional)]],23,FALSE)</f>
        <v>0</v>
      </c>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11">
        <f t="shared" si="4"/>
        <v>0</v>
      </c>
      <c r="AM90" s="11">
        <f t="shared" si="5"/>
        <v>0</v>
      </c>
      <c r="AN90" s="47" t="e">
        <f t="shared" si="6"/>
        <v>#DIV/0!</v>
      </c>
      <c r="AO90" s="11">
        <f>SUM(VLOOKUP($A90,APR!$A$2:$AM$301,38,FALSE),VLOOKUP($A$2,MAY!$A$2:$AN$301,39,FALSE),VLOOKUP($A90,JUN!$A$2:$AM$301,38,FALSE))</f>
        <v>0</v>
      </c>
      <c r="AP90" s="11">
        <f>SUM(VLOOKUP($A90,APR!$A$2:$AM$301,39,FALSE),VLOOKUP($A$2,MAY!$A$2:$AN$301,40,FALSE),VLOOKUP($A90,JUN!$A$2:$AM$301,39,FALSE))</f>
        <v>0</v>
      </c>
      <c r="AQ90" s="125" t="e">
        <f t="shared" si="7"/>
        <v>#DIV/0!</v>
      </c>
    </row>
    <row r="91" spans="1:43" x14ac:dyDescent="0.25">
      <c r="A91" s="10">
        <v>90</v>
      </c>
      <c r="B91" s="11">
        <f>VLOOKUP($A91,Table2[[No]:[Date Student Last Attended Program
(mm/dd/yyyy)]],2,FALSE)</f>
        <v>0</v>
      </c>
      <c r="C91" s="12">
        <f>VLOOKUP($A91,Table2[[No]:[Date Student Last Attended Program
(mm/dd/yyyy)]],4,FALSE)</f>
        <v>0</v>
      </c>
      <c r="D91" s="51">
        <f>VLOOKUP($A91,Table2[[No]:[Date Student Last Attended Program
(mm/dd/yyyy)]],14,FALSE)</f>
        <v>0</v>
      </c>
      <c r="E91" s="138">
        <f>VLOOKUP($A91,Table2[[No]:[Date Student Last Attended Program
(mm/dd/yyyy)]],17,FALSE)</f>
        <v>0</v>
      </c>
      <c r="F91" s="207">
        <f>VLOOKUP($A91,Table2[[No]:[Date Student Last Attended Program
(mm/dd/yyyy)]],18,FALSE)</f>
        <v>0</v>
      </c>
      <c r="G91" s="209">
        <f>VLOOKUP($A91,Table2[[#All],[No]:[Which Group Does Student Participate In?
(optional)]],23,FALSE)</f>
        <v>0</v>
      </c>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11">
        <f t="shared" si="4"/>
        <v>0</v>
      </c>
      <c r="AM91" s="11">
        <f t="shared" si="5"/>
        <v>0</v>
      </c>
      <c r="AN91" s="47" t="e">
        <f t="shared" si="6"/>
        <v>#DIV/0!</v>
      </c>
      <c r="AO91" s="11">
        <f>SUM(VLOOKUP($A91,APR!$A$2:$AM$301,38,FALSE),VLOOKUP($A$2,MAY!$A$2:$AN$301,39,FALSE),VLOOKUP($A91,JUN!$A$2:$AM$301,38,FALSE))</f>
        <v>0</v>
      </c>
      <c r="AP91" s="11">
        <f>SUM(VLOOKUP($A91,APR!$A$2:$AM$301,39,FALSE),VLOOKUP($A$2,MAY!$A$2:$AN$301,40,FALSE),VLOOKUP($A91,JUN!$A$2:$AM$301,39,FALSE))</f>
        <v>0</v>
      </c>
      <c r="AQ91" s="125" t="e">
        <f t="shared" si="7"/>
        <v>#DIV/0!</v>
      </c>
    </row>
    <row r="92" spans="1:43" x14ac:dyDescent="0.25">
      <c r="A92" s="10">
        <v>91</v>
      </c>
      <c r="B92" s="11">
        <f>VLOOKUP($A92,Table2[[No]:[Date Student Last Attended Program
(mm/dd/yyyy)]],2,FALSE)</f>
        <v>0</v>
      </c>
      <c r="C92" s="12">
        <f>VLOOKUP($A92,Table2[[No]:[Date Student Last Attended Program
(mm/dd/yyyy)]],4,FALSE)</f>
        <v>0</v>
      </c>
      <c r="D92" s="51">
        <f>VLOOKUP($A92,Table2[[No]:[Date Student Last Attended Program
(mm/dd/yyyy)]],14,FALSE)</f>
        <v>0</v>
      </c>
      <c r="E92" s="138">
        <f>VLOOKUP($A92,Table2[[No]:[Date Student Last Attended Program
(mm/dd/yyyy)]],17,FALSE)</f>
        <v>0</v>
      </c>
      <c r="F92" s="207">
        <f>VLOOKUP($A92,Table2[[No]:[Date Student Last Attended Program
(mm/dd/yyyy)]],18,FALSE)</f>
        <v>0</v>
      </c>
      <c r="G92" s="209">
        <f>VLOOKUP($A92,Table2[[#All],[No]:[Which Group Does Student Participate In?
(optional)]],23,FALSE)</f>
        <v>0</v>
      </c>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11">
        <f t="shared" si="4"/>
        <v>0</v>
      </c>
      <c r="AM92" s="11">
        <f t="shared" si="5"/>
        <v>0</v>
      </c>
      <c r="AN92" s="47" t="e">
        <f t="shared" si="6"/>
        <v>#DIV/0!</v>
      </c>
      <c r="AO92" s="11">
        <f>SUM(VLOOKUP($A92,APR!$A$2:$AM$301,38,FALSE),VLOOKUP($A$2,MAY!$A$2:$AN$301,39,FALSE),VLOOKUP($A92,JUN!$A$2:$AM$301,38,FALSE))</f>
        <v>0</v>
      </c>
      <c r="AP92" s="11">
        <f>SUM(VLOOKUP($A92,APR!$A$2:$AM$301,39,FALSE),VLOOKUP($A$2,MAY!$A$2:$AN$301,40,FALSE),VLOOKUP($A92,JUN!$A$2:$AM$301,39,FALSE))</f>
        <v>0</v>
      </c>
      <c r="AQ92" s="125" t="e">
        <f t="shared" si="7"/>
        <v>#DIV/0!</v>
      </c>
    </row>
    <row r="93" spans="1:43" x14ac:dyDescent="0.25">
      <c r="A93" s="10">
        <v>92</v>
      </c>
      <c r="B93" s="11">
        <f>VLOOKUP($A93,Table2[[No]:[Date Student Last Attended Program
(mm/dd/yyyy)]],2,FALSE)</f>
        <v>0</v>
      </c>
      <c r="C93" s="12">
        <f>VLOOKUP($A93,Table2[[No]:[Date Student Last Attended Program
(mm/dd/yyyy)]],4,FALSE)</f>
        <v>0</v>
      </c>
      <c r="D93" s="51">
        <f>VLOOKUP($A93,Table2[[No]:[Date Student Last Attended Program
(mm/dd/yyyy)]],14,FALSE)</f>
        <v>0</v>
      </c>
      <c r="E93" s="138">
        <f>VLOOKUP($A93,Table2[[No]:[Date Student Last Attended Program
(mm/dd/yyyy)]],17,FALSE)</f>
        <v>0</v>
      </c>
      <c r="F93" s="207">
        <f>VLOOKUP($A93,Table2[[No]:[Date Student Last Attended Program
(mm/dd/yyyy)]],18,FALSE)</f>
        <v>0</v>
      </c>
      <c r="G93" s="209">
        <f>VLOOKUP($A93,Table2[[#All],[No]:[Which Group Does Student Participate In?
(optional)]],23,FALSE)</f>
        <v>0</v>
      </c>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11">
        <f t="shared" si="4"/>
        <v>0</v>
      </c>
      <c r="AM93" s="11">
        <f t="shared" si="5"/>
        <v>0</v>
      </c>
      <c r="AN93" s="47" t="e">
        <f t="shared" si="6"/>
        <v>#DIV/0!</v>
      </c>
      <c r="AO93" s="11">
        <f>SUM(VLOOKUP($A93,APR!$A$2:$AM$301,38,FALSE),VLOOKUP($A$2,MAY!$A$2:$AN$301,39,FALSE),VLOOKUP($A93,JUN!$A$2:$AM$301,38,FALSE))</f>
        <v>0</v>
      </c>
      <c r="AP93" s="11">
        <f>SUM(VLOOKUP($A93,APR!$A$2:$AM$301,39,FALSE),VLOOKUP($A$2,MAY!$A$2:$AN$301,40,FALSE),VLOOKUP($A93,JUN!$A$2:$AM$301,39,FALSE))</f>
        <v>0</v>
      </c>
      <c r="AQ93" s="125" t="e">
        <f t="shared" si="7"/>
        <v>#DIV/0!</v>
      </c>
    </row>
    <row r="94" spans="1:43" x14ac:dyDescent="0.25">
      <c r="A94" s="10">
        <v>93</v>
      </c>
      <c r="B94" s="11">
        <f>VLOOKUP($A94,Table2[[No]:[Date Student Last Attended Program
(mm/dd/yyyy)]],2,FALSE)</f>
        <v>0</v>
      </c>
      <c r="C94" s="12">
        <f>VLOOKUP($A94,Table2[[No]:[Date Student Last Attended Program
(mm/dd/yyyy)]],4,FALSE)</f>
        <v>0</v>
      </c>
      <c r="D94" s="51">
        <f>VLOOKUP($A94,Table2[[No]:[Date Student Last Attended Program
(mm/dd/yyyy)]],14,FALSE)</f>
        <v>0</v>
      </c>
      <c r="E94" s="138">
        <f>VLOOKUP($A94,Table2[[No]:[Date Student Last Attended Program
(mm/dd/yyyy)]],17,FALSE)</f>
        <v>0</v>
      </c>
      <c r="F94" s="207">
        <f>VLOOKUP($A94,Table2[[No]:[Date Student Last Attended Program
(mm/dd/yyyy)]],18,FALSE)</f>
        <v>0</v>
      </c>
      <c r="G94" s="209">
        <f>VLOOKUP($A94,Table2[[#All],[No]:[Which Group Does Student Participate In?
(optional)]],23,FALSE)</f>
        <v>0</v>
      </c>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11">
        <f t="shared" si="4"/>
        <v>0</v>
      </c>
      <c r="AM94" s="11">
        <f t="shared" si="5"/>
        <v>0</v>
      </c>
      <c r="AN94" s="47" t="e">
        <f t="shared" si="6"/>
        <v>#DIV/0!</v>
      </c>
      <c r="AO94" s="11">
        <f>SUM(VLOOKUP($A94,APR!$A$2:$AM$301,38,FALSE),VLOOKUP($A$2,MAY!$A$2:$AN$301,39,FALSE),VLOOKUP($A94,JUN!$A$2:$AM$301,38,FALSE))</f>
        <v>0</v>
      </c>
      <c r="AP94" s="11">
        <f>SUM(VLOOKUP($A94,APR!$A$2:$AM$301,39,FALSE),VLOOKUP($A$2,MAY!$A$2:$AN$301,40,FALSE),VLOOKUP($A94,JUN!$A$2:$AM$301,39,FALSE))</f>
        <v>0</v>
      </c>
      <c r="AQ94" s="125" t="e">
        <f t="shared" si="7"/>
        <v>#DIV/0!</v>
      </c>
    </row>
    <row r="95" spans="1:43" x14ac:dyDescent="0.25">
      <c r="A95" s="10">
        <v>94</v>
      </c>
      <c r="B95" s="11">
        <f>VLOOKUP($A95,Table2[[No]:[Date Student Last Attended Program
(mm/dd/yyyy)]],2,FALSE)</f>
        <v>0</v>
      </c>
      <c r="C95" s="12">
        <f>VLOOKUP($A95,Table2[[No]:[Date Student Last Attended Program
(mm/dd/yyyy)]],4,FALSE)</f>
        <v>0</v>
      </c>
      <c r="D95" s="51">
        <f>VLOOKUP($A95,Table2[[No]:[Date Student Last Attended Program
(mm/dd/yyyy)]],14,FALSE)</f>
        <v>0</v>
      </c>
      <c r="E95" s="138">
        <f>VLOOKUP($A95,Table2[[No]:[Date Student Last Attended Program
(mm/dd/yyyy)]],17,FALSE)</f>
        <v>0</v>
      </c>
      <c r="F95" s="207">
        <f>VLOOKUP($A95,Table2[[No]:[Date Student Last Attended Program
(mm/dd/yyyy)]],18,FALSE)</f>
        <v>0</v>
      </c>
      <c r="G95" s="209">
        <f>VLOOKUP($A95,Table2[[#All],[No]:[Which Group Does Student Participate In?
(optional)]],23,FALSE)</f>
        <v>0</v>
      </c>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11">
        <f t="shared" si="4"/>
        <v>0</v>
      </c>
      <c r="AM95" s="11">
        <f t="shared" si="5"/>
        <v>0</v>
      </c>
      <c r="AN95" s="47" t="e">
        <f t="shared" si="6"/>
        <v>#DIV/0!</v>
      </c>
      <c r="AO95" s="11">
        <f>SUM(VLOOKUP($A95,APR!$A$2:$AM$301,38,FALSE),VLOOKUP($A$2,MAY!$A$2:$AN$301,39,FALSE),VLOOKUP($A95,JUN!$A$2:$AM$301,38,FALSE))</f>
        <v>0</v>
      </c>
      <c r="AP95" s="11">
        <f>SUM(VLOOKUP($A95,APR!$A$2:$AM$301,39,FALSE),VLOOKUP($A$2,MAY!$A$2:$AN$301,40,FALSE),VLOOKUP($A95,JUN!$A$2:$AM$301,39,FALSE))</f>
        <v>0</v>
      </c>
      <c r="AQ95" s="125" t="e">
        <f t="shared" si="7"/>
        <v>#DIV/0!</v>
      </c>
    </row>
    <row r="96" spans="1:43" x14ac:dyDescent="0.25">
      <c r="A96" s="10">
        <v>95</v>
      </c>
      <c r="B96" s="11">
        <f>VLOOKUP($A96,Table2[[No]:[Date Student Last Attended Program
(mm/dd/yyyy)]],2,FALSE)</f>
        <v>0</v>
      </c>
      <c r="C96" s="12">
        <f>VLOOKUP($A96,Table2[[No]:[Date Student Last Attended Program
(mm/dd/yyyy)]],4,FALSE)</f>
        <v>0</v>
      </c>
      <c r="D96" s="51">
        <f>VLOOKUP($A96,Table2[[No]:[Date Student Last Attended Program
(mm/dd/yyyy)]],14,FALSE)</f>
        <v>0</v>
      </c>
      <c r="E96" s="138">
        <f>VLOOKUP($A96,Table2[[No]:[Date Student Last Attended Program
(mm/dd/yyyy)]],17,FALSE)</f>
        <v>0</v>
      </c>
      <c r="F96" s="207">
        <f>VLOOKUP($A96,Table2[[No]:[Date Student Last Attended Program
(mm/dd/yyyy)]],18,FALSE)</f>
        <v>0</v>
      </c>
      <c r="G96" s="209">
        <f>VLOOKUP($A96,Table2[[#All],[No]:[Which Group Does Student Participate In?
(optional)]],23,FALSE)</f>
        <v>0</v>
      </c>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11">
        <f t="shared" si="4"/>
        <v>0</v>
      </c>
      <c r="AM96" s="11">
        <f t="shared" si="5"/>
        <v>0</v>
      </c>
      <c r="AN96" s="47" t="e">
        <f t="shared" si="6"/>
        <v>#DIV/0!</v>
      </c>
      <c r="AO96" s="11">
        <f>SUM(VLOOKUP($A96,APR!$A$2:$AM$301,38,FALSE),VLOOKUP($A$2,MAY!$A$2:$AN$301,39,FALSE),VLOOKUP($A96,JUN!$A$2:$AM$301,38,FALSE))</f>
        <v>0</v>
      </c>
      <c r="AP96" s="11">
        <f>SUM(VLOOKUP($A96,APR!$A$2:$AM$301,39,FALSE),VLOOKUP($A$2,MAY!$A$2:$AN$301,40,FALSE),VLOOKUP($A96,JUN!$A$2:$AM$301,39,FALSE))</f>
        <v>0</v>
      </c>
      <c r="AQ96" s="125" t="e">
        <f t="shared" si="7"/>
        <v>#DIV/0!</v>
      </c>
    </row>
    <row r="97" spans="1:43" x14ac:dyDescent="0.25">
      <c r="A97" s="10">
        <v>96</v>
      </c>
      <c r="B97" s="11">
        <f>VLOOKUP($A97,Table2[[No]:[Date Student Last Attended Program
(mm/dd/yyyy)]],2,FALSE)</f>
        <v>0</v>
      </c>
      <c r="C97" s="12">
        <f>VLOOKUP($A97,Table2[[No]:[Date Student Last Attended Program
(mm/dd/yyyy)]],4,FALSE)</f>
        <v>0</v>
      </c>
      <c r="D97" s="51">
        <f>VLOOKUP($A97,Table2[[No]:[Date Student Last Attended Program
(mm/dd/yyyy)]],14,FALSE)</f>
        <v>0</v>
      </c>
      <c r="E97" s="138">
        <f>VLOOKUP($A97,Table2[[No]:[Date Student Last Attended Program
(mm/dd/yyyy)]],17,FALSE)</f>
        <v>0</v>
      </c>
      <c r="F97" s="207">
        <f>VLOOKUP($A97,Table2[[No]:[Date Student Last Attended Program
(mm/dd/yyyy)]],18,FALSE)</f>
        <v>0</v>
      </c>
      <c r="G97" s="209">
        <f>VLOOKUP($A97,Table2[[#All],[No]:[Which Group Does Student Participate In?
(optional)]],23,FALSE)</f>
        <v>0</v>
      </c>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11">
        <f t="shared" si="4"/>
        <v>0</v>
      </c>
      <c r="AM97" s="11">
        <f t="shared" si="5"/>
        <v>0</v>
      </c>
      <c r="AN97" s="47" t="e">
        <f t="shared" si="6"/>
        <v>#DIV/0!</v>
      </c>
      <c r="AO97" s="11">
        <f>SUM(VLOOKUP($A97,APR!$A$2:$AM$301,38,FALSE),VLOOKUP($A$2,MAY!$A$2:$AN$301,39,FALSE),VLOOKUP($A97,JUN!$A$2:$AM$301,38,FALSE))</f>
        <v>0</v>
      </c>
      <c r="AP97" s="11">
        <f>SUM(VLOOKUP($A97,APR!$A$2:$AM$301,39,FALSE),VLOOKUP($A$2,MAY!$A$2:$AN$301,40,FALSE),VLOOKUP($A97,JUN!$A$2:$AM$301,39,FALSE))</f>
        <v>0</v>
      </c>
      <c r="AQ97" s="125" t="e">
        <f t="shared" si="7"/>
        <v>#DIV/0!</v>
      </c>
    </row>
    <row r="98" spans="1:43" x14ac:dyDescent="0.25">
      <c r="A98" s="10">
        <v>97</v>
      </c>
      <c r="B98" s="11">
        <f>VLOOKUP($A98,Table2[[No]:[Date Student Last Attended Program
(mm/dd/yyyy)]],2,FALSE)</f>
        <v>0</v>
      </c>
      <c r="C98" s="12">
        <f>VLOOKUP($A98,Table2[[No]:[Date Student Last Attended Program
(mm/dd/yyyy)]],4,FALSE)</f>
        <v>0</v>
      </c>
      <c r="D98" s="51">
        <f>VLOOKUP($A98,Table2[[No]:[Date Student Last Attended Program
(mm/dd/yyyy)]],14,FALSE)</f>
        <v>0</v>
      </c>
      <c r="E98" s="138">
        <f>VLOOKUP($A98,Table2[[No]:[Date Student Last Attended Program
(mm/dd/yyyy)]],17,FALSE)</f>
        <v>0</v>
      </c>
      <c r="F98" s="207">
        <f>VLOOKUP($A98,Table2[[No]:[Date Student Last Attended Program
(mm/dd/yyyy)]],18,FALSE)</f>
        <v>0</v>
      </c>
      <c r="G98" s="209">
        <f>VLOOKUP($A98,Table2[[#All],[No]:[Which Group Does Student Participate In?
(optional)]],23,FALSE)</f>
        <v>0</v>
      </c>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11">
        <f t="shared" si="4"/>
        <v>0</v>
      </c>
      <c r="AM98" s="11">
        <f t="shared" si="5"/>
        <v>0</v>
      </c>
      <c r="AN98" s="47" t="e">
        <f t="shared" si="6"/>
        <v>#DIV/0!</v>
      </c>
      <c r="AO98" s="11">
        <f>SUM(VLOOKUP($A98,APR!$A$2:$AM$301,38,FALSE),VLOOKUP($A$2,MAY!$A$2:$AN$301,39,FALSE),VLOOKUP($A98,JUN!$A$2:$AM$301,38,FALSE))</f>
        <v>0</v>
      </c>
      <c r="AP98" s="11">
        <f>SUM(VLOOKUP($A98,APR!$A$2:$AM$301,39,FALSE),VLOOKUP($A$2,MAY!$A$2:$AN$301,40,FALSE),VLOOKUP($A98,JUN!$A$2:$AM$301,39,FALSE))</f>
        <v>0</v>
      </c>
      <c r="AQ98" s="125" t="e">
        <f t="shared" si="7"/>
        <v>#DIV/0!</v>
      </c>
    </row>
    <row r="99" spans="1:43" x14ac:dyDescent="0.25">
      <c r="A99" s="10">
        <v>98</v>
      </c>
      <c r="B99" s="11">
        <f>VLOOKUP($A99,Table2[[No]:[Date Student Last Attended Program
(mm/dd/yyyy)]],2,FALSE)</f>
        <v>0</v>
      </c>
      <c r="C99" s="12">
        <f>VLOOKUP($A99,Table2[[No]:[Date Student Last Attended Program
(mm/dd/yyyy)]],4,FALSE)</f>
        <v>0</v>
      </c>
      <c r="D99" s="51">
        <f>VLOOKUP($A99,Table2[[No]:[Date Student Last Attended Program
(mm/dd/yyyy)]],14,FALSE)</f>
        <v>0</v>
      </c>
      <c r="E99" s="138">
        <f>VLOOKUP($A99,Table2[[No]:[Date Student Last Attended Program
(mm/dd/yyyy)]],17,FALSE)</f>
        <v>0</v>
      </c>
      <c r="F99" s="207">
        <f>VLOOKUP($A99,Table2[[No]:[Date Student Last Attended Program
(mm/dd/yyyy)]],18,FALSE)</f>
        <v>0</v>
      </c>
      <c r="G99" s="209">
        <f>VLOOKUP($A99,Table2[[#All],[No]:[Which Group Does Student Participate In?
(optional)]],23,FALSE)</f>
        <v>0</v>
      </c>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11">
        <f t="shared" si="4"/>
        <v>0</v>
      </c>
      <c r="AM99" s="11">
        <f t="shared" si="5"/>
        <v>0</v>
      </c>
      <c r="AN99" s="47" t="e">
        <f t="shared" si="6"/>
        <v>#DIV/0!</v>
      </c>
      <c r="AO99" s="11">
        <f>SUM(VLOOKUP($A99,APR!$A$2:$AM$301,38,FALSE),VLOOKUP($A$2,MAY!$A$2:$AN$301,39,FALSE),VLOOKUP($A99,JUN!$A$2:$AM$301,38,FALSE))</f>
        <v>0</v>
      </c>
      <c r="AP99" s="11">
        <f>SUM(VLOOKUP($A99,APR!$A$2:$AM$301,39,FALSE),VLOOKUP($A$2,MAY!$A$2:$AN$301,40,FALSE),VLOOKUP($A99,JUN!$A$2:$AM$301,39,FALSE))</f>
        <v>0</v>
      </c>
      <c r="AQ99" s="125" t="e">
        <f t="shared" si="7"/>
        <v>#DIV/0!</v>
      </c>
    </row>
    <row r="100" spans="1:43" x14ac:dyDescent="0.25">
      <c r="A100" s="10">
        <v>99</v>
      </c>
      <c r="B100" s="11">
        <f>VLOOKUP($A100,Table2[[No]:[Date Student Last Attended Program
(mm/dd/yyyy)]],2,FALSE)</f>
        <v>0</v>
      </c>
      <c r="C100" s="12">
        <f>VLOOKUP($A100,Table2[[No]:[Date Student Last Attended Program
(mm/dd/yyyy)]],4,FALSE)</f>
        <v>0</v>
      </c>
      <c r="D100" s="51">
        <f>VLOOKUP($A100,Table2[[No]:[Date Student Last Attended Program
(mm/dd/yyyy)]],14,FALSE)</f>
        <v>0</v>
      </c>
      <c r="E100" s="138">
        <f>VLOOKUP($A100,Table2[[No]:[Date Student Last Attended Program
(mm/dd/yyyy)]],17,FALSE)</f>
        <v>0</v>
      </c>
      <c r="F100" s="207">
        <f>VLOOKUP($A100,Table2[[No]:[Date Student Last Attended Program
(mm/dd/yyyy)]],18,FALSE)</f>
        <v>0</v>
      </c>
      <c r="G100" s="209">
        <f>VLOOKUP($A100,Table2[[#All],[No]:[Which Group Does Student Participate In?
(optional)]],23,FALSE)</f>
        <v>0</v>
      </c>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11">
        <f t="shared" si="4"/>
        <v>0</v>
      </c>
      <c r="AM100" s="11">
        <f t="shared" si="5"/>
        <v>0</v>
      </c>
      <c r="AN100" s="47" t="e">
        <f t="shared" si="6"/>
        <v>#DIV/0!</v>
      </c>
      <c r="AO100" s="11">
        <f>SUM(VLOOKUP($A100,APR!$A$2:$AM$301,38,FALSE),VLOOKUP($A$2,MAY!$A$2:$AN$301,39,FALSE),VLOOKUP($A100,JUN!$A$2:$AM$301,38,FALSE))</f>
        <v>0</v>
      </c>
      <c r="AP100" s="11">
        <f>SUM(VLOOKUP($A100,APR!$A$2:$AM$301,39,FALSE),VLOOKUP($A$2,MAY!$A$2:$AN$301,40,FALSE),VLOOKUP($A100,JUN!$A$2:$AM$301,39,FALSE))</f>
        <v>0</v>
      </c>
      <c r="AQ100" s="125" t="e">
        <f t="shared" si="7"/>
        <v>#DIV/0!</v>
      </c>
    </row>
    <row r="101" spans="1:43" x14ac:dyDescent="0.25">
      <c r="A101" s="10">
        <v>100</v>
      </c>
      <c r="B101" s="11">
        <f>VLOOKUP($A101,Table2[[No]:[Date Student Last Attended Program
(mm/dd/yyyy)]],2,FALSE)</f>
        <v>0</v>
      </c>
      <c r="C101" s="12">
        <f>VLOOKUP($A101,Table2[[No]:[Date Student Last Attended Program
(mm/dd/yyyy)]],4,FALSE)</f>
        <v>0</v>
      </c>
      <c r="D101" s="51">
        <f>VLOOKUP($A101,Table2[[No]:[Date Student Last Attended Program
(mm/dd/yyyy)]],14,FALSE)</f>
        <v>0</v>
      </c>
      <c r="E101" s="138">
        <f>VLOOKUP($A101,Table2[[No]:[Date Student Last Attended Program
(mm/dd/yyyy)]],17,FALSE)</f>
        <v>0</v>
      </c>
      <c r="F101" s="207">
        <f>VLOOKUP($A101,Table2[[No]:[Date Student Last Attended Program
(mm/dd/yyyy)]],18,FALSE)</f>
        <v>0</v>
      </c>
      <c r="G101" s="209">
        <f>VLOOKUP($A101,Table2[[#All],[No]:[Which Group Does Student Participate In?
(optional)]],23,FALSE)</f>
        <v>0</v>
      </c>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c r="AL101" s="11">
        <f t="shared" si="4"/>
        <v>0</v>
      </c>
      <c r="AM101" s="11">
        <f t="shared" si="5"/>
        <v>0</v>
      </c>
      <c r="AN101" s="47" t="e">
        <f t="shared" si="6"/>
        <v>#DIV/0!</v>
      </c>
      <c r="AO101" s="11">
        <f>SUM(VLOOKUP($A101,APR!$A$2:$AM$301,38,FALSE),VLOOKUP($A$2,MAY!$A$2:$AN$301,39,FALSE),VLOOKUP($A101,JUN!$A$2:$AM$301,38,FALSE))</f>
        <v>0</v>
      </c>
      <c r="AP101" s="11">
        <f>SUM(VLOOKUP($A101,APR!$A$2:$AM$301,39,FALSE),VLOOKUP($A$2,MAY!$A$2:$AN$301,40,FALSE),VLOOKUP($A101,JUN!$A$2:$AM$301,39,FALSE))</f>
        <v>0</v>
      </c>
      <c r="AQ101" s="125" t="e">
        <f t="shared" si="7"/>
        <v>#DIV/0!</v>
      </c>
    </row>
    <row r="102" spans="1:43" x14ac:dyDescent="0.25">
      <c r="A102" s="10">
        <v>101</v>
      </c>
      <c r="B102" s="11">
        <f>VLOOKUP($A102,Table2[[No]:[Date Student Last Attended Program
(mm/dd/yyyy)]],2,FALSE)</f>
        <v>0</v>
      </c>
      <c r="C102" s="12">
        <f>VLOOKUP($A102,Table2[[No]:[Date Student Last Attended Program
(mm/dd/yyyy)]],4,FALSE)</f>
        <v>0</v>
      </c>
      <c r="D102" s="51">
        <f>VLOOKUP($A102,Table2[[No]:[Date Student Last Attended Program
(mm/dd/yyyy)]],14,FALSE)</f>
        <v>0</v>
      </c>
      <c r="E102" s="138">
        <f>VLOOKUP($A102,Table2[[No]:[Date Student Last Attended Program
(mm/dd/yyyy)]],17,FALSE)</f>
        <v>0</v>
      </c>
      <c r="F102" s="207">
        <f>VLOOKUP($A102,Table2[[No]:[Date Student Last Attended Program
(mm/dd/yyyy)]],18,FALSE)</f>
        <v>0</v>
      </c>
      <c r="G102" s="209">
        <f>VLOOKUP($A102,Table2[[#All],[No]:[Which Group Does Student Participate In?
(optional)]],23,FALSE)</f>
        <v>0</v>
      </c>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c r="AK102" s="9"/>
      <c r="AL102" s="11">
        <f t="shared" si="4"/>
        <v>0</v>
      </c>
      <c r="AM102" s="11">
        <f t="shared" si="5"/>
        <v>0</v>
      </c>
      <c r="AN102" s="47" t="e">
        <f t="shared" si="6"/>
        <v>#DIV/0!</v>
      </c>
      <c r="AO102" s="11">
        <f>SUM(VLOOKUP($A102,APR!$A$2:$AM$301,38,FALSE),VLOOKUP($A$2,MAY!$A$2:$AN$301,39,FALSE),VLOOKUP($A102,JUN!$A$2:$AM$301,38,FALSE))</f>
        <v>0</v>
      </c>
      <c r="AP102" s="11">
        <f>SUM(VLOOKUP($A102,APR!$A$2:$AM$301,39,FALSE),VLOOKUP($A$2,MAY!$A$2:$AN$301,40,FALSE),VLOOKUP($A102,JUN!$A$2:$AM$301,39,FALSE))</f>
        <v>0</v>
      </c>
      <c r="AQ102" s="125" t="e">
        <f t="shared" si="7"/>
        <v>#DIV/0!</v>
      </c>
    </row>
    <row r="103" spans="1:43" x14ac:dyDescent="0.25">
      <c r="A103" s="10">
        <v>102</v>
      </c>
      <c r="B103" s="11">
        <f>VLOOKUP($A103,Table2[[No]:[Date Student Last Attended Program
(mm/dd/yyyy)]],2,FALSE)</f>
        <v>0</v>
      </c>
      <c r="C103" s="12">
        <f>VLOOKUP($A103,Table2[[No]:[Date Student Last Attended Program
(mm/dd/yyyy)]],4,FALSE)</f>
        <v>0</v>
      </c>
      <c r="D103" s="51">
        <f>VLOOKUP($A103,Table2[[No]:[Date Student Last Attended Program
(mm/dd/yyyy)]],14,FALSE)</f>
        <v>0</v>
      </c>
      <c r="E103" s="138">
        <f>VLOOKUP($A103,Table2[[No]:[Date Student Last Attended Program
(mm/dd/yyyy)]],17,FALSE)</f>
        <v>0</v>
      </c>
      <c r="F103" s="207">
        <f>VLOOKUP($A103,Table2[[No]:[Date Student Last Attended Program
(mm/dd/yyyy)]],18,FALSE)</f>
        <v>0</v>
      </c>
      <c r="G103" s="209">
        <f>VLOOKUP($A103,Table2[[#All],[No]:[Which Group Does Student Participate In?
(optional)]],23,FALSE)</f>
        <v>0</v>
      </c>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c r="AJ103" s="9"/>
      <c r="AK103" s="9"/>
      <c r="AL103" s="11">
        <f t="shared" si="4"/>
        <v>0</v>
      </c>
      <c r="AM103" s="11">
        <f t="shared" si="5"/>
        <v>0</v>
      </c>
      <c r="AN103" s="47" t="e">
        <f t="shared" si="6"/>
        <v>#DIV/0!</v>
      </c>
      <c r="AO103" s="11">
        <f>SUM(VLOOKUP($A103,APR!$A$2:$AM$301,38,FALSE),VLOOKUP($A$2,MAY!$A$2:$AN$301,39,FALSE),VLOOKUP($A103,JUN!$A$2:$AM$301,38,FALSE))</f>
        <v>0</v>
      </c>
      <c r="AP103" s="11">
        <f>SUM(VLOOKUP($A103,APR!$A$2:$AM$301,39,FALSE),VLOOKUP($A$2,MAY!$A$2:$AN$301,40,FALSE),VLOOKUP($A103,JUN!$A$2:$AM$301,39,FALSE))</f>
        <v>0</v>
      </c>
      <c r="AQ103" s="125" t="e">
        <f t="shared" si="7"/>
        <v>#DIV/0!</v>
      </c>
    </row>
    <row r="104" spans="1:43" x14ac:dyDescent="0.25">
      <c r="A104" s="10">
        <v>103</v>
      </c>
      <c r="B104" s="11">
        <f>VLOOKUP($A104,Table2[[No]:[Date Student Last Attended Program
(mm/dd/yyyy)]],2,FALSE)</f>
        <v>0</v>
      </c>
      <c r="C104" s="12">
        <f>VLOOKUP($A104,Table2[[No]:[Date Student Last Attended Program
(mm/dd/yyyy)]],4,FALSE)</f>
        <v>0</v>
      </c>
      <c r="D104" s="51">
        <f>VLOOKUP($A104,Table2[[No]:[Date Student Last Attended Program
(mm/dd/yyyy)]],14,FALSE)</f>
        <v>0</v>
      </c>
      <c r="E104" s="138">
        <f>VLOOKUP($A104,Table2[[No]:[Date Student Last Attended Program
(mm/dd/yyyy)]],17,FALSE)</f>
        <v>0</v>
      </c>
      <c r="F104" s="207">
        <f>VLOOKUP($A104,Table2[[No]:[Date Student Last Attended Program
(mm/dd/yyyy)]],18,FALSE)</f>
        <v>0</v>
      </c>
      <c r="G104" s="209">
        <f>VLOOKUP($A104,Table2[[#All],[No]:[Which Group Does Student Participate In?
(optional)]],23,FALSE)</f>
        <v>0</v>
      </c>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c r="AJ104" s="9"/>
      <c r="AK104" s="9"/>
      <c r="AL104" s="11">
        <f t="shared" si="4"/>
        <v>0</v>
      </c>
      <c r="AM104" s="11">
        <f t="shared" si="5"/>
        <v>0</v>
      </c>
      <c r="AN104" s="47" t="e">
        <f t="shared" si="6"/>
        <v>#DIV/0!</v>
      </c>
      <c r="AO104" s="11">
        <f>SUM(VLOOKUP($A104,APR!$A$2:$AM$301,38,FALSE),VLOOKUP($A$2,MAY!$A$2:$AN$301,39,FALSE),VLOOKUP($A104,JUN!$A$2:$AM$301,38,FALSE))</f>
        <v>0</v>
      </c>
      <c r="AP104" s="11">
        <f>SUM(VLOOKUP($A104,APR!$A$2:$AM$301,39,FALSE),VLOOKUP($A$2,MAY!$A$2:$AN$301,40,FALSE),VLOOKUP($A104,JUN!$A$2:$AM$301,39,FALSE))</f>
        <v>0</v>
      </c>
      <c r="AQ104" s="125" t="e">
        <f t="shared" si="7"/>
        <v>#DIV/0!</v>
      </c>
    </row>
    <row r="105" spans="1:43" x14ac:dyDescent="0.25">
      <c r="A105" s="10">
        <v>104</v>
      </c>
      <c r="B105" s="11">
        <f>VLOOKUP($A105,Table2[[No]:[Date Student Last Attended Program
(mm/dd/yyyy)]],2,FALSE)</f>
        <v>0</v>
      </c>
      <c r="C105" s="12">
        <f>VLOOKUP($A105,Table2[[No]:[Date Student Last Attended Program
(mm/dd/yyyy)]],4,FALSE)</f>
        <v>0</v>
      </c>
      <c r="D105" s="51">
        <f>VLOOKUP($A105,Table2[[No]:[Date Student Last Attended Program
(mm/dd/yyyy)]],14,FALSE)</f>
        <v>0</v>
      </c>
      <c r="E105" s="138">
        <f>VLOOKUP($A105,Table2[[No]:[Date Student Last Attended Program
(mm/dd/yyyy)]],17,FALSE)</f>
        <v>0</v>
      </c>
      <c r="F105" s="207">
        <f>VLOOKUP($A105,Table2[[No]:[Date Student Last Attended Program
(mm/dd/yyyy)]],18,FALSE)</f>
        <v>0</v>
      </c>
      <c r="G105" s="209">
        <f>VLOOKUP($A105,Table2[[#All],[No]:[Which Group Does Student Participate In?
(optional)]],23,FALSE)</f>
        <v>0</v>
      </c>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c r="AJ105" s="9"/>
      <c r="AK105" s="9"/>
      <c r="AL105" s="11">
        <f t="shared" si="4"/>
        <v>0</v>
      </c>
      <c r="AM105" s="11">
        <f t="shared" si="5"/>
        <v>0</v>
      </c>
      <c r="AN105" s="47" t="e">
        <f t="shared" si="6"/>
        <v>#DIV/0!</v>
      </c>
      <c r="AO105" s="11">
        <f>SUM(VLOOKUP($A105,APR!$A$2:$AM$301,38,FALSE),VLOOKUP($A$2,MAY!$A$2:$AN$301,39,FALSE),VLOOKUP($A105,JUN!$A$2:$AM$301,38,FALSE))</f>
        <v>0</v>
      </c>
      <c r="AP105" s="11">
        <f>SUM(VLOOKUP($A105,APR!$A$2:$AM$301,39,FALSE),VLOOKUP($A$2,MAY!$A$2:$AN$301,40,FALSE),VLOOKUP($A105,JUN!$A$2:$AM$301,39,FALSE))</f>
        <v>0</v>
      </c>
      <c r="AQ105" s="125" t="e">
        <f t="shared" si="7"/>
        <v>#DIV/0!</v>
      </c>
    </row>
    <row r="106" spans="1:43" x14ac:dyDescent="0.25">
      <c r="A106" s="10">
        <v>105</v>
      </c>
      <c r="B106" s="11">
        <f>VLOOKUP($A106,Table2[[No]:[Date Student Last Attended Program
(mm/dd/yyyy)]],2,FALSE)</f>
        <v>0</v>
      </c>
      <c r="C106" s="12">
        <f>VLOOKUP($A106,Table2[[No]:[Date Student Last Attended Program
(mm/dd/yyyy)]],4,FALSE)</f>
        <v>0</v>
      </c>
      <c r="D106" s="51">
        <f>VLOOKUP($A106,Table2[[No]:[Date Student Last Attended Program
(mm/dd/yyyy)]],14,FALSE)</f>
        <v>0</v>
      </c>
      <c r="E106" s="138">
        <f>VLOOKUP($A106,Table2[[No]:[Date Student Last Attended Program
(mm/dd/yyyy)]],17,FALSE)</f>
        <v>0</v>
      </c>
      <c r="F106" s="207">
        <f>VLOOKUP($A106,Table2[[No]:[Date Student Last Attended Program
(mm/dd/yyyy)]],18,FALSE)</f>
        <v>0</v>
      </c>
      <c r="G106" s="209">
        <f>VLOOKUP($A106,Table2[[#All],[No]:[Which Group Does Student Participate In?
(optional)]],23,FALSE)</f>
        <v>0</v>
      </c>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11">
        <f t="shared" si="4"/>
        <v>0</v>
      </c>
      <c r="AM106" s="11">
        <f t="shared" si="5"/>
        <v>0</v>
      </c>
      <c r="AN106" s="47" t="e">
        <f t="shared" si="6"/>
        <v>#DIV/0!</v>
      </c>
      <c r="AO106" s="11">
        <f>SUM(VLOOKUP($A106,APR!$A$2:$AM$301,38,FALSE),VLOOKUP($A$2,MAY!$A$2:$AN$301,39,FALSE),VLOOKUP($A106,JUN!$A$2:$AM$301,38,FALSE))</f>
        <v>0</v>
      </c>
      <c r="AP106" s="11">
        <f>SUM(VLOOKUP($A106,APR!$A$2:$AM$301,39,FALSE),VLOOKUP($A$2,MAY!$A$2:$AN$301,40,FALSE),VLOOKUP($A106,JUN!$A$2:$AM$301,39,FALSE))</f>
        <v>0</v>
      </c>
      <c r="AQ106" s="125" t="e">
        <f t="shared" si="7"/>
        <v>#DIV/0!</v>
      </c>
    </row>
    <row r="107" spans="1:43" x14ac:dyDescent="0.25">
      <c r="A107" s="10">
        <v>106</v>
      </c>
      <c r="B107" s="11">
        <f>VLOOKUP($A107,Table2[[No]:[Date Student Last Attended Program
(mm/dd/yyyy)]],2,FALSE)</f>
        <v>0</v>
      </c>
      <c r="C107" s="12">
        <f>VLOOKUP($A107,Table2[[No]:[Date Student Last Attended Program
(mm/dd/yyyy)]],4,FALSE)</f>
        <v>0</v>
      </c>
      <c r="D107" s="51">
        <f>VLOOKUP($A107,Table2[[No]:[Date Student Last Attended Program
(mm/dd/yyyy)]],14,FALSE)</f>
        <v>0</v>
      </c>
      <c r="E107" s="138">
        <f>VLOOKUP($A107,Table2[[No]:[Date Student Last Attended Program
(mm/dd/yyyy)]],17,FALSE)</f>
        <v>0</v>
      </c>
      <c r="F107" s="207">
        <f>VLOOKUP($A107,Table2[[No]:[Date Student Last Attended Program
(mm/dd/yyyy)]],18,FALSE)</f>
        <v>0</v>
      </c>
      <c r="G107" s="209">
        <f>VLOOKUP($A107,Table2[[#All],[No]:[Which Group Does Student Participate In?
(optional)]],23,FALSE)</f>
        <v>0</v>
      </c>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11">
        <f t="shared" si="4"/>
        <v>0</v>
      </c>
      <c r="AM107" s="11">
        <f t="shared" si="5"/>
        <v>0</v>
      </c>
      <c r="AN107" s="47" t="e">
        <f t="shared" si="6"/>
        <v>#DIV/0!</v>
      </c>
      <c r="AO107" s="11">
        <f>SUM(VLOOKUP($A107,APR!$A$2:$AM$301,38,FALSE),VLOOKUP($A$2,MAY!$A$2:$AN$301,39,FALSE),VLOOKUP($A107,JUN!$A$2:$AM$301,38,FALSE))</f>
        <v>0</v>
      </c>
      <c r="AP107" s="11">
        <f>SUM(VLOOKUP($A107,APR!$A$2:$AM$301,39,FALSE),VLOOKUP($A$2,MAY!$A$2:$AN$301,40,FALSE),VLOOKUP($A107,JUN!$A$2:$AM$301,39,FALSE))</f>
        <v>0</v>
      </c>
      <c r="AQ107" s="125" t="e">
        <f t="shared" si="7"/>
        <v>#DIV/0!</v>
      </c>
    </row>
    <row r="108" spans="1:43" x14ac:dyDescent="0.25">
      <c r="A108" s="10">
        <v>107</v>
      </c>
      <c r="B108" s="11">
        <f>VLOOKUP($A108,Table2[[No]:[Date Student Last Attended Program
(mm/dd/yyyy)]],2,FALSE)</f>
        <v>0</v>
      </c>
      <c r="C108" s="12">
        <f>VLOOKUP($A108,Table2[[No]:[Date Student Last Attended Program
(mm/dd/yyyy)]],4,FALSE)</f>
        <v>0</v>
      </c>
      <c r="D108" s="51">
        <f>VLOOKUP($A108,Table2[[No]:[Date Student Last Attended Program
(mm/dd/yyyy)]],14,FALSE)</f>
        <v>0</v>
      </c>
      <c r="E108" s="138">
        <f>VLOOKUP($A108,Table2[[No]:[Date Student Last Attended Program
(mm/dd/yyyy)]],17,FALSE)</f>
        <v>0</v>
      </c>
      <c r="F108" s="207">
        <f>VLOOKUP($A108,Table2[[No]:[Date Student Last Attended Program
(mm/dd/yyyy)]],18,FALSE)</f>
        <v>0</v>
      </c>
      <c r="G108" s="209">
        <f>VLOOKUP($A108,Table2[[#All],[No]:[Which Group Does Student Participate In?
(optional)]],23,FALSE)</f>
        <v>0</v>
      </c>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c r="AJ108" s="9"/>
      <c r="AK108" s="9"/>
      <c r="AL108" s="11">
        <f t="shared" si="4"/>
        <v>0</v>
      </c>
      <c r="AM108" s="11">
        <f t="shared" si="5"/>
        <v>0</v>
      </c>
      <c r="AN108" s="47" t="e">
        <f t="shared" si="6"/>
        <v>#DIV/0!</v>
      </c>
      <c r="AO108" s="11">
        <f>SUM(VLOOKUP($A108,APR!$A$2:$AM$301,38,FALSE),VLOOKUP($A$2,MAY!$A$2:$AN$301,39,FALSE),VLOOKUP($A108,JUN!$A$2:$AM$301,38,FALSE))</f>
        <v>0</v>
      </c>
      <c r="AP108" s="11">
        <f>SUM(VLOOKUP($A108,APR!$A$2:$AM$301,39,FALSE),VLOOKUP($A$2,MAY!$A$2:$AN$301,40,FALSE),VLOOKUP($A108,JUN!$A$2:$AM$301,39,FALSE))</f>
        <v>0</v>
      </c>
      <c r="AQ108" s="125" t="e">
        <f t="shared" si="7"/>
        <v>#DIV/0!</v>
      </c>
    </row>
    <row r="109" spans="1:43" x14ac:dyDescent="0.25">
      <c r="A109" s="10">
        <v>108</v>
      </c>
      <c r="B109" s="11">
        <f>VLOOKUP($A109,Table2[[No]:[Date Student Last Attended Program
(mm/dd/yyyy)]],2,FALSE)</f>
        <v>0</v>
      </c>
      <c r="C109" s="12">
        <f>VLOOKUP($A109,Table2[[No]:[Date Student Last Attended Program
(mm/dd/yyyy)]],4,FALSE)</f>
        <v>0</v>
      </c>
      <c r="D109" s="51">
        <f>VLOOKUP($A109,Table2[[No]:[Date Student Last Attended Program
(mm/dd/yyyy)]],14,FALSE)</f>
        <v>0</v>
      </c>
      <c r="E109" s="138">
        <f>VLOOKUP($A109,Table2[[No]:[Date Student Last Attended Program
(mm/dd/yyyy)]],17,FALSE)</f>
        <v>0</v>
      </c>
      <c r="F109" s="207">
        <f>VLOOKUP($A109,Table2[[No]:[Date Student Last Attended Program
(mm/dd/yyyy)]],18,FALSE)</f>
        <v>0</v>
      </c>
      <c r="G109" s="209">
        <f>VLOOKUP($A109,Table2[[#All],[No]:[Which Group Does Student Participate In?
(optional)]],23,FALSE)</f>
        <v>0</v>
      </c>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c r="AJ109" s="9"/>
      <c r="AK109" s="9"/>
      <c r="AL109" s="11">
        <f t="shared" si="4"/>
        <v>0</v>
      </c>
      <c r="AM109" s="11">
        <f t="shared" si="5"/>
        <v>0</v>
      </c>
      <c r="AN109" s="47" t="e">
        <f t="shared" si="6"/>
        <v>#DIV/0!</v>
      </c>
      <c r="AO109" s="11">
        <f>SUM(VLOOKUP($A109,APR!$A$2:$AM$301,38,FALSE),VLOOKUP($A$2,MAY!$A$2:$AN$301,39,FALSE),VLOOKUP($A109,JUN!$A$2:$AM$301,38,FALSE))</f>
        <v>0</v>
      </c>
      <c r="AP109" s="11">
        <f>SUM(VLOOKUP($A109,APR!$A$2:$AM$301,39,FALSE),VLOOKUP($A$2,MAY!$A$2:$AN$301,40,FALSE),VLOOKUP($A109,JUN!$A$2:$AM$301,39,FALSE))</f>
        <v>0</v>
      </c>
      <c r="AQ109" s="125" t="e">
        <f t="shared" si="7"/>
        <v>#DIV/0!</v>
      </c>
    </row>
    <row r="110" spans="1:43" x14ac:dyDescent="0.25">
      <c r="A110" s="10">
        <v>109</v>
      </c>
      <c r="B110" s="11">
        <f>VLOOKUP($A110,Table2[[No]:[Date Student Last Attended Program
(mm/dd/yyyy)]],2,FALSE)</f>
        <v>0</v>
      </c>
      <c r="C110" s="12">
        <f>VLOOKUP($A110,Table2[[No]:[Date Student Last Attended Program
(mm/dd/yyyy)]],4,FALSE)</f>
        <v>0</v>
      </c>
      <c r="D110" s="51">
        <f>VLOOKUP($A110,Table2[[No]:[Date Student Last Attended Program
(mm/dd/yyyy)]],14,FALSE)</f>
        <v>0</v>
      </c>
      <c r="E110" s="138">
        <f>VLOOKUP($A110,Table2[[No]:[Date Student Last Attended Program
(mm/dd/yyyy)]],17,FALSE)</f>
        <v>0</v>
      </c>
      <c r="F110" s="207">
        <f>VLOOKUP($A110,Table2[[No]:[Date Student Last Attended Program
(mm/dd/yyyy)]],18,FALSE)</f>
        <v>0</v>
      </c>
      <c r="G110" s="209">
        <f>VLOOKUP($A110,Table2[[#All],[No]:[Which Group Does Student Participate In?
(optional)]],23,FALSE)</f>
        <v>0</v>
      </c>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c r="AJ110" s="9"/>
      <c r="AK110" s="9"/>
      <c r="AL110" s="11">
        <f t="shared" si="4"/>
        <v>0</v>
      </c>
      <c r="AM110" s="11">
        <f t="shared" si="5"/>
        <v>0</v>
      </c>
      <c r="AN110" s="47" t="e">
        <f t="shared" si="6"/>
        <v>#DIV/0!</v>
      </c>
      <c r="AO110" s="11">
        <f>SUM(VLOOKUP($A110,APR!$A$2:$AM$301,38,FALSE),VLOOKUP($A$2,MAY!$A$2:$AN$301,39,FALSE),VLOOKUP($A110,JUN!$A$2:$AM$301,38,FALSE))</f>
        <v>0</v>
      </c>
      <c r="AP110" s="11">
        <f>SUM(VLOOKUP($A110,APR!$A$2:$AM$301,39,FALSE),VLOOKUP($A$2,MAY!$A$2:$AN$301,40,FALSE),VLOOKUP($A110,JUN!$A$2:$AM$301,39,FALSE))</f>
        <v>0</v>
      </c>
      <c r="AQ110" s="125" t="e">
        <f t="shared" si="7"/>
        <v>#DIV/0!</v>
      </c>
    </row>
    <row r="111" spans="1:43" x14ac:dyDescent="0.25">
      <c r="A111" s="10">
        <v>110</v>
      </c>
      <c r="B111" s="11">
        <f>VLOOKUP($A111,Table2[[No]:[Date Student Last Attended Program
(mm/dd/yyyy)]],2,FALSE)</f>
        <v>0</v>
      </c>
      <c r="C111" s="12">
        <f>VLOOKUP($A111,Table2[[No]:[Date Student Last Attended Program
(mm/dd/yyyy)]],4,FALSE)</f>
        <v>0</v>
      </c>
      <c r="D111" s="51">
        <f>VLOOKUP($A111,Table2[[No]:[Date Student Last Attended Program
(mm/dd/yyyy)]],14,FALSE)</f>
        <v>0</v>
      </c>
      <c r="E111" s="138">
        <f>VLOOKUP($A111,Table2[[No]:[Date Student Last Attended Program
(mm/dd/yyyy)]],17,FALSE)</f>
        <v>0</v>
      </c>
      <c r="F111" s="207">
        <f>VLOOKUP($A111,Table2[[No]:[Date Student Last Attended Program
(mm/dd/yyyy)]],18,FALSE)</f>
        <v>0</v>
      </c>
      <c r="G111" s="209">
        <f>VLOOKUP($A111,Table2[[#All],[No]:[Which Group Does Student Participate In?
(optional)]],23,FALSE)</f>
        <v>0</v>
      </c>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c r="AJ111" s="9"/>
      <c r="AK111" s="9"/>
      <c r="AL111" s="11">
        <f t="shared" si="4"/>
        <v>0</v>
      </c>
      <c r="AM111" s="11">
        <f t="shared" si="5"/>
        <v>0</v>
      </c>
      <c r="AN111" s="47" t="e">
        <f t="shared" si="6"/>
        <v>#DIV/0!</v>
      </c>
      <c r="AO111" s="11">
        <f>SUM(VLOOKUP($A111,APR!$A$2:$AM$301,38,FALSE),VLOOKUP($A$2,MAY!$A$2:$AN$301,39,FALSE),VLOOKUP($A111,JUN!$A$2:$AM$301,38,FALSE))</f>
        <v>0</v>
      </c>
      <c r="AP111" s="11">
        <f>SUM(VLOOKUP($A111,APR!$A$2:$AM$301,39,FALSE),VLOOKUP($A$2,MAY!$A$2:$AN$301,40,FALSE),VLOOKUP($A111,JUN!$A$2:$AM$301,39,FALSE))</f>
        <v>0</v>
      </c>
      <c r="AQ111" s="125" t="e">
        <f t="shared" si="7"/>
        <v>#DIV/0!</v>
      </c>
    </row>
    <row r="112" spans="1:43" x14ac:dyDescent="0.25">
      <c r="A112" s="10">
        <v>111</v>
      </c>
      <c r="B112" s="11">
        <f>VLOOKUP($A112,Table2[[No]:[Date Student Last Attended Program
(mm/dd/yyyy)]],2,FALSE)</f>
        <v>0</v>
      </c>
      <c r="C112" s="12">
        <f>VLOOKUP($A112,Table2[[No]:[Date Student Last Attended Program
(mm/dd/yyyy)]],4,FALSE)</f>
        <v>0</v>
      </c>
      <c r="D112" s="51">
        <f>VLOOKUP($A112,Table2[[No]:[Date Student Last Attended Program
(mm/dd/yyyy)]],14,FALSE)</f>
        <v>0</v>
      </c>
      <c r="E112" s="138">
        <f>VLOOKUP($A112,Table2[[No]:[Date Student Last Attended Program
(mm/dd/yyyy)]],17,FALSE)</f>
        <v>0</v>
      </c>
      <c r="F112" s="207">
        <f>VLOOKUP($A112,Table2[[No]:[Date Student Last Attended Program
(mm/dd/yyyy)]],18,FALSE)</f>
        <v>0</v>
      </c>
      <c r="G112" s="209">
        <f>VLOOKUP($A112,Table2[[#All],[No]:[Which Group Does Student Participate In?
(optional)]],23,FALSE)</f>
        <v>0</v>
      </c>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c r="AK112" s="9"/>
      <c r="AL112" s="11">
        <f t="shared" si="4"/>
        <v>0</v>
      </c>
      <c r="AM112" s="11">
        <f t="shared" si="5"/>
        <v>0</v>
      </c>
      <c r="AN112" s="47" t="e">
        <f t="shared" si="6"/>
        <v>#DIV/0!</v>
      </c>
      <c r="AO112" s="11">
        <f>SUM(VLOOKUP($A112,APR!$A$2:$AM$301,38,FALSE),VLOOKUP($A$2,MAY!$A$2:$AN$301,39,FALSE),VLOOKUP($A112,JUN!$A$2:$AM$301,38,FALSE))</f>
        <v>0</v>
      </c>
      <c r="AP112" s="11">
        <f>SUM(VLOOKUP($A112,APR!$A$2:$AM$301,39,FALSE),VLOOKUP($A$2,MAY!$A$2:$AN$301,40,FALSE),VLOOKUP($A112,JUN!$A$2:$AM$301,39,FALSE))</f>
        <v>0</v>
      </c>
      <c r="AQ112" s="125" t="e">
        <f t="shared" si="7"/>
        <v>#DIV/0!</v>
      </c>
    </row>
    <row r="113" spans="1:43" x14ac:dyDescent="0.25">
      <c r="A113" s="10">
        <v>112</v>
      </c>
      <c r="B113" s="11">
        <f>VLOOKUP($A113,Table2[[No]:[Date Student Last Attended Program
(mm/dd/yyyy)]],2,FALSE)</f>
        <v>0</v>
      </c>
      <c r="C113" s="12">
        <f>VLOOKUP($A113,Table2[[No]:[Date Student Last Attended Program
(mm/dd/yyyy)]],4,FALSE)</f>
        <v>0</v>
      </c>
      <c r="D113" s="51">
        <f>VLOOKUP($A113,Table2[[No]:[Date Student Last Attended Program
(mm/dd/yyyy)]],14,FALSE)</f>
        <v>0</v>
      </c>
      <c r="E113" s="138">
        <f>VLOOKUP($A113,Table2[[No]:[Date Student Last Attended Program
(mm/dd/yyyy)]],17,FALSE)</f>
        <v>0</v>
      </c>
      <c r="F113" s="207">
        <f>VLOOKUP($A113,Table2[[No]:[Date Student Last Attended Program
(mm/dd/yyyy)]],18,FALSE)</f>
        <v>0</v>
      </c>
      <c r="G113" s="209">
        <f>VLOOKUP($A113,Table2[[#All],[No]:[Which Group Does Student Participate In?
(optional)]],23,FALSE)</f>
        <v>0</v>
      </c>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11">
        <f t="shared" si="4"/>
        <v>0</v>
      </c>
      <c r="AM113" s="11">
        <f t="shared" si="5"/>
        <v>0</v>
      </c>
      <c r="AN113" s="47" t="e">
        <f t="shared" si="6"/>
        <v>#DIV/0!</v>
      </c>
      <c r="AO113" s="11">
        <f>SUM(VLOOKUP($A113,APR!$A$2:$AM$301,38,FALSE),VLOOKUP($A$2,MAY!$A$2:$AN$301,39,FALSE),VLOOKUP($A113,JUN!$A$2:$AM$301,38,FALSE))</f>
        <v>0</v>
      </c>
      <c r="AP113" s="11">
        <f>SUM(VLOOKUP($A113,APR!$A$2:$AM$301,39,FALSE),VLOOKUP($A$2,MAY!$A$2:$AN$301,40,FALSE),VLOOKUP($A113,JUN!$A$2:$AM$301,39,FALSE))</f>
        <v>0</v>
      </c>
      <c r="AQ113" s="125" t="e">
        <f t="shared" si="7"/>
        <v>#DIV/0!</v>
      </c>
    </row>
    <row r="114" spans="1:43" x14ac:dyDescent="0.25">
      <c r="A114" s="10">
        <v>113</v>
      </c>
      <c r="B114" s="11">
        <f>VLOOKUP($A114,Table2[[No]:[Date Student Last Attended Program
(mm/dd/yyyy)]],2,FALSE)</f>
        <v>0</v>
      </c>
      <c r="C114" s="12">
        <f>VLOOKUP($A114,Table2[[No]:[Date Student Last Attended Program
(mm/dd/yyyy)]],4,FALSE)</f>
        <v>0</v>
      </c>
      <c r="D114" s="51">
        <f>VLOOKUP($A114,Table2[[No]:[Date Student Last Attended Program
(mm/dd/yyyy)]],14,FALSE)</f>
        <v>0</v>
      </c>
      <c r="E114" s="138">
        <f>VLOOKUP($A114,Table2[[No]:[Date Student Last Attended Program
(mm/dd/yyyy)]],17,FALSE)</f>
        <v>0</v>
      </c>
      <c r="F114" s="207">
        <f>VLOOKUP($A114,Table2[[No]:[Date Student Last Attended Program
(mm/dd/yyyy)]],18,FALSE)</f>
        <v>0</v>
      </c>
      <c r="G114" s="209">
        <f>VLOOKUP($A114,Table2[[#All],[No]:[Which Group Does Student Participate In?
(optional)]],23,FALSE)</f>
        <v>0</v>
      </c>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11">
        <f t="shared" si="4"/>
        <v>0</v>
      </c>
      <c r="AM114" s="11">
        <f t="shared" si="5"/>
        <v>0</v>
      </c>
      <c r="AN114" s="47" t="e">
        <f t="shared" si="6"/>
        <v>#DIV/0!</v>
      </c>
      <c r="AO114" s="11">
        <f>SUM(VLOOKUP($A114,APR!$A$2:$AM$301,38,FALSE),VLOOKUP($A$2,MAY!$A$2:$AN$301,39,FALSE),VLOOKUP($A114,JUN!$A$2:$AM$301,38,FALSE))</f>
        <v>0</v>
      </c>
      <c r="AP114" s="11">
        <f>SUM(VLOOKUP($A114,APR!$A$2:$AM$301,39,FALSE),VLOOKUP($A$2,MAY!$A$2:$AN$301,40,FALSE),VLOOKUP($A114,JUN!$A$2:$AM$301,39,FALSE))</f>
        <v>0</v>
      </c>
      <c r="AQ114" s="125" t="e">
        <f t="shared" si="7"/>
        <v>#DIV/0!</v>
      </c>
    </row>
    <row r="115" spans="1:43" x14ac:dyDescent="0.25">
      <c r="A115" s="10">
        <v>114</v>
      </c>
      <c r="B115" s="11">
        <f>VLOOKUP($A115,Table2[[No]:[Date Student Last Attended Program
(mm/dd/yyyy)]],2,FALSE)</f>
        <v>0</v>
      </c>
      <c r="C115" s="12">
        <f>VLOOKUP($A115,Table2[[No]:[Date Student Last Attended Program
(mm/dd/yyyy)]],4,FALSE)</f>
        <v>0</v>
      </c>
      <c r="D115" s="51">
        <f>VLOOKUP($A115,Table2[[No]:[Date Student Last Attended Program
(mm/dd/yyyy)]],14,FALSE)</f>
        <v>0</v>
      </c>
      <c r="E115" s="138">
        <f>VLOOKUP($A115,Table2[[No]:[Date Student Last Attended Program
(mm/dd/yyyy)]],17,FALSE)</f>
        <v>0</v>
      </c>
      <c r="F115" s="207">
        <f>VLOOKUP($A115,Table2[[No]:[Date Student Last Attended Program
(mm/dd/yyyy)]],18,FALSE)</f>
        <v>0</v>
      </c>
      <c r="G115" s="209">
        <f>VLOOKUP($A115,Table2[[#All],[No]:[Which Group Does Student Participate In?
(optional)]],23,FALSE)</f>
        <v>0</v>
      </c>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9"/>
      <c r="AH115" s="9"/>
      <c r="AI115" s="9"/>
      <c r="AJ115" s="9"/>
      <c r="AK115" s="9"/>
      <c r="AL115" s="11">
        <f t="shared" si="4"/>
        <v>0</v>
      </c>
      <c r="AM115" s="11">
        <f t="shared" si="5"/>
        <v>0</v>
      </c>
      <c r="AN115" s="47" t="e">
        <f t="shared" si="6"/>
        <v>#DIV/0!</v>
      </c>
      <c r="AO115" s="11">
        <f>SUM(VLOOKUP($A115,APR!$A$2:$AM$301,38,FALSE),VLOOKUP($A$2,MAY!$A$2:$AN$301,39,FALSE),VLOOKUP($A115,JUN!$A$2:$AM$301,38,FALSE))</f>
        <v>0</v>
      </c>
      <c r="AP115" s="11">
        <f>SUM(VLOOKUP($A115,APR!$A$2:$AM$301,39,FALSE),VLOOKUP($A$2,MAY!$A$2:$AN$301,40,FALSE),VLOOKUP($A115,JUN!$A$2:$AM$301,39,FALSE))</f>
        <v>0</v>
      </c>
      <c r="AQ115" s="125" t="e">
        <f t="shared" si="7"/>
        <v>#DIV/0!</v>
      </c>
    </row>
    <row r="116" spans="1:43" x14ac:dyDescent="0.25">
      <c r="A116" s="10">
        <v>115</v>
      </c>
      <c r="B116" s="11">
        <f>VLOOKUP($A116,Table2[[No]:[Date Student Last Attended Program
(mm/dd/yyyy)]],2,FALSE)</f>
        <v>0</v>
      </c>
      <c r="C116" s="12">
        <f>VLOOKUP($A116,Table2[[No]:[Date Student Last Attended Program
(mm/dd/yyyy)]],4,FALSE)</f>
        <v>0</v>
      </c>
      <c r="D116" s="51">
        <f>VLOOKUP($A116,Table2[[No]:[Date Student Last Attended Program
(mm/dd/yyyy)]],14,FALSE)</f>
        <v>0</v>
      </c>
      <c r="E116" s="138">
        <f>VLOOKUP($A116,Table2[[No]:[Date Student Last Attended Program
(mm/dd/yyyy)]],17,FALSE)</f>
        <v>0</v>
      </c>
      <c r="F116" s="207">
        <f>VLOOKUP($A116,Table2[[No]:[Date Student Last Attended Program
(mm/dd/yyyy)]],18,FALSE)</f>
        <v>0</v>
      </c>
      <c r="G116" s="209">
        <f>VLOOKUP($A116,Table2[[#All],[No]:[Which Group Does Student Participate In?
(optional)]],23,FALSE)</f>
        <v>0</v>
      </c>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c r="AK116" s="9"/>
      <c r="AL116" s="11">
        <f t="shared" si="4"/>
        <v>0</v>
      </c>
      <c r="AM116" s="11">
        <f t="shared" si="5"/>
        <v>0</v>
      </c>
      <c r="AN116" s="47" t="e">
        <f t="shared" si="6"/>
        <v>#DIV/0!</v>
      </c>
      <c r="AO116" s="11">
        <f>SUM(VLOOKUP($A116,APR!$A$2:$AM$301,38,FALSE),VLOOKUP($A$2,MAY!$A$2:$AN$301,39,FALSE),VLOOKUP($A116,JUN!$A$2:$AM$301,38,FALSE))</f>
        <v>0</v>
      </c>
      <c r="AP116" s="11">
        <f>SUM(VLOOKUP($A116,APR!$A$2:$AM$301,39,FALSE),VLOOKUP($A$2,MAY!$A$2:$AN$301,40,FALSE),VLOOKUP($A116,JUN!$A$2:$AM$301,39,FALSE))</f>
        <v>0</v>
      </c>
      <c r="AQ116" s="125" t="e">
        <f t="shared" si="7"/>
        <v>#DIV/0!</v>
      </c>
    </row>
    <row r="117" spans="1:43" x14ac:dyDescent="0.25">
      <c r="A117" s="10">
        <v>116</v>
      </c>
      <c r="B117" s="11">
        <f>VLOOKUP($A117,Table2[[No]:[Date Student Last Attended Program
(mm/dd/yyyy)]],2,FALSE)</f>
        <v>0</v>
      </c>
      <c r="C117" s="12">
        <f>VLOOKUP($A117,Table2[[No]:[Date Student Last Attended Program
(mm/dd/yyyy)]],4,FALSE)</f>
        <v>0</v>
      </c>
      <c r="D117" s="51">
        <f>VLOOKUP($A117,Table2[[No]:[Date Student Last Attended Program
(mm/dd/yyyy)]],14,FALSE)</f>
        <v>0</v>
      </c>
      <c r="E117" s="138">
        <f>VLOOKUP($A117,Table2[[No]:[Date Student Last Attended Program
(mm/dd/yyyy)]],17,FALSE)</f>
        <v>0</v>
      </c>
      <c r="F117" s="207">
        <f>VLOOKUP($A117,Table2[[No]:[Date Student Last Attended Program
(mm/dd/yyyy)]],18,FALSE)</f>
        <v>0</v>
      </c>
      <c r="G117" s="209">
        <f>VLOOKUP($A117,Table2[[#All],[No]:[Which Group Does Student Participate In?
(optional)]],23,FALSE)</f>
        <v>0</v>
      </c>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9"/>
      <c r="AI117" s="9"/>
      <c r="AJ117" s="9"/>
      <c r="AK117" s="9"/>
      <c r="AL117" s="11">
        <f t="shared" si="4"/>
        <v>0</v>
      </c>
      <c r="AM117" s="11">
        <f t="shared" si="5"/>
        <v>0</v>
      </c>
      <c r="AN117" s="47" t="e">
        <f t="shared" si="6"/>
        <v>#DIV/0!</v>
      </c>
      <c r="AO117" s="11">
        <f>SUM(VLOOKUP($A117,APR!$A$2:$AM$301,38,FALSE),VLOOKUP($A$2,MAY!$A$2:$AN$301,39,FALSE),VLOOKUP($A117,JUN!$A$2:$AM$301,38,FALSE))</f>
        <v>0</v>
      </c>
      <c r="AP117" s="11">
        <f>SUM(VLOOKUP($A117,APR!$A$2:$AM$301,39,FALSE),VLOOKUP($A$2,MAY!$A$2:$AN$301,40,FALSE),VLOOKUP($A117,JUN!$A$2:$AM$301,39,FALSE))</f>
        <v>0</v>
      </c>
      <c r="AQ117" s="125" t="e">
        <f t="shared" si="7"/>
        <v>#DIV/0!</v>
      </c>
    </row>
    <row r="118" spans="1:43" x14ac:dyDescent="0.25">
      <c r="A118" s="10">
        <v>117</v>
      </c>
      <c r="B118" s="11">
        <f>VLOOKUP($A118,Table2[[No]:[Date Student Last Attended Program
(mm/dd/yyyy)]],2,FALSE)</f>
        <v>0</v>
      </c>
      <c r="C118" s="12">
        <f>VLOOKUP($A118,Table2[[No]:[Date Student Last Attended Program
(mm/dd/yyyy)]],4,FALSE)</f>
        <v>0</v>
      </c>
      <c r="D118" s="51">
        <f>VLOOKUP($A118,Table2[[No]:[Date Student Last Attended Program
(mm/dd/yyyy)]],14,FALSE)</f>
        <v>0</v>
      </c>
      <c r="E118" s="138">
        <f>VLOOKUP($A118,Table2[[No]:[Date Student Last Attended Program
(mm/dd/yyyy)]],17,FALSE)</f>
        <v>0</v>
      </c>
      <c r="F118" s="207">
        <f>VLOOKUP($A118,Table2[[No]:[Date Student Last Attended Program
(mm/dd/yyyy)]],18,FALSE)</f>
        <v>0</v>
      </c>
      <c r="G118" s="209">
        <f>VLOOKUP($A118,Table2[[#All],[No]:[Which Group Does Student Participate In?
(optional)]],23,FALSE)</f>
        <v>0</v>
      </c>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11">
        <f t="shared" si="4"/>
        <v>0</v>
      </c>
      <c r="AM118" s="11">
        <f t="shared" si="5"/>
        <v>0</v>
      </c>
      <c r="AN118" s="47" t="e">
        <f t="shared" si="6"/>
        <v>#DIV/0!</v>
      </c>
      <c r="AO118" s="11">
        <f>SUM(VLOOKUP($A118,APR!$A$2:$AM$301,38,FALSE),VLOOKUP($A$2,MAY!$A$2:$AN$301,39,FALSE),VLOOKUP($A118,JUN!$A$2:$AM$301,38,FALSE))</f>
        <v>0</v>
      </c>
      <c r="AP118" s="11">
        <f>SUM(VLOOKUP($A118,APR!$A$2:$AM$301,39,FALSE),VLOOKUP($A$2,MAY!$A$2:$AN$301,40,FALSE),VLOOKUP($A118,JUN!$A$2:$AM$301,39,FALSE))</f>
        <v>0</v>
      </c>
      <c r="AQ118" s="125" t="e">
        <f t="shared" si="7"/>
        <v>#DIV/0!</v>
      </c>
    </row>
    <row r="119" spans="1:43" x14ac:dyDescent="0.25">
      <c r="A119" s="10">
        <v>118</v>
      </c>
      <c r="B119" s="11">
        <f>VLOOKUP($A119,Table2[[No]:[Date Student Last Attended Program
(mm/dd/yyyy)]],2,FALSE)</f>
        <v>0</v>
      </c>
      <c r="C119" s="12">
        <f>VLOOKUP($A119,Table2[[No]:[Date Student Last Attended Program
(mm/dd/yyyy)]],4,FALSE)</f>
        <v>0</v>
      </c>
      <c r="D119" s="51">
        <f>VLOOKUP($A119,Table2[[No]:[Date Student Last Attended Program
(mm/dd/yyyy)]],14,FALSE)</f>
        <v>0</v>
      </c>
      <c r="E119" s="138">
        <f>VLOOKUP($A119,Table2[[No]:[Date Student Last Attended Program
(mm/dd/yyyy)]],17,FALSE)</f>
        <v>0</v>
      </c>
      <c r="F119" s="207">
        <f>VLOOKUP($A119,Table2[[No]:[Date Student Last Attended Program
(mm/dd/yyyy)]],18,FALSE)</f>
        <v>0</v>
      </c>
      <c r="G119" s="209">
        <f>VLOOKUP($A119,Table2[[#All],[No]:[Which Group Does Student Participate In?
(optional)]],23,FALSE)</f>
        <v>0</v>
      </c>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11">
        <f t="shared" si="4"/>
        <v>0</v>
      </c>
      <c r="AM119" s="11">
        <f t="shared" si="5"/>
        <v>0</v>
      </c>
      <c r="AN119" s="47" t="e">
        <f t="shared" si="6"/>
        <v>#DIV/0!</v>
      </c>
      <c r="AO119" s="11">
        <f>SUM(VLOOKUP($A119,APR!$A$2:$AM$301,38,FALSE),VLOOKUP($A$2,MAY!$A$2:$AN$301,39,FALSE),VLOOKUP($A119,JUN!$A$2:$AM$301,38,FALSE))</f>
        <v>0</v>
      </c>
      <c r="AP119" s="11">
        <f>SUM(VLOOKUP($A119,APR!$A$2:$AM$301,39,FALSE),VLOOKUP($A$2,MAY!$A$2:$AN$301,40,FALSE),VLOOKUP($A119,JUN!$A$2:$AM$301,39,FALSE))</f>
        <v>0</v>
      </c>
      <c r="AQ119" s="125" t="e">
        <f t="shared" si="7"/>
        <v>#DIV/0!</v>
      </c>
    </row>
    <row r="120" spans="1:43" x14ac:dyDescent="0.25">
      <c r="A120" s="10">
        <v>119</v>
      </c>
      <c r="B120" s="11">
        <f>VLOOKUP($A120,Table2[[No]:[Date Student Last Attended Program
(mm/dd/yyyy)]],2,FALSE)</f>
        <v>0</v>
      </c>
      <c r="C120" s="12">
        <f>VLOOKUP($A120,Table2[[No]:[Date Student Last Attended Program
(mm/dd/yyyy)]],4,FALSE)</f>
        <v>0</v>
      </c>
      <c r="D120" s="51">
        <f>VLOOKUP($A120,Table2[[No]:[Date Student Last Attended Program
(mm/dd/yyyy)]],14,FALSE)</f>
        <v>0</v>
      </c>
      <c r="E120" s="138">
        <f>VLOOKUP($A120,Table2[[No]:[Date Student Last Attended Program
(mm/dd/yyyy)]],17,FALSE)</f>
        <v>0</v>
      </c>
      <c r="F120" s="207">
        <f>VLOOKUP($A120,Table2[[No]:[Date Student Last Attended Program
(mm/dd/yyyy)]],18,FALSE)</f>
        <v>0</v>
      </c>
      <c r="G120" s="209">
        <f>VLOOKUP($A120,Table2[[#All],[No]:[Which Group Does Student Participate In?
(optional)]],23,FALSE)</f>
        <v>0</v>
      </c>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11">
        <f t="shared" si="4"/>
        <v>0</v>
      </c>
      <c r="AM120" s="11">
        <f t="shared" si="5"/>
        <v>0</v>
      </c>
      <c r="AN120" s="47" t="e">
        <f t="shared" si="6"/>
        <v>#DIV/0!</v>
      </c>
      <c r="AO120" s="11">
        <f>SUM(VLOOKUP($A120,APR!$A$2:$AM$301,38,FALSE),VLOOKUP($A$2,MAY!$A$2:$AN$301,39,FALSE),VLOOKUP($A120,JUN!$A$2:$AM$301,38,FALSE))</f>
        <v>0</v>
      </c>
      <c r="AP120" s="11">
        <f>SUM(VLOOKUP($A120,APR!$A$2:$AM$301,39,FALSE),VLOOKUP($A$2,MAY!$A$2:$AN$301,40,FALSE),VLOOKUP($A120,JUN!$A$2:$AM$301,39,FALSE))</f>
        <v>0</v>
      </c>
      <c r="AQ120" s="125" t="e">
        <f t="shared" si="7"/>
        <v>#DIV/0!</v>
      </c>
    </row>
    <row r="121" spans="1:43" x14ac:dyDescent="0.25">
      <c r="A121" s="10">
        <v>120</v>
      </c>
      <c r="B121" s="11">
        <f>VLOOKUP($A121,Table2[[No]:[Date Student Last Attended Program
(mm/dd/yyyy)]],2,FALSE)</f>
        <v>0</v>
      </c>
      <c r="C121" s="12">
        <f>VLOOKUP($A121,Table2[[No]:[Date Student Last Attended Program
(mm/dd/yyyy)]],4,FALSE)</f>
        <v>0</v>
      </c>
      <c r="D121" s="51">
        <f>VLOOKUP($A121,Table2[[No]:[Date Student Last Attended Program
(mm/dd/yyyy)]],14,FALSE)</f>
        <v>0</v>
      </c>
      <c r="E121" s="138">
        <f>VLOOKUP($A121,Table2[[No]:[Date Student Last Attended Program
(mm/dd/yyyy)]],17,FALSE)</f>
        <v>0</v>
      </c>
      <c r="F121" s="207">
        <f>VLOOKUP($A121,Table2[[No]:[Date Student Last Attended Program
(mm/dd/yyyy)]],18,FALSE)</f>
        <v>0</v>
      </c>
      <c r="G121" s="209">
        <f>VLOOKUP($A121,Table2[[#All],[No]:[Which Group Does Student Participate In?
(optional)]],23,FALSE)</f>
        <v>0</v>
      </c>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11">
        <f t="shared" si="4"/>
        <v>0</v>
      </c>
      <c r="AM121" s="11">
        <f t="shared" si="5"/>
        <v>0</v>
      </c>
      <c r="AN121" s="47" t="e">
        <f t="shared" si="6"/>
        <v>#DIV/0!</v>
      </c>
      <c r="AO121" s="11">
        <f>SUM(VLOOKUP($A121,APR!$A$2:$AM$301,38,FALSE),VLOOKUP($A$2,MAY!$A$2:$AN$301,39,FALSE),VLOOKUP($A121,JUN!$A$2:$AM$301,38,FALSE))</f>
        <v>0</v>
      </c>
      <c r="AP121" s="11">
        <f>SUM(VLOOKUP($A121,APR!$A$2:$AM$301,39,FALSE),VLOOKUP($A$2,MAY!$A$2:$AN$301,40,FALSE),VLOOKUP($A121,JUN!$A$2:$AM$301,39,FALSE))</f>
        <v>0</v>
      </c>
      <c r="AQ121" s="125" t="e">
        <f t="shared" si="7"/>
        <v>#DIV/0!</v>
      </c>
    </row>
    <row r="122" spans="1:43" x14ac:dyDescent="0.25">
      <c r="A122" s="10">
        <v>121</v>
      </c>
      <c r="B122" s="11">
        <f>VLOOKUP($A122,Table2[[No]:[Date Student Last Attended Program
(mm/dd/yyyy)]],2,FALSE)</f>
        <v>0</v>
      </c>
      <c r="C122" s="12">
        <f>VLOOKUP($A122,Table2[[No]:[Date Student Last Attended Program
(mm/dd/yyyy)]],4,FALSE)</f>
        <v>0</v>
      </c>
      <c r="D122" s="51">
        <f>VLOOKUP($A122,Table2[[No]:[Date Student Last Attended Program
(mm/dd/yyyy)]],14,FALSE)</f>
        <v>0</v>
      </c>
      <c r="E122" s="138">
        <f>VLOOKUP($A122,Table2[[No]:[Date Student Last Attended Program
(mm/dd/yyyy)]],17,FALSE)</f>
        <v>0</v>
      </c>
      <c r="F122" s="207">
        <f>VLOOKUP($A122,Table2[[No]:[Date Student Last Attended Program
(mm/dd/yyyy)]],18,FALSE)</f>
        <v>0</v>
      </c>
      <c r="G122" s="209">
        <f>VLOOKUP($A122,Table2[[#All],[No]:[Which Group Does Student Participate In?
(optional)]],23,FALSE)</f>
        <v>0</v>
      </c>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11">
        <f t="shared" si="4"/>
        <v>0</v>
      </c>
      <c r="AM122" s="11">
        <f t="shared" si="5"/>
        <v>0</v>
      </c>
      <c r="AN122" s="47" t="e">
        <f t="shared" si="6"/>
        <v>#DIV/0!</v>
      </c>
      <c r="AO122" s="11">
        <f>SUM(VLOOKUP($A122,APR!$A$2:$AM$301,38,FALSE),VLOOKUP($A$2,MAY!$A$2:$AN$301,39,FALSE),VLOOKUP($A122,JUN!$A$2:$AM$301,38,FALSE))</f>
        <v>0</v>
      </c>
      <c r="AP122" s="11">
        <f>SUM(VLOOKUP($A122,APR!$A$2:$AM$301,39,FALSE),VLOOKUP($A$2,MAY!$A$2:$AN$301,40,FALSE),VLOOKUP($A122,JUN!$A$2:$AM$301,39,FALSE))</f>
        <v>0</v>
      </c>
      <c r="AQ122" s="125" t="e">
        <f t="shared" si="7"/>
        <v>#DIV/0!</v>
      </c>
    </row>
    <row r="123" spans="1:43" x14ac:dyDescent="0.25">
      <c r="A123" s="10">
        <v>122</v>
      </c>
      <c r="B123" s="11">
        <f>VLOOKUP($A123,Table2[[No]:[Date Student Last Attended Program
(mm/dd/yyyy)]],2,FALSE)</f>
        <v>0</v>
      </c>
      <c r="C123" s="12">
        <f>VLOOKUP($A123,Table2[[No]:[Date Student Last Attended Program
(mm/dd/yyyy)]],4,FALSE)</f>
        <v>0</v>
      </c>
      <c r="D123" s="51">
        <f>VLOOKUP($A123,Table2[[No]:[Date Student Last Attended Program
(mm/dd/yyyy)]],14,FALSE)</f>
        <v>0</v>
      </c>
      <c r="E123" s="138">
        <f>VLOOKUP($A123,Table2[[No]:[Date Student Last Attended Program
(mm/dd/yyyy)]],17,FALSE)</f>
        <v>0</v>
      </c>
      <c r="F123" s="207">
        <f>VLOOKUP($A123,Table2[[No]:[Date Student Last Attended Program
(mm/dd/yyyy)]],18,FALSE)</f>
        <v>0</v>
      </c>
      <c r="G123" s="209">
        <f>VLOOKUP($A123,Table2[[#All],[No]:[Which Group Does Student Participate In?
(optional)]],23,FALSE)</f>
        <v>0</v>
      </c>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11">
        <f t="shared" si="4"/>
        <v>0</v>
      </c>
      <c r="AM123" s="11">
        <f t="shared" si="5"/>
        <v>0</v>
      </c>
      <c r="AN123" s="47" t="e">
        <f t="shared" si="6"/>
        <v>#DIV/0!</v>
      </c>
      <c r="AO123" s="11">
        <f>SUM(VLOOKUP($A123,APR!$A$2:$AM$301,38,FALSE),VLOOKUP($A$2,MAY!$A$2:$AN$301,39,FALSE),VLOOKUP($A123,JUN!$A$2:$AM$301,38,FALSE))</f>
        <v>0</v>
      </c>
      <c r="AP123" s="11">
        <f>SUM(VLOOKUP($A123,APR!$A$2:$AM$301,39,FALSE),VLOOKUP($A$2,MAY!$A$2:$AN$301,40,FALSE),VLOOKUP($A123,JUN!$A$2:$AM$301,39,FALSE))</f>
        <v>0</v>
      </c>
      <c r="AQ123" s="125" t="e">
        <f t="shared" si="7"/>
        <v>#DIV/0!</v>
      </c>
    </row>
    <row r="124" spans="1:43" x14ac:dyDescent="0.25">
      <c r="A124" s="10">
        <v>123</v>
      </c>
      <c r="B124" s="11">
        <f>VLOOKUP($A124,Table2[[No]:[Date Student Last Attended Program
(mm/dd/yyyy)]],2,FALSE)</f>
        <v>0</v>
      </c>
      <c r="C124" s="12">
        <f>VLOOKUP($A124,Table2[[No]:[Date Student Last Attended Program
(mm/dd/yyyy)]],4,FALSE)</f>
        <v>0</v>
      </c>
      <c r="D124" s="51">
        <f>VLOOKUP($A124,Table2[[No]:[Date Student Last Attended Program
(mm/dd/yyyy)]],14,FALSE)</f>
        <v>0</v>
      </c>
      <c r="E124" s="138">
        <f>VLOOKUP($A124,Table2[[No]:[Date Student Last Attended Program
(mm/dd/yyyy)]],17,FALSE)</f>
        <v>0</v>
      </c>
      <c r="F124" s="207">
        <f>VLOOKUP($A124,Table2[[No]:[Date Student Last Attended Program
(mm/dd/yyyy)]],18,FALSE)</f>
        <v>0</v>
      </c>
      <c r="G124" s="209">
        <f>VLOOKUP($A124,Table2[[#All],[No]:[Which Group Does Student Participate In?
(optional)]],23,FALSE)</f>
        <v>0</v>
      </c>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11">
        <f t="shared" si="4"/>
        <v>0</v>
      </c>
      <c r="AM124" s="11">
        <f t="shared" si="5"/>
        <v>0</v>
      </c>
      <c r="AN124" s="47" t="e">
        <f t="shared" si="6"/>
        <v>#DIV/0!</v>
      </c>
      <c r="AO124" s="11">
        <f>SUM(VLOOKUP($A124,APR!$A$2:$AM$301,38,FALSE),VLOOKUP($A$2,MAY!$A$2:$AN$301,39,FALSE),VLOOKUP($A124,JUN!$A$2:$AM$301,38,FALSE))</f>
        <v>0</v>
      </c>
      <c r="AP124" s="11">
        <f>SUM(VLOOKUP($A124,APR!$A$2:$AM$301,39,FALSE),VLOOKUP($A$2,MAY!$A$2:$AN$301,40,FALSE),VLOOKUP($A124,JUN!$A$2:$AM$301,39,FALSE))</f>
        <v>0</v>
      </c>
      <c r="AQ124" s="125" t="e">
        <f t="shared" si="7"/>
        <v>#DIV/0!</v>
      </c>
    </row>
    <row r="125" spans="1:43" x14ac:dyDescent="0.25">
      <c r="A125" s="10">
        <v>124</v>
      </c>
      <c r="B125" s="11">
        <f>VLOOKUP($A125,Table2[[No]:[Date Student Last Attended Program
(mm/dd/yyyy)]],2,FALSE)</f>
        <v>0</v>
      </c>
      <c r="C125" s="12">
        <f>VLOOKUP($A125,Table2[[No]:[Date Student Last Attended Program
(mm/dd/yyyy)]],4,FALSE)</f>
        <v>0</v>
      </c>
      <c r="D125" s="51">
        <f>VLOOKUP($A125,Table2[[No]:[Date Student Last Attended Program
(mm/dd/yyyy)]],14,FALSE)</f>
        <v>0</v>
      </c>
      <c r="E125" s="138">
        <f>VLOOKUP($A125,Table2[[No]:[Date Student Last Attended Program
(mm/dd/yyyy)]],17,FALSE)</f>
        <v>0</v>
      </c>
      <c r="F125" s="207">
        <f>VLOOKUP($A125,Table2[[No]:[Date Student Last Attended Program
(mm/dd/yyyy)]],18,FALSE)</f>
        <v>0</v>
      </c>
      <c r="G125" s="209">
        <f>VLOOKUP($A125,Table2[[#All],[No]:[Which Group Does Student Participate In?
(optional)]],23,FALSE)</f>
        <v>0</v>
      </c>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11">
        <f t="shared" si="4"/>
        <v>0</v>
      </c>
      <c r="AM125" s="11">
        <f t="shared" si="5"/>
        <v>0</v>
      </c>
      <c r="AN125" s="47" t="e">
        <f t="shared" si="6"/>
        <v>#DIV/0!</v>
      </c>
      <c r="AO125" s="11">
        <f>SUM(VLOOKUP($A125,APR!$A$2:$AM$301,38,FALSE),VLOOKUP($A$2,MAY!$A$2:$AN$301,39,FALSE),VLOOKUP($A125,JUN!$A$2:$AM$301,38,FALSE))</f>
        <v>0</v>
      </c>
      <c r="AP125" s="11">
        <f>SUM(VLOOKUP($A125,APR!$A$2:$AM$301,39,FALSE),VLOOKUP($A$2,MAY!$A$2:$AN$301,40,FALSE),VLOOKUP($A125,JUN!$A$2:$AM$301,39,FALSE))</f>
        <v>0</v>
      </c>
      <c r="AQ125" s="125" t="e">
        <f t="shared" si="7"/>
        <v>#DIV/0!</v>
      </c>
    </row>
    <row r="126" spans="1:43" x14ac:dyDescent="0.25">
      <c r="A126" s="10">
        <v>125</v>
      </c>
      <c r="B126" s="11">
        <f>VLOOKUP($A126,Table2[[No]:[Date Student Last Attended Program
(mm/dd/yyyy)]],2,FALSE)</f>
        <v>0</v>
      </c>
      <c r="C126" s="12">
        <f>VLOOKUP($A126,Table2[[No]:[Date Student Last Attended Program
(mm/dd/yyyy)]],4,FALSE)</f>
        <v>0</v>
      </c>
      <c r="D126" s="51">
        <f>VLOOKUP($A126,Table2[[No]:[Date Student Last Attended Program
(mm/dd/yyyy)]],14,FALSE)</f>
        <v>0</v>
      </c>
      <c r="E126" s="138">
        <f>VLOOKUP($A126,Table2[[No]:[Date Student Last Attended Program
(mm/dd/yyyy)]],17,FALSE)</f>
        <v>0</v>
      </c>
      <c r="F126" s="207">
        <f>VLOOKUP($A126,Table2[[No]:[Date Student Last Attended Program
(mm/dd/yyyy)]],18,FALSE)</f>
        <v>0</v>
      </c>
      <c r="G126" s="209">
        <f>VLOOKUP($A126,Table2[[#All],[No]:[Which Group Does Student Participate In?
(optional)]],23,FALSE)</f>
        <v>0</v>
      </c>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9"/>
      <c r="AK126" s="9"/>
      <c r="AL126" s="11">
        <f t="shared" si="4"/>
        <v>0</v>
      </c>
      <c r="AM126" s="11">
        <f t="shared" si="5"/>
        <v>0</v>
      </c>
      <c r="AN126" s="47" t="e">
        <f t="shared" si="6"/>
        <v>#DIV/0!</v>
      </c>
      <c r="AO126" s="11">
        <f>SUM(VLOOKUP($A126,APR!$A$2:$AM$301,38,FALSE),VLOOKUP($A$2,MAY!$A$2:$AN$301,39,FALSE),VLOOKUP($A126,JUN!$A$2:$AM$301,38,FALSE))</f>
        <v>0</v>
      </c>
      <c r="AP126" s="11">
        <f>SUM(VLOOKUP($A126,APR!$A$2:$AM$301,39,FALSE),VLOOKUP($A$2,MAY!$A$2:$AN$301,40,FALSE),VLOOKUP($A126,JUN!$A$2:$AM$301,39,FALSE))</f>
        <v>0</v>
      </c>
      <c r="AQ126" s="125" t="e">
        <f t="shared" si="7"/>
        <v>#DIV/0!</v>
      </c>
    </row>
    <row r="127" spans="1:43" x14ac:dyDescent="0.25">
      <c r="A127" s="10">
        <v>126</v>
      </c>
      <c r="B127" s="11">
        <f>VLOOKUP($A127,Table2[[No]:[Date Student Last Attended Program
(mm/dd/yyyy)]],2,FALSE)</f>
        <v>0</v>
      </c>
      <c r="C127" s="12">
        <f>VLOOKUP($A127,Table2[[No]:[Date Student Last Attended Program
(mm/dd/yyyy)]],4,FALSE)</f>
        <v>0</v>
      </c>
      <c r="D127" s="51">
        <f>VLOOKUP($A127,Table2[[No]:[Date Student Last Attended Program
(mm/dd/yyyy)]],14,FALSE)</f>
        <v>0</v>
      </c>
      <c r="E127" s="138">
        <f>VLOOKUP($A127,Table2[[No]:[Date Student Last Attended Program
(mm/dd/yyyy)]],17,FALSE)</f>
        <v>0</v>
      </c>
      <c r="F127" s="207">
        <f>VLOOKUP($A127,Table2[[No]:[Date Student Last Attended Program
(mm/dd/yyyy)]],18,FALSE)</f>
        <v>0</v>
      </c>
      <c r="G127" s="209">
        <f>VLOOKUP($A127,Table2[[#All],[No]:[Which Group Does Student Participate In?
(optional)]],23,FALSE)</f>
        <v>0</v>
      </c>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c r="AJ127" s="9"/>
      <c r="AK127" s="9"/>
      <c r="AL127" s="11">
        <f t="shared" si="4"/>
        <v>0</v>
      </c>
      <c r="AM127" s="11">
        <f t="shared" si="5"/>
        <v>0</v>
      </c>
      <c r="AN127" s="47" t="e">
        <f t="shared" si="6"/>
        <v>#DIV/0!</v>
      </c>
      <c r="AO127" s="11">
        <f>SUM(VLOOKUP($A127,APR!$A$2:$AM$301,38,FALSE),VLOOKUP($A$2,MAY!$A$2:$AN$301,39,FALSE),VLOOKUP($A127,JUN!$A$2:$AM$301,38,FALSE))</f>
        <v>0</v>
      </c>
      <c r="AP127" s="11">
        <f>SUM(VLOOKUP($A127,APR!$A$2:$AM$301,39,FALSE),VLOOKUP($A$2,MAY!$A$2:$AN$301,40,FALSE),VLOOKUP($A127,JUN!$A$2:$AM$301,39,FALSE))</f>
        <v>0</v>
      </c>
      <c r="AQ127" s="125" t="e">
        <f t="shared" si="7"/>
        <v>#DIV/0!</v>
      </c>
    </row>
    <row r="128" spans="1:43" x14ac:dyDescent="0.25">
      <c r="A128" s="10">
        <v>127</v>
      </c>
      <c r="B128" s="11">
        <f>VLOOKUP($A128,Table2[[No]:[Date Student Last Attended Program
(mm/dd/yyyy)]],2,FALSE)</f>
        <v>0</v>
      </c>
      <c r="C128" s="12">
        <f>VLOOKUP($A128,Table2[[No]:[Date Student Last Attended Program
(mm/dd/yyyy)]],4,FALSE)</f>
        <v>0</v>
      </c>
      <c r="D128" s="51">
        <f>VLOOKUP($A128,Table2[[No]:[Date Student Last Attended Program
(mm/dd/yyyy)]],14,FALSE)</f>
        <v>0</v>
      </c>
      <c r="E128" s="138">
        <f>VLOOKUP($A128,Table2[[No]:[Date Student Last Attended Program
(mm/dd/yyyy)]],17,FALSE)</f>
        <v>0</v>
      </c>
      <c r="F128" s="207">
        <f>VLOOKUP($A128,Table2[[No]:[Date Student Last Attended Program
(mm/dd/yyyy)]],18,FALSE)</f>
        <v>0</v>
      </c>
      <c r="G128" s="209">
        <f>VLOOKUP($A128,Table2[[#All],[No]:[Which Group Does Student Participate In?
(optional)]],23,FALSE)</f>
        <v>0</v>
      </c>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11">
        <f t="shared" si="4"/>
        <v>0</v>
      </c>
      <c r="AM128" s="11">
        <f t="shared" si="5"/>
        <v>0</v>
      </c>
      <c r="AN128" s="47" t="e">
        <f t="shared" si="6"/>
        <v>#DIV/0!</v>
      </c>
      <c r="AO128" s="11">
        <f>SUM(VLOOKUP($A128,APR!$A$2:$AM$301,38,FALSE),VLOOKUP($A$2,MAY!$A$2:$AN$301,39,FALSE),VLOOKUP($A128,JUN!$A$2:$AM$301,38,FALSE))</f>
        <v>0</v>
      </c>
      <c r="AP128" s="11">
        <f>SUM(VLOOKUP($A128,APR!$A$2:$AM$301,39,FALSE),VLOOKUP($A$2,MAY!$A$2:$AN$301,40,FALSE),VLOOKUP($A128,JUN!$A$2:$AM$301,39,FALSE))</f>
        <v>0</v>
      </c>
      <c r="AQ128" s="125" t="e">
        <f t="shared" si="7"/>
        <v>#DIV/0!</v>
      </c>
    </row>
    <row r="129" spans="1:43" x14ac:dyDescent="0.25">
      <c r="A129" s="10">
        <v>128</v>
      </c>
      <c r="B129" s="11">
        <f>VLOOKUP($A129,Table2[[No]:[Date Student Last Attended Program
(mm/dd/yyyy)]],2,FALSE)</f>
        <v>0</v>
      </c>
      <c r="C129" s="12">
        <f>VLOOKUP($A129,Table2[[No]:[Date Student Last Attended Program
(mm/dd/yyyy)]],4,FALSE)</f>
        <v>0</v>
      </c>
      <c r="D129" s="51">
        <f>VLOOKUP($A129,Table2[[No]:[Date Student Last Attended Program
(mm/dd/yyyy)]],14,FALSE)</f>
        <v>0</v>
      </c>
      <c r="E129" s="138">
        <f>VLOOKUP($A129,Table2[[No]:[Date Student Last Attended Program
(mm/dd/yyyy)]],17,FALSE)</f>
        <v>0</v>
      </c>
      <c r="F129" s="207">
        <f>VLOOKUP($A129,Table2[[No]:[Date Student Last Attended Program
(mm/dd/yyyy)]],18,FALSE)</f>
        <v>0</v>
      </c>
      <c r="G129" s="209">
        <f>VLOOKUP($A129,Table2[[#All],[No]:[Which Group Does Student Participate In?
(optional)]],23,FALSE)</f>
        <v>0</v>
      </c>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11">
        <f t="shared" si="4"/>
        <v>0</v>
      </c>
      <c r="AM129" s="11">
        <f t="shared" si="5"/>
        <v>0</v>
      </c>
      <c r="AN129" s="47" t="e">
        <f t="shared" si="6"/>
        <v>#DIV/0!</v>
      </c>
      <c r="AO129" s="11">
        <f>SUM(VLOOKUP($A129,APR!$A$2:$AM$301,38,FALSE),VLOOKUP($A$2,MAY!$A$2:$AN$301,39,FALSE),VLOOKUP($A129,JUN!$A$2:$AM$301,38,FALSE))</f>
        <v>0</v>
      </c>
      <c r="AP129" s="11">
        <f>SUM(VLOOKUP($A129,APR!$A$2:$AM$301,39,FALSE),VLOOKUP($A$2,MAY!$A$2:$AN$301,40,FALSE),VLOOKUP($A129,JUN!$A$2:$AM$301,39,FALSE))</f>
        <v>0</v>
      </c>
      <c r="AQ129" s="125" t="e">
        <f t="shared" si="7"/>
        <v>#DIV/0!</v>
      </c>
    </row>
    <row r="130" spans="1:43" x14ac:dyDescent="0.25">
      <c r="A130" s="10">
        <v>129</v>
      </c>
      <c r="B130" s="11">
        <f>VLOOKUP($A130,Table2[[No]:[Date Student Last Attended Program
(mm/dd/yyyy)]],2,FALSE)</f>
        <v>0</v>
      </c>
      <c r="C130" s="12">
        <f>VLOOKUP($A130,Table2[[No]:[Date Student Last Attended Program
(mm/dd/yyyy)]],4,FALSE)</f>
        <v>0</v>
      </c>
      <c r="D130" s="51">
        <f>VLOOKUP($A130,Table2[[No]:[Date Student Last Attended Program
(mm/dd/yyyy)]],14,FALSE)</f>
        <v>0</v>
      </c>
      <c r="E130" s="138">
        <f>VLOOKUP($A130,Table2[[No]:[Date Student Last Attended Program
(mm/dd/yyyy)]],17,FALSE)</f>
        <v>0</v>
      </c>
      <c r="F130" s="207">
        <f>VLOOKUP($A130,Table2[[No]:[Date Student Last Attended Program
(mm/dd/yyyy)]],18,FALSE)</f>
        <v>0</v>
      </c>
      <c r="G130" s="209">
        <f>VLOOKUP($A130,Table2[[#All],[No]:[Which Group Does Student Participate In?
(optional)]],23,FALSE)</f>
        <v>0</v>
      </c>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11">
        <f t="shared" ref="AL130:AL193" si="8">COUNTIF(H130:AK130,"1")</f>
        <v>0</v>
      </c>
      <c r="AM130" s="11">
        <f t="shared" ref="AM130:AM193" si="9">COUNTIFS(H130:AK130,"1")+COUNTIF(H130:AK130,"0")</f>
        <v>0</v>
      </c>
      <c r="AN130" s="47" t="e">
        <f t="shared" ref="AN130:AN193" si="10">AL130/AM130</f>
        <v>#DIV/0!</v>
      </c>
      <c r="AO130" s="11">
        <f>SUM(VLOOKUP($A130,APR!$A$2:$AM$301,38,FALSE),VLOOKUP($A$2,MAY!$A$2:$AN$301,39,FALSE),VLOOKUP($A130,JUN!$A$2:$AM$301,38,FALSE))</f>
        <v>0</v>
      </c>
      <c r="AP130" s="11">
        <f>SUM(VLOOKUP($A130,APR!$A$2:$AM$301,39,FALSE),VLOOKUP($A$2,MAY!$A$2:$AN$301,40,FALSE),VLOOKUP($A130,JUN!$A$2:$AM$301,39,FALSE))</f>
        <v>0</v>
      </c>
      <c r="AQ130" s="125" t="e">
        <f t="shared" ref="AQ130:AQ193" si="11">AO130/AP130</f>
        <v>#DIV/0!</v>
      </c>
    </row>
    <row r="131" spans="1:43" x14ac:dyDescent="0.25">
      <c r="A131" s="10">
        <v>130</v>
      </c>
      <c r="B131" s="11">
        <f>VLOOKUP($A131,Table2[[No]:[Date Student Last Attended Program
(mm/dd/yyyy)]],2,FALSE)</f>
        <v>0</v>
      </c>
      <c r="C131" s="12">
        <f>VLOOKUP($A131,Table2[[No]:[Date Student Last Attended Program
(mm/dd/yyyy)]],4,FALSE)</f>
        <v>0</v>
      </c>
      <c r="D131" s="51">
        <f>VLOOKUP($A131,Table2[[No]:[Date Student Last Attended Program
(mm/dd/yyyy)]],14,FALSE)</f>
        <v>0</v>
      </c>
      <c r="E131" s="138">
        <f>VLOOKUP($A131,Table2[[No]:[Date Student Last Attended Program
(mm/dd/yyyy)]],17,FALSE)</f>
        <v>0</v>
      </c>
      <c r="F131" s="207">
        <f>VLOOKUP($A131,Table2[[No]:[Date Student Last Attended Program
(mm/dd/yyyy)]],18,FALSE)</f>
        <v>0</v>
      </c>
      <c r="G131" s="209">
        <f>VLOOKUP($A131,Table2[[#All],[No]:[Which Group Does Student Participate In?
(optional)]],23,FALSE)</f>
        <v>0</v>
      </c>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11">
        <f t="shared" si="8"/>
        <v>0</v>
      </c>
      <c r="AM131" s="11">
        <f t="shared" si="9"/>
        <v>0</v>
      </c>
      <c r="AN131" s="47" t="e">
        <f t="shared" si="10"/>
        <v>#DIV/0!</v>
      </c>
      <c r="AO131" s="11">
        <f>SUM(VLOOKUP($A131,APR!$A$2:$AM$301,38,FALSE),VLOOKUP($A$2,MAY!$A$2:$AN$301,39,FALSE),VLOOKUP($A131,JUN!$A$2:$AM$301,38,FALSE))</f>
        <v>0</v>
      </c>
      <c r="AP131" s="11">
        <f>SUM(VLOOKUP($A131,APR!$A$2:$AM$301,39,FALSE),VLOOKUP($A$2,MAY!$A$2:$AN$301,40,FALSE),VLOOKUP($A131,JUN!$A$2:$AM$301,39,FALSE))</f>
        <v>0</v>
      </c>
      <c r="AQ131" s="125" t="e">
        <f t="shared" si="11"/>
        <v>#DIV/0!</v>
      </c>
    </row>
    <row r="132" spans="1:43" x14ac:dyDescent="0.25">
      <c r="A132" s="10">
        <v>131</v>
      </c>
      <c r="B132" s="11">
        <f>VLOOKUP($A132,Table2[[No]:[Date Student Last Attended Program
(mm/dd/yyyy)]],2,FALSE)</f>
        <v>0</v>
      </c>
      <c r="C132" s="12">
        <f>VLOOKUP($A132,Table2[[No]:[Date Student Last Attended Program
(mm/dd/yyyy)]],4,FALSE)</f>
        <v>0</v>
      </c>
      <c r="D132" s="51">
        <f>VLOOKUP($A132,Table2[[No]:[Date Student Last Attended Program
(mm/dd/yyyy)]],14,FALSE)</f>
        <v>0</v>
      </c>
      <c r="E132" s="138">
        <f>VLOOKUP($A132,Table2[[No]:[Date Student Last Attended Program
(mm/dd/yyyy)]],17,FALSE)</f>
        <v>0</v>
      </c>
      <c r="F132" s="207">
        <f>VLOOKUP($A132,Table2[[No]:[Date Student Last Attended Program
(mm/dd/yyyy)]],18,FALSE)</f>
        <v>0</v>
      </c>
      <c r="G132" s="209">
        <f>VLOOKUP($A132,Table2[[#All],[No]:[Which Group Does Student Participate In?
(optional)]],23,FALSE)</f>
        <v>0</v>
      </c>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11">
        <f t="shared" si="8"/>
        <v>0</v>
      </c>
      <c r="AM132" s="11">
        <f t="shared" si="9"/>
        <v>0</v>
      </c>
      <c r="AN132" s="47" t="e">
        <f t="shared" si="10"/>
        <v>#DIV/0!</v>
      </c>
      <c r="AO132" s="11">
        <f>SUM(VLOOKUP($A132,APR!$A$2:$AM$301,38,FALSE),VLOOKUP($A$2,MAY!$A$2:$AN$301,39,FALSE),VLOOKUP($A132,JUN!$A$2:$AM$301,38,FALSE))</f>
        <v>0</v>
      </c>
      <c r="AP132" s="11">
        <f>SUM(VLOOKUP($A132,APR!$A$2:$AM$301,39,FALSE),VLOOKUP($A$2,MAY!$A$2:$AN$301,40,FALSE),VLOOKUP($A132,JUN!$A$2:$AM$301,39,FALSE))</f>
        <v>0</v>
      </c>
      <c r="AQ132" s="125" t="e">
        <f t="shared" si="11"/>
        <v>#DIV/0!</v>
      </c>
    </row>
    <row r="133" spans="1:43" x14ac:dyDescent="0.25">
      <c r="A133" s="10">
        <v>132</v>
      </c>
      <c r="B133" s="11">
        <f>VLOOKUP($A133,Table2[[No]:[Date Student Last Attended Program
(mm/dd/yyyy)]],2,FALSE)</f>
        <v>0</v>
      </c>
      <c r="C133" s="12">
        <f>VLOOKUP($A133,Table2[[No]:[Date Student Last Attended Program
(mm/dd/yyyy)]],4,FALSE)</f>
        <v>0</v>
      </c>
      <c r="D133" s="51">
        <f>VLOOKUP($A133,Table2[[No]:[Date Student Last Attended Program
(mm/dd/yyyy)]],14,FALSE)</f>
        <v>0</v>
      </c>
      <c r="E133" s="138">
        <f>VLOOKUP($A133,Table2[[No]:[Date Student Last Attended Program
(mm/dd/yyyy)]],17,FALSE)</f>
        <v>0</v>
      </c>
      <c r="F133" s="207">
        <f>VLOOKUP($A133,Table2[[No]:[Date Student Last Attended Program
(mm/dd/yyyy)]],18,FALSE)</f>
        <v>0</v>
      </c>
      <c r="G133" s="209">
        <f>VLOOKUP($A133,Table2[[#All],[No]:[Which Group Does Student Participate In?
(optional)]],23,FALSE)</f>
        <v>0</v>
      </c>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9"/>
      <c r="AH133" s="9"/>
      <c r="AI133" s="9"/>
      <c r="AJ133" s="9"/>
      <c r="AK133" s="9"/>
      <c r="AL133" s="11">
        <f t="shared" si="8"/>
        <v>0</v>
      </c>
      <c r="AM133" s="11">
        <f t="shared" si="9"/>
        <v>0</v>
      </c>
      <c r="AN133" s="47" t="e">
        <f t="shared" si="10"/>
        <v>#DIV/0!</v>
      </c>
      <c r="AO133" s="11">
        <f>SUM(VLOOKUP($A133,APR!$A$2:$AM$301,38,FALSE),VLOOKUP($A$2,MAY!$A$2:$AN$301,39,FALSE),VLOOKUP($A133,JUN!$A$2:$AM$301,38,FALSE))</f>
        <v>0</v>
      </c>
      <c r="AP133" s="11">
        <f>SUM(VLOOKUP($A133,APR!$A$2:$AM$301,39,FALSE),VLOOKUP($A$2,MAY!$A$2:$AN$301,40,FALSE),VLOOKUP($A133,JUN!$A$2:$AM$301,39,FALSE))</f>
        <v>0</v>
      </c>
      <c r="AQ133" s="125" t="e">
        <f t="shared" si="11"/>
        <v>#DIV/0!</v>
      </c>
    </row>
    <row r="134" spans="1:43" x14ac:dyDescent="0.25">
      <c r="A134" s="10">
        <v>133</v>
      </c>
      <c r="B134" s="11">
        <f>VLOOKUP($A134,Table2[[No]:[Date Student Last Attended Program
(mm/dd/yyyy)]],2,FALSE)</f>
        <v>0</v>
      </c>
      <c r="C134" s="12">
        <f>VLOOKUP($A134,Table2[[No]:[Date Student Last Attended Program
(mm/dd/yyyy)]],4,FALSE)</f>
        <v>0</v>
      </c>
      <c r="D134" s="51">
        <f>VLOOKUP($A134,Table2[[No]:[Date Student Last Attended Program
(mm/dd/yyyy)]],14,FALSE)</f>
        <v>0</v>
      </c>
      <c r="E134" s="138">
        <f>VLOOKUP($A134,Table2[[No]:[Date Student Last Attended Program
(mm/dd/yyyy)]],17,FALSE)</f>
        <v>0</v>
      </c>
      <c r="F134" s="207">
        <f>VLOOKUP($A134,Table2[[No]:[Date Student Last Attended Program
(mm/dd/yyyy)]],18,FALSE)</f>
        <v>0</v>
      </c>
      <c r="G134" s="209">
        <f>VLOOKUP($A134,Table2[[#All],[No]:[Which Group Does Student Participate In?
(optional)]],23,FALSE)</f>
        <v>0</v>
      </c>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9"/>
      <c r="AH134" s="9"/>
      <c r="AI134" s="9"/>
      <c r="AJ134" s="9"/>
      <c r="AK134" s="9"/>
      <c r="AL134" s="11">
        <f t="shared" si="8"/>
        <v>0</v>
      </c>
      <c r="AM134" s="11">
        <f t="shared" si="9"/>
        <v>0</v>
      </c>
      <c r="AN134" s="47" t="e">
        <f t="shared" si="10"/>
        <v>#DIV/0!</v>
      </c>
      <c r="AO134" s="11">
        <f>SUM(VLOOKUP($A134,APR!$A$2:$AM$301,38,FALSE),VLOOKUP($A$2,MAY!$A$2:$AN$301,39,FALSE),VLOOKUP($A134,JUN!$A$2:$AM$301,38,FALSE))</f>
        <v>0</v>
      </c>
      <c r="AP134" s="11">
        <f>SUM(VLOOKUP($A134,APR!$A$2:$AM$301,39,FALSE),VLOOKUP($A$2,MAY!$A$2:$AN$301,40,FALSE),VLOOKUP($A134,JUN!$A$2:$AM$301,39,FALSE))</f>
        <v>0</v>
      </c>
      <c r="AQ134" s="125" t="e">
        <f t="shared" si="11"/>
        <v>#DIV/0!</v>
      </c>
    </row>
    <row r="135" spans="1:43" x14ac:dyDescent="0.25">
      <c r="A135" s="10">
        <v>134</v>
      </c>
      <c r="B135" s="11">
        <f>VLOOKUP($A135,Table2[[No]:[Date Student Last Attended Program
(mm/dd/yyyy)]],2,FALSE)</f>
        <v>0</v>
      </c>
      <c r="C135" s="12">
        <f>VLOOKUP($A135,Table2[[No]:[Date Student Last Attended Program
(mm/dd/yyyy)]],4,FALSE)</f>
        <v>0</v>
      </c>
      <c r="D135" s="51">
        <f>VLOOKUP($A135,Table2[[No]:[Date Student Last Attended Program
(mm/dd/yyyy)]],14,FALSE)</f>
        <v>0</v>
      </c>
      <c r="E135" s="138">
        <f>VLOOKUP($A135,Table2[[No]:[Date Student Last Attended Program
(mm/dd/yyyy)]],17,FALSE)</f>
        <v>0</v>
      </c>
      <c r="F135" s="207">
        <f>VLOOKUP($A135,Table2[[No]:[Date Student Last Attended Program
(mm/dd/yyyy)]],18,FALSE)</f>
        <v>0</v>
      </c>
      <c r="G135" s="209">
        <f>VLOOKUP($A135,Table2[[#All],[No]:[Which Group Does Student Participate In?
(optional)]],23,FALSE)</f>
        <v>0</v>
      </c>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c r="AJ135" s="9"/>
      <c r="AK135" s="9"/>
      <c r="AL135" s="11">
        <f t="shared" si="8"/>
        <v>0</v>
      </c>
      <c r="AM135" s="11">
        <f t="shared" si="9"/>
        <v>0</v>
      </c>
      <c r="AN135" s="47" t="e">
        <f t="shared" si="10"/>
        <v>#DIV/0!</v>
      </c>
      <c r="AO135" s="11">
        <f>SUM(VLOOKUP($A135,APR!$A$2:$AM$301,38,FALSE),VLOOKUP($A$2,MAY!$A$2:$AN$301,39,FALSE),VLOOKUP($A135,JUN!$A$2:$AM$301,38,FALSE))</f>
        <v>0</v>
      </c>
      <c r="AP135" s="11">
        <f>SUM(VLOOKUP($A135,APR!$A$2:$AM$301,39,FALSE),VLOOKUP($A$2,MAY!$A$2:$AN$301,40,FALSE),VLOOKUP($A135,JUN!$A$2:$AM$301,39,FALSE))</f>
        <v>0</v>
      </c>
      <c r="AQ135" s="125" t="e">
        <f t="shared" si="11"/>
        <v>#DIV/0!</v>
      </c>
    </row>
    <row r="136" spans="1:43" x14ac:dyDescent="0.25">
      <c r="A136" s="10">
        <v>135</v>
      </c>
      <c r="B136" s="11">
        <f>VLOOKUP($A136,Table2[[No]:[Date Student Last Attended Program
(mm/dd/yyyy)]],2,FALSE)</f>
        <v>0</v>
      </c>
      <c r="C136" s="12">
        <f>VLOOKUP($A136,Table2[[No]:[Date Student Last Attended Program
(mm/dd/yyyy)]],4,FALSE)</f>
        <v>0</v>
      </c>
      <c r="D136" s="51">
        <f>VLOOKUP($A136,Table2[[No]:[Date Student Last Attended Program
(mm/dd/yyyy)]],14,FALSE)</f>
        <v>0</v>
      </c>
      <c r="E136" s="138">
        <f>VLOOKUP($A136,Table2[[No]:[Date Student Last Attended Program
(mm/dd/yyyy)]],17,FALSE)</f>
        <v>0</v>
      </c>
      <c r="F136" s="207">
        <f>VLOOKUP($A136,Table2[[No]:[Date Student Last Attended Program
(mm/dd/yyyy)]],18,FALSE)</f>
        <v>0</v>
      </c>
      <c r="G136" s="209">
        <f>VLOOKUP($A136,Table2[[#All],[No]:[Which Group Does Student Participate In?
(optional)]],23,FALSE)</f>
        <v>0</v>
      </c>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c r="AL136" s="11">
        <f t="shared" si="8"/>
        <v>0</v>
      </c>
      <c r="AM136" s="11">
        <f t="shared" si="9"/>
        <v>0</v>
      </c>
      <c r="AN136" s="47" t="e">
        <f t="shared" si="10"/>
        <v>#DIV/0!</v>
      </c>
      <c r="AO136" s="11">
        <f>SUM(VLOOKUP($A136,APR!$A$2:$AM$301,38,FALSE),VLOOKUP($A$2,MAY!$A$2:$AN$301,39,FALSE),VLOOKUP($A136,JUN!$A$2:$AM$301,38,FALSE))</f>
        <v>0</v>
      </c>
      <c r="AP136" s="11">
        <f>SUM(VLOOKUP($A136,APR!$A$2:$AM$301,39,FALSE),VLOOKUP($A$2,MAY!$A$2:$AN$301,40,FALSE),VLOOKUP($A136,JUN!$A$2:$AM$301,39,FALSE))</f>
        <v>0</v>
      </c>
      <c r="AQ136" s="125" t="e">
        <f t="shared" si="11"/>
        <v>#DIV/0!</v>
      </c>
    </row>
    <row r="137" spans="1:43" x14ac:dyDescent="0.25">
      <c r="A137" s="10">
        <v>136</v>
      </c>
      <c r="B137" s="11">
        <f>VLOOKUP($A137,Table2[[No]:[Date Student Last Attended Program
(mm/dd/yyyy)]],2,FALSE)</f>
        <v>0</v>
      </c>
      <c r="C137" s="12">
        <f>VLOOKUP($A137,Table2[[No]:[Date Student Last Attended Program
(mm/dd/yyyy)]],4,FALSE)</f>
        <v>0</v>
      </c>
      <c r="D137" s="51">
        <f>VLOOKUP($A137,Table2[[No]:[Date Student Last Attended Program
(mm/dd/yyyy)]],14,FALSE)</f>
        <v>0</v>
      </c>
      <c r="E137" s="138">
        <f>VLOOKUP($A137,Table2[[No]:[Date Student Last Attended Program
(mm/dd/yyyy)]],17,FALSE)</f>
        <v>0</v>
      </c>
      <c r="F137" s="207">
        <f>VLOOKUP($A137,Table2[[No]:[Date Student Last Attended Program
(mm/dd/yyyy)]],18,FALSE)</f>
        <v>0</v>
      </c>
      <c r="G137" s="209">
        <f>VLOOKUP($A137,Table2[[#All],[No]:[Which Group Does Student Participate In?
(optional)]],23,FALSE)</f>
        <v>0</v>
      </c>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11">
        <f t="shared" si="8"/>
        <v>0</v>
      </c>
      <c r="AM137" s="11">
        <f t="shared" si="9"/>
        <v>0</v>
      </c>
      <c r="AN137" s="47" t="e">
        <f t="shared" si="10"/>
        <v>#DIV/0!</v>
      </c>
      <c r="AO137" s="11">
        <f>SUM(VLOOKUP($A137,APR!$A$2:$AM$301,38,FALSE),VLOOKUP($A$2,MAY!$A$2:$AN$301,39,FALSE),VLOOKUP($A137,JUN!$A$2:$AM$301,38,FALSE))</f>
        <v>0</v>
      </c>
      <c r="AP137" s="11">
        <f>SUM(VLOOKUP($A137,APR!$A$2:$AM$301,39,FALSE),VLOOKUP($A$2,MAY!$A$2:$AN$301,40,FALSE),VLOOKUP($A137,JUN!$A$2:$AM$301,39,FALSE))</f>
        <v>0</v>
      </c>
      <c r="AQ137" s="125" t="e">
        <f t="shared" si="11"/>
        <v>#DIV/0!</v>
      </c>
    </row>
    <row r="138" spans="1:43" x14ac:dyDescent="0.25">
      <c r="A138" s="10">
        <v>137</v>
      </c>
      <c r="B138" s="11">
        <f>VLOOKUP($A138,Table2[[No]:[Date Student Last Attended Program
(mm/dd/yyyy)]],2,FALSE)</f>
        <v>0</v>
      </c>
      <c r="C138" s="12">
        <f>VLOOKUP($A138,Table2[[No]:[Date Student Last Attended Program
(mm/dd/yyyy)]],4,FALSE)</f>
        <v>0</v>
      </c>
      <c r="D138" s="51">
        <f>VLOOKUP($A138,Table2[[No]:[Date Student Last Attended Program
(mm/dd/yyyy)]],14,FALSE)</f>
        <v>0</v>
      </c>
      <c r="E138" s="138">
        <f>VLOOKUP($A138,Table2[[No]:[Date Student Last Attended Program
(mm/dd/yyyy)]],17,FALSE)</f>
        <v>0</v>
      </c>
      <c r="F138" s="207">
        <f>VLOOKUP($A138,Table2[[No]:[Date Student Last Attended Program
(mm/dd/yyyy)]],18,FALSE)</f>
        <v>0</v>
      </c>
      <c r="G138" s="209">
        <f>VLOOKUP($A138,Table2[[#All],[No]:[Which Group Does Student Participate In?
(optional)]],23,FALSE)</f>
        <v>0</v>
      </c>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9"/>
      <c r="AL138" s="11">
        <f t="shared" si="8"/>
        <v>0</v>
      </c>
      <c r="AM138" s="11">
        <f t="shared" si="9"/>
        <v>0</v>
      </c>
      <c r="AN138" s="47" t="e">
        <f t="shared" si="10"/>
        <v>#DIV/0!</v>
      </c>
      <c r="AO138" s="11">
        <f>SUM(VLOOKUP($A138,APR!$A$2:$AM$301,38,FALSE),VLOOKUP($A$2,MAY!$A$2:$AN$301,39,FALSE),VLOOKUP($A138,JUN!$A$2:$AM$301,38,FALSE))</f>
        <v>0</v>
      </c>
      <c r="AP138" s="11">
        <f>SUM(VLOOKUP($A138,APR!$A$2:$AM$301,39,FALSE),VLOOKUP($A$2,MAY!$A$2:$AN$301,40,FALSE),VLOOKUP($A138,JUN!$A$2:$AM$301,39,FALSE))</f>
        <v>0</v>
      </c>
      <c r="AQ138" s="125" t="e">
        <f t="shared" si="11"/>
        <v>#DIV/0!</v>
      </c>
    </row>
    <row r="139" spans="1:43" x14ac:dyDescent="0.25">
      <c r="A139" s="10">
        <v>138</v>
      </c>
      <c r="B139" s="11">
        <f>VLOOKUP($A139,Table2[[No]:[Date Student Last Attended Program
(mm/dd/yyyy)]],2,FALSE)</f>
        <v>0</v>
      </c>
      <c r="C139" s="12">
        <f>VLOOKUP($A139,Table2[[No]:[Date Student Last Attended Program
(mm/dd/yyyy)]],4,FALSE)</f>
        <v>0</v>
      </c>
      <c r="D139" s="51">
        <f>VLOOKUP($A139,Table2[[No]:[Date Student Last Attended Program
(mm/dd/yyyy)]],14,FALSE)</f>
        <v>0</v>
      </c>
      <c r="E139" s="138">
        <f>VLOOKUP($A139,Table2[[No]:[Date Student Last Attended Program
(mm/dd/yyyy)]],17,FALSE)</f>
        <v>0</v>
      </c>
      <c r="F139" s="207">
        <f>VLOOKUP($A139,Table2[[No]:[Date Student Last Attended Program
(mm/dd/yyyy)]],18,FALSE)</f>
        <v>0</v>
      </c>
      <c r="G139" s="209">
        <f>VLOOKUP($A139,Table2[[#All],[No]:[Which Group Does Student Participate In?
(optional)]],23,FALSE)</f>
        <v>0</v>
      </c>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11">
        <f t="shared" si="8"/>
        <v>0</v>
      </c>
      <c r="AM139" s="11">
        <f t="shared" si="9"/>
        <v>0</v>
      </c>
      <c r="AN139" s="47" t="e">
        <f t="shared" si="10"/>
        <v>#DIV/0!</v>
      </c>
      <c r="AO139" s="11">
        <f>SUM(VLOOKUP($A139,APR!$A$2:$AM$301,38,FALSE),VLOOKUP($A$2,MAY!$A$2:$AN$301,39,FALSE),VLOOKUP($A139,JUN!$A$2:$AM$301,38,FALSE))</f>
        <v>0</v>
      </c>
      <c r="AP139" s="11">
        <f>SUM(VLOOKUP($A139,APR!$A$2:$AM$301,39,FALSE),VLOOKUP($A$2,MAY!$A$2:$AN$301,40,FALSE),VLOOKUP($A139,JUN!$A$2:$AM$301,39,FALSE))</f>
        <v>0</v>
      </c>
      <c r="AQ139" s="125" t="e">
        <f t="shared" si="11"/>
        <v>#DIV/0!</v>
      </c>
    </row>
    <row r="140" spans="1:43" x14ac:dyDescent="0.25">
      <c r="A140" s="10">
        <v>139</v>
      </c>
      <c r="B140" s="11">
        <f>VLOOKUP($A140,Table2[[No]:[Date Student Last Attended Program
(mm/dd/yyyy)]],2,FALSE)</f>
        <v>0</v>
      </c>
      <c r="C140" s="12">
        <f>VLOOKUP($A140,Table2[[No]:[Date Student Last Attended Program
(mm/dd/yyyy)]],4,FALSE)</f>
        <v>0</v>
      </c>
      <c r="D140" s="51">
        <f>VLOOKUP($A140,Table2[[No]:[Date Student Last Attended Program
(mm/dd/yyyy)]],14,FALSE)</f>
        <v>0</v>
      </c>
      <c r="E140" s="138">
        <f>VLOOKUP($A140,Table2[[No]:[Date Student Last Attended Program
(mm/dd/yyyy)]],17,FALSE)</f>
        <v>0</v>
      </c>
      <c r="F140" s="207">
        <f>VLOOKUP($A140,Table2[[No]:[Date Student Last Attended Program
(mm/dd/yyyy)]],18,FALSE)</f>
        <v>0</v>
      </c>
      <c r="G140" s="209">
        <f>VLOOKUP($A140,Table2[[#All],[No]:[Which Group Does Student Participate In?
(optional)]],23,FALSE)</f>
        <v>0</v>
      </c>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9"/>
      <c r="AH140" s="9"/>
      <c r="AI140" s="9"/>
      <c r="AJ140" s="9"/>
      <c r="AK140" s="9"/>
      <c r="AL140" s="11">
        <f t="shared" si="8"/>
        <v>0</v>
      </c>
      <c r="AM140" s="11">
        <f t="shared" si="9"/>
        <v>0</v>
      </c>
      <c r="AN140" s="47" t="e">
        <f t="shared" si="10"/>
        <v>#DIV/0!</v>
      </c>
      <c r="AO140" s="11">
        <f>SUM(VLOOKUP($A140,APR!$A$2:$AM$301,38,FALSE),VLOOKUP($A$2,MAY!$A$2:$AN$301,39,FALSE),VLOOKUP($A140,JUN!$A$2:$AM$301,38,FALSE))</f>
        <v>0</v>
      </c>
      <c r="AP140" s="11">
        <f>SUM(VLOOKUP($A140,APR!$A$2:$AM$301,39,FALSE),VLOOKUP($A$2,MAY!$A$2:$AN$301,40,FALSE),VLOOKUP($A140,JUN!$A$2:$AM$301,39,FALSE))</f>
        <v>0</v>
      </c>
      <c r="AQ140" s="125" t="e">
        <f t="shared" si="11"/>
        <v>#DIV/0!</v>
      </c>
    </row>
    <row r="141" spans="1:43" x14ac:dyDescent="0.25">
      <c r="A141" s="10">
        <v>140</v>
      </c>
      <c r="B141" s="11">
        <f>VLOOKUP($A141,Table2[[No]:[Date Student Last Attended Program
(mm/dd/yyyy)]],2,FALSE)</f>
        <v>0</v>
      </c>
      <c r="C141" s="12">
        <f>VLOOKUP($A141,Table2[[No]:[Date Student Last Attended Program
(mm/dd/yyyy)]],4,FALSE)</f>
        <v>0</v>
      </c>
      <c r="D141" s="51">
        <f>VLOOKUP($A141,Table2[[No]:[Date Student Last Attended Program
(mm/dd/yyyy)]],14,FALSE)</f>
        <v>0</v>
      </c>
      <c r="E141" s="138">
        <f>VLOOKUP($A141,Table2[[No]:[Date Student Last Attended Program
(mm/dd/yyyy)]],17,FALSE)</f>
        <v>0</v>
      </c>
      <c r="F141" s="207">
        <f>VLOOKUP($A141,Table2[[No]:[Date Student Last Attended Program
(mm/dd/yyyy)]],18,FALSE)</f>
        <v>0</v>
      </c>
      <c r="G141" s="209">
        <f>VLOOKUP($A141,Table2[[#All],[No]:[Which Group Does Student Participate In?
(optional)]],23,FALSE)</f>
        <v>0</v>
      </c>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11">
        <f t="shared" si="8"/>
        <v>0</v>
      </c>
      <c r="AM141" s="11">
        <f t="shared" si="9"/>
        <v>0</v>
      </c>
      <c r="AN141" s="47" t="e">
        <f t="shared" si="10"/>
        <v>#DIV/0!</v>
      </c>
      <c r="AO141" s="11">
        <f>SUM(VLOOKUP($A141,APR!$A$2:$AM$301,38,FALSE),VLOOKUP($A$2,MAY!$A$2:$AN$301,39,FALSE),VLOOKUP($A141,JUN!$A$2:$AM$301,38,FALSE))</f>
        <v>0</v>
      </c>
      <c r="AP141" s="11">
        <f>SUM(VLOOKUP($A141,APR!$A$2:$AM$301,39,FALSE),VLOOKUP($A$2,MAY!$A$2:$AN$301,40,FALSE),VLOOKUP($A141,JUN!$A$2:$AM$301,39,FALSE))</f>
        <v>0</v>
      </c>
      <c r="AQ141" s="125" t="e">
        <f t="shared" si="11"/>
        <v>#DIV/0!</v>
      </c>
    </row>
    <row r="142" spans="1:43" x14ac:dyDescent="0.25">
      <c r="A142" s="10">
        <v>141</v>
      </c>
      <c r="B142" s="11">
        <f>VLOOKUP($A142,Table2[[No]:[Date Student Last Attended Program
(mm/dd/yyyy)]],2,FALSE)</f>
        <v>0</v>
      </c>
      <c r="C142" s="12">
        <f>VLOOKUP($A142,Table2[[No]:[Date Student Last Attended Program
(mm/dd/yyyy)]],4,FALSE)</f>
        <v>0</v>
      </c>
      <c r="D142" s="51">
        <f>VLOOKUP($A142,Table2[[No]:[Date Student Last Attended Program
(mm/dd/yyyy)]],14,FALSE)</f>
        <v>0</v>
      </c>
      <c r="E142" s="138">
        <f>VLOOKUP($A142,Table2[[No]:[Date Student Last Attended Program
(mm/dd/yyyy)]],17,FALSE)</f>
        <v>0</v>
      </c>
      <c r="F142" s="207">
        <f>VLOOKUP($A142,Table2[[No]:[Date Student Last Attended Program
(mm/dd/yyyy)]],18,FALSE)</f>
        <v>0</v>
      </c>
      <c r="G142" s="209">
        <f>VLOOKUP($A142,Table2[[#All],[No]:[Which Group Does Student Participate In?
(optional)]],23,FALSE)</f>
        <v>0</v>
      </c>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9"/>
      <c r="AL142" s="11">
        <f t="shared" si="8"/>
        <v>0</v>
      </c>
      <c r="AM142" s="11">
        <f t="shared" si="9"/>
        <v>0</v>
      </c>
      <c r="AN142" s="47" t="e">
        <f t="shared" si="10"/>
        <v>#DIV/0!</v>
      </c>
      <c r="AO142" s="11">
        <f>SUM(VLOOKUP($A142,APR!$A$2:$AM$301,38,FALSE),VLOOKUP($A$2,MAY!$A$2:$AN$301,39,FALSE),VLOOKUP($A142,JUN!$A$2:$AM$301,38,FALSE))</f>
        <v>0</v>
      </c>
      <c r="AP142" s="11">
        <f>SUM(VLOOKUP($A142,APR!$A$2:$AM$301,39,FALSE),VLOOKUP($A$2,MAY!$A$2:$AN$301,40,FALSE),VLOOKUP($A142,JUN!$A$2:$AM$301,39,FALSE))</f>
        <v>0</v>
      </c>
      <c r="AQ142" s="125" t="e">
        <f t="shared" si="11"/>
        <v>#DIV/0!</v>
      </c>
    </row>
    <row r="143" spans="1:43" x14ac:dyDescent="0.25">
      <c r="A143" s="10">
        <v>142</v>
      </c>
      <c r="B143" s="11">
        <f>VLOOKUP($A143,Table2[[No]:[Date Student Last Attended Program
(mm/dd/yyyy)]],2,FALSE)</f>
        <v>0</v>
      </c>
      <c r="C143" s="12">
        <f>VLOOKUP($A143,Table2[[No]:[Date Student Last Attended Program
(mm/dd/yyyy)]],4,FALSE)</f>
        <v>0</v>
      </c>
      <c r="D143" s="51">
        <f>VLOOKUP($A143,Table2[[No]:[Date Student Last Attended Program
(mm/dd/yyyy)]],14,FALSE)</f>
        <v>0</v>
      </c>
      <c r="E143" s="138">
        <f>VLOOKUP($A143,Table2[[No]:[Date Student Last Attended Program
(mm/dd/yyyy)]],17,FALSE)</f>
        <v>0</v>
      </c>
      <c r="F143" s="207">
        <f>VLOOKUP($A143,Table2[[No]:[Date Student Last Attended Program
(mm/dd/yyyy)]],18,FALSE)</f>
        <v>0</v>
      </c>
      <c r="G143" s="209">
        <f>VLOOKUP($A143,Table2[[#All],[No]:[Which Group Does Student Participate In?
(optional)]],23,FALSE)</f>
        <v>0</v>
      </c>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11">
        <f t="shared" si="8"/>
        <v>0</v>
      </c>
      <c r="AM143" s="11">
        <f t="shared" si="9"/>
        <v>0</v>
      </c>
      <c r="AN143" s="47" t="e">
        <f t="shared" si="10"/>
        <v>#DIV/0!</v>
      </c>
      <c r="AO143" s="11">
        <f>SUM(VLOOKUP($A143,APR!$A$2:$AM$301,38,FALSE),VLOOKUP($A$2,MAY!$A$2:$AN$301,39,FALSE),VLOOKUP($A143,JUN!$A$2:$AM$301,38,FALSE))</f>
        <v>0</v>
      </c>
      <c r="AP143" s="11">
        <f>SUM(VLOOKUP($A143,APR!$A$2:$AM$301,39,FALSE),VLOOKUP($A$2,MAY!$A$2:$AN$301,40,FALSE),VLOOKUP($A143,JUN!$A$2:$AM$301,39,FALSE))</f>
        <v>0</v>
      </c>
      <c r="AQ143" s="125" t="e">
        <f t="shared" si="11"/>
        <v>#DIV/0!</v>
      </c>
    </row>
    <row r="144" spans="1:43" x14ac:dyDescent="0.25">
      <c r="A144" s="10">
        <v>143</v>
      </c>
      <c r="B144" s="11">
        <f>VLOOKUP($A144,Table2[[No]:[Date Student Last Attended Program
(mm/dd/yyyy)]],2,FALSE)</f>
        <v>0</v>
      </c>
      <c r="C144" s="12">
        <f>VLOOKUP($A144,Table2[[No]:[Date Student Last Attended Program
(mm/dd/yyyy)]],4,FALSE)</f>
        <v>0</v>
      </c>
      <c r="D144" s="51">
        <f>VLOOKUP($A144,Table2[[No]:[Date Student Last Attended Program
(mm/dd/yyyy)]],14,FALSE)</f>
        <v>0</v>
      </c>
      <c r="E144" s="138">
        <f>VLOOKUP($A144,Table2[[No]:[Date Student Last Attended Program
(mm/dd/yyyy)]],17,FALSE)</f>
        <v>0</v>
      </c>
      <c r="F144" s="207">
        <f>VLOOKUP($A144,Table2[[No]:[Date Student Last Attended Program
(mm/dd/yyyy)]],18,FALSE)</f>
        <v>0</v>
      </c>
      <c r="G144" s="209">
        <f>VLOOKUP($A144,Table2[[#All],[No]:[Which Group Does Student Participate In?
(optional)]],23,FALSE)</f>
        <v>0</v>
      </c>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c r="AG144" s="9"/>
      <c r="AH144" s="9"/>
      <c r="AI144" s="9"/>
      <c r="AJ144" s="9"/>
      <c r="AK144" s="9"/>
      <c r="AL144" s="11">
        <f t="shared" si="8"/>
        <v>0</v>
      </c>
      <c r="AM144" s="11">
        <f t="shared" si="9"/>
        <v>0</v>
      </c>
      <c r="AN144" s="47" t="e">
        <f t="shared" si="10"/>
        <v>#DIV/0!</v>
      </c>
      <c r="AO144" s="11">
        <f>SUM(VLOOKUP($A144,APR!$A$2:$AM$301,38,FALSE),VLOOKUP($A$2,MAY!$A$2:$AN$301,39,FALSE),VLOOKUP($A144,JUN!$A$2:$AM$301,38,FALSE))</f>
        <v>0</v>
      </c>
      <c r="AP144" s="11">
        <f>SUM(VLOOKUP($A144,APR!$A$2:$AM$301,39,FALSE),VLOOKUP($A$2,MAY!$A$2:$AN$301,40,FALSE),VLOOKUP($A144,JUN!$A$2:$AM$301,39,FALSE))</f>
        <v>0</v>
      </c>
      <c r="AQ144" s="125" t="e">
        <f t="shared" si="11"/>
        <v>#DIV/0!</v>
      </c>
    </row>
    <row r="145" spans="1:43" x14ac:dyDescent="0.25">
      <c r="A145" s="10">
        <v>144</v>
      </c>
      <c r="B145" s="11">
        <f>VLOOKUP($A145,Table2[[No]:[Date Student Last Attended Program
(mm/dd/yyyy)]],2,FALSE)</f>
        <v>0</v>
      </c>
      <c r="C145" s="12">
        <f>VLOOKUP($A145,Table2[[No]:[Date Student Last Attended Program
(mm/dd/yyyy)]],4,FALSE)</f>
        <v>0</v>
      </c>
      <c r="D145" s="51">
        <f>VLOOKUP($A145,Table2[[No]:[Date Student Last Attended Program
(mm/dd/yyyy)]],14,FALSE)</f>
        <v>0</v>
      </c>
      <c r="E145" s="138">
        <f>VLOOKUP($A145,Table2[[No]:[Date Student Last Attended Program
(mm/dd/yyyy)]],17,FALSE)</f>
        <v>0</v>
      </c>
      <c r="F145" s="207">
        <f>VLOOKUP($A145,Table2[[No]:[Date Student Last Attended Program
(mm/dd/yyyy)]],18,FALSE)</f>
        <v>0</v>
      </c>
      <c r="G145" s="209">
        <f>VLOOKUP($A145,Table2[[#All],[No]:[Which Group Does Student Participate In?
(optional)]],23,FALSE)</f>
        <v>0</v>
      </c>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11">
        <f t="shared" si="8"/>
        <v>0</v>
      </c>
      <c r="AM145" s="11">
        <f t="shared" si="9"/>
        <v>0</v>
      </c>
      <c r="AN145" s="47" t="e">
        <f t="shared" si="10"/>
        <v>#DIV/0!</v>
      </c>
      <c r="AO145" s="11">
        <f>SUM(VLOOKUP($A145,APR!$A$2:$AM$301,38,FALSE),VLOOKUP($A$2,MAY!$A$2:$AN$301,39,FALSE),VLOOKUP($A145,JUN!$A$2:$AM$301,38,FALSE))</f>
        <v>0</v>
      </c>
      <c r="AP145" s="11">
        <f>SUM(VLOOKUP($A145,APR!$A$2:$AM$301,39,FALSE),VLOOKUP($A$2,MAY!$A$2:$AN$301,40,FALSE),VLOOKUP($A145,JUN!$A$2:$AM$301,39,FALSE))</f>
        <v>0</v>
      </c>
      <c r="AQ145" s="125" t="e">
        <f t="shared" si="11"/>
        <v>#DIV/0!</v>
      </c>
    </row>
    <row r="146" spans="1:43" x14ac:dyDescent="0.25">
      <c r="A146" s="10">
        <v>145</v>
      </c>
      <c r="B146" s="11">
        <f>VLOOKUP($A146,Table2[[No]:[Date Student Last Attended Program
(mm/dd/yyyy)]],2,FALSE)</f>
        <v>0</v>
      </c>
      <c r="C146" s="12">
        <f>VLOOKUP($A146,Table2[[No]:[Date Student Last Attended Program
(mm/dd/yyyy)]],4,FALSE)</f>
        <v>0</v>
      </c>
      <c r="D146" s="51">
        <f>VLOOKUP($A146,Table2[[No]:[Date Student Last Attended Program
(mm/dd/yyyy)]],14,FALSE)</f>
        <v>0</v>
      </c>
      <c r="E146" s="138">
        <f>VLOOKUP($A146,Table2[[No]:[Date Student Last Attended Program
(mm/dd/yyyy)]],17,FALSE)</f>
        <v>0</v>
      </c>
      <c r="F146" s="207">
        <f>VLOOKUP($A146,Table2[[No]:[Date Student Last Attended Program
(mm/dd/yyyy)]],18,FALSE)</f>
        <v>0</v>
      </c>
      <c r="G146" s="209">
        <f>VLOOKUP($A146,Table2[[#All],[No]:[Which Group Does Student Participate In?
(optional)]],23,FALSE)</f>
        <v>0</v>
      </c>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c r="AG146" s="9"/>
      <c r="AH146" s="9"/>
      <c r="AI146" s="9"/>
      <c r="AJ146" s="9"/>
      <c r="AK146" s="9"/>
      <c r="AL146" s="11">
        <f t="shared" si="8"/>
        <v>0</v>
      </c>
      <c r="AM146" s="11">
        <f t="shared" si="9"/>
        <v>0</v>
      </c>
      <c r="AN146" s="47" t="e">
        <f t="shared" si="10"/>
        <v>#DIV/0!</v>
      </c>
      <c r="AO146" s="11">
        <f>SUM(VLOOKUP($A146,APR!$A$2:$AM$301,38,FALSE),VLOOKUP($A$2,MAY!$A$2:$AN$301,39,FALSE),VLOOKUP($A146,JUN!$A$2:$AM$301,38,FALSE))</f>
        <v>0</v>
      </c>
      <c r="AP146" s="11">
        <f>SUM(VLOOKUP($A146,APR!$A$2:$AM$301,39,FALSE),VLOOKUP($A$2,MAY!$A$2:$AN$301,40,FALSE),VLOOKUP($A146,JUN!$A$2:$AM$301,39,FALSE))</f>
        <v>0</v>
      </c>
      <c r="AQ146" s="125" t="e">
        <f t="shared" si="11"/>
        <v>#DIV/0!</v>
      </c>
    </row>
    <row r="147" spans="1:43" x14ac:dyDescent="0.25">
      <c r="A147" s="10">
        <v>146</v>
      </c>
      <c r="B147" s="11">
        <f>VLOOKUP($A147,Table2[[No]:[Date Student Last Attended Program
(mm/dd/yyyy)]],2,FALSE)</f>
        <v>0</v>
      </c>
      <c r="C147" s="12">
        <f>VLOOKUP($A147,Table2[[No]:[Date Student Last Attended Program
(mm/dd/yyyy)]],4,FALSE)</f>
        <v>0</v>
      </c>
      <c r="D147" s="51">
        <f>VLOOKUP($A147,Table2[[No]:[Date Student Last Attended Program
(mm/dd/yyyy)]],14,FALSE)</f>
        <v>0</v>
      </c>
      <c r="E147" s="138">
        <f>VLOOKUP($A147,Table2[[No]:[Date Student Last Attended Program
(mm/dd/yyyy)]],17,FALSE)</f>
        <v>0</v>
      </c>
      <c r="F147" s="207">
        <f>VLOOKUP($A147,Table2[[No]:[Date Student Last Attended Program
(mm/dd/yyyy)]],18,FALSE)</f>
        <v>0</v>
      </c>
      <c r="G147" s="209">
        <f>VLOOKUP($A147,Table2[[#All],[No]:[Which Group Does Student Participate In?
(optional)]],23,FALSE)</f>
        <v>0</v>
      </c>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11">
        <f t="shared" si="8"/>
        <v>0</v>
      </c>
      <c r="AM147" s="11">
        <f t="shared" si="9"/>
        <v>0</v>
      </c>
      <c r="AN147" s="47" t="e">
        <f t="shared" si="10"/>
        <v>#DIV/0!</v>
      </c>
      <c r="AO147" s="11">
        <f>SUM(VLOOKUP($A147,APR!$A$2:$AM$301,38,FALSE),VLOOKUP($A$2,MAY!$A$2:$AN$301,39,FALSE),VLOOKUP($A147,JUN!$A$2:$AM$301,38,FALSE))</f>
        <v>0</v>
      </c>
      <c r="AP147" s="11">
        <f>SUM(VLOOKUP($A147,APR!$A$2:$AM$301,39,FALSE),VLOOKUP($A$2,MAY!$A$2:$AN$301,40,FALSE),VLOOKUP($A147,JUN!$A$2:$AM$301,39,FALSE))</f>
        <v>0</v>
      </c>
      <c r="AQ147" s="125" t="e">
        <f t="shared" si="11"/>
        <v>#DIV/0!</v>
      </c>
    </row>
    <row r="148" spans="1:43" x14ac:dyDescent="0.25">
      <c r="A148" s="10">
        <v>147</v>
      </c>
      <c r="B148" s="11">
        <f>VLOOKUP($A148,Table2[[No]:[Date Student Last Attended Program
(mm/dd/yyyy)]],2,FALSE)</f>
        <v>0</v>
      </c>
      <c r="C148" s="12">
        <f>VLOOKUP($A148,Table2[[No]:[Date Student Last Attended Program
(mm/dd/yyyy)]],4,FALSE)</f>
        <v>0</v>
      </c>
      <c r="D148" s="51">
        <f>VLOOKUP($A148,Table2[[No]:[Date Student Last Attended Program
(mm/dd/yyyy)]],14,FALSE)</f>
        <v>0</v>
      </c>
      <c r="E148" s="138">
        <f>VLOOKUP($A148,Table2[[No]:[Date Student Last Attended Program
(mm/dd/yyyy)]],17,FALSE)</f>
        <v>0</v>
      </c>
      <c r="F148" s="207">
        <f>VLOOKUP($A148,Table2[[No]:[Date Student Last Attended Program
(mm/dd/yyyy)]],18,FALSE)</f>
        <v>0</v>
      </c>
      <c r="G148" s="209">
        <f>VLOOKUP($A148,Table2[[#All],[No]:[Which Group Does Student Participate In?
(optional)]],23,FALSE)</f>
        <v>0</v>
      </c>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c r="AG148" s="9"/>
      <c r="AH148" s="9"/>
      <c r="AI148" s="9"/>
      <c r="AJ148" s="9"/>
      <c r="AK148" s="9"/>
      <c r="AL148" s="11">
        <f t="shared" si="8"/>
        <v>0</v>
      </c>
      <c r="AM148" s="11">
        <f t="shared" si="9"/>
        <v>0</v>
      </c>
      <c r="AN148" s="47" t="e">
        <f t="shared" si="10"/>
        <v>#DIV/0!</v>
      </c>
      <c r="AO148" s="11">
        <f>SUM(VLOOKUP($A148,APR!$A$2:$AM$301,38,FALSE),VLOOKUP($A$2,MAY!$A$2:$AN$301,39,FALSE),VLOOKUP($A148,JUN!$A$2:$AM$301,38,FALSE))</f>
        <v>0</v>
      </c>
      <c r="AP148" s="11">
        <f>SUM(VLOOKUP($A148,APR!$A$2:$AM$301,39,FALSE),VLOOKUP($A$2,MAY!$A$2:$AN$301,40,FALSE),VLOOKUP($A148,JUN!$A$2:$AM$301,39,FALSE))</f>
        <v>0</v>
      </c>
      <c r="AQ148" s="125" t="e">
        <f t="shared" si="11"/>
        <v>#DIV/0!</v>
      </c>
    </row>
    <row r="149" spans="1:43" x14ac:dyDescent="0.25">
      <c r="A149" s="10">
        <v>148</v>
      </c>
      <c r="B149" s="11">
        <f>VLOOKUP($A149,Table2[[No]:[Date Student Last Attended Program
(mm/dd/yyyy)]],2,FALSE)</f>
        <v>0</v>
      </c>
      <c r="C149" s="12">
        <f>VLOOKUP($A149,Table2[[No]:[Date Student Last Attended Program
(mm/dd/yyyy)]],4,FALSE)</f>
        <v>0</v>
      </c>
      <c r="D149" s="51">
        <f>VLOOKUP($A149,Table2[[No]:[Date Student Last Attended Program
(mm/dd/yyyy)]],14,FALSE)</f>
        <v>0</v>
      </c>
      <c r="E149" s="138">
        <f>VLOOKUP($A149,Table2[[No]:[Date Student Last Attended Program
(mm/dd/yyyy)]],17,FALSE)</f>
        <v>0</v>
      </c>
      <c r="F149" s="207">
        <f>VLOOKUP($A149,Table2[[No]:[Date Student Last Attended Program
(mm/dd/yyyy)]],18,FALSE)</f>
        <v>0</v>
      </c>
      <c r="G149" s="209">
        <f>VLOOKUP($A149,Table2[[#All],[No]:[Which Group Does Student Participate In?
(optional)]],23,FALSE)</f>
        <v>0</v>
      </c>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c r="AG149" s="9"/>
      <c r="AH149" s="9"/>
      <c r="AI149" s="9"/>
      <c r="AJ149" s="9"/>
      <c r="AK149" s="9"/>
      <c r="AL149" s="11">
        <f t="shared" si="8"/>
        <v>0</v>
      </c>
      <c r="AM149" s="11">
        <f t="shared" si="9"/>
        <v>0</v>
      </c>
      <c r="AN149" s="47" t="e">
        <f t="shared" si="10"/>
        <v>#DIV/0!</v>
      </c>
      <c r="AO149" s="11">
        <f>SUM(VLOOKUP($A149,APR!$A$2:$AM$301,38,FALSE),VLOOKUP($A$2,MAY!$A$2:$AN$301,39,FALSE),VLOOKUP($A149,JUN!$A$2:$AM$301,38,FALSE))</f>
        <v>0</v>
      </c>
      <c r="AP149" s="11">
        <f>SUM(VLOOKUP($A149,APR!$A$2:$AM$301,39,FALSE),VLOOKUP($A$2,MAY!$A$2:$AN$301,40,FALSE),VLOOKUP($A149,JUN!$A$2:$AM$301,39,FALSE))</f>
        <v>0</v>
      </c>
      <c r="AQ149" s="125" t="e">
        <f t="shared" si="11"/>
        <v>#DIV/0!</v>
      </c>
    </row>
    <row r="150" spans="1:43" x14ac:dyDescent="0.25">
      <c r="A150" s="10">
        <v>149</v>
      </c>
      <c r="B150" s="11">
        <f>VLOOKUP($A150,Table2[[No]:[Date Student Last Attended Program
(mm/dd/yyyy)]],2,FALSE)</f>
        <v>0</v>
      </c>
      <c r="C150" s="12">
        <f>VLOOKUP($A150,Table2[[No]:[Date Student Last Attended Program
(mm/dd/yyyy)]],4,FALSE)</f>
        <v>0</v>
      </c>
      <c r="D150" s="51">
        <f>VLOOKUP($A150,Table2[[No]:[Date Student Last Attended Program
(mm/dd/yyyy)]],14,FALSE)</f>
        <v>0</v>
      </c>
      <c r="E150" s="138">
        <f>VLOOKUP($A150,Table2[[No]:[Date Student Last Attended Program
(mm/dd/yyyy)]],17,FALSE)</f>
        <v>0</v>
      </c>
      <c r="F150" s="207">
        <f>VLOOKUP($A150,Table2[[No]:[Date Student Last Attended Program
(mm/dd/yyyy)]],18,FALSE)</f>
        <v>0</v>
      </c>
      <c r="G150" s="209">
        <f>VLOOKUP($A150,Table2[[#All],[No]:[Which Group Does Student Participate In?
(optional)]],23,FALSE)</f>
        <v>0</v>
      </c>
      <c r="H150" s="9"/>
      <c r="I150" s="9"/>
      <c r="J150" s="9"/>
      <c r="K150" s="9"/>
      <c r="L150" s="9"/>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11">
        <f t="shared" si="8"/>
        <v>0</v>
      </c>
      <c r="AM150" s="11">
        <f t="shared" si="9"/>
        <v>0</v>
      </c>
      <c r="AN150" s="47" t="e">
        <f t="shared" si="10"/>
        <v>#DIV/0!</v>
      </c>
      <c r="AO150" s="11">
        <f>SUM(VLOOKUP($A150,APR!$A$2:$AM$301,38,FALSE),VLOOKUP($A$2,MAY!$A$2:$AN$301,39,FALSE),VLOOKUP($A150,JUN!$A$2:$AM$301,38,FALSE))</f>
        <v>0</v>
      </c>
      <c r="AP150" s="11">
        <f>SUM(VLOOKUP($A150,APR!$A$2:$AM$301,39,FALSE),VLOOKUP($A$2,MAY!$A$2:$AN$301,40,FALSE),VLOOKUP($A150,JUN!$A$2:$AM$301,39,FALSE))</f>
        <v>0</v>
      </c>
      <c r="AQ150" s="125" t="e">
        <f t="shared" si="11"/>
        <v>#DIV/0!</v>
      </c>
    </row>
    <row r="151" spans="1:43" x14ac:dyDescent="0.25">
      <c r="A151" s="10">
        <v>150</v>
      </c>
      <c r="B151" s="11">
        <f>VLOOKUP($A151,Table2[[No]:[Date Student Last Attended Program
(mm/dd/yyyy)]],2,FALSE)</f>
        <v>0</v>
      </c>
      <c r="C151" s="12">
        <f>VLOOKUP($A151,Table2[[No]:[Date Student Last Attended Program
(mm/dd/yyyy)]],4,FALSE)</f>
        <v>0</v>
      </c>
      <c r="D151" s="51">
        <f>VLOOKUP($A151,Table2[[No]:[Date Student Last Attended Program
(mm/dd/yyyy)]],14,FALSE)</f>
        <v>0</v>
      </c>
      <c r="E151" s="138">
        <f>VLOOKUP($A151,Table2[[No]:[Date Student Last Attended Program
(mm/dd/yyyy)]],17,FALSE)</f>
        <v>0</v>
      </c>
      <c r="F151" s="207">
        <f>VLOOKUP($A151,Table2[[No]:[Date Student Last Attended Program
(mm/dd/yyyy)]],18,FALSE)</f>
        <v>0</v>
      </c>
      <c r="G151" s="209">
        <f>VLOOKUP($A151,Table2[[#All],[No]:[Which Group Does Student Participate In?
(optional)]],23,FALSE)</f>
        <v>0</v>
      </c>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c r="AJ151" s="9"/>
      <c r="AK151" s="9"/>
      <c r="AL151" s="11">
        <f t="shared" si="8"/>
        <v>0</v>
      </c>
      <c r="AM151" s="11">
        <f t="shared" si="9"/>
        <v>0</v>
      </c>
      <c r="AN151" s="47" t="e">
        <f t="shared" si="10"/>
        <v>#DIV/0!</v>
      </c>
      <c r="AO151" s="11">
        <f>SUM(VLOOKUP($A151,APR!$A$2:$AM$301,38,FALSE),VLOOKUP($A$2,MAY!$A$2:$AN$301,39,FALSE),VLOOKUP($A151,JUN!$A$2:$AM$301,38,FALSE))</f>
        <v>0</v>
      </c>
      <c r="AP151" s="11">
        <f>SUM(VLOOKUP($A151,APR!$A$2:$AM$301,39,FALSE),VLOOKUP($A$2,MAY!$A$2:$AN$301,40,FALSE),VLOOKUP($A151,JUN!$A$2:$AM$301,39,FALSE))</f>
        <v>0</v>
      </c>
      <c r="AQ151" s="125" t="e">
        <f t="shared" si="11"/>
        <v>#DIV/0!</v>
      </c>
    </row>
    <row r="152" spans="1:43" x14ac:dyDescent="0.25">
      <c r="A152" s="10">
        <v>151</v>
      </c>
      <c r="B152" s="11">
        <f>VLOOKUP($A152,Table2[[No]:[Date Student Last Attended Program
(mm/dd/yyyy)]],2,FALSE)</f>
        <v>0</v>
      </c>
      <c r="C152" s="12">
        <f>VLOOKUP($A152,Table2[[No]:[Date Student Last Attended Program
(mm/dd/yyyy)]],4,FALSE)</f>
        <v>0</v>
      </c>
      <c r="D152" s="51">
        <f>VLOOKUP($A152,Table2[[No]:[Date Student Last Attended Program
(mm/dd/yyyy)]],14,FALSE)</f>
        <v>0</v>
      </c>
      <c r="E152" s="138">
        <f>VLOOKUP($A152,Table2[[No]:[Date Student Last Attended Program
(mm/dd/yyyy)]],17,FALSE)</f>
        <v>0</v>
      </c>
      <c r="F152" s="207">
        <f>VLOOKUP($A152,Table2[[No]:[Date Student Last Attended Program
(mm/dd/yyyy)]],18,FALSE)</f>
        <v>0</v>
      </c>
      <c r="G152" s="209">
        <f>VLOOKUP($A152,Table2[[#All],[No]:[Which Group Does Student Participate In?
(optional)]],23,FALSE)</f>
        <v>0</v>
      </c>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11">
        <f t="shared" si="8"/>
        <v>0</v>
      </c>
      <c r="AM152" s="11">
        <f t="shared" si="9"/>
        <v>0</v>
      </c>
      <c r="AN152" s="47" t="e">
        <f t="shared" si="10"/>
        <v>#DIV/0!</v>
      </c>
      <c r="AO152" s="11">
        <f>SUM(VLOOKUP($A152,APR!$A$2:$AM$301,38,FALSE),VLOOKUP($A$2,MAY!$A$2:$AN$301,39,FALSE),VLOOKUP($A152,JUN!$A$2:$AM$301,38,FALSE))</f>
        <v>0</v>
      </c>
      <c r="AP152" s="11">
        <f>SUM(VLOOKUP($A152,APR!$A$2:$AM$301,39,FALSE),VLOOKUP($A$2,MAY!$A$2:$AN$301,40,FALSE),VLOOKUP($A152,JUN!$A$2:$AM$301,39,FALSE))</f>
        <v>0</v>
      </c>
      <c r="AQ152" s="125" t="e">
        <f t="shared" si="11"/>
        <v>#DIV/0!</v>
      </c>
    </row>
    <row r="153" spans="1:43" x14ac:dyDescent="0.25">
      <c r="A153" s="10">
        <v>152</v>
      </c>
      <c r="B153" s="11">
        <f>VLOOKUP($A153,Table2[[No]:[Date Student Last Attended Program
(mm/dd/yyyy)]],2,FALSE)</f>
        <v>0</v>
      </c>
      <c r="C153" s="12">
        <f>VLOOKUP($A153,Table2[[No]:[Date Student Last Attended Program
(mm/dd/yyyy)]],4,FALSE)</f>
        <v>0</v>
      </c>
      <c r="D153" s="51">
        <f>VLOOKUP($A153,Table2[[No]:[Date Student Last Attended Program
(mm/dd/yyyy)]],14,FALSE)</f>
        <v>0</v>
      </c>
      <c r="E153" s="138">
        <f>VLOOKUP($A153,Table2[[No]:[Date Student Last Attended Program
(mm/dd/yyyy)]],17,FALSE)</f>
        <v>0</v>
      </c>
      <c r="F153" s="207">
        <f>VLOOKUP($A153,Table2[[No]:[Date Student Last Attended Program
(mm/dd/yyyy)]],18,FALSE)</f>
        <v>0</v>
      </c>
      <c r="G153" s="209">
        <f>VLOOKUP($A153,Table2[[#All],[No]:[Which Group Does Student Participate In?
(optional)]],23,FALSE)</f>
        <v>0</v>
      </c>
      <c r="H153" s="9"/>
      <c r="I153" s="9"/>
      <c r="J153" s="9"/>
      <c r="K153" s="9"/>
      <c r="L153" s="9"/>
      <c r="M153" s="9"/>
      <c r="N153" s="9"/>
      <c r="O153" s="9"/>
      <c r="P153" s="9"/>
      <c r="Q153" s="9"/>
      <c r="R153" s="9"/>
      <c r="S153" s="9"/>
      <c r="T153" s="9"/>
      <c r="U153" s="9"/>
      <c r="V153" s="9"/>
      <c r="W153" s="9"/>
      <c r="X153" s="9"/>
      <c r="Y153" s="9"/>
      <c r="Z153" s="9"/>
      <c r="AA153" s="9"/>
      <c r="AB153" s="9"/>
      <c r="AC153" s="9"/>
      <c r="AD153" s="9"/>
      <c r="AE153" s="9"/>
      <c r="AF153" s="9"/>
      <c r="AG153" s="9"/>
      <c r="AH153" s="9"/>
      <c r="AI153" s="9"/>
      <c r="AJ153" s="9"/>
      <c r="AK153" s="9"/>
      <c r="AL153" s="11">
        <f t="shared" si="8"/>
        <v>0</v>
      </c>
      <c r="AM153" s="11">
        <f t="shared" si="9"/>
        <v>0</v>
      </c>
      <c r="AN153" s="47" t="e">
        <f t="shared" si="10"/>
        <v>#DIV/0!</v>
      </c>
      <c r="AO153" s="11">
        <f>SUM(VLOOKUP($A153,APR!$A$2:$AM$301,38,FALSE),VLOOKUP($A$2,MAY!$A$2:$AN$301,39,FALSE),VLOOKUP($A153,JUN!$A$2:$AM$301,38,FALSE))</f>
        <v>0</v>
      </c>
      <c r="AP153" s="11">
        <f>SUM(VLOOKUP($A153,APR!$A$2:$AM$301,39,FALSE),VLOOKUP($A$2,MAY!$A$2:$AN$301,40,FALSE),VLOOKUP($A153,JUN!$A$2:$AM$301,39,FALSE))</f>
        <v>0</v>
      </c>
      <c r="AQ153" s="125" t="e">
        <f t="shared" si="11"/>
        <v>#DIV/0!</v>
      </c>
    </row>
    <row r="154" spans="1:43" x14ac:dyDescent="0.25">
      <c r="A154" s="10">
        <v>153</v>
      </c>
      <c r="B154" s="11">
        <f>VLOOKUP($A154,Table2[[No]:[Date Student Last Attended Program
(mm/dd/yyyy)]],2,FALSE)</f>
        <v>0</v>
      </c>
      <c r="C154" s="12">
        <f>VLOOKUP($A154,Table2[[No]:[Date Student Last Attended Program
(mm/dd/yyyy)]],4,FALSE)</f>
        <v>0</v>
      </c>
      <c r="D154" s="51">
        <f>VLOOKUP($A154,Table2[[No]:[Date Student Last Attended Program
(mm/dd/yyyy)]],14,FALSE)</f>
        <v>0</v>
      </c>
      <c r="E154" s="138">
        <f>VLOOKUP($A154,Table2[[No]:[Date Student Last Attended Program
(mm/dd/yyyy)]],17,FALSE)</f>
        <v>0</v>
      </c>
      <c r="F154" s="207">
        <f>VLOOKUP($A154,Table2[[No]:[Date Student Last Attended Program
(mm/dd/yyyy)]],18,FALSE)</f>
        <v>0</v>
      </c>
      <c r="G154" s="209">
        <f>VLOOKUP($A154,Table2[[#All],[No]:[Which Group Does Student Participate In?
(optional)]],23,FALSE)</f>
        <v>0</v>
      </c>
      <c r="H154" s="9"/>
      <c r="I154" s="9"/>
      <c r="J154" s="9"/>
      <c r="K154" s="9"/>
      <c r="L154" s="9"/>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11">
        <f t="shared" si="8"/>
        <v>0</v>
      </c>
      <c r="AM154" s="11">
        <f t="shared" si="9"/>
        <v>0</v>
      </c>
      <c r="AN154" s="47" t="e">
        <f t="shared" si="10"/>
        <v>#DIV/0!</v>
      </c>
      <c r="AO154" s="11">
        <f>SUM(VLOOKUP($A154,APR!$A$2:$AM$301,38,FALSE),VLOOKUP($A$2,MAY!$A$2:$AN$301,39,FALSE),VLOOKUP($A154,JUN!$A$2:$AM$301,38,FALSE))</f>
        <v>0</v>
      </c>
      <c r="AP154" s="11">
        <f>SUM(VLOOKUP($A154,APR!$A$2:$AM$301,39,FALSE),VLOOKUP($A$2,MAY!$A$2:$AN$301,40,FALSE),VLOOKUP($A154,JUN!$A$2:$AM$301,39,FALSE))</f>
        <v>0</v>
      </c>
      <c r="AQ154" s="125" t="e">
        <f t="shared" si="11"/>
        <v>#DIV/0!</v>
      </c>
    </row>
    <row r="155" spans="1:43" x14ac:dyDescent="0.25">
      <c r="A155" s="10">
        <v>154</v>
      </c>
      <c r="B155" s="11">
        <f>VLOOKUP($A155,Table2[[No]:[Date Student Last Attended Program
(mm/dd/yyyy)]],2,FALSE)</f>
        <v>0</v>
      </c>
      <c r="C155" s="12">
        <f>VLOOKUP($A155,Table2[[No]:[Date Student Last Attended Program
(mm/dd/yyyy)]],4,FALSE)</f>
        <v>0</v>
      </c>
      <c r="D155" s="51">
        <f>VLOOKUP($A155,Table2[[No]:[Date Student Last Attended Program
(mm/dd/yyyy)]],14,FALSE)</f>
        <v>0</v>
      </c>
      <c r="E155" s="138">
        <f>VLOOKUP($A155,Table2[[No]:[Date Student Last Attended Program
(mm/dd/yyyy)]],17,FALSE)</f>
        <v>0</v>
      </c>
      <c r="F155" s="207">
        <f>VLOOKUP($A155,Table2[[No]:[Date Student Last Attended Program
(mm/dd/yyyy)]],18,FALSE)</f>
        <v>0</v>
      </c>
      <c r="G155" s="209">
        <f>VLOOKUP($A155,Table2[[#All],[No]:[Which Group Does Student Participate In?
(optional)]],23,FALSE)</f>
        <v>0</v>
      </c>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11">
        <f t="shared" si="8"/>
        <v>0</v>
      </c>
      <c r="AM155" s="11">
        <f t="shared" si="9"/>
        <v>0</v>
      </c>
      <c r="AN155" s="47" t="e">
        <f t="shared" si="10"/>
        <v>#DIV/0!</v>
      </c>
      <c r="AO155" s="11">
        <f>SUM(VLOOKUP($A155,APR!$A$2:$AM$301,38,FALSE),VLOOKUP($A$2,MAY!$A$2:$AN$301,39,FALSE),VLOOKUP($A155,JUN!$A$2:$AM$301,38,FALSE))</f>
        <v>0</v>
      </c>
      <c r="AP155" s="11">
        <f>SUM(VLOOKUP($A155,APR!$A$2:$AM$301,39,FALSE),VLOOKUP($A$2,MAY!$A$2:$AN$301,40,FALSE),VLOOKUP($A155,JUN!$A$2:$AM$301,39,FALSE))</f>
        <v>0</v>
      </c>
      <c r="AQ155" s="125" t="e">
        <f t="shared" si="11"/>
        <v>#DIV/0!</v>
      </c>
    </row>
    <row r="156" spans="1:43" x14ac:dyDescent="0.25">
      <c r="A156" s="10">
        <v>155</v>
      </c>
      <c r="B156" s="11">
        <f>VLOOKUP($A156,Table2[[No]:[Date Student Last Attended Program
(mm/dd/yyyy)]],2,FALSE)</f>
        <v>0</v>
      </c>
      <c r="C156" s="12">
        <f>VLOOKUP($A156,Table2[[No]:[Date Student Last Attended Program
(mm/dd/yyyy)]],4,FALSE)</f>
        <v>0</v>
      </c>
      <c r="D156" s="51">
        <f>VLOOKUP($A156,Table2[[No]:[Date Student Last Attended Program
(mm/dd/yyyy)]],14,FALSE)</f>
        <v>0</v>
      </c>
      <c r="E156" s="138">
        <f>VLOOKUP($A156,Table2[[No]:[Date Student Last Attended Program
(mm/dd/yyyy)]],17,FALSE)</f>
        <v>0</v>
      </c>
      <c r="F156" s="207">
        <f>VLOOKUP($A156,Table2[[No]:[Date Student Last Attended Program
(mm/dd/yyyy)]],18,FALSE)</f>
        <v>0</v>
      </c>
      <c r="G156" s="209">
        <f>VLOOKUP($A156,Table2[[#All],[No]:[Which Group Does Student Participate In?
(optional)]],23,FALSE)</f>
        <v>0</v>
      </c>
      <c r="H156" s="9"/>
      <c r="I156" s="9"/>
      <c r="J156" s="9"/>
      <c r="K156" s="9"/>
      <c r="L156" s="9"/>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11">
        <f t="shared" si="8"/>
        <v>0</v>
      </c>
      <c r="AM156" s="11">
        <f t="shared" si="9"/>
        <v>0</v>
      </c>
      <c r="AN156" s="47" t="e">
        <f t="shared" si="10"/>
        <v>#DIV/0!</v>
      </c>
      <c r="AO156" s="11">
        <f>SUM(VLOOKUP($A156,APR!$A$2:$AM$301,38,FALSE),VLOOKUP($A$2,MAY!$A$2:$AN$301,39,FALSE),VLOOKUP($A156,JUN!$A$2:$AM$301,38,FALSE))</f>
        <v>0</v>
      </c>
      <c r="AP156" s="11">
        <f>SUM(VLOOKUP($A156,APR!$A$2:$AM$301,39,FALSE),VLOOKUP($A$2,MAY!$A$2:$AN$301,40,FALSE),VLOOKUP($A156,JUN!$A$2:$AM$301,39,FALSE))</f>
        <v>0</v>
      </c>
      <c r="AQ156" s="125" t="e">
        <f t="shared" si="11"/>
        <v>#DIV/0!</v>
      </c>
    </row>
    <row r="157" spans="1:43" x14ac:dyDescent="0.25">
      <c r="A157" s="10">
        <v>156</v>
      </c>
      <c r="B157" s="11">
        <f>VLOOKUP($A157,Table2[[No]:[Date Student Last Attended Program
(mm/dd/yyyy)]],2,FALSE)</f>
        <v>0</v>
      </c>
      <c r="C157" s="12">
        <f>VLOOKUP($A157,Table2[[No]:[Date Student Last Attended Program
(mm/dd/yyyy)]],4,FALSE)</f>
        <v>0</v>
      </c>
      <c r="D157" s="51">
        <f>VLOOKUP($A157,Table2[[No]:[Date Student Last Attended Program
(mm/dd/yyyy)]],14,FALSE)</f>
        <v>0</v>
      </c>
      <c r="E157" s="138">
        <f>VLOOKUP($A157,Table2[[No]:[Date Student Last Attended Program
(mm/dd/yyyy)]],17,FALSE)</f>
        <v>0</v>
      </c>
      <c r="F157" s="207">
        <f>VLOOKUP($A157,Table2[[No]:[Date Student Last Attended Program
(mm/dd/yyyy)]],18,FALSE)</f>
        <v>0</v>
      </c>
      <c r="G157" s="209">
        <f>VLOOKUP($A157,Table2[[#All],[No]:[Which Group Does Student Participate In?
(optional)]],23,FALSE)</f>
        <v>0</v>
      </c>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c r="AG157" s="9"/>
      <c r="AH157" s="9"/>
      <c r="AI157" s="9"/>
      <c r="AJ157" s="9"/>
      <c r="AK157" s="9"/>
      <c r="AL157" s="11">
        <f t="shared" si="8"/>
        <v>0</v>
      </c>
      <c r="AM157" s="11">
        <f t="shared" si="9"/>
        <v>0</v>
      </c>
      <c r="AN157" s="47" t="e">
        <f t="shared" si="10"/>
        <v>#DIV/0!</v>
      </c>
      <c r="AO157" s="11">
        <f>SUM(VLOOKUP($A157,APR!$A$2:$AM$301,38,FALSE),VLOOKUP($A$2,MAY!$A$2:$AN$301,39,FALSE),VLOOKUP($A157,JUN!$A$2:$AM$301,38,FALSE))</f>
        <v>0</v>
      </c>
      <c r="AP157" s="11">
        <f>SUM(VLOOKUP($A157,APR!$A$2:$AM$301,39,FALSE),VLOOKUP($A$2,MAY!$A$2:$AN$301,40,FALSE),VLOOKUP($A157,JUN!$A$2:$AM$301,39,FALSE))</f>
        <v>0</v>
      </c>
      <c r="AQ157" s="125" t="e">
        <f t="shared" si="11"/>
        <v>#DIV/0!</v>
      </c>
    </row>
    <row r="158" spans="1:43" x14ac:dyDescent="0.25">
      <c r="A158" s="10">
        <v>157</v>
      </c>
      <c r="B158" s="11">
        <f>VLOOKUP($A158,Table2[[No]:[Date Student Last Attended Program
(mm/dd/yyyy)]],2,FALSE)</f>
        <v>0</v>
      </c>
      <c r="C158" s="12">
        <f>VLOOKUP($A158,Table2[[No]:[Date Student Last Attended Program
(mm/dd/yyyy)]],4,FALSE)</f>
        <v>0</v>
      </c>
      <c r="D158" s="51">
        <f>VLOOKUP($A158,Table2[[No]:[Date Student Last Attended Program
(mm/dd/yyyy)]],14,FALSE)</f>
        <v>0</v>
      </c>
      <c r="E158" s="138">
        <f>VLOOKUP($A158,Table2[[No]:[Date Student Last Attended Program
(mm/dd/yyyy)]],17,FALSE)</f>
        <v>0</v>
      </c>
      <c r="F158" s="207">
        <f>VLOOKUP($A158,Table2[[No]:[Date Student Last Attended Program
(mm/dd/yyyy)]],18,FALSE)</f>
        <v>0</v>
      </c>
      <c r="G158" s="209">
        <f>VLOOKUP($A158,Table2[[#All],[No]:[Which Group Does Student Participate In?
(optional)]],23,FALSE)</f>
        <v>0</v>
      </c>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11">
        <f t="shared" si="8"/>
        <v>0</v>
      </c>
      <c r="AM158" s="11">
        <f t="shared" si="9"/>
        <v>0</v>
      </c>
      <c r="AN158" s="47" t="e">
        <f t="shared" si="10"/>
        <v>#DIV/0!</v>
      </c>
      <c r="AO158" s="11">
        <f>SUM(VLOOKUP($A158,APR!$A$2:$AM$301,38,FALSE),VLOOKUP($A$2,MAY!$A$2:$AN$301,39,FALSE),VLOOKUP($A158,JUN!$A$2:$AM$301,38,FALSE))</f>
        <v>0</v>
      </c>
      <c r="AP158" s="11">
        <f>SUM(VLOOKUP($A158,APR!$A$2:$AM$301,39,FALSE),VLOOKUP($A$2,MAY!$A$2:$AN$301,40,FALSE),VLOOKUP($A158,JUN!$A$2:$AM$301,39,FALSE))</f>
        <v>0</v>
      </c>
      <c r="AQ158" s="125" t="e">
        <f t="shared" si="11"/>
        <v>#DIV/0!</v>
      </c>
    </row>
    <row r="159" spans="1:43" x14ac:dyDescent="0.25">
      <c r="A159" s="10">
        <v>158</v>
      </c>
      <c r="B159" s="11">
        <f>VLOOKUP($A159,Table2[[No]:[Date Student Last Attended Program
(mm/dd/yyyy)]],2,FALSE)</f>
        <v>0</v>
      </c>
      <c r="C159" s="12">
        <f>VLOOKUP($A159,Table2[[No]:[Date Student Last Attended Program
(mm/dd/yyyy)]],4,FALSE)</f>
        <v>0</v>
      </c>
      <c r="D159" s="51">
        <f>VLOOKUP($A159,Table2[[No]:[Date Student Last Attended Program
(mm/dd/yyyy)]],14,FALSE)</f>
        <v>0</v>
      </c>
      <c r="E159" s="138">
        <f>VLOOKUP($A159,Table2[[No]:[Date Student Last Attended Program
(mm/dd/yyyy)]],17,FALSE)</f>
        <v>0</v>
      </c>
      <c r="F159" s="207">
        <f>VLOOKUP($A159,Table2[[No]:[Date Student Last Attended Program
(mm/dd/yyyy)]],18,FALSE)</f>
        <v>0</v>
      </c>
      <c r="G159" s="209">
        <f>VLOOKUP($A159,Table2[[#All],[No]:[Which Group Does Student Participate In?
(optional)]],23,FALSE)</f>
        <v>0</v>
      </c>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c r="AG159" s="9"/>
      <c r="AH159" s="9"/>
      <c r="AI159" s="9"/>
      <c r="AJ159" s="9"/>
      <c r="AK159" s="9"/>
      <c r="AL159" s="11">
        <f t="shared" si="8"/>
        <v>0</v>
      </c>
      <c r="AM159" s="11">
        <f t="shared" si="9"/>
        <v>0</v>
      </c>
      <c r="AN159" s="47" t="e">
        <f t="shared" si="10"/>
        <v>#DIV/0!</v>
      </c>
      <c r="AO159" s="11">
        <f>SUM(VLOOKUP($A159,APR!$A$2:$AM$301,38,FALSE),VLOOKUP($A$2,MAY!$A$2:$AN$301,39,FALSE),VLOOKUP($A159,JUN!$A$2:$AM$301,38,FALSE))</f>
        <v>0</v>
      </c>
      <c r="AP159" s="11">
        <f>SUM(VLOOKUP($A159,APR!$A$2:$AM$301,39,FALSE),VLOOKUP($A$2,MAY!$A$2:$AN$301,40,FALSE),VLOOKUP($A159,JUN!$A$2:$AM$301,39,FALSE))</f>
        <v>0</v>
      </c>
      <c r="AQ159" s="125" t="e">
        <f t="shared" si="11"/>
        <v>#DIV/0!</v>
      </c>
    </row>
    <row r="160" spans="1:43" x14ac:dyDescent="0.25">
      <c r="A160" s="10">
        <v>159</v>
      </c>
      <c r="B160" s="11">
        <f>VLOOKUP($A160,Table2[[No]:[Date Student Last Attended Program
(mm/dd/yyyy)]],2,FALSE)</f>
        <v>0</v>
      </c>
      <c r="C160" s="12">
        <f>VLOOKUP($A160,Table2[[No]:[Date Student Last Attended Program
(mm/dd/yyyy)]],4,FALSE)</f>
        <v>0</v>
      </c>
      <c r="D160" s="51">
        <f>VLOOKUP($A160,Table2[[No]:[Date Student Last Attended Program
(mm/dd/yyyy)]],14,FALSE)</f>
        <v>0</v>
      </c>
      <c r="E160" s="138">
        <f>VLOOKUP($A160,Table2[[No]:[Date Student Last Attended Program
(mm/dd/yyyy)]],17,FALSE)</f>
        <v>0</v>
      </c>
      <c r="F160" s="207">
        <f>VLOOKUP($A160,Table2[[No]:[Date Student Last Attended Program
(mm/dd/yyyy)]],18,FALSE)</f>
        <v>0</v>
      </c>
      <c r="G160" s="209">
        <f>VLOOKUP($A160,Table2[[#All],[No]:[Which Group Does Student Participate In?
(optional)]],23,FALSE)</f>
        <v>0</v>
      </c>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11">
        <f t="shared" si="8"/>
        <v>0</v>
      </c>
      <c r="AM160" s="11">
        <f t="shared" si="9"/>
        <v>0</v>
      </c>
      <c r="AN160" s="47" t="e">
        <f t="shared" si="10"/>
        <v>#DIV/0!</v>
      </c>
      <c r="AO160" s="11">
        <f>SUM(VLOOKUP($A160,APR!$A$2:$AM$301,38,FALSE),VLOOKUP($A$2,MAY!$A$2:$AN$301,39,FALSE),VLOOKUP($A160,JUN!$A$2:$AM$301,38,FALSE))</f>
        <v>0</v>
      </c>
      <c r="AP160" s="11">
        <f>SUM(VLOOKUP($A160,APR!$A$2:$AM$301,39,FALSE),VLOOKUP($A$2,MAY!$A$2:$AN$301,40,FALSE),VLOOKUP($A160,JUN!$A$2:$AM$301,39,FALSE))</f>
        <v>0</v>
      </c>
      <c r="AQ160" s="125" t="e">
        <f t="shared" si="11"/>
        <v>#DIV/0!</v>
      </c>
    </row>
    <row r="161" spans="1:43" x14ac:dyDescent="0.25">
      <c r="A161" s="10">
        <v>160</v>
      </c>
      <c r="B161" s="11">
        <f>VLOOKUP($A161,Table2[[No]:[Date Student Last Attended Program
(mm/dd/yyyy)]],2,FALSE)</f>
        <v>0</v>
      </c>
      <c r="C161" s="12">
        <f>VLOOKUP($A161,Table2[[No]:[Date Student Last Attended Program
(mm/dd/yyyy)]],4,FALSE)</f>
        <v>0</v>
      </c>
      <c r="D161" s="51">
        <f>VLOOKUP($A161,Table2[[No]:[Date Student Last Attended Program
(mm/dd/yyyy)]],14,FALSE)</f>
        <v>0</v>
      </c>
      <c r="E161" s="138">
        <f>VLOOKUP($A161,Table2[[No]:[Date Student Last Attended Program
(mm/dd/yyyy)]],17,FALSE)</f>
        <v>0</v>
      </c>
      <c r="F161" s="207">
        <f>VLOOKUP($A161,Table2[[No]:[Date Student Last Attended Program
(mm/dd/yyyy)]],18,FALSE)</f>
        <v>0</v>
      </c>
      <c r="G161" s="209">
        <f>VLOOKUP($A161,Table2[[#All],[No]:[Which Group Does Student Participate In?
(optional)]],23,FALSE)</f>
        <v>0</v>
      </c>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c r="AG161" s="9"/>
      <c r="AH161" s="9"/>
      <c r="AI161" s="9"/>
      <c r="AJ161" s="9"/>
      <c r="AK161" s="9"/>
      <c r="AL161" s="11">
        <f t="shared" si="8"/>
        <v>0</v>
      </c>
      <c r="AM161" s="11">
        <f t="shared" si="9"/>
        <v>0</v>
      </c>
      <c r="AN161" s="47" t="e">
        <f t="shared" si="10"/>
        <v>#DIV/0!</v>
      </c>
      <c r="AO161" s="11">
        <f>SUM(VLOOKUP($A161,APR!$A$2:$AM$301,38,FALSE),VLOOKUP($A$2,MAY!$A$2:$AN$301,39,FALSE),VLOOKUP($A161,JUN!$A$2:$AM$301,38,FALSE))</f>
        <v>0</v>
      </c>
      <c r="AP161" s="11">
        <f>SUM(VLOOKUP($A161,APR!$A$2:$AM$301,39,FALSE),VLOOKUP($A$2,MAY!$A$2:$AN$301,40,FALSE),VLOOKUP($A161,JUN!$A$2:$AM$301,39,FALSE))</f>
        <v>0</v>
      </c>
      <c r="AQ161" s="125" t="e">
        <f t="shared" si="11"/>
        <v>#DIV/0!</v>
      </c>
    </row>
    <row r="162" spans="1:43" x14ac:dyDescent="0.25">
      <c r="A162" s="10">
        <v>161</v>
      </c>
      <c r="B162" s="11">
        <f>VLOOKUP($A162,Table2[[No]:[Date Student Last Attended Program
(mm/dd/yyyy)]],2,FALSE)</f>
        <v>0</v>
      </c>
      <c r="C162" s="12">
        <f>VLOOKUP($A162,Table2[[No]:[Date Student Last Attended Program
(mm/dd/yyyy)]],4,FALSE)</f>
        <v>0</v>
      </c>
      <c r="D162" s="51">
        <f>VLOOKUP($A162,Table2[[No]:[Date Student Last Attended Program
(mm/dd/yyyy)]],14,FALSE)</f>
        <v>0</v>
      </c>
      <c r="E162" s="138">
        <f>VLOOKUP($A162,Table2[[No]:[Date Student Last Attended Program
(mm/dd/yyyy)]],17,FALSE)</f>
        <v>0</v>
      </c>
      <c r="F162" s="207">
        <f>VLOOKUP($A162,Table2[[No]:[Date Student Last Attended Program
(mm/dd/yyyy)]],18,FALSE)</f>
        <v>0</v>
      </c>
      <c r="G162" s="209">
        <f>VLOOKUP($A162,Table2[[#All],[No]:[Which Group Does Student Participate In?
(optional)]],23,FALSE)</f>
        <v>0</v>
      </c>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11">
        <f t="shared" si="8"/>
        <v>0</v>
      </c>
      <c r="AM162" s="11">
        <f t="shared" si="9"/>
        <v>0</v>
      </c>
      <c r="AN162" s="47" t="e">
        <f t="shared" si="10"/>
        <v>#DIV/0!</v>
      </c>
      <c r="AO162" s="11">
        <f>SUM(VLOOKUP($A162,APR!$A$2:$AM$301,38,FALSE),VLOOKUP($A$2,MAY!$A$2:$AN$301,39,FALSE),VLOOKUP($A162,JUN!$A$2:$AM$301,38,FALSE))</f>
        <v>0</v>
      </c>
      <c r="AP162" s="11">
        <f>SUM(VLOOKUP($A162,APR!$A$2:$AM$301,39,FALSE),VLOOKUP($A$2,MAY!$A$2:$AN$301,40,FALSE),VLOOKUP($A162,JUN!$A$2:$AM$301,39,FALSE))</f>
        <v>0</v>
      </c>
      <c r="AQ162" s="125" t="e">
        <f t="shared" si="11"/>
        <v>#DIV/0!</v>
      </c>
    </row>
    <row r="163" spans="1:43" x14ac:dyDescent="0.25">
      <c r="A163" s="10">
        <v>162</v>
      </c>
      <c r="B163" s="11">
        <f>VLOOKUP($A163,Table2[[No]:[Date Student Last Attended Program
(mm/dd/yyyy)]],2,FALSE)</f>
        <v>0</v>
      </c>
      <c r="C163" s="12">
        <f>VLOOKUP($A163,Table2[[No]:[Date Student Last Attended Program
(mm/dd/yyyy)]],4,FALSE)</f>
        <v>0</v>
      </c>
      <c r="D163" s="51">
        <f>VLOOKUP($A163,Table2[[No]:[Date Student Last Attended Program
(mm/dd/yyyy)]],14,FALSE)</f>
        <v>0</v>
      </c>
      <c r="E163" s="138">
        <f>VLOOKUP($A163,Table2[[No]:[Date Student Last Attended Program
(mm/dd/yyyy)]],17,FALSE)</f>
        <v>0</v>
      </c>
      <c r="F163" s="207">
        <f>VLOOKUP($A163,Table2[[No]:[Date Student Last Attended Program
(mm/dd/yyyy)]],18,FALSE)</f>
        <v>0</v>
      </c>
      <c r="G163" s="209">
        <f>VLOOKUP($A163,Table2[[#All],[No]:[Which Group Does Student Participate In?
(optional)]],23,FALSE)</f>
        <v>0</v>
      </c>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11">
        <f t="shared" si="8"/>
        <v>0</v>
      </c>
      <c r="AM163" s="11">
        <f t="shared" si="9"/>
        <v>0</v>
      </c>
      <c r="AN163" s="47" t="e">
        <f t="shared" si="10"/>
        <v>#DIV/0!</v>
      </c>
      <c r="AO163" s="11">
        <f>SUM(VLOOKUP($A163,APR!$A$2:$AM$301,38,FALSE),VLOOKUP($A$2,MAY!$A$2:$AN$301,39,FALSE),VLOOKUP($A163,JUN!$A$2:$AM$301,38,FALSE))</f>
        <v>0</v>
      </c>
      <c r="AP163" s="11">
        <f>SUM(VLOOKUP($A163,APR!$A$2:$AM$301,39,FALSE),VLOOKUP($A$2,MAY!$A$2:$AN$301,40,FALSE),VLOOKUP($A163,JUN!$A$2:$AM$301,39,FALSE))</f>
        <v>0</v>
      </c>
      <c r="AQ163" s="125" t="e">
        <f t="shared" si="11"/>
        <v>#DIV/0!</v>
      </c>
    </row>
    <row r="164" spans="1:43" x14ac:dyDescent="0.25">
      <c r="A164" s="10">
        <v>163</v>
      </c>
      <c r="B164" s="11">
        <f>VLOOKUP($A164,Table2[[No]:[Date Student Last Attended Program
(mm/dd/yyyy)]],2,FALSE)</f>
        <v>0</v>
      </c>
      <c r="C164" s="12">
        <f>VLOOKUP($A164,Table2[[No]:[Date Student Last Attended Program
(mm/dd/yyyy)]],4,FALSE)</f>
        <v>0</v>
      </c>
      <c r="D164" s="51">
        <f>VLOOKUP($A164,Table2[[No]:[Date Student Last Attended Program
(mm/dd/yyyy)]],14,FALSE)</f>
        <v>0</v>
      </c>
      <c r="E164" s="138">
        <f>VLOOKUP($A164,Table2[[No]:[Date Student Last Attended Program
(mm/dd/yyyy)]],17,FALSE)</f>
        <v>0</v>
      </c>
      <c r="F164" s="207">
        <f>VLOOKUP($A164,Table2[[No]:[Date Student Last Attended Program
(mm/dd/yyyy)]],18,FALSE)</f>
        <v>0</v>
      </c>
      <c r="G164" s="209">
        <f>VLOOKUP($A164,Table2[[#All],[No]:[Which Group Does Student Participate In?
(optional)]],23,FALSE)</f>
        <v>0</v>
      </c>
      <c r="H164" s="9"/>
      <c r="I164" s="9"/>
      <c r="J164" s="9"/>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11">
        <f t="shared" si="8"/>
        <v>0</v>
      </c>
      <c r="AM164" s="11">
        <f t="shared" si="9"/>
        <v>0</v>
      </c>
      <c r="AN164" s="47" t="e">
        <f t="shared" si="10"/>
        <v>#DIV/0!</v>
      </c>
      <c r="AO164" s="11">
        <f>SUM(VLOOKUP($A164,APR!$A$2:$AM$301,38,FALSE),VLOOKUP($A$2,MAY!$A$2:$AN$301,39,FALSE),VLOOKUP($A164,JUN!$A$2:$AM$301,38,FALSE))</f>
        <v>0</v>
      </c>
      <c r="AP164" s="11">
        <f>SUM(VLOOKUP($A164,APR!$A$2:$AM$301,39,FALSE),VLOOKUP($A$2,MAY!$A$2:$AN$301,40,FALSE),VLOOKUP($A164,JUN!$A$2:$AM$301,39,FALSE))</f>
        <v>0</v>
      </c>
      <c r="AQ164" s="125" t="e">
        <f t="shared" si="11"/>
        <v>#DIV/0!</v>
      </c>
    </row>
    <row r="165" spans="1:43" x14ac:dyDescent="0.25">
      <c r="A165" s="10">
        <v>164</v>
      </c>
      <c r="B165" s="11">
        <f>VLOOKUP($A165,Table2[[No]:[Date Student Last Attended Program
(mm/dd/yyyy)]],2,FALSE)</f>
        <v>0</v>
      </c>
      <c r="C165" s="12">
        <f>VLOOKUP($A165,Table2[[No]:[Date Student Last Attended Program
(mm/dd/yyyy)]],4,FALSE)</f>
        <v>0</v>
      </c>
      <c r="D165" s="51">
        <f>VLOOKUP($A165,Table2[[No]:[Date Student Last Attended Program
(mm/dd/yyyy)]],14,FALSE)</f>
        <v>0</v>
      </c>
      <c r="E165" s="138">
        <f>VLOOKUP($A165,Table2[[No]:[Date Student Last Attended Program
(mm/dd/yyyy)]],17,FALSE)</f>
        <v>0</v>
      </c>
      <c r="F165" s="207">
        <f>VLOOKUP($A165,Table2[[No]:[Date Student Last Attended Program
(mm/dd/yyyy)]],18,FALSE)</f>
        <v>0</v>
      </c>
      <c r="G165" s="209">
        <f>VLOOKUP($A165,Table2[[#All],[No]:[Which Group Does Student Participate In?
(optional)]],23,FALSE)</f>
        <v>0</v>
      </c>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11">
        <f t="shared" si="8"/>
        <v>0</v>
      </c>
      <c r="AM165" s="11">
        <f t="shared" si="9"/>
        <v>0</v>
      </c>
      <c r="AN165" s="47" t="e">
        <f t="shared" si="10"/>
        <v>#DIV/0!</v>
      </c>
      <c r="AO165" s="11">
        <f>SUM(VLOOKUP($A165,APR!$A$2:$AM$301,38,FALSE),VLOOKUP($A$2,MAY!$A$2:$AN$301,39,FALSE),VLOOKUP($A165,JUN!$A$2:$AM$301,38,FALSE))</f>
        <v>0</v>
      </c>
      <c r="AP165" s="11">
        <f>SUM(VLOOKUP($A165,APR!$A$2:$AM$301,39,FALSE),VLOOKUP($A$2,MAY!$A$2:$AN$301,40,FALSE),VLOOKUP($A165,JUN!$A$2:$AM$301,39,FALSE))</f>
        <v>0</v>
      </c>
      <c r="AQ165" s="125" t="e">
        <f t="shared" si="11"/>
        <v>#DIV/0!</v>
      </c>
    </row>
    <row r="166" spans="1:43" x14ac:dyDescent="0.25">
      <c r="A166" s="10">
        <v>165</v>
      </c>
      <c r="B166" s="11">
        <f>VLOOKUP($A166,Table2[[No]:[Date Student Last Attended Program
(mm/dd/yyyy)]],2,FALSE)</f>
        <v>0</v>
      </c>
      <c r="C166" s="12">
        <f>VLOOKUP($A166,Table2[[No]:[Date Student Last Attended Program
(mm/dd/yyyy)]],4,FALSE)</f>
        <v>0</v>
      </c>
      <c r="D166" s="51">
        <f>VLOOKUP($A166,Table2[[No]:[Date Student Last Attended Program
(mm/dd/yyyy)]],14,FALSE)</f>
        <v>0</v>
      </c>
      <c r="E166" s="138">
        <f>VLOOKUP($A166,Table2[[No]:[Date Student Last Attended Program
(mm/dd/yyyy)]],17,FALSE)</f>
        <v>0</v>
      </c>
      <c r="F166" s="207">
        <f>VLOOKUP($A166,Table2[[No]:[Date Student Last Attended Program
(mm/dd/yyyy)]],18,FALSE)</f>
        <v>0</v>
      </c>
      <c r="G166" s="209">
        <f>VLOOKUP($A166,Table2[[#All],[No]:[Which Group Does Student Participate In?
(optional)]],23,FALSE)</f>
        <v>0</v>
      </c>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11">
        <f t="shared" si="8"/>
        <v>0</v>
      </c>
      <c r="AM166" s="11">
        <f t="shared" si="9"/>
        <v>0</v>
      </c>
      <c r="AN166" s="47" t="e">
        <f t="shared" si="10"/>
        <v>#DIV/0!</v>
      </c>
      <c r="AO166" s="11">
        <f>SUM(VLOOKUP($A166,APR!$A$2:$AM$301,38,FALSE),VLOOKUP($A$2,MAY!$A$2:$AN$301,39,FALSE),VLOOKUP($A166,JUN!$A$2:$AM$301,38,FALSE))</f>
        <v>0</v>
      </c>
      <c r="AP166" s="11">
        <f>SUM(VLOOKUP($A166,APR!$A$2:$AM$301,39,FALSE),VLOOKUP($A$2,MAY!$A$2:$AN$301,40,FALSE),VLOOKUP($A166,JUN!$A$2:$AM$301,39,FALSE))</f>
        <v>0</v>
      </c>
      <c r="AQ166" s="125" t="e">
        <f t="shared" si="11"/>
        <v>#DIV/0!</v>
      </c>
    </row>
    <row r="167" spans="1:43" x14ac:dyDescent="0.25">
      <c r="A167" s="10">
        <v>166</v>
      </c>
      <c r="B167" s="11">
        <f>VLOOKUP($A167,Table2[[No]:[Date Student Last Attended Program
(mm/dd/yyyy)]],2,FALSE)</f>
        <v>0</v>
      </c>
      <c r="C167" s="12">
        <f>VLOOKUP($A167,Table2[[No]:[Date Student Last Attended Program
(mm/dd/yyyy)]],4,FALSE)</f>
        <v>0</v>
      </c>
      <c r="D167" s="51">
        <f>VLOOKUP($A167,Table2[[No]:[Date Student Last Attended Program
(mm/dd/yyyy)]],14,FALSE)</f>
        <v>0</v>
      </c>
      <c r="E167" s="138">
        <f>VLOOKUP($A167,Table2[[No]:[Date Student Last Attended Program
(mm/dd/yyyy)]],17,FALSE)</f>
        <v>0</v>
      </c>
      <c r="F167" s="207">
        <f>VLOOKUP($A167,Table2[[No]:[Date Student Last Attended Program
(mm/dd/yyyy)]],18,FALSE)</f>
        <v>0</v>
      </c>
      <c r="G167" s="209">
        <f>VLOOKUP($A167,Table2[[#All],[No]:[Which Group Does Student Participate In?
(optional)]],23,FALSE)</f>
        <v>0</v>
      </c>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11">
        <f t="shared" si="8"/>
        <v>0</v>
      </c>
      <c r="AM167" s="11">
        <f t="shared" si="9"/>
        <v>0</v>
      </c>
      <c r="AN167" s="47" t="e">
        <f t="shared" si="10"/>
        <v>#DIV/0!</v>
      </c>
      <c r="AO167" s="11">
        <f>SUM(VLOOKUP($A167,APR!$A$2:$AM$301,38,FALSE),VLOOKUP($A$2,MAY!$A$2:$AN$301,39,FALSE),VLOOKUP($A167,JUN!$A$2:$AM$301,38,FALSE))</f>
        <v>0</v>
      </c>
      <c r="AP167" s="11">
        <f>SUM(VLOOKUP($A167,APR!$A$2:$AM$301,39,FALSE),VLOOKUP($A$2,MAY!$A$2:$AN$301,40,FALSE),VLOOKUP($A167,JUN!$A$2:$AM$301,39,FALSE))</f>
        <v>0</v>
      </c>
      <c r="AQ167" s="125" t="e">
        <f t="shared" si="11"/>
        <v>#DIV/0!</v>
      </c>
    </row>
    <row r="168" spans="1:43" x14ac:dyDescent="0.25">
      <c r="A168" s="10">
        <v>167</v>
      </c>
      <c r="B168" s="11">
        <f>VLOOKUP($A168,Table2[[No]:[Date Student Last Attended Program
(mm/dd/yyyy)]],2,FALSE)</f>
        <v>0</v>
      </c>
      <c r="C168" s="12">
        <f>VLOOKUP($A168,Table2[[No]:[Date Student Last Attended Program
(mm/dd/yyyy)]],4,FALSE)</f>
        <v>0</v>
      </c>
      <c r="D168" s="51">
        <f>VLOOKUP($A168,Table2[[No]:[Date Student Last Attended Program
(mm/dd/yyyy)]],14,FALSE)</f>
        <v>0</v>
      </c>
      <c r="E168" s="138">
        <f>VLOOKUP($A168,Table2[[No]:[Date Student Last Attended Program
(mm/dd/yyyy)]],17,FALSE)</f>
        <v>0</v>
      </c>
      <c r="F168" s="207">
        <f>VLOOKUP($A168,Table2[[No]:[Date Student Last Attended Program
(mm/dd/yyyy)]],18,FALSE)</f>
        <v>0</v>
      </c>
      <c r="G168" s="209">
        <f>VLOOKUP($A168,Table2[[#All],[No]:[Which Group Does Student Participate In?
(optional)]],23,FALSE)</f>
        <v>0</v>
      </c>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11">
        <f t="shared" si="8"/>
        <v>0</v>
      </c>
      <c r="AM168" s="11">
        <f t="shared" si="9"/>
        <v>0</v>
      </c>
      <c r="AN168" s="47" t="e">
        <f t="shared" si="10"/>
        <v>#DIV/0!</v>
      </c>
      <c r="AO168" s="11">
        <f>SUM(VLOOKUP($A168,APR!$A$2:$AM$301,38,FALSE),VLOOKUP($A$2,MAY!$A$2:$AN$301,39,FALSE),VLOOKUP($A168,JUN!$A$2:$AM$301,38,FALSE))</f>
        <v>0</v>
      </c>
      <c r="AP168" s="11">
        <f>SUM(VLOOKUP($A168,APR!$A$2:$AM$301,39,FALSE),VLOOKUP($A$2,MAY!$A$2:$AN$301,40,FALSE),VLOOKUP($A168,JUN!$A$2:$AM$301,39,FALSE))</f>
        <v>0</v>
      </c>
      <c r="AQ168" s="125" t="e">
        <f t="shared" si="11"/>
        <v>#DIV/0!</v>
      </c>
    </row>
    <row r="169" spans="1:43" x14ac:dyDescent="0.25">
      <c r="A169" s="10">
        <v>168</v>
      </c>
      <c r="B169" s="11">
        <f>VLOOKUP($A169,Table2[[No]:[Date Student Last Attended Program
(mm/dd/yyyy)]],2,FALSE)</f>
        <v>0</v>
      </c>
      <c r="C169" s="12">
        <f>VLOOKUP($A169,Table2[[No]:[Date Student Last Attended Program
(mm/dd/yyyy)]],4,FALSE)</f>
        <v>0</v>
      </c>
      <c r="D169" s="51">
        <f>VLOOKUP($A169,Table2[[No]:[Date Student Last Attended Program
(mm/dd/yyyy)]],14,FALSE)</f>
        <v>0</v>
      </c>
      <c r="E169" s="138">
        <f>VLOOKUP($A169,Table2[[No]:[Date Student Last Attended Program
(mm/dd/yyyy)]],17,FALSE)</f>
        <v>0</v>
      </c>
      <c r="F169" s="207">
        <f>VLOOKUP($A169,Table2[[No]:[Date Student Last Attended Program
(mm/dd/yyyy)]],18,FALSE)</f>
        <v>0</v>
      </c>
      <c r="G169" s="209">
        <f>VLOOKUP($A169,Table2[[#All],[No]:[Which Group Does Student Participate In?
(optional)]],23,FALSE)</f>
        <v>0</v>
      </c>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11">
        <f t="shared" si="8"/>
        <v>0</v>
      </c>
      <c r="AM169" s="11">
        <f t="shared" si="9"/>
        <v>0</v>
      </c>
      <c r="AN169" s="47" t="e">
        <f t="shared" si="10"/>
        <v>#DIV/0!</v>
      </c>
      <c r="AO169" s="11">
        <f>SUM(VLOOKUP($A169,APR!$A$2:$AM$301,38,FALSE),VLOOKUP($A$2,MAY!$A$2:$AN$301,39,FALSE),VLOOKUP($A169,JUN!$A$2:$AM$301,38,FALSE))</f>
        <v>0</v>
      </c>
      <c r="AP169" s="11">
        <f>SUM(VLOOKUP($A169,APR!$A$2:$AM$301,39,FALSE),VLOOKUP($A$2,MAY!$A$2:$AN$301,40,FALSE),VLOOKUP($A169,JUN!$A$2:$AM$301,39,FALSE))</f>
        <v>0</v>
      </c>
      <c r="AQ169" s="125" t="e">
        <f t="shared" si="11"/>
        <v>#DIV/0!</v>
      </c>
    </row>
    <row r="170" spans="1:43" x14ac:dyDescent="0.25">
      <c r="A170" s="10">
        <v>169</v>
      </c>
      <c r="B170" s="11">
        <f>VLOOKUP($A170,Table2[[No]:[Date Student Last Attended Program
(mm/dd/yyyy)]],2,FALSE)</f>
        <v>0</v>
      </c>
      <c r="C170" s="12">
        <f>VLOOKUP($A170,Table2[[No]:[Date Student Last Attended Program
(mm/dd/yyyy)]],4,FALSE)</f>
        <v>0</v>
      </c>
      <c r="D170" s="51">
        <f>VLOOKUP($A170,Table2[[No]:[Date Student Last Attended Program
(mm/dd/yyyy)]],14,FALSE)</f>
        <v>0</v>
      </c>
      <c r="E170" s="138">
        <f>VLOOKUP($A170,Table2[[No]:[Date Student Last Attended Program
(mm/dd/yyyy)]],17,FALSE)</f>
        <v>0</v>
      </c>
      <c r="F170" s="207">
        <f>VLOOKUP($A170,Table2[[No]:[Date Student Last Attended Program
(mm/dd/yyyy)]],18,FALSE)</f>
        <v>0</v>
      </c>
      <c r="G170" s="209">
        <f>VLOOKUP($A170,Table2[[#All],[No]:[Which Group Does Student Participate In?
(optional)]],23,FALSE)</f>
        <v>0</v>
      </c>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11">
        <f t="shared" si="8"/>
        <v>0</v>
      </c>
      <c r="AM170" s="11">
        <f t="shared" si="9"/>
        <v>0</v>
      </c>
      <c r="AN170" s="47" t="e">
        <f t="shared" si="10"/>
        <v>#DIV/0!</v>
      </c>
      <c r="AO170" s="11">
        <f>SUM(VLOOKUP($A170,APR!$A$2:$AM$301,38,FALSE),VLOOKUP($A$2,MAY!$A$2:$AN$301,39,FALSE),VLOOKUP($A170,JUN!$A$2:$AM$301,38,FALSE))</f>
        <v>0</v>
      </c>
      <c r="AP170" s="11">
        <f>SUM(VLOOKUP($A170,APR!$A$2:$AM$301,39,FALSE),VLOOKUP($A$2,MAY!$A$2:$AN$301,40,FALSE),VLOOKUP($A170,JUN!$A$2:$AM$301,39,FALSE))</f>
        <v>0</v>
      </c>
      <c r="AQ170" s="125" t="e">
        <f t="shared" si="11"/>
        <v>#DIV/0!</v>
      </c>
    </row>
    <row r="171" spans="1:43" x14ac:dyDescent="0.25">
      <c r="A171" s="10">
        <v>170</v>
      </c>
      <c r="B171" s="11">
        <f>VLOOKUP($A171,Table2[[No]:[Date Student Last Attended Program
(mm/dd/yyyy)]],2,FALSE)</f>
        <v>0</v>
      </c>
      <c r="C171" s="12">
        <f>VLOOKUP($A171,Table2[[No]:[Date Student Last Attended Program
(mm/dd/yyyy)]],4,FALSE)</f>
        <v>0</v>
      </c>
      <c r="D171" s="51">
        <f>VLOOKUP($A171,Table2[[No]:[Date Student Last Attended Program
(mm/dd/yyyy)]],14,FALSE)</f>
        <v>0</v>
      </c>
      <c r="E171" s="138">
        <f>VLOOKUP($A171,Table2[[No]:[Date Student Last Attended Program
(mm/dd/yyyy)]],17,FALSE)</f>
        <v>0</v>
      </c>
      <c r="F171" s="207">
        <f>VLOOKUP($A171,Table2[[No]:[Date Student Last Attended Program
(mm/dd/yyyy)]],18,FALSE)</f>
        <v>0</v>
      </c>
      <c r="G171" s="209">
        <f>VLOOKUP($A171,Table2[[#All],[No]:[Which Group Does Student Participate In?
(optional)]],23,FALSE)</f>
        <v>0</v>
      </c>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11">
        <f t="shared" si="8"/>
        <v>0</v>
      </c>
      <c r="AM171" s="11">
        <f t="shared" si="9"/>
        <v>0</v>
      </c>
      <c r="AN171" s="47" t="e">
        <f t="shared" si="10"/>
        <v>#DIV/0!</v>
      </c>
      <c r="AO171" s="11">
        <f>SUM(VLOOKUP($A171,APR!$A$2:$AM$301,38,FALSE),VLOOKUP($A$2,MAY!$A$2:$AN$301,39,FALSE),VLOOKUP($A171,JUN!$A$2:$AM$301,38,FALSE))</f>
        <v>0</v>
      </c>
      <c r="AP171" s="11">
        <f>SUM(VLOOKUP($A171,APR!$A$2:$AM$301,39,FALSE),VLOOKUP($A$2,MAY!$A$2:$AN$301,40,FALSE),VLOOKUP($A171,JUN!$A$2:$AM$301,39,FALSE))</f>
        <v>0</v>
      </c>
      <c r="AQ171" s="125" t="e">
        <f t="shared" si="11"/>
        <v>#DIV/0!</v>
      </c>
    </row>
    <row r="172" spans="1:43" x14ac:dyDescent="0.25">
      <c r="A172" s="10">
        <v>171</v>
      </c>
      <c r="B172" s="11">
        <f>VLOOKUP($A172,Table2[[No]:[Date Student Last Attended Program
(mm/dd/yyyy)]],2,FALSE)</f>
        <v>0</v>
      </c>
      <c r="C172" s="12">
        <f>VLOOKUP($A172,Table2[[No]:[Date Student Last Attended Program
(mm/dd/yyyy)]],4,FALSE)</f>
        <v>0</v>
      </c>
      <c r="D172" s="51">
        <f>VLOOKUP($A172,Table2[[No]:[Date Student Last Attended Program
(mm/dd/yyyy)]],14,FALSE)</f>
        <v>0</v>
      </c>
      <c r="E172" s="138">
        <f>VLOOKUP($A172,Table2[[No]:[Date Student Last Attended Program
(mm/dd/yyyy)]],17,FALSE)</f>
        <v>0</v>
      </c>
      <c r="F172" s="207">
        <f>VLOOKUP($A172,Table2[[No]:[Date Student Last Attended Program
(mm/dd/yyyy)]],18,FALSE)</f>
        <v>0</v>
      </c>
      <c r="G172" s="209">
        <f>VLOOKUP($A172,Table2[[#All],[No]:[Which Group Does Student Participate In?
(optional)]],23,FALSE)</f>
        <v>0</v>
      </c>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11">
        <f t="shared" si="8"/>
        <v>0</v>
      </c>
      <c r="AM172" s="11">
        <f t="shared" si="9"/>
        <v>0</v>
      </c>
      <c r="AN172" s="47" t="e">
        <f t="shared" si="10"/>
        <v>#DIV/0!</v>
      </c>
      <c r="AO172" s="11">
        <f>SUM(VLOOKUP($A172,APR!$A$2:$AM$301,38,FALSE),VLOOKUP($A$2,MAY!$A$2:$AN$301,39,FALSE),VLOOKUP($A172,JUN!$A$2:$AM$301,38,FALSE))</f>
        <v>0</v>
      </c>
      <c r="AP172" s="11">
        <f>SUM(VLOOKUP($A172,APR!$A$2:$AM$301,39,FALSE),VLOOKUP($A$2,MAY!$A$2:$AN$301,40,FALSE),VLOOKUP($A172,JUN!$A$2:$AM$301,39,FALSE))</f>
        <v>0</v>
      </c>
      <c r="AQ172" s="125" t="e">
        <f t="shared" si="11"/>
        <v>#DIV/0!</v>
      </c>
    </row>
    <row r="173" spans="1:43" x14ac:dyDescent="0.25">
      <c r="A173" s="10">
        <v>172</v>
      </c>
      <c r="B173" s="11">
        <f>VLOOKUP($A173,Table2[[No]:[Date Student Last Attended Program
(mm/dd/yyyy)]],2,FALSE)</f>
        <v>0</v>
      </c>
      <c r="C173" s="12">
        <f>VLOOKUP($A173,Table2[[No]:[Date Student Last Attended Program
(mm/dd/yyyy)]],4,FALSE)</f>
        <v>0</v>
      </c>
      <c r="D173" s="51">
        <f>VLOOKUP($A173,Table2[[No]:[Date Student Last Attended Program
(mm/dd/yyyy)]],14,FALSE)</f>
        <v>0</v>
      </c>
      <c r="E173" s="138">
        <f>VLOOKUP($A173,Table2[[No]:[Date Student Last Attended Program
(mm/dd/yyyy)]],17,FALSE)</f>
        <v>0</v>
      </c>
      <c r="F173" s="207">
        <f>VLOOKUP($A173,Table2[[No]:[Date Student Last Attended Program
(mm/dd/yyyy)]],18,FALSE)</f>
        <v>0</v>
      </c>
      <c r="G173" s="209">
        <f>VLOOKUP($A173,Table2[[#All],[No]:[Which Group Does Student Participate In?
(optional)]],23,FALSE)</f>
        <v>0</v>
      </c>
      <c r="H173" s="9"/>
      <c r="I173" s="9"/>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11">
        <f t="shared" si="8"/>
        <v>0</v>
      </c>
      <c r="AM173" s="11">
        <f t="shared" si="9"/>
        <v>0</v>
      </c>
      <c r="AN173" s="47" t="e">
        <f t="shared" si="10"/>
        <v>#DIV/0!</v>
      </c>
      <c r="AO173" s="11">
        <f>SUM(VLOOKUP($A173,APR!$A$2:$AM$301,38,FALSE),VLOOKUP($A$2,MAY!$A$2:$AN$301,39,FALSE),VLOOKUP($A173,JUN!$A$2:$AM$301,38,FALSE))</f>
        <v>0</v>
      </c>
      <c r="AP173" s="11">
        <f>SUM(VLOOKUP($A173,APR!$A$2:$AM$301,39,FALSE),VLOOKUP($A$2,MAY!$A$2:$AN$301,40,FALSE),VLOOKUP($A173,JUN!$A$2:$AM$301,39,FALSE))</f>
        <v>0</v>
      </c>
      <c r="AQ173" s="125" t="e">
        <f t="shared" si="11"/>
        <v>#DIV/0!</v>
      </c>
    </row>
    <row r="174" spans="1:43" x14ac:dyDescent="0.25">
      <c r="A174" s="10">
        <v>173</v>
      </c>
      <c r="B174" s="11">
        <f>VLOOKUP($A174,Table2[[No]:[Date Student Last Attended Program
(mm/dd/yyyy)]],2,FALSE)</f>
        <v>0</v>
      </c>
      <c r="C174" s="12">
        <f>VLOOKUP($A174,Table2[[No]:[Date Student Last Attended Program
(mm/dd/yyyy)]],4,FALSE)</f>
        <v>0</v>
      </c>
      <c r="D174" s="51">
        <f>VLOOKUP($A174,Table2[[No]:[Date Student Last Attended Program
(mm/dd/yyyy)]],14,FALSE)</f>
        <v>0</v>
      </c>
      <c r="E174" s="138">
        <f>VLOOKUP($A174,Table2[[No]:[Date Student Last Attended Program
(mm/dd/yyyy)]],17,FALSE)</f>
        <v>0</v>
      </c>
      <c r="F174" s="207">
        <f>VLOOKUP($A174,Table2[[No]:[Date Student Last Attended Program
(mm/dd/yyyy)]],18,FALSE)</f>
        <v>0</v>
      </c>
      <c r="G174" s="209">
        <f>VLOOKUP($A174,Table2[[#All],[No]:[Which Group Does Student Participate In?
(optional)]],23,FALSE)</f>
        <v>0</v>
      </c>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11">
        <f t="shared" si="8"/>
        <v>0</v>
      </c>
      <c r="AM174" s="11">
        <f t="shared" si="9"/>
        <v>0</v>
      </c>
      <c r="AN174" s="47" t="e">
        <f t="shared" si="10"/>
        <v>#DIV/0!</v>
      </c>
      <c r="AO174" s="11">
        <f>SUM(VLOOKUP($A174,APR!$A$2:$AM$301,38,FALSE),VLOOKUP($A$2,MAY!$A$2:$AN$301,39,FALSE),VLOOKUP($A174,JUN!$A$2:$AM$301,38,FALSE))</f>
        <v>0</v>
      </c>
      <c r="AP174" s="11">
        <f>SUM(VLOOKUP($A174,APR!$A$2:$AM$301,39,FALSE),VLOOKUP($A$2,MAY!$A$2:$AN$301,40,FALSE),VLOOKUP($A174,JUN!$A$2:$AM$301,39,FALSE))</f>
        <v>0</v>
      </c>
      <c r="AQ174" s="125" t="e">
        <f t="shared" si="11"/>
        <v>#DIV/0!</v>
      </c>
    </row>
    <row r="175" spans="1:43" x14ac:dyDescent="0.25">
      <c r="A175" s="10">
        <v>174</v>
      </c>
      <c r="B175" s="11">
        <f>VLOOKUP($A175,Table2[[No]:[Date Student Last Attended Program
(mm/dd/yyyy)]],2,FALSE)</f>
        <v>0</v>
      </c>
      <c r="C175" s="12">
        <f>VLOOKUP($A175,Table2[[No]:[Date Student Last Attended Program
(mm/dd/yyyy)]],4,FALSE)</f>
        <v>0</v>
      </c>
      <c r="D175" s="51">
        <f>VLOOKUP($A175,Table2[[No]:[Date Student Last Attended Program
(mm/dd/yyyy)]],14,FALSE)</f>
        <v>0</v>
      </c>
      <c r="E175" s="138">
        <f>VLOOKUP($A175,Table2[[No]:[Date Student Last Attended Program
(mm/dd/yyyy)]],17,FALSE)</f>
        <v>0</v>
      </c>
      <c r="F175" s="207">
        <f>VLOOKUP($A175,Table2[[No]:[Date Student Last Attended Program
(mm/dd/yyyy)]],18,FALSE)</f>
        <v>0</v>
      </c>
      <c r="G175" s="209">
        <f>VLOOKUP($A175,Table2[[#All],[No]:[Which Group Does Student Participate In?
(optional)]],23,FALSE)</f>
        <v>0</v>
      </c>
      <c r="H175" s="9"/>
      <c r="I175" s="9"/>
      <c r="J175" s="9"/>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11">
        <f t="shared" si="8"/>
        <v>0</v>
      </c>
      <c r="AM175" s="11">
        <f t="shared" si="9"/>
        <v>0</v>
      </c>
      <c r="AN175" s="47" t="e">
        <f t="shared" si="10"/>
        <v>#DIV/0!</v>
      </c>
      <c r="AO175" s="11">
        <f>SUM(VLOOKUP($A175,APR!$A$2:$AM$301,38,FALSE),VLOOKUP($A$2,MAY!$A$2:$AN$301,39,FALSE),VLOOKUP($A175,JUN!$A$2:$AM$301,38,FALSE))</f>
        <v>0</v>
      </c>
      <c r="AP175" s="11">
        <f>SUM(VLOOKUP($A175,APR!$A$2:$AM$301,39,FALSE),VLOOKUP($A$2,MAY!$A$2:$AN$301,40,FALSE),VLOOKUP($A175,JUN!$A$2:$AM$301,39,FALSE))</f>
        <v>0</v>
      </c>
      <c r="AQ175" s="125" t="e">
        <f t="shared" si="11"/>
        <v>#DIV/0!</v>
      </c>
    </row>
    <row r="176" spans="1:43" x14ac:dyDescent="0.25">
      <c r="A176" s="10">
        <v>175</v>
      </c>
      <c r="B176" s="11">
        <f>VLOOKUP($A176,Table2[[No]:[Date Student Last Attended Program
(mm/dd/yyyy)]],2,FALSE)</f>
        <v>0</v>
      </c>
      <c r="C176" s="12">
        <f>VLOOKUP($A176,Table2[[No]:[Date Student Last Attended Program
(mm/dd/yyyy)]],4,FALSE)</f>
        <v>0</v>
      </c>
      <c r="D176" s="51">
        <f>VLOOKUP($A176,Table2[[No]:[Date Student Last Attended Program
(mm/dd/yyyy)]],14,FALSE)</f>
        <v>0</v>
      </c>
      <c r="E176" s="138">
        <f>VLOOKUP($A176,Table2[[No]:[Date Student Last Attended Program
(mm/dd/yyyy)]],17,FALSE)</f>
        <v>0</v>
      </c>
      <c r="F176" s="207">
        <f>VLOOKUP($A176,Table2[[No]:[Date Student Last Attended Program
(mm/dd/yyyy)]],18,FALSE)</f>
        <v>0</v>
      </c>
      <c r="G176" s="209">
        <f>VLOOKUP($A176,Table2[[#All],[No]:[Which Group Does Student Participate In?
(optional)]],23,FALSE)</f>
        <v>0</v>
      </c>
      <c r="H176" s="9"/>
      <c r="I176" s="9"/>
      <c r="J176" s="9"/>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11">
        <f t="shared" si="8"/>
        <v>0</v>
      </c>
      <c r="AM176" s="11">
        <f t="shared" si="9"/>
        <v>0</v>
      </c>
      <c r="AN176" s="47" t="e">
        <f t="shared" si="10"/>
        <v>#DIV/0!</v>
      </c>
      <c r="AO176" s="11">
        <f>SUM(VLOOKUP($A176,APR!$A$2:$AM$301,38,FALSE),VLOOKUP($A$2,MAY!$A$2:$AN$301,39,FALSE),VLOOKUP($A176,JUN!$A$2:$AM$301,38,FALSE))</f>
        <v>0</v>
      </c>
      <c r="AP176" s="11">
        <f>SUM(VLOOKUP($A176,APR!$A$2:$AM$301,39,FALSE),VLOOKUP($A$2,MAY!$A$2:$AN$301,40,FALSE),VLOOKUP($A176,JUN!$A$2:$AM$301,39,FALSE))</f>
        <v>0</v>
      </c>
      <c r="AQ176" s="125" t="e">
        <f t="shared" si="11"/>
        <v>#DIV/0!</v>
      </c>
    </row>
    <row r="177" spans="1:43" x14ac:dyDescent="0.25">
      <c r="A177" s="10">
        <v>176</v>
      </c>
      <c r="B177" s="11">
        <f>VLOOKUP($A177,Table2[[No]:[Date Student Last Attended Program
(mm/dd/yyyy)]],2,FALSE)</f>
        <v>0</v>
      </c>
      <c r="C177" s="12">
        <f>VLOOKUP($A177,Table2[[No]:[Date Student Last Attended Program
(mm/dd/yyyy)]],4,FALSE)</f>
        <v>0</v>
      </c>
      <c r="D177" s="51">
        <f>VLOOKUP($A177,Table2[[No]:[Date Student Last Attended Program
(mm/dd/yyyy)]],14,FALSE)</f>
        <v>0</v>
      </c>
      <c r="E177" s="138">
        <f>VLOOKUP($A177,Table2[[No]:[Date Student Last Attended Program
(mm/dd/yyyy)]],17,FALSE)</f>
        <v>0</v>
      </c>
      <c r="F177" s="207">
        <f>VLOOKUP($A177,Table2[[No]:[Date Student Last Attended Program
(mm/dd/yyyy)]],18,FALSE)</f>
        <v>0</v>
      </c>
      <c r="G177" s="209">
        <f>VLOOKUP($A177,Table2[[#All],[No]:[Which Group Does Student Participate In?
(optional)]],23,FALSE)</f>
        <v>0</v>
      </c>
      <c r="H177" s="9"/>
      <c r="I177" s="9"/>
      <c r="J177" s="9"/>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11">
        <f t="shared" si="8"/>
        <v>0</v>
      </c>
      <c r="AM177" s="11">
        <f t="shared" si="9"/>
        <v>0</v>
      </c>
      <c r="AN177" s="47" t="e">
        <f t="shared" si="10"/>
        <v>#DIV/0!</v>
      </c>
      <c r="AO177" s="11">
        <f>SUM(VLOOKUP($A177,APR!$A$2:$AM$301,38,FALSE),VLOOKUP($A$2,MAY!$A$2:$AN$301,39,FALSE),VLOOKUP($A177,JUN!$A$2:$AM$301,38,FALSE))</f>
        <v>0</v>
      </c>
      <c r="AP177" s="11">
        <f>SUM(VLOOKUP($A177,APR!$A$2:$AM$301,39,FALSE),VLOOKUP($A$2,MAY!$A$2:$AN$301,40,FALSE),VLOOKUP($A177,JUN!$A$2:$AM$301,39,FALSE))</f>
        <v>0</v>
      </c>
      <c r="AQ177" s="125" t="e">
        <f t="shared" si="11"/>
        <v>#DIV/0!</v>
      </c>
    </row>
    <row r="178" spans="1:43" x14ac:dyDescent="0.25">
      <c r="A178" s="10">
        <v>177</v>
      </c>
      <c r="B178" s="11">
        <f>VLOOKUP($A178,Table2[[No]:[Date Student Last Attended Program
(mm/dd/yyyy)]],2,FALSE)</f>
        <v>0</v>
      </c>
      <c r="C178" s="12">
        <f>VLOOKUP($A178,Table2[[No]:[Date Student Last Attended Program
(mm/dd/yyyy)]],4,FALSE)</f>
        <v>0</v>
      </c>
      <c r="D178" s="51">
        <f>VLOOKUP($A178,Table2[[No]:[Date Student Last Attended Program
(mm/dd/yyyy)]],14,FALSE)</f>
        <v>0</v>
      </c>
      <c r="E178" s="138">
        <f>VLOOKUP($A178,Table2[[No]:[Date Student Last Attended Program
(mm/dd/yyyy)]],17,FALSE)</f>
        <v>0</v>
      </c>
      <c r="F178" s="207">
        <f>VLOOKUP($A178,Table2[[No]:[Date Student Last Attended Program
(mm/dd/yyyy)]],18,FALSE)</f>
        <v>0</v>
      </c>
      <c r="G178" s="209">
        <f>VLOOKUP($A178,Table2[[#All],[No]:[Which Group Does Student Participate In?
(optional)]],23,FALSE)</f>
        <v>0</v>
      </c>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11">
        <f t="shared" si="8"/>
        <v>0</v>
      </c>
      <c r="AM178" s="11">
        <f t="shared" si="9"/>
        <v>0</v>
      </c>
      <c r="AN178" s="47" t="e">
        <f t="shared" si="10"/>
        <v>#DIV/0!</v>
      </c>
      <c r="AO178" s="11">
        <f>SUM(VLOOKUP($A178,APR!$A$2:$AM$301,38,FALSE),VLOOKUP($A$2,MAY!$A$2:$AN$301,39,FALSE),VLOOKUP($A178,JUN!$A$2:$AM$301,38,FALSE))</f>
        <v>0</v>
      </c>
      <c r="AP178" s="11">
        <f>SUM(VLOOKUP($A178,APR!$A$2:$AM$301,39,FALSE),VLOOKUP($A$2,MAY!$A$2:$AN$301,40,FALSE),VLOOKUP($A178,JUN!$A$2:$AM$301,39,FALSE))</f>
        <v>0</v>
      </c>
      <c r="AQ178" s="125" t="e">
        <f t="shared" si="11"/>
        <v>#DIV/0!</v>
      </c>
    </row>
    <row r="179" spans="1:43" x14ac:dyDescent="0.25">
      <c r="A179" s="10">
        <v>178</v>
      </c>
      <c r="B179" s="11">
        <f>VLOOKUP($A179,Table2[[No]:[Date Student Last Attended Program
(mm/dd/yyyy)]],2,FALSE)</f>
        <v>0</v>
      </c>
      <c r="C179" s="12">
        <f>VLOOKUP($A179,Table2[[No]:[Date Student Last Attended Program
(mm/dd/yyyy)]],4,FALSE)</f>
        <v>0</v>
      </c>
      <c r="D179" s="51">
        <f>VLOOKUP($A179,Table2[[No]:[Date Student Last Attended Program
(mm/dd/yyyy)]],14,FALSE)</f>
        <v>0</v>
      </c>
      <c r="E179" s="138">
        <f>VLOOKUP($A179,Table2[[No]:[Date Student Last Attended Program
(mm/dd/yyyy)]],17,FALSE)</f>
        <v>0</v>
      </c>
      <c r="F179" s="207">
        <f>VLOOKUP($A179,Table2[[No]:[Date Student Last Attended Program
(mm/dd/yyyy)]],18,FALSE)</f>
        <v>0</v>
      </c>
      <c r="G179" s="209">
        <f>VLOOKUP($A179,Table2[[#All],[No]:[Which Group Does Student Participate In?
(optional)]],23,FALSE)</f>
        <v>0</v>
      </c>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11">
        <f t="shared" si="8"/>
        <v>0</v>
      </c>
      <c r="AM179" s="11">
        <f t="shared" si="9"/>
        <v>0</v>
      </c>
      <c r="AN179" s="47" t="e">
        <f t="shared" si="10"/>
        <v>#DIV/0!</v>
      </c>
      <c r="AO179" s="11">
        <f>SUM(VLOOKUP($A179,APR!$A$2:$AM$301,38,FALSE),VLOOKUP($A$2,MAY!$A$2:$AN$301,39,FALSE),VLOOKUP($A179,JUN!$A$2:$AM$301,38,FALSE))</f>
        <v>0</v>
      </c>
      <c r="AP179" s="11">
        <f>SUM(VLOOKUP($A179,APR!$A$2:$AM$301,39,FALSE),VLOOKUP($A$2,MAY!$A$2:$AN$301,40,FALSE),VLOOKUP($A179,JUN!$A$2:$AM$301,39,FALSE))</f>
        <v>0</v>
      </c>
      <c r="AQ179" s="125" t="e">
        <f t="shared" si="11"/>
        <v>#DIV/0!</v>
      </c>
    </row>
    <row r="180" spans="1:43" x14ac:dyDescent="0.25">
      <c r="A180" s="10">
        <v>179</v>
      </c>
      <c r="B180" s="11">
        <f>VLOOKUP($A180,Table2[[No]:[Date Student Last Attended Program
(mm/dd/yyyy)]],2,FALSE)</f>
        <v>0</v>
      </c>
      <c r="C180" s="12">
        <f>VLOOKUP($A180,Table2[[No]:[Date Student Last Attended Program
(mm/dd/yyyy)]],4,FALSE)</f>
        <v>0</v>
      </c>
      <c r="D180" s="51">
        <f>VLOOKUP($A180,Table2[[No]:[Date Student Last Attended Program
(mm/dd/yyyy)]],14,FALSE)</f>
        <v>0</v>
      </c>
      <c r="E180" s="138">
        <f>VLOOKUP($A180,Table2[[No]:[Date Student Last Attended Program
(mm/dd/yyyy)]],17,FALSE)</f>
        <v>0</v>
      </c>
      <c r="F180" s="207">
        <f>VLOOKUP($A180,Table2[[No]:[Date Student Last Attended Program
(mm/dd/yyyy)]],18,FALSE)</f>
        <v>0</v>
      </c>
      <c r="G180" s="209">
        <f>VLOOKUP($A180,Table2[[#All],[No]:[Which Group Does Student Participate In?
(optional)]],23,FALSE)</f>
        <v>0</v>
      </c>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11">
        <f t="shared" si="8"/>
        <v>0</v>
      </c>
      <c r="AM180" s="11">
        <f t="shared" si="9"/>
        <v>0</v>
      </c>
      <c r="AN180" s="47" t="e">
        <f t="shared" si="10"/>
        <v>#DIV/0!</v>
      </c>
      <c r="AO180" s="11">
        <f>SUM(VLOOKUP($A180,APR!$A$2:$AM$301,38,FALSE),VLOOKUP($A$2,MAY!$A$2:$AN$301,39,FALSE),VLOOKUP($A180,JUN!$A$2:$AM$301,38,FALSE))</f>
        <v>0</v>
      </c>
      <c r="AP180" s="11">
        <f>SUM(VLOOKUP($A180,APR!$A$2:$AM$301,39,FALSE),VLOOKUP($A$2,MAY!$A$2:$AN$301,40,FALSE),VLOOKUP($A180,JUN!$A$2:$AM$301,39,FALSE))</f>
        <v>0</v>
      </c>
      <c r="AQ180" s="125" t="e">
        <f t="shared" si="11"/>
        <v>#DIV/0!</v>
      </c>
    </row>
    <row r="181" spans="1:43" x14ac:dyDescent="0.25">
      <c r="A181" s="10">
        <v>180</v>
      </c>
      <c r="B181" s="11">
        <f>VLOOKUP($A181,Table2[[No]:[Date Student Last Attended Program
(mm/dd/yyyy)]],2,FALSE)</f>
        <v>0</v>
      </c>
      <c r="C181" s="12">
        <f>VLOOKUP($A181,Table2[[No]:[Date Student Last Attended Program
(mm/dd/yyyy)]],4,FALSE)</f>
        <v>0</v>
      </c>
      <c r="D181" s="51">
        <f>VLOOKUP($A181,Table2[[No]:[Date Student Last Attended Program
(mm/dd/yyyy)]],14,FALSE)</f>
        <v>0</v>
      </c>
      <c r="E181" s="138">
        <f>VLOOKUP($A181,Table2[[No]:[Date Student Last Attended Program
(mm/dd/yyyy)]],17,FALSE)</f>
        <v>0</v>
      </c>
      <c r="F181" s="207">
        <f>VLOOKUP($A181,Table2[[No]:[Date Student Last Attended Program
(mm/dd/yyyy)]],18,FALSE)</f>
        <v>0</v>
      </c>
      <c r="G181" s="209">
        <f>VLOOKUP($A181,Table2[[#All],[No]:[Which Group Does Student Participate In?
(optional)]],23,FALSE)</f>
        <v>0</v>
      </c>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11">
        <f t="shared" si="8"/>
        <v>0</v>
      </c>
      <c r="AM181" s="11">
        <f t="shared" si="9"/>
        <v>0</v>
      </c>
      <c r="AN181" s="47" t="e">
        <f t="shared" si="10"/>
        <v>#DIV/0!</v>
      </c>
      <c r="AO181" s="11">
        <f>SUM(VLOOKUP($A181,APR!$A$2:$AM$301,38,FALSE),VLOOKUP($A$2,MAY!$A$2:$AN$301,39,FALSE),VLOOKUP($A181,JUN!$A$2:$AM$301,38,FALSE))</f>
        <v>0</v>
      </c>
      <c r="AP181" s="11">
        <f>SUM(VLOOKUP($A181,APR!$A$2:$AM$301,39,FALSE),VLOOKUP($A$2,MAY!$A$2:$AN$301,40,FALSE),VLOOKUP($A181,JUN!$A$2:$AM$301,39,FALSE))</f>
        <v>0</v>
      </c>
      <c r="AQ181" s="125" t="e">
        <f t="shared" si="11"/>
        <v>#DIV/0!</v>
      </c>
    </row>
    <row r="182" spans="1:43" x14ac:dyDescent="0.25">
      <c r="A182" s="10">
        <v>181</v>
      </c>
      <c r="B182" s="11">
        <f>VLOOKUP($A182,Table2[[No]:[Date Student Last Attended Program
(mm/dd/yyyy)]],2,FALSE)</f>
        <v>0</v>
      </c>
      <c r="C182" s="12">
        <f>VLOOKUP($A182,Table2[[No]:[Date Student Last Attended Program
(mm/dd/yyyy)]],4,FALSE)</f>
        <v>0</v>
      </c>
      <c r="D182" s="51">
        <f>VLOOKUP($A182,Table2[[No]:[Date Student Last Attended Program
(mm/dd/yyyy)]],14,FALSE)</f>
        <v>0</v>
      </c>
      <c r="E182" s="138">
        <f>VLOOKUP($A182,Table2[[No]:[Date Student Last Attended Program
(mm/dd/yyyy)]],17,FALSE)</f>
        <v>0</v>
      </c>
      <c r="F182" s="207">
        <f>VLOOKUP($A182,Table2[[No]:[Date Student Last Attended Program
(mm/dd/yyyy)]],18,FALSE)</f>
        <v>0</v>
      </c>
      <c r="G182" s="209">
        <f>VLOOKUP($A182,Table2[[#All],[No]:[Which Group Does Student Participate In?
(optional)]],23,FALSE)</f>
        <v>0</v>
      </c>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11">
        <f t="shared" si="8"/>
        <v>0</v>
      </c>
      <c r="AM182" s="11">
        <f t="shared" si="9"/>
        <v>0</v>
      </c>
      <c r="AN182" s="47" t="e">
        <f t="shared" si="10"/>
        <v>#DIV/0!</v>
      </c>
      <c r="AO182" s="11">
        <f>SUM(VLOOKUP($A182,APR!$A$2:$AM$301,38,FALSE),VLOOKUP($A$2,MAY!$A$2:$AN$301,39,FALSE),VLOOKUP($A182,JUN!$A$2:$AM$301,38,FALSE))</f>
        <v>0</v>
      </c>
      <c r="AP182" s="11">
        <f>SUM(VLOOKUP($A182,APR!$A$2:$AM$301,39,FALSE),VLOOKUP($A$2,MAY!$A$2:$AN$301,40,FALSE),VLOOKUP($A182,JUN!$A$2:$AM$301,39,FALSE))</f>
        <v>0</v>
      </c>
      <c r="AQ182" s="125" t="e">
        <f t="shared" si="11"/>
        <v>#DIV/0!</v>
      </c>
    </row>
    <row r="183" spans="1:43" x14ac:dyDescent="0.25">
      <c r="A183" s="10">
        <v>182</v>
      </c>
      <c r="B183" s="11">
        <f>VLOOKUP($A183,Table2[[No]:[Date Student Last Attended Program
(mm/dd/yyyy)]],2,FALSE)</f>
        <v>0</v>
      </c>
      <c r="C183" s="12">
        <f>VLOOKUP($A183,Table2[[No]:[Date Student Last Attended Program
(mm/dd/yyyy)]],4,FALSE)</f>
        <v>0</v>
      </c>
      <c r="D183" s="51">
        <f>VLOOKUP($A183,Table2[[No]:[Date Student Last Attended Program
(mm/dd/yyyy)]],14,FALSE)</f>
        <v>0</v>
      </c>
      <c r="E183" s="138">
        <f>VLOOKUP($A183,Table2[[No]:[Date Student Last Attended Program
(mm/dd/yyyy)]],17,FALSE)</f>
        <v>0</v>
      </c>
      <c r="F183" s="207">
        <f>VLOOKUP($A183,Table2[[No]:[Date Student Last Attended Program
(mm/dd/yyyy)]],18,FALSE)</f>
        <v>0</v>
      </c>
      <c r="G183" s="209">
        <f>VLOOKUP($A183,Table2[[#All],[No]:[Which Group Does Student Participate In?
(optional)]],23,FALSE)</f>
        <v>0</v>
      </c>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11">
        <f t="shared" si="8"/>
        <v>0</v>
      </c>
      <c r="AM183" s="11">
        <f t="shared" si="9"/>
        <v>0</v>
      </c>
      <c r="AN183" s="47" t="e">
        <f t="shared" si="10"/>
        <v>#DIV/0!</v>
      </c>
      <c r="AO183" s="11">
        <f>SUM(VLOOKUP($A183,APR!$A$2:$AM$301,38,FALSE),VLOOKUP($A$2,MAY!$A$2:$AN$301,39,FALSE),VLOOKUP($A183,JUN!$A$2:$AM$301,38,FALSE))</f>
        <v>0</v>
      </c>
      <c r="AP183" s="11">
        <f>SUM(VLOOKUP($A183,APR!$A$2:$AM$301,39,FALSE),VLOOKUP($A$2,MAY!$A$2:$AN$301,40,FALSE),VLOOKUP($A183,JUN!$A$2:$AM$301,39,FALSE))</f>
        <v>0</v>
      </c>
      <c r="AQ183" s="125" t="e">
        <f t="shared" si="11"/>
        <v>#DIV/0!</v>
      </c>
    </row>
    <row r="184" spans="1:43" x14ac:dyDescent="0.25">
      <c r="A184" s="10">
        <v>183</v>
      </c>
      <c r="B184" s="11">
        <f>VLOOKUP($A184,Table2[[No]:[Date Student Last Attended Program
(mm/dd/yyyy)]],2,FALSE)</f>
        <v>0</v>
      </c>
      <c r="C184" s="12">
        <f>VLOOKUP($A184,Table2[[No]:[Date Student Last Attended Program
(mm/dd/yyyy)]],4,FALSE)</f>
        <v>0</v>
      </c>
      <c r="D184" s="51">
        <f>VLOOKUP($A184,Table2[[No]:[Date Student Last Attended Program
(mm/dd/yyyy)]],14,FALSE)</f>
        <v>0</v>
      </c>
      <c r="E184" s="138">
        <f>VLOOKUP($A184,Table2[[No]:[Date Student Last Attended Program
(mm/dd/yyyy)]],17,FALSE)</f>
        <v>0</v>
      </c>
      <c r="F184" s="207">
        <f>VLOOKUP($A184,Table2[[No]:[Date Student Last Attended Program
(mm/dd/yyyy)]],18,FALSE)</f>
        <v>0</v>
      </c>
      <c r="G184" s="209">
        <f>VLOOKUP($A184,Table2[[#All],[No]:[Which Group Does Student Participate In?
(optional)]],23,FALSE)</f>
        <v>0</v>
      </c>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11">
        <f t="shared" si="8"/>
        <v>0</v>
      </c>
      <c r="AM184" s="11">
        <f t="shared" si="9"/>
        <v>0</v>
      </c>
      <c r="AN184" s="47" t="e">
        <f t="shared" si="10"/>
        <v>#DIV/0!</v>
      </c>
      <c r="AO184" s="11">
        <f>SUM(VLOOKUP($A184,APR!$A$2:$AM$301,38,FALSE),VLOOKUP($A$2,MAY!$A$2:$AN$301,39,FALSE),VLOOKUP($A184,JUN!$A$2:$AM$301,38,FALSE))</f>
        <v>0</v>
      </c>
      <c r="AP184" s="11">
        <f>SUM(VLOOKUP($A184,APR!$A$2:$AM$301,39,FALSE),VLOOKUP($A$2,MAY!$A$2:$AN$301,40,FALSE),VLOOKUP($A184,JUN!$A$2:$AM$301,39,FALSE))</f>
        <v>0</v>
      </c>
      <c r="AQ184" s="125" t="e">
        <f t="shared" si="11"/>
        <v>#DIV/0!</v>
      </c>
    </row>
    <row r="185" spans="1:43" x14ac:dyDescent="0.25">
      <c r="A185" s="10">
        <v>184</v>
      </c>
      <c r="B185" s="11">
        <f>VLOOKUP($A185,Table2[[No]:[Date Student Last Attended Program
(mm/dd/yyyy)]],2,FALSE)</f>
        <v>0</v>
      </c>
      <c r="C185" s="12">
        <f>VLOOKUP($A185,Table2[[No]:[Date Student Last Attended Program
(mm/dd/yyyy)]],4,FALSE)</f>
        <v>0</v>
      </c>
      <c r="D185" s="51">
        <f>VLOOKUP($A185,Table2[[No]:[Date Student Last Attended Program
(mm/dd/yyyy)]],14,FALSE)</f>
        <v>0</v>
      </c>
      <c r="E185" s="138">
        <f>VLOOKUP($A185,Table2[[No]:[Date Student Last Attended Program
(mm/dd/yyyy)]],17,FALSE)</f>
        <v>0</v>
      </c>
      <c r="F185" s="207">
        <f>VLOOKUP($A185,Table2[[No]:[Date Student Last Attended Program
(mm/dd/yyyy)]],18,FALSE)</f>
        <v>0</v>
      </c>
      <c r="G185" s="209">
        <f>VLOOKUP($A185,Table2[[#All],[No]:[Which Group Does Student Participate In?
(optional)]],23,FALSE)</f>
        <v>0</v>
      </c>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11">
        <f t="shared" si="8"/>
        <v>0</v>
      </c>
      <c r="AM185" s="11">
        <f t="shared" si="9"/>
        <v>0</v>
      </c>
      <c r="AN185" s="47" t="e">
        <f t="shared" si="10"/>
        <v>#DIV/0!</v>
      </c>
      <c r="AO185" s="11">
        <f>SUM(VLOOKUP($A185,APR!$A$2:$AM$301,38,FALSE),VLOOKUP($A$2,MAY!$A$2:$AN$301,39,FALSE),VLOOKUP($A185,JUN!$A$2:$AM$301,38,FALSE))</f>
        <v>0</v>
      </c>
      <c r="AP185" s="11">
        <f>SUM(VLOOKUP($A185,APR!$A$2:$AM$301,39,FALSE),VLOOKUP($A$2,MAY!$A$2:$AN$301,40,FALSE),VLOOKUP($A185,JUN!$A$2:$AM$301,39,FALSE))</f>
        <v>0</v>
      </c>
      <c r="AQ185" s="125" t="e">
        <f t="shared" si="11"/>
        <v>#DIV/0!</v>
      </c>
    </row>
    <row r="186" spans="1:43" x14ac:dyDescent="0.25">
      <c r="A186" s="10">
        <v>185</v>
      </c>
      <c r="B186" s="11">
        <f>VLOOKUP($A186,Table2[[No]:[Date Student Last Attended Program
(mm/dd/yyyy)]],2,FALSE)</f>
        <v>0</v>
      </c>
      <c r="C186" s="12">
        <f>VLOOKUP($A186,Table2[[No]:[Date Student Last Attended Program
(mm/dd/yyyy)]],4,FALSE)</f>
        <v>0</v>
      </c>
      <c r="D186" s="51">
        <f>VLOOKUP($A186,Table2[[No]:[Date Student Last Attended Program
(mm/dd/yyyy)]],14,FALSE)</f>
        <v>0</v>
      </c>
      <c r="E186" s="138">
        <f>VLOOKUP($A186,Table2[[No]:[Date Student Last Attended Program
(mm/dd/yyyy)]],17,FALSE)</f>
        <v>0</v>
      </c>
      <c r="F186" s="207">
        <f>VLOOKUP($A186,Table2[[No]:[Date Student Last Attended Program
(mm/dd/yyyy)]],18,FALSE)</f>
        <v>0</v>
      </c>
      <c r="G186" s="209">
        <f>VLOOKUP($A186,Table2[[#All],[No]:[Which Group Does Student Participate In?
(optional)]],23,FALSE)</f>
        <v>0</v>
      </c>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11">
        <f t="shared" si="8"/>
        <v>0</v>
      </c>
      <c r="AM186" s="11">
        <f t="shared" si="9"/>
        <v>0</v>
      </c>
      <c r="AN186" s="47" t="e">
        <f t="shared" si="10"/>
        <v>#DIV/0!</v>
      </c>
      <c r="AO186" s="11">
        <f>SUM(VLOOKUP($A186,APR!$A$2:$AM$301,38,FALSE),VLOOKUP($A$2,MAY!$A$2:$AN$301,39,FALSE),VLOOKUP($A186,JUN!$A$2:$AM$301,38,FALSE))</f>
        <v>0</v>
      </c>
      <c r="AP186" s="11">
        <f>SUM(VLOOKUP($A186,APR!$A$2:$AM$301,39,FALSE),VLOOKUP($A$2,MAY!$A$2:$AN$301,40,FALSE),VLOOKUP($A186,JUN!$A$2:$AM$301,39,FALSE))</f>
        <v>0</v>
      </c>
      <c r="AQ186" s="125" t="e">
        <f t="shared" si="11"/>
        <v>#DIV/0!</v>
      </c>
    </row>
    <row r="187" spans="1:43" x14ac:dyDescent="0.25">
      <c r="A187" s="10">
        <v>186</v>
      </c>
      <c r="B187" s="11">
        <f>VLOOKUP($A187,Table2[[No]:[Date Student Last Attended Program
(mm/dd/yyyy)]],2,FALSE)</f>
        <v>0</v>
      </c>
      <c r="C187" s="12">
        <f>VLOOKUP($A187,Table2[[No]:[Date Student Last Attended Program
(mm/dd/yyyy)]],4,FALSE)</f>
        <v>0</v>
      </c>
      <c r="D187" s="51">
        <f>VLOOKUP($A187,Table2[[No]:[Date Student Last Attended Program
(mm/dd/yyyy)]],14,FALSE)</f>
        <v>0</v>
      </c>
      <c r="E187" s="138">
        <f>VLOOKUP($A187,Table2[[No]:[Date Student Last Attended Program
(mm/dd/yyyy)]],17,FALSE)</f>
        <v>0</v>
      </c>
      <c r="F187" s="207">
        <f>VLOOKUP($A187,Table2[[No]:[Date Student Last Attended Program
(mm/dd/yyyy)]],18,FALSE)</f>
        <v>0</v>
      </c>
      <c r="G187" s="209">
        <f>VLOOKUP($A187,Table2[[#All],[No]:[Which Group Does Student Participate In?
(optional)]],23,FALSE)</f>
        <v>0</v>
      </c>
      <c r="H187" s="9"/>
      <c r="I187" s="9"/>
      <c r="J187" s="9"/>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9"/>
      <c r="AL187" s="11">
        <f t="shared" si="8"/>
        <v>0</v>
      </c>
      <c r="AM187" s="11">
        <f t="shared" si="9"/>
        <v>0</v>
      </c>
      <c r="AN187" s="47" t="e">
        <f t="shared" si="10"/>
        <v>#DIV/0!</v>
      </c>
      <c r="AO187" s="11">
        <f>SUM(VLOOKUP($A187,APR!$A$2:$AM$301,38,FALSE),VLOOKUP($A$2,MAY!$A$2:$AN$301,39,FALSE),VLOOKUP($A187,JUN!$A$2:$AM$301,38,FALSE))</f>
        <v>0</v>
      </c>
      <c r="AP187" s="11">
        <f>SUM(VLOOKUP($A187,APR!$A$2:$AM$301,39,FALSE),VLOOKUP($A$2,MAY!$A$2:$AN$301,40,FALSE),VLOOKUP($A187,JUN!$A$2:$AM$301,39,FALSE))</f>
        <v>0</v>
      </c>
      <c r="AQ187" s="125" t="e">
        <f t="shared" si="11"/>
        <v>#DIV/0!</v>
      </c>
    </row>
    <row r="188" spans="1:43" x14ac:dyDescent="0.25">
      <c r="A188" s="10">
        <v>187</v>
      </c>
      <c r="B188" s="11">
        <f>VLOOKUP($A188,Table2[[No]:[Date Student Last Attended Program
(mm/dd/yyyy)]],2,FALSE)</f>
        <v>0</v>
      </c>
      <c r="C188" s="12">
        <f>VLOOKUP($A188,Table2[[No]:[Date Student Last Attended Program
(mm/dd/yyyy)]],4,FALSE)</f>
        <v>0</v>
      </c>
      <c r="D188" s="51">
        <f>VLOOKUP($A188,Table2[[No]:[Date Student Last Attended Program
(mm/dd/yyyy)]],14,FALSE)</f>
        <v>0</v>
      </c>
      <c r="E188" s="138">
        <f>VLOOKUP($A188,Table2[[No]:[Date Student Last Attended Program
(mm/dd/yyyy)]],17,FALSE)</f>
        <v>0</v>
      </c>
      <c r="F188" s="207">
        <f>VLOOKUP($A188,Table2[[No]:[Date Student Last Attended Program
(mm/dd/yyyy)]],18,FALSE)</f>
        <v>0</v>
      </c>
      <c r="G188" s="209">
        <f>VLOOKUP($A188,Table2[[#All],[No]:[Which Group Does Student Participate In?
(optional)]],23,FALSE)</f>
        <v>0</v>
      </c>
      <c r="H188" s="9"/>
      <c r="I188" s="9"/>
      <c r="J188" s="9"/>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11">
        <f t="shared" si="8"/>
        <v>0</v>
      </c>
      <c r="AM188" s="11">
        <f t="shared" si="9"/>
        <v>0</v>
      </c>
      <c r="AN188" s="47" t="e">
        <f t="shared" si="10"/>
        <v>#DIV/0!</v>
      </c>
      <c r="AO188" s="11">
        <f>SUM(VLOOKUP($A188,APR!$A$2:$AM$301,38,FALSE),VLOOKUP($A$2,MAY!$A$2:$AN$301,39,FALSE),VLOOKUP($A188,JUN!$A$2:$AM$301,38,FALSE))</f>
        <v>0</v>
      </c>
      <c r="AP188" s="11">
        <f>SUM(VLOOKUP($A188,APR!$A$2:$AM$301,39,FALSE),VLOOKUP($A$2,MAY!$A$2:$AN$301,40,FALSE),VLOOKUP($A188,JUN!$A$2:$AM$301,39,FALSE))</f>
        <v>0</v>
      </c>
      <c r="AQ188" s="125" t="e">
        <f t="shared" si="11"/>
        <v>#DIV/0!</v>
      </c>
    </row>
    <row r="189" spans="1:43" x14ac:dyDescent="0.25">
      <c r="A189" s="10">
        <v>188</v>
      </c>
      <c r="B189" s="11">
        <f>VLOOKUP($A189,Table2[[No]:[Date Student Last Attended Program
(mm/dd/yyyy)]],2,FALSE)</f>
        <v>0</v>
      </c>
      <c r="C189" s="12">
        <f>VLOOKUP($A189,Table2[[No]:[Date Student Last Attended Program
(mm/dd/yyyy)]],4,FALSE)</f>
        <v>0</v>
      </c>
      <c r="D189" s="51">
        <f>VLOOKUP($A189,Table2[[No]:[Date Student Last Attended Program
(mm/dd/yyyy)]],14,FALSE)</f>
        <v>0</v>
      </c>
      <c r="E189" s="138">
        <f>VLOOKUP($A189,Table2[[No]:[Date Student Last Attended Program
(mm/dd/yyyy)]],17,FALSE)</f>
        <v>0</v>
      </c>
      <c r="F189" s="207">
        <f>VLOOKUP($A189,Table2[[No]:[Date Student Last Attended Program
(mm/dd/yyyy)]],18,FALSE)</f>
        <v>0</v>
      </c>
      <c r="G189" s="209">
        <f>VLOOKUP($A189,Table2[[#All],[No]:[Which Group Does Student Participate In?
(optional)]],23,FALSE)</f>
        <v>0</v>
      </c>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11">
        <f t="shared" si="8"/>
        <v>0</v>
      </c>
      <c r="AM189" s="11">
        <f t="shared" si="9"/>
        <v>0</v>
      </c>
      <c r="AN189" s="47" t="e">
        <f t="shared" si="10"/>
        <v>#DIV/0!</v>
      </c>
      <c r="AO189" s="11">
        <f>SUM(VLOOKUP($A189,APR!$A$2:$AM$301,38,FALSE),VLOOKUP($A$2,MAY!$A$2:$AN$301,39,FALSE),VLOOKUP($A189,JUN!$A$2:$AM$301,38,FALSE))</f>
        <v>0</v>
      </c>
      <c r="AP189" s="11">
        <f>SUM(VLOOKUP($A189,APR!$A$2:$AM$301,39,FALSE),VLOOKUP($A$2,MAY!$A$2:$AN$301,40,FALSE),VLOOKUP($A189,JUN!$A$2:$AM$301,39,FALSE))</f>
        <v>0</v>
      </c>
      <c r="AQ189" s="125" t="e">
        <f t="shared" si="11"/>
        <v>#DIV/0!</v>
      </c>
    </row>
    <row r="190" spans="1:43" x14ac:dyDescent="0.25">
      <c r="A190" s="10">
        <v>189</v>
      </c>
      <c r="B190" s="11">
        <f>VLOOKUP($A190,Table2[[No]:[Date Student Last Attended Program
(mm/dd/yyyy)]],2,FALSE)</f>
        <v>0</v>
      </c>
      <c r="C190" s="12">
        <f>VLOOKUP($A190,Table2[[No]:[Date Student Last Attended Program
(mm/dd/yyyy)]],4,FALSE)</f>
        <v>0</v>
      </c>
      <c r="D190" s="51">
        <f>VLOOKUP($A190,Table2[[No]:[Date Student Last Attended Program
(mm/dd/yyyy)]],14,FALSE)</f>
        <v>0</v>
      </c>
      <c r="E190" s="138">
        <f>VLOOKUP($A190,Table2[[No]:[Date Student Last Attended Program
(mm/dd/yyyy)]],17,FALSE)</f>
        <v>0</v>
      </c>
      <c r="F190" s="207">
        <f>VLOOKUP($A190,Table2[[No]:[Date Student Last Attended Program
(mm/dd/yyyy)]],18,FALSE)</f>
        <v>0</v>
      </c>
      <c r="G190" s="209">
        <f>VLOOKUP($A190,Table2[[#All],[No]:[Which Group Does Student Participate In?
(optional)]],23,FALSE)</f>
        <v>0</v>
      </c>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11">
        <f t="shared" si="8"/>
        <v>0</v>
      </c>
      <c r="AM190" s="11">
        <f t="shared" si="9"/>
        <v>0</v>
      </c>
      <c r="AN190" s="47" t="e">
        <f t="shared" si="10"/>
        <v>#DIV/0!</v>
      </c>
      <c r="AO190" s="11">
        <f>SUM(VLOOKUP($A190,APR!$A$2:$AM$301,38,FALSE),VLOOKUP($A$2,MAY!$A$2:$AN$301,39,FALSE),VLOOKUP($A190,JUN!$A$2:$AM$301,38,FALSE))</f>
        <v>0</v>
      </c>
      <c r="AP190" s="11">
        <f>SUM(VLOOKUP($A190,APR!$A$2:$AM$301,39,FALSE),VLOOKUP($A$2,MAY!$A$2:$AN$301,40,FALSE),VLOOKUP($A190,JUN!$A$2:$AM$301,39,FALSE))</f>
        <v>0</v>
      </c>
      <c r="AQ190" s="125" t="e">
        <f t="shared" si="11"/>
        <v>#DIV/0!</v>
      </c>
    </row>
    <row r="191" spans="1:43" x14ac:dyDescent="0.25">
      <c r="A191" s="10">
        <v>190</v>
      </c>
      <c r="B191" s="11">
        <f>VLOOKUP($A191,Table2[[No]:[Date Student Last Attended Program
(mm/dd/yyyy)]],2,FALSE)</f>
        <v>0</v>
      </c>
      <c r="C191" s="12">
        <f>VLOOKUP($A191,Table2[[No]:[Date Student Last Attended Program
(mm/dd/yyyy)]],4,FALSE)</f>
        <v>0</v>
      </c>
      <c r="D191" s="51">
        <f>VLOOKUP($A191,Table2[[No]:[Date Student Last Attended Program
(mm/dd/yyyy)]],14,FALSE)</f>
        <v>0</v>
      </c>
      <c r="E191" s="138">
        <f>VLOOKUP($A191,Table2[[No]:[Date Student Last Attended Program
(mm/dd/yyyy)]],17,FALSE)</f>
        <v>0</v>
      </c>
      <c r="F191" s="207">
        <f>VLOOKUP($A191,Table2[[No]:[Date Student Last Attended Program
(mm/dd/yyyy)]],18,FALSE)</f>
        <v>0</v>
      </c>
      <c r="G191" s="209">
        <f>VLOOKUP($A191,Table2[[#All],[No]:[Which Group Does Student Participate In?
(optional)]],23,FALSE)</f>
        <v>0</v>
      </c>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11">
        <f t="shared" si="8"/>
        <v>0</v>
      </c>
      <c r="AM191" s="11">
        <f t="shared" si="9"/>
        <v>0</v>
      </c>
      <c r="AN191" s="47" t="e">
        <f t="shared" si="10"/>
        <v>#DIV/0!</v>
      </c>
      <c r="AO191" s="11">
        <f>SUM(VLOOKUP($A191,APR!$A$2:$AM$301,38,FALSE),VLOOKUP($A$2,MAY!$A$2:$AN$301,39,FALSE),VLOOKUP($A191,JUN!$A$2:$AM$301,38,FALSE))</f>
        <v>0</v>
      </c>
      <c r="AP191" s="11">
        <f>SUM(VLOOKUP($A191,APR!$A$2:$AM$301,39,FALSE),VLOOKUP($A$2,MAY!$A$2:$AN$301,40,FALSE),VLOOKUP($A191,JUN!$A$2:$AM$301,39,FALSE))</f>
        <v>0</v>
      </c>
      <c r="AQ191" s="125" t="e">
        <f t="shared" si="11"/>
        <v>#DIV/0!</v>
      </c>
    </row>
    <row r="192" spans="1:43" x14ac:dyDescent="0.25">
      <c r="A192" s="10">
        <v>191</v>
      </c>
      <c r="B192" s="11">
        <f>VLOOKUP($A192,Table2[[No]:[Date Student Last Attended Program
(mm/dd/yyyy)]],2,FALSE)</f>
        <v>0</v>
      </c>
      <c r="C192" s="12">
        <f>VLOOKUP($A192,Table2[[No]:[Date Student Last Attended Program
(mm/dd/yyyy)]],4,FALSE)</f>
        <v>0</v>
      </c>
      <c r="D192" s="51">
        <f>VLOOKUP($A192,Table2[[No]:[Date Student Last Attended Program
(mm/dd/yyyy)]],14,FALSE)</f>
        <v>0</v>
      </c>
      <c r="E192" s="138">
        <f>VLOOKUP($A192,Table2[[No]:[Date Student Last Attended Program
(mm/dd/yyyy)]],17,FALSE)</f>
        <v>0</v>
      </c>
      <c r="F192" s="207">
        <f>VLOOKUP($A192,Table2[[No]:[Date Student Last Attended Program
(mm/dd/yyyy)]],18,FALSE)</f>
        <v>0</v>
      </c>
      <c r="G192" s="209">
        <f>VLOOKUP($A192,Table2[[#All],[No]:[Which Group Does Student Participate In?
(optional)]],23,FALSE)</f>
        <v>0</v>
      </c>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11">
        <f t="shared" si="8"/>
        <v>0</v>
      </c>
      <c r="AM192" s="11">
        <f t="shared" si="9"/>
        <v>0</v>
      </c>
      <c r="AN192" s="47" t="e">
        <f t="shared" si="10"/>
        <v>#DIV/0!</v>
      </c>
      <c r="AO192" s="11">
        <f>SUM(VLOOKUP($A192,APR!$A$2:$AM$301,38,FALSE),VLOOKUP($A$2,MAY!$A$2:$AN$301,39,FALSE),VLOOKUP($A192,JUN!$A$2:$AM$301,38,FALSE))</f>
        <v>0</v>
      </c>
      <c r="AP192" s="11">
        <f>SUM(VLOOKUP($A192,APR!$A$2:$AM$301,39,FALSE),VLOOKUP($A$2,MAY!$A$2:$AN$301,40,FALSE),VLOOKUP($A192,JUN!$A$2:$AM$301,39,FALSE))</f>
        <v>0</v>
      </c>
      <c r="AQ192" s="125" t="e">
        <f t="shared" si="11"/>
        <v>#DIV/0!</v>
      </c>
    </row>
    <row r="193" spans="1:43" x14ac:dyDescent="0.25">
      <c r="A193" s="10">
        <v>192</v>
      </c>
      <c r="B193" s="11">
        <f>VLOOKUP($A193,Table2[[No]:[Date Student Last Attended Program
(mm/dd/yyyy)]],2,FALSE)</f>
        <v>0</v>
      </c>
      <c r="C193" s="12">
        <f>VLOOKUP($A193,Table2[[No]:[Date Student Last Attended Program
(mm/dd/yyyy)]],4,FALSE)</f>
        <v>0</v>
      </c>
      <c r="D193" s="51">
        <f>VLOOKUP($A193,Table2[[No]:[Date Student Last Attended Program
(mm/dd/yyyy)]],14,FALSE)</f>
        <v>0</v>
      </c>
      <c r="E193" s="138">
        <f>VLOOKUP($A193,Table2[[No]:[Date Student Last Attended Program
(mm/dd/yyyy)]],17,FALSE)</f>
        <v>0</v>
      </c>
      <c r="F193" s="207">
        <f>VLOOKUP($A193,Table2[[No]:[Date Student Last Attended Program
(mm/dd/yyyy)]],18,FALSE)</f>
        <v>0</v>
      </c>
      <c r="G193" s="209">
        <f>VLOOKUP($A193,Table2[[#All],[No]:[Which Group Does Student Participate In?
(optional)]],23,FALSE)</f>
        <v>0</v>
      </c>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11">
        <f t="shared" si="8"/>
        <v>0</v>
      </c>
      <c r="AM193" s="11">
        <f t="shared" si="9"/>
        <v>0</v>
      </c>
      <c r="AN193" s="47" t="e">
        <f t="shared" si="10"/>
        <v>#DIV/0!</v>
      </c>
      <c r="AO193" s="11">
        <f>SUM(VLOOKUP($A193,APR!$A$2:$AM$301,38,FALSE),VLOOKUP($A$2,MAY!$A$2:$AN$301,39,FALSE),VLOOKUP($A193,JUN!$A$2:$AM$301,38,FALSE))</f>
        <v>0</v>
      </c>
      <c r="AP193" s="11">
        <f>SUM(VLOOKUP($A193,APR!$A$2:$AM$301,39,FALSE),VLOOKUP($A$2,MAY!$A$2:$AN$301,40,FALSE),VLOOKUP($A193,JUN!$A$2:$AM$301,39,FALSE))</f>
        <v>0</v>
      </c>
      <c r="AQ193" s="125" t="e">
        <f t="shared" si="11"/>
        <v>#DIV/0!</v>
      </c>
    </row>
    <row r="194" spans="1:43" x14ac:dyDescent="0.25">
      <c r="A194" s="10">
        <v>193</v>
      </c>
      <c r="B194" s="11">
        <f>VLOOKUP($A194,Table2[[No]:[Date Student Last Attended Program
(mm/dd/yyyy)]],2,FALSE)</f>
        <v>0</v>
      </c>
      <c r="C194" s="12">
        <f>VLOOKUP($A194,Table2[[No]:[Date Student Last Attended Program
(mm/dd/yyyy)]],4,FALSE)</f>
        <v>0</v>
      </c>
      <c r="D194" s="51">
        <f>VLOOKUP($A194,Table2[[No]:[Date Student Last Attended Program
(mm/dd/yyyy)]],14,FALSE)</f>
        <v>0</v>
      </c>
      <c r="E194" s="138">
        <f>VLOOKUP($A194,Table2[[No]:[Date Student Last Attended Program
(mm/dd/yyyy)]],17,FALSE)</f>
        <v>0</v>
      </c>
      <c r="F194" s="207">
        <f>VLOOKUP($A194,Table2[[No]:[Date Student Last Attended Program
(mm/dd/yyyy)]],18,FALSE)</f>
        <v>0</v>
      </c>
      <c r="G194" s="209">
        <f>VLOOKUP($A194,Table2[[#All],[No]:[Which Group Does Student Participate In?
(optional)]],23,FALSE)</f>
        <v>0</v>
      </c>
      <c r="H194" s="9"/>
      <c r="I194" s="9"/>
      <c r="J194" s="9"/>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11">
        <f t="shared" ref="AL194:AL257" si="12">COUNTIF(H194:AK194,"1")</f>
        <v>0</v>
      </c>
      <c r="AM194" s="11">
        <f t="shared" ref="AM194:AM257" si="13">COUNTIFS(H194:AK194,"1")+COUNTIF(H194:AK194,"0")</f>
        <v>0</v>
      </c>
      <c r="AN194" s="47" t="e">
        <f t="shared" ref="AN194:AN257" si="14">AL194/AM194</f>
        <v>#DIV/0!</v>
      </c>
      <c r="AO194" s="11">
        <f>SUM(VLOOKUP($A194,APR!$A$2:$AM$301,38,FALSE),VLOOKUP($A$2,MAY!$A$2:$AN$301,39,FALSE),VLOOKUP($A194,JUN!$A$2:$AM$301,38,FALSE))</f>
        <v>0</v>
      </c>
      <c r="AP194" s="11">
        <f>SUM(VLOOKUP($A194,APR!$A$2:$AM$301,39,FALSE),VLOOKUP($A$2,MAY!$A$2:$AN$301,40,FALSE),VLOOKUP($A194,JUN!$A$2:$AM$301,39,FALSE))</f>
        <v>0</v>
      </c>
      <c r="AQ194" s="125" t="e">
        <f t="shared" ref="AQ194:AQ257" si="15">AO194/AP194</f>
        <v>#DIV/0!</v>
      </c>
    </row>
    <row r="195" spans="1:43" x14ac:dyDescent="0.25">
      <c r="A195" s="10">
        <v>194</v>
      </c>
      <c r="B195" s="11">
        <f>VLOOKUP($A195,Table2[[No]:[Date Student Last Attended Program
(mm/dd/yyyy)]],2,FALSE)</f>
        <v>0</v>
      </c>
      <c r="C195" s="12">
        <f>VLOOKUP($A195,Table2[[No]:[Date Student Last Attended Program
(mm/dd/yyyy)]],4,FALSE)</f>
        <v>0</v>
      </c>
      <c r="D195" s="51">
        <f>VLOOKUP($A195,Table2[[No]:[Date Student Last Attended Program
(mm/dd/yyyy)]],14,FALSE)</f>
        <v>0</v>
      </c>
      <c r="E195" s="138">
        <f>VLOOKUP($A195,Table2[[No]:[Date Student Last Attended Program
(mm/dd/yyyy)]],17,FALSE)</f>
        <v>0</v>
      </c>
      <c r="F195" s="207">
        <f>VLOOKUP($A195,Table2[[No]:[Date Student Last Attended Program
(mm/dd/yyyy)]],18,FALSE)</f>
        <v>0</v>
      </c>
      <c r="G195" s="209">
        <f>VLOOKUP($A195,Table2[[#All],[No]:[Which Group Does Student Participate In?
(optional)]],23,FALSE)</f>
        <v>0</v>
      </c>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11">
        <f t="shared" si="12"/>
        <v>0</v>
      </c>
      <c r="AM195" s="11">
        <f t="shared" si="13"/>
        <v>0</v>
      </c>
      <c r="AN195" s="47" t="e">
        <f t="shared" si="14"/>
        <v>#DIV/0!</v>
      </c>
      <c r="AO195" s="11">
        <f>SUM(VLOOKUP($A195,APR!$A$2:$AM$301,38,FALSE),VLOOKUP($A$2,MAY!$A$2:$AN$301,39,FALSE),VLOOKUP($A195,JUN!$A$2:$AM$301,38,FALSE))</f>
        <v>0</v>
      </c>
      <c r="AP195" s="11">
        <f>SUM(VLOOKUP($A195,APR!$A$2:$AM$301,39,FALSE),VLOOKUP($A$2,MAY!$A$2:$AN$301,40,FALSE),VLOOKUP($A195,JUN!$A$2:$AM$301,39,FALSE))</f>
        <v>0</v>
      </c>
      <c r="AQ195" s="125" t="e">
        <f t="shared" si="15"/>
        <v>#DIV/0!</v>
      </c>
    </row>
    <row r="196" spans="1:43" x14ac:dyDescent="0.25">
      <c r="A196" s="10">
        <v>195</v>
      </c>
      <c r="B196" s="11">
        <f>VLOOKUP($A196,Table2[[No]:[Date Student Last Attended Program
(mm/dd/yyyy)]],2,FALSE)</f>
        <v>0</v>
      </c>
      <c r="C196" s="12">
        <f>VLOOKUP($A196,Table2[[No]:[Date Student Last Attended Program
(mm/dd/yyyy)]],4,FALSE)</f>
        <v>0</v>
      </c>
      <c r="D196" s="51">
        <f>VLOOKUP($A196,Table2[[No]:[Date Student Last Attended Program
(mm/dd/yyyy)]],14,FALSE)</f>
        <v>0</v>
      </c>
      <c r="E196" s="138">
        <f>VLOOKUP($A196,Table2[[No]:[Date Student Last Attended Program
(mm/dd/yyyy)]],17,FALSE)</f>
        <v>0</v>
      </c>
      <c r="F196" s="207">
        <f>VLOOKUP($A196,Table2[[No]:[Date Student Last Attended Program
(mm/dd/yyyy)]],18,FALSE)</f>
        <v>0</v>
      </c>
      <c r="G196" s="209">
        <f>VLOOKUP($A196,Table2[[#All],[No]:[Which Group Does Student Participate In?
(optional)]],23,FALSE)</f>
        <v>0</v>
      </c>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11">
        <f t="shared" si="12"/>
        <v>0</v>
      </c>
      <c r="AM196" s="11">
        <f t="shared" si="13"/>
        <v>0</v>
      </c>
      <c r="AN196" s="47" t="e">
        <f t="shared" si="14"/>
        <v>#DIV/0!</v>
      </c>
      <c r="AO196" s="11">
        <f>SUM(VLOOKUP($A196,APR!$A$2:$AM$301,38,FALSE),VLOOKUP($A$2,MAY!$A$2:$AN$301,39,FALSE),VLOOKUP($A196,JUN!$A$2:$AM$301,38,FALSE))</f>
        <v>0</v>
      </c>
      <c r="AP196" s="11">
        <f>SUM(VLOOKUP($A196,APR!$A$2:$AM$301,39,FALSE),VLOOKUP($A$2,MAY!$A$2:$AN$301,40,FALSE),VLOOKUP($A196,JUN!$A$2:$AM$301,39,FALSE))</f>
        <v>0</v>
      </c>
      <c r="AQ196" s="125" t="e">
        <f t="shared" si="15"/>
        <v>#DIV/0!</v>
      </c>
    </row>
    <row r="197" spans="1:43" x14ac:dyDescent="0.25">
      <c r="A197" s="10">
        <v>196</v>
      </c>
      <c r="B197" s="11">
        <f>VLOOKUP($A197,Table2[[No]:[Date Student Last Attended Program
(mm/dd/yyyy)]],2,FALSE)</f>
        <v>0</v>
      </c>
      <c r="C197" s="12">
        <f>VLOOKUP($A197,Table2[[No]:[Date Student Last Attended Program
(mm/dd/yyyy)]],4,FALSE)</f>
        <v>0</v>
      </c>
      <c r="D197" s="51">
        <f>VLOOKUP($A197,Table2[[No]:[Date Student Last Attended Program
(mm/dd/yyyy)]],14,FALSE)</f>
        <v>0</v>
      </c>
      <c r="E197" s="138">
        <f>VLOOKUP($A197,Table2[[No]:[Date Student Last Attended Program
(mm/dd/yyyy)]],17,FALSE)</f>
        <v>0</v>
      </c>
      <c r="F197" s="207">
        <f>VLOOKUP($A197,Table2[[No]:[Date Student Last Attended Program
(mm/dd/yyyy)]],18,FALSE)</f>
        <v>0</v>
      </c>
      <c r="G197" s="209">
        <f>VLOOKUP($A197,Table2[[#All],[No]:[Which Group Does Student Participate In?
(optional)]],23,FALSE)</f>
        <v>0</v>
      </c>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11">
        <f t="shared" si="12"/>
        <v>0</v>
      </c>
      <c r="AM197" s="11">
        <f t="shared" si="13"/>
        <v>0</v>
      </c>
      <c r="AN197" s="47" t="e">
        <f t="shared" si="14"/>
        <v>#DIV/0!</v>
      </c>
      <c r="AO197" s="11">
        <f>SUM(VLOOKUP($A197,APR!$A$2:$AM$301,38,FALSE),VLOOKUP($A$2,MAY!$A$2:$AN$301,39,FALSE),VLOOKUP($A197,JUN!$A$2:$AM$301,38,FALSE))</f>
        <v>0</v>
      </c>
      <c r="AP197" s="11">
        <f>SUM(VLOOKUP($A197,APR!$A$2:$AM$301,39,FALSE),VLOOKUP($A$2,MAY!$A$2:$AN$301,40,FALSE),VLOOKUP($A197,JUN!$A$2:$AM$301,39,FALSE))</f>
        <v>0</v>
      </c>
      <c r="AQ197" s="125" t="e">
        <f t="shared" si="15"/>
        <v>#DIV/0!</v>
      </c>
    </row>
    <row r="198" spans="1:43" x14ac:dyDescent="0.25">
      <c r="A198" s="10">
        <v>197</v>
      </c>
      <c r="B198" s="11">
        <f>VLOOKUP($A198,Table2[[No]:[Date Student Last Attended Program
(mm/dd/yyyy)]],2,FALSE)</f>
        <v>0</v>
      </c>
      <c r="C198" s="12">
        <f>VLOOKUP($A198,Table2[[No]:[Date Student Last Attended Program
(mm/dd/yyyy)]],4,FALSE)</f>
        <v>0</v>
      </c>
      <c r="D198" s="51">
        <f>VLOOKUP($A198,Table2[[No]:[Date Student Last Attended Program
(mm/dd/yyyy)]],14,FALSE)</f>
        <v>0</v>
      </c>
      <c r="E198" s="138">
        <f>VLOOKUP($A198,Table2[[No]:[Date Student Last Attended Program
(mm/dd/yyyy)]],17,FALSE)</f>
        <v>0</v>
      </c>
      <c r="F198" s="207">
        <f>VLOOKUP($A198,Table2[[No]:[Date Student Last Attended Program
(mm/dd/yyyy)]],18,FALSE)</f>
        <v>0</v>
      </c>
      <c r="G198" s="209">
        <f>VLOOKUP($A198,Table2[[#All],[No]:[Which Group Does Student Participate In?
(optional)]],23,FALSE)</f>
        <v>0</v>
      </c>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11">
        <f t="shared" si="12"/>
        <v>0</v>
      </c>
      <c r="AM198" s="11">
        <f t="shared" si="13"/>
        <v>0</v>
      </c>
      <c r="AN198" s="47" t="e">
        <f t="shared" si="14"/>
        <v>#DIV/0!</v>
      </c>
      <c r="AO198" s="11">
        <f>SUM(VLOOKUP($A198,APR!$A$2:$AM$301,38,FALSE),VLOOKUP($A$2,MAY!$A$2:$AN$301,39,FALSE),VLOOKUP($A198,JUN!$A$2:$AM$301,38,FALSE))</f>
        <v>0</v>
      </c>
      <c r="AP198" s="11">
        <f>SUM(VLOOKUP($A198,APR!$A$2:$AM$301,39,FALSE),VLOOKUP($A$2,MAY!$A$2:$AN$301,40,FALSE),VLOOKUP($A198,JUN!$A$2:$AM$301,39,FALSE))</f>
        <v>0</v>
      </c>
      <c r="AQ198" s="125" t="e">
        <f t="shared" si="15"/>
        <v>#DIV/0!</v>
      </c>
    </row>
    <row r="199" spans="1:43" x14ac:dyDescent="0.25">
      <c r="A199" s="10">
        <v>198</v>
      </c>
      <c r="B199" s="11">
        <f>VLOOKUP($A199,Table2[[No]:[Date Student Last Attended Program
(mm/dd/yyyy)]],2,FALSE)</f>
        <v>0</v>
      </c>
      <c r="C199" s="12">
        <f>VLOOKUP($A199,Table2[[No]:[Date Student Last Attended Program
(mm/dd/yyyy)]],4,FALSE)</f>
        <v>0</v>
      </c>
      <c r="D199" s="51">
        <f>VLOOKUP($A199,Table2[[No]:[Date Student Last Attended Program
(mm/dd/yyyy)]],14,FALSE)</f>
        <v>0</v>
      </c>
      <c r="E199" s="138">
        <f>VLOOKUP($A199,Table2[[No]:[Date Student Last Attended Program
(mm/dd/yyyy)]],17,FALSE)</f>
        <v>0</v>
      </c>
      <c r="F199" s="207">
        <f>VLOOKUP($A199,Table2[[No]:[Date Student Last Attended Program
(mm/dd/yyyy)]],18,FALSE)</f>
        <v>0</v>
      </c>
      <c r="G199" s="209">
        <f>VLOOKUP($A199,Table2[[#All],[No]:[Which Group Does Student Participate In?
(optional)]],23,FALSE)</f>
        <v>0</v>
      </c>
      <c r="H199" s="9"/>
      <c r="I199" s="9"/>
      <c r="J199" s="9"/>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11">
        <f t="shared" si="12"/>
        <v>0</v>
      </c>
      <c r="AM199" s="11">
        <f t="shared" si="13"/>
        <v>0</v>
      </c>
      <c r="AN199" s="47" t="e">
        <f t="shared" si="14"/>
        <v>#DIV/0!</v>
      </c>
      <c r="AO199" s="11">
        <f>SUM(VLOOKUP($A199,APR!$A$2:$AM$301,38,FALSE),VLOOKUP($A$2,MAY!$A$2:$AN$301,39,FALSE),VLOOKUP($A199,JUN!$A$2:$AM$301,38,FALSE))</f>
        <v>0</v>
      </c>
      <c r="AP199" s="11">
        <f>SUM(VLOOKUP($A199,APR!$A$2:$AM$301,39,FALSE),VLOOKUP($A$2,MAY!$A$2:$AN$301,40,FALSE),VLOOKUP($A199,JUN!$A$2:$AM$301,39,FALSE))</f>
        <v>0</v>
      </c>
      <c r="AQ199" s="125" t="e">
        <f t="shared" si="15"/>
        <v>#DIV/0!</v>
      </c>
    </row>
    <row r="200" spans="1:43" x14ac:dyDescent="0.25">
      <c r="A200" s="10">
        <v>199</v>
      </c>
      <c r="B200" s="11">
        <f>VLOOKUP($A200,Table2[[No]:[Date Student Last Attended Program
(mm/dd/yyyy)]],2,FALSE)</f>
        <v>0</v>
      </c>
      <c r="C200" s="12">
        <f>VLOOKUP($A200,Table2[[No]:[Date Student Last Attended Program
(mm/dd/yyyy)]],4,FALSE)</f>
        <v>0</v>
      </c>
      <c r="D200" s="51">
        <f>VLOOKUP($A200,Table2[[No]:[Date Student Last Attended Program
(mm/dd/yyyy)]],14,FALSE)</f>
        <v>0</v>
      </c>
      <c r="E200" s="138">
        <f>VLOOKUP($A200,Table2[[No]:[Date Student Last Attended Program
(mm/dd/yyyy)]],17,FALSE)</f>
        <v>0</v>
      </c>
      <c r="F200" s="207">
        <f>VLOOKUP($A200,Table2[[No]:[Date Student Last Attended Program
(mm/dd/yyyy)]],18,FALSE)</f>
        <v>0</v>
      </c>
      <c r="G200" s="209">
        <f>VLOOKUP($A200,Table2[[#All],[No]:[Which Group Does Student Participate In?
(optional)]],23,FALSE)</f>
        <v>0</v>
      </c>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11">
        <f t="shared" si="12"/>
        <v>0</v>
      </c>
      <c r="AM200" s="11">
        <f t="shared" si="13"/>
        <v>0</v>
      </c>
      <c r="AN200" s="47" t="e">
        <f t="shared" si="14"/>
        <v>#DIV/0!</v>
      </c>
      <c r="AO200" s="11">
        <f>SUM(VLOOKUP($A200,APR!$A$2:$AM$301,38,FALSE),VLOOKUP($A$2,MAY!$A$2:$AN$301,39,FALSE),VLOOKUP($A200,JUN!$A$2:$AM$301,38,FALSE))</f>
        <v>0</v>
      </c>
      <c r="AP200" s="11">
        <f>SUM(VLOOKUP($A200,APR!$A$2:$AM$301,39,FALSE),VLOOKUP($A$2,MAY!$A$2:$AN$301,40,FALSE),VLOOKUP($A200,JUN!$A$2:$AM$301,39,FALSE))</f>
        <v>0</v>
      </c>
      <c r="AQ200" s="125" t="e">
        <f t="shared" si="15"/>
        <v>#DIV/0!</v>
      </c>
    </row>
    <row r="201" spans="1:43" x14ac:dyDescent="0.25">
      <c r="A201" s="10">
        <v>200</v>
      </c>
      <c r="B201" s="11">
        <f>VLOOKUP($A201,Table2[[No]:[Date Student Last Attended Program
(mm/dd/yyyy)]],2,FALSE)</f>
        <v>0</v>
      </c>
      <c r="C201" s="12">
        <f>VLOOKUP($A201,Table2[[No]:[Date Student Last Attended Program
(mm/dd/yyyy)]],4,FALSE)</f>
        <v>0</v>
      </c>
      <c r="D201" s="51">
        <f>VLOOKUP($A201,Table2[[No]:[Date Student Last Attended Program
(mm/dd/yyyy)]],14,FALSE)</f>
        <v>0</v>
      </c>
      <c r="E201" s="138">
        <f>VLOOKUP($A201,Table2[[No]:[Date Student Last Attended Program
(mm/dd/yyyy)]],17,FALSE)</f>
        <v>0</v>
      </c>
      <c r="F201" s="207">
        <f>VLOOKUP($A201,Table2[[No]:[Date Student Last Attended Program
(mm/dd/yyyy)]],18,FALSE)</f>
        <v>0</v>
      </c>
      <c r="G201" s="209">
        <f>VLOOKUP($A201,Table2[[#All],[No]:[Which Group Does Student Participate In?
(optional)]],23,FALSE)</f>
        <v>0</v>
      </c>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11">
        <f t="shared" si="12"/>
        <v>0</v>
      </c>
      <c r="AM201" s="11">
        <f t="shared" si="13"/>
        <v>0</v>
      </c>
      <c r="AN201" s="47" t="e">
        <f t="shared" si="14"/>
        <v>#DIV/0!</v>
      </c>
      <c r="AO201" s="11">
        <f>SUM(VLOOKUP($A201,APR!$A$2:$AM$301,38,FALSE),VLOOKUP($A$2,MAY!$A$2:$AN$301,39,FALSE),VLOOKUP($A201,JUN!$A$2:$AM$301,38,FALSE))</f>
        <v>0</v>
      </c>
      <c r="AP201" s="11">
        <f>SUM(VLOOKUP($A201,APR!$A$2:$AM$301,39,FALSE),VLOOKUP($A$2,MAY!$A$2:$AN$301,40,FALSE),VLOOKUP($A201,JUN!$A$2:$AM$301,39,FALSE))</f>
        <v>0</v>
      </c>
      <c r="AQ201" s="125" t="e">
        <f t="shared" si="15"/>
        <v>#DIV/0!</v>
      </c>
    </row>
    <row r="202" spans="1:43" x14ac:dyDescent="0.25">
      <c r="A202" s="10">
        <v>201</v>
      </c>
      <c r="B202" s="11">
        <f>VLOOKUP($A202,Table2[[No]:[Date Student Last Attended Program
(mm/dd/yyyy)]],2,FALSE)</f>
        <v>0</v>
      </c>
      <c r="C202" s="12">
        <f>VLOOKUP($A202,Table2[[No]:[Date Student Last Attended Program
(mm/dd/yyyy)]],4,FALSE)</f>
        <v>0</v>
      </c>
      <c r="D202" s="51">
        <f>VLOOKUP($A202,Table2[[No]:[Date Student Last Attended Program
(mm/dd/yyyy)]],14,FALSE)</f>
        <v>0</v>
      </c>
      <c r="E202" s="138">
        <f>VLOOKUP($A202,Table2[[No]:[Date Student Last Attended Program
(mm/dd/yyyy)]],17,FALSE)</f>
        <v>0</v>
      </c>
      <c r="F202" s="207">
        <f>VLOOKUP($A202,Table2[[No]:[Date Student Last Attended Program
(mm/dd/yyyy)]],18,FALSE)</f>
        <v>0</v>
      </c>
      <c r="G202" s="209">
        <f>VLOOKUP($A202,Table2[[#All],[No]:[Which Group Does Student Participate In?
(optional)]],23,FALSE)</f>
        <v>0</v>
      </c>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11">
        <f t="shared" si="12"/>
        <v>0</v>
      </c>
      <c r="AM202" s="11">
        <f t="shared" si="13"/>
        <v>0</v>
      </c>
      <c r="AN202" s="47" t="e">
        <f t="shared" si="14"/>
        <v>#DIV/0!</v>
      </c>
      <c r="AO202" s="11">
        <f>SUM(VLOOKUP($A202,APR!$A$2:$AM$301,38,FALSE),VLOOKUP($A$2,MAY!$A$2:$AN$301,39,FALSE),VLOOKUP($A202,JUN!$A$2:$AM$301,38,FALSE))</f>
        <v>0</v>
      </c>
      <c r="AP202" s="11">
        <f>SUM(VLOOKUP($A202,APR!$A$2:$AM$301,39,FALSE),VLOOKUP($A$2,MAY!$A$2:$AN$301,40,FALSE),VLOOKUP($A202,JUN!$A$2:$AM$301,39,FALSE))</f>
        <v>0</v>
      </c>
      <c r="AQ202" s="125" t="e">
        <f t="shared" si="15"/>
        <v>#DIV/0!</v>
      </c>
    </row>
    <row r="203" spans="1:43" x14ac:dyDescent="0.25">
      <c r="A203" s="10">
        <v>202</v>
      </c>
      <c r="B203" s="11">
        <f>VLOOKUP($A203,Table2[[No]:[Date Student Last Attended Program
(mm/dd/yyyy)]],2,FALSE)</f>
        <v>0</v>
      </c>
      <c r="C203" s="12">
        <f>VLOOKUP($A203,Table2[[No]:[Date Student Last Attended Program
(mm/dd/yyyy)]],4,FALSE)</f>
        <v>0</v>
      </c>
      <c r="D203" s="51">
        <f>VLOOKUP($A203,Table2[[No]:[Date Student Last Attended Program
(mm/dd/yyyy)]],14,FALSE)</f>
        <v>0</v>
      </c>
      <c r="E203" s="138">
        <f>VLOOKUP($A203,Table2[[No]:[Date Student Last Attended Program
(mm/dd/yyyy)]],17,FALSE)</f>
        <v>0</v>
      </c>
      <c r="F203" s="207">
        <f>VLOOKUP($A203,Table2[[No]:[Date Student Last Attended Program
(mm/dd/yyyy)]],18,FALSE)</f>
        <v>0</v>
      </c>
      <c r="G203" s="209">
        <f>VLOOKUP($A203,Table2[[#All],[No]:[Which Group Does Student Participate In?
(optional)]],23,FALSE)</f>
        <v>0</v>
      </c>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11">
        <f t="shared" si="12"/>
        <v>0</v>
      </c>
      <c r="AM203" s="11">
        <f t="shared" si="13"/>
        <v>0</v>
      </c>
      <c r="AN203" s="47" t="e">
        <f t="shared" si="14"/>
        <v>#DIV/0!</v>
      </c>
      <c r="AO203" s="11">
        <f>SUM(VLOOKUP($A203,APR!$A$2:$AM$301,38,FALSE),VLOOKUP($A$2,MAY!$A$2:$AN$301,39,FALSE),VLOOKUP($A203,JUN!$A$2:$AM$301,38,FALSE))</f>
        <v>0</v>
      </c>
      <c r="AP203" s="11">
        <f>SUM(VLOOKUP($A203,APR!$A$2:$AM$301,39,FALSE),VLOOKUP($A$2,MAY!$A$2:$AN$301,40,FALSE),VLOOKUP($A203,JUN!$A$2:$AM$301,39,FALSE))</f>
        <v>0</v>
      </c>
      <c r="AQ203" s="125" t="e">
        <f t="shared" si="15"/>
        <v>#DIV/0!</v>
      </c>
    </row>
    <row r="204" spans="1:43" x14ac:dyDescent="0.25">
      <c r="A204" s="10">
        <v>203</v>
      </c>
      <c r="B204" s="11">
        <f>VLOOKUP($A204,Table2[[No]:[Date Student Last Attended Program
(mm/dd/yyyy)]],2,FALSE)</f>
        <v>0</v>
      </c>
      <c r="C204" s="12">
        <f>VLOOKUP($A204,Table2[[No]:[Date Student Last Attended Program
(mm/dd/yyyy)]],4,FALSE)</f>
        <v>0</v>
      </c>
      <c r="D204" s="51">
        <f>VLOOKUP($A204,Table2[[No]:[Date Student Last Attended Program
(mm/dd/yyyy)]],14,FALSE)</f>
        <v>0</v>
      </c>
      <c r="E204" s="138">
        <f>VLOOKUP($A204,Table2[[No]:[Date Student Last Attended Program
(mm/dd/yyyy)]],17,FALSE)</f>
        <v>0</v>
      </c>
      <c r="F204" s="207">
        <f>VLOOKUP($A204,Table2[[No]:[Date Student Last Attended Program
(mm/dd/yyyy)]],18,FALSE)</f>
        <v>0</v>
      </c>
      <c r="G204" s="209">
        <f>VLOOKUP($A204,Table2[[#All],[No]:[Which Group Does Student Participate In?
(optional)]],23,FALSE)</f>
        <v>0</v>
      </c>
      <c r="H204" s="9"/>
      <c r="I204" s="9"/>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11">
        <f t="shared" si="12"/>
        <v>0</v>
      </c>
      <c r="AM204" s="11">
        <f t="shared" si="13"/>
        <v>0</v>
      </c>
      <c r="AN204" s="47" t="e">
        <f t="shared" si="14"/>
        <v>#DIV/0!</v>
      </c>
      <c r="AO204" s="11">
        <f>SUM(VLOOKUP($A204,APR!$A$2:$AM$301,38,FALSE),VLOOKUP($A$2,MAY!$A$2:$AN$301,39,FALSE),VLOOKUP($A204,JUN!$A$2:$AM$301,38,FALSE))</f>
        <v>0</v>
      </c>
      <c r="AP204" s="11">
        <f>SUM(VLOOKUP($A204,APR!$A$2:$AM$301,39,FALSE),VLOOKUP($A$2,MAY!$A$2:$AN$301,40,FALSE),VLOOKUP($A204,JUN!$A$2:$AM$301,39,FALSE))</f>
        <v>0</v>
      </c>
      <c r="AQ204" s="125" t="e">
        <f t="shared" si="15"/>
        <v>#DIV/0!</v>
      </c>
    </row>
    <row r="205" spans="1:43" x14ac:dyDescent="0.25">
      <c r="A205" s="10">
        <v>204</v>
      </c>
      <c r="B205" s="11">
        <f>VLOOKUP($A205,Table2[[No]:[Date Student Last Attended Program
(mm/dd/yyyy)]],2,FALSE)</f>
        <v>0</v>
      </c>
      <c r="C205" s="12">
        <f>VLOOKUP($A205,Table2[[No]:[Date Student Last Attended Program
(mm/dd/yyyy)]],4,FALSE)</f>
        <v>0</v>
      </c>
      <c r="D205" s="51">
        <f>VLOOKUP($A205,Table2[[No]:[Date Student Last Attended Program
(mm/dd/yyyy)]],14,FALSE)</f>
        <v>0</v>
      </c>
      <c r="E205" s="138">
        <f>VLOOKUP($A205,Table2[[No]:[Date Student Last Attended Program
(mm/dd/yyyy)]],17,FALSE)</f>
        <v>0</v>
      </c>
      <c r="F205" s="207">
        <f>VLOOKUP($A205,Table2[[No]:[Date Student Last Attended Program
(mm/dd/yyyy)]],18,FALSE)</f>
        <v>0</v>
      </c>
      <c r="G205" s="209">
        <f>VLOOKUP($A205,Table2[[#All],[No]:[Which Group Does Student Participate In?
(optional)]],23,FALSE)</f>
        <v>0</v>
      </c>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11">
        <f t="shared" si="12"/>
        <v>0</v>
      </c>
      <c r="AM205" s="11">
        <f t="shared" si="13"/>
        <v>0</v>
      </c>
      <c r="AN205" s="47" t="e">
        <f t="shared" si="14"/>
        <v>#DIV/0!</v>
      </c>
      <c r="AO205" s="11">
        <f>SUM(VLOOKUP($A205,APR!$A$2:$AM$301,38,FALSE),VLOOKUP($A$2,MAY!$A$2:$AN$301,39,FALSE),VLOOKUP($A205,JUN!$A$2:$AM$301,38,FALSE))</f>
        <v>0</v>
      </c>
      <c r="AP205" s="11">
        <f>SUM(VLOOKUP($A205,APR!$A$2:$AM$301,39,FALSE),VLOOKUP($A$2,MAY!$A$2:$AN$301,40,FALSE),VLOOKUP($A205,JUN!$A$2:$AM$301,39,FALSE))</f>
        <v>0</v>
      </c>
      <c r="AQ205" s="125" t="e">
        <f t="shared" si="15"/>
        <v>#DIV/0!</v>
      </c>
    </row>
    <row r="206" spans="1:43" x14ac:dyDescent="0.25">
      <c r="A206" s="10">
        <v>205</v>
      </c>
      <c r="B206" s="11">
        <f>VLOOKUP($A206,Table2[[No]:[Date Student Last Attended Program
(mm/dd/yyyy)]],2,FALSE)</f>
        <v>0</v>
      </c>
      <c r="C206" s="12">
        <f>VLOOKUP($A206,Table2[[No]:[Date Student Last Attended Program
(mm/dd/yyyy)]],4,FALSE)</f>
        <v>0</v>
      </c>
      <c r="D206" s="51">
        <f>VLOOKUP($A206,Table2[[No]:[Date Student Last Attended Program
(mm/dd/yyyy)]],14,FALSE)</f>
        <v>0</v>
      </c>
      <c r="E206" s="138">
        <f>VLOOKUP($A206,Table2[[No]:[Date Student Last Attended Program
(mm/dd/yyyy)]],17,FALSE)</f>
        <v>0</v>
      </c>
      <c r="F206" s="207">
        <f>VLOOKUP($A206,Table2[[No]:[Date Student Last Attended Program
(mm/dd/yyyy)]],18,FALSE)</f>
        <v>0</v>
      </c>
      <c r="G206" s="209">
        <f>VLOOKUP($A206,Table2[[#All],[No]:[Which Group Does Student Participate In?
(optional)]],23,FALSE)</f>
        <v>0</v>
      </c>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11">
        <f t="shared" si="12"/>
        <v>0</v>
      </c>
      <c r="AM206" s="11">
        <f t="shared" si="13"/>
        <v>0</v>
      </c>
      <c r="AN206" s="47" t="e">
        <f t="shared" si="14"/>
        <v>#DIV/0!</v>
      </c>
      <c r="AO206" s="11">
        <f>SUM(VLOOKUP($A206,APR!$A$2:$AM$301,38,FALSE),VLOOKUP($A$2,MAY!$A$2:$AN$301,39,FALSE),VLOOKUP($A206,JUN!$A$2:$AM$301,38,FALSE))</f>
        <v>0</v>
      </c>
      <c r="AP206" s="11">
        <f>SUM(VLOOKUP($A206,APR!$A$2:$AM$301,39,FALSE),VLOOKUP($A$2,MAY!$A$2:$AN$301,40,FALSE),VLOOKUP($A206,JUN!$A$2:$AM$301,39,FALSE))</f>
        <v>0</v>
      </c>
      <c r="AQ206" s="125" t="e">
        <f t="shared" si="15"/>
        <v>#DIV/0!</v>
      </c>
    </row>
    <row r="207" spans="1:43" x14ac:dyDescent="0.25">
      <c r="A207" s="10">
        <v>206</v>
      </c>
      <c r="B207" s="11">
        <f>VLOOKUP($A207,Table2[[No]:[Date Student Last Attended Program
(mm/dd/yyyy)]],2,FALSE)</f>
        <v>0</v>
      </c>
      <c r="C207" s="12">
        <f>VLOOKUP($A207,Table2[[No]:[Date Student Last Attended Program
(mm/dd/yyyy)]],4,FALSE)</f>
        <v>0</v>
      </c>
      <c r="D207" s="51">
        <f>VLOOKUP($A207,Table2[[No]:[Date Student Last Attended Program
(mm/dd/yyyy)]],14,FALSE)</f>
        <v>0</v>
      </c>
      <c r="E207" s="138">
        <f>VLOOKUP($A207,Table2[[No]:[Date Student Last Attended Program
(mm/dd/yyyy)]],17,FALSE)</f>
        <v>0</v>
      </c>
      <c r="F207" s="207">
        <f>VLOOKUP($A207,Table2[[No]:[Date Student Last Attended Program
(mm/dd/yyyy)]],18,FALSE)</f>
        <v>0</v>
      </c>
      <c r="G207" s="209">
        <f>VLOOKUP($A207,Table2[[#All],[No]:[Which Group Does Student Participate In?
(optional)]],23,FALSE)</f>
        <v>0</v>
      </c>
      <c r="H207" s="9"/>
      <c r="I207" s="9"/>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11">
        <f t="shared" si="12"/>
        <v>0</v>
      </c>
      <c r="AM207" s="11">
        <f t="shared" si="13"/>
        <v>0</v>
      </c>
      <c r="AN207" s="47" t="e">
        <f t="shared" si="14"/>
        <v>#DIV/0!</v>
      </c>
      <c r="AO207" s="11">
        <f>SUM(VLOOKUP($A207,APR!$A$2:$AM$301,38,FALSE),VLOOKUP($A$2,MAY!$A$2:$AN$301,39,FALSE),VLOOKUP($A207,JUN!$A$2:$AM$301,38,FALSE))</f>
        <v>0</v>
      </c>
      <c r="AP207" s="11">
        <f>SUM(VLOOKUP($A207,APR!$A$2:$AM$301,39,FALSE),VLOOKUP($A$2,MAY!$A$2:$AN$301,40,FALSE),VLOOKUP($A207,JUN!$A$2:$AM$301,39,FALSE))</f>
        <v>0</v>
      </c>
      <c r="AQ207" s="125" t="e">
        <f t="shared" si="15"/>
        <v>#DIV/0!</v>
      </c>
    </row>
    <row r="208" spans="1:43" x14ac:dyDescent="0.25">
      <c r="A208" s="10">
        <v>207</v>
      </c>
      <c r="B208" s="11">
        <f>VLOOKUP($A208,Table2[[No]:[Date Student Last Attended Program
(mm/dd/yyyy)]],2,FALSE)</f>
        <v>0</v>
      </c>
      <c r="C208" s="12">
        <f>VLOOKUP($A208,Table2[[No]:[Date Student Last Attended Program
(mm/dd/yyyy)]],4,FALSE)</f>
        <v>0</v>
      </c>
      <c r="D208" s="51">
        <f>VLOOKUP($A208,Table2[[No]:[Date Student Last Attended Program
(mm/dd/yyyy)]],14,FALSE)</f>
        <v>0</v>
      </c>
      <c r="E208" s="138">
        <f>VLOOKUP($A208,Table2[[No]:[Date Student Last Attended Program
(mm/dd/yyyy)]],17,FALSE)</f>
        <v>0</v>
      </c>
      <c r="F208" s="207">
        <f>VLOOKUP($A208,Table2[[No]:[Date Student Last Attended Program
(mm/dd/yyyy)]],18,FALSE)</f>
        <v>0</v>
      </c>
      <c r="G208" s="209">
        <f>VLOOKUP($A208,Table2[[#All],[No]:[Which Group Does Student Participate In?
(optional)]],23,FALSE)</f>
        <v>0</v>
      </c>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11">
        <f t="shared" si="12"/>
        <v>0</v>
      </c>
      <c r="AM208" s="11">
        <f t="shared" si="13"/>
        <v>0</v>
      </c>
      <c r="AN208" s="47" t="e">
        <f t="shared" si="14"/>
        <v>#DIV/0!</v>
      </c>
      <c r="AO208" s="11">
        <f>SUM(VLOOKUP($A208,APR!$A$2:$AM$301,38,FALSE),VLOOKUP($A$2,MAY!$A$2:$AN$301,39,FALSE),VLOOKUP($A208,JUN!$A$2:$AM$301,38,FALSE))</f>
        <v>0</v>
      </c>
      <c r="AP208" s="11">
        <f>SUM(VLOOKUP($A208,APR!$A$2:$AM$301,39,FALSE),VLOOKUP($A$2,MAY!$A$2:$AN$301,40,FALSE),VLOOKUP($A208,JUN!$A$2:$AM$301,39,FALSE))</f>
        <v>0</v>
      </c>
      <c r="AQ208" s="125" t="e">
        <f t="shared" si="15"/>
        <v>#DIV/0!</v>
      </c>
    </row>
    <row r="209" spans="1:43" x14ac:dyDescent="0.25">
      <c r="A209" s="10">
        <v>208</v>
      </c>
      <c r="B209" s="11">
        <f>VLOOKUP($A209,Table2[[No]:[Date Student Last Attended Program
(mm/dd/yyyy)]],2,FALSE)</f>
        <v>0</v>
      </c>
      <c r="C209" s="12">
        <f>VLOOKUP($A209,Table2[[No]:[Date Student Last Attended Program
(mm/dd/yyyy)]],4,FALSE)</f>
        <v>0</v>
      </c>
      <c r="D209" s="51">
        <f>VLOOKUP($A209,Table2[[No]:[Date Student Last Attended Program
(mm/dd/yyyy)]],14,FALSE)</f>
        <v>0</v>
      </c>
      <c r="E209" s="138">
        <f>VLOOKUP($A209,Table2[[No]:[Date Student Last Attended Program
(mm/dd/yyyy)]],17,FALSE)</f>
        <v>0</v>
      </c>
      <c r="F209" s="207">
        <f>VLOOKUP($A209,Table2[[No]:[Date Student Last Attended Program
(mm/dd/yyyy)]],18,FALSE)</f>
        <v>0</v>
      </c>
      <c r="G209" s="209">
        <f>VLOOKUP($A209,Table2[[#All],[No]:[Which Group Does Student Participate In?
(optional)]],23,FALSE)</f>
        <v>0</v>
      </c>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11">
        <f t="shared" si="12"/>
        <v>0</v>
      </c>
      <c r="AM209" s="11">
        <f t="shared" si="13"/>
        <v>0</v>
      </c>
      <c r="AN209" s="47" t="e">
        <f t="shared" si="14"/>
        <v>#DIV/0!</v>
      </c>
      <c r="AO209" s="11">
        <f>SUM(VLOOKUP($A209,APR!$A$2:$AM$301,38,FALSE),VLOOKUP($A$2,MAY!$A$2:$AN$301,39,FALSE),VLOOKUP($A209,JUN!$A$2:$AM$301,38,FALSE))</f>
        <v>0</v>
      </c>
      <c r="AP209" s="11">
        <f>SUM(VLOOKUP($A209,APR!$A$2:$AM$301,39,FALSE),VLOOKUP($A$2,MAY!$A$2:$AN$301,40,FALSE),VLOOKUP($A209,JUN!$A$2:$AM$301,39,FALSE))</f>
        <v>0</v>
      </c>
      <c r="AQ209" s="125" t="e">
        <f t="shared" si="15"/>
        <v>#DIV/0!</v>
      </c>
    </row>
    <row r="210" spans="1:43" x14ac:dyDescent="0.25">
      <c r="A210" s="10">
        <v>209</v>
      </c>
      <c r="B210" s="11">
        <f>VLOOKUP($A210,Table2[[No]:[Date Student Last Attended Program
(mm/dd/yyyy)]],2,FALSE)</f>
        <v>0</v>
      </c>
      <c r="C210" s="12">
        <f>VLOOKUP($A210,Table2[[No]:[Date Student Last Attended Program
(mm/dd/yyyy)]],4,FALSE)</f>
        <v>0</v>
      </c>
      <c r="D210" s="51">
        <f>VLOOKUP($A210,Table2[[No]:[Date Student Last Attended Program
(mm/dd/yyyy)]],14,FALSE)</f>
        <v>0</v>
      </c>
      <c r="E210" s="138">
        <f>VLOOKUP($A210,Table2[[No]:[Date Student Last Attended Program
(mm/dd/yyyy)]],17,FALSE)</f>
        <v>0</v>
      </c>
      <c r="F210" s="207">
        <f>VLOOKUP($A210,Table2[[No]:[Date Student Last Attended Program
(mm/dd/yyyy)]],18,FALSE)</f>
        <v>0</v>
      </c>
      <c r="G210" s="209">
        <f>VLOOKUP($A210,Table2[[#All],[No]:[Which Group Does Student Participate In?
(optional)]],23,FALSE)</f>
        <v>0</v>
      </c>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11">
        <f t="shared" si="12"/>
        <v>0</v>
      </c>
      <c r="AM210" s="11">
        <f t="shared" si="13"/>
        <v>0</v>
      </c>
      <c r="AN210" s="47" t="e">
        <f t="shared" si="14"/>
        <v>#DIV/0!</v>
      </c>
      <c r="AO210" s="11">
        <f>SUM(VLOOKUP($A210,APR!$A$2:$AM$301,38,FALSE),VLOOKUP($A$2,MAY!$A$2:$AN$301,39,FALSE),VLOOKUP($A210,JUN!$A$2:$AM$301,38,FALSE))</f>
        <v>0</v>
      </c>
      <c r="AP210" s="11">
        <f>SUM(VLOOKUP($A210,APR!$A$2:$AM$301,39,FALSE),VLOOKUP($A$2,MAY!$A$2:$AN$301,40,FALSE),VLOOKUP($A210,JUN!$A$2:$AM$301,39,FALSE))</f>
        <v>0</v>
      </c>
      <c r="AQ210" s="125" t="e">
        <f t="shared" si="15"/>
        <v>#DIV/0!</v>
      </c>
    </row>
    <row r="211" spans="1:43" x14ac:dyDescent="0.25">
      <c r="A211" s="10">
        <v>210</v>
      </c>
      <c r="B211" s="11">
        <f>VLOOKUP($A211,Table2[[No]:[Date Student Last Attended Program
(mm/dd/yyyy)]],2,FALSE)</f>
        <v>0</v>
      </c>
      <c r="C211" s="12">
        <f>VLOOKUP($A211,Table2[[No]:[Date Student Last Attended Program
(mm/dd/yyyy)]],4,FALSE)</f>
        <v>0</v>
      </c>
      <c r="D211" s="51">
        <f>VLOOKUP($A211,Table2[[No]:[Date Student Last Attended Program
(mm/dd/yyyy)]],14,FALSE)</f>
        <v>0</v>
      </c>
      <c r="E211" s="138">
        <f>VLOOKUP($A211,Table2[[No]:[Date Student Last Attended Program
(mm/dd/yyyy)]],17,FALSE)</f>
        <v>0</v>
      </c>
      <c r="F211" s="207">
        <f>VLOOKUP($A211,Table2[[No]:[Date Student Last Attended Program
(mm/dd/yyyy)]],18,FALSE)</f>
        <v>0</v>
      </c>
      <c r="G211" s="209">
        <f>VLOOKUP($A211,Table2[[#All],[No]:[Which Group Does Student Participate In?
(optional)]],23,FALSE)</f>
        <v>0</v>
      </c>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11">
        <f t="shared" si="12"/>
        <v>0</v>
      </c>
      <c r="AM211" s="11">
        <f t="shared" si="13"/>
        <v>0</v>
      </c>
      <c r="AN211" s="47" t="e">
        <f t="shared" si="14"/>
        <v>#DIV/0!</v>
      </c>
      <c r="AO211" s="11">
        <f>SUM(VLOOKUP($A211,APR!$A$2:$AM$301,38,FALSE),VLOOKUP($A$2,MAY!$A$2:$AN$301,39,FALSE),VLOOKUP($A211,JUN!$A$2:$AM$301,38,FALSE))</f>
        <v>0</v>
      </c>
      <c r="AP211" s="11">
        <f>SUM(VLOOKUP($A211,APR!$A$2:$AM$301,39,FALSE),VLOOKUP($A$2,MAY!$A$2:$AN$301,40,FALSE),VLOOKUP($A211,JUN!$A$2:$AM$301,39,FALSE))</f>
        <v>0</v>
      </c>
      <c r="AQ211" s="125" t="e">
        <f t="shared" si="15"/>
        <v>#DIV/0!</v>
      </c>
    </row>
    <row r="212" spans="1:43" x14ac:dyDescent="0.25">
      <c r="A212" s="10">
        <v>211</v>
      </c>
      <c r="B212" s="11">
        <f>VLOOKUP($A212,Table2[[No]:[Date Student Last Attended Program
(mm/dd/yyyy)]],2,FALSE)</f>
        <v>0</v>
      </c>
      <c r="C212" s="12">
        <f>VLOOKUP($A212,Table2[[No]:[Date Student Last Attended Program
(mm/dd/yyyy)]],4,FALSE)</f>
        <v>0</v>
      </c>
      <c r="D212" s="51">
        <f>VLOOKUP($A212,Table2[[No]:[Date Student Last Attended Program
(mm/dd/yyyy)]],14,FALSE)</f>
        <v>0</v>
      </c>
      <c r="E212" s="138">
        <f>VLOOKUP($A212,Table2[[No]:[Date Student Last Attended Program
(mm/dd/yyyy)]],17,FALSE)</f>
        <v>0</v>
      </c>
      <c r="F212" s="207">
        <f>VLOOKUP($A212,Table2[[No]:[Date Student Last Attended Program
(mm/dd/yyyy)]],18,FALSE)</f>
        <v>0</v>
      </c>
      <c r="G212" s="209">
        <f>VLOOKUP($A212,Table2[[#All],[No]:[Which Group Does Student Participate In?
(optional)]],23,FALSE)</f>
        <v>0</v>
      </c>
      <c r="H212" s="9"/>
      <c r="I212" s="9"/>
      <c r="J212" s="9"/>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c r="AL212" s="11">
        <f t="shared" si="12"/>
        <v>0</v>
      </c>
      <c r="AM212" s="11">
        <f t="shared" si="13"/>
        <v>0</v>
      </c>
      <c r="AN212" s="47" t="e">
        <f t="shared" si="14"/>
        <v>#DIV/0!</v>
      </c>
      <c r="AO212" s="11">
        <f>SUM(VLOOKUP($A212,APR!$A$2:$AM$301,38,FALSE),VLOOKUP($A$2,MAY!$A$2:$AN$301,39,FALSE),VLOOKUP($A212,JUN!$A$2:$AM$301,38,FALSE))</f>
        <v>0</v>
      </c>
      <c r="AP212" s="11">
        <f>SUM(VLOOKUP($A212,APR!$A$2:$AM$301,39,FALSE),VLOOKUP($A$2,MAY!$A$2:$AN$301,40,FALSE),VLOOKUP($A212,JUN!$A$2:$AM$301,39,FALSE))</f>
        <v>0</v>
      </c>
      <c r="AQ212" s="125" t="e">
        <f t="shared" si="15"/>
        <v>#DIV/0!</v>
      </c>
    </row>
    <row r="213" spans="1:43" x14ac:dyDescent="0.25">
      <c r="A213" s="10">
        <v>212</v>
      </c>
      <c r="B213" s="11">
        <f>VLOOKUP($A213,Table2[[No]:[Date Student Last Attended Program
(mm/dd/yyyy)]],2,FALSE)</f>
        <v>0</v>
      </c>
      <c r="C213" s="12">
        <f>VLOOKUP($A213,Table2[[No]:[Date Student Last Attended Program
(mm/dd/yyyy)]],4,FALSE)</f>
        <v>0</v>
      </c>
      <c r="D213" s="51">
        <f>VLOOKUP($A213,Table2[[No]:[Date Student Last Attended Program
(mm/dd/yyyy)]],14,FALSE)</f>
        <v>0</v>
      </c>
      <c r="E213" s="138">
        <f>VLOOKUP($A213,Table2[[No]:[Date Student Last Attended Program
(mm/dd/yyyy)]],17,FALSE)</f>
        <v>0</v>
      </c>
      <c r="F213" s="207">
        <f>VLOOKUP($A213,Table2[[No]:[Date Student Last Attended Program
(mm/dd/yyyy)]],18,FALSE)</f>
        <v>0</v>
      </c>
      <c r="G213" s="209">
        <f>VLOOKUP($A213,Table2[[#All],[No]:[Which Group Does Student Participate In?
(optional)]],23,FALSE)</f>
        <v>0</v>
      </c>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11">
        <f t="shared" si="12"/>
        <v>0</v>
      </c>
      <c r="AM213" s="11">
        <f t="shared" si="13"/>
        <v>0</v>
      </c>
      <c r="AN213" s="47" t="e">
        <f t="shared" si="14"/>
        <v>#DIV/0!</v>
      </c>
      <c r="AO213" s="11">
        <f>SUM(VLOOKUP($A213,APR!$A$2:$AM$301,38,FALSE),VLOOKUP($A$2,MAY!$A$2:$AN$301,39,FALSE),VLOOKUP($A213,JUN!$A$2:$AM$301,38,FALSE))</f>
        <v>0</v>
      </c>
      <c r="AP213" s="11">
        <f>SUM(VLOOKUP($A213,APR!$A$2:$AM$301,39,FALSE),VLOOKUP($A$2,MAY!$A$2:$AN$301,40,FALSE),VLOOKUP($A213,JUN!$A$2:$AM$301,39,FALSE))</f>
        <v>0</v>
      </c>
      <c r="AQ213" s="125" t="e">
        <f t="shared" si="15"/>
        <v>#DIV/0!</v>
      </c>
    </row>
    <row r="214" spans="1:43" x14ac:dyDescent="0.25">
      <c r="A214" s="10">
        <v>213</v>
      </c>
      <c r="B214" s="11">
        <f>VLOOKUP($A214,Table2[[No]:[Date Student Last Attended Program
(mm/dd/yyyy)]],2,FALSE)</f>
        <v>0</v>
      </c>
      <c r="C214" s="12">
        <f>VLOOKUP($A214,Table2[[No]:[Date Student Last Attended Program
(mm/dd/yyyy)]],4,FALSE)</f>
        <v>0</v>
      </c>
      <c r="D214" s="51">
        <f>VLOOKUP($A214,Table2[[No]:[Date Student Last Attended Program
(mm/dd/yyyy)]],14,FALSE)</f>
        <v>0</v>
      </c>
      <c r="E214" s="138">
        <f>VLOOKUP($A214,Table2[[No]:[Date Student Last Attended Program
(mm/dd/yyyy)]],17,FALSE)</f>
        <v>0</v>
      </c>
      <c r="F214" s="207">
        <f>VLOOKUP($A214,Table2[[No]:[Date Student Last Attended Program
(mm/dd/yyyy)]],18,FALSE)</f>
        <v>0</v>
      </c>
      <c r="G214" s="209">
        <f>VLOOKUP($A214,Table2[[#All],[No]:[Which Group Does Student Participate In?
(optional)]],23,FALSE)</f>
        <v>0</v>
      </c>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11">
        <f t="shared" si="12"/>
        <v>0</v>
      </c>
      <c r="AM214" s="11">
        <f t="shared" si="13"/>
        <v>0</v>
      </c>
      <c r="AN214" s="47" t="e">
        <f t="shared" si="14"/>
        <v>#DIV/0!</v>
      </c>
      <c r="AO214" s="11">
        <f>SUM(VLOOKUP($A214,APR!$A$2:$AM$301,38,FALSE),VLOOKUP($A$2,MAY!$A$2:$AN$301,39,FALSE),VLOOKUP($A214,JUN!$A$2:$AM$301,38,FALSE))</f>
        <v>0</v>
      </c>
      <c r="AP214" s="11">
        <f>SUM(VLOOKUP($A214,APR!$A$2:$AM$301,39,FALSE),VLOOKUP($A$2,MAY!$A$2:$AN$301,40,FALSE),VLOOKUP($A214,JUN!$A$2:$AM$301,39,FALSE))</f>
        <v>0</v>
      </c>
      <c r="AQ214" s="125" t="e">
        <f t="shared" si="15"/>
        <v>#DIV/0!</v>
      </c>
    </row>
    <row r="215" spans="1:43" x14ac:dyDescent="0.25">
      <c r="A215" s="10">
        <v>214</v>
      </c>
      <c r="B215" s="11">
        <f>VLOOKUP($A215,Table2[[No]:[Date Student Last Attended Program
(mm/dd/yyyy)]],2,FALSE)</f>
        <v>0</v>
      </c>
      <c r="C215" s="12">
        <f>VLOOKUP($A215,Table2[[No]:[Date Student Last Attended Program
(mm/dd/yyyy)]],4,FALSE)</f>
        <v>0</v>
      </c>
      <c r="D215" s="51">
        <f>VLOOKUP($A215,Table2[[No]:[Date Student Last Attended Program
(mm/dd/yyyy)]],14,FALSE)</f>
        <v>0</v>
      </c>
      <c r="E215" s="138">
        <f>VLOOKUP($A215,Table2[[No]:[Date Student Last Attended Program
(mm/dd/yyyy)]],17,FALSE)</f>
        <v>0</v>
      </c>
      <c r="F215" s="207">
        <f>VLOOKUP($A215,Table2[[No]:[Date Student Last Attended Program
(mm/dd/yyyy)]],18,FALSE)</f>
        <v>0</v>
      </c>
      <c r="G215" s="209">
        <f>VLOOKUP($A215,Table2[[#All],[No]:[Which Group Does Student Participate In?
(optional)]],23,FALSE)</f>
        <v>0</v>
      </c>
      <c r="H215" s="9"/>
      <c r="I215" s="9"/>
      <c r="J215" s="9"/>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11">
        <f t="shared" si="12"/>
        <v>0</v>
      </c>
      <c r="AM215" s="11">
        <f t="shared" si="13"/>
        <v>0</v>
      </c>
      <c r="AN215" s="47" t="e">
        <f t="shared" si="14"/>
        <v>#DIV/0!</v>
      </c>
      <c r="AO215" s="11">
        <f>SUM(VLOOKUP($A215,APR!$A$2:$AM$301,38,FALSE),VLOOKUP($A$2,MAY!$A$2:$AN$301,39,FALSE),VLOOKUP($A215,JUN!$A$2:$AM$301,38,FALSE))</f>
        <v>0</v>
      </c>
      <c r="AP215" s="11">
        <f>SUM(VLOOKUP($A215,APR!$A$2:$AM$301,39,FALSE),VLOOKUP($A$2,MAY!$A$2:$AN$301,40,FALSE),VLOOKUP($A215,JUN!$A$2:$AM$301,39,FALSE))</f>
        <v>0</v>
      </c>
      <c r="AQ215" s="125" t="e">
        <f t="shared" si="15"/>
        <v>#DIV/0!</v>
      </c>
    </row>
    <row r="216" spans="1:43" x14ac:dyDescent="0.25">
      <c r="A216" s="10">
        <v>215</v>
      </c>
      <c r="B216" s="11">
        <f>VLOOKUP($A216,Table2[[No]:[Date Student Last Attended Program
(mm/dd/yyyy)]],2,FALSE)</f>
        <v>0</v>
      </c>
      <c r="C216" s="12">
        <f>VLOOKUP($A216,Table2[[No]:[Date Student Last Attended Program
(mm/dd/yyyy)]],4,FALSE)</f>
        <v>0</v>
      </c>
      <c r="D216" s="51">
        <f>VLOOKUP($A216,Table2[[No]:[Date Student Last Attended Program
(mm/dd/yyyy)]],14,FALSE)</f>
        <v>0</v>
      </c>
      <c r="E216" s="138">
        <f>VLOOKUP($A216,Table2[[No]:[Date Student Last Attended Program
(mm/dd/yyyy)]],17,FALSE)</f>
        <v>0</v>
      </c>
      <c r="F216" s="207">
        <f>VLOOKUP($A216,Table2[[No]:[Date Student Last Attended Program
(mm/dd/yyyy)]],18,FALSE)</f>
        <v>0</v>
      </c>
      <c r="G216" s="209">
        <f>VLOOKUP($A216,Table2[[#All],[No]:[Which Group Does Student Participate In?
(optional)]],23,FALSE)</f>
        <v>0</v>
      </c>
      <c r="H216" s="9"/>
      <c r="I216" s="9"/>
      <c r="J216" s="9"/>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11">
        <f t="shared" si="12"/>
        <v>0</v>
      </c>
      <c r="AM216" s="11">
        <f t="shared" si="13"/>
        <v>0</v>
      </c>
      <c r="AN216" s="47" t="e">
        <f t="shared" si="14"/>
        <v>#DIV/0!</v>
      </c>
      <c r="AO216" s="11">
        <f>SUM(VLOOKUP($A216,APR!$A$2:$AM$301,38,FALSE),VLOOKUP($A$2,MAY!$A$2:$AN$301,39,FALSE),VLOOKUP($A216,JUN!$A$2:$AM$301,38,FALSE))</f>
        <v>0</v>
      </c>
      <c r="AP216" s="11">
        <f>SUM(VLOOKUP($A216,APR!$A$2:$AM$301,39,FALSE),VLOOKUP($A$2,MAY!$A$2:$AN$301,40,FALSE),VLOOKUP($A216,JUN!$A$2:$AM$301,39,FALSE))</f>
        <v>0</v>
      </c>
      <c r="AQ216" s="125" t="e">
        <f t="shared" si="15"/>
        <v>#DIV/0!</v>
      </c>
    </row>
    <row r="217" spans="1:43" x14ac:dyDescent="0.25">
      <c r="A217" s="10">
        <v>216</v>
      </c>
      <c r="B217" s="11">
        <f>VLOOKUP($A217,Table2[[No]:[Date Student Last Attended Program
(mm/dd/yyyy)]],2,FALSE)</f>
        <v>0</v>
      </c>
      <c r="C217" s="12">
        <f>VLOOKUP($A217,Table2[[No]:[Date Student Last Attended Program
(mm/dd/yyyy)]],4,FALSE)</f>
        <v>0</v>
      </c>
      <c r="D217" s="51">
        <f>VLOOKUP($A217,Table2[[No]:[Date Student Last Attended Program
(mm/dd/yyyy)]],14,FALSE)</f>
        <v>0</v>
      </c>
      <c r="E217" s="138">
        <f>VLOOKUP($A217,Table2[[No]:[Date Student Last Attended Program
(mm/dd/yyyy)]],17,FALSE)</f>
        <v>0</v>
      </c>
      <c r="F217" s="207">
        <f>VLOOKUP($A217,Table2[[No]:[Date Student Last Attended Program
(mm/dd/yyyy)]],18,FALSE)</f>
        <v>0</v>
      </c>
      <c r="G217" s="209">
        <f>VLOOKUP($A217,Table2[[#All],[No]:[Which Group Does Student Participate In?
(optional)]],23,FALSE)</f>
        <v>0</v>
      </c>
      <c r="H217" s="9"/>
      <c r="I217" s="9"/>
      <c r="J217" s="9"/>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c r="AK217" s="9"/>
      <c r="AL217" s="11">
        <f t="shared" si="12"/>
        <v>0</v>
      </c>
      <c r="AM217" s="11">
        <f t="shared" si="13"/>
        <v>0</v>
      </c>
      <c r="AN217" s="47" t="e">
        <f t="shared" si="14"/>
        <v>#DIV/0!</v>
      </c>
      <c r="AO217" s="11">
        <f>SUM(VLOOKUP($A217,APR!$A$2:$AM$301,38,FALSE),VLOOKUP($A$2,MAY!$A$2:$AN$301,39,FALSE),VLOOKUP($A217,JUN!$A$2:$AM$301,38,FALSE))</f>
        <v>0</v>
      </c>
      <c r="AP217" s="11">
        <f>SUM(VLOOKUP($A217,APR!$A$2:$AM$301,39,FALSE),VLOOKUP($A$2,MAY!$A$2:$AN$301,40,FALSE),VLOOKUP($A217,JUN!$A$2:$AM$301,39,FALSE))</f>
        <v>0</v>
      </c>
      <c r="AQ217" s="125" t="e">
        <f t="shared" si="15"/>
        <v>#DIV/0!</v>
      </c>
    </row>
    <row r="218" spans="1:43" x14ac:dyDescent="0.25">
      <c r="A218" s="10">
        <v>217</v>
      </c>
      <c r="B218" s="11">
        <f>VLOOKUP($A218,Table2[[No]:[Date Student Last Attended Program
(mm/dd/yyyy)]],2,FALSE)</f>
        <v>0</v>
      </c>
      <c r="C218" s="12">
        <f>VLOOKUP($A218,Table2[[No]:[Date Student Last Attended Program
(mm/dd/yyyy)]],4,FALSE)</f>
        <v>0</v>
      </c>
      <c r="D218" s="51">
        <f>VLOOKUP($A218,Table2[[No]:[Date Student Last Attended Program
(mm/dd/yyyy)]],14,FALSE)</f>
        <v>0</v>
      </c>
      <c r="E218" s="138">
        <f>VLOOKUP($A218,Table2[[No]:[Date Student Last Attended Program
(mm/dd/yyyy)]],17,FALSE)</f>
        <v>0</v>
      </c>
      <c r="F218" s="207">
        <f>VLOOKUP($A218,Table2[[No]:[Date Student Last Attended Program
(mm/dd/yyyy)]],18,FALSE)</f>
        <v>0</v>
      </c>
      <c r="G218" s="209">
        <f>VLOOKUP($A218,Table2[[#All],[No]:[Which Group Does Student Participate In?
(optional)]],23,FALSE)</f>
        <v>0</v>
      </c>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11">
        <f t="shared" si="12"/>
        <v>0</v>
      </c>
      <c r="AM218" s="11">
        <f t="shared" si="13"/>
        <v>0</v>
      </c>
      <c r="AN218" s="47" t="e">
        <f t="shared" si="14"/>
        <v>#DIV/0!</v>
      </c>
      <c r="AO218" s="11">
        <f>SUM(VLOOKUP($A218,APR!$A$2:$AM$301,38,FALSE),VLOOKUP($A$2,MAY!$A$2:$AN$301,39,FALSE),VLOOKUP($A218,JUN!$A$2:$AM$301,38,FALSE))</f>
        <v>0</v>
      </c>
      <c r="AP218" s="11">
        <f>SUM(VLOOKUP($A218,APR!$A$2:$AM$301,39,FALSE),VLOOKUP($A$2,MAY!$A$2:$AN$301,40,FALSE),VLOOKUP($A218,JUN!$A$2:$AM$301,39,FALSE))</f>
        <v>0</v>
      </c>
      <c r="AQ218" s="125" t="e">
        <f t="shared" si="15"/>
        <v>#DIV/0!</v>
      </c>
    </row>
    <row r="219" spans="1:43" x14ac:dyDescent="0.25">
      <c r="A219" s="10">
        <v>218</v>
      </c>
      <c r="B219" s="11">
        <f>VLOOKUP($A219,Table2[[No]:[Date Student Last Attended Program
(mm/dd/yyyy)]],2,FALSE)</f>
        <v>0</v>
      </c>
      <c r="C219" s="12">
        <f>VLOOKUP($A219,Table2[[No]:[Date Student Last Attended Program
(mm/dd/yyyy)]],4,FALSE)</f>
        <v>0</v>
      </c>
      <c r="D219" s="51">
        <f>VLOOKUP($A219,Table2[[No]:[Date Student Last Attended Program
(mm/dd/yyyy)]],14,FALSE)</f>
        <v>0</v>
      </c>
      <c r="E219" s="138">
        <f>VLOOKUP($A219,Table2[[No]:[Date Student Last Attended Program
(mm/dd/yyyy)]],17,FALSE)</f>
        <v>0</v>
      </c>
      <c r="F219" s="207">
        <f>VLOOKUP($A219,Table2[[No]:[Date Student Last Attended Program
(mm/dd/yyyy)]],18,FALSE)</f>
        <v>0</v>
      </c>
      <c r="G219" s="209">
        <f>VLOOKUP($A219,Table2[[#All],[No]:[Which Group Does Student Participate In?
(optional)]],23,FALSE)</f>
        <v>0</v>
      </c>
      <c r="H219" s="9"/>
      <c r="I219" s="9"/>
      <c r="J219" s="9"/>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c r="AK219" s="9"/>
      <c r="AL219" s="11">
        <f t="shared" si="12"/>
        <v>0</v>
      </c>
      <c r="AM219" s="11">
        <f t="shared" si="13"/>
        <v>0</v>
      </c>
      <c r="AN219" s="47" t="e">
        <f t="shared" si="14"/>
        <v>#DIV/0!</v>
      </c>
      <c r="AO219" s="11">
        <f>SUM(VLOOKUP($A219,APR!$A$2:$AM$301,38,FALSE),VLOOKUP($A$2,MAY!$A$2:$AN$301,39,FALSE),VLOOKUP($A219,JUN!$A$2:$AM$301,38,FALSE))</f>
        <v>0</v>
      </c>
      <c r="AP219" s="11">
        <f>SUM(VLOOKUP($A219,APR!$A$2:$AM$301,39,FALSE),VLOOKUP($A$2,MAY!$A$2:$AN$301,40,FALSE),VLOOKUP($A219,JUN!$A$2:$AM$301,39,FALSE))</f>
        <v>0</v>
      </c>
      <c r="AQ219" s="125" t="e">
        <f t="shared" si="15"/>
        <v>#DIV/0!</v>
      </c>
    </row>
    <row r="220" spans="1:43" x14ac:dyDescent="0.25">
      <c r="A220" s="10">
        <v>219</v>
      </c>
      <c r="B220" s="11">
        <f>VLOOKUP($A220,Table2[[No]:[Date Student Last Attended Program
(mm/dd/yyyy)]],2,FALSE)</f>
        <v>0</v>
      </c>
      <c r="C220" s="12">
        <f>VLOOKUP($A220,Table2[[No]:[Date Student Last Attended Program
(mm/dd/yyyy)]],4,FALSE)</f>
        <v>0</v>
      </c>
      <c r="D220" s="51">
        <f>VLOOKUP($A220,Table2[[No]:[Date Student Last Attended Program
(mm/dd/yyyy)]],14,FALSE)</f>
        <v>0</v>
      </c>
      <c r="E220" s="138">
        <f>VLOOKUP($A220,Table2[[No]:[Date Student Last Attended Program
(mm/dd/yyyy)]],17,FALSE)</f>
        <v>0</v>
      </c>
      <c r="F220" s="207">
        <f>VLOOKUP($A220,Table2[[No]:[Date Student Last Attended Program
(mm/dd/yyyy)]],18,FALSE)</f>
        <v>0</v>
      </c>
      <c r="G220" s="209">
        <f>VLOOKUP($A220,Table2[[#All],[No]:[Which Group Does Student Participate In?
(optional)]],23,FALSE)</f>
        <v>0</v>
      </c>
      <c r="H220" s="9"/>
      <c r="I220" s="9"/>
      <c r="J220" s="9"/>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11">
        <f t="shared" si="12"/>
        <v>0</v>
      </c>
      <c r="AM220" s="11">
        <f t="shared" si="13"/>
        <v>0</v>
      </c>
      <c r="AN220" s="47" t="e">
        <f t="shared" si="14"/>
        <v>#DIV/0!</v>
      </c>
      <c r="AO220" s="11">
        <f>SUM(VLOOKUP($A220,APR!$A$2:$AM$301,38,FALSE),VLOOKUP($A$2,MAY!$A$2:$AN$301,39,FALSE),VLOOKUP($A220,JUN!$A$2:$AM$301,38,FALSE))</f>
        <v>0</v>
      </c>
      <c r="AP220" s="11">
        <f>SUM(VLOOKUP($A220,APR!$A$2:$AM$301,39,FALSE),VLOOKUP($A$2,MAY!$A$2:$AN$301,40,FALSE),VLOOKUP($A220,JUN!$A$2:$AM$301,39,FALSE))</f>
        <v>0</v>
      </c>
      <c r="AQ220" s="125" t="e">
        <f t="shared" si="15"/>
        <v>#DIV/0!</v>
      </c>
    </row>
    <row r="221" spans="1:43" x14ac:dyDescent="0.25">
      <c r="A221" s="10">
        <v>220</v>
      </c>
      <c r="B221" s="11">
        <f>VLOOKUP($A221,Table2[[No]:[Date Student Last Attended Program
(mm/dd/yyyy)]],2,FALSE)</f>
        <v>0</v>
      </c>
      <c r="C221" s="12">
        <f>VLOOKUP($A221,Table2[[No]:[Date Student Last Attended Program
(mm/dd/yyyy)]],4,FALSE)</f>
        <v>0</v>
      </c>
      <c r="D221" s="51">
        <f>VLOOKUP($A221,Table2[[No]:[Date Student Last Attended Program
(mm/dd/yyyy)]],14,FALSE)</f>
        <v>0</v>
      </c>
      <c r="E221" s="138">
        <f>VLOOKUP($A221,Table2[[No]:[Date Student Last Attended Program
(mm/dd/yyyy)]],17,FALSE)</f>
        <v>0</v>
      </c>
      <c r="F221" s="207">
        <f>VLOOKUP($A221,Table2[[No]:[Date Student Last Attended Program
(mm/dd/yyyy)]],18,FALSE)</f>
        <v>0</v>
      </c>
      <c r="G221" s="209">
        <f>VLOOKUP($A221,Table2[[#All],[No]:[Which Group Does Student Participate In?
(optional)]],23,FALSE)</f>
        <v>0</v>
      </c>
      <c r="H221" s="9"/>
      <c r="I221" s="9"/>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11">
        <f t="shared" si="12"/>
        <v>0</v>
      </c>
      <c r="AM221" s="11">
        <f t="shared" si="13"/>
        <v>0</v>
      </c>
      <c r="AN221" s="47" t="e">
        <f t="shared" si="14"/>
        <v>#DIV/0!</v>
      </c>
      <c r="AO221" s="11">
        <f>SUM(VLOOKUP($A221,APR!$A$2:$AM$301,38,FALSE),VLOOKUP($A$2,MAY!$A$2:$AN$301,39,FALSE),VLOOKUP($A221,JUN!$A$2:$AM$301,38,FALSE))</f>
        <v>0</v>
      </c>
      <c r="AP221" s="11">
        <f>SUM(VLOOKUP($A221,APR!$A$2:$AM$301,39,FALSE),VLOOKUP($A$2,MAY!$A$2:$AN$301,40,FALSE),VLOOKUP($A221,JUN!$A$2:$AM$301,39,FALSE))</f>
        <v>0</v>
      </c>
      <c r="AQ221" s="125" t="e">
        <f t="shared" si="15"/>
        <v>#DIV/0!</v>
      </c>
    </row>
    <row r="222" spans="1:43" x14ac:dyDescent="0.25">
      <c r="A222" s="10">
        <v>221</v>
      </c>
      <c r="B222" s="11">
        <f>VLOOKUP($A222,Table2[[No]:[Date Student Last Attended Program
(mm/dd/yyyy)]],2,FALSE)</f>
        <v>0</v>
      </c>
      <c r="C222" s="12">
        <f>VLOOKUP($A222,Table2[[No]:[Date Student Last Attended Program
(mm/dd/yyyy)]],4,FALSE)</f>
        <v>0</v>
      </c>
      <c r="D222" s="51">
        <f>VLOOKUP($A222,Table2[[No]:[Date Student Last Attended Program
(mm/dd/yyyy)]],14,FALSE)</f>
        <v>0</v>
      </c>
      <c r="E222" s="138">
        <f>VLOOKUP($A222,Table2[[No]:[Date Student Last Attended Program
(mm/dd/yyyy)]],17,FALSE)</f>
        <v>0</v>
      </c>
      <c r="F222" s="207">
        <f>VLOOKUP($A222,Table2[[No]:[Date Student Last Attended Program
(mm/dd/yyyy)]],18,FALSE)</f>
        <v>0</v>
      </c>
      <c r="G222" s="209">
        <f>VLOOKUP($A222,Table2[[#All],[No]:[Which Group Does Student Participate In?
(optional)]],23,FALSE)</f>
        <v>0</v>
      </c>
      <c r="H222" s="9"/>
      <c r="I222" s="9"/>
      <c r="J222" s="9"/>
      <c r="K222" s="9"/>
      <c r="L222" s="9"/>
      <c r="M222" s="9"/>
      <c r="N222" s="9"/>
      <c r="O222" s="9"/>
      <c r="P222" s="9"/>
      <c r="Q222" s="9"/>
      <c r="R222" s="9"/>
      <c r="S222" s="9"/>
      <c r="T222" s="9"/>
      <c r="U222" s="9"/>
      <c r="V222" s="9"/>
      <c r="W222" s="9"/>
      <c r="X222" s="9"/>
      <c r="Y222" s="9"/>
      <c r="Z222" s="9"/>
      <c r="AA222" s="9"/>
      <c r="AB222" s="9"/>
      <c r="AC222" s="9"/>
      <c r="AD222" s="9"/>
      <c r="AE222" s="9"/>
      <c r="AF222" s="9"/>
      <c r="AG222" s="9"/>
      <c r="AH222" s="9"/>
      <c r="AI222" s="9"/>
      <c r="AJ222" s="9"/>
      <c r="AK222" s="9"/>
      <c r="AL222" s="11">
        <f t="shared" si="12"/>
        <v>0</v>
      </c>
      <c r="AM222" s="11">
        <f t="shared" si="13"/>
        <v>0</v>
      </c>
      <c r="AN222" s="47" t="e">
        <f t="shared" si="14"/>
        <v>#DIV/0!</v>
      </c>
      <c r="AO222" s="11">
        <f>SUM(VLOOKUP($A222,APR!$A$2:$AM$301,38,FALSE),VLOOKUP($A$2,MAY!$A$2:$AN$301,39,FALSE),VLOOKUP($A222,JUN!$A$2:$AM$301,38,FALSE))</f>
        <v>0</v>
      </c>
      <c r="AP222" s="11">
        <f>SUM(VLOOKUP($A222,APR!$A$2:$AM$301,39,FALSE),VLOOKUP($A$2,MAY!$A$2:$AN$301,40,FALSE),VLOOKUP($A222,JUN!$A$2:$AM$301,39,FALSE))</f>
        <v>0</v>
      </c>
      <c r="AQ222" s="125" t="e">
        <f t="shared" si="15"/>
        <v>#DIV/0!</v>
      </c>
    </row>
    <row r="223" spans="1:43" x14ac:dyDescent="0.25">
      <c r="A223" s="10">
        <v>222</v>
      </c>
      <c r="B223" s="11">
        <f>VLOOKUP($A223,Table2[[No]:[Date Student Last Attended Program
(mm/dd/yyyy)]],2,FALSE)</f>
        <v>0</v>
      </c>
      <c r="C223" s="12">
        <f>VLOOKUP($A223,Table2[[No]:[Date Student Last Attended Program
(mm/dd/yyyy)]],4,FALSE)</f>
        <v>0</v>
      </c>
      <c r="D223" s="51">
        <f>VLOOKUP($A223,Table2[[No]:[Date Student Last Attended Program
(mm/dd/yyyy)]],14,FALSE)</f>
        <v>0</v>
      </c>
      <c r="E223" s="138">
        <f>VLOOKUP($A223,Table2[[No]:[Date Student Last Attended Program
(mm/dd/yyyy)]],17,FALSE)</f>
        <v>0</v>
      </c>
      <c r="F223" s="207">
        <f>VLOOKUP($A223,Table2[[No]:[Date Student Last Attended Program
(mm/dd/yyyy)]],18,FALSE)</f>
        <v>0</v>
      </c>
      <c r="G223" s="209">
        <f>VLOOKUP($A223,Table2[[#All],[No]:[Which Group Does Student Participate In?
(optional)]],23,FALSE)</f>
        <v>0</v>
      </c>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11">
        <f t="shared" si="12"/>
        <v>0</v>
      </c>
      <c r="AM223" s="11">
        <f t="shared" si="13"/>
        <v>0</v>
      </c>
      <c r="AN223" s="47" t="e">
        <f t="shared" si="14"/>
        <v>#DIV/0!</v>
      </c>
      <c r="AO223" s="11">
        <f>SUM(VLOOKUP($A223,APR!$A$2:$AM$301,38,FALSE),VLOOKUP($A$2,MAY!$A$2:$AN$301,39,FALSE),VLOOKUP($A223,JUN!$A$2:$AM$301,38,FALSE))</f>
        <v>0</v>
      </c>
      <c r="AP223" s="11">
        <f>SUM(VLOOKUP($A223,APR!$A$2:$AM$301,39,FALSE),VLOOKUP($A$2,MAY!$A$2:$AN$301,40,FALSE),VLOOKUP($A223,JUN!$A$2:$AM$301,39,FALSE))</f>
        <v>0</v>
      </c>
      <c r="AQ223" s="125" t="e">
        <f t="shared" si="15"/>
        <v>#DIV/0!</v>
      </c>
    </row>
    <row r="224" spans="1:43" x14ac:dyDescent="0.25">
      <c r="A224" s="10">
        <v>223</v>
      </c>
      <c r="B224" s="11">
        <f>VLOOKUP($A224,Table2[[No]:[Date Student Last Attended Program
(mm/dd/yyyy)]],2,FALSE)</f>
        <v>0</v>
      </c>
      <c r="C224" s="12">
        <f>VLOOKUP($A224,Table2[[No]:[Date Student Last Attended Program
(mm/dd/yyyy)]],4,FALSE)</f>
        <v>0</v>
      </c>
      <c r="D224" s="51">
        <f>VLOOKUP($A224,Table2[[No]:[Date Student Last Attended Program
(mm/dd/yyyy)]],14,FALSE)</f>
        <v>0</v>
      </c>
      <c r="E224" s="138">
        <f>VLOOKUP($A224,Table2[[No]:[Date Student Last Attended Program
(mm/dd/yyyy)]],17,FALSE)</f>
        <v>0</v>
      </c>
      <c r="F224" s="207">
        <f>VLOOKUP($A224,Table2[[No]:[Date Student Last Attended Program
(mm/dd/yyyy)]],18,FALSE)</f>
        <v>0</v>
      </c>
      <c r="G224" s="209">
        <f>VLOOKUP($A224,Table2[[#All],[No]:[Which Group Does Student Participate In?
(optional)]],23,FALSE)</f>
        <v>0</v>
      </c>
      <c r="H224" s="9"/>
      <c r="I224" s="9"/>
      <c r="J224" s="9"/>
      <c r="K224" s="9"/>
      <c r="L224" s="9"/>
      <c r="M224" s="9"/>
      <c r="N224" s="9"/>
      <c r="O224" s="9"/>
      <c r="P224" s="9"/>
      <c r="Q224" s="9"/>
      <c r="R224" s="9"/>
      <c r="S224" s="9"/>
      <c r="T224" s="9"/>
      <c r="U224" s="9"/>
      <c r="V224" s="9"/>
      <c r="W224" s="9"/>
      <c r="X224" s="9"/>
      <c r="Y224" s="9"/>
      <c r="Z224" s="9"/>
      <c r="AA224" s="9"/>
      <c r="AB224" s="9"/>
      <c r="AC224" s="9"/>
      <c r="AD224" s="9"/>
      <c r="AE224" s="9"/>
      <c r="AF224" s="9"/>
      <c r="AG224" s="9"/>
      <c r="AH224" s="9"/>
      <c r="AI224" s="9"/>
      <c r="AJ224" s="9"/>
      <c r="AK224" s="9"/>
      <c r="AL224" s="11">
        <f t="shared" si="12"/>
        <v>0</v>
      </c>
      <c r="AM224" s="11">
        <f t="shared" si="13"/>
        <v>0</v>
      </c>
      <c r="AN224" s="47" t="e">
        <f t="shared" si="14"/>
        <v>#DIV/0!</v>
      </c>
      <c r="AO224" s="11">
        <f>SUM(VLOOKUP($A224,APR!$A$2:$AM$301,38,FALSE),VLOOKUP($A$2,MAY!$A$2:$AN$301,39,FALSE),VLOOKUP($A224,JUN!$A$2:$AM$301,38,FALSE))</f>
        <v>0</v>
      </c>
      <c r="AP224" s="11">
        <f>SUM(VLOOKUP($A224,APR!$A$2:$AM$301,39,FALSE),VLOOKUP($A$2,MAY!$A$2:$AN$301,40,FALSE),VLOOKUP($A224,JUN!$A$2:$AM$301,39,FALSE))</f>
        <v>0</v>
      </c>
      <c r="AQ224" s="125" t="e">
        <f t="shared" si="15"/>
        <v>#DIV/0!</v>
      </c>
    </row>
    <row r="225" spans="1:43" x14ac:dyDescent="0.25">
      <c r="A225" s="10">
        <v>224</v>
      </c>
      <c r="B225" s="11">
        <f>VLOOKUP($A225,Table2[[No]:[Date Student Last Attended Program
(mm/dd/yyyy)]],2,FALSE)</f>
        <v>0</v>
      </c>
      <c r="C225" s="12">
        <f>VLOOKUP($A225,Table2[[No]:[Date Student Last Attended Program
(mm/dd/yyyy)]],4,FALSE)</f>
        <v>0</v>
      </c>
      <c r="D225" s="51">
        <f>VLOOKUP($A225,Table2[[No]:[Date Student Last Attended Program
(mm/dd/yyyy)]],14,FALSE)</f>
        <v>0</v>
      </c>
      <c r="E225" s="138">
        <f>VLOOKUP($A225,Table2[[No]:[Date Student Last Attended Program
(mm/dd/yyyy)]],17,FALSE)</f>
        <v>0</v>
      </c>
      <c r="F225" s="207">
        <f>VLOOKUP($A225,Table2[[No]:[Date Student Last Attended Program
(mm/dd/yyyy)]],18,FALSE)</f>
        <v>0</v>
      </c>
      <c r="G225" s="209">
        <f>VLOOKUP($A225,Table2[[#All],[No]:[Which Group Does Student Participate In?
(optional)]],23,FALSE)</f>
        <v>0</v>
      </c>
      <c r="H225" s="9"/>
      <c r="I225" s="9"/>
      <c r="J225" s="9"/>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c r="AK225" s="9"/>
      <c r="AL225" s="11">
        <f t="shared" si="12"/>
        <v>0</v>
      </c>
      <c r="AM225" s="11">
        <f t="shared" si="13"/>
        <v>0</v>
      </c>
      <c r="AN225" s="47" t="e">
        <f t="shared" si="14"/>
        <v>#DIV/0!</v>
      </c>
      <c r="AO225" s="11">
        <f>SUM(VLOOKUP($A225,APR!$A$2:$AM$301,38,FALSE),VLOOKUP($A$2,MAY!$A$2:$AN$301,39,FALSE),VLOOKUP($A225,JUN!$A$2:$AM$301,38,FALSE))</f>
        <v>0</v>
      </c>
      <c r="AP225" s="11">
        <f>SUM(VLOOKUP($A225,APR!$A$2:$AM$301,39,FALSE),VLOOKUP($A$2,MAY!$A$2:$AN$301,40,FALSE),VLOOKUP($A225,JUN!$A$2:$AM$301,39,FALSE))</f>
        <v>0</v>
      </c>
      <c r="AQ225" s="125" t="e">
        <f t="shared" si="15"/>
        <v>#DIV/0!</v>
      </c>
    </row>
    <row r="226" spans="1:43" x14ac:dyDescent="0.25">
      <c r="A226" s="10">
        <v>225</v>
      </c>
      <c r="B226" s="11">
        <f>VLOOKUP($A226,Table2[[No]:[Date Student Last Attended Program
(mm/dd/yyyy)]],2,FALSE)</f>
        <v>0</v>
      </c>
      <c r="C226" s="12">
        <f>VLOOKUP($A226,Table2[[No]:[Date Student Last Attended Program
(mm/dd/yyyy)]],4,FALSE)</f>
        <v>0</v>
      </c>
      <c r="D226" s="51">
        <f>VLOOKUP($A226,Table2[[No]:[Date Student Last Attended Program
(mm/dd/yyyy)]],14,FALSE)</f>
        <v>0</v>
      </c>
      <c r="E226" s="138">
        <f>VLOOKUP($A226,Table2[[No]:[Date Student Last Attended Program
(mm/dd/yyyy)]],17,FALSE)</f>
        <v>0</v>
      </c>
      <c r="F226" s="207">
        <f>VLOOKUP($A226,Table2[[No]:[Date Student Last Attended Program
(mm/dd/yyyy)]],18,FALSE)</f>
        <v>0</v>
      </c>
      <c r="G226" s="209">
        <f>VLOOKUP($A226,Table2[[#All],[No]:[Which Group Does Student Participate In?
(optional)]],23,FALSE)</f>
        <v>0</v>
      </c>
      <c r="H226" s="9"/>
      <c r="I226" s="9"/>
      <c r="J226" s="9"/>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c r="AK226" s="9"/>
      <c r="AL226" s="11">
        <f t="shared" si="12"/>
        <v>0</v>
      </c>
      <c r="AM226" s="11">
        <f t="shared" si="13"/>
        <v>0</v>
      </c>
      <c r="AN226" s="47" t="e">
        <f t="shared" si="14"/>
        <v>#DIV/0!</v>
      </c>
      <c r="AO226" s="11">
        <f>SUM(VLOOKUP($A226,APR!$A$2:$AM$301,38,FALSE),VLOOKUP($A$2,MAY!$A$2:$AN$301,39,FALSE),VLOOKUP($A226,JUN!$A$2:$AM$301,38,FALSE))</f>
        <v>0</v>
      </c>
      <c r="AP226" s="11">
        <f>SUM(VLOOKUP($A226,APR!$A$2:$AM$301,39,FALSE),VLOOKUP($A$2,MAY!$A$2:$AN$301,40,FALSE),VLOOKUP($A226,JUN!$A$2:$AM$301,39,FALSE))</f>
        <v>0</v>
      </c>
      <c r="AQ226" s="125" t="e">
        <f t="shared" si="15"/>
        <v>#DIV/0!</v>
      </c>
    </row>
    <row r="227" spans="1:43" x14ac:dyDescent="0.25">
      <c r="A227" s="10">
        <v>226</v>
      </c>
      <c r="B227" s="11">
        <f>VLOOKUP($A227,Table2[[No]:[Date Student Last Attended Program
(mm/dd/yyyy)]],2,FALSE)</f>
        <v>0</v>
      </c>
      <c r="C227" s="12">
        <f>VLOOKUP($A227,Table2[[No]:[Date Student Last Attended Program
(mm/dd/yyyy)]],4,FALSE)</f>
        <v>0</v>
      </c>
      <c r="D227" s="51">
        <f>VLOOKUP($A227,Table2[[No]:[Date Student Last Attended Program
(mm/dd/yyyy)]],14,FALSE)</f>
        <v>0</v>
      </c>
      <c r="E227" s="138">
        <f>VLOOKUP($A227,Table2[[No]:[Date Student Last Attended Program
(mm/dd/yyyy)]],17,FALSE)</f>
        <v>0</v>
      </c>
      <c r="F227" s="207">
        <f>VLOOKUP($A227,Table2[[No]:[Date Student Last Attended Program
(mm/dd/yyyy)]],18,FALSE)</f>
        <v>0</v>
      </c>
      <c r="G227" s="209">
        <f>VLOOKUP($A227,Table2[[#All],[No]:[Which Group Does Student Participate In?
(optional)]],23,FALSE)</f>
        <v>0</v>
      </c>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c r="AL227" s="11">
        <f t="shared" si="12"/>
        <v>0</v>
      </c>
      <c r="AM227" s="11">
        <f t="shared" si="13"/>
        <v>0</v>
      </c>
      <c r="AN227" s="47" t="e">
        <f t="shared" si="14"/>
        <v>#DIV/0!</v>
      </c>
      <c r="AO227" s="11">
        <f>SUM(VLOOKUP($A227,APR!$A$2:$AM$301,38,FALSE),VLOOKUP($A$2,MAY!$A$2:$AN$301,39,FALSE),VLOOKUP($A227,JUN!$A$2:$AM$301,38,FALSE))</f>
        <v>0</v>
      </c>
      <c r="AP227" s="11">
        <f>SUM(VLOOKUP($A227,APR!$A$2:$AM$301,39,FALSE),VLOOKUP($A$2,MAY!$A$2:$AN$301,40,FALSE),VLOOKUP($A227,JUN!$A$2:$AM$301,39,FALSE))</f>
        <v>0</v>
      </c>
      <c r="AQ227" s="125" t="e">
        <f t="shared" si="15"/>
        <v>#DIV/0!</v>
      </c>
    </row>
    <row r="228" spans="1:43" x14ac:dyDescent="0.25">
      <c r="A228" s="10">
        <v>227</v>
      </c>
      <c r="B228" s="11">
        <f>VLOOKUP($A228,Table2[[No]:[Date Student Last Attended Program
(mm/dd/yyyy)]],2,FALSE)</f>
        <v>0</v>
      </c>
      <c r="C228" s="12">
        <f>VLOOKUP($A228,Table2[[No]:[Date Student Last Attended Program
(mm/dd/yyyy)]],4,FALSE)</f>
        <v>0</v>
      </c>
      <c r="D228" s="51">
        <f>VLOOKUP($A228,Table2[[No]:[Date Student Last Attended Program
(mm/dd/yyyy)]],14,FALSE)</f>
        <v>0</v>
      </c>
      <c r="E228" s="138">
        <f>VLOOKUP($A228,Table2[[No]:[Date Student Last Attended Program
(mm/dd/yyyy)]],17,FALSE)</f>
        <v>0</v>
      </c>
      <c r="F228" s="207">
        <f>VLOOKUP($A228,Table2[[No]:[Date Student Last Attended Program
(mm/dd/yyyy)]],18,FALSE)</f>
        <v>0</v>
      </c>
      <c r="G228" s="209">
        <f>VLOOKUP($A228,Table2[[#All],[No]:[Which Group Does Student Participate In?
(optional)]],23,FALSE)</f>
        <v>0</v>
      </c>
      <c r="H228" s="9"/>
      <c r="I228" s="9"/>
      <c r="J228" s="9"/>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11">
        <f t="shared" si="12"/>
        <v>0</v>
      </c>
      <c r="AM228" s="11">
        <f t="shared" si="13"/>
        <v>0</v>
      </c>
      <c r="AN228" s="47" t="e">
        <f t="shared" si="14"/>
        <v>#DIV/0!</v>
      </c>
      <c r="AO228" s="11">
        <f>SUM(VLOOKUP($A228,APR!$A$2:$AM$301,38,FALSE),VLOOKUP($A$2,MAY!$A$2:$AN$301,39,FALSE),VLOOKUP($A228,JUN!$A$2:$AM$301,38,FALSE))</f>
        <v>0</v>
      </c>
      <c r="AP228" s="11">
        <f>SUM(VLOOKUP($A228,APR!$A$2:$AM$301,39,FALSE),VLOOKUP($A$2,MAY!$A$2:$AN$301,40,FALSE),VLOOKUP($A228,JUN!$A$2:$AM$301,39,FALSE))</f>
        <v>0</v>
      </c>
      <c r="AQ228" s="125" t="e">
        <f t="shared" si="15"/>
        <v>#DIV/0!</v>
      </c>
    </row>
    <row r="229" spans="1:43" x14ac:dyDescent="0.25">
      <c r="A229" s="10">
        <v>228</v>
      </c>
      <c r="B229" s="11">
        <f>VLOOKUP($A229,Table2[[No]:[Date Student Last Attended Program
(mm/dd/yyyy)]],2,FALSE)</f>
        <v>0</v>
      </c>
      <c r="C229" s="12">
        <f>VLOOKUP($A229,Table2[[No]:[Date Student Last Attended Program
(mm/dd/yyyy)]],4,FALSE)</f>
        <v>0</v>
      </c>
      <c r="D229" s="51">
        <f>VLOOKUP($A229,Table2[[No]:[Date Student Last Attended Program
(mm/dd/yyyy)]],14,FALSE)</f>
        <v>0</v>
      </c>
      <c r="E229" s="138">
        <f>VLOOKUP($A229,Table2[[No]:[Date Student Last Attended Program
(mm/dd/yyyy)]],17,FALSE)</f>
        <v>0</v>
      </c>
      <c r="F229" s="207">
        <f>VLOOKUP($A229,Table2[[No]:[Date Student Last Attended Program
(mm/dd/yyyy)]],18,FALSE)</f>
        <v>0</v>
      </c>
      <c r="G229" s="209">
        <f>VLOOKUP($A229,Table2[[#All],[No]:[Which Group Does Student Participate In?
(optional)]],23,FALSE)</f>
        <v>0</v>
      </c>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11">
        <f t="shared" si="12"/>
        <v>0</v>
      </c>
      <c r="AM229" s="11">
        <f t="shared" si="13"/>
        <v>0</v>
      </c>
      <c r="AN229" s="47" t="e">
        <f t="shared" si="14"/>
        <v>#DIV/0!</v>
      </c>
      <c r="AO229" s="11">
        <f>SUM(VLOOKUP($A229,APR!$A$2:$AM$301,38,FALSE),VLOOKUP($A$2,MAY!$A$2:$AN$301,39,FALSE),VLOOKUP($A229,JUN!$A$2:$AM$301,38,FALSE))</f>
        <v>0</v>
      </c>
      <c r="AP229" s="11">
        <f>SUM(VLOOKUP($A229,APR!$A$2:$AM$301,39,FALSE),VLOOKUP($A$2,MAY!$A$2:$AN$301,40,FALSE),VLOOKUP($A229,JUN!$A$2:$AM$301,39,FALSE))</f>
        <v>0</v>
      </c>
      <c r="AQ229" s="125" t="e">
        <f t="shared" si="15"/>
        <v>#DIV/0!</v>
      </c>
    </row>
    <row r="230" spans="1:43" x14ac:dyDescent="0.25">
      <c r="A230" s="10">
        <v>229</v>
      </c>
      <c r="B230" s="11">
        <f>VLOOKUP($A230,Table2[[No]:[Date Student Last Attended Program
(mm/dd/yyyy)]],2,FALSE)</f>
        <v>0</v>
      </c>
      <c r="C230" s="12">
        <f>VLOOKUP($A230,Table2[[No]:[Date Student Last Attended Program
(mm/dd/yyyy)]],4,FALSE)</f>
        <v>0</v>
      </c>
      <c r="D230" s="51">
        <f>VLOOKUP($A230,Table2[[No]:[Date Student Last Attended Program
(mm/dd/yyyy)]],14,FALSE)</f>
        <v>0</v>
      </c>
      <c r="E230" s="138">
        <f>VLOOKUP($A230,Table2[[No]:[Date Student Last Attended Program
(mm/dd/yyyy)]],17,FALSE)</f>
        <v>0</v>
      </c>
      <c r="F230" s="207">
        <f>VLOOKUP($A230,Table2[[No]:[Date Student Last Attended Program
(mm/dd/yyyy)]],18,FALSE)</f>
        <v>0</v>
      </c>
      <c r="G230" s="209">
        <f>VLOOKUP($A230,Table2[[#All],[No]:[Which Group Does Student Participate In?
(optional)]],23,FALSE)</f>
        <v>0</v>
      </c>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11">
        <f t="shared" si="12"/>
        <v>0</v>
      </c>
      <c r="AM230" s="11">
        <f t="shared" si="13"/>
        <v>0</v>
      </c>
      <c r="AN230" s="47" t="e">
        <f t="shared" si="14"/>
        <v>#DIV/0!</v>
      </c>
      <c r="AO230" s="11">
        <f>SUM(VLOOKUP($A230,APR!$A$2:$AM$301,38,FALSE),VLOOKUP($A$2,MAY!$A$2:$AN$301,39,FALSE),VLOOKUP($A230,JUN!$A$2:$AM$301,38,FALSE))</f>
        <v>0</v>
      </c>
      <c r="AP230" s="11">
        <f>SUM(VLOOKUP($A230,APR!$A$2:$AM$301,39,FALSE),VLOOKUP($A$2,MAY!$A$2:$AN$301,40,FALSE),VLOOKUP($A230,JUN!$A$2:$AM$301,39,FALSE))</f>
        <v>0</v>
      </c>
      <c r="AQ230" s="125" t="e">
        <f t="shared" si="15"/>
        <v>#DIV/0!</v>
      </c>
    </row>
    <row r="231" spans="1:43" x14ac:dyDescent="0.25">
      <c r="A231" s="10">
        <v>230</v>
      </c>
      <c r="B231" s="11">
        <f>VLOOKUP($A231,Table2[[No]:[Date Student Last Attended Program
(mm/dd/yyyy)]],2,FALSE)</f>
        <v>0</v>
      </c>
      <c r="C231" s="12">
        <f>VLOOKUP($A231,Table2[[No]:[Date Student Last Attended Program
(mm/dd/yyyy)]],4,FALSE)</f>
        <v>0</v>
      </c>
      <c r="D231" s="51">
        <f>VLOOKUP($A231,Table2[[No]:[Date Student Last Attended Program
(mm/dd/yyyy)]],14,FALSE)</f>
        <v>0</v>
      </c>
      <c r="E231" s="138">
        <f>VLOOKUP($A231,Table2[[No]:[Date Student Last Attended Program
(mm/dd/yyyy)]],17,FALSE)</f>
        <v>0</v>
      </c>
      <c r="F231" s="207">
        <f>VLOOKUP($A231,Table2[[No]:[Date Student Last Attended Program
(mm/dd/yyyy)]],18,FALSE)</f>
        <v>0</v>
      </c>
      <c r="G231" s="209">
        <f>VLOOKUP($A231,Table2[[#All],[No]:[Which Group Does Student Participate In?
(optional)]],23,FALSE)</f>
        <v>0</v>
      </c>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11">
        <f t="shared" si="12"/>
        <v>0</v>
      </c>
      <c r="AM231" s="11">
        <f t="shared" si="13"/>
        <v>0</v>
      </c>
      <c r="AN231" s="47" t="e">
        <f t="shared" si="14"/>
        <v>#DIV/0!</v>
      </c>
      <c r="AO231" s="11">
        <f>SUM(VLOOKUP($A231,APR!$A$2:$AM$301,38,FALSE),VLOOKUP($A$2,MAY!$A$2:$AN$301,39,FALSE),VLOOKUP($A231,JUN!$A$2:$AM$301,38,FALSE))</f>
        <v>0</v>
      </c>
      <c r="AP231" s="11">
        <f>SUM(VLOOKUP($A231,APR!$A$2:$AM$301,39,FALSE),VLOOKUP($A$2,MAY!$A$2:$AN$301,40,FALSE),VLOOKUP($A231,JUN!$A$2:$AM$301,39,FALSE))</f>
        <v>0</v>
      </c>
      <c r="AQ231" s="125" t="e">
        <f t="shared" si="15"/>
        <v>#DIV/0!</v>
      </c>
    </row>
    <row r="232" spans="1:43" x14ac:dyDescent="0.25">
      <c r="A232" s="10">
        <v>231</v>
      </c>
      <c r="B232" s="11">
        <f>VLOOKUP($A232,Table2[[No]:[Date Student Last Attended Program
(mm/dd/yyyy)]],2,FALSE)</f>
        <v>0</v>
      </c>
      <c r="C232" s="12">
        <f>VLOOKUP($A232,Table2[[No]:[Date Student Last Attended Program
(mm/dd/yyyy)]],4,FALSE)</f>
        <v>0</v>
      </c>
      <c r="D232" s="51">
        <f>VLOOKUP($A232,Table2[[No]:[Date Student Last Attended Program
(mm/dd/yyyy)]],14,FALSE)</f>
        <v>0</v>
      </c>
      <c r="E232" s="138">
        <f>VLOOKUP($A232,Table2[[No]:[Date Student Last Attended Program
(mm/dd/yyyy)]],17,FALSE)</f>
        <v>0</v>
      </c>
      <c r="F232" s="207">
        <f>VLOOKUP($A232,Table2[[No]:[Date Student Last Attended Program
(mm/dd/yyyy)]],18,FALSE)</f>
        <v>0</v>
      </c>
      <c r="G232" s="209">
        <f>VLOOKUP($A232,Table2[[#All],[No]:[Which Group Does Student Participate In?
(optional)]],23,FALSE)</f>
        <v>0</v>
      </c>
      <c r="H232" s="9"/>
      <c r="I232" s="9"/>
      <c r="J232" s="9"/>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c r="AK232" s="9"/>
      <c r="AL232" s="11">
        <f t="shared" si="12"/>
        <v>0</v>
      </c>
      <c r="AM232" s="11">
        <f t="shared" si="13"/>
        <v>0</v>
      </c>
      <c r="AN232" s="47" t="e">
        <f t="shared" si="14"/>
        <v>#DIV/0!</v>
      </c>
      <c r="AO232" s="11">
        <f>SUM(VLOOKUP($A232,APR!$A$2:$AM$301,38,FALSE),VLOOKUP($A$2,MAY!$A$2:$AN$301,39,FALSE),VLOOKUP($A232,JUN!$A$2:$AM$301,38,FALSE))</f>
        <v>0</v>
      </c>
      <c r="AP232" s="11">
        <f>SUM(VLOOKUP($A232,APR!$A$2:$AM$301,39,FALSE),VLOOKUP($A$2,MAY!$A$2:$AN$301,40,FALSE),VLOOKUP($A232,JUN!$A$2:$AM$301,39,FALSE))</f>
        <v>0</v>
      </c>
      <c r="AQ232" s="125" t="e">
        <f t="shared" si="15"/>
        <v>#DIV/0!</v>
      </c>
    </row>
    <row r="233" spans="1:43" x14ac:dyDescent="0.25">
      <c r="A233" s="10">
        <v>232</v>
      </c>
      <c r="B233" s="11">
        <f>VLOOKUP($A233,Table2[[No]:[Date Student Last Attended Program
(mm/dd/yyyy)]],2,FALSE)</f>
        <v>0</v>
      </c>
      <c r="C233" s="12">
        <f>VLOOKUP($A233,Table2[[No]:[Date Student Last Attended Program
(mm/dd/yyyy)]],4,FALSE)</f>
        <v>0</v>
      </c>
      <c r="D233" s="51">
        <f>VLOOKUP($A233,Table2[[No]:[Date Student Last Attended Program
(mm/dd/yyyy)]],14,FALSE)</f>
        <v>0</v>
      </c>
      <c r="E233" s="138">
        <f>VLOOKUP($A233,Table2[[No]:[Date Student Last Attended Program
(mm/dd/yyyy)]],17,FALSE)</f>
        <v>0</v>
      </c>
      <c r="F233" s="207">
        <f>VLOOKUP($A233,Table2[[No]:[Date Student Last Attended Program
(mm/dd/yyyy)]],18,FALSE)</f>
        <v>0</v>
      </c>
      <c r="G233" s="209">
        <f>VLOOKUP($A233,Table2[[#All],[No]:[Which Group Does Student Participate In?
(optional)]],23,FALSE)</f>
        <v>0</v>
      </c>
      <c r="H233" s="9"/>
      <c r="I233" s="9"/>
      <c r="J233" s="9"/>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c r="AK233" s="9"/>
      <c r="AL233" s="11">
        <f t="shared" si="12"/>
        <v>0</v>
      </c>
      <c r="AM233" s="11">
        <f t="shared" si="13"/>
        <v>0</v>
      </c>
      <c r="AN233" s="47" t="e">
        <f t="shared" si="14"/>
        <v>#DIV/0!</v>
      </c>
      <c r="AO233" s="11">
        <f>SUM(VLOOKUP($A233,APR!$A$2:$AM$301,38,FALSE),VLOOKUP($A$2,MAY!$A$2:$AN$301,39,FALSE),VLOOKUP($A233,JUN!$A$2:$AM$301,38,FALSE))</f>
        <v>0</v>
      </c>
      <c r="AP233" s="11">
        <f>SUM(VLOOKUP($A233,APR!$A$2:$AM$301,39,FALSE),VLOOKUP($A$2,MAY!$A$2:$AN$301,40,FALSE),VLOOKUP($A233,JUN!$A$2:$AM$301,39,FALSE))</f>
        <v>0</v>
      </c>
      <c r="AQ233" s="125" t="e">
        <f t="shared" si="15"/>
        <v>#DIV/0!</v>
      </c>
    </row>
    <row r="234" spans="1:43" x14ac:dyDescent="0.25">
      <c r="A234" s="10">
        <v>233</v>
      </c>
      <c r="B234" s="11">
        <f>VLOOKUP($A234,Table2[[No]:[Date Student Last Attended Program
(mm/dd/yyyy)]],2,FALSE)</f>
        <v>0</v>
      </c>
      <c r="C234" s="12">
        <f>VLOOKUP($A234,Table2[[No]:[Date Student Last Attended Program
(mm/dd/yyyy)]],4,FALSE)</f>
        <v>0</v>
      </c>
      <c r="D234" s="51">
        <f>VLOOKUP($A234,Table2[[No]:[Date Student Last Attended Program
(mm/dd/yyyy)]],14,FALSE)</f>
        <v>0</v>
      </c>
      <c r="E234" s="138">
        <f>VLOOKUP($A234,Table2[[No]:[Date Student Last Attended Program
(mm/dd/yyyy)]],17,FALSE)</f>
        <v>0</v>
      </c>
      <c r="F234" s="207">
        <f>VLOOKUP($A234,Table2[[No]:[Date Student Last Attended Program
(mm/dd/yyyy)]],18,FALSE)</f>
        <v>0</v>
      </c>
      <c r="G234" s="209">
        <f>VLOOKUP($A234,Table2[[#All],[No]:[Which Group Does Student Participate In?
(optional)]],23,FALSE)</f>
        <v>0</v>
      </c>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9"/>
      <c r="AL234" s="11">
        <f t="shared" si="12"/>
        <v>0</v>
      </c>
      <c r="AM234" s="11">
        <f t="shared" si="13"/>
        <v>0</v>
      </c>
      <c r="AN234" s="47" t="e">
        <f t="shared" si="14"/>
        <v>#DIV/0!</v>
      </c>
      <c r="AO234" s="11">
        <f>SUM(VLOOKUP($A234,APR!$A$2:$AM$301,38,FALSE),VLOOKUP($A$2,MAY!$A$2:$AN$301,39,FALSE),VLOOKUP($A234,JUN!$A$2:$AM$301,38,FALSE))</f>
        <v>0</v>
      </c>
      <c r="AP234" s="11">
        <f>SUM(VLOOKUP($A234,APR!$A$2:$AM$301,39,FALSE),VLOOKUP($A$2,MAY!$A$2:$AN$301,40,FALSE),VLOOKUP($A234,JUN!$A$2:$AM$301,39,FALSE))</f>
        <v>0</v>
      </c>
      <c r="AQ234" s="125" t="e">
        <f t="shared" si="15"/>
        <v>#DIV/0!</v>
      </c>
    </row>
    <row r="235" spans="1:43" x14ac:dyDescent="0.25">
      <c r="A235" s="10">
        <v>234</v>
      </c>
      <c r="B235" s="11">
        <f>VLOOKUP($A235,Table2[[No]:[Date Student Last Attended Program
(mm/dd/yyyy)]],2,FALSE)</f>
        <v>0</v>
      </c>
      <c r="C235" s="12">
        <f>VLOOKUP($A235,Table2[[No]:[Date Student Last Attended Program
(mm/dd/yyyy)]],4,FALSE)</f>
        <v>0</v>
      </c>
      <c r="D235" s="51">
        <f>VLOOKUP($A235,Table2[[No]:[Date Student Last Attended Program
(mm/dd/yyyy)]],14,FALSE)</f>
        <v>0</v>
      </c>
      <c r="E235" s="138">
        <f>VLOOKUP($A235,Table2[[No]:[Date Student Last Attended Program
(mm/dd/yyyy)]],17,FALSE)</f>
        <v>0</v>
      </c>
      <c r="F235" s="207">
        <f>VLOOKUP($A235,Table2[[No]:[Date Student Last Attended Program
(mm/dd/yyyy)]],18,FALSE)</f>
        <v>0</v>
      </c>
      <c r="G235" s="209">
        <f>VLOOKUP($A235,Table2[[#All],[No]:[Which Group Does Student Participate In?
(optional)]],23,FALSE)</f>
        <v>0</v>
      </c>
      <c r="H235" s="9"/>
      <c r="I235" s="9"/>
      <c r="J235" s="9"/>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c r="AK235" s="9"/>
      <c r="AL235" s="11">
        <f t="shared" si="12"/>
        <v>0</v>
      </c>
      <c r="AM235" s="11">
        <f t="shared" si="13"/>
        <v>0</v>
      </c>
      <c r="AN235" s="47" t="e">
        <f t="shared" si="14"/>
        <v>#DIV/0!</v>
      </c>
      <c r="AO235" s="11">
        <f>SUM(VLOOKUP($A235,APR!$A$2:$AM$301,38,FALSE),VLOOKUP($A$2,MAY!$A$2:$AN$301,39,FALSE),VLOOKUP($A235,JUN!$A$2:$AM$301,38,FALSE))</f>
        <v>0</v>
      </c>
      <c r="AP235" s="11">
        <f>SUM(VLOOKUP($A235,APR!$A$2:$AM$301,39,FALSE),VLOOKUP($A$2,MAY!$A$2:$AN$301,40,FALSE),VLOOKUP($A235,JUN!$A$2:$AM$301,39,FALSE))</f>
        <v>0</v>
      </c>
      <c r="AQ235" s="125" t="e">
        <f t="shared" si="15"/>
        <v>#DIV/0!</v>
      </c>
    </row>
    <row r="236" spans="1:43" x14ac:dyDescent="0.25">
      <c r="A236" s="10">
        <v>235</v>
      </c>
      <c r="B236" s="11">
        <f>VLOOKUP($A236,Table2[[No]:[Date Student Last Attended Program
(mm/dd/yyyy)]],2,FALSE)</f>
        <v>0</v>
      </c>
      <c r="C236" s="12">
        <f>VLOOKUP($A236,Table2[[No]:[Date Student Last Attended Program
(mm/dd/yyyy)]],4,FALSE)</f>
        <v>0</v>
      </c>
      <c r="D236" s="51">
        <f>VLOOKUP($A236,Table2[[No]:[Date Student Last Attended Program
(mm/dd/yyyy)]],14,FALSE)</f>
        <v>0</v>
      </c>
      <c r="E236" s="138">
        <f>VLOOKUP($A236,Table2[[No]:[Date Student Last Attended Program
(mm/dd/yyyy)]],17,FALSE)</f>
        <v>0</v>
      </c>
      <c r="F236" s="207">
        <f>VLOOKUP($A236,Table2[[No]:[Date Student Last Attended Program
(mm/dd/yyyy)]],18,FALSE)</f>
        <v>0</v>
      </c>
      <c r="G236" s="209">
        <f>VLOOKUP($A236,Table2[[#All],[No]:[Which Group Does Student Participate In?
(optional)]],23,FALSE)</f>
        <v>0</v>
      </c>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11">
        <f t="shared" si="12"/>
        <v>0</v>
      </c>
      <c r="AM236" s="11">
        <f t="shared" si="13"/>
        <v>0</v>
      </c>
      <c r="AN236" s="47" t="e">
        <f t="shared" si="14"/>
        <v>#DIV/0!</v>
      </c>
      <c r="AO236" s="11">
        <f>SUM(VLOOKUP($A236,APR!$A$2:$AM$301,38,FALSE),VLOOKUP($A$2,MAY!$A$2:$AN$301,39,FALSE),VLOOKUP($A236,JUN!$A$2:$AM$301,38,FALSE))</f>
        <v>0</v>
      </c>
      <c r="AP236" s="11">
        <f>SUM(VLOOKUP($A236,APR!$A$2:$AM$301,39,FALSE),VLOOKUP($A$2,MAY!$A$2:$AN$301,40,FALSE),VLOOKUP($A236,JUN!$A$2:$AM$301,39,FALSE))</f>
        <v>0</v>
      </c>
      <c r="AQ236" s="125" t="e">
        <f t="shared" si="15"/>
        <v>#DIV/0!</v>
      </c>
    </row>
    <row r="237" spans="1:43" x14ac:dyDescent="0.25">
      <c r="A237" s="10">
        <v>236</v>
      </c>
      <c r="B237" s="11">
        <f>VLOOKUP($A237,Table2[[No]:[Date Student Last Attended Program
(mm/dd/yyyy)]],2,FALSE)</f>
        <v>0</v>
      </c>
      <c r="C237" s="12">
        <f>VLOOKUP($A237,Table2[[No]:[Date Student Last Attended Program
(mm/dd/yyyy)]],4,FALSE)</f>
        <v>0</v>
      </c>
      <c r="D237" s="51">
        <f>VLOOKUP($A237,Table2[[No]:[Date Student Last Attended Program
(mm/dd/yyyy)]],14,FALSE)</f>
        <v>0</v>
      </c>
      <c r="E237" s="138">
        <f>VLOOKUP($A237,Table2[[No]:[Date Student Last Attended Program
(mm/dd/yyyy)]],17,FALSE)</f>
        <v>0</v>
      </c>
      <c r="F237" s="207">
        <f>VLOOKUP($A237,Table2[[No]:[Date Student Last Attended Program
(mm/dd/yyyy)]],18,FALSE)</f>
        <v>0</v>
      </c>
      <c r="G237" s="209">
        <f>VLOOKUP($A237,Table2[[#All],[No]:[Which Group Does Student Participate In?
(optional)]],23,FALSE)</f>
        <v>0</v>
      </c>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9"/>
      <c r="AL237" s="11">
        <f t="shared" si="12"/>
        <v>0</v>
      </c>
      <c r="AM237" s="11">
        <f t="shared" si="13"/>
        <v>0</v>
      </c>
      <c r="AN237" s="47" t="e">
        <f t="shared" si="14"/>
        <v>#DIV/0!</v>
      </c>
      <c r="AO237" s="11">
        <f>SUM(VLOOKUP($A237,APR!$A$2:$AM$301,38,FALSE),VLOOKUP($A$2,MAY!$A$2:$AN$301,39,FALSE),VLOOKUP($A237,JUN!$A$2:$AM$301,38,FALSE))</f>
        <v>0</v>
      </c>
      <c r="AP237" s="11">
        <f>SUM(VLOOKUP($A237,APR!$A$2:$AM$301,39,FALSE),VLOOKUP($A$2,MAY!$A$2:$AN$301,40,FALSE),VLOOKUP($A237,JUN!$A$2:$AM$301,39,FALSE))</f>
        <v>0</v>
      </c>
      <c r="AQ237" s="125" t="e">
        <f t="shared" si="15"/>
        <v>#DIV/0!</v>
      </c>
    </row>
    <row r="238" spans="1:43" x14ac:dyDescent="0.25">
      <c r="A238" s="10">
        <v>237</v>
      </c>
      <c r="B238" s="11">
        <f>VLOOKUP($A238,Table2[[No]:[Date Student Last Attended Program
(mm/dd/yyyy)]],2,FALSE)</f>
        <v>0</v>
      </c>
      <c r="C238" s="12">
        <f>VLOOKUP($A238,Table2[[No]:[Date Student Last Attended Program
(mm/dd/yyyy)]],4,FALSE)</f>
        <v>0</v>
      </c>
      <c r="D238" s="51">
        <f>VLOOKUP($A238,Table2[[No]:[Date Student Last Attended Program
(mm/dd/yyyy)]],14,FALSE)</f>
        <v>0</v>
      </c>
      <c r="E238" s="138">
        <f>VLOOKUP($A238,Table2[[No]:[Date Student Last Attended Program
(mm/dd/yyyy)]],17,FALSE)</f>
        <v>0</v>
      </c>
      <c r="F238" s="207">
        <f>VLOOKUP($A238,Table2[[No]:[Date Student Last Attended Program
(mm/dd/yyyy)]],18,FALSE)</f>
        <v>0</v>
      </c>
      <c r="G238" s="209">
        <f>VLOOKUP($A238,Table2[[#All],[No]:[Which Group Does Student Participate In?
(optional)]],23,FALSE)</f>
        <v>0</v>
      </c>
      <c r="H238" s="9"/>
      <c r="I238" s="9"/>
      <c r="J238" s="9"/>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c r="AK238" s="9"/>
      <c r="AL238" s="11">
        <f t="shared" si="12"/>
        <v>0</v>
      </c>
      <c r="AM238" s="11">
        <f t="shared" si="13"/>
        <v>0</v>
      </c>
      <c r="AN238" s="47" t="e">
        <f t="shared" si="14"/>
        <v>#DIV/0!</v>
      </c>
      <c r="AO238" s="11">
        <f>SUM(VLOOKUP($A238,APR!$A$2:$AM$301,38,FALSE),VLOOKUP($A$2,MAY!$A$2:$AN$301,39,FALSE),VLOOKUP($A238,JUN!$A$2:$AM$301,38,FALSE))</f>
        <v>0</v>
      </c>
      <c r="AP238" s="11">
        <f>SUM(VLOOKUP($A238,APR!$A$2:$AM$301,39,FALSE),VLOOKUP($A$2,MAY!$A$2:$AN$301,40,FALSE),VLOOKUP($A238,JUN!$A$2:$AM$301,39,FALSE))</f>
        <v>0</v>
      </c>
      <c r="AQ238" s="125" t="e">
        <f t="shared" si="15"/>
        <v>#DIV/0!</v>
      </c>
    </row>
    <row r="239" spans="1:43" x14ac:dyDescent="0.25">
      <c r="A239" s="10">
        <v>238</v>
      </c>
      <c r="B239" s="11">
        <f>VLOOKUP($A239,Table2[[No]:[Date Student Last Attended Program
(mm/dd/yyyy)]],2,FALSE)</f>
        <v>0</v>
      </c>
      <c r="C239" s="12">
        <f>VLOOKUP($A239,Table2[[No]:[Date Student Last Attended Program
(mm/dd/yyyy)]],4,FALSE)</f>
        <v>0</v>
      </c>
      <c r="D239" s="51">
        <f>VLOOKUP($A239,Table2[[No]:[Date Student Last Attended Program
(mm/dd/yyyy)]],14,FALSE)</f>
        <v>0</v>
      </c>
      <c r="E239" s="138">
        <f>VLOOKUP($A239,Table2[[No]:[Date Student Last Attended Program
(mm/dd/yyyy)]],17,FALSE)</f>
        <v>0</v>
      </c>
      <c r="F239" s="207">
        <f>VLOOKUP($A239,Table2[[No]:[Date Student Last Attended Program
(mm/dd/yyyy)]],18,FALSE)</f>
        <v>0</v>
      </c>
      <c r="G239" s="209">
        <f>VLOOKUP($A239,Table2[[#All],[No]:[Which Group Does Student Participate In?
(optional)]],23,FALSE)</f>
        <v>0</v>
      </c>
      <c r="H239" s="9"/>
      <c r="I239" s="9"/>
      <c r="J239" s="9"/>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9"/>
      <c r="AL239" s="11">
        <f t="shared" si="12"/>
        <v>0</v>
      </c>
      <c r="AM239" s="11">
        <f t="shared" si="13"/>
        <v>0</v>
      </c>
      <c r="AN239" s="47" t="e">
        <f t="shared" si="14"/>
        <v>#DIV/0!</v>
      </c>
      <c r="AO239" s="11">
        <f>SUM(VLOOKUP($A239,APR!$A$2:$AM$301,38,FALSE),VLOOKUP($A$2,MAY!$A$2:$AN$301,39,FALSE),VLOOKUP($A239,JUN!$A$2:$AM$301,38,FALSE))</f>
        <v>0</v>
      </c>
      <c r="AP239" s="11">
        <f>SUM(VLOOKUP($A239,APR!$A$2:$AM$301,39,FALSE),VLOOKUP($A$2,MAY!$A$2:$AN$301,40,FALSE),VLOOKUP($A239,JUN!$A$2:$AM$301,39,FALSE))</f>
        <v>0</v>
      </c>
      <c r="AQ239" s="125" t="e">
        <f t="shared" si="15"/>
        <v>#DIV/0!</v>
      </c>
    </row>
    <row r="240" spans="1:43" x14ac:dyDescent="0.25">
      <c r="A240" s="10">
        <v>239</v>
      </c>
      <c r="B240" s="11">
        <f>VLOOKUP($A240,Table2[[No]:[Date Student Last Attended Program
(mm/dd/yyyy)]],2,FALSE)</f>
        <v>0</v>
      </c>
      <c r="C240" s="12">
        <f>VLOOKUP($A240,Table2[[No]:[Date Student Last Attended Program
(mm/dd/yyyy)]],4,FALSE)</f>
        <v>0</v>
      </c>
      <c r="D240" s="51">
        <f>VLOOKUP($A240,Table2[[No]:[Date Student Last Attended Program
(mm/dd/yyyy)]],14,FALSE)</f>
        <v>0</v>
      </c>
      <c r="E240" s="138">
        <f>VLOOKUP($A240,Table2[[No]:[Date Student Last Attended Program
(mm/dd/yyyy)]],17,FALSE)</f>
        <v>0</v>
      </c>
      <c r="F240" s="207">
        <f>VLOOKUP($A240,Table2[[No]:[Date Student Last Attended Program
(mm/dd/yyyy)]],18,FALSE)</f>
        <v>0</v>
      </c>
      <c r="G240" s="209">
        <f>VLOOKUP($A240,Table2[[#All],[No]:[Which Group Does Student Participate In?
(optional)]],23,FALSE)</f>
        <v>0</v>
      </c>
      <c r="H240" s="9"/>
      <c r="I240" s="9"/>
      <c r="J240" s="9"/>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c r="AK240" s="9"/>
      <c r="AL240" s="11">
        <f t="shared" si="12"/>
        <v>0</v>
      </c>
      <c r="AM240" s="11">
        <f t="shared" si="13"/>
        <v>0</v>
      </c>
      <c r="AN240" s="47" t="e">
        <f t="shared" si="14"/>
        <v>#DIV/0!</v>
      </c>
      <c r="AO240" s="11">
        <f>SUM(VLOOKUP($A240,APR!$A$2:$AM$301,38,FALSE),VLOOKUP($A$2,MAY!$A$2:$AN$301,39,FALSE),VLOOKUP($A240,JUN!$A$2:$AM$301,38,FALSE))</f>
        <v>0</v>
      </c>
      <c r="AP240" s="11">
        <f>SUM(VLOOKUP($A240,APR!$A$2:$AM$301,39,FALSE),VLOOKUP($A$2,MAY!$A$2:$AN$301,40,FALSE),VLOOKUP($A240,JUN!$A$2:$AM$301,39,FALSE))</f>
        <v>0</v>
      </c>
      <c r="AQ240" s="125" t="e">
        <f t="shared" si="15"/>
        <v>#DIV/0!</v>
      </c>
    </row>
    <row r="241" spans="1:43" x14ac:dyDescent="0.25">
      <c r="A241" s="10">
        <v>240</v>
      </c>
      <c r="B241" s="11">
        <f>VLOOKUP($A241,Table2[[No]:[Date Student Last Attended Program
(mm/dd/yyyy)]],2,FALSE)</f>
        <v>0</v>
      </c>
      <c r="C241" s="12">
        <f>VLOOKUP($A241,Table2[[No]:[Date Student Last Attended Program
(mm/dd/yyyy)]],4,FALSE)</f>
        <v>0</v>
      </c>
      <c r="D241" s="51">
        <f>VLOOKUP($A241,Table2[[No]:[Date Student Last Attended Program
(mm/dd/yyyy)]],14,FALSE)</f>
        <v>0</v>
      </c>
      <c r="E241" s="138">
        <f>VLOOKUP($A241,Table2[[No]:[Date Student Last Attended Program
(mm/dd/yyyy)]],17,FALSE)</f>
        <v>0</v>
      </c>
      <c r="F241" s="207">
        <f>VLOOKUP($A241,Table2[[No]:[Date Student Last Attended Program
(mm/dd/yyyy)]],18,FALSE)</f>
        <v>0</v>
      </c>
      <c r="G241" s="209">
        <f>VLOOKUP($A241,Table2[[#All],[No]:[Which Group Does Student Participate In?
(optional)]],23,FALSE)</f>
        <v>0</v>
      </c>
      <c r="H241" s="9"/>
      <c r="I241" s="9"/>
      <c r="J241" s="9"/>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9"/>
      <c r="AL241" s="11">
        <f t="shared" si="12"/>
        <v>0</v>
      </c>
      <c r="AM241" s="11">
        <f t="shared" si="13"/>
        <v>0</v>
      </c>
      <c r="AN241" s="47" t="e">
        <f t="shared" si="14"/>
        <v>#DIV/0!</v>
      </c>
      <c r="AO241" s="11">
        <f>SUM(VLOOKUP($A241,APR!$A$2:$AM$301,38,FALSE),VLOOKUP($A$2,MAY!$A$2:$AN$301,39,FALSE),VLOOKUP($A241,JUN!$A$2:$AM$301,38,FALSE))</f>
        <v>0</v>
      </c>
      <c r="AP241" s="11">
        <f>SUM(VLOOKUP($A241,APR!$A$2:$AM$301,39,FALSE),VLOOKUP($A$2,MAY!$A$2:$AN$301,40,FALSE),VLOOKUP($A241,JUN!$A$2:$AM$301,39,FALSE))</f>
        <v>0</v>
      </c>
      <c r="AQ241" s="125" t="e">
        <f t="shared" si="15"/>
        <v>#DIV/0!</v>
      </c>
    </row>
    <row r="242" spans="1:43" x14ac:dyDescent="0.25">
      <c r="A242" s="10">
        <v>241</v>
      </c>
      <c r="B242" s="11">
        <f>VLOOKUP($A242,Table2[[No]:[Date Student Last Attended Program
(mm/dd/yyyy)]],2,FALSE)</f>
        <v>0</v>
      </c>
      <c r="C242" s="12">
        <f>VLOOKUP($A242,Table2[[No]:[Date Student Last Attended Program
(mm/dd/yyyy)]],4,FALSE)</f>
        <v>0</v>
      </c>
      <c r="D242" s="51">
        <f>VLOOKUP($A242,Table2[[No]:[Date Student Last Attended Program
(mm/dd/yyyy)]],14,FALSE)</f>
        <v>0</v>
      </c>
      <c r="E242" s="138">
        <f>VLOOKUP($A242,Table2[[No]:[Date Student Last Attended Program
(mm/dd/yyyy)]],17,FALSE)</f>
        <v>0</v>
      </c>
      <c r="F242" s="207">
        <f>VLOOKUP($A242,Table2[[No]:[Date Student Last Attended Program
(mm/dd/yyyy)]],18,FALSE)</f>
        <v>0</v>
      </c>
      <c r="G242" s="209">
        <f>VLOOKUP($A242,Table2[[#All],[No]:[Which Group Does Student Participate In?
(optional)]],23,FALSE)</f>
        <v>0</v>
      </c>
      <c r="H242" s="9"/>
      <c r="I242" s="9"/>
      <c r="J242" s="9"/>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11">
        <f t="shared" si="12"/>
        <v>0</v>
      </c>
      <c r="AM242" s="11">
        <f t="shared" si="13"/>
        <v>0</v>
      </c>
      <c r="AN242" s="47" t="e">
        <f t="shared" si="14"/>
        <v>#DIV/0!</v>
      </c>
      <c r="AO242" s="11">
        <f>SUM(VLOOKUP($A242,APR!$A$2:$AM$301,38,FALSE),VLOOKUP($A$2,MAY!$A$2:$AN$301,39,FALSE),VLOOKUP($A242,JUN!$A$2:$AM$301,38,FALSE))</f>
        <v>0</v>
      </c>
      <c r="AP242" s="11">
        <f>SUM(VLOOKUP($A242,APR!$A$2:$AM$301,39,FALSE),VLOOKUP($A$2,MAY!$A$2:$AN$301,40,FALSE),VLOOKUP($A242,JUN!$A$2:$AM$301,39,FALSE))</f>
        <v>0</v>
      </c>
      <c r="AQ242" s="125" t="e">
        <f t="shared" si="15"/>
        <v>#DIV/0!</v>
      </c>
    </row>
    <row r="243" spans="1:43" x14ac:dyDescent="0.25">
      <c r="A243" s="10">
        <v>242</v>
      </c>
      <c r="B243" s="11">
        <f>VLOOKUP($A243,Table2[[No]:[Date Student Last Attended Program
(mm/dd/yyyy)]],2,FALSE)</f>
        <v>0</v>
      </c>
      <c r="C243" s="12">
        <f>VLOOKUP($A243,Table2[[No]:[Date Student Last Attended Program
(mm/dd/yyyy)]],4,FALSE)</f>
        <v>0</v>
      </c>
      <c r="D243" s="51">
        <f>VLOOKUP($A243,Table2[[No]:[Date Student Last Attended Program
(mm/dd/yyyy)]],14,FALSE)</f>
        <v>0</v>
      </c>
      <c r="E243" s="138">
        <f>VLOOKUP($A243,Table2[[No]:[Date Student Last Attended Program
(mm/dd/yyyy)]],17,FALSE)</f>
        <v>0</v>
      </c>
      <c r="F243" s="207">
        <f>VLOOKUP($A243,Table2[[No]:[Date Student Last Attended Program
(mm/dd/yyyy)]],18,FALSE)</f>
        <v>0</v>
      </c>
      <c r="G243" s="209">
        <f>VLOOKUP($A243,Table2[[#All],[No]:[Which Group Does Student Participate In?
(optional)]],23,FALSE)</f>
        <v>0</v>
      </c>
      <c r="H243" s="9"/>
      <c r="I243" s="9"/>
      <c r="J243" s="9"/>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c r="AK243" s="9"/>
      <c r="AL243" s="11">
        <f t="shared" si="12"/>
        <v>0</v>
      </c>
      <c r="AM243" s="11">
        <f t="shared" si="13"/>
        <v>0</v>
      </c>
      <c r="AN243" s="47" t="e">
        <f t="shared" si="14"/>
        <v>#DIV/0!</v>
      </c>
      <c r="AO243" s="11">
        <f>SUM(VLOOKUP($A243,APR!$A$2:$AM$301,38,FALSE),VLOOKUP($A$2,MAY!$A$2:$AN$301,39,FALSE),VLOOKUP($A243,JUN!$A$2:$AM$301,38,FALSE))</f>
        <v>0</v>
      </c>
      <c r="AP243" s="11">
        <f>SUM(VLOOKUP($A243,APR!$A$2:$AM$301,39,FALSE),VLOOKUP($A$2,MAY!$A$2:$AN$301,40,FALSE),VLOOKUP($A243,JUN!$A$2:$AM$301,39,FALSE))</f>
        <v>0</v>
      </c>
      <c r="AQ243" s="125" t="e">
        <f t="shared" si="15"/>
        <v>#DIV/0!</v>
      </c>
    </row>
    <row r="244" spans="1:43" x14ac:dyDescent="0.25">
      <c r="A244" s="10">
        <v>243</v>
      </c>
      <c r="B244" s="11">
        <f>VLOOKUP($A244,Table2[[No]:[Date Student Last Attended Program
(mm/dd/yyyy)]],2,FALSE)</f>
        <v>0</v>
      </c>
      <c r="C244" s="12">
        <f>VLOOKUP($A244,Table2[[No]:[Date Student Last Attended Program
(mm/dd/yyyy)]],4,FALSE)</f>
        <v>0</v>
      </c>
      <c r="D244" s="51">
        <f>VLOOKUP($A244,Table2[[No]:[Date Student Last Attended Program
(mm/dd/yyyy)]],14,FALSE)</f>
        <v>0</v>
      </c>
      <c r="E244" s="138">
        <f>VLOOKUP($A244,Table2[[No]:[Date Student Last Attended Program
(mm/dd/yyyy)]],17,FALSE)</f>
        <v>0</v>
      </c>
      <c r="F244" s="207">
        <f>VLOOKUP($A244,Table2[[No]:[Date Student Last Attended Program
(mm/dd/yyyy)]],18,FALSE)</f>
        <v>0</v>
      </c>
      <c r="G244" s="209">
        <f>VLOOKUP($A244,Table2[[#All],[No]:[Which Group Does Student Participate In?
(optional)]],23,FALSE)</f>
        <v>0</v>
      </c>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11">
        <f t="shared" si="12"/>
        <v>0</v>
      </c>
      <c r="AM244" s="11">
        <f t="shared" si="13"/>
        <v>0</v>
      </c>
      <c r="AN244" s="47" t="e">
        <f t="shared" si="14"/>
        <v>#DIV/0!</v>
      </c>
      <c r="AO244" s="11">
        <f>SUM(VLOOKUP($A244,APR!$A$2:$AM$301,38,FALSE),VLOOKUP($A$2,MAY!$A$2:$AN$301,39,FALSE),VLOOKUP($A244,JUN!$A$2:$AM$301,38,FALSE))</f>
        <v>0</v>
      </c>
      <c r="AP244" s="11">
        <f>SUM(VLOOKUP($A244,APR!$A$2:$AM$301,39,FALSE),VLOOKUP($A$2,MAY!$A$2:$AN$301,40,FALSE),VLOOKUP($A244,JUN!$A$2:$AM$301,39,FALSE))</f>
        <v>0</v>
      </c>
      <c r="AQ244" s="125" t="e">
        <f t="shared" si="15"/>
        <v>#DIV/0!</v>
      </c>
    </row>
    <row r="245" spans="1:43" x14ac:dyDescent="0.25">
      <c r="A245" s="10">
        <v>244</v>
      </c>
      <c r="B245" s="11">
        <f>VLOOKUP($A245,Table2[[No]:[Date Student Last Attended Program
(mm/dd/yyyy)]],2,FALSE)</f>
        <v>0</v>
      </c>
      <c r="C245" s="12">
        <f>VLOOKUP($A245,Table2[[No]:[Date Student Last Attended Program
(mm/dd/yyyy)]],4,FALSE)</f>
        <v>0</v>
      </c>
      <c r="D245" s="51">
        <f>VLOOKUP($A245,Table2[[No]:[Date Student Last Attended Program
(mm/dd/yyyy)]],14,FALSE)</f>
        <v>0</v>
      </c>
      <c r="E245" s="138">
        <f>VLOOKUP($A245,Table2[[No]:[Date Student Last Attended Program
(mm/dd/yyyy)]],17,FALSE)</f>
        <v>0</v>
      </c>
      <c r="F245" s="207">
        <f>VLOOKUP($A245,Table2[[No]:[Date Student Last Attended Program
(mm/dd/yyyy)]],18,FALSE)</f>
        <v>0</v>
      </c>
      <c r="G245" s="209">
        <f>VLOOKUP($A245,Table2[[#All],[No]:[Which Group Does Student Participate In?
(optional)]],23,FALSE)</f>
        <v>0</v>
      </c>
      <c r="H245" s="9"/>
      <c r="I245" s="9"/>
      <c r="J245" s="9"/>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c r="AK245" s="9"/>
      <c r="AL245" s="11">
        <f t="shared" si="12"/>
        <v>0</v>
      </c>
      <c r="AM245" s="11">
        <f t="shared" si="13"/>
        <v>0</v>
      </c>
      <c r="AN245" s="47" t="e">
        <f t="shared" si="14"/>
        <v>#DIV/0!</v>
      </c>
      <c r="AO245" s="11">
        <f>SUM(VLOOKUP($A245,APR!$A$2:$AM$301,38,FALSE),VLOOKUP($A$2,MAY!$A$2:$AN$301,39,FALSE),VLOOKUP($A245,JUN!$A$2:$AM$301,38,FALSE))</f>
        <v>0</v>
      </c>
      <c r="AP245" s="11">
        <f>SUM(VLOOKUP($A245,APR!$A$2:$AM$301,39,FALSE),VLOOKUP($A$2,MAY!$A$2:$AN$301,40,FALSE),VLOOKUP($A245,JUN!$A$2:$AM$301,39,FALSE))</f>
        <v>0</v>
      </c>
      <c r="AQ245" s="125" t="e">
        <f t="shared" si="15"/>
        <v>#DIV/0!</v>
      </c>
    </row>
    <row r="246" spans="1:43" x14ac:dyDescent="0.25">
      <c r="A246" s="10">
        <v>245</v>
      </c>
      <c r="B246" s="11">
        <f>VLOOKUP($A246,Table2[[No]:[Date Student Last Attended Program
(mm/dd/yyyy)]],2,FALSE)</f>
        <v>0</v>
      </c>
      <c r="C246" s="12">
        <f>VLOOKUP($A246,Table2[[No]:[Date Student Last Attended Program
(mm/dd/yyyy)]],4,FALSE)</f>
        <v>0</v>
      </c>
      <c r="D246" s="51">
        <f>VLOOKUP($A246,Table2[[No]:[Date Student Last Attended Program
(mm/dd/yyyy)]],14,FALSE)</f>
        <v>0</v>
      </c>
      <c r="E246" s="138">
        <f>VLOOKUP($A246,Table2[[No]:[Date Student Last Attended Program
(mm/dd/yyyy)]],17,FALSE)</f>
        <v>0</v>
      </c>
      <c r="F246" s="207">
        <f>VLOOKUP($A246,Table2[[No]:[Date Student Last Attended Program
(mm/dd/yyyy)]],18,FALSE)</f>
        <v>0</v>
      </c>
      <c r="G246" s="209">
        <f>VLOOKUP($A246,Table2[[#All],[No]:[Which Group Does Student Participate In?
(optional)]],23,FALSE)</f>
        <v>0</v>
      </c>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9"/>
      <c r="AL246" s="11">
        <f t="shared" si="12"/>
        <v>0</v>
      </c>
      <c r="AM246" s="11">
        <f t="shared" si="13"/>
        <v>0</v>
      </c>
      <c r="AN246" s="47" t="e">
        <f t="shared" si="14"/>
        <v>#DIV/0!</v>
      </c>
      <c r="AO246" s="11">
        <f>SUM(VLOOKUP($A246,APR!$A$2:$AM$301,38,FALSE),VLOOKUP($A$2,MAY!$A$2:$AN$301,39,FALSE),VLOOKUP($A246,JUN!$A$2:$AM$301,38,FALSE))</f>
        <v>0</v>
      </c>
      <c r="AP246" s="11">
        <f>SUM(VLOOKUP($A246,APR!$A$2:$AM$301,39,FALSE),VLOOKUP($A$2,MAY!$A$2:$AN$301,40,FALSE),VLOOKUP($A246,JUN!$A$2:$AM$301,39,FALSE))</f>
        <v>0</v>
      </c>
      <c r="AQ246" s="125" t="e">
        <f t="shared" si="15"/>
        <v>#DIV/0!</v>
      </c>
    </row>
    <row r="247" spans="1:43" x14ac:dyDescent="0.25">
      <c r="A247" s="10">
        <v>246</v>
      </c>
      <c r="B247" s="11">
        <f>VLOOKUP($A247,Table2[[No]:[Date Student Last Attended Program
(mm/dd/yyyy)]],2,FALSE)</f>
        <v>0</v>
      </c>
      <c r="C247" s="12">
        <f>VLOOKUP($A247,Table2[[No]:[Date Student Last Attended Program
(mm/dd/yyyy)]],4,FALSE)</f>
        <v>0</v>
      </c>
      <c r="D247" s="51">
        <f>VLOOKUP($A247,Table2[[No]:[Date Student Last Attended Program
(mm/dd/yyyy)]],14,FALSE)</f>
        <v>0</v>
      </c>
      <c r="E247" s="138">
        <f>VLOOKUP($A247,Table2[[No]:[Date Student Last Attended Program
(mm/dd/yyyy)]],17,FALSE)</f>
        <v>0</v>
      </c>
      <c r="F247" s="207">
        <f>VLOOKUP($A247,Table2[[No]:[Date Student Last Attended Program
(mm/dd/yyyy)]],18,FALSE)</f>
        <v>0</v>
      </c>
      <c r="G247" s="209">
        <f>VLOOKUP($A247,Table2[[#All],[No]:[Which Group Does Student Participate In?
(optional)]],23,FALSE)</f>
        <v>0</v>
      </c>
      <c r="H247" s="9"/>
      <c r="I247" s="9"/>
      <c r="J247" s="9"/>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c r="AK247" s="9"/>
      <c r="AL247" s="11">
        <f t="shared" si="12"/>
        <v>0</v>
      </c>
      <c r="AM247" s="11">
        <f t="shared" si="13"/>
        <v>0</v>
      </c>
      <c r="AN247" s="47" t="e">
        <f t="shared" si="14"/>
        <v>#DIV/0!</v>
      </c>
      <c r="AO247" s="11">
        <f>SUM(VLOOKUP($A247,APR!$A$2:$AM$301,38,FALSE),VLOOKUP($A$2,MAY!$A$2:$AN$301,39,FALSE),VLOOKUP($A247,JUN!$A$2:$AM$301,38,FALSE))</f>
        <v>0</v>
      </c>
      <c r="AP247" s="11">
        <f>SUM(VLOOKUP($A247,APR!$A$2:$AM$301,39,FALSE),VLOOKUP($A$2,MAY!$A$2:$AN$301,40,FALSE),VLOOKUP($A247,JUN!$A$2:$AM$301,39,FALSE))</f>
        <v>0</v>
      </c>
      <c r="AQ247" s="125" t="e">
        <f t="shared" si="15"/>
        <v>#DIV/0!</v>
      </c>
    </row>
    <row r="248" spans="1:43" x14ac:dyDescent="0.25">
      <c r="A248" s="10">
        <v>247</v>
      </c>
      <c r="B248" s="11">
        <f>VLOOKUP($A248,Table2[[No]:[Date Student Last Attended Program
(mm/dd/yyyy)]],2,FALSE)</f>
        <v>0</v>
      </c>
      <c r="C248" s="12">
        <f>VLOOKUP($A248,Table2[[No]:[Date Student Last Attended Program
(mm/dd/yyyy)]],4,FALSE)</f>
        <v>0</v>
      </c>
      <c r="D248" s="51">
        <f>VLOOKUP($A248,Table2[[No]:[Date Student Last Attended Program
(mm/dd/yyyy)]],14,FALSE)</f>
        <v>0</v>
      </c>
      <c r="E248" s="138">
        <f>VLOOKUP($A248,Table2[[No]:[Date Student Last Attended Program
(mm/dd/yyyy)]],17,FALSE)</f>
        <v>0</v>
      </c>
      <c r="F248" s="207">
        <f>VLOOKUP($A248,Table2[[No]:[Date Student Last Attended Program
(mm/dd/yyyy)]],18,FALSE)</f>
        <v>0</v>
      </c>
      <c r="G248" s="209">
        <f>VLOOKUP($A248,Table2[[#All],[No]:[Which Group Does Student Participate In?
(optional)]],23,FALSE)</f>
        <v>0</v>
      </c>
      <c r="H248" s="9"/>
      <c r="I248" s="9"/>
      <c r="J248" s="9"/>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c r="AJ248" s="9"/>
      <c r="AK248" s="9"/>
      <c r="AL248" s="11">
        <f t="shared" si="12"/>
        <v>0</v>
      </c>
      <c r="AM248" s="11">
        <f t="shared" si="13"/>
        <v>0</v>
      </c>
      <c r="AN248" s="47" t="e">
        <f t="shared" si="14"/>
        <v>#DIV/0!</v>
      </c>
      <c r="AO248" s="11">
        <f>SUM(VLOOKUP($A248,APR!$A$2:$AM$301,38,FALSE),VLOOKUP($A$2,MAY!$A$2:$AN$301,39,FALSE),VLOOKUP($A248,JUN!$A$2:$AM$301,38,FALSE))</f>
        <v>0</v>
      </c>
      <c r="AP248" s="11">
        <f>SUM(VLOOKUP($A248,APR!$A$2:$AM$301,39,FALSE),VLOOKUP($A$2,MAY!$A$2:$AN$301,40,FALSE),VLOOKUP($A248,JUN!$A$2:$AM$301,39,FALSE))</f>
        <v>0</v>
      </c>
      <c r="AQ248" s="125" t="e">
        <f t="shared" si="15"/>
        <v>#DIV/0!</v>
      </c>
    </row>
    <row r="249" spans="1:43" x14ac:dyDescent="0.25">
      <c r="A249" s="10">
        <v>248</v>
      </c>
      <c r="B249" s="11">
        <f>VLOOKUP($A249,Table2[[No]:[Date Student Last Attended Program
(mm/dd/yyyy)]],2,FALSE)</f>
        <v>0</v>
      </c>
      <c r="C249" s="12">
        <f>VLOOKUP($A249,Table2[[No]:[Date Student Last Attended Program
(mm/dd/yyyy)]],4,FALSE)</f>
        <v>0</v>
      </c>
      <c r="D249" s="51">
        <f>VLOOKUP($A249,Table2[[No]:[Date Student Last Attended Program
(mm/dd/yyyy)]],14,FALSE)</f>
        <v>0</v>
      </c>
      <c r="E249" s="138">
        <f>VLOOKUP($A249,Table2[[No]:[Date Student Last Attended Program
(mm/dd/yyyy)]],17,FALSE)</f>
        <v>0</v>
      </c>
      <c r="F249" s="207">
        <f>VLOOKUP($A249,Table2[[No]:[Date Student Last Attended Program
(mm/dd/yyyy)]],18,FALSE)</f>
        <v>0</v>
      </c>
      <c r="G249" s="209">
        <f>VLOOKUP($A249,Table2[[#All],[No]:[Which Group Does Student Participate In?
(optional)]],23,FALSE)</f>
        <v>0</v>
      </c>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11">
        <f t="shared" si="12"/>
        <v>0</v>
      </c>
      <c r="AM249" s="11">
        <f t="shared" si="13"/>
        <v>0</v>
      </c>
      <c r="AN249" s="47" t="e">
        <f t="shared" si="14"/>
        <v>#DIV/0!</v>
      </c>
      <c r="AO249" s="11">
        <f>SUM(VLOOKUP($A249,APR!$A$2:$AM$301,38,FALSE),VLOOKUP($A$2,MAY!$A$2:$AN$301,39,FALSE),VLOOKUP($A249,JUN!$A$2:$AM$301,38,FALSE))</f>
        <v>0</v>
      </c>
      <c r="AP249" s="11">
        <f>SUM(VLOOKUP($A249,APR!$A$2:$AM$301,39,FALSE),VLOOKUP($A$2,MAY!$A$2:$AN$301,40,FALSE),VLOOKUP($A249,JUN!$A$2:$AM$301,39,FALSE))</f>
        <v>0</v>
      </c>
      <c r="AQ249" s="125" t="e">
        <f t="shared" si="15"/>
        <v>#DIV/0!</v>
      </c>
    </row>
    <row r="250" spans="1:43" x14ac:dyDescent="0.25">
      <c r="A250" s="10">
        <v>249</v>
      </c>
      <c r="B250" s="11">
        <f>VLOOKUP($A250,Table2[[No]:[Date Student Last Attended Program
(mm/dd/yyyy)]],2,FALSE)</f>
        <v>0</v>
      </c>
      <c r="C250" s="12">
        <f>VLOOKUP($A250,Table2[[No]:[Date Student Last Attended Program
(mm/dd/yyyy)]],4,FALSE)</f>
        <v>0</v>
      </c>
      <c r="D250" s="51">
        <f>VLOOKUP($A250,Table2[[No]:[Date Student Last Attended Program
(mm/dd/yyyy)]],14,FALSE)</f>
        <v>0</v>
      </c>
      <c r="E250" s="138">
        <f>VLOOKUP($A250,Table2[[No]:[Date Student Last Attended Program
(mm/dd/yyyy)]],17,FALSE)</f>
        <v>0</v>
      </c>
      <c r="F250" s="207">
        <f>VLOOKUP($A250,Table2[[No]:[Date Student Last Attended Program
(mm/dd/yyyy)]],18,FALSE)</f>
        <v>0</v>
      </c>
      <c r="G250" s="209">
        <f>VLOOKUP($A250,Table2[[#All],[No]:[Which Group Does Student Participate In?
(optional)]],23,FALSE)</f>
        <v>0</v>
      </c>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9"/>
      <c r="AL250" s="11">
        <f t="shared" si="12"/>
        <v>0</v>
      </c>
      <c r="AM250" s="11">
        <f t="shared" si="13"/>
        <v>0</v>
      </c>
      <c r="AN250" s="47" t="e">
        <f t="shared" si="14"/>
        <v>#DIV/0!</v>
      </c>
      <c r="AO250" s="11">
        <f>SUM(VLOOKUP($A250,APR!$A$2:$AM$301,38,FALSE),VLOOKUP($A$2,MAY!$A$2:$AN$301,39,FALSE),VLOOKUP($A250,JUN!$A$2:$AM$301,38,FALSE))</f>
        <v>0</v>
      </c>
      <c r="AP250" s="11">
        <f>SUM(VLOOKUP($A250,APR!$A$2:$AM$301,39,FALSE),VLOOKUP($A$2,MAY!$A$2:$AN$301,40,FALSE),VLOOKUP($A250,JUN!$A$2:$AM$301,39,FALSE))</f>
        <v>0</v>
      </c>
      <c r="AQ250" s="125" t="e">
        <f t="shared" si="15"/>
        <v>#DIV/0!</v>
      </c>
    </row>
    <row r="251" spans="1:43" x14ac:dyDescent="0.25">
      <c r="A251" s="10">
        <v>250</v>
      </c>
      <c r="B251" s="11">
        <f>VLOOKUP($A251,Table2[[No]:[Date Student Last Attended Program
(mm/dd/yyyy)]],2,FALSE)</f>
        <v>0</v>
      </c>
      <c r="C251" s="12">
        <f>VLOOKUP($A251,Table2[[No]:[Date Student Last Attended Program
(mm/dd/yyyy)]],4,FALSE)</f>
        <v>0</v>
      </c>
      <c r="D251" s="51">
        <f>VLOOKUP($A251,Table2[[No]:[Date Student Last Attended Program
(mm/dd/yyyy)]],14,FALSE)</f>
        <v>0</v>
      </c>
      <c r="E251" s="138">
        <f>VLOOKUP($A251,Table2[[No]:[Date Student Last Attended Program
(mm/dd/yyyy)]],17,FALSE)</f>
        <v>0</v>
      </c>
      <c r="F251" s="207">
        <f>VLOOKUP($A251,Table2[[No]:[Date Student Last Attended Program
(mm/dd/yyyy)]],18,FALSE)</f>
        <v>0</v>
      </c>
      <c r="G251" s="209">
        <f>VLOOKUP($A251,Table2[[#All],[No]:[Which Group Does Student Participate In?
(optional)]],23,FALSE)</f>
        <v>0</v>
      </c>
      <c r="H251" s="9"/>
      <c r="I251" s="9"/>
      <c r="J251" s="9"/>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c r="AK251" s="9"/>
      <c r="AL251" s="11">
        <f t="shared" si="12"/>
        <v>0</v>
      </c>
      <c r="AM251" s="11">
        <f t="shared" si="13"/>
        <v>0</v>
      </c>
      <c r="AN251" s="47" t="e">
        <f t="shared" si="14"/>
        <v>#DIV/0!</v>
      </c>
      <c r="AO251" s="11">
        <f>SUM(VLOOKUP($A251,APR!$A$2:$AM$301,38,FALSE),VLOOKUP($A$2,MAY!$A$2:$AN$301,39,FALSE),VLOOKUP($A251,JUN!$A$2:$AM$301,38,FALSE))</f>
        <v>0</v>
      </c>
      <c r="AP251" s="11">
        <f>SUM(VLOOKUP($A251,APR!$A$2:$AM$301,39,FALSE),VLOOKUP($A$2,MAY!$A$2:$AN$301,40,FALSE),VLOOKUP($A251,JUN!$A$2:$AM$301,39,FALSE))</f>
        <v>0</v>
      </c>
      <c r="AQ251" s="125" t="e">
        <f t="shared" si="15"/>
        <v>#DIV/0!</v>
      </c>
    </row>
    <row r="252" spans="1:43" x14ac:dyDescent="0.25">
      <c r="A252" s="10">
        <v>251</v>
      </c>
      <c r="B252" s="11">
        <f>VLOOKUP($A252,Table2[[No]:[Date Student Last Attended Program
(mm/dd/yyyy)]],2,FALSE)</f>
        <v>0</v>
      </c>
      <c r="C252" s="12">
        <f>VLOOKUP($A252,Table2[[No]:[Date Student Last Attended Program
(mm/dd/yyyy)]],4,FALSE)</f>
        <v>0</v>
      </c>
      <c r="D252" s="51">
        <f>VLOOKUP($A252,Table2[[No]:[Date Student Last Attended Program
(mm/dd/yyyy)]],14,FALSE)</f>
        <v>0</v>
      </c>
      <c r="E252" s="138">
        <f>VLOOKUP($A252,Table2[[No]:[Date Student Last Attended Program
(mm/dd/yyyy)]],17,FALSE)</f>
        <v>0</v>
      </c>
      <c r="F252" s="207">
        <f>VLOOKUP($A252,Table2[[No]:[Date Student Last Attended Program
(mm/dd/yyyy)]],18,FALSE)</f>
        <v>0</v>
      </c>
      <c r="G252" s="209">
        <f>VLOOKUP($A252,Table2[[#All],[No]:[Which Group Does Student Participate In?
(optional)]],23,FALSE)</f>
        <v>0</v>
      </c>
      <c r="H252" s="9"/>
      <c r="I252" s="9"/>
      <c r="J252" s="9"/>
      <c r="K252" s="9"/>
      <c r="L252" s="9"/>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11">
        <f t="shared" si="12"/>
        <v>0</v>
      </c>
      <c r="AM252" s="11">
        <f t="shared" si="13"/>
        <v>0</v>
      </c>
      <c r="AN252" s="47" t="e">
        <f t="shared" si="14"/>
        <v>#DIV/0!</v>
      </c>
      <c r="AO252" s="11">
        <f>SUM(VLOOKUP($A252,APR!$A$2:$AM$301,38,FALSE),VLOOKUP($A$2,MAY!$A$2:$AN$301,39,FALSE),VLOOKUP($A252,JUN!$A$2:$AM$301,38,FALSE))</f>
        <v>0</v>
      </c>
      <c r="AP252" s="11">
        <f>SUM(VLOOKUP($A252,APR!$A$2:$AM$301,39,FALSE),VLOOKUP($A$2,MAY!$A$2:$AN$301,40,FALSE),VLOOKUP($A252,JUN!$A$2:$AM$301,39,FALSE))</f>
        <v>0</v>
      </c>
      <c r="AQ252" s="125" t="e">
        <f t="shared" si="15"/>
        <v>#DIV/0!</v>
      </c>
    </row>
    <row r="253" spans="1:43" x14ac:dyDescent="0.25">
      <c r="A253" s="10">
        <v>252</v>
      </c>
      <c r="B253" s="11">
        <f>VLOOKUP($A253,Table2[[No]:[Date Student Last Attended Program
(mm/dd/yyyy)]],2,FALSE)</f>
        <v>0</v>
      </c>
      <c r="C253" s="12">
        <f>VLOOKUP($A253,Table2[[No]:[Date Student Last Attended Program
(mm/dd/yyyy)]],4,FALSE)</f>
        <v>0</v>
      </c>
      <c r="D253" s="51">
        <f>VLOOKUP($A253,Table2[[No]:[Date Student Last Attended Program
(mm/dd/yyyy)]],14,FALSE)</f>
        <v>0</v>
      </c>
      <c r="E253" s="138">
        <f>VLOOKUP($A253,Table2[[No]:[Date Student Last Attended Program
(mm/dd/yyyy)]],17,FALSE)</f>
        <v>0</v>
      </c>
      <c r="F253" s="207">
        <f>VLOOKUP($A253,Table2[[No]:[Date Student Last Attended Program
(mm/dd/yyyy)]],18,FALSE)</f>
        <v>0</v>
      </c>
      <c r="G253" s="209">
        <f>VLOOKUP($A253,Table2[[#All],[No]:[Which Group Does Student Participate In?
(optional)]],23,FALSE)</f>
        <v>0</v>
      </c>
      <c r="H253" s="9"/>
      <c r="I253" s="9"/>
      <c r="J253" s="9"/>
      <c r="K253" s="9"/>
      <c r="L253" s="9"/>
      <c r="M253" s="9"/>
      <c r="N253" s="9"/>
      <c r="O253" s="9"/>
      <c r="P253" s="9"/>
      <c r="Q253" s="9"/>
      <c r="R253" s="9"/>
      <c r="S253" s="9"/>
      <c r="T253" s="9"/>
      <c r="U253" s="9"/>
      <c r="V253" s="9"/>
      <c r="W253" s="9"/>
      <c r="X253" s="9"/>
      <c r="Y253" s="9"/>
      <c r="Z253" s="9"/>
      <c r="AA253" s="9"/>
      <c r="AB253" s="9"/>
      <c r="AC253" s="9"/>
      <c r="AD253" s="9"/>
      <c r="AE253" s="9"/>
      <c r="AF253" s="9"/>
      <c r="AG253" s="9"/>
      <c r="AH253" s="9"/>
      <c r="AI253" s="9"/>
      <c r="AJ253" s="9"/>
      <c r="AK253" s="9"/>
      <c r="AL253" s="11">
        <f t="shared" si="12"/>
        <v>0</v>
      </c>
      <c r="AM253" s="11">
        <f t="shared" si="13"/>
        <v>0</v>
      </c>
      <c r="AN253" s="47" t="e">
        <f t="shared" si="14"/>
        <v>#DIV/0!</v>
      </c>
      <c r="AO253" s="11">
        <f>SUM(VLOOKUP($A253,APR!$A$2:$AM$301,38,FALSE),VLOOKUP($A$2,MAY!$A$2:$AN$301,39,FALSE),VLOOKUP($A253,JUN!$A$2:$AM$301,38,FALSE))</f>
        <v>0</v>
      </c>
      <c r="AP253" s="11">
        <f>SUM(VLOOKUP($A253,APR!$A$2:$AM$301,39,FALSE),VLOOKUP($A$2,MAY!$A$2:$AN$301,40,FALSE),VLOOKUP($A253,JUN!$A$2:$AM$301,39,FALSE))</f>
        <v>0</v>
      </c>
      <c r="AQ253" s="125" t="e">
        <f t="shared" si="15"/>
        <v>#DIV/0!</v>
      </c>
    </row>
    <row r="254" spans="1:43" x14ac:dyDescent="0.25">
      <c r="A254" s="10">
        <v>253</v>
      </c>
      <c r="B254" s="11">
        <f>VLOOKUP($A254,Table2[[No]:[Date Student Last Attended Program
(mm/dd/yyyy)]],2,FALSE)</f>
        <v>0</v>
      </c>
      <c r="C254" s="12">
        <f>VLOOKUP($A254,Table2[[No]:[Date Student Last Attended Program
(mm/dd/yyyy)]],4,FALSE)</f>
        <v>0</v>
      </c>
      <c r="D254" s="51">
        <f>VLOOKUP($A254,Table2[[No]:[Date Student Last Attended Program
(mm/dd/yyyy)]],14,FALSE)</f>
        <v>0</v>
      </c>
      <c r="E254" s="138">
        <f>VLOOKUP($A254,Table2[[No]:[Date Student Last Attended Program
(mm/dd/yyyy)]],17,FALSE)</f>
        <v>0</v>
      </c>
      <c r="F254" s="207">
        <f>VLOOKUP($A254,Table2[[No]:[Date Student Last Attended Program
(mm/dd/yyyy)]],18,FALSE)</f>
        <v>0</v>
      </c>
      <c r="G254" s="209">
        <f>VLOOKUP($A254,Table2[[#All],[No]:[Which Group Does Student Participate In?
(optional)]],23,FALSE)</f>
        <v>0</v>
      </c>
      <c r="H254" s="9"/>
      <c r="I254" s="9"/>
      <c r="J254" s="9"/>
      <c r="K254" s="9"/>
      <c r="L254" s="9"/>
      <c r="M254" s="9"/>
      <c r="N254" s="9"/>
      <c r="O254" s="9"/>
      <c r="P254" s="9"/>
      <c r="Q254" s="9"/>
      <c r="R254" s="9"/>
      <c r="S254" s="9"/>
      <c r="T254" s="9"/>
      <c r="U254" s="9"/>
      <c r="V254" s="9"/>
      <c r="W254" s="9"/>
      <c r="X254" s="9"/>
      <c r="Y254" s="9"/>
      <c r="Z254" s="9"/>
      <c r="AA254" s="9"/>
      <c r="AB254" s="9"/>
      <c r="AC254" s="9"/>
      <c r="AD254" s="9"/>
      <c r="AE254" s="9"/>
      <c r="AF254" s="9"/>
      <c r="AG254" s="9"/>
      <c r="AH254" s="9"/>
      <c r="AI254" s="9"/>
      <c r="AJ254" s="9"/>
      <c r="AK254" s="9"/>
      <c r="AL254" s="11">
        <f t="shared" si="12"/>
        <v>0</v>
      </c>
      <c r="AM254" s="11">
        <f t="shared" si="13"/>
        <v>0</v>
      </c>
      <c r="AN254" s="47" t="e">
        <f t="shared" si="14"/>
        <v>#DIV/0!</v>
      </c>
      <c r="AO254" s="11">
        <f>SUM(VLOOKUP($A254,APR!$A$2:$AM$301,38,FALSE),VLOOKUP($A$2,MAY!$A$2:$AN$301,39,FALSE),VLOOKUP($A254,JUN!$A$2:$AM$301,38,FALSE))</f>
        <v>0</v>
      </c>
      <c r="AP254" s="11">
        <f>SUM(VLOOKUP($A254,APR!$A$2:$AM$301,39,FALSE),VLOOKUP($A$2,MAY!$A$2:$AN$301,40,FALSE),VLOOKUP($A254,JUN!$A$2:$AM$301,39,FALSE))</f>
        <v>0</v>
      </c>
      <c r="AQ254" s="125" t="e">
        <f t="shared" si="15"/>
        <v>#DIV/0!</v>
      </c>
    </row>
    <row r="255" spans="1:43" x14ac:dyDescent="0.25">
      <c r="A255" s="10">
        <v>254</v>
      </c>
      <c r="B255" s="11">
        <f>VLOOKUP($A255,Table2[[No]:[Date Student Last Attended Program
(mm/dd/yyyy)]],2,FALSE)</f>
        <v>0</v>
      </c>
      <c r="C255" s="12">
        <f>VLOOKUP($A255,Table2[[No]:[Date Student Last Attended Program
(mm/dd/yyyy)]],4,FALSE)</f>
        <v>0</v>
      </c>
      <c r="D255" s="51">
        <f>VLOOKUP($A255,Table2[[No]:[Date Student Last Attended Program
(mm/dd/yyyy)]],14,FALSE)</f>
        <v>0</v>
      </c>
      <c r="E255" s="138">
        <f>VLOOKUP($A255,Table2[[No]:[Date Student Last Attended Program
(mm/dd/yyyy)]],17,FALSE)</f>
        <v>0</v>
      </c>
      <c r="F255" s="207">
        <f>VLOOKUP($A255,Table2[[No]:[Date Student Last Attended Program
(mm/dd/yyyy)]],18,FALSE)</f>
        <v>0</v>
      </c>
      <c r="G255" s="209">
        <f>VLOOKUP($A255,Table2[[#All],[No]:[Which Group Does Student Participate In?
(optional)]],23,FALSE)</f>
        <v>0</v>
      </c>
      <c r="H255" s="9"/>
      <c r="I255" s="9"/>
      <c r="J255" s="9"/>
      <c r="K255" s="9"/>
      <c r="L255" s="9"/>
      <c r="M255" s="9"/>
      <c r="N255" s="9"/>
      <c r="O255" s="9"/>
      <c r="P255" s="9"/>
      <c r="Q255" s="9"/>
      <c r="R255" s="9"/>
      <c r="S255" s="9"/>
      <c r="T255" s="9"/>
      <c r="U255" s="9"/>
      <c r="V255" s="9"/>
      <c r="W255" s="9"/>
      <c r="X255" s="9"/>
      <c r="Y255" s="9"/>
      <c r="Z255" s="9"/>
      <c r="AA255" s="9"/>
      <c r="AB255" s="9"/>
      <c r="AC255" s="9"/>
      <c r="AD255" s="9"/>
      <c r="AE255" s="9"/>
      <c r="AF255" s="9"/>
      <c r="AG255" s="9"/>
      <c r="AH255" s="9"/>
      <c r="AI255" s="9"/>
      <c r="AJ255" s="9"/>
      <c r="AK255" s="9"/>
      <c r="AL255" s="11">
        <f t="shared" si="12"/>
        <v>0</v>
      </c>
      <c r="AM255" s="11">
        <f t="shared" si="13"/>
        <v>0</v>
      </c>
      <c r="AN255" s="47" t="e">
        <f t="shared" si="14"/>
        <v>#DIV/0!</v>
      </c>
      <c r="AO255" s="11">
        <f>SUM(VLOOKUP($A255,APR!$A$2:$AM$301,38,FALSE),VLOOKUP($A$2,MAY!$A$2:$AN$301,39,FALSE),VLOOKUP($A255,JUN!$A$2:$AM$301,38,FALSE))</f>
        <v>0</v>
      </c>
      <c r="AP255" s="11">
        <f>SUM(VLOOKUP($A255,APR!$A$2:$AM$301,39,FALSE),VLOOKUP($A$2,MAY!$A$2:$AN$301,40,FALSE),VLOOKUP($A255,JUN!$A$2:$AM$301,39,FALSE))</f>
        <v>0</v>
      </c>
      <c r="AQ255" s="125" t="e">
        <f t="shared" si="15"/>
        <v>#DIV/0!</v>
      </c>
    </row>
    <row r="256" spans="1:43" x14ac:dyDescent="0.25">
      <c r="A256" s="10">
        <v>255</v>
      </c>
      <c r="B256" s="11">
        <f>VLOOKUP($A256,Table2[[No]:[Date Student Last Attended Program
(mm/dd/yyyy)]],2,FALSE)</f>
        <v>0</v>
      </c>
      <c r="C256" s="12">
        <f>VLOOKUP($A256,Table2[[No]:[Date Student Last Attended Program
(mm/dd/yyyy)]],4,FALSE)</f>
        <v>0</v>
      </c>
      <c r="D256" s="51">
        <f>VLOOKUP($A256,Table2[[No]:[Date Student Last Attended Program
(mm/dd/yyyy)]],14,FALSE)</f>
        <v>0</v>
      </c>
      <c r="E256" s="138">
        <f>VLOOKUP($A256,Table2[[No]:[Date Student Last Attended Program
(mm/dd/yyyy)]],17,FALSE)</f>
        <v>0</v>
      </c>
      <c r="F256" s="207">
        <f>VLOOKUP($A256,Table2[[No]:[Date Student Last Attended Program
(mm/dd/yyyy)]],18,FALSE)</f>
        <v>0</v>
      </c>
      <c r="G256" s="209">
        <f>VLOOKUP($A256,Table2[[#All],[No]:[Which Group Does Student Participate In?
(optional)]],23,FALSE)</f>
        <v>0</v>
      </c>
      <c r="H256" s="9"/>
      <c r="I256" s="9"/>
      <c r="J256" s="9"/>
      <c r="K256" s="9"/>
      <c r="L256" s="9"/>
      <c r="M256" s="9"/>
      <c r="N256" s="9"/>
      <c r="O256" s="9"/>
      <c r="P256" s="9"/>
      <c r="Q256" s="9"/>
      <c r="R256" s="9"/>
      <c r="S256" s="9"/>
      <c r="T256" s="9"/>
      <c r="U256" s="9"/>
      <c r="V256" s="9"/>
      <c r="W256" s="9"/>
      <c r="X256" s="9"/>
      <c r="Y256" s="9"/>
      <c r="Z256" s="9"/>
      <c r="AA256" s="9"/>
      <c r="AB256" s="9"/>
      <c r="AC256" s="9"/>
      <c r="AD256" s="9"/>
      <c r="AE256" s="9"/>
      <c r="AF256" s="9"/>
      <c r="AG256" s="9"/>
      <c r="AH256" s="9"/>
      <c r="AI256" s="9"/>
      <c r="AJ256" s="9"/>
      <c r="AK256" s="9"/>
      <c r="AL256" s="11">
        <f t="shared" si="12"/>
        <v>0</v>
      </c>
      <c r="AM256" s="11">
        <f t="shared" si="13"/>
        <v>0</v>
      </c>
      <c r="AN256" s="47" t="e">
        <f t="shared" si="14"/>
        <v>#DIV/0!</v>
      </c>
      <c r="AO256" s="11">
        <f>SUM(VLOOKUP($A256,APR!$A$2:$AM$301,38,FALSE),VLOOKUP($A$2,MAY!$A$2:$AN$301,39,FALSE),VLOOKUP($A256,JUN!$A$2:$AM$301,38,FALSE))</f>
        <v>0</v>
      </c>
      <c r="AP256" s="11">
        <f>SUM(VLOOKUP($A256,APR!$A$2:$AM$301,39,FALSE),VLOOKUP($A$2,MAY!$A$2:$AN$301,40,FALSE),VLOOKUP($A256,JUN!$A$2:$AM$301,39,FALSE))</f>
        <v>0</v>
      </c>
      <c r="AQ256" s="125" t="e">
        <f t="shared" si="15"/>
        <v>#DIV/0!</v>
      </c>
    </row>
    <row r="257" spans="1:43" x14ac:dyDescent="0.25">
      <c r="A257" s="10">
        <v>256</v>
      </c>
      <c r="B257" s="11">
        <f>VLOOKUP($A257,Table2[[No]:[Date Student Last Attended Program
(mm/dd/yyyy)]],2,FALSE)</f>
        <v>0</v>
      </c>
      <c r="C257" s="12">
        <f>VLOOKUP($A257,Table2[[No]:[Date Student Last Attended Program
(mm/dd/yyyy)]],4,FALSE)</f>
        <v>0</v>
      </c>
      <c r="D257" s="51">
        <f>VLOOKUP($A257,Table2[[No]:[Date Student Last Attended Program
(mm/dd/yyyy)]],14,FALSE)</f>
        <v>0</v>
      </c>
      <c r="E257" s="138">
        <f>VLOOKUP($A257,Table2[[No]:[Date Student Last Attended Program
(mm/dd/yyyy)]],17,FALSE)</f>
        <v>0</v>
      </c>
      <c r="F257" s="207">
        <f>VLOOKUP($A257,Table2[[No]:[Date Student Last Attended Program
(mm/dd/yyyy)]],18,FALSE)</f>
        <v>0</v>
      </c>
      <c r="G257" s="209">
        <f>VLOOKUP($A257,Table2[[#All],[No]:[Which Group Does Student Participate In?
(optional)]],23,FALSE)</f>
        <v>0</v>
      </c>
      <c r="H257" s="9"/>
      <c r="I257" s="9"/>
      <c r="J257" s="9"/>
      <c r="K257" s="9"/>
      <c r="L257" s="9"/>
      <c r="M257" s="9"/>
      <c r="N257" s="9"/>
      <c r="O257" s="9"/>
      <c r="P257" s="9"/>
      <c r="Q257" s="9"/>
      <c r="R257" s="9"/>
      <c r="S257" s="9"/>
      <c r="T257" s="9"/>
      <c r="U257" s="9"/>
      <c r="V257" s="9"/>
      <c r="W257" s="9"/>
      <c r="X257" s="9"/>
      <c r="Y257" s="9"/>
      <c r="Z257" s="9"/>
      <c r="AA257" s="9"/>
      <c r="AB257" s="9"/>
      <c r="AC257" s="9"/>
      <c r="AD257" s="9"/>
      <c r="AE257" s="9"/>
      <c r="AF257" s="9"/>
      <c r="AG257" s="9"/>
      <c r="AH257" s="9"/>
      <c r="AI257" s="9"/>
      <c r="AJ257" s="9"/>
      <c r="AK257" s="9"/>
      <c r="AL257" s="11">
        <f t="shared" si="12"/>
        <v>0</v>
      </c>
      <c r="AM257" s="11">
        <f t="shared" si="13"/>
        <v>0</v>
      </c>
      <c r="AN257" s="47" t="e">
        <f t="shared" si="14"/>
        <v>#DIV/0!</v>
      </c>
      <c r="AO257" s="11">
        <f>SUM(VLOOKUP($A257,APR!$A$2:$AM$301,38,FALSE),VLOOKUP($A$2,MAY!$A$2:$AN$301,39,FALSE),VLOOKUP($A257,JUN!$A$2:$AM$301,38,FALSE))</f>
        <v>0</v>
      </c>
      <c r="AP257" s="11">
        <f>SUM(VLOOKUP($A257,APR!$A$2:$AM$301,39,FALSE),VLOOKUP($A$2,MAY!$A$2:$AN$301,40,FALSE),VLOOKUP($A257,JUN!$A$2:$AM$301,39,FALSE))</f>
        <v>0</v>
      </c>
      <c r="AQ257" s="125" t="e">
        <f t="shared" si="15"/>
        <v>#DIV/0!</v>
      </c>
    </row>
    <row r="258" spans="1:43" x14ac:dyDescent="0.25">
      <c r="A258" s="10">
        <v>257</v>
      </c>
      <c r="B258" s="11">
        <f>VLOOKUP($A258,Table2[[No]:[Date Student Last Attended Program
(mm/dd/yyyy)]],2,FALSE)</f>
        <v>0</v>
      </c>
      <c r="C258" s="12">
        <f>VLOOKUP($A258,Table2[[No]:[Date Student Last Attended Program
(mm/dd/yyyy)]],4,FALSE)</f>
        <v>0</v>
      </c>
      <c r="D258" s="51">
        <f>VLOOKUP($A258,Table2[[No]:[Date Student Last Attended Program
(mm/dd/yyyy)]],14,FALSE)</f>
        <v>0</v>
      </c>
      <c r="E258" s="138">
        <f>VLOOKUP($A258,Table2[[No]:[Date Student Last Attended Program
(mm/dd/yyyy)]],17,FALSE)</f>
        <v>0</v>
      </c>
      <c r="F258" s="207">
        <f>VLOOKUP($A258,Table2[[No]:[Date Student Last Attended Program
(mm/dd/yyyy)]],18,FALSE)</f>
        <v>0</v>
      </c>
      <c r="G258" s="209">
        <f>VLOOKUP($A258,Table2[[#All],[No]:[Which Group Does Student Participate In?
(optional)]],23,FALSE)</f>
        <v>0</v>
      </c>
      <c r="H258" s="9"/>
      <c r="I258" s="9"/>
      <c r="J258" s="9"/>
      <c r="K258" s="9"/>
      <c r="L258" s="9"/>
      <c r="M258" s="9"/>
      <c r="N258" s="9"/>
      <c r="O258" s="9"/>
      <c r="P258" s="9"/>
      <c r="Q258" s="9"/>
      <c r="R258" s="9"/>
      <c r="S258" s="9"/>
      <c r="T258" s="9"/>
      <c r="U258" s="9"/>
      <c r="V258" s="9"/>
      <c r="W258" s="9"/>
      <c r="X258" s="9"/>
      <c r="Y258" s="9"/>
      <c r="Z258" s="9"/>
      <c r="AA258" s="9"/>
      <c r="AB258" s="9"/>
      <c r="AC258" s="9"/>
      <c r="AD258" s="9"/>
      <c r="AE258" s="9"/>
      <c r="AF258" s="9"/>
      <c r="AG258" s="9"/>
      <c r="AH258" s="9"/>
      <c r="AI258" s="9"/>
      <c r="AJ258" s="9"/>
      <c r="AK258" s="9"/>
      <c r="AL258" s="11">
        <f t="shared" ref="AL258:AL301" si="16">COUNTIF(H258:AK258,"1")</f>
        <v>0</v>
      </c>
      <c r="AM258" s="11">
        <f t="shared" ref="AM258:AM301" si="17">COUNTIFS(H258:AK258,"1")+COUNTIF(H258:AK258,"0")</f>
        <v>0</v>
      </c>
      <c r="AN258" s="47" t="e">
        <f t="shared" ref="AN258:AN301" si="18">AL258/AM258</f>
        <v>#DIV/0!</v>
      </c>
      <c r="AO258" s="11">
        <f>SUM(VLOOKUP($A258,APR!$A$2:$AM$301,38,FALSE),VLOOKUP($A$2,MAY!$A$2:$AN$301,39,FALSE),VLOOKUP($A258,JUN!$A$2:$AM$301,38,FALSE))</f>
        <v>0</v>
      </c>
      <c r="AP258" s="11">
        <f>SUM(VLOOKUP($A258,APR!$A$2:$AM$301,39,FALSE),VLOOKUP($A$2,MAY!$A$2:$AN$301,40,FALSE),VLOOKUP($A258,JUN!$A$2:$AM$301,39,FALSE))</f>
        <v>0</v>
      </c>
      <c r="AQ258" s="125" t="e">
        <f t="shared" ref="AQ258:AQ301" si="19">AO258/AP258</f>
        <v>#DIV/0!</v>
      </c>
    </row>
    <row r="259" spans="1:43" x14ac:dyDescent="0.25">
      <c r="A259" s="10">
        <v>258</v>
      </c>
      <c r="B259" s="11">
        <f>VLOOKUP($A259,Table2[[No]:[Date Student Last Attended Program
(mm/dd/yyyy)]],2,FALSE)</f>
        <v>0</v>
      </c>
      <c r="C259" s="12">
        <f>VLOOKUP($A259,Table2[[No]:[Date Student Last Attended Program
(mm/dd/yyyy)]],4,FALSE)</f>
        <v>0</v>
      </c>
      <c r="D259" s="51">
        <f>VLOOKUP($A259,Table2[[No]:[Date Student Last Attended Program
(mm/dd/yyyy)]],14,FALSE)</f>
        <v>0</v>
      </c>
      <c r="E259" s="138">
        <f>VLOOKUP($A259,Table2[[No]:[Date Student Last Attended Program
(mm/dd/yyyy)]],17,FALSE)</f>
        <v>0</v>
      </c>
      <c r="F259" s="207">
        <f>VLOOKUP($A259,Table2[[No]:[Date Student Last Attended Program
(mm/dd/yyyy)]],18,FALSE)</f>
        <v>0</v>
      </c>
      <c r="G259" s="209">
        <f>VLOOKUP($A259,Table2[[#All],[No]:[Which Group Does Student Participate In?
(optional)]],23,FALSE)</f>
        <v>0</v>
      </c>
      <c r="H259" s="9"/>
      <c r="I259" s="9"/>
      <c r="J259" s="9"/>
      <c r="K259" s="9"/>
      <c r="L259" s="9"/>
      <c r="M259" s="9"/>
      <c r="N259" s="9"/>
      <c r="O259" s="9"/>
      <c r="P259" s="9"/>
      <c r="Q259" s="9"/>
      <c r="R259" s="9"/>
      <c r="S259" s="9"/>
      <c r="T259" s="9"/>
      <c r="U259" s="9"/>
      <c r="V259" s="9"/>
      <c r="W259" s="9"/>
      <c r="X259" s="9"/>
      <c r="Y259" s="9"/>
      <c r="Z259" s="9"/>
      <c r="AA259" s="9"/>
      <c r="AB259" s="9"/>
      <c r="AC259" s="9"/>
      <c r="AD259" s="9"/>
      <c r="AE259" s="9"/>
      <c r="AF259" s="9"/>
      <c r="AG259" s="9"/>
      <c r="AH259" s="9"/>
      <c r="AI259" s="9"/>
      <c r="AJ259" s="9"/>
      <c r="AK259" s="9"/>
      <c r="AL259" s="11">
        <f t="shared" si="16"/>
        <v>0</v>
      </c>
      <c r="AM259" s="11">
        <f t="shared" si="17"/>
        <v>0</v>
      </c>
      <c r="AN259" s="47" t="e">
        <f t="shared" si="18"/>
        <v>#DIV/0!</v>
      </c>
      <c r="AO259" s="11">
        <f>SUM(VLOOKUP($A259,APR!$A$2:$AM$301,38,FALSE),VLOOKUP($A$2,MAY!$A$2:$AN$301,39,FALSE),VLOOKUP($A259,JUN!$A$2:$AM$301,38,FALSE))</f>
        <v>0</v>
      </c>
      <c r="AP259" s="11">
        <f>SUM(VLOOKUP($A259,APR!$A$2:$AM$301,39,FALSE),VLOOKUP($A$2,MAY!$A$2:$AN$301,40,FALSE),VLOOKUP($A259,JUN!$A$2:$AM$301,39,FALSE))</f>
        <v>0</v>
      </c>
      <c r="AQ259" s="125" t="e">
        <f t="shared" si="19"/>
        <v>#DIV/0!</v>
      </c>
    </row>
    <row r="260" spans="1:43" x14ac:dyDescent="0.25">
      <c r="A260" s="10">
        <v>259</v>
      </c>
      <c r="B260" s="11">
        <f>VLOOKUP($A260,Table2[[No]:[Date Student Last Attended Program
(mm/dd/yyyy)]],2,FALSE)</f>
        <v>0</v>
      </c>
      <c r="C260" s="12">
        <f>VLOOKUP($A260,Table2[[No]:[Date Student Last Attended Program
(mm/dd/yyyy)]],4,FALSE)</f>
        <v>0</v>
      </c>
      <c r="D260" s="51">
        <f>VLOOKUP($A260,Table2[[No]:[Date Student Last Attended Program
(mm/dd/yyyy)]],14,FALSE)</f>
        <v>0</v>
      </c>
      <c r="E260" s="138">
        <f>VLOOKUP($A260,Table2[[No]:[Date Student Last Attended Program
(mm/dd/yyyy)]],17,FALSE)</f>
        <v>0</v>
      </c>
      <c r="F260" s="207">
        <f>VLOOKUP($A260,Table2[[No]:[Date Student Last Attended Program
(mm/dd/yyyy)]],18,FALSE)</f>
        <v>0</v>
      </c>
      <c r="G260" s="209">
        <f>VLOOKUP($A260,Table2[[#All],[No]:[Which Group Does Student Participate In?
(optional)]],23,FALSE)</f>
        <v>0</v>
      </c>
      <c r="H260" s="9"/>
      <c r="I260" s="9"/>
      <c r="J260" s="9"/>
      <c r="K260" s="9"/>
      <c r="L260" s="9"/>
      <c r="M260" s="9"/>
      <c r="N260" s="9"/>
      <c r="O260" s="9"/>
      <c r="P260" s="9"/>
      <c r="Q260" s="9"/>
      <c r="R260" s="9"/>
      <c r="S260" s="9"/>
      <c r="T260" s="9"/>
      <c r="U260" s="9"/>
      <c r="V260" s="9"/>
      <c r="W260" s="9"/>
      <c r="X260" s="9"/>
      <c r="Y260" s="9"/>
      <c r="Z260" s="9"/>
      <c r="AA260" s="9"/>
      <c r="AB260" s="9"/>
      <c r="AC260" s="9"/>
      <c r="AD260" s="9"/>
      <c r="AE260" s="9"/>
      <c r="AF260" s="9"/>
      <c r="AG260" s="9"/>
      <c r="AH260" s="9"/>
      <c r="AI260" s="9"/>
      <c r="AJ260" s="9"/>
      <c r="AK260" s="9"/>
      <c r="AL260" s="11">
        <f t="shared" si="16"/>
        <v>0</v>
      </c>
      <c r="AM260" s="11">
        <f t="shared" si="17"/>
        <v>0</v>
      </c>
      <c r="AN260" s="47" t="e">
        <f t="shared" si="18"/>
        <v>#DIV/0!</v>
      </c>
      <c r="AO260" s="11">
        <f>SUM(VLOOKUP($A260,APR!$A$2:$AM$301,38,FALSE),VLOOKUP($A$2,MAY!$A$2:$AN$301,39,FALSE),VLOOKUP($A260,JUN!$A$2:$AM$301,38,FALSE))</f>
        <v>0</v>
      </c>
      <c r="AP260" s="11">
        <f>SUM(VLOOKUP($A260,APR!$A$2:$AM$301,39,FALSE),VLOOKUP($A$2,MAY!$A$2:$AN$301,40,FALSE),VLOOKUP($A260,JUN!$A$2:$AM$301,39,FALSE))</f>
        <v>0</v>
      </c>
      <c r="AQ260" s="125" t="e">
        <f t="shared" si="19"/>
        <v>#DIV/0!</v>
      </c>
    </row>
    <row r="261" spans="1:43" x14ac:dyDescent="0.25">
      <c r="A261" s="10">
        <v>260</v>
      </c>
      <c r="B261" s="11">
        <f>VLOOKUP($A261,Table2[[No]:[Date Student Last Attended Program
(mm/dd/yyyy)]],2,FALSE)</f>
        <v>0</v>
      </c>
      <c r="C261" s="12">
        <f>VLOOKUP($A261,Table2[[No]:[Date Student Last Attended Program
(mm/dd/yyyy)]],4,FALSE)</f>
        <v>0</v>
      </c>
      <c r="D261" s="51">
        <f>VLOOKUP($A261,Table2[[No]:[Date Student Last Attended Program
(mm/dd/yyyy)]],14,FALSE)</f>
        <v>0</v>
      </c>
      <c r="E261" s="138">
        <f>VLOOKUP($A261,Table2[[No]:[Date Student Last Attended Program
(mm/dd/yyyy)]],17,FALSE)</f>
        <v>0</v>
      </c>
      <c r="F261" s="207">
        <f>VLOOKUP($A261,Table2[[No]:[Date Student Last Attended Program
(mm/dd/yyyy)]],18,FALSE)</f>
        <v>0</v>
      </c>
      <c r="G261" s="209">
        <f>VLOOKUP($A261,Table2[[#All],[No]:[Which Group Does Student Participate In?
(optional)]],23,FALSE)</f>
        <v>0</v>
      </c>
      <c r="H261" s="9"/>
      <c r="I261" s="9"/>
      <c r="J261" s="9"/>
      <c r="K261" s="9"/>
      <c r="L261" s="9"/>
      <c r="M261" s="9"/>
      <c r="N261" s="9"/>
      <c r="O261" s="9"/>
      <c r="P261" s="9"/>
      <c r="Q261" s="9"/>
      <c r="R261" s="9"/>
      <c r="S261" s="9"/>
      <c r="T261" s="9"/>
      <c r="U261" s="9"/>
      <c r="V261" s="9"/>
      <c r="W261" s="9"/>
      <c r="X261" s="9"/>
      <c r="Y261" s="9"/>
      <c r="Z261" s="9"/>
      <c r="AA261" s="9"/>
      <c r="AB261" s="9"/>
      <c r="AC261" s="9"/>
      <c r="AD261" s="9"/>
      <c r="AE261" s="9"/>
      <c r="AF261" s="9"/>
      <c r="AG261" s="9"/>
      <c r="AH261" s="9"/>
      <c r="AI261" s="9"/>
      <c r="AJ261" s="9"/>
      <c r="AK261" s="9"/>
      <c r="AL261" s="11">
        <f t="shared" si="16"/>
        <v>0</v>
      </c>
      <c r="AM261" s="11">
        <f t="shared" si="17"/>
        <v>0</v>
      </c>
      <c r="AN261" s="47" t="e">
        <f t="shared" si="18"/>
        <v>#DIV/0!</v>
      </c>
      <c r="AO261" s="11">
        <f>SUM(VLOOKUP($A261,APR!$A$2:$AM$301,38,FALSE),VLOOKUP($A$2,MAY!$A$2:$AN$301,39,FALSE),VLOOKUP($A261,JUN!$A$2:$AM$301,38,FALSE))</f>
        <v>0</v>
      </c>
      <c r="AP261" s="11">
        <f>SUM(VLOOKUP($A261,APR!$A$2:$AM$301,39,FALSE),VLOOKUP($A$2,MAY!$A$2:$AN$301,40,FALSE),VLOOKUP($A261,JUN!$A$2:$AM$301,39,FALSE))</f>
        <v>0</v>
      </c>
      <c r="AQ261" s="125" t="e">
        <f t="shared" si="19"/>
        <v>#DIV/0!</v>
      </c>
    </row>
    <row r="262" spans="1:43" x14ac:dyDescent="0.25">
      <c r="A262" s="10">
        <v>261</v>
      </c>
      <c r="B262" s="11">
        <f>VLOOKUP($A262,Table2[[No]:[Date Student Last Attended Program
(mm/dd/yyyy)]],2,FALSE)</f>
        <v>0</v>
      </c>
      <c r="C262" s="12">
        <f>VLOOKUP($A262,Table2[[No]:[Date Student Last Attended Program
(mm/dd/yyyy)]],4,FALSE)</f>
        <v>0</v>
      </c>
      <c r="D262" s="51">
        <f>VLOOKUP($A262,Table2[[No]:[Date Student Last Attended Program
(mm/dd/yyyy)]],14,FALSE)</f>
        <v>0</v>
      </c>
      <c r="E262" s="138">
        <f>VLOOKUP($A262,Table2[[No]:[Date Student Last Attended Program
(mm/dd/yyyy)]],17,FALSE)</f>
        <v>0</v>
      </c>
      <c r="F262" s="207">
        <f>VLOOKUP($A262,Table2[[No]:[Date Student Last Attended Program
(mm/dd/yyyy)]],18,FALSE)</f>
        <v>0</v>
      </c>
      <c r="G262" s="209">
        <f>VLOOKUP($A262,Table2[[#All],[No]:[Which Group Does Student Participate In?
(optional)]],23,FALSE)</f>
        <v>0</v>
      </c>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11">
        <f t="shared" si="16"/>
        <v>0</v>
      </c>
      <c r="AM262" s="11">
        <f t="shared" si="17"/>
        <v>0</v>
      </c>
      <c r="AN262" s="47" t="e">
        <f t="shared" si="18"/>
        <v>#DIV/0!</v>
      </c>
      <c r="AO262" s="11">
        <f>SUM(VLOOKUP($A262,APR!$A$2:$AM$301,38,FALSE),VLOOKUP($A$2,MAY!$A$2:$AN$301,39,FALSE),VLOOKUP($A262,JUN!$A$2:$AM$301,38,FALSE))</f>
        <v>0</v>
      </c>
      <c r="AP262" s="11">
        <f>SUM(VLOOKUP($A262,APR!$A$2:$AM$301,39,FALSE),VLOOKUP($A$2,MAY!$A$2:$AN$301,40,FALSE),VLOOKUP($A262,JUN!$A$2:$AM$301,39,FALSE))</f>
        <v>0</v>
      </c>
      <c r="AQ262" s="125" t="e">
        <f t="shared" si="19"/>
        <v>#DIV/0!</v>
      </c>
    </row>
    <row r="263" spans="1:43" x14ac:dyDescent="0.25">
      <c r="A263" s="10">
        <v>262</v>
      </c>
      <c r="B263" s="11">
        <f>VLOOKUP($A263,Table2[[No]:[Date Student Last Attended Program
(mm/dd/yyyy)]],2,FALSE)</f>
        <v>0</v>
      </c>
      <c r="C263" s="12">
        <f>VLOOKUP($A263,Table2[[No]:[Date Student Last Attended Program
(mm/dd/yyyy)]],4,FALSE)</f>
        <v>0</v>
      </c>
      <c r="D263" s="51">
        <f>VLOOKUP($A263,Table2[[No]:[Date Student Last Attended Program
(mm/dd/yyyy)]],14,FALSE)</f>
        <v>0</v>
      </c>
      <c r="E263" s="138">
        <f>VLOOKUP($A263,Table2[[No]:[Date Student Last Attended Program
(mm/dd/yyyy)]],17,FALSE)</f>
        <v>0</v>
      </c>
      <c r="F263" s="207">
        <f>VLOOKUP($A263,Table2[[No]:[Date Student Last Attended Program
(mm/dd/yyyy)]],18,FALSE)</f>
        <v>0</v>
      </c>
      <c r="G263" s="209">
        <f>VLOOKUP($A263,Table2[[#All],[No]:[Which Group Does Student Participate In?
(optional)]],23,FALSE)</f>
        <v>0</v>
      </c>
      <c r="H263" s="9"/>
      <c r="I263" s="9"/>
      <c r="J263" s="9"/>
      <c r="K263" s="9"/>
      <c r="L263" s="9"/>
      <c r="M263" s="9"/>
      <c r="N263" s="9"/>
      <c r="O263" s="9"/>
      <c r="P263" s="9"/>
      <c r="Q263" s="9"/>
      <c r="R263" s="9"/>
      <c r="S263" s="9"/>
      <c r="T263" s="9"/>
      <c r="U263" s="9"/>
      <c r="V263" s="9"/>
      <c r="W263" s="9"/>
      <c r="X263" s="9"/>
      <c r="Y263" s="9"/>
      <c r="Z263" s="9"/>
      <c r="AA263" s="9"/>
      <c r="AB263" s="9"/>
      <c r="AC263" s="9"/>
      <c r="AD263" s="9"/>
      <c r="AE263" s="9"/>
      <c r="AF263" s="9"/>
      <c r="AG263" s="9"/>
      <c r="AH263" s="9"/>
      <c r="AI263" s="9"/>
      <c r="AJ263" s="9"/>
      <c r="AK263" s="9"/>
      <c r="AL263" s="11">
        <f t="shared" si="16"/>
        <v>0</v>
      </c>
      <c r="AM263" s="11">
        <f t="shared" si="17"/>
        <v>0</v>
      </c>
      <c r="AN263" s="47" t="e">
        <f t="shared" si="18"/>
        <v>#DIV/0!</v>
      </c>
      <c r="AO263" s="11">
        <f>SUM(VLOOKUP($A263,APR!$A$2:$AM$301,38,FALSE),VLOOKUP($A$2,MAY!$A$2:$AN$301,39,FALSE),VLOOKUP($A263,JUN!$A$2:$AM$301,38,FALSE))</f>
        <v>0</v>
      </c>
      <c r="AP263" s="11">
        <f>SUM(VLOOKUP($A263,APR!$A$2:$AM$301,39,FALSE),VLOOKUP($A$2,MAY!$A$2:$AN$301,40,FALSE),VLOOKUP($A263,JUN!$A$2:$AM$301,39,FALSE))</f>
        <v>0</v>
      </c>
      <c r="AQ263" s="125" t="e">
        <f t="shared" si="19"/>
        <v>#DIV/0!</v>
      </c>
    </row>
    <row r="264" spans="1:43" x14ac:dyDescent="0.25">
      <c r="A264" s="10">
        <v>263</v>
      </c>
      <c r="B264" s="11">
        <f>VLOOKUP($A264,Table2[[No]:[Date Student Last Attended Program
(mm/dd/yyyy)]],2,FALSE)</f>
        <v>0</v>
      </c>
      <c r="C264" s="12">
        <f>VLOOKUP($A264,Table2[[No]:[Date Student Last Attended Program
(mm/dd/yyyy)]],4,FALSE)</f>
        <v>0</v>
      </c>
      <c r="D264" s="51">
        <f>VLOOKUP($A264,Table2[[No]:[Date Student Last Attended Program
(mm/dd/yyyy)]],14,FALSE)</f>
        <v>0</v>
      </c>
      <c r="E264" s="138">
        <f>VLOOKUP($A264,Table2[[No]:[Date Student Last Attended Program
(mm/dd/yyyy)]],17,FALSE)</f>
        <v>0</v>
      </c>
      <c r="F264" s="207">
        <f>VLOOKUP($A264,Table2[[No]:[Date Student Last Attended Program
(mm/dd/yyyy)]],18,FALSE)</f>
        <v>0</v>
      </c>
      <c r="G264" s="209">
        <f>VLOOKUP($A264,Table2[[#All],[No]:[Which Group Does Student Participate In?
(optional)]],23,FALSE)</f>
        <v>0</v>
      </c>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c r="AG264" s="9"/>
      <c r="AH264" s="9"/>
      <c r="AI264" s="9"/>
      <c r="AJ264" s="9"/>
      <c r="AK264" s="9"/>
      <c r="AL264" s="11">
        <f t="shared" si="16"/>
        <v>0</v>
      </c>
      <c r="AM264" s="11">
        <f t="shared" si="17"/>
        <v>0</v>
      </c>
      <c r="AN264" s="47" t="e">
        <f t="shared" si="18"/>
        <v>#DIV/0!</v>
      </c>
      <c r="AO264" s="11">
        <f>SUM(VLOOKUP($A264,APR!$A$2:$AM$301,38,FALSE),VLOOKUP($A$2,MAY!$A$2:$AN$301,39,FALSE),VLOOKUP($A264,JUN!$A$2:$AM$301,38,FALSE))</f>
        <v>0</v>
      </c>
      <c r="AP264" s="11">
        <f>SUM(VLOOKUP($A264,APR!$A$2:$AM$301,39,FALSE),VLOOKUP($A$2,MAY!$A$2:$AN$301,40,FALSE),VLOOKUP($A264,JUN!$A$2:$AM$301,39,FALSE))</f>
        <v>0</v>
      </c>
      <c r="AQ264" s="125" t="e">
        <f t="shared" si="19"/>
        <v>#DIV/0!</v>
      </c>
    </row>
    <row r="265" spans="1:43" x14ac:dyDescent="0.25">
      <c r="A265" s="10">
        <v>264</v>
      </c>
      <c r="B265" s="11">
        <f>VLOOKUP($A265,Table2[[No]:[Date Student Last Attended Program
(mm/dd/yyyy)]],2,FALSE)</f>
        <v>0</v>
      </c>
      <c r="C265" s="12">
        <f>VLOOKUP($A265,Table2[[No]:[Date Student Last Attended Program
(mm/dd/yyyy)]],4,FALSE)</f>
        <v>0</v>
      </c>
      <c r="D265" s="51">
        <f>VLOOKUP($A265,Table2[[No]:[Date Student Last Attended Program
(mm/dd/yyyy)]],14,FALSE)</f>
        <v>0</v>
      </c>
      <c r="E265" s="138">
        <f>VLOOKUP($A265,Table2[[No]:[Date Student Last Attended Program
(mm/dd/yyyy)]],17,FALSE)</f>
        <v>0</v>
      </c>
      <c r="F265" s="207">
        <f>VLOOKUP($A265,Table2[[No]:[Date Student Last Attended Program
(mm/dd/yyyy)]],18,FALSE)</f>
        <v>0</v>
      </c>
      <c r="G265" s="209">
        <f>VLOOKUP($A265,Table2[[#All],[No]:[Which Group Does Student Participate In?
(optional)]],23,FALSE)</f>
        <v>0</v>
      </c>
      <c r="H265" s="9"/>
      <c r="I265" s="9"/>
      <c r="J265" s="9"/>
      <c r="K265" s="9"/>
      <c r="L265" s="9"/>
      <c r="M265" s="9"/>
      <c r="N265" s="9"/>
      <c r="O265" s="9"/>
      <c r="P265" s="9"/>
      <c r="Q265" s="9"/>
      <c r="R265" s="9"/>
      <c r="S265" s="9"/>
      <c r="T265" s="9"/>
      <c r="U265" s="9"/>
      <c r="V265" s="9"/>
      <c r="W265" s="9"/>
      <c r="X265" s="9"/>
      <c r="Y265" s="9"/>
      <c r="Z265" s="9"/>
      <c r="AA265" s="9"/>
      <c r="AB265" s="9"/>
      <c r="AC265" s="9"/>
      <c r="AD265" s="9"/>
      <c r="AE265" s="9"/>
      <c r="AF265" s="9"/>
      <c r="AG265" s="9"/>
      <c r="AH265" s="9"/>
      <c r="AI265" s="9"/>
      <c r="AJ265" s="9"/>
      <c r="AK265" s="9"/>
      <c r="AL265" s="11">
        <f t="shared" si="16"/>
        <v>0</v>
      </c>
      <c r="AM265" s="11">
        <f t="shared" si="17"/>
        <v>0</v>
      </c>
      <c r="AN265" s="47" t="e">
        <f t="shared" si="18"/>
        <v>#DIV/0!</v>
      </c>
      <c r="AO265" s="11">
        <f>SUM(VLOOKUP($A265,APR!$A$2:$AM$301,38,FALSE),VLOOKUP($A$2,MAY!$A$2:$AN$301,39,FALSE),VLOOKUP($A265,JUN!$A$2:$AM$301,38,FALSE))</f>
        <v>0</v>
      </c>
      <c r="AP265" s="11">
        <f>SUM(VLOOKUP($A265,APR!$A$2:$AM$301,39,FALSE),VLOOKUP($A$2,MAY!$A$2:$AN$301,40,FALSE),VLOOKUP($A265,JUN!$A$2:$AM$301,39,FALSE))</f>
        <v>0</v>
      </c>
      <c r="AQ265" s="125" t="e">
        <f t="shared" si="19"/>
        <v>#DIV/0!</v>
      </c>
    </row>
    <row r="266" spans="1:43" x14ac:dyDescent="0.25">
      <c r="A266" s="10">
        <v>265</v>
      </c>
      <c r="B266" s="11">
        <f>VLOOKUP($A266,Table2[[No]:[Date Student Last Attended Program
(mm/dd/yyyy)]],2,FALSE)</f>
        <v>0</v>
      </c>
      <c r="C266" s="12">
        <f>VLOOKUP($A266,Table2[[No]:[Date Student Last Attended Program
(mm/dd/yyyy)]],4,FALSE)</f>
        <v>0</v>
      </c>
      <c r="D266" s="51">
        <f>VLOOKUP($A266,Table2[[No]:[Date Student Last Attended Program
(mm/dd/yyyy)]],14,FALSE)</f>
        <v>0</v>
      </c>
      <c r="E266" s="138">
        <f>VLOOKUP($A266,Table2[[No]:[Date Student Last Attended Program
(mm/dd/yyyy)]],17,FALSE)</f>
        <v>0</v>
      </c>
      <c r="F266" s="207">
        <f>VLOOKUP($A266,Table2[[No]:[Date Student Last Attended Program
(mm/dd/yyyy)]],18,FALSE)</f>
        <v>0</v>
      </c>
      <c r="G266" s="209">
        <f>VLOOKUP($A266,Table2[[#All],[No]:[Which Group Does Student Participate In?
(optional)]],23,FALSE)</f>
        <v>0</v>
      </c>
      <c r="H266" s="9"/>
      <c r="I266" s="9"/>
      <c r="J266" s="9"/>
      <c r="K266" s="9"/>
      <c r="L266" s="9"/>
      <c r="M266" s="9"/>
      <c r="N266" s="9"/>
      <c r="O266" s="9"/>
      <c r="P266" s="9"/>
      <c r="Q266" s="9"/>
      <c r="R266" s="9"/>
      <c r="S266" s="9"/>
      <c r="T266" s="9"/>
      <c r="U266" s="9"/>
      <c r="V266" s="9"/>
      <c r="W266" s="9"/>
      <c r="X266" s="9"/>
      <c r="Y266" s="9"/>
      <c r="Z266" s="9"/>
      <c r="AA266" s="9"/>
      <c r="AB266" s="9"/>
      <c r="AC266" s="9"/>
      <c r="AD266" s="9"/>
      <c r="AE266" s="9"/>
      <c r="AF266" s="9"/>
      <c r="AG266" s="9"/>
      <c r="AH266" s="9"/>
      <c r="AI266" s="9"/>
      <c r="AJ266" s="9"/>
      <c r="AK266" s="9"/>
      <c r="AL266" s="11">
        <f t="shared" si="16"/>
        <v>0</v>
      </c>
      <c r="AM266" s="11">
        <f t="shared" si="17"/>
        <v>0</v>
      </c>
      <c r="AN266" s="47" t="e">
        <f t="shared" si="18"/>
        <v>#DIV/0!</v>
      </c>
      <c r="AO266" s="11">
        <f>SUM(VLOOKUP($A266,APR!$A$2:$AM$301,38,FALSE),VLOOKUP($A$2,MAY!$A$2:$AN$301,39,FALSE),VLOOKUP($A266,JUN!$A$2:$AM$301,38,FALSE))</f>
        <v>0</v>
      </c>
      <c r="AP266" s="11">
        <f>SUM(VLOOKUP($A266,APR!$A$2:$AM$301,39,FALSE),VLOOKUP($A$2,MAY!$A$2:$AN$301,40,FALSE),VLOOKUP($A266,JUN!$A$2:$AM$301,39,FALSE))</f>
        <v>0</v>
      </c>
      <c r="AQ266" s="125" t="e">
        <f t="shared" si="19"/>
        <v>#DIV/0!</v>
      </c>
    </row>
    <row r="267" spans="1:43" x14ac:dyDescent="0.25">
      <c r="A267" s="10">
        <v>266</v>
      </c>
      <c r="B267" s="11">
        <f>VLOOKUP($A267,Table2[[No]:[Date Student Last Attended Program
(mm/dd/yyyy)]],2,FALSE)</f>
        <v>0</v>
      </c>
      <c r="C267" s="12">
        <f>VLOOKUP($A267,Table2[[No]:[Date Student Last Attended Program
(mm/dd/yyyy)]],4,FALSE)</f>
        <v>0</v>
      </c>
      <c r="D267" s="51">
        <f>VLOOKUP($A267,Table2[[No]:[Date Student Last Attended Program
(mm/dd/yyyy)]],14,FALSE)</f>
        <v>0</v>
      </c>
      <c r="E267" s="138">
        <f>VLOOKUP($A267,Table2[[No]:[Date Student Last Attended Program
(mm/dd/yyyy)]],17,FALSE)</f>
        <v>0</v>
      </c>
      <c r="F267" s="207">
        <f>VLOOKUP($A267,Table2[[No]:[Date Student Last Attended Program
(mm/dd/yyyy)]],18,FALSE)</f>
        <v>0</v>
      </c>
      <c r="G267" s="209">
        <f>VLOOKUP($A267,Table2[[#All],[No]:[Which Group Does Student Participate In?
(optional)]],23,FALSE)</f>
        <v>0</v>
      </c>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c r="AG267" s="9"/>
      <c r="AH267" s="9"/>
      <c r="AI267" s="9"/>
      <c r="AJ267" s="9"/>
      <c r="AK267" s="9"/>
      <c r="AL267" s="11">
        <f t="shared" si="16"/>
        <v>0</v>
      </c>
      <c r="AM267" s="11">
        <f t="shared" si="17"/>
        <v>0</v>
      </c>
      <c r="AN267" s="47" t="e">
        <f t="shared" si="18"/>
        <v>#DIV/0!</v>
      </c>
      <c r="AO267" s="11">
        <f>SUM(VLOOKUP($A267,APR!$A$2:$AM$301,38,FALSE),VLOOKUP($A$2,MAY!$A$2:$AN$301,39,FALSE),VLOOKUP($A267,JUN!$A$2:$AM$301,38,FALSE))</f>
        <v>0</v>
      </c>
      <c r="AP267" s="11">
        <f>SUM(VLOOKUP($A267,APR!$A$2:$AM$301,39,FALSE),VLOOKUP($A$2,MAY!$A$2:$AN$301,40,FALSE),VLOOKUP($A267,JUN!$A$2:$AM$301,39,FALSE))</f>
        <v>0</v>
      </c>
      <c r="AQ267" s="125" t="e">
        <f t="shared" si="19"/>
        <v>#DIV/0!</v>
      </c>
    </row>
    <row r="268" spans="1:43" x14ac:dyDescent="0.25">
      <c r="A268" s="10">
        <v>267</v>
      </c>
      <c r="B268" s="11">
        <f>VLOOKUP($A268,Table2[[No]:[Date Student Last Attended Program
(mm/dd/yyyy)]],2,FALSE)</f>
        <v>0</v>
      </c>
      <c r="C268" s="12">
        <f>VLOOKUP($A268,Table2[[No]:[Date Student Last Attended Program
(mm/dd/yyyy)]],4,FALSE)</f>
        <v>0</v>
      </c>
      <c r="D268" s="51">
        <f>VLOOKUP($A268,Table2[[No]:[Date Student Last Attended Program
(mm/dd/yyyy)]],14,FALSE)</f>
        <v>0</v>
      </c>
      <c r="E268" s="138">
        <f>VLOOKUP($A268,Table2[[No]:[Date Student Last Attended Program
(mm/dd/yyyy)]],17,FALSE)</f>
        <v>0</v>
      </c>
      <c r="F268" s="207">
        <f>VLOOKUP($A268,Table2[[No]:[Date Student Last Attended Program
(mm/dd/yyyy)]],18,FALSE)</f>
        <v>0</v>
      </c>
      <c r="G268" s="209">
        <f>VLOOKUP($A268,Table2[[#All],[No]:[Which Group Does Student Participate In?
(optional)]],23,FALSE)</f>
        <v>0</v>
      </c>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c r="AG268" s="9"/>
      <c r="AH268" s="9"/>
      <c r="AI268" s="9"/>
      <c r="AJ268" s="9"/>
      <c r="AK268" s="9"/>
      <c r="AL268" s="11">
        <f t="shared" si="16"/>
        <v>0</v>
      </c>
      <c r="AM268" s="11">
        <f t="shared" si="17"/>
        <v>0</v>
      </c>
      <c r="AN268" s="47" t="e">
        <f t="shared" si="18"/>
        <v>#DIV/0!</v>
      </c>
      <c r="AO268" s="11">
        <f>SUM(VLOOKUP($A268,APR!$A$2:$AM$301,38,FALSE),VLOOKUP($A$2,MAY!$A$2:$AN$301,39,FALSE),VLOOKUP($A268,JUN!$A$2:$AM$301,38,FALSE))</f>
        <v>0</v>
      </c>
      <c r="AP268" s="11">
        <f>SUM(VLOOKUP($A268,APR!$A$2:$AM$301,39,FALSE),VLOOKUP($A$2,MAY!$A$2:$AN$301,40,FALSE),VLOOKUP($A268,JUN!$A$2:$AM$301,39,FALSE))</f>
        <v>0</v>
      </c>
      <c r="AQ268" s="125" t="e">
        <f t="shared" si="19"/>
        <v>#DIV/0!</v>
      </c>
    </row>
    <row r="269" spans="1:43" x14ac:dyDescent="0.25">
      <c r="A269" s="10">
        <v>268</v>
      </c>
      <c r="B269" s="11">
        <f>VLOOKUP($A269,Table2[[No]:[Date Student Last Attended Program
(mm/dd/yyyy)]],2,FALSE)</f>
        <v>0</v>
      </c>
      <c r="C269" s="12">
        <f>VLOOKUP($A269,Table2[[No]:[Date Student Last Attended Program
(mm/dd/yyyy)]],4,FALSE)</f>
        <v>0</v>
      </c>
      <c r="D269" s="51">
        <f>VLOOKUP($A269,Table2[[No]:[Date Student Last Attended Program
(mm/dd/yyyy)]],14,FALSE)</f>
        <v>0</v>
      </c>
      <c r="E269" s="138">
        <f>VLOOKUP($A269,Table2[[No]:[Date Student Last Attended Program
(mm/dd/yyyy)]],17,FALSE)</f>
        <v>0</v>
      </c>
      <c r="F269" s="207">
        <f>VLOOKUP($A269,Table2[[No]:[Date Student Last Attended Program
(mm/dd/yyyy)]],18,FALSE)</f>
        <v>0</v>
      </c>
      <c r="G269" s="209">
        <f>VLOOKUP($A269,Table2[[#All],[No]:[Which Group Does Student Participate In?
(optional)]],23,FALSE)</f>
        <v>0</v>
      </c>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c r="AG269" s="9"/>
      <c r="AH269" s="9"/>
      <c r="AI269" s="9"/>
      <c r="AJ269" s="9"/>
      <c r="AK269" s="9"/>
      <c r="AL269" s="11">
        <f t="shared" si="16"/>
        <v>0</v>
      </c>
      <c r="AM269" s="11">
        <f t="shared" si="17"/>
        <v>0</v>
      </c>
      <c r="AN269" s="47" t="e">
        <f t="shared" si="18"/>
        <v>#DIV/0!</v>
      </c>
      <c r="AO269" s="11">
        <f>SUM(VLOOKUP($A269,APR!$A$2:$AM$301,38,FALSE),VLOOKUP($A$2,MAY!$A$2:$AN$301,39,FALSE),VLOOKUP($A269,JUN!$A$2:$AM$301,38,FALSE))</f>
        <v>0</v>
      </c>
      <c r="AP269" s="11">
        <f>SUM(VLOOKUP($A269,APR!$A$2:$AM$301,39,FALSE),VLOOKUP($A$2,MAY!$A$2:$AN$301,40,FALSE),VLOOKUP($A269,JUN!$A$2:$AM$301,39,FALSE))</f>
        <v>0</v>
      </c>
      <c r="AQ269" s="125" t="e">
        <f t="shared" si="19"/>
        <v>#DIV/0!</v>
      </c>
    </row>
    <row r="270" spans="1:43" x14ac:dyDescent="0.25">
      <c r="A270" s="10">
        <v>269</v>
      </c>
      <c r="B270" s="11">
        <f>VLOOKUP($A270,Table2[[No]:[Date Student Last Attended Program
(mm/dd/yyyy)]],2,FALSE)</f>
        <v>0</v>
      </c>
      <c r="C270" s="12">
        <f>VLOOKUP($A270,Table2[[No]:[Date Student Last Attended Program
(mm/dd/yyyy)]],4,FALSE)</f>
        <v>0</v>
      </c>
      <c r="D270" s="51">
        <f>VLOOKUP($A270,Table2[[No]:[Date Student Last Attended Program
(mm/dd/yyyy)]],14,FALSE)</f>
        <v>0</v>
      </c>
      <c r="E270" s="138">
        <f>VLOOKUP($A270,Table2[[No]:[Date Student Last Attended Program
(mm/dd/yyyy)]],17,FALSE)</f>
        <v>0</v>
      </c>
      <c r="F270" s="207">
        <f>VLOOKUP($A270,Table2[[No]:[Date Student Last Attended Program
(mm/dd/yyyy)]],18,FALSE)</f>
        <v>0</v>
      </c>
      <c r="G270" s="209">
        <f>VLOOKUP($A270,Table2[[#All],[No]:[Which Group Does Student Participate In?
(optional)]],23,FALSE)</f>
        <v>0</v>
      </c>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c r="AG270" s="9"/>
      <c r="AH270" s="9"/>
      <c r="AI270" s="9"/>
      <c r="AJ270" s="9"/>
      <c r="AK270" s="9"/>
      <c r="AL270" s="11">
        <f t="shared" si="16"/>
        <v>0</v>
      </c>
      <c r="AM270" s="11">
        <f t="shared" si="17"/>
        <v>0</v>
      </c>
      <c r="AN270" s="47" t="e">
        <f t="shared" si="18"/>
        <v>#DIV/0!</v>
      </c>
      <c r="AO270" s="11">
        <f>SUM(VLOOKUP($A270,APR!$A$2:$AM$301,38,FALSE),VLOOKUP($A$2,MAY!$A$2:$AN$301,39,FALSE),VLOOKUP($A270,JUN!$A$2:$AM$301,38,FALSE))</f>
        <v>0</v>
      </c>
      <c r="AP270" s="11">
        <f>SUM(VLOOKUP($A270,APR!$A$2:$AM$301,39,FALSE),VLOOKUP($A$2,MAY!$A$2:$AN$301,40,FALSE),VLOOKUP($A270,JUN!$A$2:$AM$301,39,FALSE))</f>
        <v>0</v>
      </c>
      <c r="AQ270" s="125" t="e">
        <f t="shared" si="19"/>
        <v>#DIV/0!</v>
      </c>
    </row>
    <row r="271" spans="1:43" x14ac:dyDescent="0.25">
      <c r="A271" s="10">
        <v>270</v>
      </c>
      <c r="B271" s="11">
        <f>VLOOKUP($A271,Table2[[No]:[Date Student Last Attended Program
(mm/dd/yyyy)]],2,FALSE)</f>
        <v>0</v>
      </c>
      <c r="C271" s="12">
        <f>VLOOKUP($A271,Table2[[No]:[Date Student Last Attended Program
(mm/dd/yyyy)]],4,FALSE)</f>
        <v>0</v>
      </c>
      <c r="D271" s="51">
        <f>VLOOKUP($A271,Table2[[No]:[Date Student Last Attended Program
(mm/dd/yyyy)]],14,FALSE)</f>
        <v>0</v>
      </c>
      <c r="E271" s="138">
        <f>VLOOKUP($A271,Table2[[No]:[Date Student Last Attended Program
(mm/dd/yyyy)]],17,FALSE)</f>
        <v>0</v>
      </c>
      <c r="F271" s="207">
        <f>VLOOKUP($A271,Table2[[No]:[Date Student Last Attended Program
(mm/dd/yyyy)]],18,FALSE)</f>
        <v>0</v>
      </c>
      <c r="G271" s="209">
        <f>VLOOKUP($A271,Table2[[#All],[No]:[Which Group Does Student Participate In?
(optional)]],23,FALSE)</f>
        <v>0</v>
      </c>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c r="AG271" s="9"/>
      <c r="AH271" s="9"/>
      <c r="AI271" s="9"/>
      <c r="AJ271" s="9"/>
      <c r="AK271" s="9"/>
      <c r="AL271" s="11">
        <f t="shared" si="16"/>
        <v>0</v>
      </c>
      <c r="AM271" s="11">
        <f t="shared" si="17"/>
        <v>0</v>
      </c>
      <c r="AN271" s="47" t="e">
        <f t="shared" si="18"/>
        <v>#DIV/0!</v>
      </c>
      <c r="AO271" s="11">
        <f>SUM(VLOOKUP($A271,APR!$A$2:$AM$301,38,FALSE),VLOOKUP($A$2,MAY!$A$2:$AN$301,39,FALSE),VLOOKUP($A271,JUN!$A$2:$AM$301,38,FALSE))</f>
        <v>0</v>
      </c>
      <c r="AP271" s="11">
        <f>SUM(VLOOKUP($A271,APR!$A$2:$AM$301,39,FALSE),VLOOKUP($A$2,MAY!$A$2:$AN$301,40,FALSE),VLOOKUP($A271,JUN!$A$2:$AM$301,39,FALSE))</f>
        <v>0</v>
      </c>
      <c r="AQ271" s="125" t="e">
        <f t="shared" si="19"/>
        <v>#DIV/0!</v>
      </c>
    </row>
    <row r="272" spans="1:43" x14ac:dyDescent="0.25">
      <c r="A272" s="10">
        <v>271</v>
      </c>
      <c r="B272" s="11">
        <f>VLOOKUP($A272,Table2[[No]:[Date Student Last Attended Program
(mm/dd/yyyy)]],2,FALSE)</f>
        <v>0</v>
      </c>
      <c r="C272" s="12">
        <f>VLOOKUP($A272,Table2[[No]:[Date Student Last Attended Program
(mm/dd/yyyy)]],4,FALSE)</f>
        <v>0</v>
      </c>
      <c r="D272" s="51">
        <f>VLOOKUP($A272,Table2[[No]:[Date Student Last Attended Program
(mm/dd/yyyy)]],14,FALSE)</f>
        <v>0</v>
      </c>
      <c r="E272" s="138">
        <f>VLOOKUP($A272,Table2[[No]:[Date Student Last Attended Program
(mm/dd/yyyy)]],17,FALSE)</f>
        <v>0</v>
      </c>
      <c r="F272" s="207">
        <f>VLOOKUP($A272,Table2[[No]:[Date Student Last Attended Program
(mm/dd/yyyy)]],18,FALSE)</f>
        <v>0</v>
      </c>
      <c r="G272" s="209">
        <f>VLOOKUP($A272,Table2[[#All],[No]:[Which Group Does Student Participate In?
(optional)]],23,FALSE)</f>
        <v>0</v>
      </c>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c r="AG272" s="9"/>
      <c r="AH272" s="9"/>
      <c r="AI272" s="9"/>
      <c r="AJ272" s="9"/>
      <c r="AK272" s="9"/>
      <c r="AL272" s="11">
        <f t="shared" si="16"/>
        <v>0</v>
      </c>
      <c r="AM272" s="11">
        <f t="shared" si="17"/>
        <v>0</v>
      </c>
      <c r="AN272" s="47" t="e">
        <f t="shared" si="18"/>
        <v>#DIV/0!</v>
      </c>
      <c r="AO272" s="11">
        <f>SUM(VLOOKUP($A272,APR!$A$2:$AM$301,38,FALSE),VLOOKUP($A$2,MAY!$A$2:$AN$301,39,FALSE),VLOOKUP($A272,JUN!$A$2:$AM$301,38,FALSE))</f>
        <v>0</v>
      </c>
      <c r="AP272" s="11">
        <f>SUM(VLOOKUP($A272,APR!$A$2:$AM$301,39,FALSE),VLOOKUP($A$2,MAY!$A$2:$AN$301,40,FALSE),VLOOKUP($A272,JUN!$A$2:$AM$301,39,FALSE))</f>
        <v>0</v>
      </c>
      <c r="AQ272" s="125" t="e">
        <f t="shared" si="19"/>
        <v>#DIV/0!</v>
      </c>
    </row>
    <row r="273" spans="1:43" x14ac:dyDescent="0.25">
      <c r="A273" s="10">
        <v>272</v>
      </c>
      <c r="B273" s="11">
        <f>VLOOKUP($A273,Table2[[No]:[Date Student Last Attended Program
(mm/dd/yyyy)]],2,FALSE)</f>
        <v>0</v>
      </c>
      <c r="C273" s="12">
        <f>VLOOKUP($A273,Table2[[No]:[Date Student Last Attended Program
(mm/dd/yyyy)]],4,FALSE)</f>
        <v>0</v>
      </c>
      <c r="D273" s="51">
        <f>VLOOKUP($A273,Table2[[No]:[Date Student Last Attended Program
(mm/dd/yyyy)]],14,FALSE)</f>
        <v>0</v>
      </c>
      <c r="E273" s="138">
        <f>VLOOKUP($A273,Table2[[No]:[Date Student Last Attended Program
(mm/dd/yyyy)]],17,FALSE)</f>
        <v>0</v>
      </c>
      <c r="F273" s="207">
        <f>VLOOKUP($A273,Table2[[No]:[Date Student Last Attended Program
(mm/dd/yyyy)]],18,FALSE)</f>
        <v>0</v>
      </c>
      <c r="G273" s="209">
        <f>VLOOKUP($A273,Table2[[#All],[No]:[Which Group Does Student Participate In?
(optional)]],23,FALSE)</f>
        <v>0</v>
      </c>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c r="AG273" s="9"/>
      <c r="AH273" s="9"/>
      <c r="AI273" s="9"/>
      <c r="AJ273" s="9"/>
      <c r="AK273" s="9"/>
      <c r="AL273" s="11">
        <f t="shared" si="16"/>
        <v>0</v>
      </c>
      <c r="AM273" s="11">
        <f t="shared" si="17"/>
        <v>0</v>
      </c>
      <c r="AN273" s="47" t="e">
        <f t="shared" si="18"/>
        <v>#DIV/0!</v>
      </c>
      <c r="AO273" s="11">
        <f>SUM(VLOOKUP($A273,APR!$A$2:$AM$301,38,FALSE),VLOOKUP($A$2,MAY!$A$2:$AN$301,39,FALSE),VLOOKUP($A273,JUN!$A$2:$AM$301,38,FALSE))</f>
        <v>0</v>
      </c>
      <c r="AP273" s="11">
        <f>SUM(VLOOKUP($A273,APR!$A$2:$AM$301,39,FALSE),VLOOKUP($A$2,MAY!$A$2:$AN$301,40,FALSE),VLOOKUP($A273,JUN!$A$2:$AM$301,39,FALSE))</f>
        <v>0</v>
      </c>
      <c r="AQ273" s="125" t="e">
        <f t="shared" si="19"/>
        <v>#DIV/0!</v>
      </c>
    </row>
    <row r="274" spans="1:43" x14ac:dyDescent="0.25">
      <c r="A274" s="10">
        <v>273</v>
      </c>
      <c r="B274" s="11">
        <f>VLOOKUP($A274,Table2[[No]:[Date Student Last Attended Program
(mm/dd/yyyy)]],2,FALSE)</f>
        <v>0</v>
      </c>
      <c r="C274" s="12">
        <f>VLOOKUP($A274,Table2[[No]:[Date Student Last Attended Program
(mm/dd/yyyy)]],4,FALSE)</f>
        <v>0</v>
      </c>
      <c r="D274" s="51">
        <f>VLOOKUP($A274,Table2[[No]:[Date Student Last Attended Program
(mm/dd/yyyy)]],14,FALSE)</f>
        <v>0</v>
      </c>
      <c r="E274" s="138">
        <f>VLOOKUP($A274,Table2[[No]:[Date Student Last Attended Program
(mm/dd/yyyy)]],17,FALSE)</f>
        <v>0</v>
      </c>
      <c r="F274" s="207">
        <f>VLOOKUP($A274,Table2[[No]:[Date Student Last Attended Program
(mm/dd/yyyy)]],18,FALSE)</f>
        <v>0</v>
      </c>
      <c r="G274" s="209">
        <f>VLOOKUP($A274,Table2[[#All],[No]:[Which Group Does Student Participate In?
(optional)]],23,FALSE)</f>
        <v>0</v>
      </c>
      <c r="H274" s="9"/>
      <c r="I274" s="9"/>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9"/>
      <c r="AI274" s="9"/>
      <c r="AJ274" s="9"/>
      <c r="AK274" s="9"/>
      <c r="AL274" s="11">
        <f t="shared" si="16"/>
        <v>0</v>
      </c>
      <c r="AM274" s="11">
        <f t="shared" si="17"/>
        <v>0</v>
      </c>
      <c r="AN274" s="47" t="e">
        <f t="shared" si="18"/>
        <v>#DIV/0!</v>
      </c>
      <c r="AO274" s="11">
        <f>SUM(VLOOKUP($A274,APR!$A$2:$AM$301,38,FALSE),VLOOKUP($A$2,MAY!$A$2:$AN$301,39,FALSE),VLOOKUP($A274,JUN!$A$2:$AM$301,38,FALSE))</f>
        <v>0</v>
      </c>
      <c r="AP274" s="11">
        <f>SUM(VLOOKUP($A274,APR!$A$2:$AM$301,39,FALSE),VLOOKUP($A$2,MAY!$A$2:$AN$301,40,FALSE),VLOOKUP($A274,JUN!$A$2:$AM$301,39,FALSE))</f>
        <v>0</v>
      </c>
      <c r="AQ274" s="125" t="e">
        <f t="shared" si="19"/>
        <v>#DIV/0!</v>
      </c>
    </row>
    <row r="275" spans="1:43" x14ac:dyDescent="0.25">
      <c r="A275" s="10">
        <v>274</v>
      </c>
      <c r="B275" s="11">
        <f>VLOOKUP($A275,Table2[[No]:[Date Student Last Attended Program
(mm/dd/yyyy)]],2,FALSE)</f>
        <v>0</v>
      </c>
      <c r="C275" s="12">
        <f>VLOOKUP($A275,Table2[[No]:[Date Student Last Attended Program
(mm/dd/yyyy)]],4,FALSE)</f>
        <v>0</v>
      </c>
      <c r="D275" s="51">
        <f>VLOOKUP($A275,Table2[[No]:[Date Student Last Attended Program
(mm/dd/yyyy)]],14,FALSE)</f>
        <v>0</v>
      </c>
      <c r="E275" s="138">
        <f>VLOOKUP($A275,Table2[[No]:[Date Student Last Attended Program
(mm/dd/yyyy)]],17,FALSE)</f>
        <v>0</v>
      </c>
      <c r="F275" s="207">
        <f>VLOOKUP($A275,Table2[[No]:[Date Student Last Attended Program
(mm/dd/yyyy)]],18,FALSE)</f>
        <v>0</v>
      </c>
      <c r="G275" s="209">
        <f>VLOOKUP($A275,Table2[[#All],[No]:[Which Group Does Student Participate In?
(optional)]],23,FALSE)</f>
        <v>0</v>
      </c>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11">
        <f t="shared" si="16"/>
        <v>0</v>
      </c>
      <c r="AM275" s="11">
        <f t="shared" si="17"/>
        <v>0</v>
      </c>
      <c r="AN275" s="47" t="e">
        <f t="shared" si="18"/>
        <v>#DIV/0!</v>
      </c>
      <c r="AO275" s="11">
        <f>SUM(VLOOKUP($A275,APR!$A$2:$AM$301,38,FALSE),VLOOKUP($A$2,MAY!$A$2:$AN$301,39,FALSE),VLOOKUP($A275,JUN!$A$2:$AM$301,38,FALSE))</f>
        <v>0</v>
      </c>
      <c r="AP275" s="11">
        <f>SUM(VLOOKUP($A275,APR!$A$2:$AM$301,39,FALSE),VLOOKUP($A$2,MAY!$A$2:$AN$301,40,FALSE),VLOOKUP($A275,JUN!$A$2:$AM$301,39,FALSE))</f>
        <v>0</v>
      </c>
      <c r="AQ275" s="125" t="e">
        <f t="shared" si="19"/>
        <v>#DIV/0!</v>
      </c>
    </row>
    <row r="276" spans="1:43" x14ac:dyDescent="0.25">
      <c r="A276" s="10">
        <v>275</v>
      </c>
      <c r="B276" s="11">
        <f>VLOOKUP($A276,Table2[[No]:[Date Student Last Attended Program
(mm/dd/yyyy)]],2,FALSE)</f>
        <v>0</v>
      </c>
      <c r="C276" s="12">
        <f>VLOOKUP($A276,Table2[[No]:[Date Student Last Attended Program
(mm/dd/yyyy)]],4,FALSE)</f>
        <v>0</v>
      </c>
      <c r="D276" s="51">
        <f>VLOOKUP($A276,Table2[[No]:[Date Student Last Attended Program
(mm/dd/yyyy)]],14,FALSE)</f>
        <v>0</v>
      </c>
      <c r="E276" s="138">
        <f>VLOOKUP($A276,Table2[[No]:[Date Student Last Attended Program
(mm/dd/yyyy)]],17,FALSE)</f>
        <v>0</v>
      </c>
      <c r="F276" s="207">
        <f>VLOOKUP($A276,Table2[[No]:[Date Student Last Attended Program
(mm/dd/yyyy)]],18,FALSE)</f>
        <v>0</v>
      </c>
      <c r="G276" s="209">
        <f>VLOOKUP($A276,Table2[[#All],[No]:[Which Group Does Student Participate In?
(optional)]],23,FALSE)</f>
        <v>0</v>
      </c>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c r="AG276" s="9"/>
      <c r="AH276" s="9"/>
      <c r="AI276" s="9"/>
      <c r="AJ276" s="9"/>
      <c r="AK276" s="9"/>
      <c r="AL276" s="11">
        <f t="shared" si="16"/>
        <v>0</v>
      </c>
      <c r="AM276" s="11">
        <f t="shared" si="17"/>
        <v>0</v>
      </c>
      <c r="AN276" s="47" t="e">
        <f t="shared" si="18"/>
        <v>#DIV/0!</v>
      </c>
      <c r="AO276" s="11">
        <f>SUM(VLOOKUP($A276,APR!$A$2:$AM$301,38,FALSE),VLOOKUP($A$2,MAY!$A$2:$AN$301,39,FALSE),VLOOKUP($A276,JUN!$A$2:$AM$301,38,FALSE))</f>
        <v>0</v>
      </c>
      <c r="AP276" s="11">
        <f>SUM(VLOOKUP($A276,APR!$A$2:$AM$301,39,FALSE),VLOOKUP($A$2,MAY!$A$2:$AN$301,40,FALSE),VLOOKUP($A276,JUN!$A$2:$AM$301,39,FALSE))</f>
        <v>0</v>
      </c>
      <c r="AQ276" s="125" t="e">
        <f t="shared" si="19"/>
        <v>#DIV/0!</v>
      </c>
    </row>
    <row r="277" spans="1:43" x14ac:dyDescent="0.25">
      <c r="A277" s="10">
        <v>276</v>
      </c>
      <c r="B277" s="11">
        <f>VLOOKUP($A277,Table2[[No]:[Date Student Last Attended Program
(mm/dd/yyyy)]],2,FALSE)</f>
        <v>0</v>
      </c>
      <c r="C277" s="12">
        <f>VLOOKUP($A277,Table2[[No]:[Date Student Last Attended Program
(mm/dd/yyyy)]],4,FALSE)</f>
        <v>0</v>
      </c>
      <c r="D277" s="51">
        <f>VLOOKUP($A277,Table2[[No]:[Date Student Last Attended Program
(mm/dd/yyyy)]],14,FALSE)</f>
        <v>0</v>
      </c>
      <c r="E277" s="138">
        <f>VLOOKUP($A277,Table2[[No]:[Date Student Last Attended Program
(mm/dd/yyyy)]],17,FALSE)</f>
        <v>0</v>
      </c>
      <c r="F277" s="207">
        <f>VLOOKUP($A277,Table2[[No]:[Date Student Last Attended Program
(mm/dd/yyyy)]],18,FALSE)</f>
        <v>0</v>
      </c>
      <c r="G277" s="209">
        <f>VLOOKUP($A277,Table2[[#All],[No]:[Which Group Does Student Participate In?
(optional)]],23,FALSE)</f>
        <v>0</v>
      </c>
      <c r="H277" s="9"/>
      <c r="I277" s="9"/>
      <c r="J277" s="9"/>
      <c r="K277" s="9"/>
      <c r="L277" s="9"/>
      <c r="M277" s="9"/>
      <c r="N277" s="9"/>
      <c r="O277" s="9"/>
      <c r="P277" s="9"/>
      <c r="Q277" s="9"/>
      <c r="R277" s="9"/>
      <c r="S277" s="9"/>
      <c r="T277" s="9"/>
      <c r="U277" s="9"/>
      <c r="V277" s="9"/>
      <c r="W277" s="9"/>
      <c r="X277" s="9"/>
      <c r="Y277" s="9"/>
      <c r="Z277" s="9"/>
      <c r="AA277" s="9"/>
      <c r="AB277" s="9"/>
      <c r="AC277" s="9"/>
      <c r="AD277" s="9"/>
      <c r="AE277" s="9"/>
      <c r="AF277" s="9"/>
      <c r="AG277" s="9"/>
      <c r="AH277" s="9"/>
      <c r="AI277" s="9"/>
      <c r="AJ277" s="9"/>
      <c r="AK277" s="9"/>
      <c r="AL277" s="11">
        <f t="shared" si="16"/>
        <v>0</v>
      </c>
      <c r="AM277" s="11">
        <f t="shared" si="17"/>
        <v>0</v>
      </c>
      <c r="AN277" s="47" t="e">
        <f t="shared" si="18"/>
        <v>#DIV/0!</v>
      </c>
      <c r="AO277" s="11">
        <f>SUM(VLOOKUP($A277,APR!$A$2:$AM$301,38,FALSE),VLOOKUP($A$2,MAY!$A$2:$AN$301,39,FALSE),VLOOKUP($A277,JUN!$A$2:$AM$301,38,FALSE))</f>
        <v>0</v>
      </c>
      <c r="AP277" s="11">
        <f>SUM(VLOOKUP($A277,APR!$A$2:$AM$301,39,FALSE),VLOOKUP($A$2,MAY!$A$2:$AN$301,40,FALSE),VLOOKUP($A277,JUN!$A$2:$AM$301,39,FALSE))</f>
        <v>0</v>
      </c>
      <c r="AQ277" s="125" t="e">
        <f t="shared" si="19"/>
        <v>#DIV/0!</v>
      </c>
    </row>
    <row r="278" spans="1:43" x14ac:dyDescent="0.25">
      <c r="A278" s="10">
        <v>277</v>
      </c>
      <c r="B278" s="11">
        <f>VLOOKUP($A278,Table2[[No]:[Date Student Last Attended Program
(mm/dd/yyyy)]],2,FALSE)</f>
        <v>0</v>
      </c>
      <c r="C278" s="12">
        <f>VLOOKUP($A278,Table2[[No]:[Date Student Last Attended Program
(mm/dd/yyyy)]],4,FALSE)</f>
        <v>0</v>
      </c>
      <c r="D278" s="51">
        <f>VLOOKUP($A278,Table2[[No]:[Date Student Last Attended Program
(mm/dd/yyyy)]],14,FALSE)</f>
        <v>0</v>
      </c>
      <c r="E278" s="138">
        <f>VLOOKUP($A278,Table2[[No]:[Date Student Last Attended Program
(mm/dd/yyyy)]],17,FALSE)</f>
        <v>0</v>
      </c>
      <c r="F278" s="207">
        <f>VLOOKUP($A278,Table2[[No]:[Date Student Last Attended Program
(mm/dd/yyyy)]],18,FALSE)</f>
        <v>0</v>
      </c>
      <c r="G278" s="209">
        <f>VLOOKUP($A278,Table2[[#All],[No]:[Which Group Does Student Participate In?
(optional)]],23,FALSE)</f>
        <v>0</v>
      </c>
      <c r="H278" s="9"/>
      <c r="I278" s="9"/>
      <c r="J278" s="9"/>
      <c r="K278" s="9"/>
      <c r="L278" s="9"/>
      <c r="M278" s="9"/>
      <c r="N278" s="9"/>
      <c r="O278" s="9"/>
      <c r="P278" s="9"/>
      <c r="Q278" s="9"/>
      <c r="R278" s="9"/>
      <c r="S278" s="9"/>
      <c r="T278" s="9"/>
      <c r="U278" s="9"/>
      <c r="V278" s="9"/>
      <c r="W278" s="9"/>
      <c r="X278" s="9"/>
      <c r="Y278" s="9"/>
      <c r="Z278" s="9"/>
      <c r="AA278" s="9"/>
      <c r="AB278" s="9"/>
      <c r="AC278" s="9"/>
      <c r="AD278" s="9"/>
      <c r="AE278" s="9"/>
      <c r="AF278" s="9"/>
      <c r="AG278" s="9"/>
      <c r="AH278" s="9"/>
      <c r="AI278" s="9"/>
      <c r="AJ278" s="9"/>
      <c r="AK278" s="9"/>
      <c r="AL278" s="11">
        <f t="shared" si="16"/>
        <v>0</v>
      </c>
      <c r="AM278" s="11">
        <f t="shared" si="17"/>
        <v>0</v>
      </c>
      <c r="AN278" s="47" t="e">
        <f t="shared" si="18"/>
        <v>#DIV/0!</v>
      </c>
      <c r="AO278" s="11">
        <f>SUM(VLOOKUP($A278,APR!$A$2:$AM$301,38,FALSE),VLOOKUP($A$2,MAY!$A$2:$AN$301,39,FALSE),VLOOKUP($A278,JUN!$A$2:$AM$301,38,FALSE))</f>
        <v>0</v>
      </c>
      <c r="AP278" s="11">
        <f>SUM(VLOOKUP($A278,APR!$A$2:$AM$301,39,FALSE),VLOOKUP($A$2,MAY!$A$2:$AN$301,40,FALSE),VLOOKUP($A278,JUN!$A$2:$AM$301,39,FALSE))</f>
        <v>0</v>
      </c>
      <c r="AQ278" s="125" t="e">
        <f t="shared" si="19"/>
        <v>#DIV/0!</v>
      </c>
    </row>
    <row r="279" spans="1:43" x14ac:dyDescent="0.25">
      <c r="A279" s="10">
        <v>278</v>
      </c>
      <c r="B279" s="11">
        <f>VLOOKUP($A279,Table2[[No]:[Date Student Last Attended Program
(mm/dd/yyyy)]],2,FALSE)</f>
        <v>0</v>
      </c>
      <c r="C279" s="12">
        <f>VLOOKUP($A279,Table2[[No]:[Date Student Last Attended Program
(mm/dd/yyyy)]],4,FALSE)</f>
        <v>0</v>
      </c>
      <c r="D279" s="51">
        <f>VLOOKUP($A279,Table2[[No]:[Date Student Last Attended Program
(mm/dd/yyyy)]],14,FALSE)</f>
        <v>0</v>
      </c>
      <c r="E279" s="138">
        <f>VLOOKUP($A279,Table2[[No]:[Date Student Last Attended Program
(mm/dd/yyyy)]],17,FALSE)</f>
        <v>0</v>
      </c>
      <c r="F279" s="207">
        <f>VLOOKUP($A279,Table2[[No]:[Date Student Last Attended Program
(mm/dd/yyyy)]],18,FALSE)</f>
        <v>0</v>
      </c>
      <c r="G279" s="209">
        <f>VLOOKUP($A279,Table2[[#All],[No]:[Which Group Does Student Participate In?
(optional)]],23,FALSE)</f>
        <v>0</v>
      </c>
      <c r="H279" s="9"/>
      <c r="I279" s="9"/>
      <c r="J279" s="9"/>
      <c r="K279" s="9"/>
      <c r="L279" s="9"/>
      <c r="M279" s="9"/>
      <c r="N279" s="9"/>
      <c r="O279" s="9"/>
      <c r="P279" s="9"/>
      <c r="Q279" s="9"/>
      <c r="R279" s="9"/>
      <c r="S279" s="9"/>
      <c r="T279" s="9"/>
      <c r="U279" s="9"/>
      <c r="V279" s="9"/>
      <c r="W279" s="9"/>
      <c r="X279" s="9"/>
      <c r="Y279" s="9"/>
      <c r="Z279" s="9"/>
      <c r="AA279" s="9"/>
      <c r="AB279" s="9"/>
      <c r="AC279" s="9"/>
      <c r="AD279" s="9"/>
      <c r="AE279" s="9"/>
      <c r="AF279" s="9"/>
      <c r="AG279" s="9"/>
      <c r="AH279" s="9"/>
      <c r="AI279" s="9"/>
      <c r="AJ279" s="9"/>
      <c r="AK279" s="9"/>
      <c r="AL279" s="11">
        <f t="shared" si="16"/>
        <v>0</v>
      </c>
      <c r="AM279" s="11">
        <f t="shared" si="17"/>
        <v>0</v>
      </c>
      <c r="AN279" s="47" t="e">
        <f t="shared" si="18"/>
        <v>#DIV/0!</v>
      </c>
      <c r="AO279" s="11">
        <f>SUM(VLOOKUP($A279,APR!$A$2:$AM$301,38,FALSE),VLOOKUP($A$2,MAY!$A$2:$AN$301,39,FALSE),VLOOKUP($A279,JUN!$A$2:$AM$301,38,FALSE))</f>
        <v>0</v>
      </c>
      <c r="AP279" s="11">
        <f>SUM(VLOOKUP($A279,APR!$A$2:$AM$301,39,FALSE),VLOOKUP($A$2,MAY!$A$2:$AN$301,40,FALSE),VLOOKUP($A279,JUN!$A$2:$AM$301,39,FALSE))</f>
        <v>0</v>
      </c>
      <c r="AQ279" s="125" t="e">
        <f t="shared" si="19"/>
        <v>#DIV/0!</v>
      </c>
    </row>
    <row r="280" spans="1:43" x14ac:dyDescent="0.25">
      <c r="A280" s="10">
        <v>279</v>
      </c>
      <c r="B280" s="11">
        <f>VLOOKUP($A280,Table2[[No]:[Date Student Last Attended Program
(mm/dd/yyyy)]],2,FALSE)</f>
        <v>0</v>
      </c>
      <c r="C280" s="12">
        <f>VLOOKUP($A280,Table2[[No]:[Date Student Last Attended Program
(mm/dd/yyyy)]],4,FALSE)</f>
        <v>0</v>
      </c>
      <c r="D280" s="51">
        <f>VLOOKUP($A280,Table2[[No]:[Date Student Last Attended Program
(mm/dd/yyyy)]],14,FALSE)</f>
        <v>0</v>
      </c>
      <c r="E280" s="138">
        <f>VLOOKUP($A280,Table2[[No]:[Date Student Last Attended Program
(mm/dd/yyyy)]],17,FALSE)</f>
        <v>0</v>
      </c>
      <c r="F280" s="207">
        <f>VLOOKUP($A280,Table2[[No]:[Date Student Last Attended Program
(mm/dd/yyyy)]],18,FALSE)</f>
        <v>0</v>
      </c>
      <c r="G280" s="209">
        <f>VLOOKUP($A280,Table2[[#All],[No]:[Which Group Does Student Participate In?
(optional)]],23,FALSE)</f>
        <v>0</v>
      </c>
      <c r="H280" s="9"/>
      <c r="I280" s="9"/>
      <c r="J280" s="9"/>
      <c r="K280" s="9"/>
      <c r="L280" s="9"/>
      <c r="M280" s="9"/>
      <c r="N280" s="9"/>
      <c r="O280" s="9"/>
      <c r="P280" s="9"/>
      <c r="Q280" s="9"/>
      <c r="R280" s="9"/>
      <c r="S280" s="9"/>
      <c r="T280" s="9"/>
      <c r="U280" s="9"/>
      <c r="V280" s="9"/>
      <c r="W280" s="9"/>
      <c r="X280" s="9"/>
      <c r="Y280" s="9"/>
      <c r="Z280" s="9"/>
      <c r="AA280" s="9"/>
      <c r="AB280" s="9"/>
      <c r="AC280" s="9"/>
      <c r="AD280" s="9"/>
      <c r="AE280" s="9"/>
      <c r="AF280" s="9"/>
      <c r="AG280" s="9"/>
      <c r="AH280" s="9"/>
      <c r="AI280" s="9"/>
      <c r="AJ280" s="9"/>
      <c r="AK280" s="9"/>
      <c r="AL280" s="11">
        <f t="shared" si="16"/>
        <v>0</v>
      </c>
      <c r="AM280" s="11">
        <f t="shared" si="17"/>
        <v>0</v>
      </c>
      <c r="AN280" s="47" t="e">
        <f t="shared" si="18"/>
        <v>#DIV/0!</v>
      </c>
      <c r="AO280" s="11">
        <f>SUM(VLOOKUP($A280,APR!$A$2:$AM$301,38,FALSE),VLOOKUP($A$2,MAY!$A$2:$AN$301,39,FALSE),VLOOKUP($A280,JUN!$A$2:$AM$301,38,FALSE))</f>
        <v>0</v>
      </c>
      <c r="AP280" s="11">
        <f>SUM(VLOOKUP($A280,APR!$A$2:$AM$301,39,FALSE),VLOOKUP($A$2,MAY!$A$2:$AN$301,40,FALSE),VLOOKUP($A280,JUN!$A$2:$AM$301,39,FALSE))</f>
        <v>0</v>
      </c>
      <c r="AQ280" s="125" t="e">
        <f t="shared" si="19"/>
        <v>#DIV/0!</v>
      </c>
    </row>
    <row r="281" spans="1:43" x14ac:dyDescent="0.25">
      <c r="A281" s="10">
        <v>280</v>
      </c>
      <c r="B281" s="11">
        <f>VLOOKUP($A281,Table2[[No]:[Date Student Last Attended Program
(mm/dd/yyyy)]],2,FALSE)</f>
        <v>0</v>
      </c>
      <c r="C281" s="12">
        <f>VLOOKUP($A281,Table2[[No]:[Date Student Last Attended Program
(mm/dd/yyyy)]],4,FALSE)</f>
        <v>0</v>
      </c>
      <c r="D281" s="51">
        <f>VLOOKUP($A281,Table2[[No]:[Date Student Last Attended Program
(mm/dd/yyyy)]],14,FALSE)</f>
        <v>0</v>
      </c>
      <c r="E281" s="138">
        <f>VLOOKUP($A281,Table2[[No]:[Date Student Last Attended Program
(mm/dd/yyyy)]],17,FALSE)</f>
        <v>0</v>
      </c>
      <c r="F281" s="207">
        <f>VLOOKUP($A281,Table2[[No]:[Date Student Last Attended Program
(mm/dd/yyyy)]],18,FALSE)</f>
        <v>0</v>
      </c>
      <c r="G281" s="209">
        <f>VLOOKUP($A281,Table2[[#All],[No]:[Which Group Does Student Participate In?
(optional)]],23,FALSE)</f>
        <v>0</v>
      </c>
      <c r="H281" s="9"/>
      <c r="I281" s="9"/>
      <c r="J281" s="9"/>
      <c r="K281" s="9"/>
      <c r="L281" s="9"/>
      <c r="M281" s="9"/>
      <c r="N281" s="9"/>
      <c r="O281" s="9"/>
      <c r="P281" s="9"/>
      <c r="Q281" s="9"/>
      <c r="R281" s="9"/>
      <c r="S281" s="9"/>
      <c r="T281" s="9"/>
      <c r="U281" s="9"/>
      <c r="V281" s="9"/>
      <c r="W281" s="9"/>
      <c r="X281" s="9"/>
      <c r="Y281" s="9"/>
      <c r="Z281" s="9"/>
      <c r="AA281" s="9"/>
      <c r="AB281" s="9"/>
      <c r="AC281" s="9"/>
      <c r="AD281" s="9"/>
      <c r="AE281" s="9"/>
      <c r="AF281" s="9"/>
      <c r="AG281" s="9"/>
      <c r="AH281" s="9"/>
      <c r="AI281" s="9"/>
      <c r="AJ281" s="9"/>
      <c r="AK281" s="9"/>
      <c r="AL281" s="11">
        <f t="shared" si="16"/>
        <v>0</v>
      </c>
      <c r="AM281" s="11">
        <f t="shared" si="17"/>
        <v>0</v>
      </c>
      <c r="AN281" s="47" t="e">
        <f t="shared" si="18"/>
        <v>#DIV/0!</v>
      </c>
      <c r="AO281" s="11">
        <f>SUM(VLOOKUP($A281,APR!$A$2:$AM$301,38,FALSE),VLOOKUP($A$2,MAY!$A$2:$AN$301,39,FALSE),VLOOKUP($A281,JUN!$A$2:$AM$301,38,FALSE))</f>
        <v>0</v>
      </c>
      <c r="AP281" s="11">
        <f>SUM(VLOOKUP($A281,APR!$A$2:$AM$301,39,FALSE),VLOOKUP($A$2,MAY!$A$2:$AN$301,40,FALSE),VLOOKUP($A281,JUN!$A$2:$AM$301,39,FALSE))</f>
        <v>0</v>
      </c>
      <c r="AQ281" s="125" t="e">
        <f t="shared" si="19"/>
        <v>#DIV/0!</v>
      </c>
    </row>
    <row r="282" spans="1:43" x14ac:dyDescent="0.25">
      <c r="A282" s="10">
        <v>281</v>
      </c>
      <c r="B282" s="11">
        <f>VLOOKUP($A282,Table2[[No]:[Date Student Last Attended Program
(mm/dd/yyyy)]],2,FALSE)</f>
        <v>0</v>
      </c>
      <c r="C282" s="12">
        <f>VLOOKUP($A282,Table2[[No]:[Date Student Last Attended Program
(mm/dd/yyyy)]],4,FALSE)</f>
        <v>0</v>
      </c>
      <c r="D282" s="51">
        <f>VLOOKUP($A282,Table2[[No]:[Date Student Last Attended Program
(mm/dd/yyyy)]],14,FALSE)</f>
        <v>0</v>
      </c>
      <c r="E282" s="138">
        <f>VLOOKUP($A282,Table2[[No]:[Date Student Last Attended Program
(mm/dd/yyyy)]],17,FALSE)</f>
        <v>0</v>
      </c>
      <c r="F282" s="207">
        <f>VLOOKUP($A282,Table2[[No]:[Date Student Last Attended Program
(mm/dd/yyyy)]],18,FALSE)</f>
        <v>0</v>
      </c>
      <c r="G282" s="209">
        <f>VLOOKUP($A282,Table2[[#All],[No]:[Which Group Does Student Participate In?
(optional)]],23,FALSE)</f>
        <v>0</v>
      </c>
      <c r="H282" s="9"/>
      <c r="I282" s="9"/>
      <c r="J282" s="9"/>
      <c r="K282" s="9"/>
      <c r="L282" s="9"/>
      <c r="M282" s="9"/>
      <c r="N282" s="9"/>
      <c r="O282" s="9"/>
      <c r="P282" s="9"/>
      <c r="Q282" s="9"/>
      <c r="R282" s="9"/>
      <c r="S282" s="9"/>
      <c r="T282" s="9"/>
      <c r="U282" s="9"/>
      <c r="V282" s="9"/>
      <c r="W282" s="9"/>
      <c r="X282" s="9"/>
      <c r="Y282" s="9"/>
      <c r="Z282" s="9"/>
      <c r="AA282" s="9"/>
      <c r="AB282" s="9"/>
      <c r="AC282" s="9"/>
      <c r="AD282" s="9"/>
      <c r="AE282" s="9"/>
      <c r="AF282" s="9"/>
      <c r="AG282" s="9"/>
      <c r="AH282" s="9"/>
      <c r="AI282" s="9"/>
      <c r="AJ282" s="9"/>
      <c r="AK282" s="9"/>
      <c r="AL282" s="11">
        <f t="shared" si="16"/>
        <v>0</v>
      </c>
      <c r="AM282" s="11">
        <f t="shared" si="17"/>
        <v>0</v>
      </c>
      <c r="AN282" s="47" t="e">
        <f t="shared" si="18"/>
        <v>#DIV/0!</v>
      </c>
      <c r="AO282" s="11">
        <f>SUM(VLOOKUP($A282,APR!$A$2:$AM$301,38,FALSE),VLOOKUP($A$2,MAY!$A$2:$AN$301,39,FALSE),VLOOKUP($A282,JUN!$A$2:$AM$301,38,FALSE))</f>
        <v>0</v>
      </c>
      <c r="AP282" s="11">
        <f>SUM(VLOOKUP($A282,APR!$A$2:$AM$301,39,FALSE),VLOOKUP($A$2,MAY!$A$2:$AN$301,40,FALSE),VLOOKUP($A282,JUN!$A$2:$AM$301,39,FALSE))</f>
        <v>0</v>
      </c>
      <c r="AQ282" s="125" t="e">
        <f t="shared" si="19"/>
        <v>#DIV/0!</v>
      </c>
    </row>
    <row r="283" spans="1:43" x14ac:dyDescent="0.25">
      <c r="A283" s="10">
        <v>282</v>
      </c>
      <c r="B283" s="11">
        <f>VLOOKUP($A283,Table2[[No]:[Date Student Last Attended Program
(mm/dd/yyyy)]],2,FALSE)</f>
        <v>0</v>
      </c>
      <c r="C283" s="12">
        <f>VLOOKUP($A283,Table2[[No]:[Date Student Last Attended Program
(mm/dd/yyyy)]],4,FALSE)</f>
        <v>0</v>
      </c>
      <c r="D283" s="51">
        <f>VLOOKUP($A283,Table2[[No]:[Date Student Last Attended Program
(mm/dd/yyyy)]],14,FALSE)</f>
        <v>0</v>
      </c>
      <c r="E283" s="138">
        <f>VLOOKUP($A283,Table2[[No]:[Date Student Last Attended Program
(mm/dd/yyyy)]],17,FALSE)</f>
        <v>0</v>
      </c>
      <c r="F283" s="207">
        <f>VLOOKUP($A283,Table2[[No]:[Date Student Last Attended Program
(mm/dd/yyyy)]],18,FALSE)</f>
        <v>0</v>
      </c>
      <c r="G283" s="209">
        <f>VLOOKUP($A283,Table2[[#All],[No]:[Which Group Does Student Participate In?
(optional)]],23,FALSE)</f>
        <v>0</v>
      </c>
      <c r="H283" s="9"/>
      <c r="I283" s="9"/>
      <c r="J283" s="9"/>
      <c r="K283" s="9"/>
      <c r="L283" s="9"/>
      <c r="M283" s="9"/>
      <c r="N283" s="9"/>
      <c r="O283" s="9"/>
      <c r="P283" s="9"/>
      <c r="Q283" s="9"/>
      <c r="R283" s="9"/>
      <c r="S283" s="9"/>
      <c r="T283" s="9"/>
      <c r="U283" s="9"/>
      <c r="V283" s="9"/>
      <c r="W283" s="9"/>
      <c r="X283" s="9"/>
      <c r="Y283" s="9"/>
      <c r="Z283" s="9"/>
      <c r="AA283" s="9"/>
      <c r="AB283" s="9"/>
      <c r="AC283" s="9"/>
      <c r="AD283" s="9"/>
      <c r="AE283" s="9"/>
      <c r="AF283" s="9"/>
      <c r="AG283" s="9"/>
      <c r="AH283" s="9"/>
      <c r="AI283" s="9"/>
      <c r="AJ283" s="9"/>
      <c r="AK283" s="9"/>
      <c r="AL283" s="11">
        <f t="shared" si="16"/>
        <v>0</v>
      </c>
      <c r="AM283" s="11">
        <f t="shared" si="17"/>
        <v>0</v>
      </c>
      <c r="AN283" s="47" t="e">
        <f t="shared" si="18"/>
        <v>#DIV/0!</v>
      </c>
      <c r="AO283" s="11">
        <f>SUM(VLOOKUP($A283,APR!$A$2:$AM$301,38,FALSE),VLOOKUP($A$2,MAY!$A$2:$AN$301,39,FALSE),VLOOKUP($A283,JUN!$A$2:$AM$301,38,FALSE))</f>
        <v>0</v>
      </c>
      <c r="AP283" s="11">
        <f>SUM(VLOOKUP($A283,APR!$A$2:$AM$301,39,FALSE),VLOOKUP($A$2,MAY!$A$2:$AN$301,40,FALSE),VLOOKUP($A283,JUN!$A$2:$AM$301,39,FALSE))</f>
        <v>0</v>
      </c>
      <c r="AQ283" s="125" t="e">
        <f t="shared" si="19"/>
        <v>#DIV/0!</v>
      </c>
    </row>
    <row r="284" spans="1:43" x14ac:dyDescent="0.25">
      <c r="A284" s="10">
        <v>283</v>
      </c>
      <c r="B284" s="11">
        <f>VLOOKUP($A284,Table2[[No]:[Date Student Last Attended Program
(mm/dd/yyyy)]],2,FALSE)</f>
        <v>0</v>
      </c>
      <c r="C284" s="12">
        <f>VLOOKUP($A284,Table2[[No]:[Date Student Last Attended Program
(mm/dd/yyyy)]],4,FALSE)</f>
        <v>0</v>
      </c>
      <c r="D284" s="51">
        <f>VLOOKUP($A284,Table2[[No]:[Date Student Last Attended Program
(mm/dd/yyyy)]],14,FALSE)</f>
        <v>0</v>
      </c>
      <c r="E284" s="138">
        <f>VLOOKUP($A284,Table2[[No]:[Date Student Last Attended Program
(mm/dd/yyyy)]],17,FALSE)</f>
        <v>0</v>
      </c>
      <c r="F284" s="207">
        <f>VLOOKUP($A284,Table2[[No]:[Date Student Last Attended Program
(mm/dd/yyyy)]],18,FALSE)</f>
        <v>0</v>
      </c>
      <c r="G284" s="209">
        <f>VLOOKUP($A284,Table2[[#All],[No]:[Which Group Does Student Participate In?
(optional)]],23,FALSE)</f>
        <v>0</v>
      </c>
      <c r="H284" s="9"/>
      <c r="I284" s="9"/>
      <c r="J284" s="9"/>
      <c r="K284" s="9"/>
      <c r="L284" s="9"/>
      <c r="M284" s="9"/>
      <c r="N284" s="9"/>
      <c r="O284" s="9"/>
      <c r="P284" s="9"/>
      <c r="Q284" s="9"/>
      <c r="R284" s="9"/>
      <c r="S284" s="9"/>
      <c r="T284" s="9"/>
      <c r="U284" s="9"/>
      <c r="V284" s="9"/>
      <c r="W284" s="9"/>
      <c r="X284" s="9"/>
      <c r="Y284" s="9"/>
      <c r="Z284" s="9"/>
      <c r="AA284" s="9"/>
      <c r="AB284" s="9"/>
      <c r="AC284" s="9"/>
      <c r="AD284" s="9"/>
      <c r="AE284" s="9"/>
      <c r="AF284" s="9"/>
      <c r="AG284" s="9"/>
      <c r="AH284" s="9"/>
      <c r="AI284" s="9"/>
      <c r="AJ284" s="9"/>
      <c r="AK284" s="9"/>
      <c r="AL284" s="11">
        <f t="shared" si="16"/>
        <v>0</v>
      </c>
      <c r="AM284" s="11">
        <f t="shared" si="17"/>
        <v>0</v>
      </c>
      <c r="AN284" s="47" t="e">
        <f t="shared" si="18"/>
        <v>#DIV/0!</v>
      </c>
      <c r="AO284" s="11">
        <f>SUM(VLOOKUP($A284,APR!$A$2:$AM$301,38,FALSE),VLOOKUP($A$2,MAY!$A$2:$AN$301,39,FALSE),VLOOKUP($A284,JUN!$A$2:$AM$301,38,FALSE))</f>
        <v>0</v>
      </c>
      <c r="AP284" s="11">
        <f>SUM(VLOOKUP($A284,APR!$A$2:$AM$301,39,FALSE),VLOOKUP($A$2,MAY!$A$2:$AN$301,40,FALSE),VLOOKUP($A284,JUN!$A$2:$AM$301,39,FALSE))</f>
        <v>0</v>
      </c>
      <c r="AQ284" s="125" t="e">
        <f t="shared" si="19"/>
        <v>#DIV/0!</v>
      </c>
    </row>
    <row r="285" spans="1:43" x14ac:dyDescent="0.25">
      <c r="A285" s="10">
        <v>284</v>
      </c>
      <c r="B285" s="11">
        <f>VLOOKUP($A285,Table2[[No]:[Date Student Last Attended Program
(mm/dd/yyyy)]],2,FALSE)</f>
        <v>0</v>
      </c>
      <c r="C285" s="12">
        <f>VLOOKUP($A285,Table2[[No]:[Date Student Last Attended Program
(mm/dd/yyyy)]],4,FALSE)</f>
        <v>0</v>
      </c>
      <c r="D285" s="51">
        <f>VLOOKUP($A285,Table2[[No]:[Date Student Last Attended Program
(mm/dd/yyyy)]],14,FALSE)</f>
        <v>0</v>
      </c>
      <c r="E285" s="138">
        <f>VLOOKUP($A285,Table2[[No]:[Date Student Last Attended Program
(mm/dd/yyyy)]],17,FALSE)</f>
        <v>0</v>
      </c>
      <c r="F285" s="207">
        <f>VLOOKUP($A285,Table2[[No]:[Date Student Last Attended Program
(mm/dd/yyyy)]],18,FALSE)</f>
        <v>0</v>
      </c>
      <c r="G285" s="209">
        <f>VLOOKUP($A285,Table2[[#All],[No]:[Which Group Does Student Participate In?
(optional)]],23,FALSE)</f>
        <v>0</v>
      </c>
      <c r="H285" s="9"/>
      <c r="I285" s="9"/>
      <c r="J285" s="9"/>
      <c r="K285" s="9"/>
      <c r="L285" s="9"/>
      <c r="M285" s="9"/>
      <c r="N285" s="9"/>
      <c r="O285" s="9"/>
      <c r="P285" s="9"/>
      <c r="Q285" s="9"/>
      <c r="R285" s="9"/>
      <c r="S285" s="9"/>
      <c r="T285" s="9"/>
      <c r="U285" s="9"/>
      <c r="V285" s="9"/>
      <c r="W285" s="9"/>
      <c r="X285" s="9"/>
      <c r="Y285" s="9"/>
      <c r="Z285" s="9"/>
      <c r="AA285" s="9"/>
      <c r="AB285" s="9"/>
      <c r="AC285" s="9"/>
      <c r="AD285" s="9"/>
      <c r="AE285" s="9"/>
      <c r="AF285" s="9"/>
      <c r="AG285" s="9"/>
      <c r="AH285" s="9"/>
      <c r="AI285" s="9"/>
      <c r="AJ285" s="9"/>
      <c r="AK285" s="9"/>
      <c r="AL285" s="11">
        <f t="shared" si="16"/>
        <v>0</v>
      </c>
      <c r="AM285" s="11">
        <f t="shared" si="17"/>
        <v>0</v>
      </c>
      <c r="AN285" s="47" t="e">
        <f t="shared" si="18"/>
        <v>#DIV/0!</v>
      </c>
      <c r="AO285" s="11">
        <f>SUM(VLOOKUP($A285,APR!$A$2:$AM$301,38,FALSE),VLOOKUP($A$2,MAY!$A$2:$AN$301,39,FALSE),VLOOKUP($A285,JUN!$A$2:$AM$301,38,FALSE))</f>
        <v>0</v>
      </c>
      <c r="AP285" s="11">
        <f>SUM(VLOOKUP($A285,APR!$A$2:$AM$301,39,FALSE),VLOOKUP($A$2,MAY!$A$2:$AN$301,40,FALSE),VLOOKUP($A285,JUN!$A$2:$AM$301,39,FALSE))</f>
        <v>0</v>
      </c>
      <c r="AQ285" s="125" t="e">
        <f t="shared" si="19"/>
        <v>#DIV/0!</v>
      </c>
    </row>
    <row r="286" spans="1:43" x14ac:dyDescent="0.25">
      <c r="A286" s="10">
        <v>285</v>
      </c>
      <c r="B286" s="11">
        <f>VLOOKUP($A286,Table2[[No]:[Date Student Last Attended Program
(mm/dd/yyyy)]],2,FALSE)</f>
        <v>0</v>
      </c>
      <c r="C286" s="12">
        <f>VLOOKUP($A286,Table2[[No]:[Date Student Last Attended Program
(mm/dd/yyyy)]],4,FALSE)</f>
        <v>0</v>
      </c>
      <c r="D286" s="51">
        <f>VLOOKUP($A286,Table2[[No]:[Date Student Last Attended Program
(mm/dd/yyyy)]],14,FALSE)</f>
        <v>0</v>
      </c>
      <c r="E286" s="138">
        <f>VLOOKUP($A286,Table2[[No]:[Date Student Last Attended Program
(mm/dd/yyyy)]],17,FALSE)</f>
        <v>0</v>
      </c>
      <c r="F286" s="207">
        <f>VLOOKUP($A286,Table2[[No]:[Date Student Last Attended Program
(mm/dd/yyyy)]],18,FALSE)</f>
        <v>0</v>
      </c>
      <c r="G286" s="209">
        <f>VLOOKUP($A286,Table2[[#All],[No]:[Which Group Does Student Participate In?
(optional)]],23,FALSE)</f>
        <v>0</v>
      </c>
      <c r="H286" s="9"/>
      <c r="I286" s="9"/>
      <c r="J286" s="9"/>
      <c r="K286" s="9"/>
      <c r="L286" s="9"/>
      <c r="M286" s="9"/>
      <c r="N286" s="9"/>
      <c r="O286" s="9"/>
      <c r="P286" s="9"/>
      <c r="Q286" s="9"/>
      <c r="R286" s="9"/>
      <c r="S286" s="9"/>
      <c r="T286" s="9"/>
      <c r="U286" s="9"/>
      <c r="V286" s="9"/>
      <c r="W286" s="9"/>
      <c r="X286" s="9"/>
      <c r="Y286" s="9"/>
      <c r="Z286" s="9"/>
      <c r="AA286" s="9"/>
      <c r="AB286" s="9"/>
      <c r="AC286" s="9"/>
      <c r="AD286" s="9"/>
      <c r="AE286" s="9"/>
      <c r="AF286" s="9"/>
      <c r="AG286" s="9"/>
      <c r="AH286" s="9"/>
      <c r="AI286" s="9"/>
      <c r="AJ286" s="9"/>
      <c r="AK286" s="9"/>
      <c r="AL286" s="11">
        <f t="shared" si="16"/>
        <v>0</v>
      </c>
      <c r="AM286" s="11">
        <f t="shared" si="17"/>
        <v>0</v>
      </c>
      <c r="AN286" s="47" t="e">
        <f t="shared" si="18"/>
        <v>#DIV/0!</v>
      </c>
      <c r="AO286" s="11">
        <f>SUM(VLOOKUP($A286,APR!$A$2:$AM$301,38,FALSE),VLOOKUP($A$2,MAY!$A$2:$AN$301,39,FALSE),VLOOKUP($A286,JUN!$A$2:$AM$301,38,FALSE))</f>
        <v>0</v>
      </c>
      <c r="AP286" s="11">
        <f>SUM(VLOOKUP($A286,APR!$A$2:$AM$301,39,FALSE),VLOOKUP($A$2,MAY!$A$2:$AN$301,40,FALSE),VLOOKUP($A286,JUN!$A$2:$AM$301,39,FALSE))</f>
        <v>0</v>
      </c>
      <c r="AQ286" s="125" t="e">
        <f t="shared" si="19"/>
        <v>#DIV/0!</v>
      </c>
    </row>
    <row r="287" spans="1:43" x14ac:dyDescent="0.25">
      <c r="A287" s="10">
        <v>286</v>
      </c>
      <c r="B287" s="11">
        <f>VLOOKUP($A287,Table2[[No]:[Date Student Last Attended Program
(mm/dd/yyyy)]],2,FALSE)</f>
        <v>0</v>
      </c>
      <c r="C287" s="12">
        <f>VLOOKUP($A287,Table2[[No]:[Date Student Last Attended Program
(mm/dd/yyyy)]],4,FALSE)</f>
        <v>0</v>
      </c>
      <c r="D287" s="51">
        <f>VLOOKUP($A287,Table2[[No]:[Date Student Last Attended Program
(mm/dd/yyyy)]],14,FALSE)</f>
        <v>0</v>
      </c>
      <c r="E287" s="138">
        <f>VLOOKUP($A287,Table2[[No]:[Date Student Last Attended Program
(mm/dd/yyyy)]],17,FALSE)</f>
        <v>0</v>
      </c>
      <c r="F287" s="207">
        <f>VLOOKUP($A287,Table2[[No]:[Date Student Last Attended Program
(mm/dd/yyyy)]],18,FALSE)</f>
        <v>0</v>
      </c>
      <c r="G287" s="209">
        <f>VLOOKUP($A287,Table2[[#All],[No]:[Which Group Does Student Participate In?
(optional)]],23,FALSE)</f>
        <v>0</v>
      </c>
      <c r="H287" s="9"/>
      <c r="I287" s="9"/>
      <c r="J287" s="9"/>
      <c r="K287" s="9"/>
      <c r="L287" s="9"/>
      <c r="M287" s="9"/>
      <c r="N287" s="9"/>
      <c r="O287" s="9"/>
      <c r="P287" s="9"/>
      <c r="Q287" s="9"/>
      <c r="R287" s="9"/>
      <c r="S287" s="9"/>
      <c r="T287" s="9"/>
      <c r="U287" s="9"/>
      <c r="V287" s="9"/>
      <c r="W287" s="9"/>
      <c r="X287" s="9"/>
      <c r="Y287" s="9"/>
      <c r="Z287" s="9"/>
      <c r="AA287" s="9"/>
      <c r="AB287" s="9"/>
      <c r="AC287" s="9"/>
      <c r="AD287" s="9"/>
      <c r="AE287" s="9"/>
      <c r="AF287" s="9"/>
      <c r="AG287" s="9"/>
      <c r="AH287" s="9"/>
      <c r="AI287" s="9"/>
      <c r="AJ287" s="9"/>
      <c r="AK287" s="9"/>
      <c r="AL287" s="11">
        <f t="shared" si="16"/>
        <v>0</v>
      </c>
      <c r="AM287" s="11">
        <f t="shared" si="17"/>
        <v>0</v>
      </c>
      <c r="AN287" s="47" t="e">
        <f t="shared" si="18"/>
        <v>#DIV/0!</v>
      </c>
      <c r="AO287" s="11">
        <f>SUM(VLOOKUP($A287,APR!$A$2:$AM$301,38,FALSE),VLOOKUP($A$2,MAY!$A$2:$AN$301,39,FALSE),VLOOKUP($A287,JUN!$A$2:$AM$301,38,FALSE))</f>
        <v>0</v>
      </c>
      <c r="AP287" s="11">
        <f>SUM(VLOOKUP($A287,APR!$A$2:$AM$301,39,FALSE),VLOOKUP($A$2,MAY!$A$2:$AN$301,40,FALSE),VLOOKUP($A287,JUN!$A$2:$AM$301,39,FALSE))</f>
        <v>0</v>
      </c>
      <c r="AQ287" s="125" t="e">
        <f t="shared" si="19"/>
        <v>#DIV/0!</v>
      </c>
    </row>
    <row r="288" spans="1:43" x14ac:dyDescent="0.25">
      <c r="A288" s="10">
        <v>287</v>
      </c>
      <c r="B288" s="11">
        <f>VLOOKUP($A288,Table2[[No]:[Date Student Last Attended Program
(mm/dd/yyyy)]],2,FALSE)</f>
        <v>0</v>
      </c>
      <c r="C288" s="12">
        <f>VLOOKUP($A288,Table2[[No]:[Date Student Last Attended Program
(mm/dd/yyyy)]],4,FALSE)</f>
        <v>0</v>
      </c>
      <c r="D288" s="51">
        <f>VLOOKUP($A288,Table2[[No]:[Date Student Last Attended Program
(mm/dd/yyyy)]],14,FALSE)</f>
        <v>0</v>
      </c>
      <c r="E288" s="138">
        <f>VLOOKUP($A288,Table2[[No]:[Date Student Last Attended Program
(mm/dd/yyyy)]],17,FALSE)</f>
        <v>0</v>
      </c>
      <c r="F288" s="207">
        <f>VLOOKUP($A288,Table2[[No]:[Date Student Last Attended Program
(mm/dd/yyyy)]],18,FALSE)</f>
        <v>0</v>
      </c>
      <c r="G288" s="209">
        <f>VLOOKUP($A288,Table2[[#All],[No]:[Which Group Does Student Participate In?
(optional)]],23,FALSE)</f>
        <v>0</v>
      </c>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11">
        <f t="shared" si="16"/>
        <v>0</v>
      </c>
      <c r="AM288" s="11">
        <f t="shared" si="17"/>
        <v>0</v>
      </c>
      <c r="AN288" s="47" t="e">
        <f t="shared" si="18"/>
        <v>#DIV/0!</v>
      </c>
      <c r="AO288" s="11">
        <f>SUM(VLOOKUP($A288,APR!$A$2:$AM$301,38,FALSE),VLOOKUP($A$2,MAY!$A$2:$AN$301,39,FALSE),VLOOKUP($A288,JUN!$A$2:$AM$301,38,FALSE))</f>
        <v>0</v>
      </c>
      <c r="AP288" s="11">
        <f>SUM(VLOOKUP($A288,APR!$A$2:$AM$301,39,FALSE),VLOOKUP($A$2,MAY!$A$2:$AN$301,40,FALSE),VLOOKUP($A288,JUN!$A$2:$AM$301,39,FALSE))</f>
        <v>0</v>
      </c>
      <c r="AQ288" s="125" t="e">
        <f t="shared" si="19"/>
        <v>#DIV/0!</v>
      </c>
    </row>
    <row r="289" spans="1:43" x14ac:dyDescent="0.25">
      <c r="A289" s="10">
        <v>288</v>
      </c>
      <c r="B289" s="11">
        <f>VLOOKUP($A289,Table2[[No]:[Date Student Last Attended Program
(mm/dd/yyyy)]],2,FALSE)</f>
        <v>0</v>
      </c>
      <c r="C289" s="12">
        <f>VLOOKUP($A289,Table2[[No]:[Date Student Last Attended Program
(mm/dd/yyyy)]],4,FALSE)</f>
        <v>0</v>
      </c>
      <c r="D289" s="51">
        <f>VLOOKUP($A289,Table2[[No]:[Date Student Last Attended Program
(mm/dd/yyyy)]],14,FALSE)</f>
        <v>0</v>
      </c>
      <c r="E289" s="138">
        <f>VLOOKUP($A289,Table2[[No]:[Date Student Last Attended Program
(mm/dd/yyyy)]],17,FALSE)</f>
        <v>0</v>
      </c>
      <c r="F289" s="207">
        <f>VLOOKUP($A289,Table2[[No]:[Date Student Last Attended Program
(mm/dd/yyyy)]],18,FALSE)</f>
        <v>0</v>
      </c>
      <c r="G289" s="209">
        <f>VLOOKUP($A289,Table2[[#All],[No]:[Which Group Does Student Participate In?
(optional)]],23,FALSE)</f>
        <v>0</v>
      </c>
      <c r="H289" s="9"/>
      <c r="I289" s="9"/>
      <c r="J289" s="9"/>
      <c r="K289" s="9"/>
      <c r="L289" s="9"/>
      <c r="M289" s="9"/>
      <c r="N289" s="9"/>
      <c r="O289" s="9"/>
      <c r="P289" s="9"/>
      <c r="Q289" s="9"/>
      <c r="R289" s="9"/>
      <c r="S289" s="9"/>
      <c r="T289" s="9"/>
      <c r="U289" s="9"/>
      <c r="V289" s="9"/>
      <c r="W289" s="9"/>
      <c r="X289" s="9"/>
      <c r="Y289" s="9"/>
      <c r="Z289" s="9"/>
      <c r="AA289" s="9"/>
      <c r="AB289" s="9"/>
      <c r="AC289" s="9"/>
      <c r="AD289" s="9"/>
      <c r="AE289" s="9"/>
      <c r="AF289" s="9"/>
      <c r="AG289" s="9"/>
      <c r="AH289" s="9"/>
      <c r="AI289" s="9"/>
      <c r="AJ289" s="9"/>
      <c r="AK289" s="9"/>
      <c r="AL289" s="11">
        <f t="shared" si="16"/>
        <v>0</v>
      </c>
      <c r="AM289" s="11">
        <f t="shared" si="17"/>
        <v>0</v>
      </c>
      <c r="AN289" s="47" t="e">
        <f t="shared" si="18"/>
        <v>#DIV/0!</v>
      </c>
      <c r="AO289" s="11">
        <f>SUM(VLOOKUP($A289,APR!$A$2:$AM$301,38,FALSE),VLOOKUP($A$2,MAY!$A$2:$AN$301,39,FALSE),VLOOKUP($A289,JUN!$A$2:$AM$301,38,FALSE))</f>
        <v>0</v>
      </c>
      <c r="AP289" s="11">
        <f>SUM(VLOOKUP($A289,APR!$A$2:$AM$301,39,FALSE),VLOOKUP($A$2,MAY!$A$2:$AN$301,40,FALSE),VLOOKUP($A289,JUN!$A$2:$AM$301,39,FALSE))</f>
        <v>0</v>
      </c>
      <c r="AQ289" s="125" t="e">
        <f t="shared" si="19"/>
        <v>#DIV/0!</v>
      </c>
    </row>
    <row r="290" spans="1:43" x14ac:dyDescent="0.25">
      <c r="A290" s="10">
        <v>289</v>
      </c>
      <c r="B290" s="11">
        <f>VLOOKUP($A290,Table2[[No]:[Date Student Last Attended Program
(mm/dd/yyyy)]],2,FALSE)</f>
        <v>0</v>
      </c>
      <c r="C290" s="12">
        <f>VLOOKUP($A290,Table2[[No]:[Date Student Last Attended Program
(mm/dd/yyyy)]],4,FALSE)</f>
        <v>0</v>
      </c>
      <c r="D290" s="51">
        <f>VLOOKUP($A290,Table2[[No]:[Date Student Last Attended Program
(mm/dd/yyyy)]],14,FALSE)</f>
        <v>0</v>
      </c>
      <c r="E290" s="138">
        <f>VLOOKUP($A290,Table2[[No]:[Date Student Last Attended Program
(mm/dd/yyyy)]],17,FALSE)</f>
        <v>0</v>
      </c>
      <c r="F290" s="207">
        <f>VLOOKUP($A290,Table2[[No]:[Date Student Last Attended Program
(mm/dd/yyyy)]],18,FALSE)</f>
        <v>0</v>
      </c>
      <c r="G290" s="209">
        <f>VLOOKUP($A290,Table2[[#All],[No]:[Which Group Does Student Participate In?
(optional)]],23,FALSE)</f>
        <v>0</v>
      </c>
      <c r="H290" s="9"/>
      <c r="I290" s="9"/>
      <c r="J290" s="9"/>
      <c r="K290" s="9"/>
      <c r="L290" s="9"/>
      <c r="M290" s="9"/>
      <c r="N290" s="9"/>
      <c r="O290" s="9"/>
      <c r="P290" s="9"/>
      <c r="Q290" s="9"/>
      <c r="R290" s="9"/>
      <c r="S290" s="9"/>
      <c r="T290" s="9"/>
      <c r="U290" s="9"/>
      <c r="V290" s="9"/>
      <c r="W290" s="9"/>
      <c r="X290" s="9"/>
      <c r="Y290" s="9"/>
      <c r="Z290" s="9"/>
      <c r="AA290" s="9"/>
      <c r="AB290" s="9"/>
      <c r="AC290" s="9"/>
      <c r="AD290" s="9"/>
      <c r="AE290" s="9"/>
      <c r="AF290" s="9"/>
      <c r="AG290" s="9"/>
      <c r="AH290" s="9"/>
      <c r="AI290" s="9"/>
      <c r="AJ290" s="9"/>
      <c r="AK290" s="9"/>
      <c r="AL290" s="11">
        <f t="shared" si="16"/>
        <v>0</v>
      </c>
      <c r="AM290" s="11">
        <f t="shared" si="17"/>
        <v>0</v>
      </c>
      <c r="AN290" s="47" t="e">
        <f t="shared" si="18"/>
        <v>#DIV/0!</v>
      </c>
      <c r="AO290" s="11">
        <f>SUM(VLOOKUP($A290,APR!$A$2:$AM$301,38,FALSE),VLOOKUP($A$2,MAY!$A$2:$AN$301,39,FALSE),VLOOKUP($A290,JUN!$A$2:$AM$301,38,FALSE))</f>
        <v>0</v>
      </c>
      <c r="AP290" s="11">
        <f>SUM(VLOOKUP($A290,APR!$A$2:$AM$301,39,FALSE),VLOOKUP($A$2,MAY!$A$2:$AN$301,40,FALSE),VLOOKUP($A290,JUN!$A$2:$AM$301,39,FALSE))</f>
        <v>0</v>
      </c>
      <c r="AQ290" s="125" t="e">
        <f t="shared" si="19"/>
        <v>#DIV/0!</v>
      </c>
    </row>
    <row r="291" spans="1:43" x14ac:dyDescent="0.25">
      <c r="A291" s="10">
        <v>290</v>
      </c>
      <c r="B291" s="11">
        <f>VLOOKUP($A291,Table2[[No]:[Date Student Last Attended Program
(mm/dd/yyyy)]],2,FALSE)</f>
        <v>0</v>
      </c>
      <c r="C291" s="12">
        <f>VLOOKUP($A291,Table2[[No]:[Date Student Last Attended Program
(mm/dd/yyyy)]],4,FALSE)</f>
        <v>0</v>
      </c>
      <c r="D291" s="51">
        <f>VLOOKUP($A291,Table2[[No]:[Date Student Last Attended Program
(mm/dd/yyyy)]],14,FALSE)</f>
        <v>0</v>
      </c>
      <c r="E291" s="138">
        <f>VLOOKUP($A291,Table2[[No]:[Date Student Last Attended Program
(mm/dd/yyyy)]],17,FALSE)</f>
        <v>0</v>
      </c>
      <c r="F291" s="207">
        <f>VLOOKUP($A291,Table2[[No]:[Date Student Last Attended Program
(mm/dd/yyyy)]],18,FALSE)</f>
        <v>0</v>
      </c>
      <c r="G291" s="209">
        <f>VLOOKUP($A291,Table2[[#All],[No]:[Which Group Does Student Participate In?
(optional)]],23,FALSE)</f>
        <v>0</v>
      </c>
      <c r="H291" s="9"/>
      <c r="I291" s="9"/>
      <c r="J291" s="9"/>
      <c r="K291" s="9"/>
      <c r="L291" s="9"/>
      <c r="M291" s="9"/>
      <c r="N291" s="9"/>
      <c r="O291" s="9"/>
      <c r="P291" s="9"/>
      <c r="Q291" s="9"/>
      <c r="R291" s="9"/>
      <c r="S291" s="9"/>
      <c r="T291" s="9"/>
      <c r="U291" s="9"/>
      <c r="V291" s="9"/>
      <c r="W291" s="9"/>
      <c r="X291" s="9"/>
      <c r="Y291" s="9"/>
      <c r="Z291" s="9"/>
      <c r="AA291" s="9"/>
      <c r="AB291" s="9"/>
      <c r="AC291" s="9"/>
      <c r="AD291" s="9"/>
      <c r="AE291" s="9"/>
      <c r="AF291" s="9"/>
      <c r="AG291" s="9"/>
      <c r="AH291" s="9"/>
      <c r="AI291" s="9"/>
      <c r="AJ291" s="9"/>
      <c r="AK291" s="9"/>
      <c r="AL291" s="11">
        <f t="shared" si="16"/>
        <v>0</v>
      </c>
      <c r="AM291" s="11">
        <f t="shared" si="17"/>
        <v>0</v>
      </c>
      <c r="AN291" s="47" t="e">
        <f t="shared" si="18"/>
        <v>#DIV/0!</v>
      </c>
      <c r="AO291" s="11">
        <f>SUM(VLOOKUP($A291,APR!$A$2:$AM$301,38,FALSE),VLOOKUP($A$2,MAY!$A$2:$AN$301,39,FALSE),VLOOKUP($A291,JUN!$A$2:$AM$301,38,FALSE))</f>
        <v>0</v>
      </c>
      <c r="AP291" s="11">
        <f>SUM(VLOOKUP($A291,APR!$A$2:$AM$301,39,FALSE),VLOOKUP($A$2,MAY!$A$2:$AN$301,40,FALSE),VLOOKUP($A291,JUN!$A$2:$AM$301,39,FALSE))</f>
        <v>0</v>
      </c>
      <c r="AQ291" s="125" t="e">
        <f t="shared" si="19"/>
        <v>#DIV/0!</v>
      </c>
    </row>
    <row r="292" spans="1:43" x14ac:dyDescent="0.25">
      <c r="A292" s="10">
        <v>291</v>
      </c>
      <c r="B292" s="11">
        <f>VLOOKUP($A292,Table2[[No]:[Date Student Last Attended Program
(mm/dd/yyyy)]],2,FALSE)</f>
        <v>0</v>
      </c>
      <c r="C292" s="12">
        <f>VLOOKUP($A292,Table2[[No]:[Date Student Last Attended Program
(mm/dd/yyyy)]],4,FALSE)</f>
        <v>0</v>
      </c>
      <c r="D292" s="51">
        <f>VLOOKUP($A292,Table2[[No]:[Date Student Last Attended Program
(mm/dd/yyyy)]],14,FALSE)</f>
        <v>0</v>
      </c>
      <c r="E292" s="138">
        <f>VLOOKUP($A292,Table2[[No]:[Date Student Last Attended Program
(mm/dd/yyyy)]],17,FALSE)</f>
        <v>0</v>
      </c>
      <c r="F292" s="207">
        <f>VLOOKUP($A292,Table2[[No]:[Date Student Last Attended Program
(mm/dd/yyyy)]],18,FALSE)</f>
        <v>0</v>
      </c>
      <c r="G292" s="209">
        <f>VLOOKUP($A292,Table2[[#All],[No]:[Which Group Does Student Participate In?
(optional)]],23,FALSE)</f>
        <v>0</v>
      </c>
      <c r="H292" s="9"/>
      <c r="I292" s="9"/>
      <c r="J292" s="9"/>
      <c r="K292" s="9"/>
      <c r="L292" s="9"/>
      <c r="M292" s="9"/>
      <c r="N292" s="9"/>
      <c r="O292" s="9"/>
      <c r="P292" s="9"/>
      <c r="Q292" s="9"/>
      <c r="R292" s="9"/>
      <c r="S292" s="9"/>
      <c r="T292" s="9"/>
      <c r="U292" s="9"/>
      <c r="V292" s="9"/>
      <c r="W292" s="9"/>
      <c r="X292" s="9"/>
      <c r="Y292" s="9"/>
      <c r="Z292" s="9"/>
      <c r="AA292" s="9"/>
      <c r="AB292" s="9"/>
      <c r="AC292" s="9"/>
      <c r="AD292" s="9"/>
      <c r="AE292" s="9"/>
      <c r="AF292" s="9"/>
      <c r="AG292" s="9"/>
      <c r="AH292" s="9"/>
      <c r="AI292" s="9"/>
      <c r="AJ292" s="9"/>
      <c r="AK292" s="9"/>
      <c r="AL292" s="11">
        <f t="shared" si="16"/>
        <v>0</v>
      </c>
      <c r="AM292" s="11">
        <f t="shared" si="17"/>
        <v>0</v>
      </c>
      <c r="AN292" s="47" t="e">
        <f t="shared" si="18"/>
        <v>#DIV/0!</v>
      </c>
      <c r="AO292" s="11">
        <f>SUM(VLOOKUP($A292,APR!$A$2:$AM$301,38,FALSE),VLOOKUP($A$2,MAY!$A$2:$AN$301,39,FALSE),VLOOKUP($A292,JUN!$A$2:$AM$301,38,FALSE))</f>
        <v>0</v>
      </c>
      <c r="AP292" s="11">
        <f>SUM(VLOOKUP($A292,APR!$A$2:$AM$301,39,FALSE),VLOOKUP($A$2,MAY!$A$2:$AN$301,40,FALSE),VLOOKUP($A292,JUN!$A$2:$AM$301,39,FALSE))</f>
        <v>0</v>
      </c>
      <c r="AQ292" s="125" t="e">
        <f t="shared" si="19"/>
        <v>#DIV/0!</v>
      </c>
    </row>
    <row r="293" spans="1:43" x14ac:dyDescent="0.25">
      <c r="A293" s="10">
        <v>292</v>
      </c>
      <c r="B293" s="11">
        <f>VLOOKUP($A293,Table2[[No]:[Date Student Last Attended Program
(mm/dd/yyyy)]],2,FALSE)</f>
        <v>0</v>
      </c>
      <c r="C293" s="12">
        <f>VLOOKUP($A293,Table2[[No]:[Date Student Last Attended Program
(mm/dd/yyyy)]],4,FALSE)</f>
        <v>0</v>
      </c>
      <c r="D293" s="51">
        <f>VLOOKUP($A293,Table2[[No]:[Date Student Last Attended Program
(mm/dd/yyyy)]],14,FALSE)</f>
        <v>0</v>
      </c>
      <c r="E293" s="138">
        <f>VLOOKUP($A293,Table2[[No]:[Date Student Last Attended Program
(mm/dd/yyyy)]],17,FALSE)</f>
        <v>0</v>
      </c>
      <c r="F293" s="207">
        <f>VLOOKUP($A293,Table2[[No]:[Date Student Last Attended Program
(mm/dd/yyyy)]],18,FALSE)</f>
        <v>0</v>
      </c>
      <c r="G293" s="209">
        <f>VLOOKUP($A293,Table2[[#All],[No]:[Which Group Does Student Participate In?
(optional)]],23,FALSE)</f>
        <v>0</v>
      </c>
      <c r="H293" s="9"/>
      <c r="I293" s="9"/>
      <c r="J293" s="9"/>
      <c r="K293" s="9"/>
      <c r="L293" s="9"/>
      <c r="M293" s="9"/>
      <c r="N293" s="9"/>
      <c r="O293" s="9"/>
      <c r="P293" s="9"/>
      <c r="Q293" s="9"/>
      <c r="R293" s="9"/>
      <c r="S293" s="9"/>
      <c r="T293" s="9"/>
      <c r="U293" s="9"/>
      <c r="V293" s="9"/>
      <c r="W293" s="9"/>
      <c r="X293" s="9"/>
      <c r="Y293" s="9"/>
      <c r="Z293" s="9"/>
      <c r="AA293" s="9"/>
      <c r="AB293" s="9"/>
      <c r="AC293" s="9"/>
      <c r="AD293" s="9"/>
      <c r="AE293" s="9"/>
      <c r="AF293" s="9"/>
      <c r="AG293" s="9"/>
      <c r="AH293" s="9"/>
      <c r="AI293" s="9"/>
      <c r="AJ293" s="9"/>
      <c r="AK293" s="9"/>
      <c r="AL293" s="11">
        <f t="shared" si="16"/>
        <v>0</v>
      </c>
      <c r="AM293" s="11">
        <f t="shared" si="17"/>
        <v>0</v>
      </c>
      <c r="AN293" s="47" t="e">
        <f t="shared" si="18"/>
        <v>#DIV/0!</v>
      </c>
      <c r="AO293" s="11">
        <f>SUM(VLOOKUP($A293,APR!$A$2:$AM$301,38,FALSE),VLOOKUP($A$2,MAY!$A$2:$AN$301,39,FALSE),VLOOKUP($A293,JUN!$A$2:$AM$301,38,FALSE))</f>
        <v>0</v>
      </c>
      <c r="AP293" s="11">
        <f>SUM(VLOOKUP($A293,APR!$A$2:$AM$301,39,FALSE),VLOOKUP($A$2,MAY!$A$2:$AN$301,40,FALSE),VLOOKUP($A293,JUN!$A$2:$AM$301,39,FALSE))</f>
        <v>0</v>
      </c>
      <c r="AQ293" s="125" t="e">
        <f t="shared" si="19"/>
        <v>#DIV/0!</v>
      </c>
    </row>
    <row r="294" spans="1:43" x14ac:dyDescent="0.25">
      <c r="A294" s="10">
        <v>293</v>
      </c>
      <c r="B294" s="11">
        <f>VLOOKUP($A294,Table2[[No]:[Date Student Last Attended Program
(mm/dd/yyyy)]],2,FALSE)</f>
        <v>0</v>
      </c>
      <c r="C294" s="12">
        <f>VLOOKUP($A294,Table2[[No]:[Date Student Last Attended Program
(mm/dd/yyyy)]],4,FALSE)</f>
        <v>0</v>
      </c>
      <c r="D294" s="51">
        <f>VLOOKUP($A294,Table2[[No]:[Date Student Last Attended Program
(mm/dd/yyyy)]],14,FALSE)</f>
        <v>0</v>
      </c>
      <c r="E294" s="138">
        <f>VLOOKUP($A294,Table2[[No]:[Date Student Last Attended Program
(mm/dd/yyyy)]],17,FALSE)</f>
        <v>0</v>
      </c>
      <c r="F294" s="207">
        <f>VLOOKUP($A294,Table2[[No]:[Date Student Last Attended Program
(mm/dd/yyyy)]],18,FALSE)</f>
        <v>0</v>
      </c>
      <c r="G294" s="209">
        <f>VLOOKUP($A294,Table2[[#All],[No]:[Which Group Does Student Participate In?
(optional)]],23,FALSE)</f>
        <v>0</v>
      </c>
      <c r="H294" s="9"/>
      <c r="I294" s="9"/>
      <c r="J294" s="9"/>
      <c r="K294" s="9"/>
      <c r="L294" s="9"/>
      <c r="M294" s="9"/>
      <c r="N294" s="9"/>
      <c r="O294" s="9"/>
      <c r="P294" s="9"/>
      <c r="Q294" s="9"/>
      <c r="R294" s="9"/>
      <c r="S294" s="9"/>
      <c r="T294" s="9"/>
      <c r="U294" s="9"/>
      <c r="V294" s="9"/>
      <c r="W294" s="9"/>
      <c r="X294" s="9"/>
      <c r="Y294" s="9"/>
      <c r="Z294" s="9"/>
      <c r="AA294" s="9"/>
      <c r="AB294" s="9"/>
      <c r="AC294" s="9"/>
      <c r="AD294" s="9"/>
      <c r="AE294" s="9"/>
      <c r="AF294" s="9"/>
      <c r="AG294" s="9"/>
      <c r="AH294" s="9"/>
      <c r="AI294" s="9"/>
      <c r="AJ294" s="9"/>
      <c r="AK294" s="9"/>
      <c r="AL294" s="11">
        <f t="shared" si="16"/>
        <v>0</v>
      </c>
      <c r="AM294" s="11">
        <f t="shared" si="17"/>
        <v>0</v>
      </c>
      <c r="AN294" s="47" t="e">
        <f t="shared" si="18"/>
        <v>#DIV/0!</v>
      </c>
      <c r="AO294" s="11">
        <f>SUM(VLOOKUP($A294,APR!$A$2:$AM$301,38,FALSE),VLOOKUP($A$2,MAY!$A$2:$AN$301,39,FALSE),VLOOKUP($A294,JUN!$A$2:$AM$301,38,FALSE))</f>
        <v>0</v>
      </c>
      <c r="AP294" s="11">
        <f>SUM(VLOOKUP($A294,APR!$A$2:$AM$301,39,FALSE),VLOOKUP($A$2,MAY!$A$2:$AN$301,40,FALSE),VLOOKUP($A294,JUN!$A$2:$AM$301,39,FALSE))</f>
        <v>0</v>
      </c>
      <c r="AQ294" s="125" t="e">
        <f t="shared" si="19"/>
        <v>#DIV/0!</v>
      </c>
    </row>
    <row r="295" spans="1:43" x14ac:dyDescent="0.25">
      <c r="A295" s="10">
        <v>294</v>
      </c>
      <c r="B295" s="11">
        <f>VLOOKUP($A295,Table2[[No]:[Date Student Last Attended Program
(mm/dd/yyyy)]],2,FALSE)</f>
        <v>0</v>
      </c>
      <c r="C295" s="12">
        <f>VLOOKUP($A295,Table2[[No]:[Date Student Last Attended Program
(mm/dd/yyyy)]],4,FALSE)</f>
        <v>0</v>
      </c>
      <c r="D295" s="51">
        <f>VLOOKUP($A295,Table2[[No]:[Date Student Last Attended Program
(mm/dd/yyyy)]],14,FALSE)</f>
        <v>0</v>
      </c>
      <c r="E295" s="138">
        <f>VLOOKUP($A295,Table2[[No]:[Date Student Last Attended Program
(mm/dd/yyyy)]],17,FALSE)</f>
        <v>0</v>
      </c>
      <c r="F295" s="207">
        <f>VLOOKUP($A295,Table2[[No]:[Date Student Last Attended Program
(mm/dd/yyyy)]],18,FALSE)</f>
        <v>0</v>
      </c>
      <c r="G295" s="209">
        <f>VLOOKUP($A295,Table2[[#All],[No]:[Which Group Does Student Participate In?
(optional)]],23,FALSE)</f>
        <v>0</v>
      </c>
      <c r="H295" s="9"/>
      <c r="I295" s="9"/>
      <c r="J295" s="9"/>
      <c r="K295" s="9"/>
      <c r="L295" s="9"/>
      <c r="M295" s="9"/>
      <c r="N295" s="9"/>
      <c r="O295" s="9"/>
      <c r="P295" s="9"/>
      <c r="Q295" s="9"/>
      <c r="R295" s="9"/>
      <c r="S295" s="9"/>
      <c r="T295" s="9"/>
      <c r="U295" s="9"/>
      <c r="V295" s="9"/>
      <c r="W295" s="9"/>
      <c r="X295" s="9"/>
      <c r="Y295" s="9"/>
      <c r="Z295" s="9"/>
      <c r="AA295" s="9"/>
      <c r="AB295" s="9"/>
      <c r="AC295" s="9"/>
      <c r="AD295" s="9"/>
      <c r="AE295" s="9"/>
      <c r="AF295" s="9"/>
      <c r="AG295" s="9"/>
      <c r="AH295" s="9"/>
      <c r="AI295" s="9"/>
      <c r="AJ295" s="9"/>
      <c r="AK295" s="9"/>
      <c r="AL295" s="11">
        <f t="shared" si="16"/>
        <v>0</v>
      </c>
      <c r="AM295" s="11">
        <f t="shared" si="17"/>
        <v>0</v>
      </c>
      <c r="AN295" s="47" t="e">
        <f t="shared" si="18"/>
        <v>#DIV/0!</v>
      </c>
      <c r="AO295" s="11">
        <f>SUM(VLOOKUP($A295,APR!$A$2:$AM$301,38,FALSE),VLOOKUP($A$2,MAY!$A$2:$AN$301,39,FALSE),VLOOKUP($A295,JUN!$A$2:$AM$301,38,FALSE))</f>
        <v>0</v>
      </c>
      <c r="AP295" s="11">
        <f>SUM(VLOOKUP($A295,APR!$A$2:$AM$301,39,FALSE),VLOOKUP($A$2,MAY!$A$2:$AN$301,40,FALSE),VLOOKUP($A295,JUN!$A$2:$AM$301,39,FALSE))</f>
        <v>0</v>
      </c>
      <c r="AQ295" s="125" t="e">
        <f t="shared" si="19"/>
        <v>#DIV/0!</v>
      </c>
    </row>
    <row r="296" spans="1:43" x14ac:dyDescent="0.25">
      <c r="A296" s="10">
        <v>295</v>
      </c>
      <c r="B296" s="11">
        <f>VLOOKUP($A296,Table2[[No]:[Date Student Last Attended Program
(mm/dd/yyyy)]],2,FALSE)</f>
        <v>0</v>
      </c>
      <c r="C296" s="12">
        <f>VLOOKUP($A296,Table2[[No]:[Date Student Last Attended Program
(mm/dd/yyyy)]],4,FALSE)</f>
        <v>0</v>
      </c>
      <c r="D296" s="51">
        <f>VLOOKUP($A296,Table2[[No]:[Date Student Last Attended Program
(mm/dd/yyyy)]],14,FALSE)</f>
        <v>0</v>
      </c>
      <c r="E296" s="138">
        <f>VLOOKUP($A296,Table2[[No]:[Date Student Last Attended Program
(mm/dd/yyyy)]],17,FALSE)</f>
        <v>0</v>
      </c>
      <c r="F296" s="207">
        <f>VLOOKUP($A296,Table2[[No]:[Date Student Last Attended Program
(mm/dd/yyyy)]],18,FALSE)</f>
        <v>0</v>
      </c>
      <c r="G296" s="209">
        <f>VLOOKUP($A296,Table2[[#All],[No]:[Which Group Does Student Participate In?
(optional)]],23,FALSE)</f>
        <v>0</v>
      </c>
      <c r="H296" s="9"/>
      <c r="I296" s="9"/>
      <c r="J296" s="9"/>
      <c r="K296" s="9"/>
      <c r="L296" s="9"/>
      <c r="M296" s="9"/>
      <c r="N296" s="9"/>
      <c r="O296" s="9"/>
      <c r="P296" s="9"/>
      <c r="Q296" s="9"/>
      <c r="R296" s="9"/>
      <c r="S296" s="9"/>
      <c r="T296" s="9"/>
      <c r="U296" s="9"/>
      <c r="V296" s="9"/>
      <c r="W296" s="9"/>
      <c r="X296" s="9"/>
      <c r="Y296" s="9"/>
      <c r="Z296" s="9"/>
      <c r="AA296" s="9"/>
      <c r="AB296" s="9"/>
      <c r="AC296" s="9"/>
      <c r="AD296" s="9"/>
      <c r="AE296" s="9"/>
      <c r="AF296" s="9"/>
      <c r="AG296" s="9"/>
      <c r="AH296" s="9"/>
      <c r="AI296" s="9"/>
      <c r="AJ296" s="9"/>
      <c r="AK296" s="9"/>
      <c r="AL296" s="11">
        <f t="shared" si="16"/>
        <v>0</v>
      </c>
      <c r="AM296" s="11">
        <f t="shared" si="17"/>
        <v>0</v>
      </c>
      <c r="AN296" s="47" t="e">
        <f t="shared" si="18"/>
        <v>#DIV/0!</v>
      </c>
      <c r="AO296" s="11">
        <f>SUM(VLOOKUP($A296,APR!$A$2:$AM$301,38,FALSE),VLOOKUP($A$2,MAY!$A$2:$AN$301,39,FALSE),VLOOKUP($A296,JUN!$A$2:$AM$301,38,FALSE))</f>
        <v>0</v>
      </c>
      <c r="AP296" s="11">
        <f>SUM(VLOOKUP($A296,APR!$A$2:$AM$301,39,FALSE),VLOOKUP($A$2,MAY!$A$2:$AN$301,40,FALSE),VLOOKUP($A296,JUN!$A$2:$AM$301,39,FALSE))</f>
        <v>0</v>
      </c>
      <c r="AQ296" s="125" t="e">
        <f t="shared" si="19"/>
        <v>#DIV/0!</v>
      </c>
    </row>
    <row r="297" spans="1:43" x14ac:dyDescent="0.25">
      <c r="A297" s="10">
        <v>296</v>
      </c>
      <c r="B297" s="11">
        <f>VLOOKUP($A297,Table2[[No]:[Date Student Last Attended Program
(mm/dd/yyyy)]],2,FALSE)</f>
        <v>0</v>
      </c>
      <c r="C297" s="12">
        <f>VLOOKUP($A297,Table2[[No]:[Date Student Last Attended Program
(mm/dd/yyyy)]],4,FALSE)</f>
        <v>0</v>
      </c>
      <c r="D297" s="51">
        <f>VLOOKUP($A297,Table2[[No]:[Date Student Last Attended Program
(mm/dd/yyyy)]],14,FALSE)</f>
        <v>0</v>
      </c>
      <c r="E297" s="138">
        <f>VLOOKUP($A297,Table2[[No]:[Date Student Last Attended Program
(mm/dd/yyyy)]],17,FALSE)</f>
        <v>0</v>
      </c>
      <c r="F297" s="207">
        <f>VLOOKUP($A297,Table2[[No]:[Date Student Last Attended Program
(mm/dd/yyyy)]],18,FALSE)</f>
        <v>0</v>
      </c>
      <c r="G297" s="209">
        <f>VLOOKUP($A297,Table2[[#All],[No]:[Which Group Does Student Participate In?
(optional)]],23,FALSE)</f>
        <v>0</v>
      </c>
      <c r="H297" s="9"/>
      <c r="I297" s="9"/>
      <c r="J297" s="9"/>
      <c r="K297" s="9"/>
      <c r="L297" s="9"/>
      <c r="M297" s="9"/>
      <c r="N297" s="9"/>
      <c r="O297" s="9"/>
      <c r="P297" s="9"/>
      <c r="Q297" s="9"/>
      <c r="R297" s="9"/>
      <c r="S297" s="9"/>
      <c r="T297" s="9"/>
      <c r="U297" s="9"/>
      <c r="V297" s="9"/>
      <c r="W297" s="9"/>
      <c r="X297" s="9"/>
      <c r="Y297" s="9"/>
      <c r="Z297" s="9"/>
      <c r="AA297" s="9"/>
      <c r="AB297" s="9"/>
      <c r="AC297" s="9"/>
      <c r="AD297" s="9"/>
      <c r="AE297" s="9"/>
      <c r="AF297" s="9"/>
      <c r="AG297" s="9"/>
      <c r="AH297" s="9"/>
      <c r="AI297" s="9"/>
      <c r="AJ297" s="9"/>
      <c r="AK297" s="9"/>
      <c r="AL297" s="11">
        <f t="shared" si="16"/>
        <v>0</v>
      </c>
      <c r="AM297" s="11">
        <f t="shared" si="17"/>
        <v>0</v>
      </c>
      <c r="AN297" s="47" t="e">
        <f t="shared" si="18"/>
        <v>#DIV/0!</v>
      </c>
      <c r="AO297" s="11">
        <f>SUM(VLOOKUP($A297,APR!$A$2:$AM$301,38,FALSE),VLOOKUP($A$2,MAY!$A$2:$AN$301,39,FALSE),VLOOKUP($A297,JUN!$A$2:$AM$301,38,FALSE))</f>
        <v>0</v>
      </c>
      <c r="AP297" s="11">
        <f>SUM(VLOOKUP($A297,APR!$A$2:$AM$301,39,FALSE),VLOOKUP($A$2,MAY!$A$2:$AN$301,40,FALSE),VLOOKUP($A297,JUN!$A$2:$AM$301,39,FALSE))</f>
        <v>0</v>
      </c>
      <c r="AQ297" s="125" t="e">
        <f t="shared" si="19"/>
        <v>#DIV/0!</v>
      </c>
    </row>
    <row r="298" spans="1:43" x14ac:dyDescent="0.25">
      <c r="A298" s="10">
        <v>297</v>
      </c>
      <c r="B298" s="11">
        <f>VLOOKUP($A298,Table2[[No]:[Date Student Last Attended Program
(mm/dd/yyyy)]],2,FALSE)</f>
        <v>0</v>
      </c>
      <c r="C298" s="12">
        <f>VLOOKUP($A298,Table2[[No]:[Date Student Last Attended Program
(mm/dd/yyyy)]],4,FALSE)</f>
        <v>0</v>
      </c>
      <c r="D298" s="51">
        <f>VLOOKUP($A298,Table2[[No]:[Date Student Last Attended Program
(mm/dd/yyyy)]],14,FALSE)</f>
        <v>0</v>
      </c>
      <c r="E298" s="138">
        <f>VLOOKUP($A298,Table2[[No]:[Date Student Last Attended Program
(mm/dd/yyyy)]],17,FALSE)</f>
        <v>0</v>
      </c>
      <c r="F298" s="207">
        <f>VLOOKUP($A298,Table2[[No]:[Date Student Last Attended Program
(mm/dd/yyyy)]],18,FALSE)</f>
        <v>0</v>
      </c>
      <c r="G298" s="209">
        <f>VLOOKUP($A298,Table2[[#All],[No]:[Which Group Does Student Participate In?
(optional)]],23,FALSE)</f>
        <v>0</v>
      </c>
      <c r="H298" s="9"/>
      <c r="I298" s="9"/>
      <c r="J298" s="9"/>
      <c r="K298" s="9"/>
      <c r="L298" s="9"/>
      <c r="M298" s="9"/>
      <c r="N298" s="9"/>
      <c r="O298" s="9"/>
      <c r="P298" s="9"/>
      <c r="Q298" s="9"/>
      <c r="R298" s="9"/>
      <c r="S298" s="9"/>
      <c r="T298" s="9"/>
      <c r="U298" s="9"/>
      <c r="V298" s="9"/>
      <c r="W298" s="9"/>
      <c r="X298" s="9"/>
      <c r="Y298" s="9"/>
      <c r="Z298" s="9"/>
      <c r="AA298" s="9"/>
      <c r="AB298" s="9"/>
      <c r="AC298" s="9"/>
      <c r="AD298" s="9"/>
      <c r="AE298" s="9"/>
      <c r="AF298" s="9"/>
      <c r="AG298" s="9"/>
      <c r="AH298" s="9"/>
      <c r="AI298" s="9"/>
      <c r="AJ298" s="9"/>
      <c r="AK298" s="9"/>
      <c r="AL298" s="11">
        <f t="shared" si="16"/>
        <v>0</v>
      </c>
      <c r="AM298" s="11">
        <f t="shared" si="17"/>
        <v>0</v>
      </c>
      <c r="AN298" s="47" t="e">
        <f t="shared" si="18"/>
        <v>#DIV/0!</v>
      </c>
      <c r="AO298" s="11">
        <f>SUM(VLOOKUP($A298,APR!$A$2:$AM$301,38,FALSE),VLOOKUP($A$2,MAY!$A$2:$AN$301,39,FALSE),VLOOKUP($A298,JUN!$A$2:$AM$301,38,FALSE))</f>
        <v>0</v>
      </c>
      <c r="AP298" s="11">
        <f>SUM(VLOOKUP($A298,APR!$A$2:$AM$301,39,FALSE),VLOOKUP($A$2,MAY!$A$2:$AN$301,40,FALSE),VLOOKUP($A298,JUN!$A$2:$AM$301,39,FALSE))</f>
        <v>0</v>
      </c>
      <c r="AQ298" s="125" t="e">
        <f t="shared" si="19"/>
        <v>#DIV/0!</v>
      </c>
    </row>
    <row r="299" spans="1:43" x14ac:dyDescent="0.25">
      <c r="A299" s="10">
        <v>298</v>
      </c>
      <c r="B299" s="11">
        <f>VLOOKUP($A299,Table2[[No]:[Date Student Last Attended Program
(mm/dd/yyyy)]],2,FALSE)</f>
        <v>0</v>
      </c>
      <c r="C299" s="12">
        <f>VLOOKUP($A299,Table2[[No]:[Date Student Last Attended Program
(mm/dd/yyyy)]],4,FALSE)</f>
        <v>0</v>
      </c>
      <c r="D299" s="51">
        <f>VLOOKUP($A299,Table2[[No]:[Date Student Last Attended Program
(mm/dd/yyyy)]],14,FALSE)</f>
        <v>0</v>
      </c>
      <c r="E299" s="138">
        <f>VLOOKUP($A299,Table2[[No]:[Date Student Last Attended Program
(mm/dd/yyyy)]],17,FALSE)</f>
        <v>0</v>
      </c>
      <c r="F299" s="207">
        <f>VLOOKUP($A299,Table2[[No]:[Date Student Last Attended Program
(mm/dd/yyyy)]],18,FALSE)</f>
        <v>0</v>
      </c>
      <c r="G299" s="209">
        <f>VLOOKUP($A299,Table2[[#All],[No]:[Which Group Does Student Participate In?
(optional)]],23,FALSE)</f>
        <v>0</v>
      </c>
      <c r="H299" s="9"/>
      <c r="I299" s="9"/>
      <c r="J299" s="9"/>
      <c r="K299" s="9"/>
      <c r="L299" s="9"/>
      <c r="M299" s="9"/>
      <c r="N299" s="9"/>
      <c r="O299" s="9"/>
      <c r="P299" s="9"/>
      <c r="Q299" s="9"/>
      <c r="R299" s="9"/>
      <c r="S299" s="9"/>
      <c r="T299" s="9"/>
      <c r="U299" s="9"/>
      <c r="V299" s="9"/>
      <c r="W299" s="9"/>
      <c r="X299" s="9"/>
      <c r="Y299" s="9"/>
      <c r="Z299" s="9"/>
      <c r="AA299" s="9"/>
      <c r="AB299" s="9"/>
      <c r="AC299" s="9"/>
      <c r="AD299" s="9"/>
      <c r="AE299" s="9"/>
      <c r="AF299" s="9"/>
      <c r="AG299" s="9"/>
      <c r="AH299" s="9"/>
      <c r="AI299" s="9"/>
      <c r="AJ299" s="9"/>
      <c r="AK299" s="9"/>
      <c r="AL299" s="11">
        <f t="shared" si="16"/>
        <v>0</v>
      </c>
      <c r="AM299" s="11">
        <f t="shared" si="17"/>
        <v>0</v>
      </c>
      <c r="AN299" s="47" t="e">
        <f t="shared" si="18"/>
        <v>#DIV/0!</v>
      </c>
      <c r="AO299" s="11">
        <f>SUM(VLOOKUP($A299,APR!$A$2:$AM$301,38,FALSE),VLOOKUP($A$2,MAY!$A$2:$AN$301,39,FALSE),VLOOKUP($A299,JUN!$A$2:$AM$301,38,FALSE))</f>
        <v>0</v>
      </c>
      <c r="AP299" s="11">
        <f>SUM(VLOOKUP($A299,APR!$A$2:$AM$301,39,FALSE),VLOOKUP($A$2,MAY!$A$2:$AN$301,40,FALSE),VLOOKUP($A299,JUN!$A$2:$AM$301,39,FALSE))</f>
        <v>0</v>
      </c>
      <c r="AQ299" s="125" t="e">
        <f t="shared" si="19"/>
        <v>#DIV/0!</v>
      </c>
    </row>
    <row r="300" spans="1:43" x14ac:dyDescent="0.25">
      <c r="A300" s="10">
        <v>299</v>
      </c>
      <c r="B300" s="11">
        <f>VLOOKUP($A300,Table2[[No]:[Date Student Last Attended Program
(mm/dd/yyyy)]],2,FALSE)</f>
        <v>0</v>
      </c>
      <c r="C300" s="12">
        <f>VLOOKUP($A300,Table2[[No]:[Date Student Last Attended Program
(mm/dd/yyyy)]],4,FALSE)</f>
        <v>0</v>
      </c>
      <c r="D300" s="51">
        <f>VLOOKUP($A300,Table2[[No]:[Date Student Last Attended Program
(mm/dd/yyyy)]],14,FALSE)</f>
        <v>0</v>
      </c>
      <c r="E300" s="138">
        <f>VLOOKUP($A300,Table2[[No]:[Date Student Last Attended Program
(mm/dd/yyyy)]],17,FALSE)</f>
        <v>0</v>
      </c>
      <c r="F300" s="207">
        <f>VLOOKUP($A300,Table2[[No]:[Date Student Last Attended Program
(mm/dd/yyyy)]],18,FALSE)</f>
        <v>0</v>
      </c>
      <c r="G300" s="209">
        <f>VLOOKUP($A300,Table2[[#All],[No]:[Which Group Does Student Participate In?
(optional)]],23,FALSE)</f>
        <v>0</v>
      </c>
      <c r="H300" s="9"/>
      <c r="I300" s="9"/>
      <c r="J300" s="9"/>
      <c r="K300" s="9"/>
      <c r="L300" s="9"/>
      <c r="M300" s="9"/>
      <c r="N300" s="9"/>
      <c r="O300" s="9"/>
      <c r="P300" s="9"/>
      <c r="Q300" s="9"/>
      <c r="R300" s="9"/>
      <c r="S300" s="9"/>
      <c r="T300" s="9"/>
      <c r="U300" s="9"/>
      <c r="V300" s="9"/>
      <c r="W300" s="9"/>
      <c r="X300" s="9"/>
      <c r="Y300" s="9"/>
      <c r="Z300" s="9"/>
      <c r="AA300" s="9"/>
      <c r="AB300" s="9"/>
      <c r="AC300" s="9"/>
      <c r="AD300" s="9"/>
      <c r="AE300" s="9"/>
      <c r="AF300" s="9"/>
      <c r="AG300" s="9"/>
      <c r="AH300" s="9"/>
      <c r="AI300" s="9"/>
      <c r="AJ300" s="9"/>
      <c r="AK300" s="9"/>
      <c r="AL300" s="11">
        <f t="shared" si="16"/>
        <v>0</v>
      </c>
      <c r="AM300" s="11">
        <f t="shared" si="17"/>
        <v>0</v>
      </c>
      <c r="AN300" s="47" t="e">
        <f t="shared" si="18"/>
        <v>#DIV/0!</v>
      </c>
      <c r="AO300" s="11">
        <f>SUM(VLOOKUP($A300,APR!$A$2:$AM$301,38,FALSE),VLOOKUP($A$2,MAY!$A$2:$AN$301,39,FALSE),VLOOKUP($A300,JUN!$A$2:$AM$301,38,FALSE))</f>
        <v>0</v>
      </c>
      <c r="AP300" s="11">
        <f>SUM(VLOOKUP($A300,APR!$A$2:$AM$301,39,FALSE),VLOOKUP($A$2,MAY!$A$2:$AN$301,40,FALSE),VLOOKUP($A300,JUN!$A$2:$AM$301,39,FALSE))</f>
        <v>0</v>
      </c>
      <c r="AQ300" s="125" t="e">
        <f t="shared" si="19"/>
        <v>#DIV/0!</v>
      </c>
    </row>
    <row r="301" spans="1:43" x14ac:dyDescent="0.25">
      <c r="A301" s="10">
        <v>300</v>
      </c>
      <c r="B301" s="11">
        <f>VLOOKUP($A301,Table2[[No]:[Date Student Last Attended Program
(mm/dd/yyyy)]],2,FALSE)</f>
        <v>0</v>
      </c>
      <c r="C301" s="12">
        <f>VLOOKUP($A301,Table2[[No]:[Date Student Last Attended Program
(mm/dd/yyyy)]],4,FALSE)</f>
        <v>0</v>
      </c>
      <c r="D301" s="51">
        <f>VLOOKUP($A301,Table2[[No]:[Date Student Last Attended Program
(mm/dd/yyyy)]],14,FALSE)</f>
        <v>0</v>
      </c>
      <c r="E301" s="138">
        <f>VLOOKUP($A301,Table2[[No]:[Date Student Last Attended Program
(mm/dd/yyyy)]],17,FALSE)</f>
        <v>0</v>
      </c>
      <c r="F301" s="207">
        <f>VLOOKUP($A301,Table2[[No]:[Date Student Last Attended Program
(mm/dd/yyyy)]],18,FALSE)</f>
        <v>0</v>
      </c>
      <c r="G301" s="209">
        <f>VLOOKUP($A301,Table2[[#All],[No]:[Which Group Does Student Participate In?
(optional)]],23,FALSE)</f>
        <v>0</v>
      </c>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11">
        <f t="shared" si="16"/>
        <v>0</v>
      </c>
      <c r="AM301" s="11">
        <f t="shared" si="17"/>
        <v>0</v>
      </c>
      <c r="AN301" s="47" t="e">
        <f t="shared" si="18"/>
        <v>#DIV/0!</v>
      </c>
      <c r="AO301" s="11">
        <f>SUM(VLOOKUP($A301,APR!$A$2:$AM$301,38,FALSE),VLOOKUP($A$2,MAY!$A$2:$AN$301,39,FALSE),VLOOKUP($A301,JUN!$A$2:$AM$301,38,FALSE))</f>
        <v>0</v>
      </c>
      <c r="AP301" s="11">
        <f>SUM(VLOOKUP($A301,APR!$A$2:$AM$301,39,FALSE),VLOOKUP($A$2,MAY!$A$2:$AN$301,40,FALSE),VLOOKUP($A301,JUN!$A$2:$AM$301,39,FALSE))</f>
        <v>0</v>
      </c>
      <c r="AQ301" s="125" t="e">
        <f t="shared" si="19"/>
        <v>#DIV/0!</v>
      </c>
    </row>
    <row r="302" spans="1:43" x14ac:dyDescent="0.25">
      <c r="E302" s="206"/>
      <c r="F302" s="4"/>
      <c r="G302" s="203"/>
      <c r="H302" s="129">
        <f t="shared" ref="H302:AK302" si="20">COUNTIF(H2:H301,"1")</f>
        <v>0</v>
      </c>
      <c r="I302" s="129">
        <f t="shared" si="20"/>
        <v>0</v>
      </c>
      <c r="J302" s="129">
        <f t="shared" si="20"/>
        <v>0</v>
      </c>
      <c r="K302" s="129">
        <f t="shared" si="20"/>
        <v>0</v>
      </c>
      <c r="L302" s="129">
        <f t="shared" si="20"/>
        <v>0</v>
      </c>
      <c r="M302" s="129">
        <f t="shared" si="20"/>
        <v>0</v>
      </c>
      <c r="N302" s="129">
        <f t="shared" si="20"/>
        <v>0</v>
      </c>
      <c r="O302" s="129">
        <f t="shared" si="20"/>
        <v>0</v>
      </c>
      <c r="P302" s="129">
        <f t="shared" si="20"/>
        <v>0</v>
      </c>
      <c r="Q302" s="129">
        <f t="shared" si="20"/>
        <v>0</v>
      </c>
      <c r="R302" s="129">
        <f t="shared" si="20"/>
        <v>0</v>
      </c>
      <c r="S302" s="129">
        <f t="shared" si="20"/>
        <v>0</v>
      </c>
      <c r="T302" s="129">
        <f t="shared" si="20"/>
        <v>0</v>
      </c>
      <c r="U302" s="129">
        <f t="shared" si="20"/>
        <v>0</v>
      </c>
      <c r="V302" s="129">
        <f t="shared" si="20"/>
        <v>0</v>
      </c>
      <c r="W302" s="129">
        <f t="shared" si="20"/>
        <v>0</v>
      </c>
      <c r="X302" s="129">
        <f t="shared" si="20"/>
        <v>0</v>
      </c>
      <c r="Y302" s="129">
        <f t="shared" si="20"/>
        <v>0</v>
      </c>
      <c r="Z302" s="129">
        <f t="shared" si="20"/>
        <v>0</v>
      </c>
      <c r="AA302" s="129">
        <f t="shared" si="20"/>
        <v>0</v>
      </c>
      <c r="AB302" s="129">
        <f t="shared" si="20"/>
        <v>0</v>
      </c>
      <c r="AC302" s="129">
        <f t="shared" si="20"/>
        <v>0</v>
      </c>
      <c r="AD302" s="129">
        <f t="shared" si="20"/>
        <v>0</v>
      </c>
      <c r="AE302" s="129">
        <f t="shared" si="20"/>
        <v>0</v>
      </c>
      <c r="AF302" s="129">
        <f t="shared" si="20"/>
        <v>0</v>
      </c>
      <c r="AG302" s="129">
        <f t="shared" si="20"/>
        <v>0</v>
      </c>
      <c r="AH302" s="129">
        <f t="shared" si="20"/>
        <v>0</v>
      </c>
      <c r="AI302" s="129">
        <f t="shared" si="20"/>
        <v>0</v>
      </c>
      <c r="AJ302" s="129">
        <f t="shared" si="20"/>
        <v>0</v>
      </c>
      <c r="AK302" s="129">
        <f t="shared" si="20"/>
        <v>0</v>
      </c>
    </row>
    <row r="303" spans="1:43" x14ac:dyDescent="0.25">
      <c r="E303" s="206"/>
      <c r="F303" s="4"/>
      <c r="G303" s="203"/>
      <c r="H303" s="129">
        <f t="shared" ref="H303:AK303" si="21">COUNTIF(H2:H301,"0")+COUNTIF(H2:H301,"1")</f>
        <v>0</v>
      </c>
      <c r="I303" s="129">
        <f t="shared" si="21"/>
        <v>0</v>
      </c>
      <c r="J303" s="129">
        <f t="shared" si="21"/>
        <v>0</v>
      </c>
      <c r="K303" s="129">
        <f t="shared" si="21"/>
        <v>0</v>
      </c>
      <c r="L303" s="129">
        <f t="shared" si="21"/>
        <v>0</v>
      </c>
      <c r="M303" s="129">
        <f t="shared" si="21"/>
        <v>0</v>
      </c>
      <c r="N303" s="129">
        <f t="shared" si="21"/>
        <v>0</v>
      </c>
      <c r="O303" s="129">
        <f t="shared" si="21"/>
        <v>0</v>
      </c>
      <c r="P303" s="129">
        <f t="shared" si="21"/>
        <v>0</v>
      </c>
      <c r="Q303" s="129">
        <f t="shared" si="21"/>
        <v>0</v>
      </c>
      <c r="R303" s="129">
        <f t="shared" si="21"/>
        <v>0</v>
      </c>
      <c r="S303" s="129">
        <f t="shared" si="21"/>
        <v>0</v>
      </c>
      <c r="T303" s="129">
        <f t="shared" si="21"/>
        <v>0</v>
      </c>
      <c r="U303" s="129">
        <f t="shared" si="21"/>
        <v>0</v>
      </c>
      <c r="V303" s="129">
        <f t="shared" si="21"/>
        <v>0</v>
      </c>
      <c r="W303" s="129">
        <f t="shared" si="21"/>
        <v>0</v>
      </c>
      <c r="X303" s="129">
        <f t="shared" si="21"/>
        <v>0</v>
      </c>
      <c r="Y303" s="129">
        <f t="shared" si="21"/>
        <v>0</v>
      </c>
      <c r="Z303" s="129">
        <f t="shared" si="21"/>
        <v>0</v>
      </c>
      <c r="AA303" s="129">
        <f t="shared" si="21"/>
        <v>0</v>
      </c>
      <c r="AB303" s="129">
        <f t="shared" si="21"/>
        <v>0</v>
      </c>
      <c r="AC303" s="129">
        <f t="shared" si="21"/>
        <v>0</v>
      </c>
      <c r="AD303" s="129">
        <f t="shared" si="21"/>
        <v>0</v>
      </c>
      <c r="AE303" s="129">
        <f t="shared" si="21"/>
        <v>0</v>
      </c>
      <c r="AF303" s="129">
        <f t="shared" si="21"/>
        <v>0</v>
      </c>
      <c r="AG303" s="129">
        <f t="shared" si="21"/>
        <v>0</v>
      </c>
      <c r="AH303" s="129">
        <f t="shared" si="21"/>
        <v>0</v>
      </c>
      <c r="AI303" s="129">
        <f t="shared" si="21"/>
        <v>0</v>
      </c>
      <c r="AJ303" s="129">
        <f t="shared" si="21"/>
        <v>0</v>
      </c>
      <c r="AK303" s="129">
        <f t="shared" si="21"/>
        <v>0</v>
      </c>
    </row>
  </sheetData>
  <sheetProtection algorithmName="SHA-512" hashValue="UzRh9U6TRd2vzE26b1+vKboKMJqzKkHR24JO5Pa2l+mOU2Kb/WRttPYrlrIbYe5G6Lhhx6000c9Q4Vsa1nwHPA==" saltValue="yPwVYcVIwZyUlOC/0jRSdQ==" spinCount="100000" sheet="1" objects="1" scenarios="1" selectLockedCells="1" sort="0" autoFilter="0"/>
  <protectedRanges>
    <protectedRange sqref="G1:G301" name="MayEditableRange"/>
    <protectedRange sqref="G1:G301" name="JanEditRange"/>
    <protectedRange sqref="G1:G301" name="OctEditableRange"/>
    <protectedRange sqref="G1:G301" name="MarEditRange"/>
    <protectedRange sqref="A1:AQ301" name="JunEditableRange"/>
  </protectedRanges>
  <autoFilter ref="A1:AQ303" xr:uid="{86B3717A-4399-4998-8C44-77E81BE16E0E}">
    <sortState xmlns:xlrd2="http://schemas.microsoft.com/office/spreadsheetml/2017/richdata2" ref="A2:AQ303">
      <sortCondition ref="A1:A303"/>
    </sortState>
  </autoFilter>
  <conditionalFormatting sqref="H2:AN301">
    <cfRule type="expression" dxfId="6" priority="6">
      <formula>MOD(ROW(),2)</formula>
    </cfRule>
  </conditionalFormatting>
  <conditionalFormatting sqref="AO2:AQ301">
    <cfRule type="expression" dxfId="5" priority="5">
      <formula>MOD(ROW(),2)</formula>
    </cfRule>
  </conditionalFormatting>
  <conditionalFormatting sqref="B2:D301">
    <cfRule type="expression" dxfId="4" priority="3">
      <formula>MOD(ROW(),2)</formula>
    </cfRule>
  </conditionalFormatting>
  <conditionalFormatting sqref="E2:E303">
    <cfRule type="expression" dxfId="3" priority="2">
      <formula>MOD(ROW(),2)</formula>
    </cfRule>
  </conditionalFormatting>
  <conditionalFormatting sqref="G2:G301">
    <cfRule type="expression" dxfId="2" priority="1">
      <formula>MOD(ROW(),2)</formula>
    </cfRule>
  </conditionalFormatting>
  <dataValidations count="2">
    <dataValidation type="date" allowBlank="1" showInputMessage="1" showErrorMessage="1" error="Please enter a date between 1/1/1990 and 1/1/2015." sqref="F304:G1048576" xr:uid="{0993620C-8CD7-4DE4-98C9-EB6774691F69}">
      <formula1>32874</formula1>
      <formula2>42005</formula2>
    </dataValidation>
    <dataValidation type="date" operator="greaterThanOrEqual" allowBlank="1" showInputMessage="1" showErrorMessage="1" error="Please enter a date from this fiscal year" sqref="F2:F303 G302:G303" xr:uid="{7C5AA4F5-24B9-4677-A07B-E3503608398D}">
      <formula1>E2</formula1>
    </dataValidation>
  </dataValidations>
  <pageMargins left="0.25" right="0.25" top="0.75" bottom="0.75" header="0.3" footer="0.3"/>
  <pageSetup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dropdown!$A$1:$A$2</xm:f>
          </x14:formula1>
          <xm:sqref>H2:AK301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89D43-3FC6-496B-912B-6B0365712A34}">
  <sheetPr>
    <tabColor rgb="FF7030A0"/>
  </sheetPr>
  <dimension ref="A1:R11"/>
  <sheetViews>
    <sheetView zoomScale="93" zoomScaleNormal="93" workbookViewId="0">
      <selection activeCell="K14" sqref="K14"/>
    </sheetView>
  </sheetViews>
  <sheetFormatPr defaultRowHeight="15" x14ac:dyDescent="0.25"/>
  <cols>
    <col min="1" max="1" width="30.5703125" customWidth="1"/>
    <col min="2" max="3" width="0" hidden="1" customWidth="1"/>
  </cols>
  <sheetData>
    <row r="1" spans="1:18" ht="27" thickBot="1" x14ac:dyDescent="0.3">
      <c r="A1" s="69" t="s">
        <v>109</v>
      </c>
      <c r="B1" s="69" t="s">
        <v>110</v>
      </c>
      <c r="C1" s="69" t="s">
        <v>111</v>
      </c>
      <c r="D1" s="69" t="s">
        <v>112</v>
      </c>
      <c r="E1" s="67" t="s">
        <v>113</v>
      </c>
      <c r="F1" s="69" t="s">
        <v>114</v>
      </c>
      <c r="G1" s="67" t="s">
        <v>115</v>
      </c>
      <c r="H1" s="67" t="s">
        <v>116</v>
      </c>
      <c r="I1" s="67" t="s">
        <v>117</v>
      </c>
      <c r="J1" s="67" t="s">
        <v>118</v>
      </c>
      <c r="K1" s="67" t="s">
        <v>119</v>
      </c>
      <c r="L1" s="67" t="s">
        <v>120</v>
      </c>
      <c r="M1" s="67" t="s">
        <v>121</v>
      </c>
      <c r="N1" s="67" t="s">
        <v>122</v>
      </c>
      <c r="O1" s="67" t="s">
        <v>123</v>
      </c>
      <c r="P1" s="67" t="s">
        <v>124</v>
      </c>
      <c r="Q1" s="67" t="s">
        <v>125</v>
      </c>
      <c r="R1" s="67" t="s">
        <v>126</v>
      </c>
    </row>
    <row r="2" spans="1:18" ht="15.75" thickTop="1" x14ac:dyDescent="0.25">
      <c r="A2" s="73" t="s">
        <v>127</v>
      </c>
      <c r="B2" s="130">
        <f>COUNTIF(JUL!$E$302:$AI$302,"&gt;0")</f>
        <v>0</v>
      </c>
      <c r="C2" s="130">
        <f>COUNTIF(AUG!$E$302:$AI$302,"&gt;0")</f>
        <v>0</v>
      </c>
      <c r="D2" s="130">
        <f>COUNTIF(SEP!H302:AK302,"&gt;0")</f>
        <v>0</v>
      </c>
      <c r="E2" s="135">
        <f>SUM(B2:D2)</f>
        <v>0</v>
      </c>
      <c r="F2" s="130">
        <f>COUNTIF(OCT!H302:AL302,"&gt;0")</f>
        <v>0</v>
      </c>
      <c r="G2" s="74">
        <f>COUNTIF(NOV!H302:AK302,"&gt;0")</f>
        <v>0</v>
      </c>
      <c r="H2" s="74">
        <f>COUNTIF(DEC!H302:AL302,"&gt;0")</f>
        <v>0</v>
      </c>
      <c r="I2" s="75">
        <f>SUM(F2:H2)</f>
        <v>0</v>
      </c>
      <c r="J2" s="74">
        <f>COUNTIF(JAN!H302:AL302,"&gt;0")</f>
        <v>0</v>
      </c>
      <c r="K2" s="74">
        <f>COUNTIF(FEB!H302:AI302,"&gt;0")</f>
        <v>0</v>
      </c>
      <c r="L2" s="74">
        <f>COUNTIF(MAR!H302:AL302,"&gt;0")</f>
        <v>0</v>
      </c>
      <c r="M2" s="75">
        <f>SUM(J2:L2)</f>
        <v>0</v>
      </c>
      <c r="N2" s="74">
        <f>COUNTIF(APR!F302:AK302,"&gt;0")</f>
        <v>0</v>
      </c>
      <c r="O2" s="74">
        <f>COUNTIF(MAY!H302:AL302,"&gt;0")</f>
        <v>0</v>
      </c>
      <c r="P2" s="74">
        <f>COUNTIF(JUN!H302:AK302,"&gt;0")</f>
        <v>0</v>
      </c>
      <c r="Q2" s="75">
        <f>SUM(N2:P2)</f>
        <v>0</v>
      </c>
      <c r="R2" s="75">
        <f>SUM(E2,I2,M2,Q2)</f>
        <v>0</v>
      </c>
    </row>
    <row r="3" spans="1:18" ht="27.6" customHeight="1" x14ac:dyDescent="0.25">
      <c r="A3" s="72" t="s">
        <v>128</v>
      </c>
      <c r="B3" s="252" t="s">
        <v>129</v>
      </c>
      <c r="C3" s="253"/>
      <c r="D3" s="253"/>
      <c r="E3" s="253"/>
      <c r="F3" s="253"/>
      <c r="G3" s="253"/>
      <c r="H3" s="253"/>
      <c r="I3" s="253"/>
      <c r="J3" s="253"/>
      <c r="K3" s="253"/>
      <c r="L3" s="253"/>
      <c r="M3" s="253"/>
      <c r="N3" s="253"/>
      <c r="O3" s="253"/>
      <c r="P3" s="253"/>
      <c r="Q3" s="254"/>
      <c r="R3" s="104" t="e">
        <f>'Performance Measures'!R2/'Program Info'!D8</f>
        <v>#DIV/0!</v>
      </c>
    </row>
    <row r="4" spans="1:18" x14ac:dyDescent="0.25">
      <c r="A4" s="65" t="s">
        <v>130</v>
      </c>
      <c r="B4" s="77">
        <f>SUM('Individual Attn Data'!E2:E301)</f>
        <v>0</v>
      </c>
      <c r="C4" s="77">
        <f>SUM('Individual Attn Data'!F2:F301)</f>
        <v>0</v>
      </c>
      <c r="D4" s="77">
        <f>SUM('Individual Attn Data'!G2:G301)</f>
        <v>0</v>
      </c>
      <c r="E4" s="134">
        <f>SUM(B4:D4)</f>
        <v>0</v>
      </c>
      <c r="F4" s="77">
        <f>SUM('Individual Attn Data'!I2:I301)</f>
        <v>0</v>
      </c>
      <c r="G4" s="77">
        <f>SUM('Individual Attn Data'!J2:J301)</f>
        <v>0</v>
      </c>
      <c r="H4" s="77">
        <f>SUM('Individual Attn Data'!K2:K301)</f>
        <v>0</v>
      </c>
      <c r="I4" s="76">
        <f>SUM(F4:H4)</f>
        <v>0</v>
      </c>
      <c r="J4" s="77">
        <f>SUM('Individual Attn Data'!M2:M301)</f>
        <v>0</v>
      </c>
      <c r="K4" s="77">
        <f>SUM('Individual Attn Data'!N2:N301)</f>
        <v>0</v>
      </c>
      <c r="L4" s="77">
        <f>SUM('Individual Attn Data'!O2:O301)</f>
        <v>0</v>
      </c>
      <c r="M4" s="76">
        <f>SUM(J4:L4)</f>
        <v>0</v>
      </c>
      <c r="N4" s="77">
        <f>SUM('Individual Attn Data'!Q2:Q301)</f>
        <v>0</v>
      </c>
      <c r="O4" s="77">
        <f>SUM('Individual Attn Data'!R2:R301)</f>
        <v>0</v>
      </c>
      <c r="P4" s="77">
        <f>SUM('Individual Attn Data'!S2:S301)</f>
        <v>0</v>
      </c>
      <c r="Q4" s="76">
        <f>SUM(N4:P4)</f>
        <v>0</v>
      </c>
      <c r="R4" s="101">
        <f>SUM('Individual Attn Data'!U2:U301)</f>
        <v>0</v>
      </c>
    </row>
    <row r="5" spans="1:18" x14ac:dyDescent="0.25">
      <c r="A5" s="60"/>
      <c r="B5" s="60"/>
      <c r="C5" s="60"/>
      <c r="D5" s="60"/>
      <c r="E5" s="60"/>
      <c r="F5" s="60"/>
      <c r="G5" s="61"/>
      <c r="H5" s="61"/>
      <c r="I5" s="61"/>
      <c r="J5" s="61"/>
      <c r="K5" s="61"/>
      <c r="L5" s="61"/>
      <c r="M5" s="61"/>
      <c r="N5" s="61" t="str">
        <f>IFERROR(#REF!/'Program Info'!$D$5," ")</f>
        <v xml:space="preserve"> </v>
      </c>
      <c r="O5" s="61" t="str">
        <f>IFERROR(#REF!/'Program Info'!$D$5," ")</f>
        <v xml:space="preserve"> </v>
      </c>
      <c r="P5" s="61" t="str">
        <f>IFERROR(#REF!/'Program Info'!$D$5," ")</f>
        <v xml:space="preserve"> </v>
      </c>
      <c r="Q5" s="61" t="str">
        <f>IFERROR(#REF!/'Program Info'!$D$5," ")</f>
        <v xml:space="preserve"> </v>
      </c>
      <c r="R5" s="61"/>
    </row>
    <row r="6" spans="1:18" x14ac:dyDescent="0.25">
      <c r="A6" s="255" t="s">
        <v>131</v>
      </c>
      <c r="B6" s="255"/>
      <c r="C6" s="255"/>
      <c r="D6" s="255"/>
      <c r="E6" s="255"/>
      <c r="F6" s="255"/>
      <c r="G6" s="255"/>
      <c r="H6" s="255"/>
      <c r="I6" s="255"/>
      <c r="J6" s="255"/>
      <c r="K6" s="255"/>
      <c r="L6" s="255"/>
      <c r="M6" s="255"/>
      <c r="N6" s="255"/>
      <c r="O6" s="255"/>
      <c r="P6" s="255"/>
      <c r="Q6" s="255"/>
      <c r="R6" s="255"/>
    </row>
    <row r="7" spans="1:18" x14ac:dyDescent="0.25">
      <c r="A7" s="65" t="s">
        <v>132</v>
      </c>
      <c r="B7" s="62">
        <f>COUNTIF('Individual Attn Data'!E2:E301,"&gt;0")</f>
        <v>0</v>
      </c>
      <c r="C7" s="62">
        <f>COUNTIF('Individual Attn Data'!F2:F301,"&gt;0")</f>
        <v>0</v>
      </c>
      <c r="D7" s="62">
        <f>COUNTIF('Individual Attn Data'!G2:G301,"&gt;0")</f>
        <v>0</v>
      </c>
      <c r="E7" s="70">
        <f>COUNTIF(SEP!AO2:AO301,"&gt;0")</f>
        <v>0</v>
      </c>
      <c r="F7" s="62">
        <f>COUNTIF('Individual Attn Data'!I2:I301,"&gt;0")</f>
        <v>0</v>
      </c>
      <c r="G7" s="62">
        <f>COUNTIF('Individual Attn Data'!J2:J301,"&gt;0")</f>
        <v>0</v>
      </c>
      <c r="H7" s="62">
        <f>COUNTIF('Individual Attn Data'!K2:K301,"&gt;0")</f>
        <v>0</v>
      </c>
      <c r="I7" s="70">
        <f>COUNTIF('Individual Attn Data'!L2:L301,"&gt;0")</f>
        <v>0</v>
      </c>
      <c r="J7" s="62">
        <f>COUNTIF('Individual Attn Data'!M2:M301,"&gt;0")</f>
        <v>0</v>
      </c>
      <c r="K7" s="62">
        <f>COUNTIF('Individual Attn Data'!N2:N301,"&gt;0")</f>
        <v>0</v>
      </c>
      <c r="L7" s="62">
        <f>COUNTIF('Individual Attn Data'!O2:O301,"&gt;0")</f>
        <v>0</v>
      </c>
      <c r="M7" s="70">
        <f>COUNTIF('Individual Attn Data'!P2:P301,"&gt;0")</f>
        <v>0</v>
      </c>
      <c r="N7" s="62">
        <f>COUNTIF('Individual Attn Data'!Q2:Q301,"&gt;0")</f>
        <v>0</v>
      </c>
      <c r="O7" s="62">
        <f>COUNTIF('Individual Attn Data'!R2:R301,"&gt;0")</f>
        <v>0</v>
      </c>
      <c r="P7" s="62">
        <f>COUNTIF('Individual Attn Data'!S2:S301,"&gt;0")</f>
        <v>0</v>
      </c>
      <c r="Q7" s="70">
        <f>COUNTIF('Individual Attn Data'!T2:T301,"&gt;0")</f>
        <v>0</v>
      </c>
      <c r="R7" s="70">
        <f>COUNTIF('Individual Attn Data'!U2:U301,"&gt;0")</f>
        <v>0</v>
      </c>
    </row>
    <row r="8" spans="1:18" x14ac:dyDescent="0.25">
      <c r="A8" s="256" t="s">
        <v>133</v>
      </c>
      <c r="B8" s="257"/>
      <c r="C8" s="257"/>
      <c r="D8" s="257"/>
      <c r="E8" s="257"/>
      <c r="F8" s="257"/>
      <c r="G8" s="257"/>
      <c r="H8" s="257"/>
      <c r="I8" s="257"/>
      <c r="J8" s="257"/>
      <c r="K8" s="257"/>
      <c r="L8" s="257"/>
      <c r="M8" s="257"/>
      <c r="N8" s="257"/>
      <c r="O8" s="257"/>
      <c r="P8" s="257"/>
      <c r="Q8" s="257"/>
      <c r="R8" s="258"/>
    </row>
    <row r="9" spans="1:18" ht="26.25" x14ac:dyDescent="0.25">
      <c r="A9" s="66" t="s">
        <v>134</v>
      </c>
      <c r="B9" s="63" t="e">
        <f>AVERAGEIF(JUL!E302:AI302,"&gt;0",JUL!E302:AI302)</f>
        <v>#DIV/0!</v>
      </c>
      <c r="C9" s="63" t="e">
        <f>AVERAGEIF(AUG!E302:AI302,"&gt;0",AUG!E302:AI302)</f>
        <v>#DIV/0!</v>
      </c>
      <c r="D9" s="63" t="e">
        <f>AVERAGEIF(SEP!H302:AK302,"&gt;0",SEP!H302:AK302)</f>
        <v>#DIV/0!</v>
      </c>
      <c r="E9" s="139" t="e">
        <f>E4/E2</f>
        <v>#DIV/0!</v>
      </c>
      <c r="F9" s="63" t="e">
        <f>AVERAGEIF(OCT!H302:AL302,"&gt;0",OCT!H302:AL302)</f>
        <v>#DIV/0!</v>
      </c>
      <c r="G9" s="63" t="e">
        <f>AVERAGEIF(NOV!H302:AK302,"&gt;0",NOV!H302:AK302)</f>
        <v>#DIV/0!</v>
      </c>
      <c r="H9" s="63" t="e">
        <f>AVERAGEIF(DEC!H302:AL302,"&gt;0",DEC!H302:AL302)</f>
        <v>#DIV/0!</v>
      </c>
      <c r="I9" s="78" t="e">
        <f>SUM(NOV!H302:AK302,DEC!H302:AL302,OCT!H302:AL302)/I2</f>
        <v>#DIV/0!</v>
      </c>
      <c r="J9" s="63" t="e">
        <f>AVERAGEIF(JAN!H302:AL302,"&gt;0",JAN!H302:AL302)</f>
        <v>#DIV/0!</v>
      </c>
      <c r="K9" s="63" t="e">
        <f>AVERAGEIF(FEB!H302:AI302,"&gt;0",FEB!H302:AI302)</f>
        <v>#DIV/0!</v>
      </c>
      <c r="L9" s="63" t="e">
        <f>AVERAGEIF(MAR!H302:AL302,"&gt;0",MAR!H302:AL302)</f>
        <v>#DIV/0!</v>
      </c>
      <c r="M9" s="78" t="e">
        <f>SUM(JAN!H302:AL302,FEB!H302:AI302,MAR!H302:AL302)/$M$2</f>
        <v>#DIV/0!</v>
      </c>
      <c r="N9" s="63" t="e">
        <f>AVERAGEIF(APR!F302:AK302,"&gt;0",APR!F302:AK302)</f>
        <v>#DIV/0!</v>
      </c>
      <c r="O9" s="63" t="e">
        <f>AVERAGEIF(MAY!H302:AL302,"&gt;0",MAY!H302:AL302)</f>
        <v>#DIV/0!</v>
      </c>
      <c r="P9" s="63" t="e">
        <f>AVERAGEIF(JUN!H302:AK302,"&gt;0",JUN!H302:AK302)</f>
        <v>#DIV/0!</v>
      </c>
      <c r="Q9" s="78" t="e">
        <f>SUM(APR!F302:AK302,MAY!H302:AL302,JUN!H302:AK302)/$Q$2</f>
        <v>#DIV/0!</v>
      </c>
      <c r="R9" s="78" t="e">
        <f>SUM('Individual Attn Data'!U2:U301)/R2</f>
        <v>#DIV/0!</v>
      </c>
    </row>
    <row r="10" spans="1:18" ht="26.25" x14ac:dyDescent="0.25">
      <c r="A10" s="66" t="s">
        <v>135</v>
      </c>
      <c r="B10" s="63" t="e">
        <f>AVERAGEIF(JUL!E303:AI303,"&gt;0",JUL!E303:AI303)</f>
        <v>#DIV/0!</v>
      </c>
      <c r="C10" s="63" t="e">
        <f>AVERAGEIF(AUG!E303:AI303,"&gt;0",AUG!E303:AI303)</f>
        <v>#DIV/0!</v>
      </c>
      <c r="D10" s="63" t="e">
        <f>AVERAGEIF(SEP!H303:AK303,"&gt;0",SEP!H303:AK303)</f>
        <v>#DIV/0!</v>
      </c>
      <c r="E10" s="131" t="e">
        <f>SUM(SEP!H303:AK303,AUG!E303:AI303,JUL!E303:AI303)/'Performance Measures'!E2</f>
        <v>#DIV/0!</v>
      </c>
      <c r="F10" s="63" t="e">
        <f>AVERAGEIF(OCT!H303:AL303,"&gt;0",OCT!H303:AL303)</f>
        <v>#DIV/0!</v>
      </c>
      <c r="G10" s="63" t="e">
        <f>AVERAGEIF(NOV!H303:AK303,"&gt;0",NOV!H303:AK303)</f>
        <v>#DIV/0!</v>
      </c>
      <c r="H10" s="63" t="e">
        <f>AVERAGEIF(DEC!H303:AL303,"&gt;0",DEC!H303:AL303)</f>
        <v>#DIV/0!</v>
      </c>
      <c r="I10" s="78" t="e">
        <f>SUM(NOV!H303:AK303,DEC!H303:AL303,OCT!H303:AL303)/'Performance Measures'!I2</f>
        <v>#DIV/0!</v>
      </c>
      <c r="J10" s="63" t="e">
        <f>AVERAGEIF(JAN!H303:AL303,"&gt;0",JAN!H303:AL303)</f>
        <v>#DIV/0!</v>
      </c>
      <c r="K10" s="63" t="e">
        <f>AVERAGEIF(FEB!H303:AI303,"&gt;0",FEB!H303:AI303)</f>
        <v>#DIV/0!</v>
      </c>
      <c r="L10" s="63" t="e">
        <f>AVERAGEIF(MAR!H303:AL303,"&gt;0",MAR!H303:AL303)</f>
        <v>#DIV/0!</v>
      </c>
      <c r="M10" s="78" t="e">
        <f>SUM(JAN!H303:AL303,FEB!H303:AI303,MAR!H303:AL303)/$M$2</f>
        <v>#DIV/0!</v>
      </c>
      <c r="N10" s="63" t="e">
        <f>AVERAGEIF(APR!F303:AK303,"&gt;0",APR!F303:AK303)</f>
        <v>#DIV/0!</v>
      </c>
      <c r="O10" s="63" t="e">
        <f>AVERAGEIF(MAY!H303:AL303,"&gt;0",MAY!H303:AL303)</f>
        <v>#DIV/0!</v>
      </c>
      <c r="P10" s="63" t="e">
        <f>AVERAGEIF(JUN!H303:AK303,"&gt;0",JUN!H303:AK303)</f>
        <v>#DIV/0!</v>
      </c>
      <c r="Q10" s="78" t="e">
        <f>SUM(APR!F303:AK303,MAY!H303:AL303,JUN!H303:AK303)/$Q$2</f>
        <v>#DIV/0!</v>
      </c>
      <c r="R10" s="78" t="e">
        <f>SUM('Individual Attn Data'!V2:V301)/R2</f>
        <v>#DIV/0!</v>
      </c>
    </row>
    <row r="11" spans="1:18" ht="26.25" x14ac:dyDescent="0.25">
      <c r="A11" s="66" t="s">
        <v>136</v>
      </c>
      <c r="B11" s="64" t="e">
        <f t="shared" ref="B11:R11" si="0">B9/B10</f>
        <v>#DIV/0!</v>
      </c>
      <c r="C11" s="64" t="e">
        <f t="shared" si="0"/>
        <v>#DIV/0!</v>
      </c>
      <c r="D11" s="64" t="e">
        <f t="shared" si="0"/>
        <v>#DIV/0!</v>
      </c>
      <c r="E11" s="133" t="e">
        <f t="shared" si="0"/>
        <v>#DIV/0!</v>
      </c>
      <c r="F11" s="64" t="e">
        <f t="shared" si="0"/>
        <v>#DIV/0!</v>
      </c>
      <c r="G11" s="64" t="e">
        <f t="shared" si="0"/>
        <v>#DIV/0!</v>
      </c>
      <c r="H11" s="64" t="e">
        <f t="shared" si="0"/>
        <v>#DIV/0!</v>
      </c>
      <c r="I11" s="79" t="e">
        <f t="shared" si="0"/>
        <v>#DIV/0!</v>
      </c>
      <c r="J11" s="64" t="e">
        <f t="shared" si="0"/>
        <v>#DIV/0!</v>
      </c>
      <c r="K11" s="64" t="e">
        <f t="shared" si="0"/>
        <v>#DIV/0!</v>
      </c>
      <c r="L11" s="64" t="e">
        <f t="shared" si="0"/>
        <v>#DIV/0!</v>
      </c>
      <c r="M11" s="79" t="e">
        <f t="shared" si="0"/>
        <v>#DIV/0!</v>
      </c>
      <c r="N11" s="64" t="e">
        <f t="shared" si="0"/>
        <v>#DIV/0!</v>
      </c>
      <c r="O11" s="64" t="e">
        <f t="shared" si="0"/>
        <v>#DIV/0!</v>
      </c>
      <c r="P11" s="64" t="e">
        <f t="shared" si="0"/>
        <v>#DIV/0!</v>
      </c>
      <c r="Q11" s="79" t="e">
        <f t="shared" si="0"/>
        <v>#DIV/0!</v>
      </c>
      <c r="R11" s="79" t="e">
        <f t="shared" si="0"/>
        <v>#DIV/0!</v>
      </c>
    </row>
  </sheetData>
  <sheetProtection algorithmName="SHA-512" hashValue="g6iKLw/6nsdn+3xlqUr95bzRhq2nuX9cKg+IhCfouiD4U5QwQqo17dD/rXFRjyt+oX7Sw2HWSGE4UEXE5iVLuA==" saltValue="ieam24IrxdhRQWo+fY37mw==" spinCount="100000" sheet="1" objects="1" scenarios="1"/>
  <mergeCells count="3">
    <mergeCell ref="B3:Q3"/>
    <mergeCell ref="A6:R6"/>
    <mergeCell ref="A8:R8"/>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6">
    <tabColor rgb="FF7030A0"/>
  </sheetPr>
  <dimension ref="A1:AF301"/>
  <sheetViews>
    <sheetView workbookViewId="0">
      <pane ySplit="1" topLeftCell="A2" activePane="bottomLeft" state="frozen"/>
      <selection pane="bottomLeft" activeCell="A302" sqref="A302"/>
    </sheetView>
  </sheetViews>
  <sheetFormatPr defaultRowHeight="15" x14ac:dyDescent="0.25"/>
  <cols>
    <col min="1" max="1" width="4.7109375" style="6" customWidth="1"/>
    <col min="2" max="2" width="24" style="5" customWidth="1"/>
    <col min="3" max="3" width="25.42578125" style="5" customWidth="1"/>
    <col min="4" max="4" width="15.28515625" style="5" bestFit="1" customWidth="1"/>
    <col min="5" max="6" width="4.7109375" style="5" hidden="1" customWidth="1"/>
    <col min="7" max="7" width="6.42578125" style="5" customWidth="1"/>
    <col min="8" max="8" width="9.28515625" style="5" bestFit="1" customWidth="1"/>
    <col min="9" max="9" width="6.42578125" style="5" customWidth="1"/>
    <col min="10" max="10" width="4.5703125" style="5" customWidth="1"/>
    <col min="11" max="11" width="4.7109375" style="5" customWidth="1"/>
    <col min="12" max="12" width="9.28515625" style="43" bestFit="1" customWidth="1"/>
    <col min="13" max="15" width="4.5703125" style="5" customWidth="1"/>
    <col min="16" max="16" width="9" style="43" bestFit="1" customWidth="1"/>
    <col min="17" max="17" width="5" style="1" customWidth="1"/>
    <col min="18" max="18" width="4.5703125" style="1" customWidth="1"/>
    <col min="19" max="19" width="4.7109375" style="1" customWidth="1"/>
    <col min="20" max="20" width="9.28515625" style="44" bestFit="1" customWidth="1"/>
    <col min="21" max="21" width="9.28515625" style="1" bestFit="1" customWidth="1"/>
    <col min="22" max="22" width="5.28515625" style="1" customWidth="1"/>
    <col min="23" max="23" width="6.5703125" style="48" customWidth="1"/>
    <col min="24" max="27" width="2.5703125" customWidth="1"/>
    <col min="28" max="28" width="30.5703125" customWidth="1"/>
    <col min="29" max="30" width="5.7109375" hidden="1" customWidth="1"/>
    <col min="31" max="31" width="5.7109375" customWidth="1"/>
    <col min="32" max="32" width="6.42578125" style="132" customWidth="1"/>
    <col min="33" max="33" width="5.7109375" customWidth="1"/>
    <col min="34" max="34" width="5.28515625" customWidth="1"/>
    <col min="35" max="35" width="5.140625" customWidth="1"/>
    <col min="36" max="36" width="6" customWidth="1"/>
    <col min="37" max="37" width="6.5703125" customWidth="1"/>
    <col min="38" max="38" width="6.42578125" customWidth="1"/>
    <col min="39" max="39" width="6.28515625" customWidth="1"/>
    <col min="40" max="40" width="7.140625" customWidth="1"/>
    <col min="41" max="41" width="7.28515625" customWidth="1"/>
    <col min="42" max="42" width="6.28515625" customWidth="1"/>
    <col min="43" max="43" width="6.5703125" bestFit="1" customWidth="1"/>
    <col min="44" max="44" width="6.85546875" bestFit="1" customWidth="1"/>
    <col min="45" max="45" width="7.42578125" customWidth="1"/>
  </cols>
  <sheetData>
    <row r="1" spans="1:23" ht="60.75" customHeight="1" thickBot="1" x14ac:dyDescent="0.3">
      <c r="A1" s="67" t="s">
        <v>69</v>
      </c>
      <c r="B1" s="67" t="s">
        <v>70</v>
      </c>
      <c r="C1" s="67" t="s">
        <v>71</v>
      </c>
      <c r="D1" s="67" t="s">
        <v>72</v>
      </c>
      <c r="E1" s="67" t="s">
        <v>137</v>
      </c>
      <c r="F1" s="67" t="s">
        <v>138</v>
      </c>
      <c r="G1" s="67" t="s">
        <v>139</v>
      </c>
      <c r="H1" s="67" t="s">
        <v>140</v>
      </c>
      <c r="I1" s="67" t="s">
        <v>141</v>
      </c>
      <c r="J1" s="67" t="s">
        <v>142</v>
      </c>
      <c r="K1" s="67" t="s">
        <v>143</v>
      </c>
      <c r="L1" s="67" t="s">
        <v>144</v>
      </c>
      <c r="M1" s="67" t="s">
        <v>145</v>
      </c>
      <c r="N1" s="67" t="s">
        <v>146</v>
      </c>
      <c r="O1" s="67" t="s">
        <v>147</v>
      </c>
      <c r="P1" s="67" t="s">
        <v>148</v>
      </c>
      <c r="Q1" s="67" t="s">
        <v>149</v>
      </c>
      <c r="R1" s="67" t="s">
        <v>150</v>
      </c>
      <c r="S1" s="67" t="s">
        <v>151</v>
      </c>
      <c r="T1" s="71" t="s">
        <v>152</v>
      </c>
      <c r="U1" s="71" t="s">
        <v>153</v>
      </c>
      <c r="V1" s="71" t="s">
        <v>154</v>
      </c>
      <c r="W1" s="71" t="s">
        <v>155</v>
      </c>
    </row>
    <row r="2" spans="1:23" ht="15.75" thickTop="1" x14ac:dyDescent="0.25">
      <c r="A2" s="56">
        <v>1</v>
      </c>
      <c r="B2" s="157">
        <f>VLOOKUP($A2,Table2[[No]:[Date Student Last Attended Program
(mm/dd/yyyy)]],2,FALSE)</f>
        <v>0</v>
      </c>
      <c r="C2" s="157">
        <f>VLOOKUP($A2,Table2[[No]:[Date Student Last Attended Program
(mm/dd/yyyy)]],4,FALSE)</f>
        <v>0</v>
      </c>
      <c r="D2" s="157">
        <f>VLOOKUP($A2,Table2[[No]:[Date Student Last Attended Program
(mm/dd/yyyy)]],14,FALSE)</f>
        <v>0</v>
      </c>
      <c r="E2" s="58">
        <f>COUNTIF(JUL!E2:AI2,"1")</f>
        <v>0</v>
      </c>
      <c r="F2" s="58">
        <f>COUNTIF(AUG!E2:AI2,"1")</f>
        <v>0</v>
      </c>
      <c r="G2" s="58">
        <f>VLOOKUP(A2,SEP!$A$2:$AL$301,38,FALSE)</f>
        <v>0</v>
      </c>
      <c r="H2" s="58">
        <f>VLOOKUP(A2,SEP!$A$2:$AP$301,41,FALSE)</f>
        <v>0</v>
      </c>
      <c r="I2" s="58">
        <f>VLOOKUP(A2,OCT!$A$2:$AM$301,39,FALSE)</f>
        <v>0</v>
      </c>
      <c r="J2" s="57">
        <f>VLOOKUP(A2,NOV!$A$2:$AL$301,38,FALSE)</f>
        <v>0</v>
      </c>
      <c r="K2" s="57">
        <f>VLOOKUP(A2,DEC!$A$2:$AM$301,39,FALSE)</f>
        <v>0</v>
      </c>
      <c r="L2" s="57">
        <f>VLOOKUP(A2,DEC!$A$2:$AP$301,42,FALSE)</f>
        <v>0</v>
      </c>
      <c r="M2" s="57">
        <f>VLOOKUP($A2,JAN!$A$2:$AM$301,39,FALSE)</f>
        <v>0</v>
      </c>
      <c r="N2" s="57">
        <f>VLOOKUP(A2,FEB!$A$2:$AJ$301,36,FALSE)</f>
        <v>0</v>
      </c>
      <c r="O2" s="215">
        <f>VLOOKUP($A2,MAR!$A$2:$AP$301,39,FALSE)</f>
        <v>0</v>
      </c>
      <c r="P2" s="215">
        <f>VLOOKUP($A2,MAR!$A$2:$AP$301,42,FALSE)</f>
        <v>0</v>
      </c>
      <c r="Q2" s="215">
        <f>VLOOKUP($A2,APR!$A$2:$AL$301,38,FALSE)</f>
        <v>0</v>
      </c>
      <c r="R2" s="215">
        <f>VLOOKUP(A2,MAY!$A$2:$AM$301,39,FALSE)</f>
        <v>0</v>
      </c>
      <c r="S2" s="215">
        <f>VLOOKUP($A2,JUN!$A$2:$AO$301,38,FALSE)</f>
        <v>0</v>
      </c>
      <c r="T2" s="215">
        <f>VLOOKUP($A2,JUN!$A$2:$AO$301,41,FALSE)</f>
        <v>0</v>
      </c>
      <c r="U2" s="216">
        <f t="shared" ref="U2:U65" si="0">L2+P2+T2+H2</f>
        <v>0</v>
      </c>
      <c r="V2" s="217">
        <f>SUM(VLOOKUP(A2,SEP!$A$2:$AP$301,42,FALSE),VLOOKUP(A2,DEC!$A$2:$AQ$301,43,FALSE),VLOOKUP(A2,MAR!$A$2:$AQ$301,43,FALSE),VLOOKUP(A2,JUN!$A$2:$AP$301,42,FALSE))</f>
        <v>0</v>
      </c>
      <c r="W2" s="218" t="e">
        <f t="shared" ref="W2:W65" si="1">U2/V2</f>
        <v>#DIV/0!</v>
      </c>
    </row>
    <row r="3" spans="1:23" x14ac:dyDescent="0.25">
      <c r="A3" s="59">
        <v>2</v>
      </c>
      <c r="B3" s="157">
        <f>VLOOKUP($A3,Table2[[No]:[Date Student Last Attended Program
(mm/dd/yyyy)]],2,FALSE)</f>
        <v>0</v>
      </c>
      <c r="C3" s="157">
        <f>VLOOKUP($A3,Table2[[No]:[Date Student Last Attended Program
(mm/dd/yyyy)]],4,FALSE)</f>
        <v>0</v>
      </c>
      <c r="D3" s="157">
        <f>VLOOKUP($A3,Table2[[No]:[Date Student Last Attended Program
(mm/dd/yyyy)]],14,FALSE)</f>
        <v>0</v>
      </c>
      <c r="E3" s="58">
        <f>COUNTIF(JUL!E3:AI3,"1")</f>
        <v>0</v>
      </c>
      <c r="F3" s="58">
        <f>COUNTIF(AUG!E3:AI3,"1")</f>
        <v>0</v>
      </c>
      <c r="G3" s="58">
        <f>VLOOKUP(A3,SEP!$A$2:$AL$301,38,FALSE)</f>
        <v>0</v>
      </c>
      <c r="H3" s="58">
        <f>VLOOKUP(A3,SEP!$A$2:$AP$301,41,FALSE)</f>
        <v>0</v>
      </c>
      <c r="I3" s="58">
        <f>VLOOKUP(A3,OCT!$A$2:$AM$301,39,FALSE)</f>
        <v>0</v>
      </c>
      <c r="J3" s="57">
        <f>VLOOKUP(A3,NOV!$A$2:$AL$301,38,FALSE)</f>
        <v>0</v>
      </c>
      <c r="K3" s="57">
        <f>VLOOKUP(A3,DEC!$A$2:$AM$301,39,FALSE)</f>
        <v>0</v>
      </c>
      <c r="L3" s="57">
        <f>VLOOKUP(A3,DEC!$A$2:$AP$301,42,FALSE)</f>
        <v>0</v>
      </c>
      <c r="M3" s="57">
        <f>VLOOKUP($A3,JAN!$A$2:$AM$301,39,FALSE)</f>
        <v>0</v>
      </c>
      <c r="N3" s="57">
        <f>VLOOKUP(A3,FEB!$A$2:$AJ$301,36,FALSE)</f>
        <v>0</v>
      </c>
      <c r="O3" s="215">
        <f>VLOOKUP($A3,MAR!$A$2:$AP$301,39,FALSE)</f>
        <v>0</v>
      </c>
      <c r="P3" s="215">
        <f>VLOOKUP($A3,MAR!$A$2:$AP$301,42,FALSE)</f>
        <v>0</v>
      </c>
      <c r="Q3" s="215">
        <f>VLOOKUP($A3,APR!$A$2:$AL$301,38,FALSE)</f>
        <v>0</v>
      </c>
      <c r="R3" s="215">
        <f>VLOOKUP(A3,MAY!$A$2:$AM$301,39,FALSE)</f>
        <v>0</v>
      </c>
      <c r="S3" s="215">
        <f>VLOOKUP($A3,JUN!$A$2:$AO$301,38,FALSE)</f>
        <v>0</v>
      </c>
      <c r="T3" s="215">
        <f>VLOOKUP($A3,JUN!$A$2:$AO$301,41,FALSE)</f>
        <v>0</v>
      </c>
      <c r="U3" s="216">
        <f t="shared" si="0"/>
        <v>0</v>
      </c>
      <c r="V3" s="217">
        <f>SUM(VLOOKUP(A3,SEP!$A$2:$AP$301,42,FALSE),VLOOKUP(A3,DEC!$A$2:$AQ$301,43,FALSE),VLOOKUP(A3,MAR!$A$2:$AQ$301,43,FALSE),VLOOKUP(A3,JUN!$A$2:$AP$301,42,FALSE))</f>
        <v>0</v>
      </c>
      <c r="W3" s="218" t="e">
        <f t="shared" si="1"/>
        <v>#DIV/0!</v>
      </c>
    </row>
    <row r="4" spans="1:23" x14ac:dyDescent="0.25">
      <c r="A4" s="59">
        <v>3</v>
      </c>
      <c r="B4" s="157">
        <f>VLOOKUP($A4,Table2[[No]:[Date Student Last Attended Program
(mm/dd/yyyy)]],2,FALSE)</f>
        <v>0</v>
      </c>
      <c r="C4" s="157">
        <f>VLOOKUP($A4,Table2[[No]:[Date Student Last Attended Program
(mm/dd/yyyy)]],4,FALSE)</f>
        <v>0</v>
      </c>
      <c r="D4" s="157">
        <f>VLOOKUP($A4,Table2[[No]:[Date Student Last Attended Program
(mm/dd/yyyy)]],14,FALSE)</f>
        <v>0</v>
      </c>
      <c r="E4" s="58">
        <f>COUNTIF(JUL!E4:AI4,"1")</f>
        <v>0</v>
      </c>
      <c r="F4" s="58">
        <f>COUNTIF(AUG!E4:AI4,"1")</f>
        <v>0</v>
      </c>
      <c r="G4" s="58">
        <f>VLOOKUP(A4,SEP!$A$2:$AL$301,38,FALSE)</f>
        <v>0</v>
      </c>
      <c r="H4" s="58">
        <f>VLOOKUP(A4,SEP!$A$2:$AP$301,41,FALSE)</f>
        <v>0</v>
      </c>
      <c r="I4" s="58">
        <f>VLOOKUP(A4,OCT!$A$2:$AM$301,39,FALSE)</f>
        <v>0</v>
      </c>
      <c r="J4" s="57">
        <f>VLOOKUP(A4,NOV!$A$2:$AL$301,38,FALSE)</f>
        <v>0</v>
      </c>
      <c r="K4" s="57">
        <f>VLOOKUP(A4,DEC!$A$2:$AM$301,39,FALSE)</f>
        <v>0</v>
      </c>
      <c r="L4" s="57">
        <f>VLOOKUP(A4,DEC!$A$2:$AP$301,42,FALSE)</f>
        <v>0</v>
      </c>
      <c r="M4" s="57">
        <f>VLOOKUP($A4,JAN!$A$2:$AM$301,39,FALSE)</f>
        <v>0</v>
      </c>
      <c r="N4" s="57">
        <f>VLOOKUP(A4,FEB!$A$2:$AJ$301,36,FALSE)</f>
        <v>0</v>
      </c>
      <c r="O4" s="215">
        <f>VLOOKUP($A4,MAR!$A$2:$AP$301,39,FALSE)</f>
        <v>0</v>
      </c>
      <c r="P4" s="215">
        <f>VLOOKUP($A4,MAR!$A$2:$AP$301,42,FALSE)</f>
        <v>0</v>
      </c>
      <c r="Q4" s="215">
        <f>VLOOKUP($A4,APR!$A$2:$AL$301,38,FALSE)</f>
        <v>0</v>
      </c>
      <c r="R4" s="215">
        <f>VLOOKUP(A4,MAY!$A$2:$AM$301,39,FALSE)</f>
        <v>0</v>
      </c>
      <c r="S4" s="215">
        <f>VLOOKUP($A4,JUN!$A$2:$AO$301,38,FALSE)</f>
        <v>0</v>
      </c>
      <c r="T4" s="215">
        <f>VLOOKUP($A4,JUN!$A$2:$AO$301,41,FALSE)</f>
        <v>0</v>
      </c>
      <c r="U4" s="216">
        <f t="shared" si="0"/>
        <v>0</v>
      </c>
      <c r="V4" s="217">
        <f>SUM(VLOOKUP(A4,SEP!$A$2:$AP$301,42,FALSE),VLOOKUP(A4,DEC!$A$2:$AQ$301,43,FALSE),VLOOKUP(A4,MAR!$A$2:$AQ$301,43,FALSE),VLOOKUP(A4,JUN!$A$2:$AP$301,42,FALSE))</f>
        <v>0</v>
      </c>
      <c r="W4" s="218" t="e">
        <f t="shared" si="1"/>
        <v>#DIV/0!</v>
      </c>
    </row>
    <row r="5" spans="1:23" x14ac:dyDescent="0.25">
      <c r="A5" s="59">
        <v>4</v>
      </c>
      <c r="B5" s="157">
        <f>VLOOKUP($A5,Table2[[No]:[Date Student Last Attended Program
(mm/dd/yyyy)]],2,FALSE)</f>
        <v>0</v>
      </c>
      <c r="C5" s="157">
        <f>VLOOKUP($A5,Table2[[No]:[Date Student Last Attended Program
(mm/dd/yyyy)]],4,FALSE)</f>
        <v>0</v>
      </c>
      <c r="D5" s="157">
        <f>VLOOKUP($A5,Table2[[No]:[Date Student Last Attended Program
(mm/dd/yyyy)]],14,FALSE)</f>
        <v>0</v>
      </c>
      <c r="E5" s="58">
        <f>COUNTIF(JUL!E5:AI5,"1")</f>
        <v>0</v>
      </c>
      <c r="F5" s="58">
        <f>COUNTIF(AUG!E5:AI5,"1")</f>
        <v>0</v>
      </c>
      <c r="G5" s="58">
        <f>VLOOKUP(A5,SEP!$A$2:$AL$301,38,FALSE)</f>
        <v>0</v>
      </c>
      <c r="H5" s="58">
        <f>VLOOKUP(A5,SEP!$A$2:$AP$301,41,FALSE)</f>
        <v>0</v>
      </c>
      <c r="I5" s="58">
        <f>VLOOKUP(A5,OCT!$A$2:$AM$301,39,FALSE)</f>
        <v>0</v>
      </c>
      <c r="J5" s="57">
        <f>VLOOKUP(A5,NOV!$A$2:$AL$301,38,FALSE)</f>
        <v>0</v>
      </c>
      <c r="K5" s="57">
        <f>VLOOKUP(A5,DEC!$A$2:$AM$301,39,FALSE)</f>
        <v>0</v>
      </c>
      <c r="L5" s="57">
        <f>VLOOKUP(A5,DEC!$A$2:$AP$301,42,FALSE)</f>
        <v>0</v>
      </c>
      <c r="M5" s="57">
        <f>VLOOKUP($A5,JAN!$A$2:$AM$301,39,FALSE)</f>
        <v>0</v>
      </c>
      <c r="N5" s="57">
        <f>VLOOKUP(A5,FEB!$A$2:$AJ$301,36,FALSE)</f>
        <v>0</v>
      </c>
      <c r="O5" s="215">
        <f>VLOOKUP($A5,MAR!$A$2:$AP$301,39,FALSE)</f>
        <v>0</v>
      </c>
      <c r="P5" s="215">
        <f>VLOOKUP($A5,MAR!$A$2:$AP$301,42,FALSE)</f>
        <v>0</v>
      </c>
      <c r="Q5" s="215">
        <f>VLOOKUP($A5,APR!$A$2:$AL$301,38,FALSE)</f>
        <v>0</v>
      </c>
      <c r="R5" s="215">
        <f>VLOOKUP(A5,MAY!$A$2:$AM$301,39,FALSE)</f>
        <v>0</v>
      </c>
      <c r="S5" s="215">
        <f>VLOOKUP($A5,JUN!$A$2:$AO$301,38,FALSE)</f>
        <v>0</v>
      </c>
      <c r="T5" s="215">
        <f>VLOOKUP($A5,JUN!$A$2:$AO$301,41,FALSE)</f>
        <v>0</v>
      </c>
      <c r="U5" s="216">
        <f t="shared" si="0"/>
        <v>0</v>
      </c>
      <c r="V5" s="217">
        <f>SUM(VLOOKUP(A5,SEP!$A$2:$AP$301,42,FALSE),VLOOKUP(A5,DEC!$A$2:$AQ$301,43,FALSE),VLOOKUP(A5,MAR!$A$2:$AQ$301,43,FALSE),VLOOKUP(A5,JUN!$A$2:$AP$301,42,FALSE))</f>
        <v>0</v>
      </c>
      <c r="W5" s="218" t="e">
        <f t="shared" si="1"/>
        <v>#DIV/0!</v>
      </c>
    </row>
    <row r="6" spans="1:23" x14ac:dyDescent="0.25">
      <c r="A6" s="59">
        <v>5</v>
      </c>
      <c r="B6" s="157">
        <f>VLOOKUP($A6,Table2[[No]:[Date Student Last Attended Program
(mm/dd/yyyy)]],2,FALSE)</f>
        <v>0</v>
      </c>
      <c r="C6" s="157">
        <f>VLOOKUP($A6,Table2[[No]:[Date Student Last Attended Program
(mm/dd/yyyy)]],4,FALSE)</f>
        <v>0</v>
      </c>
      <c r="D6" s="157">
        <f>VLOOKUP($A6,Table2[[No]:[Date Student Last Attended Program
(mm/dd/yyyy)]],14,FALSE)</f>
        <v>0</v>
      </c>
      <c r="E6" s="58">
        <f>COUNTIF(JUL!E6:AI6,"1")</f>
        <v>0</v>
      </c>
      <c r="F6" s="58">
        <f>COUNTIF(AUG!E6:AI6,"1")</f>
        <v>0</v>
      </c>
      <c r="G6" s="58">
        <f>VLOOKUP(A6,SEP!$A$2:$AL$301,38,FALSE)</f>
        <v>0</v>
      </c>
      <c r="H6" s="58">
        <f>VLOOKUP(A6,SEP!$A$2:$AP$301,41,FALSE)</f>
        <v>0</v>
      </c>
      <c r="I6" s="58">
        <f>VLOOKUP(A6,OCT!$A$2:$AM$301,39,FALSE)</f>
        <v>0</v>
      </c>
      <c r="J6" s="57">
        <f>VLOOKUP(A6,NOV!$A$2:$AL$301,38,FALSE)</f>
        <v>0</v>
      </c>
      <c r="K6" s="57">
        <f>VLOOKUP(A6,DEC!$A$2:$AM$301,39,FALSE)</f>
        <v>0</v>
      </c>
      <c r="L6" s="57">
        <f>VLOOKUP(A6,DEC!$A$2:$AP$301,42,FALSE)</f>
        <v>0</v>
      </c>
      <c r="M6" s="57">
        <f>VLOOKUP($A6,JAN!$A$2:$AM$301,39,FALSE)</f>
        <v>0</v>
      </c>
      <c r="N6" s="57">
        <f>VLOOKUP(A6,FEB!$A$2:$AJ$301,36,FALSE)</f>
        <v>0</v>
      </c>
      <c r="O6" s="215">
        <f>VLOOKUP($A6,MAR!$A$2:$AP$301,39,FALSE)</f>
        <v>0</v>
      </c>
      <c r="P6" s="215">
        <f>VLOOKUP($A6,MAR!$A$2:$AP$301,42,FALSE)</f>
        <v>0</v>
      </c>
      <c r="Q6" s="215">
        <f>VLOOKUP($A6,APR!$A$2:$AL$301,38,FALSE)</f>
        <v>0</v>
      </c>
      <c r="R6" s="215">
        <f>VLOOKUP(A6,MAY!$A$2:$AM$301,39,FALSE)</f>
        <v>0</v>
      </c>
      <c r="S6" s="215">
        <f>VLOOKUP($A6,JUN!$A$2:$AO$301,38,FALSE)</f>
        <v>0</v>
      </c>
      <c r="T6" s="215">
        <f>VLOOKUP($A6,JUN!$A$2:$AO$301,41,FALSE)</f>
        <v>0</v>
      </c>
      <c r="U6" s="216">
        <f t="shared" si="0"/>
        <v>0</v>
      </c>
      <c r="V6" s="217">
        <f>SUM(VLOOKUP(A6,SEP!$A$2:$AP$301,42,FALSE),VLOOKUP(A6,DEC!$A$2:$AQ$301,43,FALSE),VLOOKUP(A6,MAR!$A$2:$AQ$301,43,FALSE),VLOOKUP(A6,JUN!$A$2:$AP$301,42,FALSE))</f>
        <v>0</v>
      </c>
      <c r="W6" s="218" t="e">
        <f t="shared" si="1"/>
        <v>#DIV/0!</v>
      </c>
    </row>
    <row r="7" spans="1:23" x14ac:dyDescent="0.25">
      <c r="A7" s="59">
        <v>6</v>
      </c>
      <c r="B7" s="157">
        <f>VLOOKUP($A7,Table2[[No]:[Date Student Last Attended Program
(mm/dd/yyyy)]],2,FALSE)</f>
        <v>0</v>
      </c>
      <c r="C7" s="157">
        <f>VLOOKUP($A7,Table2[[No]:[Date Student Last Attended Program
(mm/dd/yyyy)]],4,FALSE)</f>
        <v>0</v>
      </c>
      <c r="D7" s="157">
        <f>VLOOKUP($A7,Table2[[No]:[Date Student Last Attended Program
(mm/dd/yyyy)]],14,FALSE)</f>
        <v>0</v>
      </c>
      <c r="E7" s="58">
        <f>COUNTIF(JUL!E7:AI7,"1")</f>
        <v>0</v>
      </c>
      <c r="F7" s="58">
        <f>COUNTIF(AUG!E7:AI7,"1")</f>
        <v>0</v>
      </c>
      <c r="G7" s="58">
        <f>VLOOKUP(A7,SEP!$A$2:$AL$301,38,FALSE)</f>
        <v>0</v>
      </c>
      <c r="H7" s="58">
        <f>VLOOKUP(A7,SEP!$A$2:$AP$301,41,FALSE)</f>
        <v>0</v>
      </c>
      <c r="I7" s="58">
        <f>VLOOKUP(A7,OCT!$A$2:$AM$301,39,FALSE)</f>
        <v>0</v>
      </c>
      <c r="J7" s="57">
        <f>VLOOKUP(A7,NOV!$A$2:$AL$301,38,FALSE)</f>
        <v>0</v>
      </c>
      <c r="K7" s="57">
        <f>VLOOKUP(A7,DEC!$A$2:$AM$301,39,FALSE)</f>
        <v>0</v>
      </c>
      <c r="L7" s="57">
        <f>VLOOKUP(A7,DEC!$A$2:$AP$301,42,FALSE)</f>
        <v>0</v>
      </c>
      <c r="M7" s="57">
        <f>VLOOKUP($A7,JAN!$A$2:$AM$301,39,FALSE)</f>
        <v>0</v>
      </c>
      <c r="N7" s="57">
        <f>VLOOKUP(A7,FEB!$A$2:$AJ$301,36,FALSE)</f>
        <v>0</v>
      </c>
      <c r="O7" s="215">
        <f>VLOOKUP($A7,MAR!$A$2:$AP$301,39,FALSE)</f>
        <v>0</v>
      </c>
      <c r="P7" s="215">
        <f>VLOOKUP($A7,MAR!$A$2:$AP$301,42,FALSE)</f>
        <v>0</v>
      </c>
      <c r="Q7" s="215">
        <f>VLOOKUP($A7,APR!$A$2:$AL$301,38,FALSE)</f>
        <v>0</v>
      </c>
      <c r="R7" s="215">
        <f>VLOOKUP(A7,MAY!$A$2:$AM$301,39,FALSE)</f>
        <v>0</v>
      </c>
      <c r="S7" s="215">
        <f>VLOOKUP($A7,JUN!$A$2:$AO$301,38,FALSE)</f>
        <v>0</v>
      </c>
      <c r="T7" s="215">
        <f>VLOOKUP($A7,JUN!$A$2:$AO$301,41,FALSE)</f>
        <v>0</v>
      </c>
      <c r="U7" s="216">
        <f t="shared" si="0"/>
        <v>0</v>
      </c>
      <c r="V7" s="217">
        <f>SUM(VLOOKUP(A7,SEP!$A$2:$AP$301,42,FALSE),VLOOKUP(A7,DEC!$A$2:$AQ$301,43,FALSE),VLOOKUP(A7,MAR!$A$2:$AQ$301,43,FALSE),VLOOKUP(A7,JUN!$A$2:$AP$301,42,FALSE))</f>
        <v>0</v>
      </c>
      <c r="W7" s="218" t="e">
        <f t="shared" si="1"/>
        <v>#DIV/0!</v>
      </c>
    </row>
    <row r="8" spans="1:23" x14ac:dyDescent="0.25">
      <c r="A8" s="59">
        <v>7</v>
      </c>
      <c r="B8" s="157">
        <f>VLOOKUP($A8,Table2[[No]:[Date Student Last Attended Program
(mm/dd/yyyy)]],2,FALSE)</f>
        <v>0</v>
      </c>
      <c r="C8" s="157">
        <f>VLOOKUP($A8,Table2[[No]:[Date Student Last Attended Program
(mm/dd/yyyy)]],4,FALSE)</f>
        <v>0</v>
      </c>
      <c r="D8" s="157">
        <f>VLOOKUP($A8,Table2[[No]:[Date Student Last Attended Program
(mm/dd/yyyy)]],14,FALSE)</f>
        <v>0</v>
      </c>
      <c r="E8" s="58">
        <f>COUNTIF(JUL!E8:AI8,"1")</f>
        <v>0</v>
      </c>
      <c r="F8" s="58">
        <f>COUNTIF(AUG!E8:AI8,"1")</f>
        <v>0</v>
      </c>
      <c r="G8" s="58">
        <f>VLOOKUP(A8,SEP!$A$2:$AL$301,38,FALSE)</f>
        <v>0</v>
      </c>
      <c r="H8" s="58">
        <f>VLOOKUP(A8,SEP!$A$2:$AP$301,41,FALSE)</f>
        <v>0</v>
      </c>
      <c r="I8" s="58">
        <f>VLOOKUP(A8,OCT!$A$2:$AM$301,39,FALSE)</f>
        <v>0</v>
      </c>
      <c r="J8" s="57">
        <f>VLOOKUP(A8,NOV!$A$2:$AL$301,38,FALSE)</f>
        <v>0</v>
      </c>
      <c r="K8" s="57">
        <f>VLOOKUP(A8,DEC!$A$2:$AM$301,39,FALSE)</f>
        <v>0</v>
      </c>
      <c r="L8" s="57">
        <f>VLOOKUP(A8,DEC!$A$2:$AP$301,42,FALSE)</f>
        <v>0</v>
      </c>
      <c r="M8" s="57">
        <f>VLOOKUP($A8,JAN!$A$2:$AM$301,39,FALSE)</f>
        <v>0</v>
      </c>
      <c r="N8" s="57">
        <f>VLOOKUP(A8,FEB!$A$2:$AJ$301,36,FALSE)</f>
        <v>0</v>
      </c>
      <c r="O8" s="215">
        <f>VLOOKUP($A8,MAR!$A$2:$AP$301,39,FALSE)</f>
        <v>0</v>
      </c>
      <c r="P8" s="215">
        <f>VLOOKUP($A8,MAR!$A$2:$AP$301,42,FALSE)</f>
        <v>0</v>
      </c>
      <c r="Q8" s="215">
        <f>VLOOKUP($A8,APR!$A$2:$AL$301,38,FALSE)</f>
        <v>0</v>
      </c>
      <c r="R8" s="215">
        <f>VLOOKUP(A8,MAY!$A$2:$AM$301,39,FALSE)</f>
        <v>0</v>
      </c>
      <c r="S8" s="215">
        <f>VLOOKUP($A8,JUN!$A$2:$AO$301,38,FALSE)</f>
        <v>0</v>
      </c>
      <c r="T8" s="215">
        <f>VLOOKUP($A8,JUN!$A$2:$AO$301,41,FALSE)</f>
        <v>0</v>
      </c>
      <c r="U8" s="216">
        <f t="shared" si="0"/>
        <v>0</v>
      </c>
      <c r="V8" s="217">
        <f>SUM(VLOOKUP(A8,SEP!$A$2:$AP$301,42,FALSE),VLOOKUP(A8,DEC!$A$2:$AQ$301,43,FALSE),VLOOKUP(A8,MAR!$A$2:$AQ$301,43,FALSE),VLOOKUP(A8,JUN!$A$2:$AP$301,42,FALSE))</f>
        <v>0</v>
      </c>
      <c r="W8" s="218" t="e">
        <f t="shared" si="1"/>
        <v>#DIV/0!</v>
      </c>
    </row>
    <row r="9" spans="1:23" x14ac:dyDescent="0.25">
      <c r="A9" s="59">
        <v>8</v>
      </c>
      <c r="B9" s="157">
        <f>VLOOKUP($A9,Table2[[No]:[Date Student Last Attended Program
(mm/dd/yyyy)]],2,FALSE)</f>
        <v>0</v>
      </c>
      <c r="C9" s="157">
        <f>VLOOKUP($A9,Table2[[No]:[Date Student Last Attended Program
(mm/dd/yyyy)]],4,FALSE)</f>
        <v>0</v>
      </c>
      <c r="D9" s="157">
        <f>VLOOKUP($A9,Table2[[No]:[Date Student Last Attended Program
(mm/dd/yyyy)]],14,FALSE)</f>
        <v>0</v>
      </c>
      <c r="E9" s="58">
        <f>COUNTIF(JUL!E9:AI9,"1")</f>
        <v>0</v>
      </c>
      <c r="F9" s="58">
        <f>COUNTIF(AUG!E9:AI9,"1")</f>
        <v>0</v>
      </c>
      <c r="G9" s="58">
        <f>VLOOKUP(A9,SEP!$A$2:$AL$301,38,FALSE)</f>
        <v>0</v>
      </c>
      <c r="H9" s="58">
        <f>VLOOKUP(A9,SEP!$A$2:$AP$301,41,FALSE)</f>
        <v>0</v>
      </c>
      <c r="I9" s="58">
        <f>VLOOKUP(A9,OCT!$A$2:$AM$301,39,FALSE)</f>
        <v>0</v>
      </c>
      <c r="J9" s="57">
        <f>VLOOKUP(A9,NOV!$A$2:$AL$301,38,FALSE)</f>
        <v>0</v>
      </c>
      <c r="K9" s="57">
        <f>VLOOKUP(A9,DEC!$A$2:$AM$301,39,FALSE)</f>
        <v>0</v>
      </c>
      <c r="L9" s="57">
        <f>VLOOKUP(A9,DEC!$A$2:$AP$301,42,FALSE)</f>
        <v>0</v>
      </c>
      <c r="M9" s="57">
        <f>VLOOKUP($A9,JAN!$A$2:$AM$301,39,FALSE)</f>
        <v>0</v>
      </c>
      <c r="N9" s="57">
        <f>VLOOKUP(A9,FEB!$A$2:$AJ$301,36,FALSE)</f>
        <v>0</v>
      </c>
      <c r="O9" s="215">
        <f>VLOOKUP($A9,MAR!$A$2:$AP$301,39,FALSE)</f>
        <v>0</v>
      </c>
      <c r="P9" s="215">
        <f>VLOOKUP($A9,MAR!$A$2:$AP$301,42,FALSE)</f>
        <v>0</v>
      </c>
      <c r="Q9" s="215">
        <f>VLOOKUP($A9,APR!$A$2:$AL$301,38,FALSE)</f>
        <v>0</v>
      </c>
      <c r="R9" s="215">
        <f>VLOOKUP(A9,MAY!$A$2:$AM$301,39,FALSE)</f>
        <v>0</v>
      </c>
      <c r="S9" s="215">
        <f>VLOOKUP($A9,JUN!$A$2:$AO$301,38,FALSE)</f>
        <v>0</v>
      </c>
      <c r="T9" s="215">
        <f>VLOOKUP($A9,JUN!$A$2:$AO$301,41,FALSE)</f>
        <v>0</v>
      </c>
      <c r="U9" s="216">
        <f t="shared" si="0"/>
        <v>0</v>
      </c>
      <c r="V9" s="217">
        <f>SUM(VLOOKUP(A9,SEP!$A$2:$AP$301,42,FALSE),VLOOKUP(A9,DEC!$A$2:$AQ$301,43,FALSE),VLOOKUP(A9,MAR!$A$2:$AQ$301,43,FALSE),VLOOKUP(A9,JUN!$A$2:$AP$301,42,FALSE))</f>
        <v>0</v>
      </c>
      <c r="W9" s="218" t="e">
        <f t="shared" si="1"/>
        <v>#DIV/0!</v>
      </c>
    </row>
    <row r="10" spans="1:23" x14ac:dyDescent="0.25">
      <c r="A10" s="59">
        <v>9</v>
      </c>
      <c r="B10" s="157">
        <f>VLOOKUP($A10,Table2[[No]:[Date Student Last Attended Program
(mm/dd/yyyy)]],2,FALSE)</f>
        <v>0</v>
      </c>
      <c r="C10" s="157">
        <f>VLOOKUP($A10,Table2[[No]:[Date Student Last Attended Program
(mm/dd/yyyy)]],4,FALSE)</f>
        <v>0</v>
      </c>
      <c r="D10" s="157">
        <f>VLOOKUP($A10,Table2[[No]:[Date Student Last Attended Program
(mm/dd/yyyy)]],14,FALSE)</f>
        <v>0</v>
      </c>
      <c r="E10" s="58">
        <f>COUNTIF(JUL!E10:AI10,"1")</f>
        <v>0</v>
      </c>
      <c r="F10" s="58">
        <f>COUNTIF(AUG!E10:AI10,"1")</f>
        <v>0</v>
      </c>
      <c r="G10" s="58">
        <f>VLOOKUP(A10,SEP!$A$2:$AL$301,38,FALSE)</f>
        <v>0</v>
      </c>
      <c r="H10" s="58">
        <f>VLOOKUP(A10,SEP!$A$2:$AP$301,41,FALSE)</f>
        <v>0</v>
      </c>
      <c r="I10" s="58">
        <f>VLOOKUP(A10,OCT!$A$2:$AM$301,39,FALSE)</f>
        <v>0</v>
      </c>
      <c r="J10" s="57">
        <f>VLOOKUP(A10,NOV!$A$2:$AL$301,38,FALSE)</f>
        <v>0</v>
      </c>
      <c r="K10" s="57">
        <f>VLOOKUP(A10,DEC!$A$2:$AM$301,39,FALSE)</f>
        <v>0</v>
      </c>
      <c r="L10" s="57">
        <f>VLOOKUP(A10,DEC!$A$2:$AP$301,42,FALSE)</f>
        <v>0</v>
      </c>
      <c r="M10" s="57">
        <f>VLOOKUP($A10,JAN!$A$2:$AM$301,39,FALSE)</f>
        <v>0</v>
      </c>
      <c r="N10" s="57">
        <f>VLOOKUP(A10,FEB!$A$2:$AJ$301,36,FALSE)</f>
        <v>0</v>
      </c>
      <c r="O10" s="215">
        <f>VLOOKUP($A10,MAR!$A$2:$AP$301,39,FALSE)</f>
        <v>0</v>
      </c>
      <c r="P10" s="215">
        <f>VLOOKUP($A10,MAR!$A$2:$AP$301,42,FALSE)</f>
        <v>0</v>
      </c>
      <c r="Q10" s="215">
        <f>VLOOKUP($A10,APR!$A$2:$AL$301,38,FALSE)</f>
        <v>0</v>
      </c>
      <c r="R10" s="215">
        <f>VLOOKUP(A10,MAY!$A$2:$AM$301,39,FALSE)</f>
        <v>0</v>
      </c>
      <c r="S10" s="215">
        <f>VLOOKUP($A10,JUN!$A$2:$AO$301,38,FALSE)</f>
        <v>0</v>
      </c>
      <c r="T10" s="215">
        <f>VLOOKUP($A10,JUN!$A$2:$AO$301,41,FALSE)</f>
        <v>0</v>
      </c>
      <c r="U10" s="216">
        <f t="shared" si="0"/>
        <v>0</v>
      </c>
      <c r="V10" s="217">
        <f>SUM(VLOOKUP(A10,SEP!$A$2:$AP$301,42,FALSE),VLOOKUP(A10,DEC!$A$2:$AQ$301,43,FALSE),VLOOKUP(A10,MAR!$A$2:$AQ$301,43,FALSE),VLOOKUP(A10,JUN!$A$2:$AP$301,42,FALSE))</f>
        <v>0</v>
      </c>
      <c r="W10" s="218" t="e">
        <f t="shared" si="1"/>
        <v>#DIV/0!</v>
      </c>
    </row>
    <row r="11" spans="1:23" x14ac:dyDescent="0.25">
      <c r="A11" s="59">
        <v>10</v>
      </c>
      <c r="B11" s="157">
        <f>VLOOKUP($A11,Table2[[No]:[Date Student Last Attended Program
(mm/dd/yyyy)]],2,FALSE)</f>
        <v>0</v>
      </c>
      <c r="C11" s="157">
        <f>VLOOKUP($A11,Table2[[No]:[Date Student Last Attended Program
(mm/dd/yyyy)]],4,FALSE)</f>
        <v>0</v>
      </c>
      <c r="D11" s="157">
        <f>VLOOKUP($A11,Table2[[No]:[Date Student Last Attended Program
(mm/dd/yyyy)]],14,FALSE)</f>
        <v>0</v>
      </c>
      <c r="E11" s="58">
        <f>COUNTIF(JUL!E11:AI11,"1")</f>
        <v>0</v>
      </c>
      <c r="F11" s="58">
        <f>COUNTIF(AUG!E11:AI11,"1")</f>
        <v>0</v>
      </c>
      <c r="G11" s="58">
        <f>VLOOKUP(A11,SEP!$A$2:$AL$301,38,FALSE)</f>
        <v>0</v>
      </c>
      <c r="H11" s="58">
        <f>VLOOKUP(A11,SEP!$A$2:$AP$301,41,FALSE)</f>
        <v>0</v>
      </c>
      <c r="I11" s="58">
        <f>VLOOKUP(A11,OCT!$A$2:$AM$301,39,FALSE)</f>
        <v>0</v>
      </c>
      <c r="J11" s="57">
        <f>VLOOKUP(A11,NOV!$A$2:$AL$301,38,FALSE)</f>
        <v>0</v>
      </c>
      <c r="K11" s="57">
        <f>VLOOKUP(A11,DEC!$A$2:$AM$301,39,FALSE)</f>
        <v>0</v>
      </c>
      <c r="L11" s="57">
        <f>VLOOKUP(A11,DEC!$A$2:$AP$301,42,FALSE)</f>
        <v>0</v>
      </c>
      <c r="M11" s="57">
        <f>VLOOKUP($A11,JAN!$A$2:$AM$301,39,FALSE)</f>
        <v>0</v>
      </c>
      <c r="N11" s="57">
        <f>VLOOKUP(A11,FEB!$A$2:$AJ$301,36,FALSE)</f>
        <v>0</v>
      </c>
      <c r="O11" s="215">
        <f>VLOOKUP($A11,MAR!$A$2:$AP$301,39,FALSE)</f>
        <v>0</v>
      </c>
      <c r="P11" s="215">
        <f>VLOOKUP($A11,MAR!$A$2:$AP$301,42,FALSE)</f>
        <v>0</v>
      </c>
      <c r="Q11" s="215">
        <f>VLOOKUP($A11,APR!$A$2:$AL$301,38,FALSE)</f>
        <v>0</v>
      </c>
      <c r="R11" s="215">
        <f>VLOOKUP(A11,MAY!$A$2:$AM$301,39,FALSE)</f>
        <v>0</v>
      </c>
      <c r="S11" s="215">
        <f>VLOOKUP($A11,JUN!$A$2:$AO$301,38,FALSE)</f>
        <v>0</v>
      </c>
      <c r="T11" s="215">
        <f>VLOOKUP($A11,JUN!$A$2:$AO$301,41,FALSE)</f>
        <v>0</v>
      </c>
      <c r="U11" s="216">
        <f t="shared" si="0"/>
        <v>0</v>
      </c>
      <c r="V11" s="217">
        <f>SUM(VLOOKUP(A11,SEP!$A$2:$AP$301,42,FALSE),VLOOKUP(A11,DEC!$A$2:$AQ$301,43,FALSE),VLOOKUP(A11,MAR!$A$2:$AQ$301,43,FALSE),VLOOKUP(A11,JUN!$A$2:$AP$301,42,FALSE))</f>
        <v>0</v>
      </c>
      <c r="W11" s="218" t="e">
        <f t="shared" si="1"/>
        <v>#DIV/0!</v>
      </c>
    </row>
    <row r="12" spans="1:23" x14ac:dyDescent="0.25">
      <c r="A12" s="59">
        <v>11</v>
      </c>
      <c r="B12" s="157">
        <f>VLOOKUP($A12,Table2[[No]:[Date Student Last Attended Program
(mm/dd/yyyy)]],2,FALSE)</f>
        <v>0</v>
      </c>
      <c r="C12" s="157">
        <f>VLOOKUP($A12,Table2[[No]:[Date Student Last Attended Program
(mm/dd/yyyy)]],4,FALSE)</f>
        <v>0</v>
      </c>
      <c r="D12" s="157">
        <f>VLOOKUP($A12,Table2[[No]:[Date Student Last Attended Program
(mm/dd/yyyy)]],14,FALSE)</f>
        <v>0</v>
      </c>
      <c r="E12" s="58">
        <f>COUNTIF(JUL!E12:AI12,"1")</f>
        <v>0</v>
      </c>
      <c r="F12" s="58">
        <f>COUNTIF(AUG!E12:AI12,"1")</f>
        <v>0</v>
      </c>
      <c r="G12" s="58">
        <f>VLOOKUP(A12,SEP!$A$2:$AL$301,38,FALSE)</f>
        <v>0</v>
      </c>
      <c r="H12" s="58">
        <f>VLOOKUP(A12,SEP!$A$2:$AP$301,41,FALSE)</f>
        <v>0</v>
      </c>
      <c r="I12" s="58">
        <f>VLOOKUP(A12,OCT!$A$2:$AM$301,39,FALSE)</f>
        <v>0</v>
      </c>
      <c r="J12" s="57">
        <f>VLOOKUP(A12,NOV!$A$2:$AL$301,38,FALSE)</f>
        <v>0</v>
      </c>
      <c r="K12" s="57">
        <f>VLOOKUP(A12,DEC!$A$2:$AM$301,39,FALSE)</f>
        <v>0</v>
      </c>
      <c r="L12" s="57">
        <f>VLOOKUP(A12,DEC!$A$2:$AP$301,42,FALSE)</f>
        <v>0</v>
      </c>
      <c r="M12" s="57">
        <f>VLOOKUP($A12,JAN!$A$2:$AM$301,39,FALSE)</f>
        <v>0</v>
      </c>
      <c r="N12" s="57">
        <f>VLOOKUP(A12,FEB!$A$2:$AJ$301,36,FALSE)</f>
        <v>0</v>
      </c>
      <c r="O12" s="215">
        <f>VLOOKUP($A12,MAR!$A$2:$AP$301,39,FALSE)</f>
        <v>0</v>
      </c>
      <c r="P12" s="215">
        <f>VLOOKUP($A12,MAR!$A$2:$AP$301,42,FALSE)</f>
        <v>0</v>
      </c>
      <c r="Q12" s="215">
        <f>VLOOKUP($A12,APR!$A$2:$AL$301,38,FALSE)</f>
        <v>0</v>
      </c>
      <c r="R12" s="215">
        <f>VLOOKUP(A12,MAY!$A$2:$AM$301,39,FALSE)</f>
        <v>0</v>
      </c>
      <c r="S12" s="215">
        <f>VLOOKUP($A12,JUN!$A$2:$AO$301,38,FALSE)</f>
        <v>0</v>
      </c>
      <c r="T12" s="215">
        <f>VLOOKUP($A12,JUN!$A$2:$AO$301,41,FALSE)</f>
        <v>0</v>
      </c>
      <c r="U12" s="216">
        <f t="shared" si="0"/>
        <v>0</v>
      </c>
      <c r="V12" s="217">
        <f>SUM(VLOOKUP(A12,SEP!$A$2:$AP$301,42,FALSE),VLOOKUP(A12,DEC!$A$2:$AQ$301,43,FALSE),VLOOKUP(A12,MAR!$A$2:$AQ$301,43,FALSE),VLOOKUP(A12,JUN!$A$2:$AP$301,42,FALSE))</f>
        <v>0</v>
      </c>
      <c r="W12" s="218" t="e">
        <f t="shared" si="1"/>
        <v>#DIV/0!</v>
      </c>
    </row>
    <row r="13" spans="1:23" x14ac:dyDescent="0.25">
      <c r="A13" s="59">
        <v>12</v>
      </c>
      <c r="B13" s="157">
        <f>VLOOKUP($A13,Table2[[No]:[Date Student Last Attended Program
(mm/dd/yyyy)]],2,FALSE)</f>
        <v>0</v>
      </c>
      <c r="C13" s="157">
        <f>VLOOKUP($A13,Table2[[No]:[Date Student Last Attended Program
(mm/dd/yyyy)]],4,FALSE)</f>
        <v>0</v>
      </c>
      <c r="D13" s="157">
        <f>VLOOKUP($A13,Table2[[No]:[Date Student Last Attended Program
(mm/dd/yyyy)]],14,FALSE)</f>
        <v>0</v>
      </c>
      <c r="E13" s="58">
        <f>COUNTIF(JUL!E13:AI13,"1")</f>
        <v>0</v>
      </c>
      <c r="F13" s="58">
        <f>COUNTIF(AUG!E13:AI13,"1")</f>
        <v>0</v>
      </c>
      <c r="G13" s="58">
        <f>VLOOKUP(A13,SEP!$A$2:$AL$301,38,FALSE)</f>
        <v>0</v>
      </c>
      <c r="H13" s="58">
        <f>VLOOKUP(A13,SEP!$A$2:$AP$301,41,FALSE)</f>
        <v>0</v>
      </c>
      <c r="I13" s="58">
        <f>VLOOKUP(A13,OCT!$A$2:$AM$301,39,FALSE)</f>
        <v>0</v>
      </c>
      <c r="J13" s="57">
        <f>VLOOKUP(A13,NOV!$A$2:$AL$301,38,FALSE)</f>
        <v>0</v>
      </c>
      <c r="K13" s="57">
        <f>VLOOKUP(A13,DEC!$A$2:$AM$301,39,FALSE)</f>
        <v>0</v>
      </c>
      <c r="L13" s="57">
        <f>VLOOKUP(A13,DEC!$A$2:$AP$301,42,FALSE)</f>
        <v>0</v>
      </c>
      <c r="M13" s="57">
        <f>VLOOKUP($A13,JAN!$A$2:$AM$301,39,FALSE)</f>
        <v>0</v>
      </c>
      <c r="N13" s="57">
        <f>VLOOKUP(A13,FEB!$A$2:$AJ$301,36,FALSE)</f>
        <v>0</v>
      </c>
      <c r="O13" s="215">
        <f>VLOOKUP($A13,MAR!$A$2:$AP$301,39,FALSE)</f>
        <v>0</v>
      </c>
      <c r="P13" s="215">
        <f>VLOOKUP($A13,MAR!$A$2:$AP$301,42,FALSE)</f>
        <v>0</v>
      </c>
      <c r="Q13" s="215">
        <f>VLOOKUP($A13,APR!$A$2:$AL$301,38,FALSE)</f>
        <v>0</v>
      </c>
      <c r="R13" s="215">
        <f>VLOOKUP(A13,MAY!$A$2:$AM$301,39,FALSE)</f>
        <v>0</v>
      </c>
      <c r="S13" s="215">
        <f>VLOOKUP($A13,JUN!$A$2:$AO$301,38,FALSE)</f>
        <v>0</v>
      </c>
      <c r="T13" s="215">
        <f>VLOOKUP($A13,JUN!$A$2:$AO$301,41,FALSE)</f>
        <v>0</v>
      </c>
      <c r="U13" s="216">
        <f t="shared" si="0"/>
        <v>0</v>
      </c>
      <c r="V13" s="217">
        <f>SUM(VLOOKUP(A13,SEP!$A$2:$AP$301,42,FALSE),VLOOKUP(A13,DEC!$A$2:$AQ$301,43,FALSE),VLOOKUP(A13,MAR!$A$2:$AQ$301,43,FALSE),VLOOKUP(A13,JUN!$A$2:$AP$301,42,FALSE))</f>
        <v>0</v>
      </c>
      <c r="W13" s="218" t="e">
        <f t="shared" si="1"/>
        <v>#DIV/0!</v>
      </c>
    </row>
    <row r="14" spans="1:23" x14ac:dyDescent="0.25">
      <c r="A14" s="59">
        <v>13</v>
      </c>
      <c r="B14" s="157">
        <f>VLOOKUP($A14,Table2[[No]:[Date Student Last Attended Program
(mm/dd/yyyy)]],2,FALSE)</f>
        <v>0</v>
      </c>
      <c r="C14" s="157">
        <f>VLOOKUP($A14,Table2[[No]:[Date Student Last Attended Program
(mm/dd/yyyy)]],4,FALSE)</f>
        <v>0</v>
      </c>
      <c r="D14" s="157">
        <f>VLOOKUP($A14,Table2[[No]:[Date Student Last Attended Program
(mm/dd/yyyy)]],14,FALSE)</f>
        <v>0</v>
      </c>
      <c r="E14" s="58">
        <f>COUNTIF(JUL!E14:AI14,"1")</f>
        <v>0</v>
      </c>
      <c r="F14" s="58">
        <f>COUNTIF(AUG!E14:AI14,"1")</f>
        <v>0</v>
      </c>
      <c r="G14" s="58">
        <f>VLOOKUP(A14,SEP!$A$2:$AL$301,38,FALSE)</f>
        <v>0</v>
      </c>
      <c r="H14" s="58">
        <f>VLOOKUP(A14,SEP!$A$2:$AP$301,41,FALSE)</f>
        <v>0</v>
      </c>
      <c r="I14" s="58">
        <f>VLOOKUP(A14,OCT!$A$2:$AM$301,39,FALSE)</f>
        <v>0</v>
      </c>
      <c r="J14" s="57">
        <f>VLOOKUP(A14,NOV!$A$2:$AL$301,38,FALSE)</f>
        <v>0</v>
      </c>
      <c r="K14" s="57">
        <f>VLOOKUP(A14,DEC!$A$2:$AM$301,39,FALSE)</f>
        <v>0</v>
      </c>
      <c r="L14" s="57">
        <f>VLOOKUP(A14,DEC!$A$2:$AP$301,42,FALSE)</f>
        <v>0</v>
      </c>
      <c r="M14" s="57">
        <f>VLOOKUP($A14,JAN!$A$2:$AM$301,39,FALSE)</f>
        <v>0</v>
      </c>
      <c r="N14" s="57">
        <f>VLOOKUP(A14,FEB!$A$2:$AJ$301,36,FALSE)</f>
        <v>0</v>
      </c>
      <c r="O14" s="215">
        <f>VLOOKUP($A14,MAR!$A$2:$AP$301,39,FALSE)</f>
        <v>0</v>
      </c>
      <c r="P14" s="215">
        <f>VLOOKUP($A14,MAR!$A$2:$AP$301,42,FALSE)</f>
        <v>0</v>
      </c>
      <c r="Q14" s="215">
        <f>VLOOKUP($A14,APR!$A$2:$AL$301,38,FALSE)</f>
        <v>0</v>
      </c>
      <c r="R14" s="215">
        <f>VLOOKUP(A14,MAY!$A$2:$AM$301,39,FALSE)</f>
        <v>0</v>
      </c>
      <c r="S14" s="215">
        <f>VLOOKUP($A14,JUN!$A$2:$AO$301,38,FALSE)</f>
        <v>0</v>
      </c>
      <c r="T14" s="215">
        <f>VLOOKUP($A14,JUN!$A$2:$AO$301,41,FALSE)</f>
        <v>0</v>
      </c>
      <c r="U14" s="216">
        <f t="shared" si="0"/>
        <v>0</v>
      </c>
      <c r="V14" s="217">
        <f>SUM(VLOOKUP(A14,SEP!$A$2:$AP$301,42,FALSE),VLOOKUP(A14,DEC!$A$2:$AQ$301,43,FALSE),VLOOKUP(A14,MAR!$A$2:$AQ$301,43,FALSE),VLOOKUP(A14,JUN!$A$2:$AP$301,42,FALSE))</f>
        <v>0</v>
      </c>
      <c r="W14" s="218" t="e">
        <f t="shared" si="1"/>
        <v>#DIV/0!</v>
      </c>
    </row>
    <row r="15" spans="1:23" x14ac:dyDescent="0.25">
      <c r="A15" s="59">
        <v>14</v>
      </c>
      <c r="B15" s="157">
        <f>VLOOKUP($A15,Table2[[No]:[Date Student Last Attended Program
(mm/dd/yyyy)]],2,FALSE)</f>
        <v>0</v>
      </c>
      <c r="C15" s="157">
        <f>VLOOKUP($A15,Table2[[No]:[Date Student Last Attended Program
(mm/dd/yyyy)]],4,FALSE)</f>
        <v>0</v>
      </c>
      <c r="D15" s="157">
        <f>VLOOKUP($A15,Table2[[No]:[Date Student Last Attended Program
(mm/dd/yyyy)]],14,FALSE)</f>
        <v>0</v>
      </c>
      <c r="E15" s="58">
        <f>COUNTIF(JUL!E15:AI15,"1")</f>
        <v>0</v>
      </c>
      <c r="F15" s="58">
        <f>COUNTIF(AUG!E15:AI15,"1")</f>
        <v>0</v>
      </c>
      <c r="G15" s="58">
        <f>VLOOKUP(A15,SEP!$A$2:$AL$301,38,FALSE)</f>
        <v>0</v>
      </c>
      <c r="H15" s="58">
        <f>VLOOKUP(A15,SEP!$A$2:$AP$301,41,FALSE)</f>
        <v>0</v>
      </c>
      <c r="I15" s="58">
        <f>VLOOKUP(A15,OCT!$A$2:$AM$301,39,FALSE)</f>
        <v>0</v>
      </c>
      <c r="J15" s="57">
        <f>VLOOKUP(A15,NOV!$A$2:$AL$301,38,FALSE)</f>
        <v>0</v>
      </c>
      <c r="K15" s="57">
        <f>VLOOKUP(A15,DEC!$A$2:$AM$301,39,FALSE)</f>
        <v>0</v>
      </c>
      <c r="L15" s="57">
        <f>VLOOKUP(A15,DEC!$A$2:$AP$301,42,FALSE)</f>
        <v>0</v>
      </c>
      <c r="M15" s="57">
        <f>VLOOKUP($A15,JAN!$A$2:$AM$301,39,FALSE)</f>
        <v>0</v>
      </c>
      <c r="N15" s="57">
        <f>VLOOKUP(A15,FEB!$A$2:$AJ$301,36,FALSE)</f>
        <v>0</v>
      </c>
      <c r="O15" s="215">
        <f>VLOOKUP($A15,MAR!$A$2:$AP$301,39,FALSE)</f>
        <v>0</v>
      </c>
      <c r="P15" s="215">
        <f>VLOOKUP($A15,MAR!$A$2:$AP$301,42,FALSE)</f>
        <v>0</v>
      </c>
      <c r="Q15" s="215">
        <f>VLOOKUP($A15,APR!$A$2:$AL$301,38,FALSE)</f>
        <v>0</v>
      </c>
      <c r="R15" s="215">
        <f>VLOOKUP(A15,MAY!$A$2:$AM$301,39,FALSE)</f>
        <v>0</v>
      </c>
      <c r="S15" s="215">
        <f>VLOOKUP($A15,JUN!$A$2:$AO$301,38,FALSE)</f>
        <v>0</v>
      </c>
      <c r="T15" s="215">
        <f>VLOOKUP($A15,JUN!$A$2:$AO$301,41,FALSE)</f>
        <v>0</v>
      </c>
      <c r="U15" s="216">
        <f t="shared" si="0"/>
        <v>0</v>
      </c>
      <c r="V15" s="217">
        <f>SUM(VLOOKUP(A15,SEP!$A$2:$AP$301,42,FALSE),VLOOKUP(A15,DEC!$A$2:$AQ$301,43,FALSE),VLOOKUP(A15,MAR!$A$2:$AQ$301,43,FALSE),VLOOKUP(A15,JUN!$A$2:$AP$301,42,FALSE))</f>
        <v>0</v>
      </c>
      <c r="W15" s="218" t="e">
        <f t="shared" si="1"/>
        <v>#DIV/0!</v>
      </c>
    </row>
    <row r="16" spans="1:23" x14ac:dyDescent="0.25">
      <c r="A16" s="59">
        <v>15</v>
      </c>
      <c r="B16" s="157">
        <f>VLOOKUP($A16,Table2[[No]:[Date Student Last Attended Program
(mm/dd/yyyy)]],2,FALSE)</f>
        <v>0</v>
      </c>
      <c r="C16" s="157">
        <f>VLOOKUP($A16,Table2[[No]:[Date Student Last Attended Program
(mm/dd/yyyy)]],4,FALSE)</f>
        <v>0</v>
      </c>
      <c r="D16" s="157">
        <f>VLOOKUP($A16,Table2[[No]:[Date Student Last Attended Program
(mm/dd/yyyy)]],14,FALSE)</f>
        <v>0</v>
      </c>
      <c r="E16" s="58">
        <f>COUNTIF(JUL!E16:AI16,"1")</f>
        <v>0</v>
      </c>
      <c r="F16" s="58">
        <f>COUNTIF(AUG!E16:AI16,"1")</f>
        <v>0</v>
      </c>
      <c r="G16" s="58">
        <f>VLOOKUP(A16,SEP!$A$2:$AL$301,38,FALSE)</f>
        <v>0</v>
      </c>
      <c r="H16" s="58">
        <f>VLOOKUP(A16,SEP!$A$2:$AP$301,41,FALSE)</f>
        <v>0</v>
      </c>
      <c r="I16" s="58">
        <f>VLOOKUP(A16,OCT!$A$2:$AM$301,39,FALSE)</f>
        <v>0</v>
      </c>
      <c r="J16" s="57">
        <f>VLOOKUP(A16,NOV!$A$2:$AL$301,38,FALSE)</f>
        <v>0</v>
      </c>
      <c r="K16" s="57">
        <f>VLOOKUP(A16,DEC!$A$2:$AM$301,39,FALSE)</f>
        <v>0</v>
      </c>
      <c r="L16" s="57">
        <f>VLOOKUP(A16,DEC!$A$2:$AP$301,42,FALSE)</f>
        <v>0</v>
      </c>
      <c r="M16" s="57">
        <f>VLOOKUP($A16,JAN!$A$2:$AM$301,39,FALSE)</f>
        <v>0</v>
      </c>
      <c r="N16" s="57">
        <f>VLOOKUP(A16,FEB!$A$2:$AJ$301,36,FALSE)</f>
        <v>0</v>
      </c>
      <c r="O16" s="215">
        <f>VLOOKUP($A16,MAR!$A$2:$AP$301,39,FALSE)</f>
        <v>0</v>
      </c>
      <c r="P16" s="215">
        <f>VLOOKUP($A16,MAR!$A$2:$AP$301,42,FALSE)</f>
        <v>0</v>
      </c>
      <c r="Q16" s="215">
        <f>VLOOKUP($A16,APR!$A$2:$AL$301,38,FALSE)</f>
        <v>0</v>
      </c>
      <c r="R16" s="215">
        <f>VLOOKUP(A16,MAY!$A$2:$AM$301,39,FALSE)</f>
        <v>0</v>
      </c>
      <c r="S16" s="215">
        <f>VLOOKUP($A16,JUN!$A$2:$AO$301,38,FALSE)</f>
        <v>0</v>
      </c>
      <c r="T16" s="215">
        <f>VLOOKUP($A16,JUN!$A$2:$AO$301,41,FALSE)</f>
        <v>0</v>
      </c>
      <c r="U16" s="216">
        <f t="shared" si="0"/>
        <v>0</v>
      </c>
      <c r="V16" s="217">
        <f>SUM(VLOOKUP(A16,SEP!$A$2:$AP$301,42,FALSE),VLOOKUP(A16,DEC!$A$2:$AQ$301,43,FALSE),VLOOKUP(A16,MAR!$A$2:$AQ$301,43,FALSE),VLOOKUP(A16,JUN!$A$2:$AP$301,42,FALSE))</f>
        <v>0</v>
      </c>
      <c r="W16" s="218" t="e">
        <f t="shared" si="1"/>
        <v>#DIV/0!</v>
      </c>
    </row>
    <row r="17" spans="1:23" x14ac:dyDescent="0.25">
      <c r="A17" s="59">
        <v>16</v>
      </c>
      <c r="B17" s="157">
        <f>VLOOKUP($A17,Table2[[No]:[Date Student Last Attended Program
(mm/dd/yyyy)]],2,FALSE)</f>
        <v>0</v>
      </c>
      <c r="C17" s="157">
        <f>VLOOKUP($A17,Table2[[No]:[Date Student Last Attended Program
(mm/dd/yyyy)]],4,FALSE)</f>
        <v>0</v>
      </c>
      <c r="D17" s="157">
        <f>VLOOKUP($A17,Table2[[No]:[Date Student Last Attended Program
(mm/dd/yyyy)]],14,FALSE)</f>
        <v>0</v>
      </c>
      <c r="E17" s="58">
        <f>COUNTIF(JUL!E17:AI17,"1")</f>
        <v>0</v>
      </c>
      <c r="F17" s="58">
        <f>COUNTIF(AUG!E17:AI17,"1")</f>
        <v>0</v>
      </c>
      <c r="G17" s="58">
        <f>VLOOKUP(A17,SEP!$A$2:$AL$301,38,FALSE)</f>
        <v>0</v>
      </c>
      <c r="H17" s="58">
        <f>VLOOKUP(A17,SEP!$A$2:$AP$301,41,FALSE)</f>
        <v>0</v>
      </c>
      <c r="I17" s="58">
        <f>VLOOKUP(A17,OCT!$A$2:$AM$301,39,FALSE)</f>
        <v>0</v>
      </c>
      <c r="J17" s="57">
        <f>VLOOKUP(A17,NOV!$A$2:$AL$301,38,FALSE)</f>
        <v>0</v>
      </c>
      <c r="K17" s="57">
        <f>VLOOKUP(A17,DEC!$A$2:$AM$301,39,FALSE)</f>
        <v>0</v>
      </c>
      <c r="L17" s="57">
        <f>VLOOKUP(A17,DEC!$A$2:$AP$301,42,FALSE)</f>
        <v>0</v>
      </c>
      <c r="M17" s="57">
        <f>VLOOKUP($A17,JAN!$A$2:$AM$301,39,FALSE)</f>
        <v>0</v>
      </c>
      <c r="N17" s="57">
        <f>VLOOKUP(A17,FEB!$A$2:$AJ$301,36,FALSE)</f>
        <v>0</v>
      </c>
      <c r="O17" s="215">
        <f>VLOOKUP($A17,MAR!$A$2:$AP$301,39,FALSE)</f>
        <v>0</v>
      </c>
      <c r="P17" s="215">
        <f>VLOOKUP($A17,MAR!$A$2:$AP$301,42,FALSE)</f>
        <v>0</v>
      </c>
      <c r="Q17" s="215">
        <f>VLOOKUP($A17,APR!$A$2:$AL$301,38,FALSE)</f>
        <v>0</v>
      </c>
      <c r="R17" s="215">
        <f>VLOOKUP(A17,MAY!$A$2:$AM$301,39,FALSE)</f>
        <v>0</v>
      </c>
      <c r="S17" s="215">
        <f>VLOOKUP($A17,JUN!$A$2:$AO$301,38,FALSE)</f>
        <v>0</v>
      </c>
      <c r="T17" s="215">
        <f>VLOOKUP($A17,JUN!$A$2:$AO$301,41,FALSE)</f>
        <v>0</v>
      </c>
      <c r="U17" s="216">
        <f t="shared" si="0"/>
        <v>0</v>
      </c>
      <c r="V17" s="217">
        <f>SUM(VLOOKUP(A17,SEP!$A$2:$AP$301,42,FALSE),VLOOKUP(A17,DEC!$A$2:$AQ$301,43,FALSE),VLOOKUP(A17,MAR!$A$2:$AQ$301,43,FALSE),VLOOKUP(A17,JUN!$A$2:$AP$301,42,FALSE))</f>
        <v>0</v>
      </c>
      <c r="W17" s="218" t="e">
        <f t="shared" si="1"/>
        <v>#DIV/0!</v>
      </c>
    </row>
    <row r="18" spans="1:23" x14ac:dyDescent="0.25">
      <c r="A18" s="59">
        <v>17</v>
      </c>
      <c r="B18" s="157">
        <f>VLOOKUP($A18,Table2[[No]:[Date Student Last Attended Program
(mm/dd/yyyy)]],2,FALSE)</f>
        <v>0</v>
      </c>
      <c r="C18" s="157">
        <f>VLOOKUP($A18,Table2[[No]:[Date Student Last Attended Program
(mm/dd/yyyy)]],4,FALSE)</f>
        <v>0</v>
      </c>
      <c r="D18" s="157">
        <f>VLOOKUP($A18,Table2[[No]:[Date Student Last Attended Program
(mm/dd/yyyy)]],14,FALSE)</f>
        <v>0</v>
      </c>
      <c r="E18" s="58">
        <f>COUNTIF(JUL!E18:AI18,"1")</f>
        <v>0</v>
      </c>
      <c r="F18" s="58">
        <f>COUNTIF(AUG!E18:AI18,"1")</f>
        <v>0</v>
      </c>
      <c r="G18" s="58">
        <f>VLOOKUP(A18,SEP!$A$2:$AL$301,38,FALSE)</f>
        <v>0</v>
      </c>
      <c r="H18" s="58">
        <f>VLOOKUP(A18,SEP!$A$2:$AP$301,41,FALSE)</f>
        <v>0</v>
      </c>
      <c r="I18" s="58">
        <f>VLOOKUP(A18,OCT!$A$2:$AM$301,39,FALSE)</f>
        <v>0</v>
      </c>
      <c r="J18" s="57">
        <f>VLOOKUP(A18,NOV!$A$2:$AL$301,38,FALSE)</f>
        <v>0</v>
      </c>
      <c r="K18" s="57">
        <f>VLOOKUP(A18,DEC!$A$2:$AM$301,39,FALSE)</f>
        <v>0</v>
      </c>
      <c r="L18" s="57">
        <f>VLOOKUP(A18,DEC!$A$2:$AP$301,42,FALSE)</f>
        <v>0</v>
      </c>
      <c r="M18" s="57">
        <f>VLOOKUP($A18,JAN!$A$2:$AM$301,39,FALSE)</f>
        <v>0</v>
      </c>
      <c r="N18" s="57">
        <f>VLOOKUP(A18,FEB!$A$2:$AJ$301,36,FALSE)</f>
        <v>0</v>
      </c>
      <c r="O18" s="215">
        <f>VLOOKUP($A18,MAR!$A$2:$AP$301,39,FALSE)</f>
        <v>0</v>
      </c>
      <c r="P18" s="215">
        <f>VLOOKUP($A18,MAR!$A$2:$AP$301,42,FALSE)</f>
        <v>0</v>
      </c>
      <c r="Q18" s="215">
        <f>VLOOKUP($A18,APR!$A$2:$AL$301,38,FALSE)</f>
        <v>0</v>
      </c>
      <c r="R18" s="215">
        <f>VLOOKUP(A18,MAY!$A$2:$AM$301,39,FALSE)</f>
        <v>0</v>
      </c>
      <c r="S18" s="215">
        <f>VLOOKUP($A18,JUN!$A$2:$AO$301,38,FALSE)</f>
        <v>0</v>
      </c>
      <c r="T18" s="215">
        <f>VLOOKUP($A18,JUN!$A$2:$AO$301,41,FALSE)</f>
        <v>0</v>
      </c>
      <c r="U18" s="216">
        <f t="shared" si="0"/>
        <v>0</v>
      </c>
      <c r="V18" s="217">
        <f>SUM(VLOOKUP(A18,SEP!$A$2:$AP$301,42,FALSE),VLOOKUP(A18,DEC!$A$2:$AQ$301,43,FALSE),VLOOKUP(A18,MAR!$A$2:$AQ$301,43,FALSE),VLOOKUP(A18,JUN!$A$2:$AP$301,42,FALSE))</f>
        <v>0</v>
      </c>
      <c r="W18" s="218" t="e">
        <f t="shared" si="1"/>
        <v>#DIV/0!</v>
      </c>
    </row>
    <row r="19" spans="1:23" x14ac:dyDescent="0.25">
      <c r="A19" s="59">
        <v>18</v>
      </c>
      <c r="B19" s="157">
        <f>VLOOKUP($A19,Table2[[No]:[Date Student Last Attended Program
(mm/dd/yyyy)]],2,FALSE)</f>
        <v>0</v>
      </c>
      <c r="C19" s="157">
        <f>VLOOKUP($A19,Table2[[No]:[Date Student Last Attended Program
(mm/dd/yyyy)]],4,FALSE)</f>
        <v>0</v>
      </c>
      <c r="D19" s="157">
        <f>VLOOKUP($A19,Table2[[No]:[Date Student Last Attended Program
(mm/dd/yyyy)]],14,FALSE)</f>
        <v>0</v>
      </c>
      <c r="E19" s="58">
        <f>COUNTIF(JUL!E19:AI19,"1")</f>
        <v>0</v>
      </c>
      <c r="F19" s="58">
        <f>COUNTIF(AUG!E19:AI19,"1")</f>
        <v>0</v>
      </c>
      <c r="G19" s="58">
        <f>VLOOKUP(A19,SEP!$A$2:$AL$301,38,FALSE)</f>
        <v>0</v>
      </c>
      <c r="H19" s="58">
        <f>VLOOKUP(A19,SEP!$A$2:$AP$301,41,FALSE)</f>
        <v>0</v>
      </c>
      <c r="I19" s="58">
        <f>VLOOKUP(A19,OCT!$A$2:$AM$301,39,FALSE)</f>
        <v>0</v>
      </c>
      <c r="J19" s="57">
        <f>VLOOKUP(A19,NOV!$A$2:$AL$301,38,FALSE)</f>
        <v>0</v>
      </c>
      <c r="K19" s="57">
        <f>VLOOKUP(A19,DEC!$A$2:$AM$301,39,FALSE)</f>
        <v>0</v>
      </c>
      <c r="L19" s="57">
        <f>VLOOKUP(A19,DEC!$A$2:$AP$301,42,FALSE)</f>
        <v>0</v>
      </c>
      <c r="M19" s="57">
        <f>VLOOKUP($A19,JAN!$A$2:$AM$301,39,FALSE)</f>
        <v>0</v>
      </c>
      <c r="N19" s="57">
        <f>VLOOKUP(A19,FEB!$A$2:$AJ$301,36,FALSE)</f>
        <v>0</v>
      </c>
      <c r="O19" s="215">
        <f>VLOOKUP($A19,MAR!$A$2:$AP$301,39,FALSE)</f>
        <v>0</v>
      </c>
      <c r="P19" s="215">
        <f>VLOOKUP($A19,MAR!$A$2:$AP$301,42,FALSE)</f>
        <v>0</v>
      </c>
      <c r="Q19" s="215">
        <f>VLOOKUP($A19,APR!$A$2:$AL$301,38,FALSE)</f>
        <v>0</v>
      </c>
      <c r="R19" s="215">
        <f>VLOOKUP(A19,MAY!$A$2:$AM$301,39,FALSE)</f>
        <v>0</v>
      </c>
      <c r="S19" s="215">
        <f>VLOOKUP($A19,JUN!$A$2:$AO$301,38,FALSE)</f>
        <v>0</v>
      </c>
      <c r="T19" s="215">
        <f>VLOOKUP($A19,JUN!$A$2:$AO$301,41,FALSE)</f>
        <v>0</v>
      </c>
      <c r="U19" s="216">
        <f t="shared" si="0"/>
        <v>0</v>
      </c>
      <c r="V19" s="217">
        <f>SUM(VLOOKUP(A19,SEP!$A$2:$AP$301,42,FALSE),VLOOKUP(A19,DEC!$A$2:$AQ$301,43,FALSE),VLOOKUP(A19,MAR!$A$2:$AQ$301,43,FALSE),VLOOKUP(A19,JUN!$A$2:$AP$301,42,FALSE))</f>
        <v>0</v>
      </c>
      <c r="W19" s="218" t="e">
        <f t="shared" si="1"/>
        <v>#DIV/0!</v>
      </c>
    </row>
    <row r="20" spans="1:23" x14ac:dyDescent="0.25">
      <c r="A20" s="59">
        <v>19</v>
      </c>
      <c r="B20" s="157">
        <f>VLOOKUP($A20,Table2[[No]:[Date Student Last Attended Program
(mm/dd/yyyy)]],2,FALSE)</f>
        <v>0</v>
      </c>
      <c r="C20" s="157">
        <f>VLOOKUP($A20,Table2[[No]:[Date Student Last Attended Program
(mm/dd/yyyy)]],4,FALSE)</f>
        <v>0</v>
      </c>
      <c r="D20" s="157">
        <f>VLOOKUP($A20,Table2[[No]:[Date Student Last Attended Program
(mm/dd/yyyy)]],14,FALSE)</f>
        <v>0</v>
      </c>
      <c r="E20" s="58">
        <f>COUNTIF(JUL!E20:AI20,"1")</f>
        <v>0</v>
      </c>
      <c r="F20" s="58">
        <f>COUNTIF(AUG!E20:AI20,"1")</f>
        <v>0</v>
      </c>
      <c r="G20" s="58">
        <f>VLOOKUP(A20,SEP!$A$2:$AL$301,38,FALSE)</f>
        <v>0</v>
      </c>
      <c r="H20" s="58">
        <f>VLOOKUP(A20,SEP!$A$2:$AP$301,41,FALSE)</f>
        <v>0</v>
      </c>
      <c r="I20" s="58">
        <f>VLOOKUP(A20,OCT!$A$2:$AM$301,39,FALSE)</f>
        <v>0</v>
      </c>
      <c r="J20" s="57">
        <f>VLOOKUP(A20,NOV!$A$2:$AL$301,38,FALSE)</f>
        <v>0</v>
      </c>
      <c r="K20" s="57">
        <f>VLOOKUP(A20,DEC!$A$2:$AM$301,39,FALSE)</f>
        <v>0</v>
      </c>
      <c r="L20" s="57">
        <f>VLOOKUP(A20,DEC!$A$2:$AP$301,42,FALSE)</f>
        <v>0</v>
      </c>
      <c r="M20" s="57">
        <f>VLOOKUP($A20,JAN!$A$2:$AM$301,39,FALSE)</f>
        <v>0</v>
      </c>
      <c r="N20" s="57">
        <f>VLOOKUP(A20,FEB!$A$2:$AJ$301,36,FALSE)</f>
        <v>0</v>
      </c>
      <c r="O20" s="215">
        <f>VLOOKUP($A20,MAR!$A$2:$AP$301,39,FALSE)</f>
        <v>0</v>
      </c>
      <c r="P20" s="215">
        <f>VLOOKUP($A20,MAR!$A$2:$AP$301,42,FALSE)</f>
        <v>0</v>
      </c>
      <c r="Q20" s="215">
        <f>VLOOKUP($A20,APR!$A$2:$AL$301,38,FALSE)</f>
        <v>0</v>
      </c>
      <c r="R20" s="215">
        <f>VLOOKUP(A20,MAY!$A$2:$AM$301,39,FALSE)</f>
        <v>0</v>
      </c>
      <c r="S20" s="215">
        <f>VLOOKUP($A20,JUN!$A$2:$AO$301,38,FALSE)</f>
        <v>0</v>
      </c>
      <c r="T20" s="215">
        <f>VLOOKUP($A20,JUN!$A$2:$AO$301,41,FALSE)</f>
        <v>0</v>
      </c>
      <c r="U20" s="216">
        <f t="shared" si="0"/>
        <v>0</v>
      </c>
      <c r="V20" s="217">
        <f>SUM(VLOOKUP(A20,SEP!$A$2:$AP$301,42,FALSE),VLOOKUP(A20,DEC!$A$2:$AQ$301,43,FALSE),VLOOKUP(A20,MAR!$A$2:$AQ$301,43,FALSE),VLOOKUP(A20,JUN!$A$2:$AP$301,42,FALSE))</f>
        <v>0</v>
      </c>
      <c r="W20" s="218" t="e">
        <f t="shared" si="1"/>
        <v>#DIV/0!</v>
      </c>
    </row>
    <row r="21" spans="1:23" x14ac:dyDescent="0.25">
      <c r="A21" s="59">
        <v>20</v>
      </c>
      <c r="B21" s="157">
        <f>VLOOKUP($A21,Table2[[No]:[Date Student Last Attended Program
(mm/dd/yyyy)]],2,FALSE)</f>
        <v>0</v>
      </c>
      <c r="C21" s="157">
        <f>VLOOKUP($A21,Table2[[No]:[Date Student Last Attended Program
(mm/dd/yyyy)]],4,FALSE)</f>
        <v>0</v>
      </c>
      <c r="D21" s="157">
        <f>VLOOKUP($A21,Table2[[No]:[Date Student Last Attended Program
(mm/dd/yyyy)]],14,FALSE)</f>
        <v>0</v>
      </c>
      <c r="E21" s="58">
        <f>COUNTIF(JUL!E21:AI21,"1")</f>
        <v>0</v>
      </c>
      <c r="F21" s="58">
        <f>COUNTIF(AUG!E21:AI21,"1")</f>
        <v>0</v>
      </c>
      <c r="G21" s="58">
        <f>VLOOKUP(A21,SEP!$A$2:$AL$301,38,FALSE)</f>
        <v>0</v>
      </c>
      <c r="H21" s="58">
        <f>VLOOKUP(A21,SEP!$A$2:$AP$301,41,FALSE)</f>
        <v>0</v>
      </c>
      <c r="I21" s="58">
        <f>VLOOKUP(A21,OCT!$A$2:$AM$301,39,FALSE)</f>
        <v>0</v>
      </c>
      <c r="J21" s="57">
        <f>VLOOKUP(A21,NOV!$A$2:$AL$301,38,FALSE)</f>
        <v>0</v>
      </c>
      <c r="K21" s="57">
        <f>VLOOKUP(A21,DEC!$A$2:$AM$301,39,FALSE)</f>
        <v>0</v>
      </c>
      <c r="L21" s="57">
        <f>VLOOKUP(A21,DEC!$A$2:$AP$301,42,FALSE)</f>
        <v>0</v>
      </c>
      <c r="M21" s="57">
        <f>VLOOKUP($A21,JAN!$A$2:$AM$301,39,FALSE)</f>
        <v>0</v>
      </c>
      <c r="N21" s="57">
        <f>VLOOKUP(A21,FEB!$A$2:$AJ$301,36,FALSE)</f>
        <v>0</v>
      </c>
      <c r="O21" s="215">
        <f>VLOOKUP($A21,MAR!$A$2:$AP$301,39,FALSE)</f>
        <v>0</v>
      </c>
      <c r="P21" s="215">
        <f>VLOOKUP($A21,MAR!$A$2:$AP$301,42,FALSE)</f>
        <v>0</v>
      </c>
      <c r="Q21" s="215">
        <f>VLOOKUP($A21,APR!$A$2:$AL$301,38,FALSE)</f>
        <v>0</v>
      </c>
      <c r="R21" s="215">
        <f>VLOOKUP(A21,MAY!$A$2:$AM$301,39,FALSE)</f>
        <v>0</v>
      </c>
      <c r="S21" s="215">
        <f>VLOOKUP($A21,JUN!$A$2:$AO$301,38,FALSE)</f>
        <v>0</v>
      </c>
      <c r="T21" s="215">
        <f>VLOOKUP($A21,JUN!$A$2:$AO$301,41,FALSE)</f>
        <v>0</v>
      </c>
      <c r="U21" s="216">
        <f t="shared" si="0"/>
        <v>0</v>
      </c>
      <c r="V21" s="217">
        <f>SUM(VLOOKUP(A21,SEP!$A$2:$AP$301,42,FALSE),VLOOKUP(A21,DEC!$A$2:$AQ$301,43,FALSE),VLOOKUP(A21,MAR!$A$2:$AQ$301,43,FALSE),VLOOKUP(A21,JUN!$A$2:$AP$301,42,FALSE))</f>
        <v>0</v>
      </c>
      <c r="W21" s="218" t="e">
        <f t="shared" si="1"/>
        <v>#DIV/0!</v>
      </c>
    </row>
    <row r="22" spans="1:23" x14ac:dyDescent="0.25">
      <c r="A22" s="59">
        <v>21</v>
      </c>
      <c r="B22" s="157">
        <f>VLOOKUP($A22,Table2[[No]:[Date Student Last Attended Program
(mm/dd/yyyy)]],2,FALSE)</f>
        <v>0</v>
      </c>
      <c r="C22" s="157">
        <f>VLOOKUP($A22,Table2[[No]:[Date Student Last Attended Program
(mm/dd/yyyy)]],4,FALSE)</f>
        <v>0</v>
      </c>
      <c r="D22" s="157">
        <f>VLOOKUP($A22,Table2[[No]:[Date Student Last Attended Program
(mm/dd/yyyy)]],14,FALSE)</f>
        <v>0</v>
      </c>
      <c r="E22" s="58">
        <f>COUNTIF(JUL!E22:AI22,"1")</f>
        <v>0</v>
      </c>
      <c r="F22" s="58">
        <f>COUNTIF(AUG!E22:AI22,"1")</f>
        <v>0</v>
      </c>
      <c r="G22" s="58">
        <f>VLOOKUP(A22,SEP!$A$2:$AL$301,38,FALSE)</f>
        <v>0</v>
      </c>
      <c r="H22" s="58">
        <f>VLOOKUP(A22,SEP!$A$2:$AP$301,41,FALSE)</f>
        <v>0</v>
      </c>
      <c r="I22" s="58">
        <f>VLOOKUP(A22,OCT!$A$2:$AM$301,39,FALSE)</f>
        <v>0</v>
      </c>
      <c r="J22" s="57">
        <f>VLOOKUP(A22,NOV!$A$2:$AL$301,38,FALSE)</f>
        <v>0</v>
      </c>
      <c r="K22" s="57">
        <f>VLOOKUP(A22,DEC!$A$2:$AM$301,39,FALSE)</f>
        <v>0</v>
      </c>
      <c r="L22" s="57">
        <f>VLOOKUP(A22,DEC!$A$2:$AP$301,42,FALSE)</f>
        <v>0</v>
      </c>
      <c r="M22" s="57">
        <f>VLOOKUP($A22,JAN!$A$2:$AM$301,39,FALSE)</f>
        <v>0</v>
      </c>
      <c r="N22" s="57">
        <f>VLOOKUP(A22,FEB!$A$2:$AJ$301,36,FALSE)</f>
        <v>0</v>
      </c>
      <c r="O22" s="215">
        <f>VLOOKUP($A22,MAR!$A$2:$AP$301,39,FALSE)</f>
        <v>0</v>
      </c>
      <c r="P22" s="215">
        <f>VLOOKUP($A22,MAR!$A$2:$AP$301,42,FALSE)</f>
        <v>0</v>
      </c>
      <c r="Q22" s="215">
        <f>VLOOKUP($A22,APR!$A$2:$AL$301,38,FALSE)</f>
        <v>0</v>
      </c>
      <c r="R22" s="215">
        <f>VLOOKUP(A22,MAY!$A$2:$AM$301,39,FALSE)</f>
        <v>0</v>
      </c>
      <c r="S22" s="215">
        <f>VLOOKUP($A22,JUN!$A$2:$AO$301,38,FALSE)</f>
        <v>0</v>
      </c>
      <c r="T22" s="215">
        <f>VLOOKUP($A22,JUN!$A$2:$AO$301,41,FALSE)</f>
        <v>0</v>
      </c>
      <c r="U22" s="216">
        <f t="shared" si="0"/>
        <v>0</v>
      </c>
      <c r="V22" s="217">
        <f>SUM(VLOOKUP(A22,SEP!$A$2:$AP$301,42,FALSE),VLOOKUP(A22,DEC!$A$2:$AQ$301,43,FALSE),VLOOKUP(A22,MAR!$A$2:$AQ$301,43,FALSE),VLOOKUP(A22,JUN!$A$2:$AP$301,42,FALSE))</f>
        <v>0</v>
      </c>
      <c r="W22" s="218" t="e">
        <f t="shared" si="1"/>
        <v>#DIV/0!</v>
      </c>
    </row>
    <row r="23" spans="1:23" x14ac:dyDescent="0.25">
      <c r="A23" s="59">
        <v>22</v>
      </c>
      <c r="B23" s="157">
        <f>VLOOKUP($A23,Table2[[No]:[Date Student Last Attended Program
(mm/dd/yyyy)]],2,FALSE)</f>
        <v>0</v>
      </c>
      <c r="C23" s="157">
        <f>VLOOKUP($A23,Table2[[No]:[Date Student Last Attended Program
(mm/dd/yyyy)]],4,FALSE)</f>
        <v>0</v>
      </c>
      <c r="D23" s="157">
        <f>VLOOKUP($A23,Table2[[No]:[Date Student Last Attended Program
(mm/dd/yyyy)]],14,FALSE)</f>
        <v>0</v>
      </c>
      <c r="E23" s="58">
        <f>COUNTIF(JUL!E23:AI23,"1")</f>
        <v>0</v>
      </c>
      <c r="F23" s="58">
        <f>COUNTIF(AUG!E23:AI23,"1")</f>
        <v>0</v>
      </c>
      <c r="G23" s="58">
        <f>VLOOKUP(A23,SEP!$A$2:$AL$301,38,FALSE)</f>
        <v>0</v>
      </c>
      <c r="H23" s="58">
        <f>VLOOKUP(A23,SEP!$A$2:$AP$301,41,FALSE)</f>
        <v>0</v>
      </c>
      <c r="I23" s="58">
        <f>VLOOKUP(A23,OCT!$A$2:$AM$301,39,FALSE)</f>
        <v>0</v>
      </c>
      <c r="J23" s="57">
        <f>VLOOKUP(A23,NOV!$A$2:$AL$301,38,FALSE)</f>
        <v>0</v>
      </c>
      <c r="K23" s="57">
        <f>VLOOKUP(A23,DEC!$A$2:$AM$301,39,FALSE)</f>
        <v>0</v>
      </c>
      <c r="L23" s="57">
        <f>VLOOKUP(A23,DEC!$A$2:$AP$301,42,FALSE)</f>
        <v>0</v>
      </c>
      <c r="M23" s="57">
        <f>VLOOKUP($A23,JAN!$A$2:$AM$301,39,FALSE)</f>
        <v>0</v>
      </c>
      <c r="N23" s="57">
        <f>VLOOKUP(A23,FEB!$A$2:$AJ$301,36,FALSE)</f>
        <v>0</v>
      </c>
      <c r="O23" s="215">
        <f>VLOOKUP($A23,MAR!$A$2:$AP$301,39,FALSE)</f>
        <v>0</v>
      </c>
      <c r="P23" s="215">
        <f>VLOOKUP($A23,MAR!$A$2:$AP$301,42,FALSE)</f>
        <v>0</v>
      </c>
      <c r="Q23" s="215">
        <f>VLOOKUP($A23,APR!$A$2:$AL$301,38,FALSE)</f>
        <v>0</v>
      </c>
      <c r="R23" s="215">
        <f>VLOOKUP(A23,MAY!$A$2:$AM$301,39,FALSE)</f>
        <v>0</v>
      </c>
      <c r="S23" s="215">
        <f>VLOOKUP($A23,JUN!$A$2:$AO$301,38,FALSE)</f>
        <v>0</v>
      </c>
      <c r="T23" s="215">
        <f>VLOOKUP($A23,JUN!$A$2:$AO$301,41,FALSE)</f>
        <v>0</v>
      </c>
      <c r="U23" s="216">
        <f t="shared" si="0"/>
        <v>0</v>
      </c>
      <c r="V23" s="217">
        <f>SUM(VLOOKUP(A23,SEP!$A$2:$AP$301,42,FALSE),VLOOKUP(A23,DEC!$A$2:$AQ$301,43,FALSE),VLOOKUP(A23,MAR!$A$2:$AQ$301,43,FALSE),VLOOKUP(A23,JUN!$A$2:$AP$301,42,FALSE))</f>
        <v>0</v>
      </c>
      <c r="W23" s="218" t="e">
        <f t="shared" si="1"/>
        <v>#DIV/0!</v>
      </c>
    </row>
    <row r="24" spans="1:23" x14ac:dyDescent="0.25">
      <c r="A24" s="59">
        <v>23</v>
      </c>
      <c r="B24" s="157">
        <f>VLOOKUP($A24,Table2[[No]:[Date Student Last Attended Program
(mm/dd/yyyy)]],2,FALSE)</f>
        <v>0</v>
      </c>
      <c r="C24" s="157">
        <f>VLOOKUP($A24,Table2[[No]:[Date Student Last Attended Program
(mm/dd/yyyy)]],4,FALSE)</f>
        <v>0</v>
      </c>
      <c r="D24" s="157">
        <f>VLOOKUP($A24,Table2[[No]:[Date Student Last Attended Program
(mm/dd/yyyy)]],14,FALSE)</f>
        <v>0</v>
      </c>
      <c r="E24" s="58">
        <f>COUNTIF(JUL!E24:AI24,"1")</f>
        <v>0</v>
      </c>
      <c r="F24" s="58">
        <f>COUNTIF(AUG!E24:AI24,"1")</f>
        <v>0</v>
      </c>
      <c r="G24" s="58">
        <f>VLOOKUP(A24,SEP!$A$2:$AL$301,38,FALSE)</f>
        <v>0</v>
      </c>
      <c r="H24" s="58">
        <f>VLOOKUP(A24,SEP!$A$2:$AP$301,41,FALSE)</f>
        <v>0</v>
      </c>
      <c r="I24" s="58">
        <f>VLOOKUP(A24,OCT!$A$2:$AM$301,39,FALSE)</f>
        <v>0</v>
      </c>
      <c r="J24" s="57">
        <f>VLOOKUP(A24,NOV!$A$2:$AL$301,38,FALSE)</f>
        <v>0</v>
      </c>
      <c r="K24" s="57">
        <f>VLOOKUP(A24,DEC!$A$2:$AM$301,39,FALSE)</f>
        <v>0</v>
      </c>
      <c r="L24" s="57">
        <f>VLOOKUP(A24,DEC!$A$2:$AP$301,42,FALSE)</f>
        <v>0</v>
      </c>
      <c r="M24" s="57">
        <f>VLOOKUP($A24,JAN!$A$2:$AM$301,39,FALSE)</f>
        <v>0</v>
      </c>
      <c r="N24" s="57">
        <f>VLOOKUP(A24,FEB!$A$2:$AJ$301,36,FALSE)</f>
        <v>0</v>
      </c>
      <c r="O24" s="215">
        <f>VLOOKUP($A24,MAR!$A$2:$AP$301,39,FALSE)</f>
        <v>0</v>
      </c>
      <c r="P24" s="215">
        <f>VLOOKUP($A24,MAR!$A$2:$AP$301,42,FALSE)</f>
        <v>0</v>
      </c>
      <c r="Q24" s="215">
        <f>VLOOKUP($A24,APR!$A$2:$AL$301,38,FALSE)</f>
        <v>0</v>
      </c>
      <c r="R24" s="215">
        <f>VLOOKUP(A24,MAY!$A$2:$AM$301,39,FALSE)</f>
        <v>0</v>
      </c>
      <c r="S24" s="215">
        <f>VLOOKUP($A24,JUN!$A$2:$AO$301,38,FALSE)</f>
        <v>0</v>
      </c>
      <c r="T24" s="215">
        <f>VLOOKUP($A24,JUN!$A$2:$AO$301,41,FALSE)</f>
        <v>0</v>
      </c>
      <c r="U24" s="216">
        <f t="shared" si="0"/>
        <v>0</v>
      </c>
      <c r="V24" s="217">
        <f>SUM(VLOOKUP(A24,SEP!$A$2:$AP$301,42,FALSE),VLOOKUP(A24,DEC!$A$2:$AQ$301,43,FALSE),VLOOKUP(A24,MAR!$A$2:$AQ$301,43,FALSE),VLOOKUP(A24,JUN!$A$2:$AP$301,42,FALSE))</f>
        <v>0</v>
      </c>
      <c r="W24" s="218" t="e">
        <f t="shared" si="1"/>
        <v>#DIV/0!</v>
      </c>
    </row>
    <row r="25" spans="1:23" x14ac:dyDescent="0.25">
      <c r="A25" s="59">
        <v>24</v>
      </c>
      <c r="B25" s="157">
        <f>VLOOKUP($A25,Table2[[No]:[Date Student Last Attended Program
(mm/dd/yyyy)]],2,FALSE)</f>
        <v>0</v>
      </c>
      <c r="C25" s="157">
        <f>VLOOKUP($A25,Table2[[No]:[Date Student Last Attended Program
(mm/dd/yyyy)]],4,FALSE)</f>
        <v>0</v>
      </c>
      <c r="D25" s="157">
        <f>VLOOKUP($A25,Table2[[No]:[Date Student Last Attended Program
(mm/dd/yyyy)]],14,FALSE)</f>
        <v>0</v>
      </c>
      <c r="E25" s="58">
        <f>COUNTIF(JUL!E25:AI25,"1")</f>
        <v>0</v>
      </c>
      <c r="F25" s="58">
        <f>COUNTIF(AUG!E25:AI25,"1")</f>
        <v>0</v>
      </c>
      <c r="G25" s="58">
        <f>VLOOKUP(A25,SEP!$A$2:$AL$301,38,FALSE)</f>
        <v>0</v>
      </c>
      <c r="H25" s="58">
        <f>VLOOKUP(A25,SEP!$A$2:$AP$301,41,FALSE)</f>
        <v>0</v>
      </c>
      <c r="I25" s="58">
        <f>VLOOKUP(A25,OCT!$A$2:$AM$301,39,FALSE)</f>
        <v>0</v>
      </c>
      <c r="J25" s="57">
        <f>VLOOKUP(A25,NOV!$A$2:$AL$301,38,FALSE)</f>
        <v>0</v>
      </c>
      <c r="K25" s="57">
        <f>VLOOKUP(A25,DEC!$A$2:$AM$301,39,FALSE)</f>
        <v>0</v>
      </c>
      <c r="L25" s="57">
        <f>VLOOKUP(A25,DEC!$A$2:$AP$301,42,FALSE)</f>
        <v>0</v>
      </c>
      <c r="M25" s="57">
        <f>VLOOKUP($A25,JAN!$A$2:$AM$301,39,FALSE)</f>
        <v>0</v>
      </c>
      <c r="N25" s="57">
        <f>VLOOKUP(A25,FEB!$A$2:$AJ$301,36,FALSE)</f>
        <v>0</v>
      </c>
      <c r="O25" s="215">
        <f>VLOOKUP($A25,MAR!$A$2:$AP$301,39,FALSE)</f>
        <v>0</v>
      </c>
      <c r="P25" s="215">
        <f>VLOOKUP($A25,MAR!$A$2:$AP$301,42,FALSE)</f>
        <v>0</v>
      </c>
      <c r="Q25" s="215">
        <f>VLOOKUP($A25,APR!$A$2:$AL$301,38,FALSE)</f>
        <v>0</v>
      </c>
      <c r="R25" s="215">
        <f>VLOOKUP(A25,MAY!$A$2:$AM$301,39,FALSE)</f>
        <v>0</v>
      </c>
      <c r="S25" s="215">
        <f>VLOOKUP($A25,JUN!$A$2:$AO$301,38,FALSE)</f>
        <v>0</v>
      </c>
      <c r="T25" s="215">
        <f>VLOOKUP($A25,JUN!$A$2:$AO$301,41,FALSE)</f>
        <v>0</v>
      </c>
      <c r="U25" s="216">
        <f t="shared" si="0"/>
        <v>0</v>
      </c>
      <c r="V25" s="217">
        <f>SUM(VLOOKUP(A25,SEP!$A$2:$AP$301,42,FALSE),VLOOKUP(A25,DEC!$A$2:$AQ$301,43,FALSE),VLOOKUP(A25,MAR!$A$2:$AQ$301,43,FALSE),VLOOKUP(A25,JUN!$A$2:$AP$301,42,FALSE))</f>
        <v>0</v>
      </c>
      <c r="W25" s="218" t="e">
        <f t="shared" si="1"/>
        <v>#DIV/0!</v>
      </c>
    </row>
    <row r="26" spans="1:23" x14ac:dyDescent="0.25">
      <c r="A26" s="59">
        <v>25</v>
      </c>
      <c r="B26" s="157">
        <f>VLOOKUP($A26,Table2[[No]:[Date Student Last Attended Program
(mm/dd/yyyy)]],2,FALSE)</f>
        <v>0</v>
      </c>
      <c r="C26" s="157">
        <f>VLOOKUP($A26,Table2[[No]:[Date Student Last Attended Program
(mm/dd/yyyy)]],4,FALSE)</f>
        <v>0</v>
      </c>
      <c r="D26" s="157">
        <f>VLOOKUP($A26,Table2[[No]:[Date Student Last Attended Program
(mm/dd/yyyy)]],14,FALSE)</f>
        <v>0</v>
      </c>
      <c r="E26" s="58">
        <f>COUNTIF(JUL!E26:AI26,"1")</f>
        <v>0</v>
      </c>
      <c r="F26" s="58">
        <f>COUNTIF(AUG!E26:AI26,"1")</f>
        <v>0</v>
      </c>
      <c r="G26" s="58">
        <f>VLOOKUP(A26,SEP!$A$2:$AL$301,38,FALSE)</f>
        <v>0</v>
      </c>
      <c r="H26" s="58">
        <f>VLOOKUP(A26,SEP!$A$2:$AP$301,41,FALSE)</f>
        <v>0</v>
      </c>
      <c r="I26" s="58">
        <f>VLOOKUP(A26,OCT!$A$2:$AM$301,39,FALSE)</f>
        <v>0</v>
      </c>
      <c r="J26" s="57">
        <f>VLOOKUP(A26,NOV!$A$2:$AL$301,38,FALSE)</f>
        <v>0</v>
      </c>
      <c r="K26" s="57">
        <f>VLOOKUP(A26,DEC!$A$2:$AM$301,39,FALSE)</f>
        <v>0</v>
      </c>
      <c r="L26" s="57">
        <f>VLOOKUP(A26,DEC!$A$2:$AP$301,42,FALSE)</f>
        <v>0</v>
      </c>
      <c r="M26" s="57">
        <f>VLOOKUP($A26,JAN!$A$2:$AM$301,39,FALSE)</f>
        <v>0</v>
      </c>
      <c r="N26" s="57">
        <f>VLOOKUP(A26,FEB!$A$2:$AJ$301,36,FALSE)</f>
        <v>0</v>
      </c>
      <c r="O26" s="215">
        <f>VLOOKUP($A26,MAR!$A$2:$AP$301,39,FALSE)</f>
        <v>0</v>
      </c>
      <c r="P26" s="215">
        <f>VLOOKUP($A26,MAR!$A$2:$AP$301,42,FALSE)</f>
        <v>0</v>
      </c>
      <c r="Q26" s="215">
        <f>VLOOKUP($A26,APR!$A$2:$AL$301,38,FALSE)</f>
        <v>0</v>
      </c>
      <c r="R26" s="215">
        <f>VLOOKUP(A26,MAY!$A$2:$AM$301,39,FALSE)</f>
        <v>0</v>
      </c>
      <c r="S26" s="215">
        <f>VLOOKUP($A26,JUN!$A$2:$AO$301,38,FALSE)</f>
        <v>0</v>
      </c>
      <c r="T26" s="215">
        <f>VLOOKUP($A26,JUN!$A$2:$AO$301,41,FALSE)</f>
        <v>0</v>
      </c>
      <c r="U26" s="216">
        <f t="shared" si="0"/>
        <v>0</v>
      </c>
      <c r="V26" s="217">
        <f>SUM(VLOOKUP(A26,SEP!$A$2:$AP$301,42,FALSE),VLOOKUP(A26,DEC!$A$2:$AQ$301,43,FALSE),VLOOKUP(A26,MAR!$A$2:$AQ$301,43,FALSE),VLOOKUP(A26,JUN!$A$2:$AP$301,42,FALSE))</f>
        <v>0</v>
      </c>
      <c r="W26" s="218" t="e">
        <f t="shared" si="1"/>
        <v>#DIV/0!</v>
      </c>
    </row>
    <row r="27" spans="1:23" x14ac:dyDescent="0.25">
      <c r="A27" s="59">
        <v>26</v>
      </c>
      <c r="B27" s="157">
        <f>VLOOKUP($A27,Table2[[No]:[Date Student Last Attended Program
(mm/dd/yyyy)]],2,FALSE)</f>
        <v>0</v>
      </c>
      <c r="C27" s="157">
        <f>VLOOKUP($A27,Table2[[No]:[Date Student Last Attended Program
(mm/dd/yyyy)]],4,FALSE)</f>
        <v>0</v>
      </c>
      <c r="D27" s="157">
        <f>VLOOKUP($A27,Table2[[No]:[Date Student Last Attended Program
(mm/dd/yyyy)]],14,FALSE)</f>
        <v>0</v>
      </c>
      <c r="E27" s="58">
        <f>COUNTIF(JUL!E27:AI27,"1")</f>
        <v>0</v>
      </c>
      <c r="F27" s="58">
        <f>COUNTIF(AUG!E27:AI27,"1")</f>
        <v>0</v>
      </c>
      <c r="G27" s="58">
        <f>VLOOKUP(A27,SEP!$A$2:$AL$301,38,FALSE)</f>
        <v>0</v>
      </c>
      <c r="H27" s="58">
        <f>VLOOKUP(A27,SEP!$A$2:$AP$301,41,FALSE)</f>
        <v>0</v>
      </c>
      <c r="I27" s="58">
        <f>VLOOKUP(A27,OCT!$A$2:$AM$301,39,FALSE)</f>
        <v>0</v>
      </c>
      <c r="J27" s="57">
        <f>VLOOKUP(A27,NOV!$A$2:$AL$301,38,FALSE)</f>
        <v>0</v>
      </c>
      <c r="K27" s="57">
        <f>VLOOKUP(A27,DEC!$A$2:$AM$301,39,FALSE)</f>
        <v>0</v>
      </c>
      <c r="L27" s="57">
        <f>VLOOKUP(A27,DEC!$A$2:$AP$301,42,FALSE)</f>
        <v>0</v>
      </c>
      <c r="M27" s="57">
        <f>VLOOKUP($A27,JAN!$A$2:$AM$301,39,FALSE)</f>
        <v>0</v>
      </c>
      <c r="N27" s="57">
        <f>VLOOKUP(A27,FEB!$A$2:$AJ$301,36,FALSE)</f>
        <v>0</v>
      </c>
      <c r="O27" s="215">
        <f>VLOOKUP($A27,MAR!$A$2:$AP$301,39,FALSE)</f>
        <v>0</v>
      </c>
      <c r="P27" s="215">
        <f>VLOOKUP($A27,MAR!$A$2:$AP$301,42,FALSE)</f>
        <v>0</v>
      </c>
      <c r="Q27" s="215">
        <f>VLOOKUP($A27,APR!$A$2:$AL$301,38,FALSE)</f>
        <v>0</v>
      </c>
      <c r="R27" s="215">
        <f>VLOOKUP(A27,MAY!$A$2:$AM$301,39,FALSE)</f>
        <v>0</v>
      </c>
      <c r="S27" s="215">
        <f>VLOOKUP($A27,JUN!$A$2:$AO$301,38,FALSE)</f>
        <v>0</v>
      </c>
      <c r="T27" s="215">
        <f>VLOOKUP($A27,JUN!$A$2:$AO$301,41,FALSE)</f>
        <v>0</v>
      </c>
      <c r="U27" s="216">
        <f t="shared" si="0"/>
        <v>0</v>
      </c>
      <c r="V27" s="217">
        <f>SUM(VLOOKUP(A27,SEP!$A$2:$AP$301,42,FALSE),VLOOKUP(A27,DEC!$A$2:$AQ$301,43,FALSE),VLOOKUP(A27,MAR!$A$2:$AQ$301,43,FALSE),VLOOKUP(A27,JUN!$A$2:$AP$301,42,FALSE))</f>
        <v>0</v>
      </c>
      <c r="W27" s="218" t="e">
        <f t="shared" si="1"/>
        <v>#DIV/0!</v>
      </c>
    </row>
    <row r="28" spans="1:23" x14ac:dyDescent="0.25">
      <c r="A28" s="59">
        <v>27</v>
      </c>
      <c r="B28" s="157">
        <f>VLOOKUP($A28,Table2[[No]:[Date Student Last Attended Program
(mm/dd/yyyy)]],2,FALSE)</f>
        <v>0</v>
      </c>
      <c r="C28" s="157">
        <f>VLOOKUP($A28,Table2[[No]:[Date Student Last Attended Program
(mm/dd/yyyy)]],4,FALSE)</f>
        <v>0</v>
      </c>
      <c r="D28" s="157">
        <f>VLOOKUP($A28,Table2[[No]:[Date Student Last Attended Program
(mm/dd/yyyy)]],14,FALSE)</f>
        <v>0</v>
      </c>
      <c r="E28" s="58">
        <f>COUNTIF(JUL!E28:AI28,"1")</f>
        <v>0</v>
      </c>
      <c r="F28" s="58">
        <f>COUNTIF(AUG!E28:AI28,"1")</f>
        <v>0</v>
      </c>
      <c r="G28" s="58">
        <f>VLOOKUP(A28,SEP!$A$2:$AL$301,38,FALSE)</f>
        <v>0</v>
      </c>
      <c r="H28" s="58">
        <f>VLOOKUP(A28,SEP!$A$2:$AP$301,41,FALSE)</f>
        <v>0</v>
      </c>
      <c r="I28" s="58">
        <f>VLOOKUP(A28,OCT!$A$2:$AM$301,39,FALSE)</f>
        <v>0</v>
      </c>
      <c r="J28" s="57">
        <f>VLOOKUP(A28,NOV!$A$2:$AL$301,38,FALSE)</f>
        <v>0</v>
      </c>
      <c r="K28" s="57">
        <f>VLOOKUP(A28,DEC!$A$2:$AM$301,39,FALSE)</f>
        <v>0</v>
      </c>
      <c r="L28" s="57">
        <f>VLOOKUP(A28,DEC!$A$2:$AP$301,42,FALSE)</f>
        <v>0</v>
      </c>
      <c r="M28" s="57">
        <f>VLOOKUP($A28,JAN!$A$2:$AM$301,39,FALSE)</f>
        <v>0</v>
      </c>
      <c r="N28" s="57">
        <f>VLOOKUP(A28,FEB!$A$2:$AJ$301,36,FALSE)</f>
        <v>0</v>
      </c>
      <c r="O28" s="215">
        <f>VLOOKUP($A28,MAR!$A$2:$AP$301,39,FALSE)</f>
        <v>0</v>
      </c>
      <c r="P28" s="215">
        <f>VLOOKUP($A28,MAR!$A$2:$AP$301,42,FALSE)</f>
        <v>0</v>
      </c>
      <c r="Q28" s="215">
        <f>VLOOKUP($A28,APR!$A$2:$AL$301,38,FALSE)</f>
        <v>0</v>
      </c>
      <c r="R28" s="215">
        <f>VLOOKUP(A28,MAY!$A$2:$AM$301,39,FALSE)</f>
        <v>0</v>
      </c>
      <c r="S28" s="215">
        <f>VLOOKUP($A28,JUN!$A$2:$AO$301,38,FALSE)</f>
        <v>0</v>
      </c>
      <c r="T28" s="215">
        <f>VLOOKUP($A28,JUN!$A$2:$AO$301,41,FALSE)</f>
        <v>0</v>
      </c>
      <c r="U28" s="216">
        <f t="shared" si="0"/>
        <v>0</v>
      </c>
      <c r="V28" s="217">
        <f>SUM(VLOOKUP(A28,SEP!$A$2:$AP$301,42,FALSE),VLOOKUP(A28,DEC!$A$2:$AQ$301,43,FALSE),VLOOKUP(A28,MAR!$A$2:$AQ$301,43,FALSE),VLOOKUP(A28,JUN!$A$2:$AP$301,42,FALSE))</f>
        <v>0</v>
      </c>
      <c r="W28" s="218" t="e">
        <f t="shared" si="1"/>
        <v>#DIV/0!</v>
      </c>
    </row>
    <row r="29" spans="1:23" x14ac:dyDescent="0.25">
      <c r="A29" s="59">
        <v>28</v>
      </c>
      <c r="B29" s="157">
        <f>VLOOKUP($A29,Table2[[No]:[Date Student Last Attended Program
(mm/dd/yyyy)]],2,FALSE)</f>
        <v>0</v>
      </c>
      <c r="C29" s="157">
        <f>VLOOKUP($A29,Table2[[No]:[Date Student Last Attended Program
(mm/dd/yyyy)]],4,FALSE)</f>
        <v>0</v>
      </c>
      <c r="D29" s="157">
        <f>VLOOKUP($A29,Table2[[No]:[Date Student Last Attended Program
(mm/dd/yyyy)]],14,FALSE)</f>
        <v>0</v>
      </c>
      <c r="E29" s="58">
        <f>COUNTIF(JUL!E29:AI29,"1")</f>
        <v>0</v>
      </c>
      <c r="F29" s="58">
        <f>COUNTIF(AUG!E29:AI29,"1")</f>
        <v>0</v>
      </c>
      <c r="G29" s="58">
        <f>VLOOKUP(A29,SEP!$A$2:$AL$301,38,FALSE)</f>
        <v>0</v>
      </c>
      <c r="H29" s="58">
        <f>VLOOKUP(A29,SEP!$A$2:$AP$301,41,FALSE)</f>
        <v>0</v>
      </c>
      <c r="I29" s="58">
        <f>VLOOKUP(A29,OCT!$A$2:$AM$301,39,FALSE)</f>
        <v>0</v>
      </c>
      <c r="J29" s="57">
        <f>VLOOKUP(A29,NOV!$A$2:$AL$301,38,FALSE)</f>
        <v>0</v>
      </c>
      <c r="K29" s="57">
        <f>VLOOKUP(A29,DEC!$A$2:$AM$301,39,FALSE)</f>
        <v>0</v>
      </c>
      <c r="L29" s="57">
        <f>VLOOKUP(A29,DEC!$A$2:$AP$301,42,FALSE)</f>
        <v>0</v>
      </c>
      <c r="M29" s="57">
        <f>VLOOKUP($A29,JAN!$A$2:$AM$301,39,FALSE)</f>
        <v>0</v>
      </c>
      <c r="N29" s="57">
        <f>VLOOKUP(A29,FEB!$A$2:$AJ$301,36,FALSE)</f>
        <v>0</v>
      </c>
      <c r="O29" s="215">
        <f>VLOOKUP($A29,MAR!$A$2:$AP$301,39,FALSE)</f>
        <v>0</v>
      </c>
      <c r="P29" s="215">
        <f>VLOOKUP($A29,MAR!$A$2:$AP$301,42,FALSE)</f>
        <v>0</v>
      </c>
      <c r="Q29" s="215">
        <f>VLOOKUP($A29,APR!$A$2:$AL$301,38,FALSE)</f>
        <v>0</v>
      </c>
      <c r="R29" s="215">
        <f>VLOOKUP(A29,MAY!$A$2:$AM$301,39,FALSE)</f>
        <v>0</v>
      </c>
      <c r="S29" s="215">
        <f>VLOOKUP($A29,JUN!$A$2:$AO$301,38,FALSE)</f>
        <v>0</v>
      </c>
      <c r="T29" s="215">
        <f>VLOOKUP($A29,JUN!$A$2:$AO$301,41,FALSE)</f>
        <v>0</v>
      </c>
      <c r="U29" s="216">
        <f t="shared" si="0"/>
        <v>0</v>
      </c>
      <c r="V29" s="217">
        <f>SUM(VLOOKUP(A29,SEP!$A$2:$AP$301,42,FALSE),VLOOKUP(A29,DEC!$A$2:$AQ$301,43,FALSE),VLOOKUP(A29,MAR!$A$2:$AQ$301,43,FALSE),VLOOKUP(A29,JUN!$A$2:$AP$301,42,FALSE))</f>
        <v>0</v>
      </c>
      <c r="W29" s="218" t="e">
        <f t="shared" si="1"/>
        <v>#DIV/0!</v>
      </c>
    </row>
    <row r="30" spans="1:23" x14ac:dyDescent="0.25">
      <c r="A30" s="59">
        <v>29</v>
      </c>
      <c r="B30" s="157">
        <f>VLOOKUP($A30,Table2[[No]:[Date Student Last Attended Program
(mm/dd/yyyy)]],2,FALSE)</f>
        <v>0</v>
      </c>
      <c r="C30" s="157">
        <f>VLOOKUP($A30,Table2[[No]:[Date Student Last Attended Program
(mm/dd/yyyy)]],4,FALSE)</f>
        <v>0</v>
      </c>
      <c r="D30" s="157">
        <f>VLOOKUP($A30,Table2[[No]:[Date Student Last Attended Program
(mm/dd/yyyy)]],14,FALSE)</f>
        <v>0</v>
      </c>
      <c r="E30" s="58">
        <f>COUNTIF(JUL!E30:AI30,"1")</f>
        <v>0</v>
      </c>
      <c r="F30" s="58">
        <f>COUNTIF(AUG!E30:AI30,"1")</f>
        <v>0</v>
      </c>
      <c r="G30" s="58">
        <f>VLOOKUP(A30,SEP!$A$2:$AL$301,38,FALSE)</f>
        <v>0</v>
      </c>
      <c r="H30" s="58">
        <f>VLOOKUP(A30,SEP!$A$2:$AP$301,41,FALSE)</f>
        <v>0</v>
      </c>
      <c r="I30" s="58">
        <f>VLOOKUP(A30,OCT!$A$2:$AM$301,39,FALSE)</f>
        <v>0</v>
      </c>
      <c r="J30" s="57">
        <f>VLOOKUP(A30,NOV!$A$2:$AL$301,38,FALSE)</f>
        <v>0</v>
      </c>
      <c r="K30" s="57">
        <f>VLOOKUP(A30,DEC!$A$2:$AM$301,39,FALSE)</f>
        <v>0</v>
      </c>
      <c r="L30" s="57">
        <f>VLOOKUP(A30,DEC!$A$2:$AP$301,42,FALSE)</f>
        <v>0</v>
      </c>
      <c r="M30" s="57">
        <f>VLOOKUP($A30,JAN!$A$2:$AM$301,39,FALSE)</f>
        <v>0</v>
      </c>
      <c r="N30" s="57">
        <f>VLOOKUP(A30,FEB!$A$2:$AJ$301,36,FALSE)</f>
        <v>0</v>
      </c>
      <c r="O30" s="215">
        <f>VLOOKUP($A30,MAR!$A$2:$AP$301,39,FALSE)</f>
        <v>0</v>
      </c>
      <c r="P30" s="215">
        <f>VLOOKUP($A30,MAR!$A$2:$AP$301,42,FALSE)</f>
        <v>0</v>
      </c>
      <c r="Q30" s="215">
        <f>VLOOKUP($A30,APR!$A$2:$AL$301,38,FALSE)</f>
        <v>0</v>
      </c>
      <c r="R30" s="215">
        <f>VLOOKUP(A30,MAY!$A$2:$AM$301,39,FALSE)</f>
        <v>0</v>
      </c>
      <c r="S30" s="215">
        <f>VLOOKUP($A30,JUN!$A$2:$AO$301,38,FALSE)</f>
        <v>0</v>
      </c>
      <c r="T30" s="215">
        <f>VLOOKUP($A30,JUN!$A$2:$AO$301,41,FALSE)</f>
        <v>0</v>
      </c>
      <c r="U30" s="216">
        <f t="shared" si="0"/>
        <v>0</v>
      </c>
      <c r="V30" s="217">
        <f>SUM(VLOOKUP(A30,SEP!$A$2:$AP$301,42,FALSE),VLOOKUP(A30,DEC!$A$2:$AQ$301,43,FALSE),VLOOKUP(A30,MAR!$A$2:$AQ$301,43,FALSE),VLOOKUP(A30,JUN!$A$2:$AP$301,42,FALSE))</f>
        <v>0</v>
      </c>
      <c r="W30" s="218" t="e">
        <f t="shared" si="1"/>
        <v>#DIV/0!</v>
      </c>
    </row>
    <row r="31" spans="1:23" x14ac:dyDescent="0.25">
      <c r="A31" s="59">
        <v>30</v>
      </c>
      <c r="B31" s="157">
        <f>VLOOKUP($A31,Table2[[No]:[Date Student Last Attended Program
(mm/dd/yyyy)]],2,FALSE)</f>
        <v>0</v>
      </c>
      <c r="C31" s="157">
        <f>VLOOKUP($A31,Table2[[No]:[Date Student Last Attended Program
(mm/dd/yyyy)]],4,FALSE)</f>
        <v>0</v>
      </c>
      <c r="D31" s="157">
        <f>VLOOKUP($A31,Table2[[No]:[Date Student Last Attended Program
(mm/dd/yyyy)]],14,FALSE)</f>
        <v>0</v>
      </c>
      <c r="E31" s="58">
        <f>COUNTIF(JUL!E31:AI31,"1")</f>
        <v>0</v>
      </c>
      <c r="F31" s="58">
        <f>COUNTIF(AUG!E31:AI31,"1")</f>
        <v>0</v>
      </c>
      <c r="G31" s="58">
        <f>VLOOKUP(A31,SEP!$A$2:$AL$301,38,FALSE)</f>
        <v>0</v>
      </c>
      <c r="H31" s="58">
        <f>VLOOKUP(A31,SEP!$A$2:$AP$301,41,FALSE)</f>
        <v>0</v>
      </c>
      <c r="I31" s="58">
        <f>VLOOKUP(A31,OCT!$A$2:$AM$301,39,FALSE)</f>
        <v>0</v>
      </c>
      <c r="J31" s="57">
        <f>VLOOKUP(A31,NOV!$A$2:$AL$301,38,FALSE)</f>
        <v>0</v>
      </c>
      <c r="K31" s="57">
        <f>VLOOKUP(A31,DEC!$A$2:$AM$301,39,FALSE)</f>
        <v>0</v>
      </c>
      <c r="L31" s="57">
        <f>VLOOKUP(A31,DEC!$A$2:$AP$301,42,FALSE)</f>
        <v>0</v>
      </c>
      <c r="M31" s="57">
        <f>VLOOKUP($A31,JAN!$A$2:$AM$301,39,FALSE)</f>
        <v>0</v>
      </c>
      <c r="N31" s="57">
        <f>VLOOKUP(A31,FEB!$A$2:$AJ$301,36,FALSE)</f>
        <v>0</v>
      </c>
      <c r="O31" s="215">
        <f>VLOOKUP($A31,MAR!$A$2:$AP$301,39,FALSE)</f>
        <v>0</v>
      </c>
      <c r="P31" s="215">
        <f>VLOOKUP($A31,MAR!$A$2:$AP$301,42,FALSE)</f>
        <v>0</v>
      </c>
      <c r="Q31" s="215">
        <f>VLOOKUP($A31,APR!$A$2:$AL$301,38,FALSE)</f>
        <v>0</v>
      </c>
      <c r="R31" s="215">
        <f>VLOOKUP(A31,MAY!$A$2:$AM$301,39,FALSE)</f>
        <v>0</v>
      </c>
      <c r="S31" s="215">
        <f>VLOOKUP($A31,JUN!$A$2:$AO$301,38,FALSE)</f>
        <v>0</v>
      </c>
      <c r="T31" s="215">
        <f>VLOOKUP($A31,JUN!$A$2:$AO$301,41,FALSE)</f>
        <v>0</v>
      </c>
      <c r="U31" s="216">
        <f t="shared" si="0"/>
        <v>0</v>
      </c>
      <c r="V31" s="217">
        <f>SUM(VLOOKUP(A31,SEP!$A$2:$AP$301,42,FALSE),VLOOKUP(A31,DEC!$A$2:$AQ$301,43,FALSE),VLOOKUP(A31,MAR!$A$2:$AQ$301,43,FALSE),VLOOKUP(A31,JUN!$A$2:$AP$301,42,FALSE))</f>
        <v>0</v>
      </c>
      <c r="W31" s="218" t="e">
        <f t="shared" si="1"/>
        <v>#DIV/0!</v>
      </c>
    </row>
    <row r="32" spans="1:23" x14ac:dyDescent="0.25">
      <c r="A32" s="59">
        <v>31</v>
      </c>
      <c r="B32" s="157">
        <f>VLOOKUP($A32,Table2[[No]:[Date Student Last Attended Program
(mm/dd/yyyy)]],2,FALSE)</f>
        <v>0</v>
      </c>
      <c r="C32" s="157">
        <f>VLOOKUP($A32,Table2[[No]:[Date Student Last Attended Program
(mm/dd/yyyy)]],4,FALSE)</f>
        <v>0</v>
      </c>
      <c r="D32" s="157">
        <f>VLOOKUP($A32,Table2[[No]:[Date Student Last Attended Program
(mm/dd/yyyy)]],14,FALSE)</f>
        <v>0</v>
      </c>
      <c r="E32" s="58">
        <f>COUNTIF(JUL!E32:AI32,"1")</f>
        <v>0</v>
      </c>
      <c r="F32" s="58">
        <f>COUNTIF(AUG!E32:AI32,"1")</f>
        <v>0</v>
      </c>
      <c r="G32" s="58">
        <f>VLOOKUP(A32,SEP!$A$2:$AL$301,38,FALSE)</f>
        <v>0</v>
      </c>
      <c r="H32" s="58">
        <f>VLOOKUP(A32,SEP!$A$2:$AP$301,41,FALSE)</f>
        <v>0</v>
      </c>
      <c r="I32" s="58">
        <f>VLOOKUP(A32,OCT!$A$2:$AM$301,39,FALSE)</f>
        <v>0</v>
      </c>
      <c r="J32" s="57">
        <f>VLOOKUP(A32,NOV!$A$2:$AL$301,38,FALSE)</f>
        <v>0</v>
      </c>
      <c r="K32" s="57">
        <f>VLOOKUP(A32,DEC!$A$2:$AM$301,39,FALSE)</f>
        <v>0</v>
      </c>
      <c r="L32" s="57">
        <f>VLOOKUP(A32,DEC!$A$2:$AP$301,42,FALSE)</f>
        <v>0</v>
      </c>
      <c r="M32" s="57">
        <f>VLOOKUP($A32,JAN!$A$2:$AM$301,39,FALSE)</f>
        <v>0</v>
      </c>
      <c r="N32" s="57">
        <f>VLOOKUP(A32,FEB!$A$2:$AJ$301,36,FALSE)</f>
        <v>0</v>
      </c>
      <c r="O32" s="215">
        <f>VLOOKUP($A32,MAR!$A$2:$AP$301,39,FALSE)</f>
        <v>0</v>
      </c>
      <c r="P32" s="215">
        <f>VLOOKUP($A32,MAR!$A$2:$AP$301,42,FALSE)</f>
        <v>0</v>
      </c>
      <c r="Q32" s="215">
        <f>VLOOKUP($A32,APR!$A$2:$AL$301,38,FALSE)</f>
        <v>0</v>
      </c>
      <c r="R32" s="215">
        <f>VLOOKUP(A32,MAY!$A$2:$AM$301,39,FALSE)</f>
        <v>0</v>
      </c>
      <c r="S32" s="215">
        <f>VLOOKUP($A32,JUN!$A$2:$AO$301,38,FALSE)</f>
        <v>0</v>
      </c>
      <c r="T32" s="215">
        <f>VLOOKUP($A32,JUN!$A$2:$AO$301,41,FALSE)</f>
        <v>0</v>
      </c>
      <c r="U32" s="216">
        <f t="shared" si="0"/>
        <v>0</v>
      </c>
      <c r="V32" s="217">
        <f>SUM(VLOOKUP(A32,SEP!$A$2:$AP$301,42,FALSE),VLOOKUP(A32,DEC!$A$2:$AQ$301,43,FALSE),VLOOKUP(A32,MAR!$A$2:$AQ$301,43,FALSE),VLOOKUP(A32,JUN!$A$2:$AP$301,42,FALSE))</f>
        <v>0</v>
      </c>
      <c r="W32" s="218" t="e">
        <f t="shared" si="1"/>
        <v>#DIV/0!</v>
      </c>
    </row>
    <row r="33" spans="1:23" x14ac:dyDescent="0.25">
      <c r="A33" s="59">
        <v>32</v>
      </c>
      <c r="B33" s="157">
        <f>VLOOKUP($A33,Table2[[No]:[Date Student Last Attended Program
(mm/dd/yyyy)]],2,FALSE)</f>
        <v>0</v>
      </c>
      <c r="C33" s="157">
        <f>VLOOKUP($A33,Table2[[No]:[Date Student Last Attended Program
(mm/dd/yyyy)]],4,FALSE)</f>
        <v>0</v>
      </c>
      <c r="D33" s="157">
        <f>VLOOKUP($A33,Table2[[No]:[Date Student Last Attended Program
(mm/dd/yyyy)]],14,FALSE)</f>
        <v>0</v>
      </c>
      <c r="E33" s="58">
        <f>COUNTIF(JUL!E33:AI33,"1")</f>
        <v>0</v>
      </c>
      <c r="F33" s="58">
        <f>COUNTIF(AUG!E33:AI33,"1")</f>
        <v>0</v>
      </c>
      <c r="G33" s="58">
        <f>VLOOKUP(A33,SEP!$A$2:$AL$301,38,FALSE)</f>
        <v>0</v>
      </c>
      <c r="H33" s="58">
        <f>VLOOKUP(A33,SEP!$A$2:$AP$301,41,FALSE)</f>
        <v>0</v>
      </c>
      <c r="I33" s="58">
        <f>VLOOKUP(A33,OCT!$A$2:$AM$301,39,FALSE)</f>
        <v>0</v>
      </c>
      <c r="J33" s="57">
        <f>VLOOKUP(A33,NOV!$A$2:$AL$301,38,FALSE)</f>
        <v>0</v>
      </c>
      <c r="K33" s="57">
        <f>VLOOKUP(A33,DEC!$A$2:$AM$301,39,FALSE)</f>
        <v>0</v>
      </c>
      <c r="L33" s="57">
        <f>VLOOKUP(A33,DEC!$A$2:$AP$301,42,FALSE)</f>
        <v>0</v>
      </c>
      <c r="M33" s="57">
        <f>VLOOKUP($A33,JAN!$A$2:$AM$301,39,FALSE)</f>
        <v>0</v>
      </c>
      <c r="N33" s="57">
        <f>VLOOKUP(A33,FEB!$A$2:$AJ$301,36,FALSE)</f>
        <v>0</v>
      </c>
      <c r="O33" s="215">
        <f>VLOOKUP($A33,MAR!$A$2:$AP$301,39,FALSE)</f>
        <v>0</v>
      </c>
      <c r="P33" s="215">
        <f>VLOOKUP($A33,MAR!$A$2:$AP$301,42,FALSE)</f>
        <v>0</v>
      </c>
      <c r="Q33" s="215">
        <f>VLOOKUP($A33,APR!$A$2:$AL$301,38,FALSE)</f>
        <v>0</v>
      </c>
      <c r="R33" s="215">
        <f>VLOOKUP(A33,MAY!$A$2:$AM$301,39,FALSE)</f>
        <v>0</v>
      </c>
      <c r="S33" s="215">
        <f>VLOOKUP($A33,JUN!$A$2:$AO$301,38,FALSE)</f>
        <v>0</v>
      </c>
      <c r="T33" s="215">
        <f>VLOOKUP($A33,JUN!$A$2:$AO$301,41,FALSE)</f>
        <v>0</v>
      </c>
      <c r="U33" s="216">
        <f t="shared" si="0"/>
        <v>0</v>
      </c>
      <c r="V33" s="217">
        <f>SUM(VLOOKUP(A33,SEP!$A$2:$AP$301,42,FALSE),VLOOKUP(A33,DEC!$A$2:$AQ$301,43,FALSE),VLOOKUP(A33,MAR!$A$2:$AQ$301,43,FALSE),VLOOKUP(A33,JUN!$A$2:$AP$301,42,FALSE))</f>
        <v>0</v>
      </c>
      <c r="W33" s="218" t="e">
        <f t="shared" si="1"/>
        <v>#DIV/0!</v>
      </c>
    </row>
    <row r="34" spans="1:23" x14ac:dyDescent="0.25">
      <c r="A34" s="59">
        <v>33</v>
      </c>
      <c r="B34" s="157">
        <f>VLOOKUP($A34,Table2[[No]:[Date Student Last Attended Program
(mm/dd/yyyy)]],2,FALSE)</f>
        <v>0</v>
      </c>
      <c r="C34" s="157">
        <f>VLOOKUP($A34,Table2[[No]:[Date Student Last Attended Program
(mm/dd/yyyy)]],4,FALSE)</f>
        <v>0</v>
      </c>
      <c r="D34" s="157">
        <f>VLOOKUP($A34,Table2[[No]:[Date Student Last Attended Program
(mm/dd/yyyy)]],14,FALSE)</f>
        <v>0</v>
      </c>
      <c r="E34" s="58">
        <f>COUNTIF(JUL!E34:AI34,"1")</f>
        <v>0</v>
      </c>
      <c r="F34" s="58">
        <f>COUNTIF(AUG!E34:AI34,"1")</f>
        <v>0</v>
      </c>
      <c r="G34" s="58">
        <f>VLOOKUP(A34,SEP!$A$2:$AL$301,38,FALSE)</f>
        <v>0</v>
      </c>
      <c r="H34" s="58">
        <f>VLOOKUP(A34,SEP!$A$2:$AP$301,41,FALSE)</f>
        <v>0</v>
      </c>
      <c r="I34" s="58">
        <f>VLOOKUP(A34,OCT!$A$2:$AM$301,39,FALSE)</f>
        <v>0</v>
      </c>
      <c r="J34" s="57">
        <f>VLOOKUP(A34,NOV!$A$2:$AL$301,38,FALSE)</f>
        <v>0</v>
      </c>
      <c r="K34" s="57">
        <f>VLOOKUP(A34,DEC!$A$2:$AM$301,39,FALSE)</f>
        <v>0</v>
      </c>
      <c r="L34" s="57">
        <f>VLOOKUP(A34,DEC!$A$2:$AP$301,42,FALSE)</f>
        <v>0</v>
      </c>
      <c r="M34" s="57">
        <f>VLOOKUP($A34,JAN!$A$2:$AM$301,39,FALSE)</f>
        <v>0</v>
      </c>
      <c r="N34" s="57">
        <f>VLOOKUP(A34,FEB!$A$2:$AJ$301,36,FALSE)</f>
        <v>0</v>
      </c>
      <c r="O34" s="215">
        <f>VLOOKUP($A34,MAR!$A$2:$AP$301,39,FALSE)</f>
        <v>0</v>
      </c>
      <c r="P34" s="215">
        <f>VLOOKUP($A34,MAR!$A$2:$AP$301,42,FALSE)</f>
        <v>0</v>
      </c>
      <c r="Q34" s="215">
        <f>VLOOKUP($A34,APR!$A$2:$AL$301,38,FALSE)</f>
        <v>0</v>
      </c>
      <c r="R34" s="215">
        <f>VLOOKUP(A34,MAY!$A$2:$AM$301,39,FALSE)</f>
        <v>0</v>
      </c>
      <c r="S34" s="215">
        <f>VLOOKUP($A34,JUN!$A$2:$AO$301,38,FALSE)</f>
        <v>0</v>
      </c>
      <c r="T34" s="215">
        <f>VLOOKUP($A34,JUN!$A$2:$AO$301,41,FALSE)</f>
        <v>0</v>
      </c>
      <c r="U34" s="216">
        <f t="shared" si="0"/>
        <v>0</v>
      </c>
      <c r="V34" s="217">
        <f>SUM(VLOOKUP(A34,SEP!$A$2:$AP$301,42,FALSE),VLOOKUP(A34,DEC!$A$2:$AQ$301,43,FALSE),VLOOKUP(A34,MAR!$A$2:$AQ$301,43,FALSE),VLOOKUP(A34,JUN!$A$2:$AP$301,42,FALSE))</f>
        <v>0</v>
      </c>
      <c r="W34" s="218" t="e">
        <f t="shared" si="1"/>
        <v>#DIV/0!</v>
      </c>
    </row>
    <row r="35" spans="1:23" x14ac:dyDescent="0.25">
      <c r="A35" s="59">
        <v>34</v>
      </c>
      <c r="B35" s="157">
        <f>VLOOKUP($A35,Table2[[No]:[Date Student Last Attended Program
(mm/dd/yyyy)]],2,FALSE)</f>
        <v>0</v>
      </c>
      <c r="C35" s="157">
        <f>VLOOKUP($A35,Table2[[No]:[Date Student Last Attended Program
(mm/dd/yyyy)]],4,FALSE)</f>
        <v>0</v>
      </c>
      <c r="D35" s="157">
        <f>VLOOKUP($A35,Table2[[No]:[Date Student Last Attended Program
(mm/dd/yyyy)]],14,FALSE)</f>
        <v>0</v>
      </c>
      <c r="E35" s="58">
        <f>COUNTIF(JUL!E35:AI35,"1")</f>
        <v>0</v>
      </c>
      <c r="F35" s="58">
        <f>COUNTIF(AUG!E35:AI35,"1")</f>
        <v>0</v>
      </c>
      <c r="G35" s="58">
        <f>VLOOKUP(A35,SEP!$A$2:$AL$301,38,FALSE)</f>
        <v>0</v>
      </c>
      <c r="H35" s="58">
        <f>VLOOKUP(A35,SEP!$A$2:$AP$301,41,FALSE)</f>
        <v>0</v>
      </c>
      <c r="I35" s="58">
        <f>VLOOKUP(A35,OCT!$A$2:$AM$301,39,FALSE)</f>
        <v>0</v>
      </c>
      <c r="J35" s="57">
        <f>VLOOKUP(A35,NOV!$A$2:$AL$301,38,FALSE)</f>
        <v>0</v>
      </c>
      <c r="K35" s="57">
        <f>VLOOKUP(A35,DEC!$A$2:$AM$301,39,FALSE)</f>
        <v>0</v>
      </c>
      <c r="L35" s="57">
        <f>VLOOKUP(A35,DEC!$A$2:$AP$301,42,FALSE)</f>
        <v>0</v>
      </c>
      <c r="M35" s="57">
        <f>VLOOKUP($A35,JAN!$A$2:$AM$301,39,FALSE)</f>
        <v>0</v>
      </c>
      <c r="N35" s="57">
        <f>VLOOKUP(A35,FEB!$A$2:$AJ$301,36,FALSE)</f>
        <v>0</v>
      </c>
      <c r="O35" s="215">
        <f>VLOOKUP($A35,MAR!$A$2:$AP$301,39,FALSE)</f>
        <v>0</v>
      </c>
      <c r="P35" s="215">
        <f>VLOOKUP($A35,MAR!$A$2:$AP$301,42,FALSE)</f>
        <v>0</v>
      </c>
      <c r="Q35" s="215">
        <f>VLOOKUP($A35,APR!$A$2:$AL$301,38,FALSE)</f>
        <v>0</v>
      </c>
      <c r="R35" s="215">
        <f>VLOOKUP(A35,MAY!$A$2:$AM$301,39,FALSE)</f>
        <v>0</v>
      </c>
      <c r="S35" s="215">
        <f>VLOOKUP($A35,JUN!$A$2:$AO$301,38,FALSE)</f>
        <v>0</v>
      </c>
      <c r="T35" s="215">
        <f>VLOOKUP($A35,JUN!$A$2:$AO$301,41,FALSE)</f>
        <v>0</v>
      </c>
      <c r="U35" s="216">
        <f t="shared" si="0"/>
        <v>0</v>
      </c>
      <c r="V35" s="217">
        <f>SUM(VLOOKUP(A35,SEP!$A$2:$AP$301,42,FALSE),VLOOKUP(A35,DEC!$A$2:$AQ$301,43,FALSE),VLOOKUP(A35,MAR!$A$2:$AQ$301,43,FALSE),VLOOKUP(A35,JUN!$A$2:$AP$301,42,FALSE))</f>
        <v>0</v>
      </c>
      <c r="W35" s="218" t="e">
        <f t="shared" si="1"/>
        <v>#DIV/0!</v>
      </c>
    </row>
    <row r="36" spans="1:23" x14ac:dyDescent="0.25">
      <c r="A36" s="59">
        <v>35</v>
      </c>
      <c r="B36" s="157">
        <f>VLOOKUP($A36,Table2[[No]:[Date Student Last Attended Program
(mm/dd/yyyy)]],2,FALSE)</f>
        <v>0</v>
      </c>
      <c r="C36" s="157">
        <f>VLOOKUP($A36,Table2[[No]:[Date Student Last Attended Program
(mm/dd/yyyy)]],4,FALSE)</f>
        <v>0</v>
      </c>
      <c r="D36" s="157">
        <f>VLOOKUP($A36,Table2[[No]:[Date Student Last Attended Program
(mm/dd/yyyy)]],14,FALSE)</f>
        <v>0</v>
      </c>
      <c r="E36" s="58">
        <f>COUNTIF(JUL!E36:AI36,"1")</f>
        <v>0</v>
      </c>
      <c r="F36" s="58">
        <f>COUNTIF(AUG!E36:AI36,"1")</f>
        <v>0</v>
      </c>
      <c r="G36" s="58">
        <f>VLOOKUP(A36,SEP!$A$2:$AL$301,38,FALSE)</f>
        <v>0</v>
      </c>
      <c r="H36" s="58">
        <f>VLOOKUP(A36,SEP!$A$2:$AP$301,41,FALSE)</f>
        <v>0</v>
      </c>
      <c r="I36" s="58">
        <f>VLOOKUP(A36,OCT!$A$2:$AM$301,39,FALSE)</f>
        <v>0</v>
      </c>
      <c r="J36" s="57">
        <f>VLOOKUP(A36,NOV!$A$2:$AL$301,38,FALSE)</f>
        <v>0</v>
      </c>
      <c r="K36" s="57">
        <f>VLOOKUP(A36,DEC!$A$2:$AM$301,39,FALSE)</f>
        <v>0</v>
      </c>
      <c r="L36" s="57">
        <f>VLOOKUP(A36,DEC!$A$2:$AP$301,42,FALSE)</f>
        <v>0</v>
      </c>
      <c r="M36" s="57">
        <f>VLOOKUP($A36,JAN!$A$2:$AM$301,39,FALSE)</f>
        <v>0</v>
      </c>
      <c r="N36" s="57">
        <f>VLOOKUP(A36,FEB!$A$2:$AJ$301,36,FALSE)</f>
        <v>0</v>
      </c>
      <c r="O36" s="215">
        <f>VLOOKUP($A36,MAR!$A$2:$AP$301,39,FALSE)</f>
        <v>0</v>
      </c>
      <c r="P36" s="215">
        <f>VLOOKUP($A36,MAR!$A$2:$AP$301,42,FALSE)</f>
        <v>0</v>
      </c>
      <c r="Q36" s="215">
        <f>VLOOKUP($A36,APR!$A$2:$AL$301,38,FALSE)</f>
        <v>0</v>
      </c>
      <c r="R36" s="215">
        <f>VLOOKUP(A36,MAY!$A$2:$AM$301,39,FALSE)</f>
        <v>0</v>
      </c>
      <c r="S36" s="215">
        <f>VLOOKUP($A36,JUN!$A$2:$AO$301,38,FALSE)</f>
        <v>0</v>
      </c>
      <c r="T36" s="215">
        <f>VLOOKUP($A36,JUN!$A$2:$AO$301,41,FALSE)</f>
        <v>0</v>
      </c>
      <c r="U36" s="216">
        <f t="shared" si="0"/>
        <v>0</v>
      </c>
      <c r="V36" s="217">
        <f>SUM(VLOOKUP(A36,SEP!$A$2:$AP$301,42,FALSE),VLOOKUP(A36,DEC!$A$2:$AQ$301,43,FALSE),VLOOKUP(A36,MAR!$A$2:$AQ$301,43,FALSE),VLOOKUP(A36,JUN!$A$2:$AP$301,42,FALSE))</f>
        <v>0</v>
      </c>
      <c r="W36" s="218" t="e">
        <f t="shared" si="1"/>
        <v>#DIV/0!</v>
      </c>
    </row>
    <row r="37" spans="1:23" x14ac:dyDescent="0.25">
      <c r="A37" s="59">
        <v>36</v>
      </c>
      <c r="B37" s="157">
        <f>VLOOKUP($A37,Table2[[No]:[Date Student Last Attended Program
(mm/dd/yyyy)]],2,FALSE)</f>
        <v>0</v>
      </c>
      <c r="C37" s="157">
        <f>VLOOKUP($A37,Table2[[No]:[Date Student Last Attended Program
(mm/dd/yyyy)]],4,FALSE)</f>
        <v>0</v>
      </c>
      <c r="D37" s="157">
        <f>VLOOKUP($A37,Table2[[No]:[Date Student Last Attended Program
(mm/dd/yyyy)]],14,FALSE)</f>
        <v>0</v>
      </c>
      <c r="E37" s="58">
        <f>COUNTIF(JUL!E37:AI37,"1")</f>
        <v>0</v>
      </c>
      <c r="F37" s="58">
        <f>COUNTIF(AUG!E37:AI37,"1")</f>
        <v>0</v>
      </c>
      <c r="G37" s="58">
        <f>VLOOKUP(A37,SEP!$A$2:$AL$301,38,FALSE)</f>
        <v>0</v>
      </c>
      <c r="H37" s="58">
        <f>VLOOKUP(A37,SEP!$A$2:$AP$301,41,FALSE)</f>
        <v>0</v>
      </c>
      <c r="I37" s="58">
        <f>VLOOKUP(A37,OCT!$A$2:$AM$301,39,FALSE)</f>
        <v>0</v>
      </c>
      <c r="J37" s="57">
        <f>VLOOKUP(A37,NOV!$A$2:$AL$301,38,FALSE)</f>
        <v>0</v>
      </c>
      <c r="K37" s="57">
        <f>VLOOKUP(A37,DEC!$A$2:$AM$301,39,FALSE)</f>
        <v>0</v>
      </c>
      <c r="L37" s="57">
        <f>VLOOKUP(A37,DEC!$A$2:$AP$301,42,FALSE)</f>
        <v>0</v>
      </c>
      <c r="M37" s="57">
        <f>VLOOKUP($A37,JAN!$A$2:$AM$301,39,FALSE)</f>
        <v>0</v>
      </c>
      <c r="N37" s="57">
        <f>VLOOKUP(A37,FEB!$A$2:$AJ$301,36,FALSE)</f>
        <v>0</v>
      </c>
      <c r="O37" s="215">
        <f>VLOOKUP($A37,MAR!$A$2:$AP$301,39,FALSE)</f>
        <v>0</v>
      </c>
      <c r="P37" s="215">
        <f>VLOOKUP($A37,MAR!$A$2:$AP$301,42,FALSE)</f>
        <v>0</v>
      </c>
      <c r="Q37" s="215">
        <f>VLOOKUP($A37,APR!$A$2:$AL$301,38,FALSE)</f>
        <v>0</v>
      </c>
      <c r="R37" s="215">
        <f>VLOOKUP(A37,MAY!$A$2:$AM$301,39,FALSE)</f>
        <v>0</v>
      </c>
      <c r="S37" s="215">
        <f>VLOOKUP($A37,JUN!$A$2:$AO$301,38,FALSE)</f>
        <v>0</v>
      </c>
      <c r="T37" s="215">
        <f>VLOOKUP($A37,JUN!$A$2:$AO$301,41,FALSE)</f>
        <v>0</v>
      </c>
      <c r="U37" s="216">
        <f t="shared" si="0"/>
        <v>0</v>
      </c>
      <c r="V37" s="217">
        <f>SUM(VLOOKUP(A37,SEP!$A$2:$AP$301,42,FALSE),VLOOKUP(A37,DEC!$A$2:$AQ$301,43,FALSE),VLOOKUP(A37,MAR!$A$2:$AQ$301,43,FALSE),VLOOKUP(A37,JUN!$A$2:$AP$301,42,FALSE))</f>
        <v>0</v>
      </c>
      <c r="W37" s="218" t="e">
        <f t="shared" si="1"/>
        <v>#DIV/0!</v>
      </c>
    </row>
    <row r="38" spans="1:23" x14ac:dyDescent="0.25">
      <c r="A38" s="59">
        <v>37</v>
      </c>
      <c r="B38" s="157">
        <f>VLOOKUP($A38,Table2[[No]:[Date Student Last Attended Program
(mm/dd/yyyy)]],2,FALSE)</f>
        <v>0</v>
      </c>
      <c r="C38" s="157">
        <f>VLOOKUP($A38,Table2[[No]:[Date Student Last Attended Program
(mm/dd/yyyy)]],4,FALSE)</f>
        <v>0</v>
      </c>
      <c r="D38" s="157">
        <f>VLOOKUP($A38,Table2[[No]:[Date Student Last Attended Program
(mm/dd/yyyy)]],14,FALSE)</f>
        <v>0</v>
      </c>
      <c r="E38" s="58">
        <f>COUNTIF(JUL!E38:AI38,"1")</f>
        <v>0</v>
      </c>
      <c r="F38" s="58">
        <f>COUNTIF(AUG!E38:AI38,"1")</f>
        <v>0</v>
      </c>
      <c r="G38" s="58">
        <f>VLOOKUP(A38,SEP!$A$2:$AL$301,38,FALSE)</f>
        <v>0</v>
      </c>
      <c r="H38" s="58">
        <f>VLOOKUP(A38,SEP!$A$2:$AP$301,41,FALSE)</f>
        <v>0</v>
      </c>
      <c r="I38" s="58">
        <f>VLOOKUP(A38,OCT!$A$2:$AM$301,39,FALSE)</f>
        <v>0</v>
      </c>
      <c r="J38" s="57">
        <f>VLOOKUP(A38,NOV!$A$2:$AL$301,38,FALSE)</f>
        <v>0</v>
      </c>
      <c r="K38" s="57">
        <f>VLOOKUP(A38,DEC!$A$2:$AM$301,39,FALSE)</f>
        <v>0</v>
      </c>
      <c r="L38" s="57">
        <f>VLOOKUP(A38,DEC!$A$2:$AP$301,42,FALSE)</f>
        <v>0</v>
      </c>
      <c r="M38" s="57">
        <f>VLOOKUP($A38,JAN!$A$2:$AM$301,39,FALSE)</f>
        <v>0</v>
      </c>
      <c r="N38" s="57">
        <f>VLOOKUP(A38,FEB!$A$2:$AJ$301,36,FALSE)</f>
        <v>0</v>
      </c>
      <c r="O38" s="215">
        <f>VLOOKUP($A38,MAR!$A$2:$AP$301,39,FALSE)</f>
        <v>0</v>
      </c>
      <c r="P38" s="215">
        <f>VLOOKUP($A38,MAR!$A$2:$AP$301,42,FALSE)</f>
        <v>0</v>
      </c>
      <c r="Q38" s="215">
        <f>VLOOKUP($A38,APR!$A$2:$AL$301,38,FALSE)</f>
        <v>0</v>
      </c>
      <c r="R38" s="215">
        <f>VLOOKUP(A38,MAY!$A$2:$AM$301,39,FALSE)</f>
        <v>0</v>
      </c>
      <c r="S38" s="215">
        <f>VLOOKUP($A38,JUN!$A$2:$AO$301,38,FALSE)</f>
        <v>0</v>
      </c>
      <c r="T38" s="215">
        <f>VLOOKUP($A38,JUN!$A$2:$AO$301,41,FALSE)</f>
        <v>0</v>
      </c>
      <c r="U38" s="216">
        <f t="shared" si="0"/>
        <v>0</v>
      </c>
      <c r="V38" s="217">
        <f>SUM(VLOOKUP(A38,SEP!$A$2:$AP$301,42,FALSE),VLOOKUP(A38,DEC!$A$2:$AQ$301,43,FALSE),VLOOKUP(A38,MAR!$A$2:$AQ$301,43,FALSE),VLOOKUP(A38,JUN!$A$2:$AP$301,42,FALSE))</f>
        <v>0</v>
      </c>
      <c r="W38" s="218" t="e">
        <f t="shared" si="1"/>
        <v>#DIV/0!</v>
      </c>
    </row>
    <row r="39" spans="1:23" x14ac:dyDescent="0.25">
      <c r="A39" s="59">
        <v>38</v>
      </c>
      <c r="B39" s="157">
        <f>VLOOKUP($A39,Table2[[No]:[Date Student Last Attended Program
(mm/dd/yyyy)]],2,FALSE)</f>
        <v>0</v>
      </c>
      <c r="C39" s="157">
        <f>VLOOKUP($A39,Table2[[No]:[Date Student Last Attended Program
(mm/dd/yyyy)]],4,FALSE)</f>
        <v>0</v>
      </c>
      <c r="D39" s="157">
        <f>VLOOKUP($A39,Table2[[No]:[Date Student Last Attended Program
(mm/dd/yyyy)]],14,FALSE)</f>
        <v>0</v>
      </c>
      <c r="E39" s="58">
        <f>COUNTIF(JUL!E39:AI39,"1")</f>
        <v>0</v>
      </c>
      <c r="F39" s="58">
        <f>COUNTIF(AUG!E39:AI39,"1")</f>
        <v>0</v>
      </c>
      <c r="G39" s="58">
        <f>VLOOKUP(A39,SEP!$A$2:$AL$301,38,FALSE)</f>
        <v>0</v>
      </c>
      <c r="H39" s="58">
        <f>VLOOKUP(A39,SEP!$A$2:$AP$301,41,FALSE)</f>
        <v>0</v>
      </c>
      <c r="I39" s="58">
        <f>VLOOKUP(A39,OCT!$A$2:$AM$301,39,FALSE)</f>
        <v>0</v>
      </c>
      <c r="J39" s="57">
        <f>VLOOKUP(A39,NOV!$A$2:$AL$301,38,FALSE)</f>
        <v>0</v>
      </c>
      <c r="K39" s="57">
        <f>VLOOKUP(A39,DEC!$A$2:$AM$301,39,FALSE)</f>
        <v>0</v>
      </c>
      <c r="L39" s="57">
        <f>VLOOKUP(A39,DEC!$A$2:$AP$301,42,FALSE)</f>
        <v>0</v>
      </c>
      <c r="M39" s="57">
        <f>VLOOKUP($A39,JAN!$A$2:$AM$301,39,FALSE)</f>
        <v>0</v>
      </c>
      <c r="N39" s="57">
        <f>VLOOKUP(A39,FEB!$A$2:$AJ$301,36,FALSE)</f>
        <v>0</v>
      </c>
      <c r="O39" s="215">
        <f>VLOOKUP($A39,MAR!$A$2:$AP$301,39,FALSE)</f>
        <v>0</v>
      </c>
      <c r="P39" s="215">
        <f>VLOOKUP($A39,MAR!$A$2:$AP$301,42,FALSE)</f>
        <v>0</v>
      </c>
      <c r="Q39" s="215">
        <f>VLOOKUP($A39,APR!$A$2:$AL$301,38,FALSE)</f>
        <v>0</v>
      </c>
      <c r="R39" s="215">
        <f>VLOOKUP(A39,MAY!$A$2:$AM$301,39,FALSE)</f>
        <v>0</v>
      </c>
      <c r="S39" s="215">
        <f>VLOOKUP($A39,JUN!$A$2:$AO$301,38,FALSE)</f>
        <v>0</v>
      </c>
      <c r="T39" s="215">
        <f>VLOOKUP($A39,JUN!$A$2:$AO$301,41,FALSE)</f>
        <v>0</v>
      </c>
      <c r="U39" s="216">
        <f t="shared" si="0"/>
        <v>0</v>
      </c>
      <c r="V39" s="217">
        <f>SUM(VLOOKUP(A39,SEP!$A$2:$AP$301,42,FALSE),VLOOKUP(A39,DEC!$A$2:$AQ$301,43,FALSE),VLOOKUP(A39,MAR!$A$2:$AQ$301,43,FALSE),VLOOKUP(A39,JUN!$A$2:$AP$301,42,FALSE))</f>
        <v>0</v>
      </c>
      <c r="W39" s="218" t="e">
        <f t="shared" si="1"/>
        <v>#DIV/0!</v>
      </c>
    </row>
    <row r="40" spans="1:23" x14ac:dyDescent="0.25">
      <c r="A40" s="59">
        <v>39</v>
      </c>
      <c r="B40" s="157">
        <f>VLOOKUP($A40,Table2[[No]:[Date Student Last Attended Program
(mm/dd/yyyy)]],2,FALSE)</f>
        <v>0</v>
      </c>
      <c r="C40" s="157">
        <f>VLOOKUP($A40,Table2[[No]:[Date Student Last Attended Program
(mm/dd/yyyy)]],4,FALSE)</f>
        <v>0</v>
      </c>
      <c r="D40" s="157">
        <f>VLOOKUP($A40,Table2[[No]:[Date Student Last Attended Program
(mm/dd/yyyy)]],14,FALSE)</f>
        <v>0</v>
      </c>
      <c r="E40" s="58">
        <f>COUNTIF(JUL!E40:AI40,"1")</f>
        <v>0</v>
      </c>
      <c r="F40" s="58">
        <f>COUNTIF(AUG!E40:AI40,"1")</f>
        <v>0</v>
      </c>
      <c r="G40" s="58">
        <f>VLOOKUP(A40,SEP!$A$2:$AL$301,38,FALSE)</f>
        <v>0</v>
      </c>
      <c r="H40" s="58">
        <f>VLOOKUP(A40,SEP!$A$2:$AP$301,41,FALSE)</f>
        <v>0</v>
      </c>
      <c r="I40" s="58">
        <f>VLOOKUP(A40,OCT!$A$2:$AM$301,39,FALSE)</f>
        <v>0</v>
      </c>
      <c r="J40" s="57">
        <f>VLOOKUP(A40,NOV!$A$2:$AL$301,38,FALSE)</f>
        <v>0</v>
      </c>
      <c r="K40" s="57">
        <f>VLOOKUP(A40,DEC!$A$2:$AM$301,39,FALSE)</f>
        <v>0</v>
      </c>
      <c r="L40" s="57">
        <f>VLOOKUP(A40,DEC!$A$2:$AP$301,42,FALSE)</f>
        <v>0</v>
      </c>
      <c r="M40" s="57">
        <f>VLOOKUP($A40,JAN!$A$2:$AM$301,39,FALSE)</f>
        <v>0</v>
      </c>
      <c r="N40" s="57">
        <f>VLOOKUP(A40,FEB!$A$2:$AJ$301,36,FALSE)</f>
        <v>0</v>
      </c>
      <c r="O40" s="215">
        <f>VLOOKUP($A40,MAR!$A$2:$AP$301,39,FALSE)</f>
        <v>0</v>
      </c>
      <c r="P40" s="215">
        <f>VLOOKUP($A40,MAR!$A$2:$AP$301,42,FALSE)</f>
        <v>0</v>
      </c>
      <c r="Q40" s="215">
        <f>VLOOKUP($A40,APR!$A$2:$AL$301,38,FALSE)</f>
        <v>0</v>
      </c>
      <c r="R40" s="215">
        <f>VLOOKUP(A40,MAY!$A$2:$AM$301,39,FALSE)</f>
        <v>0</v>
      </c>
      <c r="S40" s="215">
        <f>VLOOKUP($A40,JUN!$A$2:$AO$301,38,FALSE)</f>
        <v>0</v>
      </c>
      <c r="T40" s="215">
        <f>VLOOKUP($A40,JUN!$A$2:$AO$301,41,FALSE)</f>
        <v>0</v>
      </c>
      <c r="U40" s="216">
        <f t="shared" si="0"/>
        <v>0</v>
      </c>
      <c r="V40" s="217">
        <f>SUM(VLOOKUP(A40,SEP!$A$2:$AP$301,42,FALSE),VLOOKUP(A40,DEC!$A$2:$AQ$301,43,FALSE),VLOOKUP(A40,MAR!$A$2:$AQ$301,43,FALSE),VLOOKUP(A40,JUN!$A$2:$AP$301,42,FALSE))</f>
        <v>0</v>
      </c>
      <c r="W40" s="218" t="e">
        <f t="shared" si="1"/>
        <v>#DIV/0!</v>
      </c>
    </row>
    <row r="41" spans="1:23" x14ac:dyDescent="0.25">
      <c r="A41" s="59">
        <v>40</v>
      </c>
      <c r="B41" s="157">
        <f>VLOOKUP($A41,Table2[[No]:[Date Student Last Attended Program
(mm/dd/yyyy)]],2,FALSE)</f>
        <v>0</v>
      </c>
      <c r="C41" s="157">
        <f>VLOOKUP($A41,Table2[[No]:[Date Student Last Attended Program
(mm/dd/yyyy)]],4,FALSE)</f>
        <v>0</v>
      </c>
      <c r="D41" s="157">
        <f>VLOOKUP($A41,Table2[[No]:[Date Student Last Attended Program
(mm/dd/yyyy)]],14,FALSE)</f>
        <v>0</v>
      </c>
      <c r="E41" s="58">
        <f>COUNTIF(JUL!E41:AI41,"1")</f>
        <v>0</v>
      </c>
      <c r="F41" s="58">
        <f>COUNTIF(AUG!E41:AI41,"1")</f>
        <v>0</v>
      </c>
      <c r="G41" s="58">
        <f>VLOOKUP(A41,SEP!$A$2:$AL$301,38,FALSE)</f>
        <v>0</v>
      </c>
      <c r="H41" s="58">
        <f>VLOOKUP(A41,SEP!$A$2:$AP$301,41,FALSE)</f>
        <v>0</v>
      </c>
      <c r="I41" s="58">
        <f>VLOOKUP(A41,OCT!$A$2:$AM$301,39,FALSE)</f>
        <v>0</v>
      </c>
      <c r="J41" s="57">
        <f>VLOOKUP(A41,NOV!$A$2:$AL$301,38,FALSE)</f>
        <v>0</v>
      </c>
      <c r="K41" s="57">
        <f>VLOOKUP(A41,DEC!$A$2:$AM$301,39,FALSE)</f>
        <v>0</v>
      </c>
      <c r="L41" s="57">
        <f>VLOOKUP(A41,DEC!$A$2:$AP$301,42,FALSE)</f>
        <v>0</v>
      </c>
      <c r="M41" s="57">
        <f>VLOOKUP($A41,JAN!$A$2:$AM$301,39,FALSE)</f>
        <v>0</v>
      </c>
      <c r="N41" s="57">
        <f>VLOOKUP(A41,FEB!$A$2:$AJ$301,36,FALSE)</f>
        <v>0</v>
      </c>
      <c r="O41" s="215">
        <f>VLOOKUP($A41,MAR!$A$2:$AP$301,39,FALSE)</f>
        <v>0</v>
      </c>
      <c r="P41" s="215">
        <f>VLOOKUP($A41,MAR!$A$2:$AP$301,42,FALSE)</f>
        <v>0</v>
      </c>
      <c r="Q41" s="215">
        <f>VLOOKUP($A41,APR!$A$2:$AL$301,38,FALSE)</f>
        <v>0</v>
      </c>
      <c r="R41" s="215">
        <f>VLOOKUP(A41,MAY!$A$2:$AM$301,39,FALSE)</f>
        <v>0</v>
      </c>
      <c r="S41" s="215">
        <f>VLOOKUP($A41,JUN!$A$2:$AO$301,38,FALSE)</f>
        <v>0</v>
      </c>
      <c r="T41" s="215">
        <f>VLOOKUP($A41,JUN!$A$2:$AO$301,41,FALSE)</f>
        <v>0</v>
      </c>
      <c r="U41" s="216">
        <f t="shared" si="0"/>
        <v>0</v>
      </c>
      <c r="V41" s="217">
        <f>SUM(VLOOKUP(A41,SEP!$A$2:$AP$301,42,FALSE),VLOOKUP(A41,DEC!$A$2:$AQ$301,43,FALSE),VLOOKUP(A41,MAR!$A$2:$AQ$301,43,FALSE),VLOOKUP(A41,JUN!$A$2:$AP$301,42,FALSE))</f>
        <v>0</v>
      </c>
      <c r="W41" s="218" t="e">
        <f t="shared" si="1"/>
        <v>#DIV/0!</v>
      </c>
    </row>
    <row r="42" spans="1:23" x14ac:dyDescent="0.25">
      <c r="A42" s="59">
        <v>41</v>
      </c>
      <c r="B42" s="157">
        <f>VLOOKUP($A42,Table2[[No]:[Date Student Last Attended Program
(mm/dd/yyyy)]],2,FALSE)</f>
        <v>0</v>
      </c>
      <c r="C42" s="157">
        <f>VLOOKUP($A42,Table2[[No]:[Date Student Last Attended Program
(mm/dd/yyyy)]],4,FALSE)</f>
        <v>0</v>
      </c>
      <c r="D42" s="157">
        <f>VLOOKUP($A42,Table2[[No]:[Date Student Last Attended Program
(mm/dd/yyyy)]],14,FALSE)</f>
        <v>0</v>
      </c>
      <c r="E42" s="58">
        <f>COUNTIF(JUL!E42:AI42,"1")</f>
        <v>0</v>
      </c>
      <c r="F42" s="58">
        <f>COUNTIF(AUG!E42:AI42,"1")</f>
        <v>0</v>
      </c>
      <c r="G42" s="58">
        <f>VLOOKUP(A42,SEP!$A$2:$AL$301,38,FALSE)</f>
        <v>0</v>
      </c>
      <c r="H42" s="58">
        <f>VLOOKUP(A42,SEP!$A$2:$AP$301,41,FALSE)</f>
        <v>0</v>
      </c>
      <c r="I42" s="58">
        <f>VLOOKUP(A42,OCT!$A$2:$AM$301,39,FALSE)</f>
        <v>0</v>
      </c>
      <c r="J42" s="57">
        <f>VLOOKUP(A42,NOV!$A$2:$AL$301,38,FALSE)</f>
        <v>0</v>
      </c>
      <c r="K42" s="57">
        <f>VLOOKUP(A42,DEC!$A$2:$AM$301,39,FALSE)</f>
        <v>0</v>
      </c>
      <c r="L42" s="57">
        <f>VLOOKUP(A42,DEC!$A$2:$AP$301,42,FALSE)</f>
        <v>0</v>
      </c>
      <c r="M42" s="57">
        <f>VLOOKUP($A42,JAN!$A$2:$AM$301,39,FALSE)</f>
        <v>0</v>
      </c>
      <c r="N42" s="57">
        <f>VLOOKUP(A42,FEB!$A$2:$AJ$301,36,FALSE)</f>
        <v>0</v>
      </c>
      <c r="O42" s="215">
        <f>VLOOKUP($A42,MAR!$A$2:$AP$301,39,FALSE)</f>
        <v>0</v>
      </c>
      <c r="P42" s="215">
        <f>VLOOKUP($A42,MAR!$A$2:$AP$301,42,FALSE)</f>
        <v>0</v>
      </c>
      <c r="Q42" s="215">
        <f>VLOOKUP($A42,APR!$A$2:$AL$301,38,FALSE)</f>
        <v>0</v>
      </c>
      <c r="R42" s="215">
        <f>VLOOKUP(A42,MAY!$A$2:$AM$301,39,FALSE)</f>
        <v>0</v>
      </c>
      <c r="S42" s="215">
        <f>VLOOKUP($A42,JUN!$A$2:$AO$301,38,FALSE)</f>
        <v>0</v>
      </c>
      <c r="T42" s="215">
        <f>VLOOKUP($A42,JUN!$A$2:$AO$301,41,FALSE)</f>
        <v>0</v>
      </c>
      <c r="U42" s="216">
        <f t="shared" si="0"/>
        <v>0</v>
      </c>
      <c r="V42" s="217">
        <f>SUM(VLOOKUP(A42,SEP!$A$2:$AP$301,42,FALSE),VLOOKUP(A42,DEC!$A$2:$AQ$301,43,FALSE),VLOOKUP(A42,MAR!$A$2:$AQ$301,43,FALSE),VLOOKUP(A42,JUN!$A$2:$AP$301,42,FALSE))</f>
        <v>0</v>
      </c>
      <c r="W42" s="218" t="e">
        <f t="shared" si="1"/>
        <v>#DIV/0!</v>
      </c>
    </row>
    <row r="43" spans="1:23" x14ac:dyDescent="0.25">
      <c r="A43" s="59">
        <v>42</v>
      </c>
      <c r="B43" s="157">
        <f>VLOOKUP($A43,Table2[[No]:[Date Student Last Attended Program
(mm/dd/yyyy)]],2,FALSE)</f>
        <v>0</v>
      </c>
      <c r="C43" s="157">
        <f>VLOOKUP($A43,Table2[[No]:[Date Student Last Attended Program
(mm/dd/yyyy)]],4,FALSE)</f>
        <v>0</v>
      </c>
      <c r="D43" s="157">
        <f>VLOOKUP($A43,Table2[[No]:[Date Student Last Attended Program
(mm/dd/yyyy)]],14,FALSE)</f>
        <v>0</v>
      </c>
      <c r="E43" s="58">
        <f>COUNTIF(JUL!E43:AI43,"1")</f>
        <v>0</v>
      </c>
      <c r="F43" s="58">
        <f>COUNTIF(AUG!E43:AI43,"1")</f>
        <v>0</v>
      </c>
      <c r="G43" s="58">
        <f>VLOOKUP(A43,SEP!$A$2:$AL$301,38,FALSE)</f>
        <v>0</v>
      </c>
      <c r="H43" s="58">
        <f>VLOOKUP(A43,SEP!$A$2:$AP$301,41,FALSE)</f>
        <v>0</v>
      </c>
      <c r="I43" s="58">
        <f>VLOOKUP(A43,OCT!$A$2:$AM$301,39,FALSE)</f>
        <v>0</v>
      </c>
      <c r="J43" s="57">
        <f>VLOOKUP(A43,NOV!$A$2:$AL$301,38,FALSE)</f>
        <v>0</v>
      </c>
      <c r="K43" s="57">
        <f>VLOOKUP(A43,DEC!$A$2:$AM$301,39,FALSE)</f>
        <v>0</v>
      </c>
      <c r="L43" s="57">
        <f>VLOOKUP(A43,DEC!$A$2:$AP$301,42,FALSE)</f>
        <v>0</v>
      </c>
      <c r="M43" s="57">
        <f>VLOOKUP($A43,JAN!$A$2:$AM$301,39,FALSE)</f>
        <v>0</v>
      </c>
      <c r="N43" s="57">
        <f>VLOOKUP(A43,FEB!$A$2:$AJ$301,36,FALSE)</f>
        <v>0</v>
      </c>
      <c r="O43" s="215">
        <f>VLOOKUP($A43,MAR!$A$2:$AP$301,39,FALSE)</f>
        <v>0</v>
      </c>
      <c r="P43" s="215">
        <f>VLOOKUP($A43,MAR!$A$2:$AP$301,42,FALSE)</f>
        <v>0</v>
      </c>
      <c r="Q43" s="215">
        <f>VLOOKUP($A43,APR!$A$2:$AL$301,38,FALSE)</f>
        <v>0</v>
      </c>
      <c r="R43" s="215">
        <f>VLOOKUP(A43,MAY!$A$2:$AM$301,39,FALSE)</f>
        <v>0</v>
      </c>
      <c r="S43" s="215">
        <f>VLOOKUP($A43,JUN!$A$2:$AO$301,38,FALSE)</f>
        <v>0</v>
      </c>
      <c r="T43" s="215">
        <f>VLOOKUP($A43,JUN!$A$2:$AO$301,41,FALSE)</f>
        <v>0</v>
      </c>
      <c r="U43" s="216">
        <f t="shared" si="0"/>
        <v>0</v>
      </c>
      <c r="V43" s="217">
        <f>SUM(VLOOKUP(A43,SEP!$A$2:$AP$301,42,FALSE),VLOOKUP(A43,DEC!$A$2:$AQ$301,43,FALSE),VLOOKUP(A43,MAR!$A$2:$AQ$301,43,FALSE),VLOOKUP(A43,JUN!$A$2:$AP$301,42,FALSE))</f>
        <v>0</v>
      </c>
      <c r="W43" s="218" t="e">
        <f t="shared" si="1"/>
        <v>#DIV/0!</v>
      </c>
    </row>
    <row r="44" spans="1:23" x14ac:dyDescent="0.25">
      <c r="A44" s="59">
        <v>43</v>
      </c>
      <c r="B44" s="157">
        <f>VLOOKUP($A44,Table2[[No]:[Date Student Last Attended Program
(mm/dd/yyyy)]],2,FALSE)</f>
        <v>0</v>
      </c>
      <c r="C44" s="157">
        <f>VLOOKUP($A44,Table2[[No]:[Date Student Last Attended Program
(mm/dd/yyyy)]],4,FALSE)</f>
        <v>0</v>
      </c>
      <c r="D44" s="157">
        <f>VLOOKUP($A44,Table2[[No]:[Date Student Last Attended Program
(mm/dd/yyyy)]],14,FALSE)</f>
        <v>0</v>
      </c>
      <c r="E44" s="58">
        <f>COUNTIF(JUL!E44:AI44,"1")</f>
        <v>0</v>
      </c>
      <c r="F44" s="58">
        <f>COUNTIF(AUG!E44:AI44,"1")</f>
        <v>0</v>
      </c>
      <c r="G44" s="58">
        <f>VLOOKUP(A44,SEP!$A$2:$AL$301,38,FALSE)</f>
        <v>0</v>
      </c>
      <c r="H44" s="58">
        <f>VLOOKUP(A44,SEP!$A$2:$AP$301,41,FALSE)</f>
        <v>0</v>
      </c>
      <c r="I44" s="58">
        <f>VLOOKUP(A44,OCT!$A$2:$AM$301,39,FALSE)</f>
        <v>0</v>
      </c>
      <c r="J44" s="57">
        <f>VLOOKUP(A44,NOV!$A$2:$AL$301,38,FALSE)</f>
        <v>0</v>
      </c>
      <c r="K44" s="57">
        <f>VLOOKUP(A44,DEC!$A$2:$AM$301,39,FALSE)</f>
        <v>0</v>
      </c>
      <c r="L44" s="57">
        <f>VLOOKUP(A44,DEC!$A$2:$AP$301,42,FALSE)</f>
        <v>0</v>
      </c>
      <c r="M44" s="57">
        <f>VLOOKUP($A44,JAN!$A$2:$AM$301,39,FALSE)</f>
        <v>0</v>
      </c>
      <c r="N44" s="57">
        <f>VLOOKUP(A44,FEB!$A$2:$AJ$301,36,FALSE)</f>
        <v>0</v>
      </c>
      <c r="O44" s="215">
        <f>VLOOKUP($A44,MAR!$A$2:$AP$301,39,FALSE)</f>
        <v>0</v>
      </c>
      <c r="P44" s="215">
        <f>VLOOKUP($A44,MAR!$A$2:$AP$301,42,FALSE)</f>
        <v>0</v>
      </c>
      <c r="Q44" s="215">
        <f>VLOOKUP($A44,APR!$A$2:$AL$301,38,FALSE)</f>
        <v>0</v>
      </c>
      <c r="R44" s="215">
        <f>VLOOKUP(A44,MAY!$A$2:$AM$301,39,FALSE)</f>
        <v>0</v>
      </c>
      <c r="S44" s="215">
        <f>VLOOKUP($A44,JUN!$A$2:$AO$301,38,FALSE)</f>
        <v>0</v>
      </c>
      <c r="T44" s="215">
        <f>VLOOKUP($A44,JUN!$A$2:$AO$301,41,FALSE)</f>
        <v>0</v>
      </c>
      <c r="U44" s="216">
        <f t="shared" si="0"/>
        <v>0</v>
      </c>
      <c r="V44" s="217">
        <f>SUM(VLOOKUP(A44,SEP!$A$2:$AP$301,42,FALSE),VLOOKUP(A44,DEC!$A$2:$AQ$301,43,FALSE),VLOOKUP(A44,MAR!$A$2:$AQ$301,43,FALSE),VLOOKUP(A44,JUN!$A$2:$AP$301,42,FALSE))</f>
        <v>0</v>
      </c>
      <c r="W44" s="218" t="e">
        <f t="shared" si="1"/>
        <v>#DIV/0!</v>
      </c>
    </row>
    <row r="45" spans="1:23" x14ac:dyDescent="0.25">
      <c r="A45" s="59">
        <v>44</v>
      </c>
      <c r="B45" s="157">
        <f>VLOOKUP($A45,Table2[[No]:[Date Student Last Attended Program
(mm/dd/yyyy)]],2,FALSE)</f>
        <v>0</v>
      </c>
      <c r="C45" s="157">
        <f>VLOOKUP($A45,Table2[[No]:[Date Student Last Attended Program
(mm/dd/yyyy)]],4,FALSE)</f>
        <v>0</v>
      </c>
      <c r="D45" s="157">
        <f>VLOOKUP($A45,Table2[[No]:[Date Student Last Attended Program
(mm/dd/yyyy)]],14,FALSE)</f>
        <v>0</v>
      </c>
      <c r="E45" s="58">
        <f>COUNTIF(JUL!E45:AI45,"1")</f>
        <v>0</v>
      </c>
      <c r="F45" s="58">
        <f>COUNTIF(AUG!E45:AI45,"1")</f>
        <v>0</v>
      </c>
      <c r="G45" s="58">
        <f>VLOOKUP(A45,SEP!$A$2:$AL$301,38,FALSE)</f>
        <v>0</v>
      </c>
      <c r="H45" s="58">
        <f>VLOOKUP(A45,SEP!$A$2:$AP$301,41,FALSE)</f>
        <v>0</v>
      </c>
      <c r="I45" s="58">
        <f>VLOOKUP(A45,OCT!$A$2:$AM$301,39,FALSE)</f>
        <v>0</v>
      </c>
      <c r="J45" s="57">
        <f>VLOOKUP(A45,NOV!$A$2:$AL$301,38,FALSE)</f>
        <v>0</v>
      </c>
      <c r="K45" s="57">
        <f>VLOOKUP(A45,DEC!$A$2:$AM$301,39,FALSE)</f>
        <v>0</v>
      </c>
      <c r="L45" s="57">
        <f>VLOOKUP(A45,DEC!$A$2:$AP$301,42,FALSE)</f>
        <v>0</v>
      </c>
      <c r="M45" s="57">
        <f>VLOOKUP($A45,JAN!$A$2:$AM$301,39,FALSE)</f>
        <v>0</v>
      </c>
      <c r="N45" s="57">
        <f>VLOOKUP(A45,FEB!$A$2:$AJ$301,36,FALSE)</f>
        <v>0</v>
      </c>
      <c r="O45" s="215">
        <f>VLOOKUP($A45,MAR!$A$2:$AP$301,39,FALSE)</f>
        <v>0</v>
      </c>
      <c r="P45" s="215">
        <f>VLOOKUP($A45,MAR!$A$2:$AP$301,42,FALSE)</f>
        <v>0</v>
      </c>
      <c r="Q45" s="215">
        <f>VLOOKUP($A45,APR!$A$2:$AL$301,38,FALSE)</f>
        <v>0</v>
      </c>
      <c r="R45" s="215">
        <f>VLOOKUP(A45,MAY!$A$2:$AM$301,39,FALSE)</f>
        <v>0</v>
      </c>
      <c r="S45" s="215">
        <f>VLOOKUP($A45,JUN!$A$2:$AO$301,38,FALSE)</f>
        <v>0</v>
      </c>
      <c r="T45" s="215">
        <f>VLOOKUP($A45,JUN!$A$2:$AO$301,41,FALSE)</f>
        <v>0</v>
      </c>
      <c r="U45" s="216">
        <f t="shared" si="0"/>
        <v>0</v>
      </c>
      <c r="V45" s="217">
        <f>SUM(VLOOKUP(A45,SEP!$A$2:$AP$301,42,FALSE),VLOOKUP(A45,DEC!$A$2:$AQ$301,43,FALSE),VLOOKUP(A45,MAR!$A$2:$AQ$301,43,FALSE),VLOOKUP(A45,JUN!$A$2:$AP$301,42,FALSE))</f>
        <v>0</v>
      </c>
      <c r="W45" s="218" t="e">
        <f t="shared" si="1"/>
        <v>#DIV/0!</v>
      </c>
    </row>
    <row r="46" spans="1:23" x14ac:dyDescent="0.25">
      <c r="A46" s="59">
        <v>45</v>
      </c>
      <c r="B46" s="157">
        <f>VLOOKUP($A46,Table2[[No]:[Date Student Last Attended Program
(mm/dd/yyyy)]],2,FALSE)</f>
        <v>0</v>
      </c>
      <c r="C46" s="157">
        <f>VLOOKUP($A46,Table2[[No]:[Date Student Last Attended Program
(mm/dd/yyyy)]],4,FALSE)</f>
        <v>0</v>
      </c>
      <c r="D46" s="157">
        <f>VLOOKUP($A46,Table2[[No]:[Date Student Last Attended Program
(mm/dd/yyyy)]],14,FALSE)</f>
        <v>0</v>
      </c>
      <c r="E46" s="58">
        <f>COUNTIF(JUL!E46:AI46,"1")</f>
        <v>0</v>
      </c>
      <c r="F46" s="58">
        <f>COUNTIF(AUG!E46:AI46,"1")</f>
        <v>0</v>
      </c>
      <c r="G46" s="58">
        <f>VLOOKUP(A46,SEP!$A$2:$AL$301,38,FALSE)</f>
        <v>0</v>
      </c>
      <c r="H46" s="58">
        <f>VLOOKUP(A46,SEP!$A$2:$AP$301,41,FALSE)</f>
        <v>0</v>
      </c>
      <c r="I46" s="58">
        <f>VLOOKUP(A46,OCT!$A$2:$AM$301,39,FALSE)</f>
        <v>0</v>
      </c>
      <c r="J46" s="57">
        <f>VLOOKUP(A46,NOV!$A$2:$AL$301,38,FALSE)</f>
        <v>0</v>
      </c>
      <c r="K46" s="57">
        <f>VLOOKUP(A46,DEC!$A$2:$AM$301,39,FALSE)</f>
        <v>0</v>
      </c>
      <c r="L46" s="57">
        <f>VLOOKUP(A46,DEC!$A$2:$AP$301,42,FALSE)</f>
        <v>0</v>
      </c>
      <c r="M46" s="57">
        <f>VLOOKUP($A46,JAN!$A$2:$AM$301,39,FALSE)</f>
        <v>0</v>
      </c>
      <c r="N46" s="57">
        <f>VLOOKUP(A46,FEB!$A$2:$AJ$301,36,FALSE)</f>
        <v>0</v>
      </c>
      <c r="O46" s="215">
        <f>VLOOKUP($A46,MAR!$A$2:$AP$301,39,FALSE)</f>
        <v>0</v>
      </c>
      <c r="P46" s="215">
        <f>VLOOKUP($A46,MAR!$A$2:$AP$301,42,FALSE)</f>
        <v>0</v>
      </c>
      <c r="Q46" s="215">
        <f>VLOOKUP($A46,APR!$A$2:$AL$301,38,FALSE)</f>
        <v>0</v>
      </c>
      <c r="R46" s="215">
        <f>VLOOKUP(A46,MAY!$A$2:$AM$301,39,FALSE)</f>
        <v>0</v>
      </c>
      <c r="S46" s="215">
        <f>VLOOKUP($A46,JUN!$A$2:$AO$301,38,FALSE)</f>
        <v>0</v>
      </c>
      <c r="T46" s="215">
        <f>VLOOKUP($A46,JUN!$A$2:$AO$301,41,FALSE)</f>
        <v>0</v>
      </c>
      <c r="U46" s="216">
        <f t="shared" si="0"/>
        <v>0</v>
      </c>
      <c r="V46" s="217">
        <f>SUM(VLOOKUP(A46,SEP!$A$2:$AP$301,42,FALSE),VLOOKUP(A46,DEC!$A$2:$AQ$301,43,FALSE),VLOOKUP(A46,MAR!$A$2:$AQ$301,43,FALSE),VLOOKUP(A46,JUN!$A$2:$AP$301,42,FALSE))</f>
        <v>0</v>
      </c>
      <c r="W46" s="218" t="e">
        <f t="shared" si="1"/>
        <v>#DIV/0!</v>
      </c>
    </row>
    <row r="47" spans="1:23" x14ac:dyDescent="0.25">
      <c r="A47" s="59">
        <v>46</v>
      </c>
      <c r="B47" s="157">
        <f>VLOOKUP($A47,Table2[[No]:[Date Student Last Attended Program
(mm/dd/yyyy)]],2,FALSE)</f>
        <v>0</v>
      </c>
      <c r="C47" s="157">
        <f>VLOOKUP($A47,Table2[[No]:[Date Student Last Attended Program
(mm/dd/yyyy)]],4,FALSE)</f>
        <v>0</v>
      </c>
      <c r="D47" s="157">
        <f>VLOOKUP($A47,Table2[[No]:[Date Student Last Attended Program
(mm/dd/yyyy)]],14,FALSE)</f>
        <v>0</v>
      </c>
      <c r="E47" s="58">
        <f>COUNTIF(JUL!E47:AI47,"1")</f>
        <v>0</v>
      </c>
      <c r="F47" s="58">
        <f>COUNTIF(AUG!E47:AI47,"1")</f>
        <v>0</v>
      </c>
      <c r="G47" s="58">
        <f>VLOOKUP(A47,SEP!$A$2:$AL$301,38,FALSE)</f>
        <v>0</v>
      </c>
      <c r="H47" s="58">
        <f>VLOOKUP(A47,SEP!$A$2:$AP$301,41,FALSE)</f>
        <v>0</v>
      </c>
      <c r="I47" s="58">
        <f>VLOOKUP(A47,OCT!$A$2:$AM$301,39,FALSE)</f>
        <v>0</v>
      </c>
      <c r="J47" s="57">
        <f>VLOOKUP(A47,NOV!$A$2:$AL$301,38,FALSE)</f>
        <v>0</v>
      </c>
      <c r="K47" s="57">
        <f>VLOOKUP(A47,DEC!$A$2:$AM$301,39,FALSE)</f>
        <v>0</v>
      </c>
      <c r="L47" s="57">
        <f>VLOOKUP(A47,DEC!$A$2:$AP$301,42,FALSE)</f>
        <v>0</v>
      </c>
      <c r="M47" s="57">
        <f>VLOOKUP($A47,JAN!$A$2:$AM$301,39,FALSE)</f>
        <v>0</v>
      </c>
      <c r="N47" s="57">
        <f>VLOOKUP(A47,FEB!$A$2:$AJ$301,36,FALSE)</f>
        <v>0</v>
      </c>
      <c r="O47" s="215">
        <f>VLOOKUP($A47,MAR!$A$2:$AP$301,39,FALSE)</f>
        <v>0</v>
      </c>
      <c r="P47" s="215">
        <f>VLOOKUP($A47,MAR!$A$2:$AP$301,42,FALSE)</f>
        <v>0</v>
      </c>
      <c r="Q47" s="215">
        <f>VLOOKUP($A47,APR!$A$2:$AL$301,38,FALSE)</f>
        <v>0</v>
      </c>
      <c r="R47" s="215">
        <f>VLOOKUP(A47,MAY!$A$2:$AM$301,39,FALSE)</f>
        <v>0</v>
      </c>
      <c r="S47" s="215">
        <f>VLOOKUP($A47,JUN!$A$2:$AO$301,38,FALSE)</f>
        <v>0</v>
      </c>
      <c r="T47" s="215">
        <f>VLOOKUP($A47,JUN!$A$2:$AO$301,41,FALSE)</f>
        <v>0</v>
      </c>
      <c r="U47" s="216">
        <f t="shared" si="0"/>
        <v>0</v>
      </c>
      <c r="V47" s="217">
        <f>SUM(VLOOKUP(A47,SEP!$A$2:$AP$301,42,FALSE),VLOOKUP(A47,DEC!$A$2:$AQ$301,43,FALSE),VLOOKUP(A47,MAR!$A$2:$AQ$301,43,FALSE),VLOOKUP(A47,JUN!$A$2:$AP$301,42,FALSE))</f>
        <v>0</v>
      </c>
      <c r="W47" s="218" t="e">
        <f t="shared" si="1"/>
        <v>#DIV/0!</v>
      </c>
    </row>
    <row r="48" spans="1:23" x14ac:dyDescent="0.25">
      <c r="A48" s="59">
        <v>47</v>
      </c>
      <c r="B48" s="157">
        <f>VLOOKUP($A48,Table2[[No]:[Date Student Last Attended Program
(mm/dd/yyyy)]],2,FALSE)</f>
        <v>0</v>
      </c>
      <c r="C48" s="157">
        <f>VLOOKUP($A48,Table2[[No]:[Date Student Last Attended Program
(mm/dd/yyyy)]],4,FALSE)</f>
        <v>0</v>
      </c>
      <c r="D48" s="157">
        <f>VLOOKUP($A48,Table2[[No]:[Date Student Last Attended Program
(mm/dd/yyyy)]],14,FALSE)</f>
        <v>0</v>
      </c>
      <c r="E48" s="58">
        <f>COUNTIF(JUL!E48:AI48,"1")</f>
        <v>0</v>
      </c>
      <c r="F48" s="58">
        <f>COUNTIF(AUG!E48:AI48,"1")</f>
        <v>0</v>
      </c>
      <c r="G48" s="58">
        <f>VLOOKUP(A48,SEP!$A$2:$AL$301,38,FALSE)</f>
        <v>0</v>
      </c>
      <c r="H48" s="58">
        <f>VLOOKUP(A48,SEP!$A$2:$AP$301,41,FALSE)</f>
        <v>0</v>
      </c>
      <c r="I48" s="58">
        <f>VLOOKUP(A48,OCT!$A$2:$AM$301,39,FALSE)</f>
        <v>0</v>
      </c>
      <c r="J48" s="57">
        <f>VLOOKUP(A48,NOV!$A$2:$AL$301,38,FALSE)</f>
        <v>0</v>
      </c>
      <c r="K48" s="57">
        <f>VLOOKUP(A48,DEC!$A$2:$AM$301,39,FALSE)</f>
        <v>0</v>
      </c>
      <c r="L48" s="57">
        <f>VLOOKUP(A48,DEC!$A$2:$AP$301,42,FALSE)</f>
        <v>0</v>
      </c>
      <c r="M48" s="57">
        <f>VLOOKUP($A48,JAN!$A$2:$AM$301,39,FALSE)</f>
        <v>0</v>
      </c>
      <c r="N48" s="57">
        <f>VLOOKUP(A48,FEB!$A$2:$AJ$301,36,FALSE)</f>
        <v>0</v>
      </c>
      <c r="O48" s="215">
        <f>VLOOKUP($A48,MAR!$A$2:$AP$301,39,FALSE)</f>
        <v>0</v>
      </c>
      <c r="P48" s="215">
        <f>VLOOKUP($A48,MAR!$A$2:$AP$301,42,FALSE)</f>
        <v>0</v>
      </c>
      <c r="Q48" s="215">
        <f>VLOOKUP($A48,APR!$A$2:$AL$301,38,FALSE)</f>
        <v>0</v>
      </c>
      <c r="R48" s="215">
        <f>VLOOKUP(A48,MAY!$A$2:$AM$301,39,FALSE)</f>
        <v>0</v>
      </c>
      <c r="S48" s="215">
        <f>VLOOKUP($A48,JUN!$A$2:$AO$301,38,FALSE)</f>
        <v>0</v>
      </c>
      <c r="T48" s="215">
        <f>VLOOKUP($A48,JUN!$A$2:$AO$301,41,FALSE)</f>
        <v>0</v>
      </c>
      <c r="U48" s="216">
        <f t="shared" si="0"/>
        <v>0</v>
      </c>
      <c r="V48" s="217">
        <f>SUM(VLOOKUP(A48,SEP!$A$2:$AP$301,42,FALSE),VLOOKUP(A48,DEC!$A$2:$AQ$301,43,FALSE),VLOOKUP(A48,MAR!$A$2:$AQ$301,43,FALSE),VLOOKUP(A48,JUN!$A$2:$AP$301,42,FALSE))</f>
        <v>0</v>
      </c>
      <c r="W48" s="218" t="e">
        <f t="shared" si="1"/>
        <v>#DIV/0!</v>
      </c>
    </row>
    <row r="49" spans="1:23" x14ac:dyDescent="0.25">
      <c r="A49" s="59">
        <v>48</v>
      </c>
      <c r="B49" s="157">
        <f>VLOOKUP($A49,Table2[[No]:[Date Student Last Attended Program
(mm/dd/yyyy)]],2,FALSE)</f>
        <v>0</v>
      </c>
      <c r="C49" s="157">
        <f>VLOOKUP($A49,Table2[[No]:[Date Student Last Attended Program
(mm/dd/yyyy)]],4,FALSE)</f>
        <v>0</v>
      </c>
      <c r="D49" s="157">
        <f>VLOOKUP($A49,Table2[[No]:[Date Student Last Attended Program
(mm/dd/yyyy)]],14,FALSE)</f>
        <v>0</v>
      </c>
      <c r="E49" s="58">
        <f>COUNTIF(JUL!E49:AI49,"1")</f>
        <v>0</v>
      </c>
      <c r="F49" s="58">
        <f>COUNTIF(AUG!E49:AI49,"1")</f>
        <v>0</v>
      </c>
      <c r="G49" s="58">
        <f>VLOOKUP(A49,SEP!$A$2:$AL$301,38,FALSE)</f>
        <v>0</v>
      </c>
      <c r="H49" s="58">
        <f>VLOOKUP(A49,SEP!$A$2:$AP$301,41,FALSE)</f>
        <v>0</v>
      </c>
      <c r="I49" s="58">
        <f>VLOOKUP(A49,OCT!$A$2:$AM$301,39,FALSE)</f>
        <v>0</v>
      </c>
      <c r="J49" s="57">
        <f>VLOOKUP(A49,NOV!$A$2:$AL$301,38,FALSE)</f>
        <v>0</v>
      </c>
      <c r="K49" s="57">
        <f>VLOOKUP(A49,DEC!$A$2:$AM$301,39,FALSE)</f>
        <v>0</v>
      </c>
      <c r="L49" s="57">
        <f>VLOOKUP(A49,DEC!$A$2:$AP$301,42,FALSE)</f>
        <v>0</v>
      </c>
      <c r="M49" s="57">
        <f>VLOOKUP($A49,JAN!$A$2:$AM$301,39,FALSE)</f>
        <v>0</v>
      </c>
      <c r="N49" s="57">
        <f>VLOOKUP(A49,FEB!$A$2:$AJ$301,36,FALSE)</f>
        <v>0</v>
      </c>
      <c r="O49" s="215">
        <f>VLOOKUP($A49,MAR!$A$2:$AP$301,39,FALSE)</f>
        <v>0</v>
      </c>
      <c r="P49" s="215">
        <f>VLOOKUP($A49,MAR!$A$2:$AP$301,42,FALSE)</f>
        <v>0</v>
      </c>
      <c r="Q49" s="215">
        <f>VLOOKUP($A49,APR!$A$2:$AL$301,38,FALSE)</f>
        <v>0</v>
      </c>
      <c r="R49" s="215">
        <f>VLOOKUP(A49,MAY!$A$2:$AM$301,39,FALSE)</f>
        <v>0</v>
      </c>
      <c r="S49" s="215">
        <f>VLOOKUP($A49,JUN!$A$2:$AO$301,38,FALSE)</f>
        <v>0</v>
      </c>
      <c r="T49" s="215">
        <f>VLOOKUP($A49,JUN!$A$2:$AO$301,41,FALSE)</f>
        <v>0</v>
      </c>
      <c r="U49" s="216">
        <f t="shared" si="0"/>
        <v>0</v>
      </c>
      <c r="V49" s="217">
        <f>SUM(VLOOKUP(A49,SEP!$A$2:$AP$301,42,FALSE),VLOOKUP(A49,DEC!$A$2:$AQ$301,43,FALSE),VLOOKUP(A49,MAR!$A$2:$AQ$301,43,FALSE),VLOOKUP(A49,JUN!$A$2:$AP$301,42,FALSE))</f>
        <v>0</v>
      </c>
      <c r="W49" s="218" t="e">
        <f t="shared" si="1"/>
        <v>#DIV/0!</v>
      </c>
    </row>
    <row r="50" spans="1:23" x14ac:dyDescent="0.25">
      <c r="A50" s="59">
        <v>49</v>
      </c>
      <c r="B50" s="157">
        <f>VLOOKUP($A50,Table2[[No]:[Date Student Last Attended Program
(mm/dd/yyyy)]],2,FALSE)</f>
        <v>0</v>
      </c>
      <c r="C50" s="157">
        <f>VLOOKUP($A50,Table2[[No]:[Date Student Last Attended Program
(mm/dd/yyyy)]],4,FALSE)</f>
        <v>0</v>
      </c>
      <c r="D50" s="157">
        <f>VLOOKUP($A50,Table2[[No]:[Date Student Last Attended Program
(mm/dd/yyyy)]],14,FALSE)</f>
        <v>0</v>
      </c>
      <c r="E50" s="58">
        <f>COUNTIF(JUL!E50:AI50,"1")</f>
        <v>0</v>
      </c>
      <c r="F50" s="58">
        <f>COUNTIF(AUG!E50:AI50,"1")</f>
        <v>0</v>
      </c>
      <c r="G50" s="58">
        <f>VLOOKUP(A50,SEP!$A$2:$AL$301,38,FALSE)</f>
        <v>0</v>
      </c>
      <c r="H50" s="58">
        <f>VLOOKUP(A50,SEP!$A$2:$AP$301,41,FALSE)</f>
        <v>0</v>
      </c>
      <c r="I50" s="58">
        <f>VLOOKUP(A50,OCT!$A$2:$AM$301,39,FALSE)</f>
        <v>0</v>
      </c>
      <c r="J50" s="57">
        <f>VLOOKUP(A50,NOV!$A$2:$AL$301,38,FALSE)</f>
        <v>0</v>
      </c>
      <c r="K50" s="57">
        <f>VLOOKUP(A50,DEC!$A$2:$AM$301,39,FALSE)</f>
        <v>0</v>
      </c>
      <c r="L50" s="57">
        <f>VLOOKUP(A50,DEC!$A$2:$AP$301,42,FALSE)</f>
        <v>0</v>
      </c>
      <c r="M50" s="57">
        <f>VLOOKUP($A50,JAN!$A$2:$AM$301,39,FALSE)</f>
        <v>0</v>
      </c>
      <c r="N50" s="57">
        <f>VLOOKUP(A50,FEB!$A$2:$AJ$301,36,FALSE)</f>
        <v>0</v>
      </c>
      <c r="O50" s="215">
        <f>VLOOKUP($A50,MAR!$A$2:$AP$301,39,FALSE)</f>
        <v>0</v>
      </c>
      <c r="P50" s="215">
        <f>VLOOKUP($A50,MAR!$A$2:$AP$301,42,FALSE)</f>
        <v>0</v>
      </c>
      <c r="Q50" s="215">
        <f>VLOOKUP($A50,APR!$A$2:$AL$301,38,FALSE)</f>
        <v>0</v>
      </c>
      <c r="R50" s="215">
        <f>VLOOKUP(A50,MAY!$A$2:$AM$301,39,FALSE)</f>
        <v>0</v>
      </c>
      <c r="S50" s="215">
        <f>VLOOKUP($A50,JUN!$A$2:$AO$301,38,FALSE)</f>
        <v>0</v>
      </c>
      <c r="T50" s="215">
        <f>VLOOKUP($A50,JUN!$A$2:$AO$301,41,FALSE)</f>
        <v>0</v>
      </c>
      <c r="U50" s="216">
        <f t="shared" si="0"/>
        <v>0</v>
      </c>
      <c r="V50" s="217">
        <f>SUM(VLOOKUP(A50,SEP!$A$2:$AP$301,42,FALSE),VLOOKUP(A50,DEC!$A$2:$AQ$301,43,FALSE),VLOOKUP(A50,MAR!$A$2:$AQ$301,43,FALSE),VLOOKUP(A50,JUN!$A$2:$AP$301,42,FALSE))</f>
        <v>0</v>
      </c>
      <c r="W50" s="218" t="e">
        <f t="shared" si="1"/>
        <v>#DIV/0!</v>
      </c>
    </row>
    <row r="51" spans="1:23" x14ac:dyDescent="0.25">
      <c r="A51" s="59">
        <v>50</v>
      </c>
      <c r="B51" s="157">
        <f>VLOOKUP($A51,Table2[[No]:[Date Student Last Attended Program
(mm/dd/yyyy)]],2,FALSE)</f>
        <v>0</v>
      </c>
      <c r="C51" s="157">
        <f>VLOOKUP($A51,Table2[[No]:[Date Student Last Attended Program
(mm/dd/yyyy)]],4,FALSE)</f>
        <v>0</v>
      </c>
      <c r="D51" s="157">
        <f>VLOOKUP($A51,Table2[[No]:[Date Student Last Attended Program
(mm/dd/yyyy)]],14,FALSE)</f>
        <v>0</v>
      </c>
      <c r="E51" s="58">
        <f>COUNTIF(JUL!E51:AI51,"1")</f>
        <v>0</v>
      </c>
      <c r="F51" s="58">
        <f>COUNTIF(AUG!E51:AI51,"1")</f>
        <v>0</v>
      </c>
      <c r="G51" s="58">
        <f>VLOOKUP(A51,SEP!$A$2:$AL$301,38,FALSE)</f>
        <v>0</v>
      </c>
      <c r="H51" s="58">
        <f>VLOOKUP(A51,SEP!$A$2:$AP$301,41,FALSE)</f>
        <v>0</v>
      </c>
      <c r="I51" s="58">
        <f>VLOOKUP(A51,OCT!$A$2:$AM$301,39,FALSE)</f>
        <v>0</v>
      </c>
      <c r="J51" s="57">
        <f>VLOOKUP(A51,NOV!$A$2:$AL$301,38,FALSE)</f>
        <v>0</v>
      </c>
      <c r="K51" s="57">
        <f>VLOOKUP(A51,DEC!$A$2:$AM$301,39,FALSE)</f>
        <v>0</v>
      </c>
      <c r="L51" s="57">
        <f>VLOOKUP(A51,DEC!$A$2:$AP$301,42,FALSE)</f>
        <v>0</v>
      </c>
      <c r="M51" s="57">
        <f>VLOOKUP($A51,JAN!$A$2:$AM$301,39,FALSE)</f>
        <v>0</v>
      </c>
      <c r="N51" s="57">
        <f>VLOOKUP(A51,FEB!$A$2:$AJ$301,36,FALSE)</f>
        <v>0</v>
      </c>
      <c r="O51" s="215">
        <f>VLOOKUP($A51,MAR!$A$2:$AP$301,39,FALSE)</f>
        <v>0</v>
      </c>
      <c r="P51" s="215">
        <f>VLOOKUP($A51,MAR!$A$2:$AP$301,42,FALSE)</f>
        <v>0</v>
      </c>
      <c r="Q51" s="215">
        <f>VLOOKUP($A51,APR!$A$2:$AL$301,38,FALSE)</f>
        <v>0</v>
      </c>
      <c r="R51" s="215">
        <f>VLOOKUP(A51,MAY!$A$2:$AM$301,39,FALSE)</f>
        <v>0</v>
      </c>
      <c r="S51" s="215">
        <f>VLOOKUP($A51,JUN!$A$2:$AO$301,38,FALSE)</f>
        <v>0</v>
      </c>
      <c r="T51" s="215">
        <f>VLOOKUP($A51,JUN!$A$2:$AO$301,41,FALSE)</f>
        <v>0</v>
      </c>
      <c r="U51" s="216">
        <f t="shared" si="0"/>
        <v>0</v>
      </c>
      <c r="V51" s="217">
        <f>SUM(VLOOKUP(A51,SEP!$A$2:$AP$301,42,FALSE),VLOOKUP(A51,DEC!$A$2:$AQ$301,43,FALSE),VLOOKUP(A51,MAR!$A$2:$AQ$301,43,FALSE),VLOOKUP(A51,JUN!$A$2:$AP$301,42,FALSE))</f>
        <v>0</v>
      </c>
      <c r="W51" s="218" t="e">
        <f t="shared" si="1"/>
        <v>#DIV/0!</v>
      </c>
    </row>
    <row r="52" spans="1:23" x14ac:dyDescent="0.25">
      <c r="A52" s="59">
        <v>51</v>
      </c>
      <c r="B52" s="157">
        <f>VLOOKUP($A52,Table2[[No]:[Date Student Last Attended Program
(mm/dd/yyyy)]],2,FALSE)</f>
        <v>0</v>
      </c>
      <c r="C52" s="157">
        <f>VLOOKUP($A52,Table2[[No]:[Date Student Last Attended Program
(mm/dd/yyyy)]],4,FALSE)</f>
        <v>0</v>
      </c>
      <c r="D52" s="157">
        <f>VLOOKUP($A52,Table2[[No]:[Date Student Last Attended Program
(mm/dd/yyyy)]],14,FALSE)</f>
        <v>0</v>
      </c>
      <c r="E52" s="58">
        <f>COUNTIF(JUL!E52:AI52,"1")</f>
        <v>0</v>
      </c>
      <c r="F52" s="58">
        <f>COUNTIF(AUG!E52:AI52,"1")</f>
        <v>0</v>
      </c>
      <c r="G52" s="58">
        <f>VLOOKUP(A52,SEP!$A$2:$AL$301,38,FALSE)</f>
        <v>0</v>
      </c>
      <c r="H52" s="58">
        <f>VLOOKUP(A52,SEP!$A$2:$AP$301,41,FALSE)</f>
        <v>0</v>
      </c>
      <c r="I52" s="58">
        <f>VLOOKUP(A52,OCT!$A$2:$AM$301,39,FALSE)</f>
        <v>0</v>
      </c>
      <c r="J52" s="57">
        <f>VLOOKUP(A52,NOV!$A$2:$AL$301,38,FALSE)</f>
        <v>0</v>
      </c>
      <c r="K52" s="57">
        <f>VLOOKUP(A52,DEC!$A$2:$AM$301,39,FALSE)</f>
        <v>0</v>
      </c>
      <c r="L52" s="57">
        <f>VLOOKUP(A52,DEC!$A$2:$AP$301,42,FALSE)</f>
        <v>0</v>
      </c>
      <c r="M52" s="57">
        <f>VLOOKUP($A52,JAN!$A$2:$AM$301,39,FALSE)</f>
        <v>0</v>
      </c>
      <c r="N52" s="57">
        <f>VLOOKUP(A52,FEB!$A$2:$AJ$301,36,FALSE)</f>
        <v>0</v>
      </c>
      <c r="O52" s="215">
        <f>VLOOKUP($A52,MAR!$A$2:$AP$301,39,FALSE)</f>
        <v>0</v>
      </c>
      <c r="P52" s="215">
        <f>VLOOKUP($A52,MAR!$A$2:$AP$301,42,FALSE)</f>
        <v>0</v>
      </c>
      <c r="Q52" s="215">
        <f>VLOOKUP($A52,APR!$A$2:$AL$301,38,FALSE)</f>
        <v>0</v>
      </c>
      <c r="R52" s="215">
        <f>VLOOKUP(A52,MAY!$A$2:$AM$301,39,FALSE)</f>
        <v>0</v>
      </c>
      <c r="S52" s="215">
        <f>VLOOKUP($A52,JUN!$A$2:$AO$301,38,FALSE)</f>
        <v>0</v>
      </c>
      <c r="T52" s="215">
        <f>VLOOKUP($A52,JUN!$A$2:$AO$301,41,FALSE)</f>
        <v>0</v>
      </c>
      <c r="U52" s="216">
        <f t="shared" si="0"/>
        <v>0</v>
      </c>
      <c r="V52" s="217">
        <f>SUM(VLOOKUP(A52,SEP!$A$2:$AP$301,42,FALSE),VLOOKUP(A52,DEC!$A$2:$AQ$301,43,FALSE),VLOOKUP(A52,MAR!$A$2:$AQ$301,43,FALSE),VLOOKUP(A52,JUN!$A$2:$AP$301,42,FALSE))</f>
        <v>0</v>
      </c>
      <c r="W52" s="218" t="e">
        <f t="shared" si="1"/>
        <v>#DIV/0!</v>
      </c>
    </row>
    <row r="53" spans="1:23" x14ac:dyDescent="0.25">
      <c r="A53" s="59">
        <v>52</v>
      </c>
      <c r="B53" s="157">
        <f>VLOOKUP($A53,Table2[[No]:[Date Student Last Attended Program
(mm/dd/yyyy)]],2,FALSE)</f>
        <v>0</v>
      </c>
      <c r="C53" s="157">
        <f>VLOOKUP($A53,Table2[[No]:[Date Student Last Attended Program
(mm/dd/yyyy)]],4,FALSE)</f>
        <v>0</v>
      </c>
      <c r="D53" s="157">
        <f>VLOOKUP($A53,Table2[[No]:[Date Student Last Attended Program
(mm/dd/yyyy)]],14,FALSE)</f>
        <v>0</v>
      </c>
      <c r="E53" s="58">
        <f>COUNTIF(JUL!E53:AI53,"1")</f>
        <v>0</v>
      </c>
      <c r="F53" s="58">
        <f>COUNTIF(AUG!E53:AI53,"1")</f>
        <v>0</v>
      </c>
      <c r="G53" s="58">
        <f>VLOOKUP(A53,SEP!$A$2:$AL$301,38,FALSE)</f>
        <v>0</v>
      </c>
      <c r="H53" s="58">
        <f>VLOOKUP(A53,SEP!$A$2:$AP$301,41,FALSE)</f>
        <v>0</v>
      </c>
      <c r="I53" s="58">
        <f>VLOOKUP(A53,OCT!$A$2:$AM$301,39,FALSE)</f>
        <v>0</v>
      </c>
      <c r="J53" s="57">
        <f>VLOOKUP(A53,NOV!$A$2:$AL$301,38,FALSE)</f>
        <v>0</v>
      </c>
      <c r="K53" s="57">
        <f>VLOOKUP(A53,DEC!$A$2:$AM$301,39,FALSE)</f>
        <v>0</v>
      </c>
      <c r="L53" s="57">
        <f>VLOOKUP(A53,DEC!$A$2:$AP$301,42,FALSE)</f>
        <v>0</v>
      </c>
      <c r="M53" s="57">
        <f>VLOOKUP($A53,JAN!$A$2:$AM$301,39,FALSE)</f>
        <v>0</v>
      </c>
      <c r="N53" s="57">
        <f>VLOOKUP(A53,FEB!$A$2:$AJ$301,36,FALSE)</f>
        <v>0</v>
      </c>
      <c r="O53" s="215">
        <f>VLOOKUP($A53,MAR!$A$2:$AP$301,39,FALSE)</f>
        <v>0</v>
      </c>
      <c r="P53" s="215">
        <f>VLOOKUP($A53,MAR!$A$2:$AP$301,42,FALSE)</f>
        <v>0</v>
      </c>
      <c r="Q53" s="215">
        <f>VLOOKUP($A53,APR!$A$2:$AL$301,38,FALSE)</f>
        <v>0</v>
      </c>
      <c r="R53" s="215">
        <f>VLOOKUP(A53,MAY!$A$2:$AM$301,39,FALSE)</f>
        <v>0</v>
      </c>
      <c r="S53" s="215">
        <f>VLOOKUP($A53,JUN!$A$2:$AO$301,38,FALSE)</f>
        <v>0</v>
      </c>
      <c r="T53" s="215">
        <f>VLOOKUP($A53,JUN!$A$2:$AO$301,41,FALSE)</f>
        <v>0</v>
      </c>
      <c r="U53" s="216">
        <f t="shared" si="0"/>
        <v>0</v>
      </c>
      <c r="V53" s="217">
        <f>SUM(VLOOKUP(A53,SEP!$A$2:$AP$301,42,FALSE),VLOOKUP(A53,DEC!$A$2:$AQ$301,43,FALSE),VLOOKUP(A53,MAR!$A$2:$AQ$301,43,FALSE),VLOOKUP(A53,JUN!$A$2:$AP$301,42,FALSE))</f>
        <v>0</v>
      </c>
      <c r="W53" s="218" t="e">
        <f t="shared" si="1"/>
        <v>#DIV/0!</v>
      </c>
    </row>
    <row r="54" spans="1:23" x14ac:dyDescent="0.25">
      <c r="A54" s="59">
        <v>53</v>
      </c>
      <c r="B54" s="157">
        <f>VLOOKUP($A54,Table2[[No]:[Date Student Last Attended Program
(mm/dd/yyyy)]],2,FALSE)</f>
        <v>0</v>
      </c>
      <c r="C54" s="157">
        <f>VLOOKUP($A54,Table2[[No]:[Date Student Last Attended Program
(mm/dd/yyyy)]],4,FALSE)</f>
        <v>0</v>
      </c>
      <c r="D54" s="157">
        <f>VLOOKUP($A54,Table2[[No]:[Date Student Last Attended Program
(mm/dd/yyyy)]],14,FALSE)</f>
        <v>0</v>
      </c>
      <c r="E54" s="58">
        <f>COUNTIF(JUL!E54:AI54,"1")</f>
        <v>0</v>
      </c>
      <c r="F54" s="58">
        <f>COUNTIF(AUG!E54:AI54,"1")</f>
        <v>0</v>
      </c>
      <c r="G54" s="58">
        <f>VLOOKUP(A54,SEP!$A$2:$AL$301,38,FALSE)</f>
        <v>0</v>
      </c>
      <c r="H54" s="58">
        <f>VLOOKUP(A54,SEP!$A$2:$AP$301,41,FALSE)</f>
        <v>0</v>
      </c>
      <c r="I54" s="58">
        <f>VLOOKUP(A54,OCT!$A$2:$AM$301,39,FALSE)</f>
        <v>0</v>
      </c>
      <c r="J54" s="57">
        <f>VLOOKUP(A54,NOV!$A$2:$AL$301,38,FALSE)</f>
        <v>0</v>
      </c>
      <c r="K54" s="57">
        <f>VLOOKUP(A54,DEC!$A$2:$AM$301,39,FALSE)</f>
        <v>0</v>
      </c>
      <c r="L54" s="57">
        <f>VLOOKUP(A54,DEC!$A$2:$AP$301,42,FALSE)</f>
        <v>0</v>
      </c>
      <c r="M54" s="57">
        <f>VLOOKUP($A54,JAN!$A$2:$AM$301,39,FALSE)</f>
        <v>0</v>
      </c>
      <c r="N54" s="57">
        <f>VLOOKUP(A54,FEB!$A$2:$AJ$301,36,FALSE)</f>
        <v>0</v>
      </c>
      <c r="O54" s="215">
        <f>VLOOKUP($A54,MAR!$A$2:$AP$301,39,FALSE)</f>
        <v>0</v>
      </c>
      <c r="P54" s="215">
        <f>VLOOKUP($A54,MAR!$A$2:$AP$301,42,FALSE)</f>
        <v>0</v>
      </c>
      <c r="Q54" s="215">
        <f>VLOOKUP($A54,APR!$A$2:$AL$301,38,FALSE)</f>
        <v>0</v>
      </c>
      <c r="R54" s="215">
        <f>VLOOKUP(A54,MAY!$A$2:$AM$301,39,FALSE)</f>
        <v>0</v>
      </c>
      <c r="S54" s="215">
        <f>VLOOKUP($A54,JUN!$A$2:$AO$301,38,FALSE)</f>
        <v>0</v>
      </c>
      <c r="T54" s="215">
        <f>VLOOKUP($A54,JUN!$A$2:$AO$301,41,FALSE)</f>
        <v>0</v>
      </c>
      <c r="U54" s="216">
        <f t="shared" si="0"/>
        <v>0</v>
      </c>
      <c r="V54" s="217">
        <f>SUM(VLOOKUP(A54,SEP!$A$2:$AP$301,42,FALSE),VLOOKUP(A54,DEC!$A$2:$AQ$301,43,FALSE),VLOOKUP(A54,MAR!$A$2:$AQ$301,43,FALSE),VLOOKUP(A54,JUN!$A$2:$AP$301,42,FALSE))</f>
        <v>0</v>
      </c>
      <c r="W54" s="218" t="e">
        <f t="shared" si="1"/>
        <v>#DIV/0!</v>
      </c>
    </row>
    <row r="55" spans="1:23" x14ac:dyDescent="0.25">
      <c r="A55" s="59">
        <v>54</v>
      </c>
      <c r="B55" s="157">
        <f>VLOOKUP($A55,Table2[[No]:[Date Student Last Attended Program
(mm/dd/yyyy)]],2,FALSE)</f>
        <v>0</v>
      </c>
      <c r="C55" s="157">
        <f>VLOOKUP($A55,Table2[[No]:[Date Student Last Attended Program
(mm/dd/yyyy)]],4,FALSE)</f>
        <v>0</v>
      </c>
      <c r="D55" s="157">
        <f>VLOOKUP($A55,Table2[[No]:[Date Student Last Attended Program
(mm/dd/yyyy)]],14,FALSE)</f>
        <v>0</v>
      </c>
      <c r="E55" s="58">
        <f>COUNTIF(JUL!E55:AI55,"1")</f>
        <v>0</v>
      </c>
      <c r="F55" s="58">
        <f>COUNTIF(AUG!E55:AI55,"1")</f>
        <v>0</v>
      </c>
      <c r="G55" s="58">
        <f>VLOOKUP(A55,SEP!$A$2:$AL$301,38,FALSE)</f>
        <v>0</v>
      </c>
      <c r="H55" s="58">
        <f>VLOOKUP(A55,SEP!$A$2:$AP$301,41,FALSE)</f>
        <v>0</v>
      </c>
      <c r="I55" s="58">
        <f>VLOOKUP(A55,OCT!$A$2:$AM$301,39,FALSE)</f>
        <v>0</v>
      </c>
      <c r="J55" s="57">
        <f>VLOOKUP(A55,NOV!$A$2:$AL$301,38,FALSE)</f>
        <v>0</v>
      </c>
      <c r="K55" s="57">
        <f>VLOOKUP(A55,DEC!$A$2:$AM$301,39,FALSE)</f>
        <v>0</v>
      </c>
      <c r="L55" s="57">
        <f>VLOOKUP(A55,DEC!$A$2:$AP$301,42,FALSE)</f>
        <v>0</v>
      </c>
      <c r="M55" s="57">
        <f>VLOOKUP($A55,JAN!$A$2:$AM$301,39,FALSE)</f>
        <v>0</v>
      </c>
      <c r="N55" s="57">
        <f>VLOOKUP(A55,FEB!$A$2:$AJ$301,36,FALSE)</f>
        <v>0</v>
      </c>
      <c r="O55" s="215">
        <f>VLOOKUP($A55,MAR!$A$2:$AP$301,39,FALSE)</f>
        <v>0</v>
      </c>
      <c r="P55" s="215">
        <f>VLOOKUP($A55,MAR!$A$2:$AP$301,42,FALSE)</f>
        <v>0</v>
      </c>
      <c r="Q55" s="215">
        <f>VLOOKUP($A55,APR!$A$2:$AL$301,38,FALSE)</f>
        <v>0</v>
      </c>
      <c r="R55" s="215">
        <f>VLOOKUP(A55,MAY!$A$2:$AM$301,39,FALSE)</f>
        <v>0</v>
      </c>
      <c r="S55" s="215">
        <f>VLOOKUP($A55,JUN!$A$2:$AO$301,38,FALSE)</f>
        <v>0</v>
      </c>
      <c r="T55" s="215">
        <f>VLOOKUP($A55,JUN!$A$2:$AO$301,41,FALSE)</f>
        <v>0</v>
      </c>
      <c r="U55" s="216">
        <f t="shared" si="0"/>
        <v>0</v>
      </c>
      <c r="V55" s="217">
        <f>SUM(VLOOKUP(A55,SEP!$A$2:$AP$301,42,FALSE),VLOOKUP(A55,DEC!$A$2:$AQ$301,43,FALSE),VLOOKUP(A55,MAR!$A$2:$AQ$301,43,FALSE),VLOOKUP(A55,JUN!$A$2:$AP$301,42,FALSE))</f>
        <v>0</v>
      </c>
      <c r="W55" s="218" t="e">
        <f t="shared" si="1"/>
        <v>#DIV/0!</v>
      </c>
    </row>
    <row r="56" spans="1:23" x14ac:dyDescent="0.25">
      <c r="A56" s="59">
        <v>55</v>
      </c>
      <c r="B56" s="157">
        <f>VLOOKUP($A56,Table2[[No]:[Date Student Last Attended Program
(mm/dd/yyyy)]],2,FALSE)</f>
        <v>0</v>
      </c>
      <c r="C56" s="157">
        <f>VLOOKUP($A56,Table2[[No]:[Date Student Last Attended Program
(mm/dd/yyyy)]],4,FALSE)</f>
        <v>0</v>
      </c>
      <c r="D56" s="157">
        <f>VLOOKUP($A56,Table2[[No]:[Date Student Last Attended Program
(mm/dd/yyyy)]],14,FALSE)</f>
        <v>0</v>
      </c>
      <c r="E56" s="58">
        <f>COUNTIF(JUL!E56:AI56,"1")</f>
        <v>0</v>
      </c>
      <c r="F56" s="58">
        <f>COUNTIF(AUG!E56:AI56,"1")</f>
        <v>0</v>
      </c>
      <c r="G56" s="58">
        <f>VLOOKUP(A56,SEP!$A$2:$AL$301,38,FALSE)</f>
        <v>0</v>
      </c>
      <c r="H56" s="58">
        <f>VLOOKUP(A56,SEP!$A$2:$AP$301,41,FALSE)</f>
        <v>0</v>
      </c>
      <c r="I56" s="58">
        <f>VLOOKUP(A56,OCT!$A$2:$AM$301,39,FALSE)</f>
        <v>0</v>
      </c>
      <c r="J56" s="57">
        <f>VLOOKUP(A56,NOV!$A$2:$AL$301,38,FALSE)</f>
        <v>0</v>
      </c>
      <c r="K56" s="57">
        <f>VLOOKUP(A56,DEC!$A$2:$AM$301,39,FALSE)</f>
        <v>0</v>
      </c>
      <c r="L56" s="57">
        <f>VLOOKUP(A56,DEC!$A$2:$AP$301,42,FALSE)</f>
        <v>0</v>
      </c>
      <c r="M56" s="57">
        <f>VLOOKUP($A56,JAN!$A$2:$AM$301,39,FALSE)</f>
        <v>0</v>
      </c>
      <c r="N56" s="57">
        <f>VLOOKUP(A56,FEB!$A$2:$AJ$301,36,FALSE)</f>
        <v>0</v>
      </c>
      <c r="O56" s="215">
        <f>VLOOKUP($A56,MAR!$A$2:$AP$301,39,FALSE)</f>
        <v>0</v>
      </c>
      <c r="P56" s="215">
        <f>VLOOKUP($A56,MAR!$A$2:$AP$301,42,FALSE)</f>
        <v>0</v>
      </c>
      <c r="Q56" s="215">
        <f>VLOOKUP($A56,APR!$A$2:$AL$301,38,FALSE)</f>
        <v>0</v>
      </c>
      <c r="R56" s="215">
        <f>VLOOKUP(A56,MAY!$A$2:$AM$301,39,FALSE)</f>
        <v>0</v>
      </c>
      <c r="S56" s="215">
        <f>VLOOKUP($A56,JUN!$A$2:$AO$301,38,FALSE)</f>
        <v>0</v>
      </c>
      <c r="T56" s="215">
        <f>VLOOKUP($A56,JUN!$A$2:$AO$301,41,FALSE)</f>
        <v>0</v>
      </c>
      <c r="U56" s="216">
        <f t="shared" si="0"/>
        <v>0</v>
      </c>
      <c r="V56" s="217">
        <f>SUM(VLOOKUP(A56,SEP!$A$2:$AP$301,42,FALSE),VLOOKUP(A56,DEC!$A$2:$AQ$301,43,FALSE),VLOOKUP(A56,MAR!$A$2:$AQ$301,43,FALSE),VLOOKUP(A56,JUN!$A$2:$AP$301,42,FALSE))</f>
        <v>0</v>
      </c>
      <c r="W56" s="218" t="e">
        <f t="shared" si="1"/>
        <v>#DIV/0!</v>
      </c>
    </row>
    <row r="57" spans="1:23" x14ac:dyDescent="0.25">
      <c r="A57" s="59">
        <v>56</v>
      </c>
      <c r="B57" s="157">
        <f>VLOOKUP($A57,Table2[[No]:[Date Student Last Attended Program
(mm/dd/yyyy)]],2,FALSE)</f>
        <v>0</v>
      </c>
      <c r="C57" s="157">
        <f>VLOOKUP($A57,Table2[[No]:[Date Student Last Attended Program
(mm/dd/yyyy)]],4,FALSE)</f>
        <v>0</v>
      </c>
      <c r="D57" s="157">
        <f>VLOOKUP($A57,Table2[[No]:[Date Student Last Attended Program
(mm/dd/yyyy)]],14,FALSE)</f>
        <v>0</v>
      </c>
      <c r="E57" s="58">
        <f>COUNTIF(JUL!E57:AI57,"1")</f>
        <v>0</v>
      </c>
      <c r="F57" s="58">
        <f>COUNTIF(AUG!E57:AI57,"1")</f>
        <v>0</v>
      </c>
      <c r="G57" s="58">
        <f>VLOOKUP(A57,SEP!$A$2:$AL$301,38,FALSE)</f>
        <v>0</v>
      </c>
      <c r="H57" s="58">
        <f>VLOOKUP(A57,SEP!$A$2:$AP$301,41,FALSE)</f>
        <v>0</v>
      </c>
      <c r="I57" s="58">
        <f>VLOOKUP(A57,OCT!$A$2:$AM$301,39,FALSE)</f>
        <v>0</v>
      </c>
      <c r="J57" s="57">
        <f>VLOOKUP(A57,NOV!$A$2:$AL$301,38,FALSE)</f>
        <v>0</v>
      </c>
      <c r="K57" s="57">
        <f>VLOOKUP(A57,DEC!$A$2:$AM$301,39,FALSE)</f>
        <v>0</v>
      </c>
      <c r="L57" s="57">
        <f>VLOOKUP(A57,DEC!$A$2:$AP$301,42,FALSE)</f>
        <v>0</v>
      </c>
      <c r="M57" s="57">
        <f>VLOOKUP($A57,JAN!$A$2:$AM$301,39,FALSE)</f>
        <v>0</v>
      </c>
      <c r="N57" s="57">
        <f>VLOOKUP(A57,FEB!$A$2:$AJ$301,36,FALSE)</f>
        <v>0</v>
      </c>
      <c r="O57" s="215">
        <f>VLOOKUP($A57,MAR!$A$2:$AP$301,39,FALSE)</f>
        <v>0</v>
      </c>
      <c r="P57" s="215">
        <f>VLOOKUP($A57,MAR!$A$2:$AP$301,42,FALSE)</f>
        <v>0</v>
      </c>
      <c r="Q57" s="215">
        <f>VLOOKUP($A57,APR!$A$2:$AL$301,38,FALSE)</f>
        <v>0</v>
      </c>
      <c r="R57" s="215">
        <f>VLOOKUP(A57,MAY!$A$2:$AM$301,39,FALSE)</f>
        <v>0</v>
      </c>
      <c r="S57" s="215">
        <f>VLOOKUP($A57,JUN!$A$2:$AO$301,38,FALSE)</f>
        <v>0</v>
      </c>
      <c r="T57" s="215">
        <f>VLOOKUP($A57,JUN!$A$2:$AO$301,41,FALSE)</f>
        <v>0</v>
      </c>
      <c r="U57" s="216">
        <f t="shared" si="0"/>
        <v>0</v>
      </c>
      <c r="V57" s="217">
        <f>SUM(VLOOKUP(A57,SEP!$A$2:$AP$301,42,FALSE),VLOOKUP(A57,DEC!$A$2:$AQ$301,43,FALSE),VLOOKUP(A57,MAR!$A$2:$AQ$301,43,FALSE),VLOOKUP(A57,JUN!$A$2:$AP$301,42,FALSE))</f>
        <v>0</v>
      </c>
      <c r="W57" s="218" t="e">
        <f t="shared" si="1"/>
        <v>#DIV/0!</v>
      </c>
    </row>
    <row r="58" spans="1:23" x14ac:dyDescent="0.25">
      <c r="A58" s="59">
        <v>57</v>
      </c>
      <c r="B58" s="157">
        <f>VLOOKUP($A58,Table2[[No]:[Date Student Last Attended Program
(mm/dd/yyyy)]],2,FALSE)</f>
        <v>0</v>
      </c>
      <c r="C58" s="157">
        <f>VLOOKUP($A58,Table2[[No]:[Date Student Last Attended Program
(mm/dd/yyyy)]],4,FALSE)</f>
        <v>0</v>
      </c>
      <c r="D58" s="157">
        <f>VLOOKUP($A58,Table2[[No]:[Date Student Last Attended Program
(mm/dd/yyyy)]],14,FALSE)</f>
        <v>0</v>
      </c>
      <c r="E58" s="58">
        <f>COUNTIF(JUL!E58:AI58,"1")</f>
        <v>0</v>
      </c>
      <c r="F58" s="58">
        <f>COUNTIF(AUG!E58:AI58,"1")</f>
        <v>0</v>
      </c>
      <c r="G58" s="58">
        <f>VLOOKUP(A58,SEP!$A$2:$AL$301,38,FALSE)</f>
        <v>0</v>
      </c>
      <c r="H58" s="58">
        <f>VLOOKUP(A58,SEP!$A$2:$AP$301,41,FALSE)</f>
        <v>0</v>
      </c>
      <c r="I58" s="58">
        <f>VLOOKUP(A58,OCT!$A$2:$AM$301,39,FALSE)</f>
        <v>0</v>
      </c>
      <c r="J58" s="57">
        <f>VLOOKUP(A58,NOV!$A$2:$AL$301,38,FALSE)</f>
        <v>0</v>
      </c>
      <c r="K58" s="57">
        <f>VLOOKUP(A58,DEC!$A$2:$AM$301,39,FALSE)</f>
        <v>0</v>
      </c>
      <c r="L58" s="57">
        <f>VLOOKUP(A58,DEC!$A$2:$AP$301,42,FALSE)</f>
        <v>0</v>
      </c>
      <c r="M58" s="57">
        <f>VLOOKUP($A58,JAN!$A$2:$AM$301,39,FALSE)</f>
        <v>0</v>
      </c>
      <c r="N58" s="57">
        <f>VLOOKUP(A58,FEB!$A$2:$AJ$301,36,FALSE)</f>
        <v>0</v>
      </c>
      <c r="O58" s="215">
        <f>VLOOKUP($A58,MAR!$A$2:$AP$301,39,FALSE)</f>
        <v>0</v>
      </c>
      <c r="P58" s="215">
        <f>VLOOKUP($A58,MAR!$A$2:$AP$301,42,FALSE)</f>
        <v>0</v>
      </c>
      <c r="Q58" s="215">
        <f>VLOOKUP($A58,APR!$A$2:$AL$301,38,FALSE)</f>
        <v>0</v>
      </c>
      <c r="R58" s="215">
        <f>VLOOKUP(A58,MAY!$A$2:$AM$301,39,FALSE)</f>
        <v>0</v>
      </c>
      <c r="S58" s="215">
        <f>VLOOKUP($A58,JUN!$A$2:$AO$301,38,FALSE)</f>
        <v>0</v>
      </c>
      <c r="T58" s="215">
        <f>VLOOKUP($A58,JUN!$A$2:$AO$301,41,FALSE)</f>
        <v>0</v>
      </c>
      <c r="U58" s="216">
        <f t="shared" si="0"/>
        <v>0</v>
      </c>
      <c r="V58" s="217">
        <f>SUM(VLOOKUP(A58,SEP!$A$2:$AP$301,42,FALSE),VLOOKUP(A58,DEC!$A$2:$AQ$301,43,FALSE),VLOOKUP(A58,MAR!$A$2:$AQ$301,43,FALSE),VLOOKUP(A58,JUN!$A$2:$AP$301,42,FALSE))</f>
        <v>0</v>
      </c>
      <c r="W58" s="218" t="e">
        <f t="shared" si="1"/>
        <v>#DIV/0!</v>
      </c>
    </row>
    <row r="59" spans="1:23" x14ac:dyDescent="0.25">
      <c r="A59" s="59">
        <v>58</v>
      </c>
      <c r="B59" s="157">
        <f>VLOOKUP($A59,Table2[[No]:[Date Student Last Attended Program
(mm/dd/yyyy)]],2,FALSE)</f>
        <v>0</v>
      </c>
      <c r="C59" s="157">
        <f>VLOOKUP($A59,Table2[[No]:[Date Student Last Attended Program
(mm/dd/yyyy)]],4,FALSE)</f>
        <v>0</v>
      </c>
      <c r="D59" s="157">
        <f>VLOOKUP($A59,Table2[[No]:[Date Student Last Attended Program
(mm/dd/yyyy)]],14,FALSE)</f>
        <v>0</v>
      </c>
      <c r="E59" s="58">
        <f>COUNTIF(JUL!E59:AI59,"1")</f>
        <v>0</v>
      </c>
      <c r="F59" s="58">
        <f>COUNTIF(AUG!E59:AI59,"1")</f>
        <v>0</v>
      </c>
      <c r="G59" s="58">
        <f>VLOOKUP(A59,SEP!$A$2:$AL$301,38,FALSE)</f>
        <v>0</v>
      </c>
      <c r="H59" s="58">
        <f>VLOOKUP(A59,SEP!$A$2:$AP$301,41,FALSE)</f>
        <v>0</v>
      </c>
      <c r="I59" s="58">
        <f>VLOOKUP(A59,OCT!$A$2:$AM$301,39,FALSE)</f>
        <v>0</v>
      </c>
      <c r="J59" s="57">
        <f>VLOOKUP(A59,NOV!$A$2:$AL$301,38,FALSE)</f>
        <v>0</v>
      </c>
      <c r="K59" s="57">
        <f>VLOOKUP(A59,DEC!$A$2:$AM$301,39,FALSE)</f>
        <v>0</v>
      </c>
      <c r="L59" s="57">
        <f>VLOOKUP(A59,DEC!$A$2:$AP$301,42,FALSE)</f>
        <v>0</v>
      </c>
      <c r="M59" s="57">
        <f>VLOOKUP($A59,JAN!$A$2:$AM$301,39,FALSE)</f>
        <v>0</v>
      </c>
      <c r="N59" s="57">
        <f>VLOOKUP(A59,FEB!$A$2:$AJ$301,36,FALSE)</f>
        <v>0</v>
      </c>
      <c r="O59" s="215">
        <f>VLOOKUP($A59,MAR!$A$2:$AP$301,39,FALSE)</f>
        <v>0</v>
      </c>
      <c r="P59" s="215">
        <f>VLOOKUP($A59,MAR!$A$2:$AP$301,42,FALSE)</f>
        <v>0</v>
      </c>
      <c r="Q59" s="215">
        <f>VLOOKUP($A59,APR!$A$2:$AL$301,38,FALSE)</f>
        <v>0</v>
      </c>
      <c r="R59" s="215">
        <f>VLOOKUP(A59,MAY!$A$2:$AM$301,39,FALSE)</f>
        <v>0</v>
      </c>
      <c r="S59" s="215">
        <f>VLOOKUP($A59,JUN!$A$2:$AO$301,38,FALSE)</f>
        <v>0</v>
      </c>
      <c r="T59" s="215">
        <f>VLOOKUP($A59,JUN!$A$2:$AO$301,41,FALSE)</f>
        <v>0</v>
      </c>
      <c r="U59" s="216">
        <f t="shared" si="0"/>
        <v>0</v>
      </c>
      <c r="V59" s="217">
        <f>SUM(VLOOKUP(A59,SEP!$A$2:$AP$301,42,FALSE),VLOOKUP(A59,DEC!$A$2:$AQ$301,43,FALSE),VLOOKUP(A59,MAR!$A$2:$AQ$301,43,FALSE),VLOOKUP(A59,JUN!$A$2:$AP$301,42,FALSE))</f>
        <v>0</v>
      </c>
      <c r="W59" s="218" t="e">
        <f t="shared" si="1"/>
        <v>#DIV/0!</v>
      </c>
    </row>
    <row r="60" spans="1:23" x14ac:dyDescent="0.25">
      <c r="A60" s="59">
        <v>59</v>
      </c>
      <c r="B60" s="157">
        <f>VLOOKUP($A60,Table2[[No]:[Date Student Last Attended Program
(mm/dd/yyyy)]],2,FALSE)</f>
        <v>0</v>
      </c>
      <c r="C60" s="157">
        <f>VLOOKUP($A60,Table2[[No]:[Date Student Last Attended Program
(mm/dd/yyyy)]],4,FALSE)</f>
        <v>0</v>
      </c>
      <c r="D60" s="157">
        <f>VLOOKUP($A60,Table2[[No]:[Date Student Last Attended Program
(mm/dd/yyyy)]],14,FALSE)</f>
        <v>0</v>
      </c>
      <c r="E60" s="58">
        <f>COUNTIF(JUL!E60:AI60,"1")</f>
        <v>0</v>
      </c>
      <c r="F60" s="58">
        <f>COUNTIF(AUG!E60:AI60,"1")</f>
        <v>0</v>
      </c>
      <c r="G60" s="58">
        <f>VLOOKUP(A60,SEP!$A$2:$AL$301,38,FALSE)</f>
        <v>0</v>
      </c>
      <c r="H60" s="58">
        <f>VLOOKUP(A60,SEP!$A$2:$AP$301,41,FALSE)</f>
        <v>0</v>
      </c>
      <c r="I60" s="58">
        <f>VLOOKUP(A60,OCT!$A$2:$AM$301,39,FALSE)</f>
        <v>0</v>
      </c>
      <c r="J60" s="57">
        <f>VLOOKUP(A60,NOV!$A$2:$AL$301,38,FALSE)</f>
        <v>0</v>
      </c>
      <c r="K60" s="57">
        <f>VLOOKUP(A60,DEC!$A$2:$AM$301,39,FALSE)</f>
        <v>0</v>
      </c>
      <c r="L60" s="57">
        <f>VLOOKUP(A60,DEC!$A$2:$AP$301,42,FALSE)</f>
        <v>0</v>
      </c>
      <c r="M60" s="57">
        <f>VLOOKUP($A60,JAN!$A$2:$AM$301,39,FALSE)</f>
        <v>0</v>
      </c>
      <c r="N60" s="57">
        <f>VLOOKUP(A60,FEB!$A$2:$AJ$301,36,FALSE)</f>
        <v>0</v>
      </c>
      <c r="O60" s="215">
        <f>VLOOKUP($A60,MAR!$A$2:$AP$301,39,FALSE)</f>
        <v>0</v>
      </c>
      <c r="P60" s="215">
        <f>VLOOKUP($A60,MAR!$A$2:$AP$301,42,FALSE)</f>
        <v>0</v>
      </c>
      <c r="Q60" s="215">
        <f>VLOOKUP($A60,APR!$A$2:$AL$301,38,FALSE)</f>
        <v>0</v>
      </c>
      <c r="R60" s="215">
        <f>VLOOKUP(A60,MAY!$A$2:$AM$301,39,FALSE)</f>
        <v>0</v>
      </c>
      <c r="S60" s="215">
        <f>VLOOKUP($A60,JUN!$A$2:$AO$301,38,FALSE)</f>
        <v>0</v>
      </c>
      <c r="T60" s="215">
        <f>VLOOKUP($A60,JUN!$A$2:$AO$301,41,FALSE)</f>
        <v>0</v>
      </c>
      <c r="U60" s="216">
        <f t="shared" si="0"/>
        <v>0</v>
      </c>
      <c r="V60" s="217">
        <f>SUM(VLOOKUP(A60,SEP!$A$2:$AP$301,42,FALSE),VLOOKUP(A60,DEC!$A$2:$AQ$301,43,FALSE),VLOOKUP(A60,MAR!$A$2:$AQ$301,43,FALSE),VLOOKUP(A60,JUN!$A$2:$AP$301,42,FALSE))</f>
        <v>0</v>
      </c>
      <c r="W60" s="218" t="e">
        <f t="shared" si="1"/>
        <v>#DIV/0!</v>
      </c>
    </row>
    <row r="61" spans="1:23" x14ac:dyDescent="0.25">
      <c r="A61" s="59">
        <v>60</v>
      </c>
      <c r="B61" s="157">
        <f>VLOOKUP($A61,Table2[[No]:[Date Student Last Attended Program
(mm/dd/yyyy)]],2,FALSE)</f>
        <v>0</v>
      </c>
      <c r="C61" s="157">
        <f>VLOOKUP($A61,Table2[[No]:[Date Student Last Attended Program
(mm/dd/yyyy)]],4,FALSE)</f>
        <v>0</v>
      </c>
      <c r="D61" s="157">
        <f>VLOOKUP($A61,Table2[[No]:[Date Student Last Attended Program
(mm/dd/yyyy)]],14,FALSE)</f>
        <v>0</v>
      </c>
      <c r="E61" s="58">
        <f>COUNTIF(JUL!E61:AI61,"1")</f>
        <v>0</v>
      </c>
      <c r="F61" s="58">
        <f>COUNTIF(AUG!E61:AI61,"1")</f>
        <v>0</v>
      </c>
      <c r="G61" s="58">
        <f>VLOOKUP(A61,SEP!$A$2:$AL$301,38,FALSE)</f>
        <v>0</v>
      </c>
      <c r="H61" s="58">
        <f>VLOOKUP(A61,SEP!$A$2:$AP$301,41,FALSE)</f>
        <v>0</v>
      </c>
      <c r="I61" s="58">
        <f>VLOOKUP(A61,OCT!$A$2:$AM$301,39,FALSE)</f>
        <v>0</v>
      </c>
      <c r="J61" s="57">
        <f>VLOOKUP(A61,NOV!$A$2:$AL$301,38,FALSE)</f>
        <v>0</v>
      </c>
      <c r="K61" s="57">
        <f>VLOOKUP(A61,DEC!$A$2:$AM$301,39,FALSE)</f>
        <v>0</v>
      </c>
      <c r="L61" s="57">
        <f>VLOOKUP(A61,DEC!$A$2:$AP$301,42,FALSE)</f>
        <v>0</v>
      </c>
      <c r="M61" s="57">
        <f>VLOOKUP($A61,JAN!$A$2:$AM$301,39,FALSE)</f>
        <v>0</v>
      </c>
      <c r="N61" s="57">
        <f>VLOOKUP(A61,FEB!$A$2:$AJ$301,36,FALSE)</f>
        <v>0</v>
      </c>
      <c r="O61" s="215">
        <f>VLOOKUP($A61,MAR!$A$2:$AP$301,39,FALSE)</f>
        <v>0</v>
      </c>
      <c r="P61" s="215">
        <f>VLOOKUP($A61,MAR!$A$2:$AP$301,42,FALSE)</f>
        <v>0</v>
      </c>
      <c r="Q61" s="215">
        <f>VLOOKUP($A61,APR!$A$2:$AL$301,38,FALSE)</f>
        <v>0</v>
      </c>
      <c r="R61" s="215">
        <f>VLOOKUP(A61,MAY!$A$2:$AM$301,39,FALSE)</f>
        <v>0</v>
      </c>
      <c r="S61" s="215">
        <f>VLOOKUP($A61,JUN!$A$2:$AO$301,38,FALSE)</f>
        <v>0</v>
      </c>
      <c r="T61" s="215">
        <f>VLOOKUP($A61,JUN!$A$2:$AO$301,41,FALSE)</f>
        <v>0</v>
      </c>
      <c r="U61" s="216">
        <f t="shared" si="0"/>
        <v>0</v>
      </c>
      <c r="V61" s="217">
        <f>SUM(VLOOKUP(A61,SEP!$A$2:$AP$301,42,FALSE),VLOOKUP(A61,DEC!$A$2:$AQ$301,43,FALSE),VLOOKUP(A61,MAR!$A$2:$AQ$301,43,FALSE),VLOOKUP(A61,JUN!$A$2:$AP$301,42,FALSE))</f>
        <v>0</v>
      </c>
      <c r="W61" s="218" t="e">
        <f t="shared" si="1"/>
        <v>#DIV/0!</v>
      </c>
    </row>
    <row r="62" spans="1:23" x14ac:dyDescent="0.25">
      <c r="A62" s="59">
        <v>61</v>
      </c>
      <c r="B62" s="157">
        <f>VLOOKUP($A62,Table2[[No]:[Date Student Last Attended Program
(mm/dd/yyyy)]],2,FALSE)</f>
        <v>0</v>
      </c>
      <c r="C62" s="157">
        <f>VLOOKUP($A62,Table2[[No]:[Date Student Last Attended Program
(mm/dd/yyyy)]],4,FALSE)</f>
        <v>0</v>
      </c>
      <c r="D62" s="157">
        <f>VLOOKUP($A62,Table2[[No]:[Date Student Last Attended Program
(mm/dd/yyyy)]],14,FALSE)</f>
        <v>0</v>
      </c>
      <c r="E62" s="58">
        <f>COUNTIF(JUL!E62:AI62,"1")</f>
        <v>0</v>
      </c>
      <c r="F62" s="58">
        <f>COUNTIF(AUG!E62:AI62,"1")</f>
        <v>0</v>
      </c>
      <c r="G62" s="58">
        <f>VLOOKUP(A62,SEP!$A$2:$AL$301,38,FALSE)</f>
        <v>0</v>
      </c>
      <c r="H62" s="58">
        <f>VLOOKUP(A62,SEP!$A$2:$AP$301,41,FALSE)</f>
        <v>0</v>
      </c>
      <c r="I62" s="58">
        <f>VLOOKUP(A62,OCT!$A$2:$AM$301,39,FALSE)</f>
        <v>0</v>
      </c>
      <c r="J62" s="57">
        <f>VLOOKUP(A62,NOV!$A$2:$AL$301,38,FALSE)</f>
        <v>0</v>
      </c>
      <c r="K62" s="57">
        <f>VLOOKUP(A62,DEC!$A$2:$AM$301,39,FALSE)</f>
        <v>0</v>
      </c>
      <c r="L62" s="57">
        <f>VLOOKUP(A62,DEC!$A$2:$AP$301,42,FALSE)</f>
        <v>0</v>
      </c>
      <c r="M62" s="57">
        <f>VLOOKUP($A62,JAN!$A$2:$AM$301,39,FALSE)</f>
        <v>0</v>
      </c>
      <c r="N62" s="57">
        <f>VLOOKUP(A62,FEB!$A$2:$AJ$301,36,FALSE)</f>
        <v>0</v>
      </c>
      <c r="O62" s="215">
        <f>VLOOKUP($A62,MAR!$A$2:$AP$301,39,FALSE)</f>
        <v>0</v>
      </c>
      <c r="P62" s="215">
        <f>VLOOKUP($A62,MAR!$A$2:$AP$301,42,FALSE)</f>
        <v>0</v>
      </c>
      <c r="Q62" s="215">
        <f>VLOOKUP($A62,APR!$A$2:$AL$301,38,FALSE)</f>
        <v>0</v>
      </c>
      <c r="R62" s="215">
        <f>VLOOKUP(A62,MAY!$A$2:$AM$301,39,FALSE)</f>
        <v>0</v>
      </c>
      <c r="S62" s="215">
        <f>VLOOKUP($A62,JUN!$A$2:$AO$301,38,FALSE)</f>
        <v>0</v>
      </c>
      <c r="T62" s="215">
        <f>VLOOKUP($A62,JUN!$A$2:$AO$301,41,FALSE)</f>
        <v>0</v>
      </c>
      <c r="U62" s="216">
        <f t="shared" si="0"/>
        <v>0</v>
      </c>
      <c r="V62" s="217">
        <f>SUM(VLOOKUP(A62,SEP!$A$2:$AP$301,42,FALSE),VLOOKUP(A62,DEC!$A$2:$AQ$301,43,FALSE),VLOOKUP(A62,MAR!$A$2:$AQ$301,43,FALSE),VLOOKUP(A62,JUN!$A$2:$AP$301,42,FALSE))</f>
        <v>0</v>
      </c>
      <c r="W62" s="218" t="e">
        <f t="shared" si="1"/>
        <v>#DIV/0!</v>
      </c>
    </row>
    <row r="63" spans="1:23" x14ac:dyDescent="0.25">
      <c r="A63" s="59">
        <v>62</v>
      </c>
      <c r="B63" s="157">
        <f>VLOOKUP($A63,Table2[[No]:[Date Student Last Attended Program
(mm/dd/yyyy)]],2,FALSE)</f>
        <v>0</v>
      </c>
      <c r="C63" s="157">
        <f>VLOOKUP($A63,Table2[[No]:[Date Student Last Attended Program
(mm/dd/yyyy)]],4,FALSE)</f>
        <v>0</v>
      </c>
      <c r="D63" s="157">
        <f>VLOOKUP($A63,Table2[[No]:[Date Student Last Attended Program
(mm/dd/yyyy)]],14,FALSE)</f>
        <v>0</v>
      </c>
      <c r="E63" s="58">
        <f>COUNTIF(JUL!E63:AI63,"1")</f>
        <v>0</v>
      </c>
      <c r="F63" s="58">
        <f>COUNTIF(AUG!E63:AI63,"1")</f>
        <v>0</v>
      </c>
      <c r="G63" s="58">
        <f>VLOOKUP(A63,SEP!$A$2:$AL$301,38,FALSE)</f>
        <v>0</v>
      </c>
      <c r="H63" s="58">
        <f>VLOOKUP(A63,SEP!$A$2:$AP$301,41,FALSE)</f>
        <v>0</v>
      </c>
      <c r="I63" s="58">
        <f>VLOOKUP(A63,OCT!$A$2:$AM$301,39,FALSE)</f>
        <v>0</v>
      </c>
      <c r="J63" s="57">
        <f>VLOOKUP(A63,NOV!$A$2:$AL$301,38,FALSE)</f>
        <v>0</v>
      </c>
      <c r="K63" s="57">
        <f>VLOOKUP(A63,DEC!$A$2:$AM$301,39,FALSE)</f>
        <v>0</v>
      </c>
      <c r="L63" s="57">
        <f>VLOOKUP(A63,DEC!$A$2:$AP$301,42,FALSE)</f>
        <v>0</v>
      </c>
      <c r="M63" s="57">
        <f>VLOOKUP($A63,JAN!$A$2:$AM$301,39,FALSE)</f>
        <v>0</v>
      </c>
      <c r="N63" s="57">
        <f>VLOOKUP(A63,FEB!$A$2:$AJ$301,36,FALSE)</f>
        <v>0</v>
      </c>
      <c r="O63" s="215">
        <f>VLOOKUP($A63,MAR!$A$2:$AP$301,39,FALSE)</f>
        <v>0</v>
      </c>
      <c r="P63" s="215">
        <f>VLOOKUP($A63,MAR!$A$2:$AP$301,42,FALSE)</f>
        <v>0</v>
      </c>
      <c r="Q63" s="215">
        <f>VLOOKUP($A63,APR!$A$2:$AL$301,38,FALSE)</f>
        <v>0</v>
      </c>
      <c r="R63" s="215">
        <f>VLOOKUP(A63,MAY!$A$2:$AM$301,39,FALSE)</f>
        <v>0</v>
      </c>
      <c r="S63" s="215">
        <f>VLOOKUP($A63,JUN!$A$2:$AO$301,38,FALSE)</f>
        <v>0</v>
      </c>
      <c r="T63" s="215">
        <f>VLOOKUP($A63,JUN!$A$2:$AO$301,41,FALSE)</f>
        <v>0</v>
      </c>
      <c r="U63" s="216">
        <f t="shared" si="0"/>
        <v>0</v>
      </c>
      <c r="V63" s="217">
        <f>SUM(VLOOKUP(A63,SEP!$A$2:$AP$301,42,FALSE),VLOOKUP(A63,DEC!$A$2:$AQ$301,43,FALSE),VLOOKUP(A63,MAR!$A$2:$AQ$301,43,FALSE),VLOOKUP(A63,JUN!$A$2:$AP$301,42,FALSE))</f>
        <v>0</v>
      </c>
      <c r="W63" s="218" t="e">
        <f t="shared" si="1"/>
        <v>#DIV/0!</v>
      </c>
    </row>
    <row r="64" spans="1:23" x14ac:dyDescent="0.25">
      <c r="A64" s="59">
        <v>63</v>
      </c>
      <c r="B64" s="157">
        <f>VLOOKUP($A64,Table2[[No]:[Date Student Last Attended Program
(mm/dd/yyyy)]],2,FALSE)</f>
        <v>0</v>
      </c>
      <c r="C64" s="157">
        <f>VLOOKUP($A64,Table2[[No]:[Date Student Last Attended Program
(mm/dd/yyyy)]],4,FALSE)</f>
        <v>0</v>
      </c>
      <c r="D64" s="157">
        <f>VLOOKUP($A64,Table2[[No]:[Date Student Last Attended Program
(mm/dd/yyyy)]],14,FALSE)</f>
        <v>0</v>
      </c>
      <c r="E64" s="58">
        <f>COUNTIF(JUL!E64:AI64,"1")</f>
        <v>0</v>
      </c>
      <c r="F64" s="58">
        <f>COUNTIF(AUG!E64:AI64,"1")</f>
        <v>0</v>
      </c>
      <c r="G64" s="58">
        <f>VLOOKUP(A64,SEP!$A$2:$AL$301,38,FALSE)</f>
        <v>0</v>
      </c>
      <c r="H64" s="58">
        <f>VLOOKUP(A64,SEP!$A$2:$AP$301,41,FALSE)</f>
        <v>0</v>
      </c>
      <c r="I64" s="58">
        <f>VLOOKUP(A64,OCT!$A$2:$AM$301,39,FALSE)</f>
        <v>0</v>
      </c>
      <c r="J64" s="57">
        <f>VLOOKUP(A64,NOV!$A$2:$AL$301,38,FALSE)</f>
        <v>0</v>
      </c>
      <c r="K64" s="57">
        <f>VLOOKUP(A64,DEC!$A$2:$AM$301,39,FALSE)</f>
        <v>0</v>
      </c>
      <c r="L64" s="57">
        <f>VLOOKUP(A64,DEC!$A$2:$AP$301,42,FALSE)</f>
        <v>0</v>
      </c>
      <c r="M64" s="57">
        <f>VLOOKUP($A64,JAN!$A$2:$AM$301,39,FALSE)</f>
        <v>0</v>
      </c>
      <c r="N64" s="57">
        <f>VLOOKUP(A64,FEB!$A$2:$AJ$301,36,FALSE)</f>
        <v>0</v>
      </c>
      <c r="O64" s="215">
        <f>VLOOKUP($A64,MAR!$A$2:$AP$301,39,FALSE)</f>
        <v>0</v>
      </c>
      <c r="P64" s="215">
        <f>VLOOKUP($A64,MAR!$A$2:$AP$301,42,FALSE)</f>
        <v>0</v>
      </c>
      <c r="Q64" s="215">
        <f>VLOOKUP($A64,APR!$A$2:$AL$301,38,FALSE)</f>
        <v>0</v>
      </c>
      <c r="R64" s="215">
        <f>VLOOKUP(A64,MAY!$A$2:$AM$301,39,FALSE)</f>
        <v>0</v>
      </c>
      <c r="S64" s="215">
        <f>VLOOKUP($A64,JUN!$A$2:$AO$301,38,FALSE)</f>
        <v>0</v>
      </c>
      <c r="T64" s="215">
        <f>VLOOKUP($A64,JUN!$A$2:$AO$301,41,FALSE)</f>
        <v>0</v>
      </c>
      <c r="U64" s="216">
        <f t="shared" si="0"/>
        <v>0</v>
      </c>
      <c r="V64" s="217">
        <f>SUM(VLOOKUP(A64,SEP!$A$2:$AP$301,42,FALSE),VLOOKUP(A64,DEC!$A$2:$AQ$301,43,FALSE),VLOOKUP(A64,MAR!$A$2:$AQ$301,43,FALSE),VLOOKUP(A64,JUN!$A$2:$AP$301,42,FALSE))</f>
        <v>0</v>
      </c>
      <c r="W64" s="218" t="e">
        <f t="shared" si="1"/>
        <v>#DIV/0!</v>
      </c>
    </row>
    <row r="65" spans="1:23" x14ac:dyDescent="0.25">
      <c r="A65" s="59">
        <v>64</v>
      </c>
      <c r="B65" s="157">
        <f>VLOOKUP($A65,Table2[[No]:[Date Student Last Attended Program
(mm/dd/yyyy)]],2,FALSE)</f>
        <v>0</v>
      </c>
      <c r="C65" s="157">
        <f>VLOOKUP($A65,Table2[[No]:[Date Student Last Attended Program
(mm/dd/yyyy)]],4,FALSE)</f>
        <v>0</v>
      </c>
      <c r="D65" s="157">
        <f>VLOOKUP($A65,Table2[[No]:[Date Student Last Attended Program
(mm/dd/yyyy)]],14,FALSE)</f>
        <v>0</v>
      </c>
      <c r="E65" s="58">
        <f>COUNTIF(JUL!E65:AI65,"1")</f>
        <v>0</v>
      </c>
      <c r="F65" s="58">
        <f>COUNTIF(AUG!E65:AI65,"1")</f>
        <v>0</v>
      </c>
      <c r="G65" s="58">
        <f>VLOOKUP(A65,SEP!$A$2:$AL$301,38,FALSE)</f>
        <v>0</v>
      </c>
      <c r="H65" s="58">
        <f>VLOOKUP(A65,SEP!$A$2:$AP$301,41,FALSE)</f>
        <v>0</v>
      </c>
      <c r="I65" s="58">
        <f>VLOOKUP(A65,OCT!$A$2:$AM$301,39,FALSE)</f>
        <v>0</v>
      </c>
      <c r="J65" s="57">
        <f>VLOOKUP(A65,NOV!$A$2:$AL$301,38,FALSE)</f>
        <v>0</v>
      </c>
      <c r="K65" s="57">
        <f>VLOOKUP(A65,DEC!$A$2:$AM$301,39,FALSE)</f>
        <v>0</v>
      </c>
      <c r="L65" s="57">
        <f>VLOOKUP(A65,DEC!$A$2:$AP$301,42,FALSE)</f>
        <v>0</v>
      </c>
      <c r="M65" s="57">
        <f>VLOOKUP($A65,JAN!$A$2:$AM$301,39,FALSE)</f>
        <v>0</v>
      </c>
      <c r="N65" s="57">
        <f>VLOOKUP(A65,FEB!$A$2:$AJ$301,36,FALSE)</f>
        <v>0</v>
      </c>
      <c r="O65" s="215">
        <f>VLOOKUP($A65,MAR!$A$2:$AP$301,39,FALSE)</f>
        <v>0</v>
      </c>
      <c r="P65" s="215">
        <f>VLOOKUP($A65,MAR!$A$2:$AP$301,42,FALSE)</f>
        <v>0</v>
      </c>
      <c r="Q65" s="215">
        <f>VLOOKUP($A65,APR!$A$2:$AL$301,38,FALSE)</f>
        <v>0</v>
      </c>
      <c r="R65" s="215">
        <f>VLOOKUP(A65,MAY!$A$2:$AM$301,39,FALSE)</f>
        <v>0</v>
      </c>
      <c r="S65" s="215">
        <f>VLOOKUP($A65,JUN!$A$2:$AO$301,38,FALSE)</f>
        <v>0</v>
      </c>
      <c r="T65" s="215">
        <f>VLOOKUP($A65,JUN!$A$2:$AO$301,41,FALSE)</f>
        <v>0</v>
      </c>
      <c r="U65" s="216">
        <f t="shared" si="0"/>
        <v>0</v>
      </c>
      <c r="V65" s="217">
        <f>SUM(VLOOKUP(A65,SEP!$A$2:$AP$301,42,FALSE),VLOOKUP(A65,DEC!$A$2:$AQ$301,43,FALSE),VLOOKUP(A65,MAR!$A$2:$AQ$301,43,FALSE),VLOOKUP(A65,JUN!$A$2:$AP$301,42,FALSE))</f>
        <v>0</v>
      </c>
      <c r="W65" s="218" t="e">
        <f t="shared" si="1"/>
        <v>#DIV/0!</v>
      </c>
    </row>
    <row r="66" spans="1:23" x14ac:dyDescent="0.25">
      <c r="A66" s="59">
        <v>65</v>
      </c>
      <c r="B66" s="157">
        <f>VLOOKUP($A66,Table2[[No]:[Date Student Last Attended Program
(mm/dd/yyyy)]],2,FALSE)</f>
        <v>0</v>
      </c>
      <c r="C66" s="157">
        <f>VLOOKUP($A66,Table2[[No]:[Date Student Last Attended Program
(mm/dd/yyyy)]],4,FALSE)</f>
        <v>0</v>
      </c>
      <c r="D66" s="157">
        <f>VLOOKUP($A66,Table2[[No]:[Date Student Last Attended Program
(mm/dd/yyyy)]],14,FALSE)</f>
        <v>0</v>
      </c>
      <c r="E66" s="58">
        <f>COUNTIF(JUL!E66:AI66,"1")</f>
        <v>0</v>
      </c>
      <c r="F66" s="58">
        <f>COUNTIF(AUG!E66:AI66,"1")</f>
        <v>0</v>
      </c>
      <c r="G66" s="58">
        <f>VLOOKUP(A66,SEP!$A$2:$AL$301,38,FALSE)</f>
        <v>0</v>
      </c>
      <c r="H66" s="58">
        <f>VLOOKUP(A66,SEP!$A$2:$AP$301,41,FALSE)</f>
        <v>0</v>
      </c>
      <c r="I66" s="58">
        <f>VLOOKUP(A66,OCT!$A$2:$AM$301,39,FALSE)</f>
        <v>0</v>
      </c>
      <c r="J66" s="57">
        <f>VLOOKUP(A66,NOV!$A$2:$AL$301,38,FALSE)</f>
        <v>0</v>
      </c>
      <c r="K66" s="57">
        <f>VLOOKUP(A66,DEC!$A$2:$AM$301,39,FALSE)</f>
        <v>0</v>
      </c>
      <c r="L66" s="57">
        <f>VLOOKUP(A66,DEC!$A$2:$AP$301,42,FALSE)</f>
        <v>0</v>
      </c>
      <c r="M66" s="57">
        <f>VLOOKUP($A66,JAN!$A$2:$AM$301,39,FALSE)</f>
        <v>0</v>
      </c>
      <c r="N66" s="57">
        <f>VLOOKUP(A66,FEB!$A$2:$AJ$301,36,FALSE)</f>
        <v>0</v>
      </c>
      <c r="O66" s="215">
        <f>VLOOKUP($A66,MAR!$A$2:$AP$301,39,FALSE)</f>
        <v>0</v>
      </c>
      <c r="P66" s="215">
        <f>VLOOKUP($A66,MAR!$A$2:$AP$301,42,FALSE)</f>
        <v>0</v>
      </c>
      <c r="Q66" s="215">
        <f>VLOOKUP($A66,APR!$A$2:$AL$301,38,FALSE)</f>
        <v>0</v>
      </c>
      <c r="R66" s="215">
        <f>VLOOKUP(A66,MAY!$A$2:$AM$301,39,FALSE)</f>
        <v>0</v>
      </c>
      <c r="S66" s="215">
        <f>VLOOKUP($A66,JUN!$A$2:$AO$301,38,FALSE)</f>
        <v>0</v>
      </c>
      <c r="T66" s="215">
        <f>VLOOKUP($A66,JUN!$A$2:$AO$301,41,FALSE)</f>
        <v>0</v>
      </c>
      <c r="U66" s="216">
        <f t="shared" ref="U66:U129" si="2">L66+P66+T66+H66</f>
        <v>0</v>
      </c>
      <c r="V66" s="217">
        <f>SUM(VLOOKUP(A66,SEP!$A$2:$AP$301,42,FALSE),VLOOKUP(A66,DEC!$A$2:$AQ$301,43,FALSE),VLOOKUP(A66,MAR!$A$2:$AQ$301,43,FALSE),VLOOKUP(A66,JUN!$A$2:$AP$301,42,FALSE))</f>
        <v>0</v>
      </c>
      <c r="W66" s="218" t="e">
        <f t="shared" ref="W66:W129" si="3">U66/V66</f>
        <v>#DIV/0!</v>
      </c>
    </row>
    <row r="67" spans="1:23" x14ac:dyDescent="0.25">
      <c r="A67" s="59">
        <v>66</v>
      </c>
      <c r="B67" s="157">
        <f>VLOOKUP($A67,Table2[[No]:[Date Student Last Attended Program
(mm/dd/yyyy)]],2,FALSE)</f>
        <v>0</v>
      </c>
      <c r="C67" s="157">
        <f>VLOOKUP($A67,Table2[[No]:[Date Student Last Attended Program
(mm/dd/yyyy)]],4,FALSE)</f>
        <v>0</v>
      </c>
      <c r="D67" s="157">
        <f>VLOOKUP($A67,Table2[[No]:[Date Student Last Attended Program
(mm/dd/yyyy)]],14,FALSE)</f>
        <v>0</v>
      </c>
      <c r="E67" s="58">
        <f>COUNTIF(JUL!E67:AI67,"1")</f>
        <v>0</v>
      </c>
      <c r="F67" s="58">
        <f>COUNTIF(AUG!E67:AI67,"1")</f>
        <v>0</v>
      </c>
      <c r="G67" s="58">
        <f>VLOOKUP(A67,SEP!$A$2:$AL$301,38,FALSE)</f>
        <v>0</v>
      </c>
      <c r="H67" s="58">
        <f>VLOOKUP(A67,SEP!$A$2:$AP$301,41,FALSE)</f>
        <v>0</v>
      </c>
      <c r="I67" s="58">
        <f>VLOOKUP(A67,OCT!$A$2:$AM$301,39,FALSE)</f>
        <v>0</v>
      </c>
      <c r="J67" s="57">
        <f>VLOOKUP(A67,NOV!$A$2:$AL$301,38,FALSE)</f>
        <v>0</v>
      </c>
      <c r="K67" s="57">
        <f>VLOOKUP(A67,DEC!$A$2:$AM$301,39,FALSE)</f>
        <v>0</v>
      </c>
      <c r="L67" s="57">
        <f>VLOOKUP(A67,DEC!$A$2:$AP$301,42,FALSE)</f>
        <v>0</v>
      </c>
      <c r="M67" s="57">
        <f>VLOOKUP($A67,JAN!$A$2:$AM$301,39,FALSE)</f>
        <v>0</v>
      </c>
      <c r="N67" s="57">
        <f>VLOOKUP(A67,FEB!$A$2:$AJ$301,36,FALSE)</f>
        <v>0</v>
      </c>
      <c r="O67" s="215">
        <f>VLOOKUP($A67,MAR!$A$2:$AP$301,39,FALSE)</f>
        <v>0</v>
      </c>
      <c r="P67" s="215">
        <f>VLOOKUP($A67,MAR!$A$2:$AP$301,42,FALSE)</f>
        <v>0</v>
      </c>
      <c r="Q67" s="215">
        <f>VLOOKUP($A67,APR!$A$2:$AL$301,38,FALSE)</f>
        <v>0</v>
      </c>
      <c r="R67" s="215">
        <f>VLOOKUP(A67,MAY!$A$2:$AM$301,39,FALSE)</f>
        <v>0</v>
      </c>
      <c r="S67" s="215">
        <f>VLOOKUP($A67,JUN!$A$2:$AO$301,38,FALSE)</f>
        <v>0</v>
      </c>
      <c r="T67" s="215">
        <f>VLOOKUP($A67,JUN!$A$2:$AO$301,41,FALSE)</f>
        <v>0</v>
      </c>
      <c r="U67" s="216">
        <f t="shared" si="2"/>
        <v>0</v>
      </c>
      <c r="V67" s="217">
        <f>SUM(VLOOKUP(A67,SEP!$A$2:$AP$301,42,FALSE),VLOOKUP(A67,DEC!$A$2:$AQ$301,43,FALSE),VLOOKUP(A67,MAR!$A$2:$AQ$301,43,FALSE),VLOOKUP(A67,JUN!$A$2:$AP$301,42,FALSE))</f>
        <v>0</v>
      </c>
      <c r="W67" s="218" t="e">
        <f t="shared" si="3"/>
        <v>#DIV/0!</v>
      </c>
    </row>
    <row r="68" spans="1:23" x14ac:dyDescent="0.25">
      <c r="A68" s="59">
        <v>67</v>
      </c>
      <c r="B68" s="157">
        <f>VLOOKUP($A68,Table2[[No]:[Date Student Last Attended Program
(mm/dd/yyyy)]],2,FALSE)</f>
        <v>0</v>
      </c>
      <c r="C68" s="157">
        <f>VLOOKUP($A68,Table2[[No]:[Date Student Last Attended Program
(mm/dd/yyyy)]],4,FALSE)</f>
        <v>0</v>
      </c>
      <c r="D68" s="157">
        <f>VLOOKUP($A68,Table2[[No]:[Date Student Last Attended Program
(mm/dd/yyyy)]],14,FALSE)</f>
        <v>0</v>
      </c>
      <c r="E68" s="58">
        <f>COUNTIF(JUL!E68:AI68,"1")</f>
        <v>0</v>
      </c>
      <c r="F68" s="58">
        <f>COUNTIF(AUG!E68:AI68,"1")</f>
        <v>0</v>
      </c>
      <c r="G68" s="58">
        <f>VLOOKUP(A68,SEP!$A$2:$AL$301,38,FALSE)</f>
        <v>0</v>
      </c>
      <c r="H68" s="58">
        <f>VLOOKUP(A68,SEP!$A$2:$AP$301,41,FALSE)</f>
        <v>0</v>
      </c>
      <c r="I68" s="58">
        <f>VLOOKUP(A68,OCT!$A$2:$AM$301,39,FALSE)</f>
        <v>0</v>
      </c>
      <c r="J68" s="57">
        <f>VLOOKUP(A68,NOV!$A$2:$AL$301,38,FALSE)</f>
        <v>0</v>
      </c>
      <c r="K68" s="57">
        <f>VLOOKUP(A68,DEC!$A$2:$AM$301,39,FALSE)</f>
        <v>0</v>
      </c>
      <c r="L68" s="57">
        <f>VLOOKUP(A68,DEC!$A$2:$AP$301,42,FALSE)</f>
        <v>0</v>
      </c>
      <c r="M68" s="57">
        <f>VLOOKUP($A68,JAN!$A$2:$AM$301,39,FALSE)</f>
        <v>0</v>
      </c>
      <c r="N68" s="57">
        <f>VLOOKUP(A68,FEB!$A$2:$AJ$301,36,FALSE)</f>
        <v>0</v>
      </c>
      <c r="O68" s="215">
        <f>VLOOKUP($A68,MAR!$A$2:$AP$301,39,FALSE)</f>
        <v>0</v>
      </c>
      <c r="P68" s="215">
        <f>VLOOKUP($A68,MAR!$A$2:$AP$301,42,FALSE)</f>
        <v>0</v>
      </c>
      <c r="Q68" s="215">
        <f>VLOOKUP($A68,APR!$A$2:$AL$301,38,FALSE)</f>
        <v>0</v>
      </c>
      <c r="R68" s="215">
        <f>VLOOKUP(A68,MAY!$A$2:$AM$301,39,FALSE)</f>
        <v>0</v>
      </c>
      <c r="S68" s="215">
        <f>VLOOKUP($A68,JUN!$A$2:$AO$301,38,FALSE)</f>
        <v>0</v>
      </c>
      <c r="T68" s="215">
        <f>VLOOKUP($A68,JUN!$A$2:$AO$301,41,FALSE)</f>
        <v>0</v>
      </c>
      <c r="U68" s="216">
        <f t="shared" si="2"/>
        <v>0</v>
      </c>
      <c r="V68" s="217">
        <f>SUM(VLOOKUP(A68,SEP!$A$2:$AP$301,42,FALSE),VLOOKUP(A68,DEC!$A$2:$AQ$301,43,FALSE),VLOOKUP(A68,MAR!$A$2:$AQ$301,43,FALSE),VLOOKUP(A68,JUN!$A$2:$AP$301,42,FALSE))</f>
        <v>0</v>
      </c>
      <c r="W68" s="218" t="e">
        <f t="shared" si="3"/>
        <v>#DIV/0!</v>
      </c>
    </row>
    <row r="69" spans="1:23" x14ac:dyDescent="0.25">
      <c r="A69" s="59">
        <v>68</v>
      </c>
      <c r="B69" s="157">
        <f>VLOOKUP($A69,Table2[[No]:[Date Student Last Attended Program
(mm/dd/yyyy)]],2,FALSE)</f>
        <v>0</v>
      </c>
      <c r="C69" s="157">
        <f>VLOOKUP($A69,Table2[[No]:[Date Student Last Attended Program
(mm/dd/yyyy)]],4,FALSE)</f>
        <v>0</v>
      </c>
      <c r="D69" s="157">
        <f>VLOOKUP($A69,Table2[[No]:[Date Student Last Attended Program
(mm/dd/yyyy)]],14,FALSE)</f>
        <v>0</v>
      </c>
      <c r="E69" s="58">
        <f>COUNTIF(JUL!E69:AI69,"1")</f>
        <v>0</v>
      </c>
      <c r="F69" s="58">
        <f>COUNTIF(AUG!E69:AI69,"1")</f>
        <v>0</v>
      </c>
      <c r="G69" s="58">
        <f>VLOOKUP(A69,SEP!$A$2:$AL$301,38,FALSE)</f>
        <v>0</v>
      </c>
      <c r="H69" s="58">
        <f>VLOOKUP(A69,SEP!$A$2:$AP$301,41,FALSE)</f>
        <v>0</v>
      </c>
      <c r="I69" s="58">
        <f>VLOOKUP(A69,OCT!$A$2:$AM$301,39,FALSE)</f>
        <v>0</v>
      </c>
      <c r="J69" s="57">
        <f>VLOOKUP(A69,NOV!$A$2:$AL$301,38,FALSE)</f>
        <v>0</v>
      </c>
      <c r="K69" s="57">
        <f>VLOOKUP(A69,DEC!$A$2:$AM$301,39,FALSE)</f>
        <v>0</v>
      </c>
      <c r="L69" s="57">
        <f>VLOOKUP(A69,DEC!$A$2:$AP$301,42,FALSE)</f>
        <v>0</v>
      </c>
      <c r="M69" s="57">
        <f>VLOOKUP($A69,JAN!$A$2:$AM$301,39,FALSE)</f>
        <v>0</v>
      </c>
      <c r="N69" s="57">
        <f>VLOOKUP(A69,FEB!$A$2:$AJ$301,36,FALSE)</f>
        <v>0</v>
      </c>
      <c r="O69" s="215">
        <f>VLOOKUP($A69,MAR!$A$2:$AP$301,39,FALSE)</f>
        <v>0</v>
      </c>
      <c r="P69" s="215">
        <f>VLOOKUP($A69,MAR!$A$2:$AP$301,42,FALSE)</f>
        <v>0</v>
      </c>
      <c r="Q69" s="215">
        <f>VLOOKUP($A69,APR!$A$2:$AL$301,38,FALSE)</f>
        <v>0</v>
      </c>
      <c r="R69" s="215">
        <f>VLOOKUP(A69,MAY!$A$2:$AM$301,39,FALSE)</f>
        <v>0</v>
      </c>
      <c r="S69" s="215">
        <f>VLOOKUP($A69,JUN!$A$2:$AO$301,38,FALSE)</f>
        <v>0</v>
      </c>
      <c r="T69" s="215">
        <f>VLOOKUP($A69,JUN!$A$2:$AO$301,41,FALSE)</f>
        <v>0</v>
      </c>
      <c r="U69" s="216">
        <f t="shared" si="2"/>
        <v>0</v>
      </c>
      <c r="V69" s="217">
        <f>SUM(VLOOKUP(A69,SEP!$A$2:$AP$301,42,FALSE),VLOOKUP(A69,DEC!$A$2:$AQ$301,43,FALSE),VLOOKUP(A69,MAR!$A$2:$AQ$301,43,FALSE),VLOOKUP(A69,JUN!$A$2:$AP$301,42,FALSE))</f>
        <v>0</v>
      </c>
      <c r="W69" s="218" t="e">
        <f t="shared" si="3"/>
        <v>#DIV/0!</v>
      </c>
    </row>
    <row r="70" spans="1:23" x14ac:dyDescent="0.25">
      <c r="A70" s="59">
        <v>69</v>
      </c>
      <c r="B70" s="157">
        <f>VLOOKUP($A70,Table2[[No]:[Date Student Last Attended Program
(mm/dd/yyyy)]],2,FALSE)</f>
        <v>0</v>
      </c>
      <c r="C70" s="157">
        <f>VLOOKUP($A70,Table2[[No]:[Date Student Last Attended Program
(mm/dd/yyyy)]],4,FALSE)</f>
        <v>0</v>
      </c>
      <c r="D70" s="157">
        <f>VLOOKUP($A70,Table2[[No]:[Date Student Last Attended Program
(mm/dd/yyyy)]],14,FALSE)</f>
        <v>0</v>
      </c>
      <c r="E70" s="58">
        <f>COUNTIF(JUL!E70:AI70,"1")</f>
        <v>0</v>
      </c>
      <c r="F70" s="58">
        <f>COUNTIF(AUG!E70:AI70,"1")</f>
        <v>0</v>
      </c>
      <c r="G70" s="58">
        <f>VLOOKUP(A70,SEP!$A$2:$AL$301,38,FALSE)</f>
        <v>0</v>
      </c>
      <c r="H70" s="58">
        <f>VLOOKUP(A70,SEP!$A$2:$AP$301,41,FALSE)</f>
        <v>0</v>
      </c>
      <c r="I70" s="58">
        <f>VLOOKUP(A70,OCT!$A$2:$AM$301,39,FALSE)</f>
        <v>0</v>
      </c>
      <c r="J70" s="57">
        <f>VLOOKUP(A70,NOV!$A$2:$AL$301,38,FALSE)</f>
        <v>0</v>
      </c>
      <c r="K70" s="57">
        <f>VLOOKUP(A70,DEC!$A$2:$AM$301,39,FALSE)</f>
        <v>0</v>
      </c>
      <c r="L70" s="57">
        <f>VLOOKUP(A70,DEC!$A$2:$AP$301,42,FALSE)</f>
        <v>0</v>
      </c>
      <c r="M70" s="57">
        <f>VLOOKUP($A70,JAN!$A$2:$AM$301,39,FALSE)</f>
        <v>0</v>
      </c>
      <c r="N70" s="57">
        <f>VLOOKUP(A70,FEB!$A$2:$AJ$301,36,FALSE)</f>
        <v>0</v>
      </c>
      <c r="O70" s="215">
        <f>VLOOKUP($A70,MAR!$A$2:$AP$301,39,FALSE)</f>
        <v>0</v>
      </c>
      <c r="P70" s="215">
        <f>VLOOKUP($A70,MAR!$A$2:$AP$301,42,FALSE)</f>
        <v>0</v>
      </c>
      <c r="Q70" s="215">
        <f>VLOOKUP($A70,APR!$A$2:$AL$301,38,FALSE)</f>
        <v>0</v>
      </c>
      <c r="R70" s="215">
        <f>VLOOKUP(A70,MAY!$A$2:$AM$301,39,FALSE)</f>
        <v>0</v>
      </c>
      <c r="S70" s="215">
        <f>VLOOKUP($A70,JUN!$A$2:$AO$301,38,FALSE)</f>
        <v>0</v>
      </c>
      <c r="T70" s="215">
        <f>VLOOKUP($A70,JUN!$A$2:$AO$301,41,FALSE)</f>
        <v>0</v>
      </c>
      <c r="U70" s="216">
        <f t="shared" si="2"/>
        <v>0</v>
      </c>
      <c r="V70" s="217">
        <f>SUM(VLOOKUP(A70,SEP!$A$2:$AP$301,42,FALSE),VLOOKUP(A70,DEC!$A$2:$AQ$301,43,FALSE),VLOOKUP(A70,MAR!$A$2:$AQ$301,43,FALSE),VLOOKUP(A70,JUN!$A$2:$AP$301,42,FALSE))</f>
        <v>0</v>
      </c>
      <c r="W70" s="218" t="e">
        <f t="shared" si="3"/>
        <v>#DIV/0!</v>
      </c>
    </row>
    <row r="71" spans="1:23" x14ac:dyDescent="0.25">
      <c r="A71" s="59">
        <v>70</v>
      </c>
      <c r="B71" s="157">
        <f>VLOOKUP($A71,Table2[[No]:[Date Student Last Attended Program
(mm/dd/yyyy)]],2,FALSE)</f>
        <v>0</v>
      </c>
      <c r="C71" s="157">
        <f>VLOOKUP($A71,Table2[[No]:[Date Student Last Attended Program
(mm/dd/yyyy)]],4,FALSE)</f>
        <v>0</v>
      </c>
      <c r="D71" s="157">
        <f>VLOOKUP($A71,Table2[[No]:[Date Student Last Attended Program
(mm/dd/yyyy)]],14,FALSE)</f>
        <v>0</v>
      </c>
      <c r="E71" s="58">
        <f>COUNTIF(JUL!E71:AI71,"1")</f>
        <v>0</v>
      </c>
      <c r="F71" s="58">
        <f>COUNTIF(AUG!E71:AI71,"1")</f>
        <v>0</v>
      </c>
      <c r="G71" s="58">
        <f>VLOOKUP(A71,SEP!$A$2:$AL$301,38,FALSE)</f>
        <v>0</v>
      </c>
      <c r="H71" s="58">
        <f>VLOOKUP(A71,SEP!$A$2:$AP$301,41,FALSE)</f>
        <v>0</v>
      </c>
      <c r="I71" s="58">
        <f>VLOOKUP(A71,OCT!$A$2:$AM$301,39,FALSE)</f>
        <v>0</v>
      </c>
      <c r="J71" s="57">
        <f>VLOOKUP(A71,NOV!$A$2:$AL$301,38,FALSE)</f>
        <v>0</v>
      </c>
      <c r="K71" s="57">
        <f>VLOOKUP(A71,DEC!$A$2:$AM$301,39,FALSE)</f>
        <v>0</v>
      </c>
      <c r="L71" s="57">
        <f>VLOOKUP(A71,DEC!$A$2:$AP$301,42,FALSE)</f>
        <v>0</v>
      </c>
      <c r="M71" s="57">
        <f>VLOOKUP($A71,JAN!$A$2:$AM$301,39,FALSE)</f>
        <v>0</v>
      </c>
      <c r="N71" s="57">
        <f>VLOOKUP(A71,FEB!$A$2:$AJ$301,36,FALSE)</f>
        <v>0</v>
      </c>
      <c r="O71" s="215">
        <f>VLOOKUP($A71,MAR!$A$2:$AP$301,39,FALSE)</f>
        <v>0</v>
      </c>
      <c r="P71" s="215">
        <f>VLOOKUP($A71,MAR!$A$2:$AP$301,42,FALSE)</f>
        <v>0</v>
      </c>
      <c r="Q71" s="215">
        <f>VLOOKUP($A71,APR!$A$2:$AL$301,38,FALSE)</f>
        <v>0</v>
      </c>
      <c r="R71" s="215">
        <f>VLOOKUP(A71,MAY!$A$2:$AM$301,39,FALSE)</f>
        <v>0</v>
      </c>
      <c r="S71" s="215">
        <f>VLOOKUP($A71,JUN!$A$2:$AO$301,38,FALSE)</f>
        <v>0</v>
      </c>
      <c r="T71" s="215">
        <f>VLOOKUP($A71,JUN!$A$2:$AO$301,41,FALSE)</f>
        <v>0</v>
      </c>
      <c r="U71" s="216">
        <f t="shared" si="2"/>
        <v>0</v>
      </c>
      <c r="V71" s="217">
        <f>SUM(VLOOKUP(A71,SEP!$A$2:$AP$301,42,FALSE),VLOOKUP(A71,DEC!$A$2:$AQ$301,43,FALSE),VLOOKUP(A71,MAR!$A$2:$AQ$301,43,FALSE),VLOOKUP(A71,JUN!$A$2:$AP$301,42,FALSE))</f>
        <v>0</v>
      </c>
      <c r="W71" s="218" t="e">
        <f t="shared" si="3"/>
        <v>#DIV/0!</v>
      </c>
    </row>
    <row r="72" spans="1:23" x14ac:dyDescent="0.25">
      <c r="A72" s="59">
        <v>71</v>
      </c>
      <c r="B72" s="157">
        <f>VLOOKUP($A72,Table2[[No]:[Date Student Last Attended Program
(mm/dd/yyyy)]],2,FALSE)</f>
        <v>0</v>
      </c>
      <c r="C72" s="157">
        <f>VLOOKUP($A72,Table2[[No]:[Date Student Last Attended Program
(mm/dd/yyyy)]],4,FALSE)</f>
        <v>0</v>
      </c>
      <c r="D72" s="157">
        <f>VLOOKUP($A72,Table2[[No]:[Date Student Last Attended Program
(mm/dd/yyyy)]],14,FALSE)</f>
        <v>0</v>
      </c>
      <c r="E72" s="58">
        <f>COUNTIF(JUL!E72:AI72,"1")</f>
        <v>0</v>
      </c>
      <c r="F72" s="58">
        <f>COUNTIF(AUG!E72:AI72,"1")</f>
        <v>0</v>
      </c>
      <c r="G72" s="58">
        <f>VLOOKUP(A72,SEP!$A$2:$AL$301,38,FALSE)</f>
        <v>0</v>
      </c>
      <c r="H72" s="58">
        <f>VLOOKUP(A72,SEP!$A$2:$AP$301,41,FALSE)</f>
        <v>0</v>
      </c>
      <c r="I72" s="58">
        <f>VLOOKUP(A72,OCT!$A$2:$AM$301,39,FALSE)</f>
        <v>0</v>
      </c>
      <c r="J72" s="57">
        <f>VLOOKUP(A72,NOV!$A$2:$AL$301,38,FALSE)</f>
        <v>0</v>
      </c>
      <c r="K72" s="57">
        <f>VLOOKUP(A72,DEC!$A$2:$AM$301,39,FALSE)</f>
        <v>0</v>
      </c>
      <c r="L72" s="57">
        <f>VLOOKUP(A72,DEC!$A$2:$AP$301,42,FALSE)</f>
        <v>0</v>
      </c>
      <c r="M72" s="57">
        <f>VLOOKUP($A72,JAN!$A$2:$AM$301,39,FALSE)</f>
        <v>0</v>
      </c>
      <c r="N72" s="57">
        <f>VLOOKUP(A72,FEB!$A$2:$AJ$301,36,FALSE)</f>
        <v>0</v>
      </c>
      <c r="O72" s="215">
        <f>VLOOKUP($A72,MAR!$A$2:$AP$301,39,FALSE)</f>
        <v>0</v>
      </c>
      <c r="P72" s="215">
        <f>VLOOKUP($A72,MAR!$A$2:$AP$301,42,FALSE)</f>
        <v>0</v>
      </c>
      <c r="Q72" s="215">
        <f>VLOOKUP($A72,APR!$A$2:$AL$301,38,FALSE)</f>
        <v>0</v>
      </c>
      <c r="R72" s="215">
        <f>VLOOKUP(A72,MAY!$A$2:$AM$301,39,FALSE)</f>
        <v>0</v>
      </c>
      <c r="S72" s="215">
        <f>VLOOKUP($A72,JUN!$A$2:$AO$301,38,FALSE)</f>
        <v>0</v>
      </c>
      <c r="T72" s="215">
        <f>VLOOKUP($A72,JUN!$A$2:$AO$301,41,FALSE)</f>
        <v>0</v>
      </c>
      <c r="U72" s="216">
        <f t="shared" si="2"/>
        <v>0</v>
      </c>
      <c r="V72" s="217">
        <f>SUM(VLOOKUP(A72,SEP!$A$2:$AP$301,42,FALSE),VLOOKUP(A72,DEC!$A$2:$AQ$301,43,FALSE),VLOOKUP(A72,MAR!$A$2:$AQ$301,43,FALSE),VLOOKUP(A72,JUN!$A$2:$AP$301,42,FALSE))</f>
        <v>0</v>
      </c>
      <c r="W72" s="218" t="e">
        <f t="shared" si="3"/>
        <v>#DIV/0!</v>
      </c>
    </row>
    <row r="73" spans="1:23" x14ac:dyDescent="0.25">
      <c r="A73" s="59">
        <v>72</v>
      </c>
      <c r="B73" s="157">
        <f>VLOOKUP($A73,Table2[[No]:[Date Student Last Attended Program
(mm/dd/yyyy)]],2,FALSE)</f>
        <v>0</v>
      </c>
      <c r="C73" s="157">
        <f>VLOOKUP($A73,Table2[[No]:[Date Student Last Attended Program
(mm/dd/yyyy)]],4,FALSE)</f>
        <v>0</v>
      </c>
      <c r="D73" s="157">
        <f>VLOOKUP($A73,Table2[[No]:[Date Student Last Attended Program
(mm/dd/yyyy)]],14,FALSE)</f>
        <v>0</v>
      </c>
      <c r="E73" s="58">
        <f>COUNTIF(JUL!E73:AI73,"1")</f>
        <v>0</v>
      </c>
      <c r="F73" s="58">
        <f>COUNTIF(AUG!E73:AI73,"1")</f>
        <v>0</v>
      </c>
      <c r="G73" s="58">
        <f>VLOOKUP(A73,SEP!$A$2:$AL$301,38,FALSE)</f>
        <v>0</v>
      </c>
      <c r="H73" s="58">
        <f>VLOOKUP(A73,SEP!$A$2:$AP$301,41,FALSE)</f>
        <v>0</v>
      </c>
      <c r="I73" s="58">
        <f>VLOOKUP(A73,OCT!$A$2:$AM$301,39,FALSE)</f>
        <v>0</v>
      </c>
      <c r="J73" s="57">
        <f>VLOOKUP(A73,NOV!$A$2:$AL$301,38,FALSE)</f>
        <v>0</v>
      </c>
      <c r="K73" s="57">
        <f>VLOOKUP(A73,DEC!$A$2:$AM$301,39,FALSE)</f>
        <v>0</v>
      </c>
      <c r="L73" s="57">
        <f>VLOOKUP(A73,DEC!$A$2:$AP$301,42,FALSE)</f>
        <v>0</v>
      </c>
      <c r="M73" s="57">
        <f>VLOOKUP($A73,JAN!$A$2:$AM$301,39,FALSE)</f>
        <v>0</v>
      </c>
      <c r="N73" s="57">
        <f>VLOOKUP(A73,FEB!$A$2:$AJ$301,36,FALSE)</f>
        <v>0</v>
      </c>
      <c r="O73" s="215">
        <f>VLOOKUP($A73,MAR!$A$2:$AP$301,39,FALSE)</f>
        <v>0</v>
      </c>
      <c r="P73" s="215">
        <f>VLOOKUP($A73,MAR!$A$2:$AP$301,42,FALSE)</f>
        <v>0</v>
      </c>
      <c r="Q73" s="215">
        <f>VLOOKUP($A73,APR!$A$2:$AL$301,38,FALSE)</f>
        <v>0</v>
      </c>
      <c r="R73" s="215">
        <f>VLOOKUP(A73,MAY!$A$2:$AM$301,39,FALSE)</f>
        <v>0</v>
      </c>
      <c r="S73" s="215">
        <f>VLOOKUP($A73,JUN!$A$2:$AO$301,38,FALSE)</f>
        <v>0</v>
      </c>
      <c r="T73" s="215">
        <f>VLOOKUP($A73,JUN!$A$2:$AO$301,41,FALSE)</f>
        <v>0</v>
      </c>
      <c r="U73" s="216">
        <f t="shared" si="2"/>
        <v>0</v>
      </c>
      <c r="V73" s="217">
        <f>SUM(VLOOKUP(A73,SEP!$A$2:$AP$301,42,FALSE),VLOOKUP(A73,DEC!$A$2:$AQ$301,43,FALSE),VLOOKUP(A73,MAR!$A$2:$AQ$301,43,FALSE),VLOOKUP(A73,JUN!$A$2:$AP$301,42,FALSE))</f>
        <v>0</v>
      </c>
      <c r="W73" s="218" t="e">
        <f t="shared" si="3"/>
        <v>#DIV/0!</v>
      </c>
    </row>
    <row r="74" spans="1:23" x14ac:dyDescent="0.25">
      <c r="A74" s="59">
        <v>73</v>
      </c>
      <c r="B74" s="157">
        <f>VLOOKUP($A74,Table2[[No]:[Date Student Last Attended Program
(mm/dd/yyyy)]],2,FALSE)</f>
        <v>0</v>
      </c>
      <c r="C74" s="157">
        <f>VLOOKUP($A74,Table2[[No]:[Date Student Last Attended Program
(mm/dd/yyyy)]],4,FALSE)</f>
        <v>0</v>
      </c>
      <c r="D74" s="157">
        <f>VLOOKUP($A74,Table2[[No]:[Date Student Last Attended Program
(mm/dd/yyyy)]],14,FALSE)</f>
        <v>0</v>
      </c>
      <c r="E74" s="58">
        <f>COUNTIF(JUL!E74:AI74,"1")</f>
        <v>0</v>
      </c>
      <c r="F74" s="58">
        <f>COUNTIF(AUG!E74:AI74,"1")</f>
        <v>0</v>
      </c>
      <c r="G74" s="58">
        <f>VLOOKUP(A74,SEP!$A$2:$AL$301,38,FALSE)</f>
        <v>0</v>
      </c>
      <c r="H74" s="58">
        <f>VLOOKUP(A74,SEP!$A$2:$AP$301,41,FALSE)</f>
        <v>0</v>
      </c>
      <c r="I74" s="58">
        <f>VLOOKUP(A74,OCT!$A$2:$AM$301,39,FALSE)</f>
        <v>0</v>
      </c>
      <c r="J74" s="57">
        <f>VLOOKUP(A74,NOV!$A$2:$AL$301,38,FALSE)</f>
        <v>0</v>
      </c>
      <c r="K74" s="57">
        <f>VLOOKUP(A74,DEC!$A$2:$AM$301,39,FALSE)</f>
        <v>0</v>
      </c>
      <c r="L74" s="57">
        <f>VLOOKUP(A74,DEC!$A$2:$AP$301,42,FALSE)</f>
        <v>0</v>
      </c>
      <c r="M74" s="57">
        <f>VLOOKUP($A74,JAN!$A$2:$AM$301,39,FALSE)</f>
        <v>0</v>
      </c>
      <c r="N74" s="57">
        <f>VLOOKUP(A74,FEB!$A$2:$AJ$301,36,FALSE)</f>
        <v>0</v>
      </c>
      <c r="O74" s="215">
        <f>VLOOKUP($A74,MAR!$A$2:$AP$301,39,FALSE)</f>
        <v>0</v>
      </c>
      <c r="P74" s="215">
        <f>VLOOKUP($A74,MAR!$A$2:$AP$301,42,FALSE)</f>
        <v>0</v>
      </c>
      <c r="Q74" s="215">
        <f>VLOOKUP($A74,APR!$A$2:$AL$301,38,FALSE)</f>
        <v>0</v>
      </c>
      <c r="R74" s="215">
        <f>VLOOKUP(A74,MAY!$A$2:$AM$301,39,FALSE)</f>
        <v>0</v>
      </c>
      <c r="S74" s="215">
        <f>VLOOKUP($A74,JUN!$A$2:$AO$301,38,FALSE)</f>
        <v>0</v>
      </c>
      <c r="T74" s="215">
        <f>VLOOKUP($A74,JUN!$A$2:$AO$301,41,FALSE)</f>
        <v>0</v>
      </c>
      <c r="U74" s="216">
        <f t="shared" si="2"/>
        <v>0</v>
      </c>
      <c r="V74" s="217">
        <f>SUM(VLOOKUP(A74,SEP!$A$2:$AP$301,42,FALSE),VLOOKUP(A74,DEC!$A$2:$AQ$301,43,FALSE),VLOOKUP(A74,MAR!$A$2:$AQ$301,43,FALSE),VLOOKUP(A74,JUN!$A$2:$AP$301,42,FALSE))</f>
        <v>0</v>
      </c>
      <c r="W74" s="218" t="e">
        <f t="shared" si="3"/>
        <v>#DIV/0!</v>
      </c>
    </row>
    <row r="75" spans="1:23" x14ac:dyDescent="0.25">
      <c r="A75" s="59">
        <v>74</v>
      </c>
      <c r="B75" s="157">
        <f>VLOOKUP($A75,Table2[[No]:[Date Student Last Attended Program
(mm/dd/yyyy)]],2,FALSE)</f>
        <v>0</v>
      </c>
      <c r="C75" s="157">
        <f>VLOOKUP($A75,Table2[[No]:[Date Student Last Attended Program
(mm/dd/yyyy)]],4,FALSE)</f>
        <v>0</v>
      </c>
      <c r="D75" s="157">
        <f>VLOOKUP($A75,Table2[[No]:[Date Student Last Attended Program
(mm/dd/yyyy)]],14,FALSE)</f>
        <v>0</v>
      </c>
      <c r="E75" s="58">
        <f>COUNTIF(JUL!E75:AI75,"1")</f>
        <v>0</v>
      </c>
      <c r="F75" s="58">
        <f>COUNTIF(AUG!E75:AI75,"1")</f>
        <v>0</v>
      </c>
      <c r="G75" s="58">
        <f>VLOOKUP(A75,SEP!$A$2:$AL$301,38,FALSE)</f>
        <v>0</v>
      </c>
      <c r="H75" s="58">
        <f>VLOOKUP(A75,SEP!$A$2:$AP$301,41,FALSE)</f>
        <v>0</v>
      </c>
      <c r="I75" s="58">
        <f>VLOOKUP(A75,OCT!$A$2:$AM$301,39,FALSE)</f>
        <v>0</v>
      </c>
      <c r="J75" s="57">
        <f>VLOOKUP(A75,NOV!$A$2:$AL$301,38,FALSE)</f>
        <v>0</v>
      </c>
      <c r="K75" s="57">
        <f>VLOOKUP(A75,DEC!$A$2:$AM$301,39,FALSE)</f>
        <v>0</v>
      </c>
      <c r="L75" s="57">
        <f>VLOOKUP(A75,DEC!$A$2:$AP$301,42,FALSE)</f>
        <v>0</v>
      </c>
      <c r="M75" s="57">
        <f>VLOOKUP($A75,JAN!$A$2:$AM$301,39,FALSE)</f>
        <v>0</v>
      </c>
      <c r="N75" s="57">
        <f>VLOOKUP(A75,FEB!$A$2:$AJ$301,36,FALSE)</f>
        <v>0</v>
      </c>
      <c r="O75" s="215">
        <f>VLOOKUP($A75,MAR!$A$2:$AP$301,39,FALSE)</f>
        <v>0</v>
      </c>
      <c r="P75" s="215">
        <f>VLOOKUP($A75,MAR!$A$2:$AP$301,42,FALSE)</f>
        <v>0</v>
      </c>
      <c r="Q75" s="215">
        <f>VLOOKUP($A75,APR!$A$2:$AL$301,38,FALSE)</f>
        <v>0</v>
      </c>
      <c r="R75" s="215">
        <f>VLOOKUP(A75,MAY!$A$2:$AM$301,39,FALSE)</f>
        <v>0</v>
      </c>
      <c r="S75" s="215">
        <f>VLOOKUP($A75,JUN!$A$2:$AO$301,38,FALSE)</f>
        <v>0</v>
      </c>
      <c r="T75" s="215">
        <f>VLOOKUP($A75,JUN!$A$2:$AO$301,41,FALSE)</f>
        <v>0</v>
      </c>
      <c r="U75" s="216">
        <f t="shared" si="2"/>
        <v>0</v>
      </c>
      <c r="V75" s="217">
        <f>SUM(VLOOKUP(A75,SEP!$A$2:$AP$301,42,FALSE),VLOOKUP(A75,DEC!$A$2:$AQ$301,43,FALSE),VLOOKUP(A75,MAR!$A$2:$AQ$301,43,FALSE),VLOOKUP(A75,JUN!$A$2:$AP$301,42,FALSE))</f>
        <v>0</v>
      </c>
      <c r="W75" s="218" t="e">
        <f t="shared" si="3"/>
        <v>#DIV/0!</v>
      </c>
    </row>
    <row r="76" spans="1:23" x14ac:dyDescent="0.25">
      <c r="A76" s="59">
        <v>75</v>
      </c>
      <c r="B76" s="157">
        <f>VLOOKUP($A76,Table2[[No]:[Date Student Last Attended Program
(mm/dd/yyyy)]],2,FALSE)</f>
        <v>0</v>
      </c>
      <c r="C76" s="157">
        <f>VLOOKUP($A76,Table2[[No]:[Date Student Last Attended Program
(mm/dd/yyyy)]],4,FALSE)</f>
        <v>0</v>
      </c>
      <c r="D76" s="157">
        <f>VLOOKUP($A76,Table2[[No]:[Date Student Last Attended Program
(mm/dd/yyyy)]],14,FALSE)</f>
        <v>0</v>
      </c>
      <c r="E76" s="58">
        <f>COUNTIF(JUL!E76:AI76,"1")</f>
        <v>0</v>
      </c>
      <c r="F76" s="58">
        <f>COUNTIF(AUG!E76:AI76,"1")</f>
        <v>0</v>
      </c>
      <c r="G76" s="58">
        <f>VLOOKUP(A76,SEP!$A$2:$AL$301,38,FALSE)</f>
        <v>0</v>
      </c>
      <c r="H76" s="58">
        <f>VLOOKUP(A76,SEP!$A$2:$AP$301,41,FALSE)</f>
        <v>0</v>
      </c>
      <c r="I76" s="58">
        <f>VLOOKUP(A76,OCT!$A$2:$AM$301,39,FALSE)</f>
        <v>0</v>
      </c>
      <c r="J76" s="57">
        <f>VLOOKUP(A76,NOV!$A$2:$AL$301,38,FALSE)</f>
        <v>0</v>
      </c>
      <c r="K76" s="57">
        <f>VLOOKUP(A76,DEC!$A$2:$AM$301,39,FALSE)</f>
        <v>0</v>
      </c>
      <c r="L76" s="57">
        <f>VLOOKUP(A76,DEC!$A$2:$AP$301,42,FALSE)</f>
        <v>0</v>
      </c>
      <c r="M76" s="57">
        <f>VLOOKUP($A76,JAN!$A$2:$AM$301,39,FALSE)</f>
        <v>0</v>
      </c>
      <c r="N76" s="57">
        <f>VLOOKUP(A76,FEB!$A$2:$AJ$301,36,FALSE)</f>
        <v>0</v>
      </c>
      <c r="O76" s="215">
        <f>VLOOKUP($A76,MAR!$A$2:$AP$301,39,FALSE)</f>
        <v>0</v>
      </c>
      <c r="P76" s="215">
        <f>VLOOKUP($A76,MAR!$A$2:$AP$301,42,FALSE)</f>
        <v>0</v>
      </c>
      <c r="Q76" s="215">
        <f>VLOOKUP($A76,APR!$A$2:$AL$301,38,FALSE)</f>
        <v>0</v>
      </c>
      <c r="R76" s="215">
        <f>VLOOKUP(A76,MAY!$A$2:$AM$301,39,FALSE)</f>
        <v>0</v>
      </c>
      <c r="S76" s="215">
        <f>VLOOKUP($A76,JUN!$A$2:$AO$301,38,FALSE)</f>
        <v>0</v>
      </c>
      <c r="T76" s="215">
        <f>VLOOKUP($A76,JUN!$A$2:$AO$301,41,FALSE)</f>
        <v>0</v>
      </c>
      <c r="U76" s="216">
        <f t="shared" si="2"/>
        <v>0</v>
      </c>
      <c r="V76" s="217">
        <f>SUM(VLOOKUP(A76,SEP!$A$2:$AP$301,42,FALSE),VLOOKUP(A76,DEC!$A$2:$AQ$301,43,FALSE),VLOOKUP(A76,MAR!$A$2:$AQ$301,43,FALSE),VLOOKUP(A76,JUN!$A$2:$AP$301,42,FALSE))</f>
        <v>0</v>
      </c>
      <c r="W76" s="218" t="e">
        <f t="shared" si="3"/>
        <v>#DIV/0!</v>
      </c>
    </row>
    <row r="77" spans="1:23" x14ac:dyDescent="0.25">
      <c r="A77" s="59">
        <v>76</v>
      </c>
      <c r="B77" s="157">
        <f>VLOOKUP($A77,Table2[[No]:[Date Student Last Attended Program
(mm/dd/yyyy)]],2,FALSE)</f>
        <v>0</v>
      </c>
      <c r="C77" s="157">
        <f>VLOOKUP($A77,Table2[[No]:[Date Student Last Attended Program
(mm/dd/yyyy)]],4,FALSE)</f>
        <v>0</v>
      </c>
      <c r="D77" s="157">
        <f>VLOOKUP($A77,Table2[[No]:[Date Student Last Attended Program
(mm/dd/yyyy)]],14,FALSE)</f>
        <v>0</v>
      </c>
      <c r="E77" s="58">
        <f>COUNTIF(JUL!E77:AI77,"1")</f>
        <v>0</v>
      </c>
      <c r="F77" s="58">
        <f>COUNTIF(AUG!E77:AI77,"1")</f>
        <v>0</v>
      </c>
      <c r="G77" s="58">
        <f>VLOOKUP(A77,SEP!$A$2:$AL$301,38,FALSE)</f>
        <v>0</v>
      </c>
      <c r="H77" s="58">
        <f>VLOOKUP(A77,SEP!$A$2:$AP$301,41,FALSE)</f>
        <v>0</v>
      </c>
      <c r="I77" s="58">
        <f>VLOOKUP(A77,OCT!$A$2:$AM$301,39,FALSE)</f>
        <v>0</v>
      </c>
      <c r="J77" s="57">
        <f>VLOOKUP(A77,NOV!$A$2:$AL$301,38,FALSE)</f>
        <v>0</v>
      </c>
      <c r="K77" s="57">
        <f>VLOOKUP(A77,DEC!$A$2:$AM$301,39,FALSE)</f>
        <v>0</v>
      </c>
      <c r="L77" s="57">
        <f>VLOOKUP(A77,DEC!$A$2:$AP$301,42,FALSE)</f>
        <v>0</v>
      </c>
      <c r="M77" s="57">
        <f>VLOOKUP($A77,JAN!$A$2:$AM$301,39,FALSE)</f>
        <v>0</v>
      </c>
      <c r="N77" s="57">
        <f>VLOOKUP(A77,FEB!$A$2:$AJ$301,36,FALSE)</f>
        <v>0</v>
      </c>
      <c r="O77" s="215">
        <f>VLOOKUP($A77,MAR!$A$2:$AP$301,39,FALSE)</f>
        <v>0</v>
      </c>
      <c r="P77" s="215">
        <f>VLOOKUP($A77,MAR!$A$2:$AP$301,42,FALSE)</f>
        <v>0</v>
      </c>
      <c r="Q77" s="215">
        <f>VLOOKUP($A77,APR!$A$2:$AL$301,38,FALSE)</f>
        <v>0</v>
      </c>
      <c r="R77" s="215">
        <f>VLOOKUP(A77,MAY!$A$2:$AM$301,39,FALSE)</f>
        <v>0</v>
      </c>
      <c r="S77" s="215">
        <f>VLOOKUP($A77,JUN!$A$2:$AO$301,38,FALSE)</f>
        <v>0</v>
      </c>
      <c r="T77" s="215">
        <f>VLOOKUP($A77,JUN!$A$2:$AO$301,41,FALSE)</f>
        <v>0</v>
      </c>
      <c r="U77" s="216">
        <f t="shared" si="2"/>
        <v>0</v>
      </c>
      <c r="V77" s="217">
        <f>SUM(VLOOKUP(A77,SEP!$A$2:$AP$301,42,FALSE),VLOOKUP(A77,DEC!$A$2:$AQ$301,43,FALSE),VLOOKUP(A77,MAR!$A$2:$AQ$301,43,FALSE),VLOOKUP(A77,JUN!$A$2:$AP$301,42,FALSE))</f>
        <v>0</v>
      </c>
      <c r="W77" s="218" t="e">
        <f t="shared" si="3"/>
        <v>#DIV/0!</v>
      </c>
    </row>
    <row r="78" spans="1:23" x14ac:dyDescent="0.25">
      <c r="A78" s="59">
        <v>77</v>
      </c>
      <c r="B78" s="157">
        <f>VLOOKUP($A78,Table2[[No]:[Date Student Last Attended Program
(mm/dd/yyyy)]],2,FALSE)</f>
        <v>0</v>
      </c>
      <c r="C78" s="157">
        <f>VLOOKUP($A78,Table2[[No]:[Date Student Last Attended Program
(mm/dd/yyyy)]],4,FALSE)</f>
        <v>0</v>
      </c>
      <c r="D78" s="157">
        <f>VLOOKUP($A78,Table2[[No]:[Date Student Last Attended Program
(mm/dd/yyyy)]],14,FALSE)</f>
        <v>0</v>
      </c>
      <c r="E78" s="58">
        <f>COUNTIF(JUL!E78:AI78,"1")</f>
        <v>0</v>
      </c>
      <c r="F78" s="58">
        <f>COUNTIF(AUG!E78:AI78,"1")</f>
        <v>0</v>
      </c>
      <c r="G78" s="58">
        <f>VLOOKUP(A78,SEP!$A$2:$AL$301,38,FALSE)</f>
        <v>0</v>
      </c>
      <c r="H78" s="58">
        <f>VLOOKUP(A78,SEP!$A$2:$AP$301,41,FALSE)</f>
        <v>0</v>
      </c>
      <c r="I78" s="58">
        <f>VLOOKUP(A78,OCT!$A$2:$AM$301,39,FALSE)</f>
        <v>0</v>
      </c>
      <c r="J78" s="57">
        <f>VLOOKUP(A78,NOV!$A$2:$AL$301,38,FALSE)</f>
        <v>0</v>
      </c>
      <c r="K78" s="57">
        <f>VLOOKUP(A78,DEC!$A$2:$AM$301,39,FALSE)</f>
        <v>0</v>
      </c>
      <c r="L78" s="57">
        <f>VLOOKUP(A78,DEC!$A$2:$AP$301,42,FALSE)</f>
        <v>0</v>
      </c>
      <c r="M78" s="57">
        <f>VLOOKUP($A78,JAN!$A$2:$AM$301,39,FALSE)</f>
        <v>0</v>
      </c>
      <c r="N78" s="57">
        <f>VLOOKUP(A78,FEB!$A$2:$AJ$301,36,FALSE)</f>
        <v>0</v>
      </c>
      <c r="O78" s="215">
        <f>VLOOKUP($A78,MAR!$A$2:$AP$301,39,FALSE)</f>
        <v>0</v>
      </c>
      <c r="P78" s="215">
        <f>VLOOKUP($A78,MAR!$A$2:$AP$301,42,FALSE)</f>
        <v>0</v>
      </c>
      <c r="Q78" s="215">
        <f>VLOOKUP($A78,APR!$A$2:$AL$301,38,FALSE)</f>
        <v>0</v>
      </c>
      <c r="R78" s="215">
        <f>VLOOKUP(A78,MAY!$A$2:$AM$301,39,FALSE)</f>
        <v>0</v>
      </c>
      <c r="S78" s="215">
        <f>VLOOKUP($A78,JUN!$A$2:$AO$301,38,FALSE)</f>
        <v>0</v>
      </c>
      <c r="T78" s="215">
        <f>VLOOKUP($A78,JUN!$A$2:$AO$301,41,FALSE)</f>
        <v>0</v>
      </c>
      <c r="U78" s="216">
        <f t="shared" si="2"/>
        <v>0</v>
      </c>
      <c r="V78" s="217">
        <f>SUM(VLOOKUP(A78,SEP!$A$2:$AP$301,42,FALSE),VLOOKUP(A78,DEC!$A$2:$AQ$301,43,FALSE),VLOOKUP(A78,MAR!$A$2:$AQ$301,43,FALSE),VLOOKUP(A78,JUN!$A$2:$AP$301,42,FALSE))</f>
        <v>0</v>
      </c>
      <c r="W78" s="218" t="e">
        <f t="shared" si="3"/>
        <v>#DIV/0!</v>
      </c>
    </row>
    <row r="79" spans="1:23" x14ac:dyDescent="0.25">
      <c r="A79" s="59">
        <v>78</v>
      </c>
      <c r="B79" s="157">
        <f>VLOOKUP($A79,Table2[[No]:[Date Student Last Attended Program
(mm/dd/yyyy)]],2,FALSE)</f>
        <v>0</v>
      </c>
      <c r="C79" s="157">
        <f>VLOOKUP($A79,Table2[[No]:[Date Student Last Attended Program
(mm/dd/yyyy)]],4,FALSE)</f>
        <v>0</v>
      </c>
      <c r="D79" s="157">
        <f>VLOOKUP($A79,Table2[[No]:[Date Student Last Attended Program
(mm/dd/yyyy)]],14,FALSE)</f>
        <v>0</v>
      </c>
      <c r="E79" s="58">
        <f>COUNTIF(JUL!E79:AI79,"1")</f>
        <v>0</v>
      </c>
      <c r="F79" s="58">
        <f>COUNTIF(AUG!E79:AI79,"1")</f>
        <v>0</v>
      </c>
      <c r="G79" s="58">
        <f>VLOOKUP(A79,SEP!$A$2:$AL$301,38,FALSE)</f>
        <v>0</v>
      </c>
      <c r="H79" s="58">
        <f>VLOOKUP(A79,SEP!$A$2:$AP$301,41,FALSE)</f>
        <v>0</v>
      </c>
      <c r="I79" s="58">
        <f>VLOOKUP(A79,OCT!$A$2:$AM$301,39,FALSE)</f>
        <v>0</v>
      </c>
      <c r="J79" s="57">
        <f>VLOOKUP(A79,NOV!$A$2:$AL$301,38,FALSE)</f>
        <v>0</v>
      </c>
      <c r="K79" s="57">
        <f>VLOOKUP(A79,DEC!$A$2:$AM$301,39,FALSE)</f>
        <v>0</v>
      </c>
      <c r="L79" s="57">
        <f>VLOOKUP(A79,DEC!$A$2:$AP$301,42,FALSE)</f>
        <v>0</v>
      </c>
      <c r="M79" s="57">
        <f>VLOOKUP($A79,JAN!$A$2:$AM$301,39,FALSE)</f>
        <v>0</v>
      </c>
      <c r="N79" s="57">
        <f>VLOOKUP(A79,FEB!$A$2:$AJ$301,36,FALSE)</f>
        <v>0</v>
      </c>
      <c r="O79" s="215">
        <f>VLOOKUP($A79,MAR!$A$2:$AP$301,39,FALSE)</f>
        <v>0</v>
      </c>
      <c r="P79" s="215">
        <f>VLOOKUP($A79,MAR!$A$2:$AP$301,42,FALSE)</f>
        <v>0</v>
      </c>
      <c r="Q79" s="215">
        <f>VLOOKUP($A79,APR!$A$2:$AL$301,38,FALSE)</f>
        <v>0</v>
      </c>
      <c r="R79" s="215">
        <f>VLOOKUP(A79,MAY!$A$2:$AM$301,39,FALSE)</f>
        <v>0</v>
      </c>
      <c r="S79" s="215">
        <f>VLOOKUP($A79,JUN!$A$2:$AO$301,38,FALSE)</f>
        <v>0</v>
      </c>
      <c r="T79" s="215">
        <f>VLOOKUP($A79,JUN!$A$2:$AO$301,41,FALSE)</f>
        <v>0</v>
      </c>
      <c r="U79" s="216">
        <f t="shared" si="2"/>
        <v>0</v>
      </c>
      <c r="V79" s="217">
        <f>SUM(VLOOKUP(A79,SEP!$A$2:$AP$301,42,FALSE),VLOOKUP(A79,DEC!$A$2:$AQ$301,43,FALSE),VLOOKUP(A79,MAR!$A$2:$AQ$301,43,FALSE),VLOOKUP(A79,JUN!$A$2:$AP$301,42,FALSE))</f>
        <v>0</v>
      </c>
      <c r="W79" s="218" t="e">
        <f t="shared" si="3"/>
        <v>#DIV/0!</v>
      </c>
    </row>
    <row r="80" spans="1:23" x14ac:dyDescent="0.25">
      <c r="A80" s="59">
        <v>79</v>
      </c>
      <c r="B80" s="157">
        <f>VLOOKUP($A80,Table2[[No]:[Date Student Last Attended Program
(mm/dd/yyyy)]],2,FALSE)</f>
        <v>0</v>
      </c>
      <c r="C80" s="157">
        <f>VLOOKUP($A80,Table2[[No]:[Date Student Last Attended Program
(mm/dd/yyyy)]],4,FALSE)</f>
        <v>0</v>
      </c>
      <c r="D80" s="157">
        <f>VLOOKUP($A80,Table2[[No]:[Date Student Last Attended Program
(mm/dd/yyyy)]],14,FALSE)</f>
        <v>0</v>
      </c>
      <c r="E80" s="58">
        <f>COUNTIF(JUL!E80:AI80,"1")</f>
        <v>0</v>
      </c>
      <c r="F80" s="58">
        <f>COUNTIF(AUG!E80:AI80,"1")</f>
        <v>0</v>
      </c>
      <c r="G80" s="58">
        <f>VLOOKUP(A80,SEP!$A$2:$AL$301,38,FALSE)</f>
        <v>0</v>
      </c>
      <c r="H80" s="58">
        <f>VLOOKUP(A80,SEP!$A$2:$AP$301,41,FALSE)</f>
        <v>0</v>
      </c>
      <c r="I80" s="58">
        <f>VLOOKUP(A80,OCT!$A$2:$AM$301,39,FALSE)</f>
        <v>0</v>
      </c>
      <c r="J80" s="57">
        <f>VLOOKUP(A80,NOV!$A$2:$AL$301,38,FALSE)</f>
        <v>0</v>
      </c>
      <c r="K80" s="57">
        <f>VLOOKUP(A80,DEC!$A$2:$AM$301,39,FALSE)</f>
        <v>0</v>
      </c>
      <c r="L80" s="57">
        <f>VLOOKUP(A80,DEC!$A$2:$AP$301,42,FALSE)</f>
        <v>0</v>
      </c>
      <c r="M80" s="57">
        <f>VLOOKUP($A80,JAN!$A$2:$AM$301,39,FALSE)</f>
        <v>0</v>
      </c>
      <c r="N80" s="57">
        <f>VLOOKUP(A80,FEB!$A$2:$AJ$301,36,FALSE)</f>
        <v>0</v>
      </c>
      <c r="O80" s="215">
        <f>VLOOKUP($A80,MAR!$A$2:$AP$301,39,FALSE)</f>
        <v>0</v>
      </c>
      <c r="P80" s="215">
        <f>VLOOKUP($A80,MAR!$A$2:$AP$301,42,FALSE)</f>
        <v>0</v>
      </c>
      <c r="Q80" s="215">
        <f>VLOOKUP($A80,APR!$A$2:$AL$301,38,FALSE)</f>
        <v>0</v>
      </c>
      <c r="R80" s="215">
        <f>VLOOKUP(A80,MAY!$A$2:$AM$301,39,FALSE)</f>
        <v>0</v>
      </c>
      <c r="S80" s="215">
        <f>VLOOKUP($A80,JUN!$A$2:$AO$301,38,FALSE)</f>
        <v>0</v>
      </c>
      <c r="T80" s="215">
        <f>VLOOKUP($A80,JUN!$A$2:$AO$301,41,FALSE)</f>
        <v>0</v>
      </c>
      <c r="U80" s="216">
        <f t="shared" si="2"/>
        <v>0</v>
      </c>
      <c r="V80" s="217">
        <f>SUM(VLOOKUP(A80,SEP!$A$2:$AP$301,42,FALSE),VLOOKUP(A80,DEC!$A$2:$AQ$301,43,FALSE),VLOOKUP(A80,MAR!$A$2:$AQ$301,43,FALSE),VLOOKUP(A80,JUN!$A$2:$AP$301,42,FALSE))</f>
        <v>0</v>
      </c>
      <c r="W80" s="218" t="e">
        <f t="shared" si="3"/>
        <v>#DIV/0!</v>
      </c>
    </row>
    <row r="81" spans="1:23" x14ac:dyDescent="0.25">
      <c r="A81" s="59">
        <v>80</v>
      </c>
      <c r="B81" s="157">
        <f>VLOOKUP($A81,Table2[[No]:[Date Student Last Attended Program
(mm/dd/yyyy)]],2,FALSE)</f>
        <v>0</v>
      </c>
      <c r="C81" s="157">
        <f>VLOOKUP($A81,Table2[[No]:[Date Student Last Attended Program
(mm/dd/yyyy)]],4,FALSE)</f>
        <v>0</v>
      </c>
      <c r="D81" s="157">
        <f>VLOOKUP($A81,Table2[[No]:[Date Student Last Attended Program
(mm/dd/yyyy)]],14,FALSE)</f>
        <v>0</v>
      </c>
      <c r="E81" s="58">
        <f>COUNTIF(JUL!E81:AI81,"1")</f>
        <v>0</v>
      </c>
      <c r="F81" s="58">
        <f>COUNTIF(AUG!E81:AI81,"1")</f>
        <v>0</v>
      </c>
      <c r="G81" s="58">
        <f>VLOOKUP(A81,SEP!$A$2:$AL$301,38,FALSE)</f>
        <v>0</v>
      </c>
      <c r="H81" s="58">
        <f>VLOOKUP(A81,SEP!$A$2:$AP$301,41,FALSE)</f>
        <v>0</v>
      </c>
      <c r="I81" s="58">
        <f>VLOOKUP(A81,OCT!$A$2:$AM$301,39,FALSE)</f>
        <v>0</v>
      </c>
      <c r="J81" s="57">
        <f>VLOOKUP(A81,NOV!$A$2:$AL$301,38,FALSE)</f>
        <v>0</v>
      </c>
      <c r="K81" s="57">
        <f>VLOOKUP(A81,DEC!$A$2:$AM$301,39,FALSE)</f>
        <v>0</v>
      </c>
      <c r="L81" s="57">
        <f>VLOOKUP(A81,DEC!$A$2:$AP$301,42,FALSE)</f>
        <v>0</v>
      </c>
      <c r="M81" s="57">
        <f>VLOOKUP($A81,JAN!$A$2:$AM$301,39,FALSE)</f>
        <v>0</v>
      </c>
      <c r="N81" s="57">
        <f>VLOOKUP(A81,FEB!$A$2:$AJ$301,36,FALSE)</f>
        <v>0</v>
      </c>
      <c r="O81" s="215">
        <f>VLOOKUP($A81,MAR!$A$2:$AP$301,39,FALSE)</f>
        <v>0</v>
      </c>
      <c r="P81" s="215">
        <f>VLOOKUP($A81,MAR!$A$2:$AP$301,42,FALSE)</f>
        <v>0</v>
      </c>
      <c r="Q81" s="215">
        <f>VLOOKUP($A81,APR!$A$2:$AL$301,38,FALSE)</f>
        <v>0</v>
      </c>
      <c r="R81" s="215">
        <f>VLOOKUP(A81,MAY!$A$2:$AM$301,39,FALSE)</f>
        <v>0</v>
      </c>
      <c r="S81" s="215">
        <f>VLOOKUP($A81,JUN!$A$2:$AO$301,38,FALSE)</f>
        <v>0</v>
      </c>
      <c r="T81" s="215">
        <f>VLOOKUP($A81,JUN!$A$2:$AO$301,41,FALSE)</f>
        <v>0</v>
      </c>
      <c r="U81" s="216">
        <f t="shared" si="2"/>
        <v>0</v>
      </c>
      <c r="V81" s="217">
        <f>SUM(VLOOKUP(A81,SEP!$A$2:$AP$301,42,FALSE),VLOOKUP(A81,DEC!$A$2:$AQ$301,43,FALSE),VLOOKUP(A81,MAR!$A$2:$AQ$301,43,FALSE),VLOOKUP(A81,JUN!$A$2:$AP$301,42,FALSE))</f>
        <v>0</v>
      </c>
      <c r="W81" s="218" t="e">
        <f t="shared" si="3"/>
        <v>#DIV/0!</v>
      </c>
    </row>
    <row r="82" spans="1:23" x14ac:dyDescent="0.25">
      <c r="A82" s="59">
        <v>81</v>
      </c>
      <c r="B82" s="157">
        <f>VLOOKUP($A82,Table2[[No]:[Date Student Last Attended Program
(mm/dd/yyyy)]],2,FALSE)</f>
        <v>0</v>
      </c>
      <c r="C82" s="157">
        <f>VLOOKUP($A82,Table2[[No]:[Date Student Last Attended Program
(mm/dd/yyyy)]],4,FALSE)</f>
        <v>0</v>
      </c>
      <c r="D82" s="157">
        <f>VLOOKUP($A82,Table2[[No]:[Date Student Last Attended Program
(mm/dd/yyyy)]],14,FALSE)</f>
        <v>0</v>
      </c>
      <c r="E82" s="58">
        <f>COUNTIF(JUL!E82:AI82,"1")</f>
        <v>0</v>
      </c>
      <c r="F82" s="58">
        <f>COUNTIF(AUG!E82:AI82,"1")</f>
        <v>0</v>
      </c>
      <c r="G82" s="58">
        <f>VLOOKUP(A82,SEP!$A$2:$AL$301,38,FALSE)</f>
        <v>0</v>
      </c>
      <c r="H82" s="58">
        <f>VLOOKUP(A82,SEP!$A$2:$AP$301,41,FALSE)</f>
        <v>0</v>
      </c>
      <c r="I82" s="58">
        <f>VLOOKUP(A82,OCT!$A$2:$AM$301,39,FALSE)</f>
        <v>0</v>
      </c>
      <c r="J82" s="57">
        <f>VLOOKUP(A82,NOV!$A$2:$AL$301,38,FALSE)</f>
        <v>0</v>
      </c>
      <c r="K82" s="57">
        <f>VLOOKUP(A82,DEC!$A$2:$AM$301,39,FALSE)</f>
        <v>0</v>
      </c>
      <c r="L82" s="57">
        <f>VLOOKUP(A82,DEC!$A$2:$AP$301,42,FALSE)</f>
        <v>0</v>
      </c>
      <c r="M82" s="57">
        <f>VLOOKUP($A82,JAN!$A$2:$AM$301,39,FALSE)</f>
        <v>0</v>
      </c>
      <c r="N82" s="57">
        <f>VLOOKUP(A82,FEB!$A$2:$AJ$301,36,FALSE)</f>
        <v>0</v>
      </c>
      <c r="O82" s="215">
        <f>VLOOKUP($A82,MAR!$A$2:$AP$301,39,FALSE)</f>
        <v>0</v>
      </c>
      <c r="P82" s="215">
        <f>VLOOKUP($A82,MAR!$A$2:$AP$301,42,FALSE)</f>
        <v>0</v>
      </c>
      <c r="Q82" s="215">
        <f>VLOOKUP($A82,APR!$A$2:$AL$301,38,FALSE)</f>
        <v>0</v>
      </c>
      <c r="R82" s="215">
        <f>VLOOKUP(A82,MAY!$A$2:$AM$301,39,FALSE)</f>
        <v>0</v>
      </c>
      <c r="S82" s="215">
        <f>VLOOKUP($A82,JUN!$A$2:$AO$301,38,FALSE)</f>
        <v>0</v>
      </c>
      <c r="T82" s="215">
        <f>VLOOKUP($A82,JUN!$A$2:$AO$301,41,FALSE)</f>
        <v>0</v>
      </c>
      <c r="U82" s="216">
        <f t="shared" si="2"/>
        <v>0</v>
      </c>
      <c r="V82" s="217">
        <f>SUM(VLOOKUP(A82,SEP!$A$2:$AP$301,42,FALSE),VLOOKUP(A82,DEC!$A$2:$AQ$301,43,FALSE),VLOOKUP(A82,MAR!$A$2:$AQ$301,43,FALSE),VLOOKUP(A82,JUN!$A$2:$AP$301,42,FALSE))</f>
        <v>0</v>
      </c>
      <c r="W82" s="218" t="e">
        <f t="shared" si="3"/>
        <v>#DIV/0!</v>
      </c>
    </row>
    <row r="83" spans="1:23" x14ac:dyDescent="0.25">
      <c r="A83" s="59">
        <v>82</v>
      </c>
      <c r="B83" s="157">
        <f>VLOOKUP($A83,Table2[[No]:[Date Student Last Attended Program
(mm/dd/yyyy)]],2,FALSE)</f>
        <v>0</v>
      </c>
      <c r="C83" s="157">
        <f>VLOOKUP($A83,Table2[[No]:[Date Student Last Attended Program
(mm/dd/yyyy)]],4,FALSE)</f>
        <v>0</v>
      </c>
      <c r="D83" s="157">
        <f>VLOOKUP($A83,Table2[[No]:[Date Student Last Attended Program
(mm/dd/yyyy)]],14,FALSE)</f>
        <v>0</v>
      </c>
      <c r="E83" s="58">
        <f>COUNTIF(JUL!E83:AI83,"1")</f>
        <v>0</v>
      </c>
      <c r="F83" s="58">
        <f>COUNTIF(AUG!E83:AI83,"1")</f>
        <v>0</v>
      </c>
      <c r="G83" s="58">
        <f>VLOOKUP(A83,SEP!$A$2:$AL$301,38,FALSE)</f>
        <v>0</v>
      </c>
      <c r="H83" s="58">
        <f>VLOOKUP(A83,SEP!$A$2:$AP$301,41,FALSE)</f>
        <v>0</v>
      </c>
      <c r="I83" s="58">
        <f>VLOOKUP(A83,OCT!$A$2:$AM$301,39,FALSE)</f>
        <v>0</v>
      </c>
      <c r="J83" s="57">
        <f>VLOOKUP(A83,NOV!$A$2:$AL$301,38,FALSE)</f>
        <v>0</v>
      </c>
      <c r="K83" s="57">
        <f>VLOOKUP(A83,DEC!$A$2:$AM$301,39,FALSE)</f>
        <v>0</v>
      </c>
      <c r="L83" s="57">
        <f>VLOOKUP(A83,DEC!$A$2:$AP$301,42,FALSE)</f>
        <v>0</v>
      </c>
      <c r="M83" s="57">
        <f>VLOOKUP($A83,JAN!$A$2:$AM$301,39,FALSE)</f>
        <v>0</v>
      </c>
      <c r="N83" s="57">
        <f>VLOOKUP(A83,FEB!$A$2:$AJ$301,36,FALSE)</f>
        <v>0</v>
      </c>
      <c r="O83" s="215">
        <f>VLOOKUP($A83,MAR!$A$2:$AP$301,39,FALSE)</f>
        <v>0</v>
      </c>
      <c r="P83" s="215">
        <f>VLOOKUP($A83,MAR!$A$2:$AP$301,42,FALSE)</f>
        <v>0</v>
      </c>
      <c r="Q83" s="215">
        <f>VLOOKUP($A83,APR!$A$2:$AL$301,38,FALSE)</f>
        <v>0</v>
      </c>
      <c r="R83" s="215">
        <f>VLOOKUP(A83,MAY!$A$2:$AM$301,39,FALSE)</f>
        <v>0</v>
      </c>
      <c r="S83" s="215">
        <f>VLOOKUP($A83,JUN!$A$2:$AO$301,38,FALSE)</f>
        <v>0</v>
      </c>
      <c r="T83" s="215">
        <f>VLOOKUP($A83,JUN!$A$2:$AO$301,41,FALSE)</f>
        <v>0</v>
      </c>
      <c r="U83" s="216">
        <f t="shared" si="2"/>
        <v>0</v>
      </c>
      <c r="V83" s="217">
        <f>SUM(VLOOKUP(A83,SEP!$A$2:$AP$301,42,FALSE),VLOOKUP(A83,DEC!$A$2:$AQ$301,43,FALSE),VLOOKUP(A83,MAR!$A$2:$AQ$301,43,FALSE),VLOOKUP(A83,JUN!$A$2:$AP$301,42,FALSE))</f>
        <v>0</v>
      </c>
      <c r="W83" s="218" t="e">
        <f t="shared" si="3"/>
        <v>#DIV/0!</v>
      </c>
    </row>
    <row r="84" spans="1:23" x14ac:dyDescent="0.25">
      <c r="A84" s="59">
        <v>83</v>
      </c>
      <c r="B84" s="157">
        <f>VLOOKUP($A84,Table2[[No]:[Date Student Last Attended Program
(mm/dd/yyyy)]],2,FALSE)</f>
        <v>0</v>
      </c>
      <c r="C84" s="157">
        <f>VLOOKUP($A84,Table2[[No]:[Date Student Last Attended Program
(mm/dd/yyyy)]],4,FALSE)</f>
        <v>0</v>
      </c>
      <c r="D84" s="157">
        <f>VLOOKUP($A84,Table2[[No]:[Date Student Last Attended Program
(mm/dd/yyyy)]],14,FALSE)</f>
        <v>0</v>
      </c>
      <c r="E84" s="58">
        <f>COUNTIF(JUL!E84:AI84,"1")</f>
        <v>0</v>
      </c>
      <c r="F84" s="58">
        <f>COUNTIF(AUG!E84:AI84,"1")</f>
        <v>0</v>
      </c>
      <c r="G84" s="58">
        <f>VLOOKUP(A84,SEP!$A$2:$AL$301,38,FALSE)</f>
        <v>0</v>
      </c>
      <c r="H84" s="58">
        <f>VLOOKUP(A84,SEP!$A$2:$AP$301,41,FALSE)</f>
        <v>0</v>
      </c>
      <c r="I84" s="58">
        <f>VLOOKUP(A84,OCT!$A$2:$AM$301,39,FALSE)</f>
        <v>0</v>
      </c>
      <c r="J84" s="57">
        <f>VLOOKUP(A84,NOV!$A$2:$AL$301,38,FALSE)</f>
        <v>0</v>
      </c>
      <c r="K84" s="57">
        <f>VLOOKUP(A84,DEC!$A$2:$AM$301,39,FALSE)</f>
        <v>0</v>
      </c>
      <c r="L84" s="57">
        <f>VLOOKUP(A84,DEC!$A$2:$AP$301,42,FALSE)</f>
        <v>0</v>
      </c>
      <c r="M84" s="57">
        <f>VLOOKUP($A84,JAN!$A$2:$AM$301,39,FALSE)</f>
        <v>0</v>
      </c>
      <c r="N84" s="57">
        <f>VLOOKUP(A84,FEB!$A$2:$AJ$301,36,FALSE)</f>
        <v>0</v>
      </c>
      <c r="O84" s="215">
        <f>VLOOKUP($A84,MAR!$A$2:$AP$301,39,FALSE)</f>
        <v>0</v>
      </c>
      <c r="P84" s="215">
        <f>VLOOKUP($A84,MAR!$A$2:$AP$301,42,FALSE)</f>
        <v>0</v>
      </c>
      <c r="Q84" s="215">
        <f>VLOOKUP($A84,APR!$A$2:$AL$301,38,FALSE)</f>
        <v>0</v>
      </c>
      <c r="R84" s="215">
        <f>VLOOKUP(A84,MAY!$A$2:$AM$301,39,FALSE)</f>
        <v>0</v>
      </c>
      <c r="S84" s="215">
        <f>VLOOKUP($A84,JUN!$A$2:$AO$301,38,FALSE)</f>
        <v>0</v>
      </c>
      <c r="T84" s="215">
        <f>VLOOKUP($A84,JUN!$A$2:$AO$301,41,FALSE)</f>
        <v>0</v>
      </c>
      <c r="U84" s="216">
        <f t="shared" si="2"/>
        <v>0</v>
      </c>
      <c r="V84" s="217">
        <f>SUM(VLOOKUP(A84,SEP!$A$2:$AP$301,42,FALSE),VLOOKUP(A84,DEC!$A$2:$AQ$301,43,FALSE),VLOOKUP(A84,MAR!$A$2:$AQ$301,43,FALSE),VLOOKUP(A84,JUN!$A$2:$AP$301,42,FALSE))</f>
        <v>0</v>
      </c>
      <c r="W84" s="218" t="e">
        <f t="shared" si="3"/>
        <v>#DIV/0!</v>
      </c>
    </row>
    <row r="85" spans="1:23" x14ac:dyDescent="0.25">
      <c r="A85" s="59">
        <v>84</v>
      </c>
      <c r="B85" s="157">
        <f>VLOOKUP($A85,Table2[[No]:[Date Student Last Attended Program
(mm/dd/yyyy)]],2,FALSE)</f>
        <v>0</v>
      </c>
      <c r="C85" s="157">
        <f>VLOOKUP($A85,Table2[[No]:[Date Student Last Attended Program
(mm/dd/yyyy)]],4,FALSE)</f>
        <v>0</v>
      </c>
      <c r="D85" s="157">
        <f>VLOOKUP($A85,Table2[[No]:[Date Student Last Attended Program
(mm/dd/yyyy)]],14,FALSE)</f>
        <v>0</v>
      </c>
      <c r="E85" s="58">
        <f>COUNTIF(JUL!E85:AI85,"1")</f>
        <v>0</v>
      </c>
      <c r="F85" s="58">
        <f>COUNTIF(AUG!E85:AI85,"1")</f>
        <v>0</v>
      </c>
      <c r="G85" s="58">
        <f>VLOOKUP(A85,SEP!$A$2:$AL$301,38,FALSE)</f>
        <v>0</v>
      </c>
      <c r="H85" s="58">
        <f>VLOOKUP(A85,SEP!$A$2:$AP$301,41,FALSE)</f>
        <v>0</v>
      </c>
      <c r="I85" s="58">
        <f>VLOOKUP(A85,OCT!$A$2:$AM$301,39,FALSE)</f>
        <v>0</v>
      </c>
      <c r="J85" s="57">
        <f>VLOOKUP(A85,NOV!$A$2:$AL$301,38,FALSE)</f>
        <v>0</v>
      </c>
      <c r="K85" s="57">
        <f>VLOOKUP(A85,DEC!$A$2:$AM$301,39,FALSE)</f>
        <v>0</v>
      </c>
      <c r="L85" s="57">
        <f>VLOOKUP(A85,DEC!$A$2:$AP$301,42,FALSE)</f>
        <v>0</v>
      </c>
      <c r="M85" s="57">
        <f>VLOOKUP($A85,JAN!$A$2:$AM$301,39,FALSE)</f>
        <v>0</v>
      </c>
      <c r="N85" s="57">
        <f>VLOOKUP(A85,FEB!$A$2:$AJ$301,36,FALSE)</f>
        <v>0</v>
      </c>
      <c r="O85" s="215">
        <f>VLOOKUP($A85,MAR!$A$2:$AP$301,39,FALSE)</f>
        <v>0</v>
      </c>
      <c r="P85" s="215">
        <f>VLOOKUP($A85,MAR!$A$2:$AP$301,42,FALSE)</f>
        <v>0</v>
      </c>
      <c r="Q85" s="215">
        <f>VLOOKUP($A85,APR!$A$2:$AL$301,38,FALSE)</f>
        <v>0</v>
      </c>
      <c r="R85" s="215">
        <f>VLOOKUP(A85,MAY!$A$2:$AM$301,39,FALSE)</f>
        <v>0</v>
      </c>
      <c r="S85" s="215">
        <f>VLOOKUP($A85,JUN!$A$2:$AO$301,38,FALSE)</f>
        <v>0</v>
      </c>
      <c r="T85" s="215">
        <f>VLOOKUP($A85,JUN!$A$2:$AO$301,41,FALSE)</f>
        <v>0</v>
      </c>
      <c r="U85" s="216">
        <f t="shared" si="2"/>
        <v>0</v>
      </c>
      <c r="V85" s="217">
        <f>SUM(VLOOKUP(A85,SEP!$A$2:$AP$301,42,FALSE),VLOOKUP(A85,DEC!$A$2:$AQ$301,43,FALSE),VLOOKUP(A85,MAR!$A$2:$AQ$301,43,FALSE),VLOOKUP(A85,JUN!$A$2:$AP$301,42,FALSE))</f>
        <v>0</v>
      </c>
      <c r="W85" s="218" t="e">
        <f t="shared" si="3"/>
        <v>#DIV/0!</v>
      </c>
    </row>
    <row r="86" spans="1:23" x14ac:dyDescent="0.25">
      <c r="A86" s="59">
        <v>85</v>
      </c>
      <c r="B86" s="157">
        <f>VLOOKUP($A86,Table2[[No]:[Date Student Last Attended Program
(mm/dd/yyyy)]],2,FALSE)</f>
        <v>0</v>
      </c>
      <c r="C86" s="157">
        <f>VLOOKUP($A86,Table2[[No]:[Date Student Last Attended Program
(mm/dd/yyyy)]],4,FALSE)</f>
        <v>0</v>
      </c>
      <c r="D86" s="157">
        <f>VLOOKUP($A86,Table2[[No]:[Date Student Last Attended Program
(mm/dd/yyyy)]],14,FALSE)</f>
        <v>0</v>
      </c>
      <c r="E86" s="58">
        <f>COUNTIF(JUL!E86:AI86,"1")</f>
        <v>0</v>
      </c>
      <c r="F86" s="58">
        <f>COUNTIF(AUG!E86:AI86,"1")</f>
        <v>0</v>
      </c>
      <c r="G86" s="58">
        <f>VLOOKUP(A86,SEP!$A$2:$AL$301,38,FALSE)</f>
        <v>0</v>
      </c>
      <c r="H86" s="58">
        <f>VLOOKUP(A86,SEP!$A$2:$AP$301,41,FALSE)</f>
        <v>0</v>
      </c>
      <c r="I86" s="58">
        <f>VLOOKUP(A86,OCT!$A$2:$AM$301,39,FALSE)</f>
        <v>0</v>
      </c>
      <c r="J86" s="57">
        <f>VLOOKUP(A86,NOV!$A$2:$AL$301,38,FALSE)</f>
        <v>0</v>
      </c>
      <c r="K86" s="57">
        <f>VLOOKUP(A86,DEC!$A$2:$AM$301,39,FALSE)</f>
        <v>0</v>
      </c>
      <c r="L86" s="57">
        <f>VLOOKUP(A86,DEC!$A$2:$AP$301,42,FALSE)</f>
        <v>0</v>
      </c>
      <c r="M86" s="57">
        <f>VLOOKUP($A86,JAN!$A$2:$AM$301,39,FALSE)</f>
        <v>0</v>
      </c>
      <c r="N86" s="57">
        <f>VLOOKUP(A86,FEB!$A$2:$AJ$301,36,FALSE)</f>
        <v>0</v>
      </c>
      <c r="O86" s="215">
        <f>VLOOKUP($A86,MAR!$A$2:$AP$301,39,FALSE)</f>
        <v>0</v>
      </c>
      <c r="P86" s="215">
        <f>VLOOKUP($A86,MAR!$A$2:$AP$301,42,FALSE)</f>
        <v>0</v>
      </c>
      <c r="Q86" s="215">
        <f>VLOOKUP($A86,APR!$A$2:$AL$301,38,FALSE)</f>
        <v>0</v>
      </c>
      <c r="R86" s="215">
        <f>VLOOKUP(A86,MAY!$A$2:$AM$301,39,FALSE)</f>
        <v>0</v>
      </c>
      <c r="S86" s="215">
        <f>VLOOKUP($A86,JUN!$A$2:$AO$301,38,FALSE)</f>
        <v>0</v>
      </c>
      <c r="T86" s="215">
        <f>VLOOKUP($A86,JUN!$A$2:$AO$301,41,FALSE)</f>
        <v>0</v>
      </c>
      <c r="U86" s="216">
        <f t="shared" si="2"/>
        <v>0</v>
      </c>
      <c r="V86" s="217">
        <f>SUM(VLOOKUP(A86,SEP!$A$2:$AP$301,42,FALSE),VLOOKUP(A86,DEC!$A$2:$AQ$301,43,FALSE),VLOOKUP(A86,MAR!$A$2:$AQ$301,43,FALSE),VLOOKUP(A86,JUN!$A$2:$AP$301,42,FALSE))</f>
        <v>0</v>
      </c>
      <c r="W86" s="218" t="e">
        <f t="shared" si="3"/>
        <v>#DIV/0!</v>
      </c>
    </row>
    <row r="87" spans="1:23" x14ac:dyDescent="0.25">
      <c r="A87" s="59">
        <v>86</v>
      </c>
      <c r="B87" s="157">
        <f>VLOOKUP($A87,Table2[[No]:[Date Student Last Attended Program
(mm/dd/yyyy)]],2,FALSE)</f>
        <v>0</v>
      </c>
      <c r="C87" s="157">
        <f>VLOOKUP($A87,Table2[[No]:[Date Student Last Attended Program
(mm/dd/yyyy)]],4,FALSE)</f>
        <v>0</v>
      </c>
      <c r="D87" s="157">
        <f>VLOOKUP($A87,Table2[[No]:[Date Student Last Attended Program
(mm/dd/yyyy)]],14,FALSE)</f>
        <v>0</v>
      </c>
      <c r="E87" s="58">
        <f>COUNTIF(JUL!E87:AI87,"1")</f>
        <v>0</v>
      </c>
      <c r="F87" s="58">
        <f>COUNTIF(AUG!E87:AI87,"1")</f>
        <v>0</v>
      </c>
      <c r="G87" s="58">
        <f>VLOOKUP(A87,SEP!$A$2:$AL$301,38,FALSE)</f>
        <v>0</v>
      </c>
      <c r="H87" s="58">
        <f>VLOOKUP(A87,SEP!$A$2:$AP$301,41,FALSE)</f>
        <v>0</v>
      </c>
      <c r="I87" s="58">
        <f>VLOOKUP(A87,OCT!$A$2:$AM$301,39,FALSE)</f>
        <v>0</v>
      </c>
      <c r="J87" s="57">
        <f>VLOOKUP(A87,NOV!$A$2:$AL$301,38,FALSE)</f>
        <v>0</v>
      </c>
      <c r="K87" s="57">
        <f>VLOOKUP(A87,DEC!$A$2:$AM$301,39,FALSE)</f>
        <v>0</v>
      </c>
      <c r="L87" s="57">
        <f>VLOOKUP(A87,DEC!$A$2:$AP$301,42,FALSE)</f>
        <v>0</v>
      </c>
      <c r="M87" s="57">
        <f>VLOOKUP($A87,JAN!$A$2:$AM$301,39,FALSE)</f>
        <v>0</v>
      </c>
      <c r="N87" s="57">
        <f>VLOOKUP(A87,FEB!$A$2:$AJ$301,36,FALSE)</f>
        <v>0</v>
      </c>
      <c r="O87" s="215">
        <f>VLOOKUP($A87,MAR!$A$2:$AP$301,39,FALSE)</f>
        <v>0</v>
      </c>
      <c r="P87" s="215">
        <f>VLOOKUP($A87,MAR!$A$2:$AP$301,42,FALSE)</f>
        <v>0</v>
      </c>
      <c r="Q87" s="215">
        <f>VLOOKUP($A87,APR!$A$2:$AL$301,38,FALSE)</f>
        <v>0</v>
      </c>
      <c r="R87" s="215">
        <f>VLOOKUP(A87,MAY!$A$2:$AM$301,39,FALSE)</f>
        <v>0</v>
      </c>
      <c r="S87" s="215">
        <f>VLOOKUP($A87,JUN!$A$2:$AO$301,38,FALSE)</f>
        <v>0</v>
      </c>
      <c r="T87" s="215">
        <f>VLOOKUP($A87,JUN!$A$2:$AO$301,41,FALSE)</f>
        <v>0</v>
      </c>
      <c r="U87" s="216">
        <f t="shared" si="2"/>
        <v>0</v>
      </c>
      <c r="V87" s="217">
        <f>SUM(VLOOKUP(A87,SEP!$A$2:$AP$301,42,FALSE),VLOOKUP(A87,DEC!$A$2:$AQ$301,43,FALSE),VLOOKUP(A87,MAR!$A$2:$AQ$301,43,FALSE),VLOOKUP(A87,JUN!$A$2:$AP$301,42,FALSE))</f>
        <v>0</v>
      </c>
      <c r="W87" s="218" t="e">
        <f t="shared" si="3"/>
        <v>#DIV/0!</v>
      </c>
    </row>
    <row r="88" spans="1:23" x14ac:dyDescent="0.25">
      <c r="A88" s="59">
        <v>87</v>
      </c>
      <c r="B88" s="157">
        <f>VLOOKUP($A88,Table2[[No]:[Date Student Last Attended Program
(mm/dd/yyyy)]],2,FALSE)</f>
        <v>0</v>
      </c>
      <c r="C88" s="157">
        <f>VLOOKUP($A88,Table2[[No]:[Date Student Last Attended Program
(mm/dd/yyyy)]],4,FALSE)</f>
        <v>0</v>
      </c>
      <c r="D88" s="157">
        <f>VLOOKUP($A88,Table2[[No]:[Date Student Last Attended Program
(mm/dd/yyyy)]],14,FALSE)</f>
        <v>0</v>
      </c>
      <c r="E88" s="58">
        <f>COUNTIF(JUL!E88:AI88,"1")</f>
        <v>0</v>
      </c>
      <c r="F88" s="58">
        <f>COUNTIF(AUG!E88:AI88,"1")</f>
        <v>0</v>
      </c>
      <c r="G88" s="58">
        <f>VLOOKUP(A88,SEP!$A$2:$AL$301,38,FALSE)</f>
        <v>0</v>
      </c>
      <c r="H88" s="58">
        <f>VLOOKUP(A88,SEP!$A$2:$AP$301,41,FALSE)</f>
        <v>0</v>
      </c>
      <c r="I88" s="58">
        <f>VLOOKUP(A88,OCT!$A$2:$AM$301,39,FALSE)</f>
        <v>0</v>
      </c>
      <c r="J88" s="57">
        <f>VLOOKUP(A88,NOV!$A$2:$AL$301,38,FALSE)</f>
        <v>0</v>
      </c>
      <c r="K88" s="57">
        <f>VLOOKUP(A88,DEC!$A$2:$AM$301,39,FALSE)</f>
        <v>0</v>
      </c>
      <c r="L88" s="57">
        <f>VLOOKUP(A88,DEC!$A$2:$AP$301,42,FALSE)</f>
        <v>0</v>
      </c>
      <c r="M88" s="57">
        <f>VLOOKUP($A88,JAN!$A$2:$AM$301,39,FALSE)</f>
        <v>0</v>
      </c>
      <c r="N88" s="57">
        <f>VLOOKUP(A88,FEB!$A$2:$AJ$301,36,FALSE)</f>
        <v>0</v>
      </c>
      <c r="O88" s="215">
        <f>VLOOKUP($A88,MAR!$A$2:$AP$301,39,FALSE)</f>
        <v>0</v>
      </c>
      <c r="P88" s="215">
        <f>VLOOKUP($A88,MAR!$A$2:$AP$301,42,FALSE)</f>
        <v>0</v>
      </c>
      <c r="Q88" s="215">
        <f>VLOOKUP($A88,APR!$A$2:$AL$301,38,FALSE)</f>
        <v>0</v>
      </c>
      <c r="R88" s="215">
        <f>VLOOKUP(A88,MAY!$A$2:$AM$301,39,FALSE)</f>
        <v>0</v>
      </c>
      <c r="S88" s="215">
        <f>VLOOKUP($A88,JUN!$A$2:$AO$301,38,FALSE)</f>
        <v>0</v>
      </c>
      <c r="T88" s="215">
        <f>VLOOKUP($A88,JUN!$A$2:$AO$301,41,FALSE)</f>
        <v>0</v>
      </c>
      <c r="U88" s="216">
        <f t="shared" si="2"/>
        <v>0</v>
      </c>
      <c r="V88" s="217">
        <f>SUM(VLOOKUP(A88,SEP!$A$2:$AP$301,42,FALSE),VLOOKUP(A88,DEC!$A$2:$AQ$301,43,FALSE),VLOOKUP(A88,MAR!$A$2:$AQ$301,43,FALSE),VLOOKUP(A88,JUN!$A$2:$AP$301,42,FALSE))</f>
        <v>0</v>
      </c>
      <c r="W88" s="218" t="e">
        <f t="shared" si="3"/>
        <v>#DIV/0!</v>
      </c>
    </row>
    <row r="89" spans="1:23" x14ac:dyDescent="0.25">
      <c r="A89" s="59">
        <v>88</v>
      </c>
      <c r="B89" s="157">
        <f>VLOOKUP($A89,Table2[[No]:[Date Student Last Attended Program
(mm/dd/yyyy)]],2,FALSE)</f>
        <v>0</v>
      </c>
      <c r="C89" s="157">
        <f>VLOOKUP($A89,Table2[[No]:[Date Student Last Attended Program
(mm/dd/yyyy)]],4,FALSE)</f>
        <v>0</v>
      </c>
      <c r="D89" s="157">
        <f>VLOOKUP($A89,Table2[[No]:[Date Student Last Attended Program
(mm/dd/yyyy)]],14,FALSE)</f>
        <v>0</v>
      </c>
      <c r="E89" s="58">
        <f>COUNTIF(JUL!E89:AI89,"1")</f>
        <v>0</v>
      </c>
      <c r="F89" s="58">
        <f>COUNTIF(AUG!E89:AI89,"1")</f>
        <v>0</v>
      </c>
      <c r="G89" s="58">
        <f>VLOOKUP(A89,SEP!$A$2:$AL$301,38,FALSE)</f>
        <v>0</v>
      </c>
      <c r="H89" s="58">
        <f>VLOOKUP(A89,SEP!$A$2:$AP$301,41,FALSE)</f>
        <v>0</v>
      </c>
      <c r="I89" s="58">
        <f>VLOOKUP(A89,OCT!$A$2:$AM$301,39,FALSE)</f>
        <v>0</v>
      </c>
      <c r="J89" s="57">
        <f>VLOOKUP(A89,NOV!$A$2:$AL$301,38,FALSE)</f>
        <v>0</v>
      </c>
      <c r="K89" s="57">
        <f>VLOOKUP(A89,DEC!$A$2:$AM$301,39,FALSE)</f>
        <v>0</v>
      </c>
      <c r="L89" s="57">
        <f>VLOOKUP(A89,DEC!$A$2:$AP$301,42,FALSE)</f>
        <v>0</v>
      </c>
      <c r="M89" s="57">
        <f>VLOOKUP($A89,JAN!$A$2:$AM$301,39,FALSE)</f>
        <v>0</v>
      </c>
      <c r="N89" s="57">
        <f>VLOOKUP(A89,FEB!$A$2:$AJ$301,36,FALSE)</f>
        <v>0</v>
      </c>
      <c r="O89" s="215">
        <f>VLOOKUP($A89,MAR!$A$2:$AP$301,39,FALSE)</f>
        <v>0</v>
      </c>
      <c r="P89" s="215">
        <f>VLOOKUP($A89,MAR!$A$2:$AP$301,42,FALSE)</f>
        <v>0</v>
      </c>
      <c r="Q89" s="215">
        <f>VLOOKUP($A89,APR!$A$2:$AL$301,38,FALSE)</f>
        <v>0</v>
      </c>
      <c r="R89" s="215">
        <f>VLOOKUP(A89,MAY!$A$2:$AM$301,39,FALSE)</f>
        <v>0</v>
      </c>
      <c r="S89" s="215">
        <f>VLOOKUP($A89,JUN!$A$2:$AO$301,38,FALSE)</f>
        <v>0</v>
      </c>
      <c r="T89" s="215">
        <f>VLOOKUP($A89,JUN!$A$2:$AO$301,41,FALSE)</f>
        <v>0</v>
      </c>
      <c r="U89" s="216">
        <f t="shared" si="2"/>
        <v>0</v>
      </c>
      <c r="V89" s="217">
        <f>SUM(VLOOKUP(A89,SEP!$A$2:$AP$301,42,FALSE),VLOOKUP(A89,DEC!$A$2:$AQ$301,43,FALSE),VLOOKUP(A89,MAR!$A$2:$AQ$301,43,FALSE),VLOOKUP(A89,JUN!$A$2:$AP$301,42,FALSE))</f>
        <v>0</v>
      </c>
      <c r="W89" s="218" t="e">
        <f t="shared" si="3"/>
        <v>#DIV/0!</v>
      </c>
    </row>
    <row r="90" spans="1:23" x14ac:dyDescent="0.25">
      <c r="A90" s="59">
        <v>89</v>
      </c>
      <c r="B90" s="157">
        <f>VLOOKUP($A90,Table2[[No]:[Date Student Last Attended Program
(mm/dd/yyyy)]],2,FALSE)</f>
        <v>0</v>
      </c>
      <c r="C90" s="157">
        <f>VLOOKUP($A90,Table2[[No]:[Date Student Last Attended Program
(mm/dd/yyyy)]],4,FALSE)</f>
        <v>0</v>
      </c>
      <c r="D90" s="157">
        <f>VLOOKUP($A90,Table2[[No]:[Date Student Last Attended Program
(mm/dd/yyyy)]],14,FALSE)</f>
        <v>0</v>
      </c>
      <c r="E90" s="58">
        <f>COUNTIF(JUL!E90:AI90,"1")</f>
        <v>0</v>
      </c>
      <c r="F90" s="58">
        <f>COUNTIF(AUG!E90:AI90,"1")</f>
        <v>0</v>
      </c>
      <c r="G90" s="58">
        <f>VLOOKUP(A90,SEP!$A$2:$AL$301,38,FALSE)</f>
        <v>0</v>
      </c>
      <c r="H90" s="58">
        <f>VLOOKUP(A90,SEP!$A$2:$AP$301,41,FALSE)</f>
        <v>0</v>
      </c>
      <c r="I90" s="58">
        <f>VLOOKUP(A90,OCT!$A$2:$AM$301,39,FALSE)</f>
        <v>0</v>
      </c>
      <c r="J90" s="57">
        <f>VLOOKUP(A90,NOV!$A$2:$AL$301,38,FALSE)</f>
        <v>0</v>
      </c>
      <c r="K90" s="57">
        <f>VLOOKUP(A90,DEC!$A$2:$AM$301,39,FALSE)</f>
        <v>0</v>
      </c>
      <c r="L90" s="57">
        <f>VLOOKUP(A90,DEC!$A$2:$AP$301,42,FALSE)</f>
        <v>0</v>
      </c>
      <c r="M90" s="57">
        <f>VLOOKUP($A90,JAN!$A$2:$AM$301,39,FALSE)</f>
        <v>0</v>
      </c>
      <c r="N90" s="57">
        <f>VLOOKUP(A90,FEB!$A$2:$AJ$301,36,FALSE)</f>
        <v>0</v>
      </c>
      <c r="O90" s="215">
        <f>VLOOKUP($A90,MAR!$A$2:$AP$301,39,FALSE)</f>
        <v>0</v>
      </c>
      <c r="P90" s="215">
        <f>VLOOKUP($A90,MAR!$A$2:$AP$301,42,FALSE)</f>
        <v>0</v>
      </c>
      <c r="Q90" s="215">
        <f>VLOOKUP($A90,APR!$A$2:$AL$301,38,FALSE)</f>
        <v>0</v>
      </c>
      <c r="R90" s="215">
        <f>VLOOKUP(A90,MAY!$A$2:$AM$301,39,FALSE)</f>
        <v>0</v>
      </c>
      <c r="S90" s="215">
        <f>VLOOKUP($A90,JUN!$A$2:$AO$301,38,FALSE)</f>
        <v>0</v>
      </c>
      <c r="T90" s="215">
        <f>VLOOKUP($A90,JUN!$A$2:$AO$301,41,FALSE)</f>
        <v>0</v>
      </c>
      <c r="U90" s="216">
        <f t="shared" si="2"/>
        <v>0</v>
      </c>
      <c r="V90" s="217">
        <f>SUM(VLOOKUP(A90,SEP!$A$2:$AP$301,42,FALSE),VLOOKUP(A90,DEC!$A$2:$AQ$301,43,FALSE),VLOOKUP(A90,MAR!$A$2:$AQ$301,43,FALSE),VLOOKUP(A90,JUN!$A$2:$AP$301,42,FALSE))</f>
        <v>0</v>
      </c>
      <c r="W90" s="218" t="e">
        <f t="shared" si="3"/>
        <v>#DIV/0!</v>
      </c>
    </row>
    <row r="91" spans="1:23" x14ac:dyDescent="0.25">
      <c r="A91" s="59">
        <v>90</v>
      </c>
      <c r="B91" s="157">
        <f>VLOOKUP($A91,Table2[[No]:[Date Student Last Attended Program
(mm/dd/yyyy)]],2,FALSE)</f>
        <v>0</v>
      </c>
      <c r="C91" s="157">
        <f>VLOOKUP($A91,Table2[[No]:[Date Student Last Attended Program
(mm/dd/yyyy)]],4,FALSE)</f>
        <v>0</v>
      </c>
      <c r="D91" s="157">
        <f>VLOOKUP($A91,Table2[[No]:[Date Student Last Attended Program
(mm/dd/yyyy)]],14,FALSE)</f>
        <v>0</v>
      </c>
      <c r="E91" s="58">
        <f>COUNTIF(JUL!E91:AI91,"1")</f>
        <v>0</v>
      </c>
      <c r="F91" s="58">
        <f>COUNTIF(AUG!E91:AI91,"1")</f>
        <v>0</v>
      </c>
      <c r="G91" s="58">
        <f>VLOOKUP(A91,SEP!$A$2:$AL$301,38,FALSE)</f>
        <v>0</v>
      </c>
      <c r="H91" s="58">
        <f>VLOOKUP(A91,SEP!$A$2:$AP$301,41,FALSE)</f>
        <v>0</v>
      </c>
      <c r="I91" s="58">
        <f>VLOOKUP(A91,OCT!$A$2:$AM$301,39,FALSE)</f>
        <v>0</v>
      </c>
      <c r="J91" s="57">
        <f>VLOOKUP(A91,NOV!$A$2:$AL$301,38,FALSE)</f>
        <v>0</v>
      </c>
      <c r="K91" s="57">
        <f>VLOOKUP(A91,DEC!$A$2:$AM$301,39,FALSE)</f>
        <v>0</v>
      </c>
      <c r="L91" s="57">
        <f>VLOOKUP(A91,DEC!$A$2:$AP$301,42,FALSE)</f>
        <v>0</v>
      </c>
      <c r="M91" s="57">
        <f>VLOOKUP($A91,JAN!$A$2:$AM$301,39,FALSE)</f>
        <v>0</v>
      </c>
      <c r="N91" s="57">
        <f>VLOOKUP(A91,FEB!$A$2:$AJ$301,36,FALSE)</f>
        <v>0</v>
      </c>
      <c r="O91" s="215">
        <f>VLOOKUP($A91,MAR!$A$2:$AP$301,39,FALSE)</f>
        <v>0</v>
      </c>
      <c r="P91" s="215">
        <f>VLOOKUP($A91,MAR!$A$2:$AP$301,42,FALSE)</f>
        <v>0</v>
      </c>
      <c r="Q91" s="215">
        <f>VLOOKUP($A91,APR!$A$2:$AL$301,38,FALSE)</f>
        <v>0</v>
      </c>
      <c r="R91" s="215">
        <f>VLOOKUP(A91,MAY!$A$2:$AM$301,39,FALSE)</f>
        <v>0</v>
      </c>
      <c r="S91" s="215">
        <f>VLOOKUP($A91,JUN!$A$2:$AO$301,38,FALSE)</f>
        <v>0</v>
      </c>
      <c r="T91" s="215">
        <f>VLOOKUP($A91,JUN!$A$2:$AO$301,41,FALSE)</f>
        <v>0</v>
      </c>
      <c r="U91" s="216">
        <f t="shared" si="2"/>
        <v>0</v>
      </c>
      <c r="V91" s="217">
        <f>SUM(VLOOKUP(A91,SEP!$A$2:$AP$301,42,FALSE),VLOOKUP(A91,DEC!$A$2:$AQ$301,43,FALSE),VLOOKUP(A91,MAR!$A$2:$AQ$301,43,FALSE),VLOOKUP(A91,JUN!$A$2:$AP$301,42,FALSE))</f>
        <v>0</v>
      </c>
      <c r="W91" s="218" t="e">
        <f t="shared" si="3"/>
        <v>#DIV/0!</v>
      </c>
    </row>
    <row r="92" spans="1:23" x14ac:dyDescent="0.25">
      <c r="A92" s="59">
        <v>91</v>
      </c>
      <c r="B92" s="157">
        <f>VLOOKUP($A92,Table2[[No]:[Date Student Last Attended Program
(mm/dd/yyyy)]],2,FALSE)</f>
        <v>0</v>
      </c>
      <c r="C92" s="157">
        <f>VLOOKUP($A92,Table2[[No]:[Date Student Last Attended Program
(mm/dd/yyyy)]],4,FALSE)</f>
        <v>0</v>
      </c>
      <c r="D92" s="157">
        <f>VLOOKUP($A92,Table2[[No]:[Date Student Last Attended Program
(mm/dd/yyyy)]],14,FALSE)</f>
        <v>0</v>
      </c>
      <c r="E92" s="58">
        <f>COUNTIF(JUL!E92:AI92,"1")</f>
        <v>0</v>
      </c>
      <c r="F92" s="58">
        <f>COUNTIF(AUG!E92:AI92,"1")</f>
        <v>0</v>
      </c>
      <c r="G92" s="58">
        <f>VLOOKUP(A92,SEP!$A$2:$AL$301,38,FALSE)</f>
        <v>0</v>
      </c>
      <c r="H92" s="58">
        <f>VLOOKUP(A92,SEP!$A$2:$AP$301,41,FALSE)</f>
        <v>0</v>
      </c>
      <c r="I92" s="58">
        <f>VLOOKUP(A92,OCT!$A$2:$AM$301,39,FALSE)</f>
        <v>0</v>
      </c>
      <c r="J92" s="57">
        <f>VLOOKUP(A92,NOV!$A$2:$AL$301,38,FALSE)</f>
        <v>0</v>
      </c>
      <c r="K92" s="57">
        <f>VLOOKUP(A92,DEC!$A$2:$AM$301,39,FALSE)</f>
        <v>0</v>
      </c>
      <c r="L92" s="57">
        <f>VLOOKUP(A92,DEC!$A$2:$AP$301,42,FALSE)</f>
        <v>0</v>
      </c>
      <c r="M92" s="57">
        <f>VLOOKUP($A92,JAN!$A$2:$AM$301,39,FALSE)</f>
        <v>0</v>
      </c>
      <c r="N92" s="57">
        <f>VLOOKUP(A92,FEB!$A$2:$AJ$301,36,FALSE)</f>
        <v>0</v>
      </c>
      <c r="O92" s="215">
        <f>VLOOKUP($A92,MAR!$A$2:$AP$301,39,FALSE)</f>
        <v>0</v>
      </c>
      <c r="P92" s="215">
        <f>VLOOKUP($A92,MAR!$A$2:$AP$301,42,FALSE)</f>
        <v>0</v>
      </c>
      <c r="Q92" s="215">
        <f>VLOOKUP($A92,APR!$A$2:$AL$301,38,FALSE)</f>
        <v>0</v>
      </c>
      <c r="R92" s="215">
        <f>VLOOKUP(A92,MAY!$A$2:$AM$301,39,FALSE)</f>
        <v>0</v>
      </c>
      <c r="S92" s="215">
        <f>VLOOKUP($A92,JUN!$A$2:$AO$301,38,FALSE)</f>
        <v>0</v>
      </c>
      <c r="T92" s="215">
        <f>VLOOKUP($A92,JUN!$A$2:$AO$301,41,FALSE)</f>
        <v>0</v>
      </c>
      <c r="U92" s="216">
        <f t="shared" si="2"/>
        <v>0</v>
      </c>
      <c r="V92" s="217">
        <f>SUM(VLOOKUP(A92,SEP!$A$2:$AP$301,42,FALSE),VLOOKUP(A92,DEC!$A$2:$AQ$301,43,FALSE),VLOOKUP(A92,MAR!$A$2:$AQ$301,43,FALSE),VLOOKUP(A92,JUN!$A$2:$AP$301,42,FALSE))</f>
        <v>0</v>
      </c>
      <c r="W92" s="218" t="e">
        <f t="shared" si="3"/>
        <v>#DIV/0!</v>
      </c>
    </row>
    <row r="93" spans="1:23" x14ac:dyDescent="0.25">
      <c r="A93" s="59">
        <v>92</v>
      </c>
      <c r="B93" s="157">
        <f>VLOOKUP($A93,Table2[[No]:[Date Student Last Attended Program
(mm/dd/yyyy)]],2,FALSE)</f>
        <v>0</v>
      </c>
      <c r="C93" s="157">
        <f>VLOOKUP($A93,Table2[[No]:[Date Student Last Attended Program
(mm/dd/yyyy)]],4,FALSE)</f>
        <v>0</v>
      </c>
      <c r="D93" s="157">
        <f>VLOOKUP($A93,Table2[[No]:[Date Student Last Attended Program
(mm/dd/yyyy)]],14,FALSE)</f>
        <v>0</v>
      </c>
      <c r="E93" s="58">
        <f>COUNTIF(JUL!E93:AI93,"1")</f>
        <v>0</v>
      </c>
      <c r="F93" s="58">
        <f>COUNTIF(AUG!E93:AI93,"1")</f>
        <v>0</v>
      </c>
      <c r="G93" s="58">
        <f>VLOOKUP(A93,SEP!$A$2:$AL$301,38,FALSE)</f>
        <v>0</v>
      </c>
      <c r="H93" s="58">
        <f>VLOOKUP(A93,SEP!$A$2:$AP$301,41,FALSE)</f>
        <v>0</v>
      </c>
      <c r="I93" s="58">
        <f>VLOOKUP(A93,OCT!$A$2:$AM$301,39,FALSE)</f>
        <v>0</v>
      </c>
      <c r="J93" s="57">
        <f>VLOOKUP(A93,NOV!$A$2:$AL$301,38,FALSE)</f>
        <v>0</v>
      </c>
      <c r="K93" s="57">
        <f>VLOOKUP(A93,DEC!$A$2:$AM$301,39,FALSE)</f>
        <v>0</v>
      </c>
      <c r="L93" s="57">
        <f>VLOOKUP(A93,DEC!$A$2:$AP$301,42,FALSE)</f>
        <v>0</v>
      </c>
      <c r="M93" s="57">
        <f>VLOOKUP($A93,JAN!$A$2:$AM$301,39,FALSE)</f>
        <v>0</v>
      </c>
      <c r="N93" s="57">
        <f>VLOOKUP(A93,FEB!$A$2:$AJ$301,36,FALSE)</f>
        <v>0</v>
      </c>
      <c r="O93" s="215">
        <f>VLOOKUP($A93,MAR!$A$2:$AP$301,39,FALSE)</f>
        <v>0</v>
      </c>
      <c r="P93" s="215">
        <f>VLOOKUP($A93,MAR!$A$2:$AP$301,42,FALSE)</f>
        <v>0</v>
      </c>
      <c r="Q93" s="215">
        <f>VLOOKUP($A93,APR!$A$2:$AL$301,38,FALSE)</f>
        <v>0</v>
      </c>
      <c r="R93" s="215">
        <f>VLOOKUP(A93,MAY!$A$2:$AM$301,39,FALSE)</f>
        <v>0</v>
      </c>
      <c r="S93" s="215">
        <f>VLOOKUP($A93,JUN!$A$2:$AO$301,38,FALSE)</f>
        <v>0</v>
      </c>
      <c r="T93" s="215">
        <f>VLOOKUP($A93,JUN!$A$2:$AO$301,41,FALSE)</f>
        <v>0</v>
      </c>
      <c r="U93" s="216">
        <f t="shared" si="2"/>
        <v>0</v>
      </c>
      <c r="V93" s="217">
        <f>SUM(VLOOKUP(A93,SEP!$A$2:$AP$301,42,FALSE),VLOOKUP(A93,DEC!$A$2:$AQ$301,43,FALSE),VLOOKUP(A93,MAR!$A$2:$AQ$301,43,FALSE),VLOOKUP(A93,JUN!$A$2:$AP$301,42,FALSE))</f>
        <v>0</v>
      </c>
      <c r="W93" s="218" t="e">
        <f t="shared" si="3"/>
        <v>#DIV/0!</v>
      </c>
    </row>
    <row r="94" spans="1:23" x14ac:dyDescent="0.25">
      <c r="A94" s="59">
        <v>93</v>
      </c>
      <c r="B94" s="157">
        <f>VLOOKUP($A94,Table2[[No]:[Date Student Last Attended Program
(mm/dd/yyyy)]],2,FALSE)</f>
        <v>0</v>
      </c>
      <c r="C94" s="157">
        <f>VLOOKUP($A94,Table2[[No]:[Date Student Last Attended Program
(mm/dd/yyyy)]],4,FALSE)</f>
        <v>0</v>
      </c>
      <c r="D94" s="157">
        <f>VLOOKUP($A94,Table2[[No]:[Date Student Last Attended Program
(mm/dd/yyyy)]],14,FALSE)</f>
        <v>0</v>
      </c>
      <c r="E94" s="58">
        <f>COUNTIF(JUL!E94:AI94,"1")</f>
        <v>0</v>
      </c>
      <c r="F94" s="58">
        <f>COUNTIF(AUG!E94:AI94,"1")</f>
        <v>0</v>
      </c>
      <c r="G94" s="58">
        <f>VLOOKUP(A94,SEP!$A$2:$AL$301,38,FALSE)</f>
        <v>0</v>
      </c>
      <c r="H94" s="58">
        <f>VLOOKUP(A94,SEP!$A$2:$AP$301,41,FALSE)</f>
        <v>0</v>
      </c>
      <c r="I94" s="58">
        <f>VLOOKUP(A94,OCT!$A$2:$AM$301,39,FALSE)</f>
        <v>0</v>
      </c>
      <c r="J94" s="57">
        <f>VLOOKUP(A94,NOV!$A$2:$AL$301,38,FALSE)</f>
        <v>0</v>
      </c>
      <c r="K94" s="57">
        <f>VLOOKUP(A94,DEC!$A$2:$AM$301,39,FALSE)</f>
        <v>0</v>
      </c>
      <c r="L94" s="57">
        <f>VLOOKUP(A94,DEC!$A$2:$AP$301,42,FALSE)</f>
        <v>0</v>
      </c>
      <c r="M94" s="57">
        <f>VLOOKUP($A94,JAN!$A$2:$AM$301,39,FALSE)</f>
        <v>0</v>
      </c>
      <c r="N94" s="57">
        <f>VLOOKUP(A94,FEB!$A$2:$AJ$301,36,FALSE)</f>
        <v>0</v>
      </c>
      <c r="O94" s="215">
        <f>VLOOKUP($A94,MAR!$A$2:$AP$301,39,FALSE)</f>
        <v>0</v>
      </c>
      <c r="P94" s="215">
        <f>VLOOKUP($A94,MAR!$A$2:$AP$301,42,FALSE)</f>
        <v>0</v>
      </c>
      <c r="Q94" s="215">
        <f>VLOOKUP($A94,APR!$A$2:$AL$301,38,FALSE)</f>
        <v>0</v>
      </c>
      <c r="R94" s="215">
        <f>VLOOKUP(A94,MAY!$A$2:$AM$301,39,FALSE)</f>
        <v>0</v>
      </c>
      <c r="S94" s="215">
        <f>VLOOKUP($A94,JUN!$A$2:$AO$301,38,FALSE)</f>
        <v>0</v>
      </c>
      <c r="T94" s="215">
        <f>VLOOKUP($A94,JUN!$A$2:$AO$301,41,FALSE)</f>
        <v>0</v>
      </c>
      <c r="U94" s="216">
        <f t="shared" si="2"/>
        <v>0</v>
      </c>
      <c r="V94" s="217">
        <f>SUM(VLOOKUP(A94,SEP!$A$2:$AP$301,42,FALSE),VLOOKUP(A94,DEC!$A$2:$AQ$301,43,FALSE),VLOOKUP(A94,MAR!$A$2:$AQ$301,43,FALSE),VLOOKUP(A94,JUN!$A$2:$AP$301,42,FALSE))</f>
        <v>0</v>
      </c>
      <c r="W94" s="218" t="e">
        <f t="shared" si="3"/>
        <v>#DIV/0!</v>
      </c>
    </row>
    <row r="95" spans="1:23" x14ac:dyDescent="0.25">
      <c r="A95" s="59">
        <v>94</v>
      </c>
      <c r="B95" s="157">
        <f>VLOOKUP($A95,Table2[[No]:[Date Student Last Attended Program
(mm/dd/yyyy)]],2,FALSE)</f>
        <v>0</v>
      </c>
      <c r="C95" s="157">
        <f>VLOOKUP($A95,Table2[[No]:[Date Student Last Attended Program
(mm/dd/yyyy)]],4,FALSE)</f>
        <v>0</v>
      </c>
      <c r="D95" s="157">
        <f>VLOOKUP($A95,Table2[[No]:[Date Student Last Attended Program
(mm/dd/yyyy)]],14,FALSE)</f>
        <v>0</v>
      </c>
      <c r="E95" s="58">
        <f>COUNTIF(JUL!E95:AI95,"1")</f>
        <v>0</v>
      </c>
      <c r="F95" s="58">
        <f>COUNTIF(AUG!E95:AI95,"1")</f>
        <v>0</v>
      </c>
      <c r="G95" s="58">
        <f>VLOOKUP(A95,SEP!$A$2:$AL$301,38,FALSE)</f>
        <v>0</v>
      </c>
      <c r="H95" s="58">
        <f>VLOOKUP(A95,SEP!$A$2:$AP$301,41,FALSE)</f>
        <v>0</v>
      </c>
      <c r="I95" s="58">
        <f>VLOOKUP(A95,OCT!$A$2:$AM$301,39,FALSE)</f>
        <v>0</v>
      </c>
      <c r="J95" s="57">
        <f>VLOOKUP(A95,NOV!$A$2:$AL$301,38,FALSE)</f>
        <v>0</v>
      </c>
      <c r="K95" s="57">
        <f>VLOOKUP(A95,DEC!$A$2:$AM$301,39,FALSE)</f>
        <v>0</v>
      </c>
      <c r="L95" s="57">
        <f>VLOOKUP(A95,DEC!$A$2:$AP$301,42,FALSE)</f>
        <v>0</v>
      </c>
      <c r="M95" s="57">
        <f>VLOOKUP($A95,JAN!$A$2:$AM$301,39,FALSE)</f>
        <v>0</v>
      </c>
      <c r="N95" s="57">
        <f>VLOOKUP(A95,FEB!$A$2:$AJ$301,36,FALSE)</f>
        <v>0</v>
      </c>
      <c r="O95" s="215">
        <f>VLOOKUP($A95,MAR!$A$2:$AP$301,39,FALSE)</f>
        <v>0</v>
      </c>
      <c r="P95" s="215">
        <f>VLOOKUP($A95,MAR!$A$2:$AP$301,42,FALSE)</f>
        <v>0</v>
      </c>
      <c r="Q95" s="215">
        <f>VLOOKUP($A95,APR!$A$2:$AL$301,38,FALSE)</f>
        <v>0</v>
      </c>
      <c r="R95" s="215">
        <f>VLOOKUP(A95,MAY!$A$2:$AM$301,39,FALSE)</f>
        <v>0</v>
      </c>
      <c r="S95" s="215">
        <f>VLOOKUP($A95,JUN!$A$2:$AO$301,38,FALSE)</f>
        <v>0</v>
      </c>
      <c r="T95" s="215">
        <f>VLOOKUP($A95,JUN!$A$2:$AO$301,41,FALSE)</f>
        <v>0</v>
      </c>
      <c r="U95" s="216">
        <f t="shared" si="2"/>
        <v>0</v>
      </c>
      <c r="V95" s="217">
        <f>SUM(VLOOKUP(A95,SEP!$A$2:$AP$301,42,FALSE),VLOOKUP(A95,DEC!$A$2:$AQ$301,43,FALSE),VLOOKUP(A95,MAR!$A$2:$AQ$301,43,FALSE),VLOOKUP(A95,JUN!$A$2:$AP$301,42,FALSE))</f>
        <v>0</v>
      </c>
      <c r="W95" s="218" t="e">
        <f t="shared" si="3"/>
        <v>#DIV/0!</v>
      </c>
    </row>
    <row r="96" spans="1:23" x14ac:dyDescent="0.25">
      <c r="A96" s="59">
        <v>95</v>
      </c>
      <c r="B96" s="157">
        <f>VLOOKUP($A96,Table2[[No]:[Date Student Last Attended Program
(mm/dd/yyyy)]],2,FALSE)</f>
        <v>0</v>
      </c>
      <c r="C96" s="157">
        <f>VLOOKUP($A96,Table2[[No]:[Date Student Last Attended Program
(mm/dd/yyyy)]],4,FALSE)</f>
        <v>0</v>
      </c>
      <c r="D96" s="157">
        <f>VLOOKUP($A96,Table2[[No]:[Date Student Last Attended Program
(mm/dd/yyyy)]],14,FALSE)</f>
        <v>0</v>
      </c>
      <c r="E96" s="58">
        <f>COUNTIF(JUL!E96:AI96,"1")</f>
        <v>0</v>
      </c>
      <c r="F96" s="58">
        <f>COUNTIF(AUG!E96:AI96,"1")</f>
        <v>0</v>
      </c>
      <c r="G96" s="58">
        <f>VLOOKUP(A96,SEP!$A$2:$AL$301,38,FALSE)</f>
        <v>0</v>
      </c>
      <c r="H96" s="58">
        <f>VLOOKUP(A96,SEP!$A$2:$AP$301,41,FALSE)</f>
        <v>0</v>
      </c>
      <c r="I96" s="58">
        <f>VLOOKUP(A96,OCT!$A$2:$AM$301,39,FALSE)</f>
        <v>0</v>
      </c>
      <c r="J96" s="57">
        <f>VLOOKUP(A96,NOV!$A$2:$AL$301,38,FALSE)</f>
        <v>0</v>
      </c>
      <c r="K96" s="57">
        <f>VLOOKUP(A96,DEC!$A$2:$AM$301,39,FALSE)</f>
        <v>0</v>
      </c>
      <c r="L96" s="57">
        <f>VLOOKUP(A96,DEC!$A$2:$AP$301,42,FALSE)</f>
        <v>0</v>
      </c>
      <c r="M96" s="57">
        <f>VLOOKUP($A96,JAN!$A$2:$AM$301,39,FALSE)</f>
        <v>0</v>
      </c>
      <c r="N96" s="57">
        <f>VLOOKUP(A96,FEB!$A$2:$AJ$301,36,FALSE)</f>
        <v>0</v>
      </c>
      <c r="O96" s="215">
        <f>VLOOKUP($A96,MAR!$A$2:$AP$301,39,FALSE)</f>
        <v>0</v>
      </c>
      <c r="P96" s="215">
        <f>VLOOKUP($A96,MAR!$A$2:$AP$301,42,FALSE)</f>
        <v>0</v>
      </c>
      <c r="Q96" s="215">
        <f>VLOOKUP($A96,APR!$A$2:$AL$301,38,FALSE)</f>
        <v>0</v>
      </c>
      <c r="R96" s="215">
        <f>VLOOKUP(A96,MAY!$A$2:$AM$301,39,FALSE)</f>
        <v>0</v>
      </c>
      <c r="S96" s="215">
        <f>VLOOKUP($A96,JUN!$A$2:$AO$301,38,FALSE)</f>
        <v>0</v>
      </c>
      <c r="T96" s="215">
        <f>VLOOKUP($A96,JUN!$A$2:$AO$301,41,FALSE)</f>
        <v>0</v>
      </c>
      <c r="U96" s="216">
        <f t="shared" si="2"/>
        <v>0</v>
      </c>
      <c r="V96" s="217">
        <f>SUM(VLOOKUP(A96,SEP!$A$2:$AP$301,42,FALSE),VLOOKUP(A96,DEC!$A$2:$AQ$301,43,FALSE),VLOOKUP(A96,MAR!$A$2:$AQ$301,43,FALSE),VLOOKUP(A96,JUN!$A$2:$AP$301,42,FALSE))</f>
        <v>0</v>
      </c>
      <c r="W96" s="218" t="e">
        <f t="shared" si="3"/>
        <v>#DIV/0!</v>
      </c>
    </row>
    <row r="97" spans="1:23" x14ac:dyDescent="0.25">
      <c r="A97" s="59">
        <v>96</v>
      </c>
      <c r="B97" s="157">
        <f>VLOOKUP($A97,Table2[[No]:[Date Student Last Attended Program
(mm/dd/yyyy)]],2,FALSE)</f>
        <v>0</v>
      </c>
      <c r="C97" s="157">
        <f>VLOOKUP($A97,Table2[[No]:[Date Student Last Attended Program
(mm/dd/yyyy)]],4,FALSE)</f>
        <v>0</v>
      </c>
      <c r="D97" s="157">
        <f>VLOOKUP($A97,Table2[[No]:[Date Student Last Attended Program
(mm/dd/yyyy)]],14,FALSE)</f>
        <v>0</v>
      </c>
      <c r="E97" s="58">
        <f>COUNTIF(JUL!E97:AI97,"1")</f>
        <v>0</v>
      </c>
      <c r="F97" s="58">
        <f>COUNTIF(AUG!E97:AI97,"1")</f>
        <v>0</v>
      </c>
      <c r="G97" s="58">
        <f>VLOOKUP(A97,SEP!$A$2:$AL$301,38,FALSE)</f>
        <v>0</v>
      </c>
      <c r="H97" s="58">
        <f>VLOOKUP(A97,SEP!$A$2:$AP$301,41,FALSE)</f>
        <v>0</v>
      </c>
      <c r="I97" s="58">
        <f>VLOOKUP(A97,OCT!$A$2:$AM$301,39,FALSE)</f>
        <v>0</v>
      </c>
      <c r="J97" s="57">
        <f>VLOOKUP(A97,NOV!$A$2:$AL$301,38,FALSE)</f>
        <v>0</v>
      </c>
      <c r="K97" s="57">
        <f>VLOOKUP(A97,DEC!$A$2:$AM$301,39,FALSE)</f>
        <v>0</v>
      </c>
      <c r="L97" s="57">
        <f>VLOOKUP(A97,DEC!$A$2:$AP$301,42,FALSE)</f>
        <v>0</v>
      </c>
      <c r="M97" s="57">
        <f>VLOOKUP($A97,JAN!$A$2:$AM$301,39,FALSE)</f>
        <v>0</v>
      </c>
      <c r="N97" s="57">
        <f>VLOOKUP(A97,FEB!$A$2:$AJ$301,36,FALSE)</f>
        <v>0</v>
      </c>
      <c r="O97" s="215">
        <f>VLOOKUP($A97,MAR!$A$2:$AP$301,39,FALSE)</f>
        <v>0</v>
      </c>
      <c r="P97" s="215">
        <f>VLOOKUP($A97,MAR!$A$2:$AP$301,42,FALSE)</f>
        <v>0</v>
      </c>
      <c r="Q97" s="215">
        <f>VLOOKUP($A97,APR!$A$2:$AL$301,38,FALSE)</f>
        <v>0</v>
      </c>
      <c r="R97" s="215">
        <f>VLOOKUP(A97,MAY!$A$2:$AM$301,39,FALSE)</f>
        <v>0</v>
      </c>
      <c r="S97" s="215">
        <f>VLOOKUP($A97,JUN!$A$2:$AO$301,38,FALSE)</f>
        <v>0</v>
      </c>
      <c r="T97" s="215">
        <f>VLOOKUP($A97,JUN!$A$2:$AO$301,41,FALSE)</f>
        <v>0</v>
      </c>
      <c r="U97" s="216">
        <f t="shared" si="2"/>
        <v>0</v>
      </c>
      <c r="V97" s="217">
        <f>SUM(VLOOKUP(A97,SEP!$A$2:$AP$301,42,FALSE),VLOOKUP(A97,DEC!$A$2:$AQ$301,43,FALSE),VLOOKUP(A97,MAR!$A$2:$AQ$301,43,FALSE),VLOOKUP(A97,JUN!$A$2:$AP$301,42,FALSE))</f>
        <v>0</v>
      </c>
      <c r="W97" s="218" t="e">
        <f t="shared" si="3"/>
        <v>#DIV/0!</v>
      </c>
    </row>
    <row r="98" spans="1:23" x14ac:dyDescent="0.25">
      <c r="A98" s="59">
        <v>97</v>
      </c>
      <c r="B98" s="157">
        <f>VLOOKUP($A98,Table2[[No]:[Date Student Last Attended Program
(mm/dd/yyyy)]],2,FALSE)</f>
        <v>0</v>
      </c>
      <c r="C98" s="157">
        <f>VLOOKUP($A98,Table2[[No]:[Date Student Last Attended Program
(mm/dd/yyyy)]],4,FALSE)</f>
        <v>0</v>
      </c>
      <c r="D98" s="157">
        <f>VLOOKUP($A98,Table2[[No]:[Date Student Last Attended Program
(mm/dd/yyyy)]],14,FALSE)</f>
        <v>0</v>
      </c>
      <c r="E98" s="58">
        <f>COUNTIF(JUL!E98:AI98,"1")</f>
        <v>0</v>
      </c>
      <c r="F98" s="58">
        <f>COUNTIF(AUG!E98:AI98,"1")</f>
        <v>0</v>
      </c>
      <c r="G98" s="58">
        <f>VLOOKUP(A98,SEP!$A$2:$AL$301,38,FALSE)</f>
        <v>0</v>
      </c>
      <c r="H98" s="58">
        <f>VLOOKUP(A98,SEP!$A$2:$AP$301,41,FALSE)</f>
        <v>0</v>
      </c>
      <c r="I98" s="58">
        <f>VLOOKUP(A98,OCT!$A$2:$AM$301,39,FALSE)</f>
        <v>0</v>
      </c>
      <c r="J98" s="57">
        <f>VLOOKUP(A98,NOV!$A$2:$AL$301,38,FALSE)</f>
        <v>0</v>
      </c>
      <c r="K98" s="57">
        <f>VLOOKUP(A98,DEC!$A$2:$AM$301,39,FALSE)</f>
        <v>0</v>
      </c>
      <c r="L98" s="57">
        <f>VLOOKUP(A98,DEC!$A$2:$AP$301,42,FALSE)</f>
        <v>0</v>
      </c>
      <c r="M98" s="57">
        <f>VLOOKUP($A98,JAN!$A$2:$AM$301,39,FALSE)</f>
        <v>0</v>
      </c>
      <c r="N98" s="57">
        <f>VLOOKUP(A98,FEB!$A$2:$AJ$301,36,FALSE)</f>
        <v>0</v>
      </c>
      <c r="O98" s="215">
        <f>VLOOKUP($A98,MAR!$A$2:$AP$301,39,FALSE)</f>
        <v>0</v>
      </c>
      <c r="P98" s="215">
        <f>VLOOKUP($A98,MAR!$A$2:$AP$301,42,FALSE)</f>
        <v>0</v>
      </c>
      <c r="Q98" s="215">
        <f>VLOOKUP($A98,APR!$A$2:$AL$301,38,FALSE)</f>
        <v>0</v>
      </c>
      <c r="R98" s="215">
        <f>VLOOKUP(A98,MAY!$A$2:$AM$301,39,FALSE)</f>
        <v>0</v>
      </c>
      <c r="S98" s="215">
        <f>VLOOKUP($A98,JUN!$A$2:$AO$301,38,FALSE)</f>
        <v>0</v>
      </c>
      <c r="T98" s="215">
        <f>VLOOKUP($A98,JUN!$A$2:$AO$301,41,FALSE)</f>
        <v>0</v>
      </c>
      <c r="U98" s="216">
        <f t="shared" si="2"/>
        <v>0</v>
      </c>
      <c r="V98" s="217">
        <f>SUM(VLOOKUP(A98,SEP!$A$2:$AP$301,42,FALSE),VLOOKUP(A98,DEC!$A$2:$AQ$301,43,FALSE),VLOOKUP(A98,MAR!$A$2:$AQ$301,43,FALSE),VLOOKUP(A98,JUN!$A$2:$AP$301,42,FALSE))</f>
        <v>0</v>
      </c>
      <c r="W98" s="218" t="e">
        <f t="shared" si="3"/>
        <v>#DIV/0!</v>
      </c>
    </row>
    <row r="99" spans="1:23" x14ac:dyDescent="0.25">
      <c r="A99" s="59">
        <v>98</v>
      </c>
      <c r="B99" s="157">
        <f>VLOOKUP($A99,Table2[[No]:[Date Student Last Attended Program
(mm/dd/yyyy)]],2,FALSE)</f>
        <v>0</v>
      </c>
      <c r="C99" s="157">
        <f>VLOOKUP($A99,Table2[[No]:[Date Student Last Attended Program
(mm/dd/yyyy)]],4,FALSE)</f>
        <v>0</v>
      </c>
      <c r="D99" s="157">
        <f>VLOOKUP($A99,Table2[[No]:[Date Student Last Attended Program
(mm/dd/yyyy)]],14,FALSE)</f>
        <v>0</v>
      </c>
      <c r="E99" s="58">
        <f>COUNTIF(JUL!E99:AI99,"1")</f>
        <v>0</v>
      </c>
      <c r="F99" s="58">
        <f>COUNTIF(AUG!E99:AI99,"1")</f>
        <v>0</v>
      </c>
      <c r="G99" s="58">
        <f>VLOOKUP(A99,SEP!$A$2:$AL$301,38,FALSE)</f>
        <v>0</v>
      </c>
      <c r="H99" s="58">
        <f>VLOOKUP(A99,SEP!$A$2:$AP$301,41,FALSE)</f>
        <v>0</v>
      </c>
      <c r="I99" s="58">
        <f>VLOOKUP(A99,OCT!$A$2:$AM$301,39,FALSE)</f>
        <v>0</v>
      </c>
      <c r="J99" s="57">
        <f>VLOOKUP(A99,NOV!$A$2:$AL$301,38,FALSE)</f>
        <v>0</v>
      </c>
      <c r="K99" s="57">
        <f>VLOOKUP(A99,DEC!$A$2:$AM$301,39,FALSE)</f>
        <v>0</v>
      </c>
      <c r="L99" s="57">
        <f>VLOOKUP(A99,DEC!$A$2:$AP$301,42,FALSE)</f>
        <v>0</v>
      </c>
      <c r="M99" s="57">
        <f>VLOOKUP($A99,JAN!$A$2:$AM$301,39,FALSE)</f>
        <v>0</v>
      </c>
      <c r="N99" s="57">
        <f>VLOOKUP(A99,FEB!$A$2:$AJ$301,36,FALSE)</f>
        <v>0</v>
      </c>
      <c r="O99" s="215">
        <f>VLOOKUP($A99,MAR!$A$2:$AP$301,39,FALSE)</f>
        <v>0</v>
      </c>
      <c r="P99" s="215">
        <f>VLOOKUP($A99,MAR!$A$2:$AP$301,42,FALSE)</f>
        <v>0</v>
      </c>
      <c r="Q99" s="215">
        <f>VLOOKUP($A99,APR!$A$2:$AL$301,38,FALSE)</f>
        <v>0</v>
      </c>
      <c r="R99" s="215">
        <f>VLOOKUP(A99,MAY!$A$2:$AM$301,39,FALSE)</f>
        <v>0</v>
      </c>
      <c r="S99" s="215">
        <f>VLOOKUP($A99,JUN!$A$2:$AO$301,38,FALSE)</f>
        <v>0</v>
      </c>
      <c r="T99" s="215">
        <f>VLOOKUP($A99,JUN!$A$2:$AO$301,41,FALSE)</f>
        <v>0</v>
      </c>
      <c r="U99" s="216">
        <f t="shared" si="2"/>
        <v>0</v>
      </c>
      <c r="V99" s="217">
        <f>SUM(VLOOKUP(A99,SEP!$A$2:$AP$301,42,FALSE),VLOOKUP(A99,DEC!$A$2:$AQ$301,43,FALSE),VLOOKUP(A99,MAR!$A$2:$AQ$301,43,FALSE),VLOOKUP(A99,JUN!$A$2:$AP$301,42,FALSE))</f>
        <v>0</v>
      </c>
      <c r="W99" s="218" t="e">
        <f t="shared" si="3"/>
        <v>#DIV/0!</v>
      </c>
    </row>
    <row r="100" spans="1:23" x14ac:dyDescent="0.25">
      <c r="A100" s="59">
        <v>99</v>
      </c>
      <c r="B100" s="157">
        <f>VLOOKUP($A100,Table2[[No]:[Date Student Last Attended Program
(mm/dd/yyyy)]],2,FALSE)</f>
        <v>0</v>
      </c>
      <c r="C100" s="157">
        <f>VLOOKUP($A100,Table2[[No]:[Date Student Last Attended Program
(mm/dd/yyyy)]],4,FALSE)</f>
        <v>0</v>
      </c>
      <c r="D100" s="157">
        <f>VLOOKUP($A100,Table2[[No]:[Date Student Last Attended Program
(mm/dd/yyyy)]],14,FALSE)</f>
        <v>0</v>
      </c>
      <c r="E100" s="58">
        <f>COUNTIF(JUL!E100:AI100,"1")</f>
        <v>0</v>
      </c>
      <c r="F100" s="58">
        <f>COUNTIF(AUG!E100:AI100,"1")</f>
        <v>0</v>
      </c>
      <c r="G100" s="58">
        <f>VLOOKUP(A100,SEP!$A$2:$AL$301,38,FALSE)</f>
        <v>0</v>
      </c>
      <c r="H100" s="58">
        <f>VLOOKUP(A100,SEP!$A$2:$AP$301,41,FALSE)</f>
        <v>0</v>
      </c>
      <c r="I100" s="58">
        <f>VLOOKUP(A100,OCT!$A$2:$AM$301,39,FALSE)</f>
        <v>0</v>
      </c>
      <c r="J100" s="57">
        <f>VLOOKUP(A100,NOV!$A$2:$AL$301,38,FALSE)</f>
        <v>0</v>
      </c>
      <c r="K100" s="57">
        <f>VLOOKUP(A100,DEC!$A$2:$AM$301,39,FALSE)</f>
        <v>0</v>
      </c>
      <c r="L100" s="57">
        <f>VLOOKUP(A100,DEC!$A$2:$AP$301,42,FALSE)</f>
        <v>0</v>
      </c>
      <c r="M100" s="57">
        <f>VLOOKUP($A100,JAN!$A$2:$AM$301,39,FALSE)</f>
        <v>0</v>
      </c>
      <c r="N100" s="57">
        <f>VLOOKUP(A100,FEB!$A$2:$AJ$301,36,FALSE)</f>
        <v>0</v>
      </c>
      <c r="O100" s="215">
        <f>VLOOKUP($A100,MAR!$A$2:$AP$301,39,FALSE)</f>
        <v>0</v>
      </c>
      <c r="P100" s="215">
        <f>VLOOKUP($A100,MAR!$A$2:$AP$301,42,FALSE)</f>
        <v>0</v>
      </c>
      <c r="Q100" s="215">
        <f>VLOOKUP($A100,APR!$A$2:$AL$301,38,FALSE)</f>
        <v>0</v>
      </c>
      <c r="R100" s="215">
        <f>VLOOKUP(A100,MAY!$A$2:$AM$301,39,FALSE)</f>
        <v>0</v>
      </c>
      <c r="S100" s="215">
        <f>VLOOKUP($A100,JUN!$A$2:$AO$301,38,FALSE)</f>
        <v>0</v>
      </c>
      <c r="T100" s="215">
        <f>VLOOKUP($A100,JUN!$A$2:$AO$301,41,FALSE)</f>
        <v>0</v>
      </c>
      <c r="U100" s="216">
        <f t="shared" si="2"/>
        <v>0</v>
      </c>
      <c r="V100" s="217">
        <f>SUM(VLOOKUP(A100,SEP!$A$2:$AP$301,42,FALSE),VLOOKUP(A100,DEC!$A$2:$AQ$301,43,FALSE),VLOOKUP(A100,MAR!$A$2:$AQ$301,43,FALSE),VLOOKUP(A100,JUN!$A$2:$AP$301,42,FALSE))</f>
        <v>0</v>
      </c>
      <c r="W100" s="218" t="e">
        <f t="shared" si="3"/>
        <v>#DIV/0!</v>
      </c>
    </row>
    <row r="101" spans="1:23" x14ac:dyDescent="0.25">
      <c r="A101" s="59">
        <v>100</v>
      </c>
      <c r="B101" s="157">
        <f>VLOOKUP($A101,Table2[[No]:[Date Student Last Attended Program
(mm/dd/yyyy)]],2,FALSE)</f>
        <v>0</v>
      </c>
      <c r="C101" s="157">
        <f>VLOOKUP($A101,Table2[[No]:[Date Student Last Attended Program
(mm/dd/yyyy)]],4,FALSE)</f>
        <v>0</v>
      </c>
      <c r="D101" s="157">
        <f>VLOOKUP($A101,Table2[[No]:[Date Student Last Attended Program
(mm/dd/yyyy)]],14,FALSE)</f>
        <v>0</v>
      </c>
      <c r="E101" s="58">
        <f>COUNTIF(JUL!E101:AI101,"1")</f>
        <v>0</v>
      </c>
      <c r="F101" s="58">
        <f>COUNTIF(AUG!E101:AI101,"1")</f>
        <v>0</v>
      </c>
      <c r="G101" s="58">
        <f>VLOOKUP(A101,SEP!$A$2:$AL$301,38,FALSE)</f>
        <v>0</v>
      </c>
      <c r="H101" s="58">
        <f>VLOOKUP(A101,SEP!$A$2:$AP$301,41,FALSE)</f>
        <v>0</v>
      </c>
      <c r="I101" s="58">
        <f>VLOOKUP(A101,OCT!$A$2:$AM$301,39,FALSE)</f>
        <v>0</v>
      </c>
      <c r="J101" s="57">
        <f>VLOOKUP(A101,NOV!$A$2:$AL$301,38,FALSE)</f>
        <v>0</v>
      </c>
      <c r="K101" s="57">
        <f>VLOOKUP(A101,DEC!$A$2:$AM$301,39,FALSE)</f>
        <v>0</v>
      </c>
      <c r="L101" s="57">
        <f>VLOOKUP(A101,DEC!$A$2:$AP$301,42,FALSE)</f>
        <v>0</v>
      </c>
      <c r="M101" s="57">
        <f>VLOOKUP($A101,JAN!$A$2:$AM$301,39,FALSE)</f>
        <v>0</v>
      </c>
      <c r="N101" s="57">
        <f>VLOOKUP(A101,FEB!$A$2:$AJ$301,36,FALSE)</f>
        <v>0</v>
      </c>
      <c r="O101" s="215">
        <f>VLOOKUP($A101,MAR!$A$2:$AP$301,39,FALSE)</f>
        <v>0</v>
      </c>
      <c r="P101" s="215">
        <f>VLOOKUP($A101,MAR!$A$2:$AP$301,42,FALSE)</f>
        <v>0</v>
      </c>
      <c r="Q101" s="215">
        <f>VLOOKUP($A101,APR!$A$2:$AL$301,38,FALSE)</f>
        <v>0</v>
      </c>
      <c r="R101" s="215">
        <f>VLOOKUP(A101,MAY!$A$2:$AM$301,39,FALSE)</f>
        <v>0</v>
      </c>
      <c r="S101" s="215">
        <f>VLOOKUP($A101,JUN!$A$2:$AO$301,38,FALSE)</f>
        <v>0</v>
      </c>
      <c r="T101" s="215">
        <f>VLOOKUP($A101,JUN!$A$2:$AO$301,41,FALSE)</f>
        <v>0</v>
      </c>
      <c r="U101" s="216">
        <f t="shared" si="2"/>
        <v>0</v>
      </c>
      <c r="V101" s="217">
        <f>SUM(VLOOKUP(A101,SEP!$A$2:$AP$301,42,FALSE),VLOOKUP(A101,DEC!$A$2:$AQ$301,43,FALSE),VLOOKUP(A101,MAR!$A$2:$AQ$301,43,FALSE),VLOOKUP(A101,JUN!$A$2:$AP$301,42,FALSE))</f>
        <v>0</v>
      </c>
      <c r="W101" s="218" t="e">
        <f t="shared" si="3"/>
        <v>#DIV/0!</v>
      </c>
    </row>
    <row r="102" spans="1:23" x14ac:dyDescent="0.25">
      <c r="A102" s="59">
        <v>101</v>
      </c>
      <c r="B102" s="157">
        <f>VLOOKUP($A102,Table2[[No]:[Date Student Last Attended Program
(mm/dd/yyyy)]],2,FALSE)</f>
        <v>0</v>
      </c>
      <c r="C102" s="157">
        <f>VLOOKUP($A102,Table2[[No]:[Date Student Last Attended Program
(mm/dd/yyyy)]],4,FALSE)</f>
        <v>0</v>
      </c>
      <c r="D102" s="157">
        <f>VLOOKUP($A102,Table2[[No]:[Date Student Last Attended Program
(mm/dd/yyyy)]],14,FALSE)</f>
        <v>0</v>
      </c>
      <c r="E102" s="58">
        <f>COUNTIF(JUL!E102:AI102,"1")</f>
        <v>0</v>
      </c>
      <c r="F102" s="58">
        <f>COUNTIF(AUG!E102:AI102,"1")</f>
        <v>0</v>
      </c>
      <c r="G102" s="58">
        <f>VLOOKUP(A102,SEP!$A$2:$AL$301,38,FALSE)</f>
        <v>0</v>
      </c>
      <c r="H102" s="58">
        <f>VLOOKUP(A102,SEP!$A$2:$AP$301,41,FALSE)</f>
        <v>0</v>
      </c>
      <c r="I102" s="58">
        <f>VLOOKUP(A102,OCT!$A$2:$AM$301,39,FALSE)</f>
        <v>0</v>
      </c>
      <c r="J102" s="57">
        <f>VLOOKUP(A102,NOV!$A$2:$AL$301,38,FALSE)</f>
        <v>0</v>
      </c>
      <c r="K102" s="57">
        <f>VLOOKUP(A102,DEC!$A$2:$AM$301,39,FALSE)</f>
        <v>0</v>
      </c>
      <c r="L102" s="57">
        <f>VLOOKUP(A102,DEC!$A$2:$AP$301,42,FALSE)</f>
        <v>0</v>
      </c>
      <c r="M102" s="57">
        <f>VLOOKUP($A102,JAN!$A$2:$AM$301,39,FALSE)</f>
        <v>0</v>
      </c>
      <c r="N102" s="57">
        <f>VLOOKUP(A102,FEB!$A$2:$AJ$301,36,FALSE)</f>
        <v>0</v>
      </c>
      <c r="O102" s="215">
        <f>VLOOKUP($A102,MAR!$A$2:$AP$301,39,FALSE)</f>
        <v>0</v>
      </c>
      <c r="P102" s="215">
        <f>VLOOKUP($A102,MAR!$A$2:$AP$301,42,FALSE)</f>
        <v>0</v>
      </c>
      <c r="Q102" s="215">
        <f>VLOOKUP($A102,APR!$A$2:$AL$301,38,FALSE)</f>
        <v>0</v>
      </c>
      <c r="R102" s="215">
        <f>VLOOKUP(A102,MAY!$A$2:$AM$301,39,FALSE)</f>
        <v>0</v>
      </c>
      <c r="S102" s="215">
        <f>VLOOKUP($A102,JUN!$A$2:$AO$301,38,FALSE)</f>
        <v>0</v>
      </c>
      <c r="T102" s="215">
        <f>VLOOKUP($A102,JUN!$A$2:$AO$301,41,FALSE)</f>
        <v>0</v>
      </c>
      <c r="U102" s="216">
        <f t="shared" si="2"/>
        <v>0</v>
      </c>
      <c r="V102" s="217">
        <f>SUM(VLOOKUP(A102,SEP!$A$2:$AP$301,42,FALSE),VLOOKUP(A102,DEC!$A$2:$AQ$301,43,FALSE),VLOOKUP(A102,MAR!$A$2:$AQ$301,43,FALSE),VLOOKUP(A102,JUN!$A$2:$AP$301,42,FALSE))</f>
        <v>0</v>
      </c>
      <c r="W102" s="218" t="e">
        <f t="shared" si="3"/>
        <v>#DIV/0!</v>
      </c>
    </row>
    <row r="103" spans="1:23" x14ac:dyDescent="0.25">
      <c r="A103" s="59">
        <v>102</v>
      </c>
      <c r="B103" s="157">
        <f>VLOOKUP($A103,Table2[[No]:[Date Student Last Attended Program
(mm/dd/yyyy)]],2,FALSE)</f>
        <v>0</v>
      </c>
      <c r="C103" s="157">
        <f>VLOOKUP($A103,Table2[[No]:[Date Student Last Attended Program
(mm/dd/yyyy)]],4,FALSE)</f>
        <v>0</v>
      </c>
      <c r="D103" s="157">
        <f>VLOOKUP($A103,Table2[[No]:[Date Student Last Attended Program
(mm/dd/yyyy)]],14,FALSE)</f>
        <v>0</v>
      </c>
      <c r="E103" s="58">
        <f>COUNTIF(JUL!E103:AI103,"1")</f>
        <v>0</v>
      </c>
      <c r="F103" s="58">
        <f>COUNTIF(AUG!E103:AI103,"1")</f>
        <v>0</v>
      </c>
      <c r="G103" s="58">
        <f>VLOOKUP(A103,SEP!$A$2:$AL$301,38,FALSE)</f>
        <v>0</v>
      </c>
      <c r="H103" s="58">
        <f>VLOOKUP(A103,SEP!$A$2:$AP$301,41,FALSE)</f>
        <v>0</v>
      </c>
      <c r="I103" s="58">
        <f>VLOOKUP(A103,OCT!$A$2:$AM$301,39,FALSE)</f>
        <v>0</v>
      </c>
      <c r="J103" s="57">
        <f>VLOOKUP(A103,NOV!$A$2:$AL$301,38,FALSE)</f>
        <v>0</v>
      </c>
      <c r="K103" s="57">
        <f>VLOOKUP(A103,DEC!$A$2:$AM$301,39,FALSE)</f>
        <v>0</v>
      </c>
      <c r="L103" s="57">
        <f>VLOOKUP(A103,DEC!$A$2:$AP$301,42,FALSE)</f>
        <v>0</v>
      </c>
      <c r="M103" s="57">
        <f>VLOOKUP($A103,JAN!$A$2:$AM$301,39,FALSE)</f>
        <v>0</v>
      </c>
      <c r="N103" s="57">
        <f>VLOOKUP(A103,FEB!$A$2:$AJ$301,36,FALSE)</f>
        <v>0</v>
      </c>
      <c r="O103" s="215">
        <f>VLOOKUP($A103,MAR!$A$2:$AP$301,39,FALSE)</f>
        <v>0</v>
      </c>
      <c r="P103" s="215">
        <f>VLOOKUP($A103,MAR!$A$2:$AP$301,42,FALSE)</f>
        <v>0</v>
      </c>
      <c r="Q103" s="215">
        <f>VLOOKUP($A103,APR!$A$2:$AL$301,38,FALSE)</f>
        <v>0</v>
      </c>
      <c r="R103" s="215">
        <f>VLOOKUP(A103,MAY!$A$2:$AM$301,39,FALSE)</f>
        <v>0</v>
      </c>
      <c r="S103" s="215">
        <f>VLOOKUP($A103,JUN!$A$2:$AO$301,38,FALSE)</f>
        <v>0</v>
      </c>
      <c r="T103" s="215">
        <f>VLOOKUP($A103,JUN!$A$2:$AO$301,41,FALSE)</f>
        <v>0</v>
      </c>
      <c r="U103" s="216">
        <f t="shared" si="2"/>
        <v>0</v>
      </c>
      <c r="V103" s="217">
        <f>SUM(VLOOKUP(A103,SEP!$A$2:$AP$301,42,FALSE),VLOOKUP(A103,DEC!$A$2:$AQ$301,43,FALSE),VLOOKUP(A103,MAR!$A$2:$AQ$301,43,FALSE),VLOOKUP(A103,JUN!$A$2:$AP$301,42,FALSE))</f>
        <v>0</v>
      </c>
      <c r="W103" s="218" t="e">
        <f t="shared" si="3"/>
        <v>#DIV/0!</v>
      </c>
    </row>
    <row r="104" spans="1:23" x14ac:dyDescent="0.25">
      <c r="A104" s="59">
        <v>103</v>
      </c>
      <c r="B104" s="157">
        <f>VLOOKUP($A104,Table2[[No]:[Date Student Last Attended Program
(mm/dd/yyyy)]],2,FALSE)</f>
        <v>0</v>
      </c>
      <c r="C104" s="157">
        <f>VLOOKUP($A104,Table2[[No]:[Date Student Last Attended Program
(mm/dd/yyyy)]],4,FALSE)</f>
        <v>0</v>
      </c>
      <c r="D104" s="157">
        <f>VLOOKUP($A104,Table2[[No]:[Date Student Last Attended Program
(mm/dd/yyyy)]],14,FALSE)</f>
        <v>0</v>
      </c>
      <c r="E104" s="58">
        <f>COUNTIF(JUL!E104:AI104,"1")</f>
        <v>0</v>
      </c>
      <c r="F104" s="58">
        <f>COUNTIF(AUG!E104:AI104,"1")</f>
        <v>0</v>
      </c>
      <c r="G104" s="58">
        <f>VLOOKUP(A104,SEP!$A$2:$AL$301,38,FALSE)</f>
        <v>0</v>
      </c>
      <c r="H104" s="58">
        <f>VLOOKUP(A104,SEP!$A$2:$AP$301,41,FALSE)</f>
        <v>0</v>
      </c>
      <c r="I104" s="58">
        <f>VLOOKUP(A104,OCT!$A$2:$AM$301,39,FALSE)</f>
        <v>0</v>
      </c>
      <c r="J104" s="57">
        <f>VLOOKUP(A104,NOV!$A$2:$AL$301,38,FALSE)</f>
        <v>0</v>
      </c>
      <c r="K104" s="57">
        <f>VLOOKUP(A104,DEC!$A$2:$AM$301,39,FALSE)</f>
        <v>0</v>
      </c>
      <c r="L104" s="57">
        <f>VLOOKUP(A104,DEC!$A$2:$AP$301,42,FALSE)</f>
        <v>0</v>
      </c>
      <c r="M104" s="57">
        <f>VLOOKUP($A104,JAN!$A$2:$AM$301,39,FALSE)</f>
        <v>0</v>
      </c>
      <c r="N104" s="57">
        <f>VLOOKUP(A104,FEB!$A$2:$AJ$301,36,FALSE)</f>
        <v>0</v>
      </c>
      <c r="O104" s="215">
        <f>VLOOKUP($A104,MAR!$A$2:$AP$301,39,FALSE)</f>
        <v>0</v>
      </c>
      <c r="P104" s="215">
        <f>VLOOKUP($A104,MAR!$A$2:$AP$301,42,FALSE)</f>
        <v>0</v>
      </c>
      <c r="Q104" s="215">
        <f>VLOOKUP($A104,APR!$A$2:$AL$301,38,FALSE)</f>
        <v>0</v>
      </c>
      <c r="R104" s="215">
        <f>VLOOKUP(A104,MAY!$A$2:$AM$301,39,FALSE)</f>
        <v>0</v>
      </c>
      <c r="S104" s="215">
        <f>VLOOKUP($A104,JUN!$A$2:$AO$301,38,FALSE)</f>
        <v>0</v>
      </c>
      <c r="T104" s="215">
        <f>VLOOKUP($A104,JUN!$A$2:$AO$301,41,FALSE)</f>
        <v>0</v>
      </c>
      <c r="U104" s="216">
        <f t="shared" si="2"/>
        <v>0</v>
      </c>
      <c r="V104" s="217">
        <f>SUM(VLOOKUP(A104,SEP!$A$2:$AP$301,42,FALSE),VLOOKUP(A104,DEC!$A$2:$AQ$301,43,FALSE),VLOOKUP(A104,MAR!$A$2:$AQ$301,43,FALSE),VLOOKUP(A104,JUN!$A$2:$AP$301,42,FALSE))</f>
        <v>0</v>
      </c>
      <c r="W104" s="218" t="e">
        <f t="shared" si="3"/>
        <v>#DIV/0!</v>
      </c>
    </row>
    <row r="105" spans="1:23" x14ac:dyDescent="0.25">
      <c r="A105" s="59">
        <v>104</v>
      </c>
      <c r="B105" s="157">
        <f>VLOOKUP($A105,Table2[[No]:[Date Student Last Attended Program
(mm/dd/yyyy)]],2,FALSE)</f>
        <v>0</v>
      </c>
      <c r="C105" s="157">
        <f>VLOOKUP($A105,Table2[[No]:[Date Student Last Attended Program
(mm/dd/yyyy)]],4,FALSE)</f>
        <v>0</v>
      </c>
      <c r="D105" s="157">
        <f>VLOOKUP($A105,Table2[[No]:[Date Student Last Attended Program
(mm/dd/yyyy)]],14,FALSE)</f>
        <v>0</v>
      </c>
      <c r="E105" s="58">
        <f>COUNTIF(JUL!E105:AI105,"1")</f>
        <v>0</v>
      </c>
      <c r="F105" s="58">
        <f>COUNTIF(AUG!E105:AI105,"1")</f>
        <v>0</v>
      </c>
      <c r="G105" s="58">
        <f>VLOOKUP(A105,SEP!$A$2:$AL$301,38,FALSE)</f>
        <v>0</v>
      </c>
      <c r="H105" s="58">
        <f>VLOOKUP(A105,SEP!$A$2:$AP$301,41,FALSE)</f>
        <v>0</v>
      </c>
      <c r="I105" s="58">
        <f>VLOOKUP(A105,OCT!$A$2:$AM$301,39,FALSE)</f>
        <v>0</v>
      </c>
      <c r="J105" s="57">
        <f>VLOOKUP(A105,NOV!$A$2:$AL$301,38,FALSE)</f>
        <v>0</v>
      </c>
      <c r="K105" s="57">
        <f>VLOOKUP(A105,DEC!$A$2:$AM$301,39,FALSE)</f>
        <v>0</v>
      </c>
      <c r="L105" s="57">
        <f>VLOOKUP(A105,DEC!$A$2:$AP$301,42,FALSE)</f>
        <v>0</v>
      </c>
      <c r="M105" s="57">
        <f>VLOOKUP($A105,JAN!$A$2:$AM$301,39,FALSE)</f>
        <v>0</v>
      </c>
      <c r="N105" s="57">
        <f>VLOOKUP(A105,FEB!$A$2:$AJ$301,36,FALSE)</f>
        <v>0</v>
      </c>
      <c r="O105" s="215">
        <f>VLOOKUP($A105,MAR!$A$2:$AP$301,39,FALSE)</f>
        <v>0</v>
      </c>
      <c r="P105" s="215">
        <f>VLOOKUP($A105,MAR!$A$2:$AP$301,42,FALSE)</f>
        <v>0</v>
      </c>
      <c r="Q105" s="215">
        <f>VLOOKUP($A105,APR!$A$2:$AL$301,38,FALSE)</f>
        <v>0</v>
      </c>
      <c r="R105" s="215">
        <f>VLOOKUP(A105,MAY!$A$2:$AM$301,39,FALSE)</f>
        <v>0</v>
      </c>
      <c r="S105" s="215">
        <f>VLOOKUP($A105,JUN!$A$2:$AO$301,38,FALSE)</f>
        <v>0</v>
      </c>
      <c r="T105" s="215">
        <f>VLOOKUP($A105,JUN!$A$2:$AO$301,41,FALSE)</f>
        <v>0</v>
      </c>
      <c r="U105" s="216">
        <f t="shared" si="2"/>
        <v>0</v>
      </c>
      <c r="V105" s="217">
        <f>SUM(VLOOKUP(A105,SEP!$A$2:$AP$301,42,FALSE),VLOOKUP(A105,DEC!$A$2:$AQ$301,43,FALSE),VLOOKUP(A105,MAR!$A$2:$AQ$301,43,FALSE),VLOOKUP(A105,JUN!$A$2:$AP$301,42,FALSE))</f>
        <v>0</v>
      </c>
      <c r="W105" s="218" t="e">
        <f t="shared" si="3"/>
        <v>#DIV/0!</v>
      </c>
    </row>
    <row r="106" spans="1:23" x14ac:dyDescent="0.25">
      <c r="A106" s="59">
        <v>105</v>
      </c>
      <c r="B106" s="157">
        <f>VLOOKUP($A106,Table2[[No]:[Date Student Last Attended Program
(mm/dd/yyyy)]],2,FALSE)</f>
        <v>0</v>
      </c>
      <c r="C106" s="157">
        <f>VLOOKUP($A106,Table2[[No]:[Date Student Last Attended Program
(mm/dd/yyyy)]],4,FALSE)</f>
        <v>0</v>
      </c>
      <c r="D106" s="157">
        <f>VLOOKUP($A106,Table2[[No]:[Date Student Last Attended Program
(mm/dd/yyyy)]],14,FALSE)</f>
        <v>0</v>
      </c>
      <c r="E106" s="58">
        <f>COUNTIF(JUL!E106:AI106,"1")</f>
        <v>0</v>
      </c>
      <c r="F106" s="58">
        <f>COUNTIF(AUG!E106:AI106,"1")</f>
        <v>0</v>
      </c>
      <c r="G106" s="58">
        <f>VLOOKUP(A106,SEP!$A$2:$AL$301,38,FALSE)</f>
        <v>0</v>
      </c>
      <c r="H106" s="58">
        <f>VLOOKUP(A106,SEP!$A$2:$AP$301,41,FALSE)</f>
        <v>0</v>
      </c>
      <c r="I106" s="58">
        <f>VLOOKUP(A106,OCT!$A$2:$AM$301,39,FALSE)</f>
        <v>0</v>
      </c>
      <c r="J106" s="57">
        <f>VLOOKUP(A106,NOV!$A$2:$AL$301,38,FALSE)</f>
        <v>0</v>
      </c>
      <c r="K106" s="57">
        <f>VLOOKUP(A106,DEC!$A$2:$AM$301,39,FALSE)</f>
        <v>0</v>
      </c>
      <c r="L106" s="57">
        <f>VLOOKUP(A106,DEC!$A$2:$AP$301,42,FALSE)</f>
        <v>0</v>
      </c>
      <c r="M106" s="57">
        <f>VLOOKUP($A106,JAN!$A$2:$AM$301,39,FALSE)</f>
        <v>0</v>
      </c>
      <c r="N106" s="57">
        <f>VLOOKUP(A106,FEB!$A$2:$AJ$301,36,FALSE)</f>
        <v>0</v>
      </c>
      <c r="O106" s="215">
        <f>VLOOKUP($A106,MAR!$A$2:$AP$301,39,FALSE)</f>
        <v>0</v>
      </c>
      <c r="P106" s="215">
        <f>VLOOKUP($A106,MAR!$A$2:$AP$301,42,FALSE)</f>
        <v>0</v>
      </c>
      <c r="Q106" s="215">
        <f>VLOOKUP($A106,APR!$A$2:$AL$301,38,FALSE)</f>
        <v>0</v>
      </c>
      <c r="R106" s="215">
        <f>VLOOKUP(A106,MAY!$A$2:$AM$301,39,FALSE)</f>
        <v>0</v>
      </c>
      <c r="S106" s="215">
        <f>VLOOKUP($A106,JUN!$A$2:$AO$301,38,FALSE)</f>
        <v>0</v>
      </c>
      <c r="T106" s="215">
        <f>VLOOKUP($A106,JUN!$A$2:$AO$301,41,FALSE)</f>
        <v>0</v>
      </c>
      <c r="U106" s="216">
        <f t="shared" si="2"/>
        <v>0</v>
      </c>
      <c r="V106" s="217">
        <f>SUM(VLOOKUP(A106,SEP!$A$2:$AP$301,42,FALSE),VLOOKUP(A106,DEC!$A$2:$AQ$301,43,FALSE),VLOOKUP(A106,MAR!$A$2:$AQ$301,43,FALSE),VLOOKUP(A106,JUN!$A$2:$AP$301,42,FALSE))</f>
        <v>0</v>
      </c>
      <c r="W106" s="218" t="e">
        <f t="shared" si="3"/>
        <v>#DIV/0!</v>
      </c>
    </row>
    <row r="107" spans="1:23" x14ac:dyDescent="0.25">
      <c r="A107" s="59">
        <v>106</v>
      </c>
      <c r="B107" s="157">
        <f>VLOOKUP($A107,Table2[[No]:[Date Student Last Attended Program
(mm/dd/yyyy)]],2,FALSE)</f>
        <v>0</v>
      </c>
      <c r="C107" s="157">
        <f>VLOOKUP($A107,Table2[[No]:[Date Student Last Attended Program
(mm/dd/yyyy)]],4,FALSE)</f>
        <v>0</v>
      </c>
      <c r="D107" s="157">
        <f>VLOOKUP($A107,Table2[[No]:[Date Student Last Attended Program
(mm/dd/yyyy)]],14,FALSE)</f>
        <v>0</v>
      </c>
      <c r="E107" s="58">
        <f>COUNTIF(JUL!E107:AI107,"1")</f>
        <v>0</v>
      </c>
      <c r="F107" s="58">
        <f>COUNTIF(AUG!E107:AI107,"1")</f>
        <v>0</v>
      </c>
      <c r="G107" s="58">
        <f>VLOOKUP(A107,SEP!$A$2:$AL$301,38,FALSE)</f>
        <v>0</v>
      </c>
      <c r="H107" s="58">
        <f>VLOOKUP(A107,SEP!$A$2:$AP$301,41,FALSE)</f>
        <v>0</v>
      </c>
      <c r="I107" s="58">
        <f>VLOOKUP(A107,OCT!$A$2:$AM$301,39,FALSE)</f>
        <v>0</v>
      </c>
      <c r="J107" s="57">
        <f>VLOOKUP(A107,NOV!$A$2:$AL$301,38,FALSE)</f>
        <v>0</v>
      </c>
      <c r="K107" s="57">
        <f>VLOOKUP(A107,DEC!$A$2:$AM$301,39,FALSE)</f>
        <v>0</v>
      </c>
      <c r="L107" s="57">
        <f>VLOOKUP(A107,DEC!$A$2:$AP$301,42,FALSE)</f>
        <v>0</v>
      </c>
      <c r="M107" s="57">
        <f>VLOOKUP($A107,JAN!$A$2:$AM$301,39,FALSE)</f>
        <v>0</v>
      </c>
      <c r="N107" s="57">
        <f>VLOOKUP(A107,FEB!$A$2:$AJ$301,36,FALSE)</f>
        <v>0</v>
      </c>
      <c r="O107" s="215">
        <f>VLOOKUP($A107,MAR!$A$2:$AP$301,39,FALSE)</f>
        <v>0</v>
      </c>
      <c r="P107" s="215">
        <f>VLOOKUP($A107,MAR!$A$2:$AP$301,42,FALSE)</f>
        <v>0</v>
      </c>
      <c r="Q107" s="215">
        <f>VLOOKUP($A107,APR!$A$2:$AL$301,38,FALSE)</f>
        <v>0</v>
      </c>
      <c r="R107" s="215">
        <f>VLOOKUP(A107,MAY!$A$2:$AM$301,39,FALSE)</f>
        <v>0</v>
      </c>
      <c r="S107" s="215">
        <f>VLOOKUP($A107,JUN!$A$2:$AO$301,38,FALSE)</f>
        <v>0</v>
      </c>
      <c r="T107" s="215">
        <f>VLOOKUP($A107,JUN!$A$2:$AO$301,41,FALSE)</f>
        <v>0</v>
      </c>
      <c r="U107" s="216">
        <f t="shared" si="2"/>
        <v>0</v>
      </c>
      <c r="V107" s="217">
        <f>SUM(VLOOKUP(A107,SEP!$A$2:$AP$301,42,FALSE),VLOOKUP(A107,DEC!$A$2:$AQ$301,43,FALSE),VLOOKUP(A107,MAR!$A$2:$AQ$301,43,FALSE),VLOOKUP(A107,JUN!$A$2:$AP$301,42,FALSE))</f>
        <v>0</v>
      </c>
      <c r="W107" s="218" t="e">
        <f t="shared" si="3"/>
        <v>#DIV/0!</v>
      </c>
    </row>
    <row r="108" spans="1:23" x14ac:dyDescent="0.25">
      <c r="A108" s="59">
        <v>107</v>
      </c>
      <c r="B108" s="157">
        <f>VLOOKUP($A108,Table2[[No]:[Date Student Last Attended Program
(mm/dd/yyyy)]],2,FALSE)</f>
        <v>0</v>
      </c>
      <c r="C108" s="157">
        <f>VLOOKUP($A108,Table2[[No]:[Date Student Last Attended Program
(mm/dd/yyyy)]],4,FALSE)</f>
        <v>0</v>
      </c>
      <c r="D108" s="157">
        <f>VLOOKUP($A108,Table2[[No]:[Date Student Last Attended Program
(mm/dd/yyyy)]],14,FALSE)</f>
        <v>0</v>
      </c>
      <c r="E108" s="58">
        <f>COUNTIF(JUL!E108:AI108,"1")</f>
        <v>0</v>
      </c>
      <c r="F108" s="58">
        <f>COUNTIF(AUG!E108:AI108,"1")</f>
        <v>0</v>
      </c>
      <c r="G108" s="58">
        <f>VLOOKUP(A108,SEP!$A$2:$AL$301,38,FALSE)</f>
        <v>0</v>
      </c>
      <c r="H108" s="58">
        <f>VLOOKUP(A108,SEP!$A$2:$AP$301,41,FALSE)</f>
        <v>0</v>
      </c>
      <c r="I108" s="58">
        <f>VLOOKUP(A108,OCT!$A$2:$AM$301,39,FALSE)</f>
        <v>0</v>
      </c>
      <c r="J108" s="57">
        <f>VLOOKUP(A108,NOV!$A$2:$AL$301,38,FALSE)</f>
        <v>0</v>
      </c>
      <c r="K108" s="57">
        <f>VLOOKUP(A108,DEC!$A$2:$AM$301,39,FALSE)</f>
        <v>0</v>
      </c>
      <c r="L108" s="57">
        <f>VLOOKUP(A108,DEC!$A$2:$AP$301,42,FALSE)</f>
        <v>0</v>
      </c>
      <c r="M108" s="57">
        <f>VLOOKUP($A108,JAN!$A$2:$AM$301,39,FALSE)</f>
        <v>0</v>
      </c>
      <c r="N108" s="57">
        <f>VLOOKUP(A108,FEB!$A$2:$AJ$301,36,FALSE)</f>
        <v>0</v>
      </c>
      <c r="O108" s="215">
        <f>VLOOKUP($A108,MAR!$A$2:$AP$301,39,FALSE)</f>
        <v>0</v>
      </c>
      <c r="P108" s="215">
        <f>VLOOKUP($A108,MAR!$A$2:$AP$301,42,FALSE)</f>
        <v>0</v>
      </c>
      <c r="Q108" s="215">
        <f>VLOOKUP($A108,APR!$A$2:$AL$301,38,FALSE)</f>
        <v>0</v>
      </c>
      <c r="R108" s="215">
        <f>VLOOKUP(A108,MAY!$A$2:$AM$301,39,FALSE)</f>
        <v>0</v>
      </c>
      <c r="S108" s="215">
        <f>VLOOKUP($A108,JUN!$A$2:$AO$301,38,FALSE)</f>
        <v>0</v>
      </c>
      <c r="T108" s="215">
        <f>VLOOKUP($A108,JUN!$A$2:$AO$301,41,FALSE)</f>
        <v>0</v>
      </c>
      <c r="U108" s="216">
        <f t="shared" si="2"/>
        <v>0</v>
      </c>
      <c r="V108" s="217">
        <f>SUM(VLOOKUP(A108,SEP!$A$2:$AP$301,42,FALSE),VLOOKUP(A108,DEC!$A$2:$AQ$301,43,FALSE),VLOOKUP(A108,MAR!$A$2:$AQ$301,43,FALSE),VLOOKUP(A108,JUN!$A$2:$AP$301,42,FALSE))</f>
        <v>0</v>
      </c>
      <c r="W108" s="218" t="e">
        <f t="shared" si="3"/>
        <v>#DIV/0!</v>
      </c>
    </row>
    <row r="109" spans="1:23" x14ac:dyDescent="0.25">
      <c r="A109" s="59">
        <v>108</v>
      </c>
      <c r="B109" s="157">
        <f>VLOOKUP($A109,Table2[[No]:[Date Student Last Attended Program
(mm/dd/yyyy)]],2,FALSE)</f>
        <v>0</v>
      </c>
      <c r="C109" s="157">
        <f>VLOOKUP($A109,Table2[[No]:[Date Student Last Attended Program
(mm/dd/yyyy)]],4,FALSE)</f>
        <v>0</v>
      </c>
      <c r="D109" s="157">
        <f>VLOOKUP($A109,Table2[[No]:[Date Student Last Attended Program
(mm/dd/yyyy)]],14,FALSE)</f>
        <v>0</v>
      </c>
      <c r="E109" s="58">
        <f>COUNTIF(JUL!E109:AI109,"1")</f>
        <v>0</v>
      </c>
      <c r="F109" s="58">
        <f>COUNTIF(AUG!E109:AI109,"1")</f>
        <v>0</v>
      </c>
      <c r="G109" s="58">
        <f>VLOOKUP(A109,SEP!$A$2:$AL$301,38,FALSE)</f>
        <v>0</v>
      </c>
      <c r="H109" s="58">
        <f>VLOOKUP(A109,SEP!$A$2:$AP$301,41,FALSE)</f>
        <v>0</v>
      </c>
      <c r="I109" s="58">
        <f>VLOOKUP(A109,OCT!$A$2:$AM$301,39,FALSE)</f>
        <v>0</v>
      </c>
      <c r="J109" s="57">
        <f>VLOOKUP(A109,NOV!$A$2:$AL$301,38,FALSE)</f>
        <v>0</v>
      </c>
      <c r="K109" s="57">
        <f>VLOOKUP(A109,DEC!$A$2:$AM$301,39,FALSE)</f>
        <v>0</v>
      </c>
      <c r="L109" s="57">
        <f>VLOOKUP(A109,DEC!$A$2:$AP$301,42,FALSE)</f>
        <v>0</v>
      </c>
      <c r="M109" s="57">
        <f>VLOOKUP($A109,JAN!$A$2:$AM$301,39,FALSE)</f>
        <v>0</v>
      </c>
      <c r="N109" s="57">
        <f>VLOOKUP(A109,FEB!$A$2:$AJ$301,36,FALSE)</f>
        <v>0</v>
      </c>
      <c r="O109" s="215">
        <f>VLOOKUP($A109,MAR!$A$2:$AP$301,39,FALSE)</f>
        <v>0</v>
      </c>
      <c r="P109" s="215">
        <f>VLOOKUP($A109,MAR!$A$2:$AP$301,42,FALSE)</f>
        <v>0</v>
      </c>
      <c r="Q109" s="215">
        <f>VLOOKUP($A109,APR!$A$2:$AL$301,38,FALSE)</f>
        <v>0</v>
      </c>
      <c r="R109" s="215">
        <f>VLOOKUP(A109,MAY!$A$2:$AM$301,39,FALSE)</f>
        <v>0</v>
      </c>
      <c r="S109" s="215">
        <f>VLOOKUP($A109,JUN!$A$2:$AO$301,38,FALSE)</f>
        <v>0</v>
      </c>
      <c r="T109" s="215">
        <f>VLOOKUP($A109,JUN!$A$2:$AO$301,41,FALSE)</f>
        <v>0</v>
      </c>
      <c r="U109" s="216">
        <f t="shared" si="2"/>
        <v>0</v>
      </c>
      <c r="V109" s="217">
        <f>SUM(VLOOKUP(A109,SEP!$A$2:$AP$301,42,FALSE),VLOOKUP(A109,DEC!$A$2:$AQ$301,43,FALSE),VLOOKUP(A109,MAR!$A$2:$AQ$301,43,FALSE),VLOOKUP(A109,JUN!$A$2:$AP$301,42,FALSE))</f>
        <v>0</v>
      </c>
      <c r="W109" s="218" t="e">
        <f t="shared" si="3"/>
        <v>#DIV/0!</v>
      </c>
    </row>
    <row r="110" spans="1:23" x14ac:dyDescent="0.25">
      <c r="A110" s="59">
        <v>109</v>
      </c>
      <c r="B110" s="157">
        <f>VLOOKUP($A110,Table2[[No]:[Date Student Last Attended Program
(mm/dd/yyyy)]],2,FALSE)</f>
        <v>0</v>
      </c>
      <c r="C110" s="157">
        <f>VLOOKUP($A110,Table2[[No]:[Date Student Last Attended Program
(mm/dd/yyyy)]],4,FALSE)</f>
        <v>0</v>
      </c>
      <c r="D110" s="157">
        <f>VLOOKUP($A110,Table2[[No]:[Date Student Last Attended Program
(mm/dd/yyyy)]],14,FALSE)</f>
        <v>0</v>
      </c>
      <c r="E110" s="58">
        <f>COUNTIF(JUL!E110:AI110,"1")</f>
        <v>0</v>
      </c>
      <c r="F110" s="58">
        <f>COUNTIF(AUG!E110:AI110,"1")</f>
        <v>0</v>
      </c>
      <c r="G110" s="58">
        <f>VLOOKUP(A110,SEP!$A$2:$AL$301,38,FALSE)</f>
        <v>0</v>
      </c>
      <c r="H110" s="58">
        <f>VLOOKUP(A110,SEP!$A$2:$AP$301,41,FALSE)</f>
        <v>0</v>
      </c>
      <c r="I110" s="58">
        <f>VLOOKUP(A110,OCT!$A$2:$AM$301,39,FALSE)</f>
        <v>0</v>
      </c>
      <c r="J110" s="57">
        <f>VLOOKUP(A110,NOV!$A$2:$AL$301,38,FALSE)</f>
        <v>0</v>
      </c>
      <c r="K110" s="57">
        <f>VLOOKUP(A110,DEC!$A$2:$AM$301,39,FALSE)</f>
        <v>0</v>
      </c>
      <c r="L110" s="57">
        <f>VLOOKUP(A110,DEC!$A$2:$AP$301,42,FALSE)</f>
        <v>0</v>
      </c>
      <c r="M110" s="57">
        <f>VLOOKUP($A110,JAN!$A$2:$AM$301,39,FALSE)</f>
        <v>0</v>
      </c>
      <c r="N110" s="57">
        <f>VLOOKUP(A110,FEB!$A$2:$AJ$301,36,FALSE)</f>
        <v>0</v>
      </c>
      <c r="O110" s="215">
        <f>VLOOKUP($A110,MAR!$A$2:$AP$301,39,FALSE)</f>
        <v>0</v>
      </c>
      <c r="P110" s="215">
        <f>VLOOKUP($A110,MAR!$A$2:$AP$301,42,FALSE)</f>
        <v>0</v>
      </c>
      <c r="Q110" s="215">
        <f>VLOOKUP($A110,APR!$A$2:$AL$301,38,FALSE)</f>
        <v>0</v>
      </c>
      <c r="R110" s="215">
        <f>VLOOKUP(A110,MAY!$A$2:$AM$301,39,FALSE)</f>
        <v>0</v>
      </c>
      <c r="S110" s="215">
        <f>VLOOKUP($A110,JUN!$A$2:$AO$301,38,FALSE)</f>
        <v>0</v>
      </c>
      <c r="T110" s="215">
        <f>VLOOKUP($A110,JUN!$A$2:$AO$301,41,FALSE)</f>
        <v>0</v>
      </c>
      <c r="U110" s="216">
        <f t="shared" si="2"/>
        <v>0</v>
      </c>
      <c r="V110" s="217">
        <f>SUM(VLOOKUP(A110,SEP!$A$2:$AP$301,42,FALSE),VLOOKUP(A110,DEC!$A$2:$AQ$301,43,FALSE),VLOOKUP(A110,MAR!$A$2:$AQ$301,43,FALSE),VLOOKUP(A110,JUN!$A$2:$AP$301,42,FALSE))</f>
        <v>0</v>
      </c>
      <c r="W110" s="218" t="e">
        <f t="shared" si="3"/>
        <v>#DIV/0!</v>
      </c>
    </row>
    <row r="111" spans="1:23" x14ac:dyDescent="0.25">
      <c r="A111" s="59">
        <v>110</v>
      </c>
      <c r="B111" s="157">
        <f>VLOOKUP($A111,Table2[[No]:[Date Student Last Attended Program
(mm/dd/yyyy)]],2,FALSE)</f>
        <v>0</v>
      </c>
      <c r="C111" s="157">
        <f>VLOOKUP($A111,Table2[[No]:[Date Student Last Attended Program
(mm/dd/yyyy)]],4,FALSE)</f>
        <v>0</v>
      </c>
      <c r="D111" s="157">
        <f>VLOOKUP($A111,Table2[[No]:[Date Student Last Attended Program
(mm/dd/yyyy)]],14,FALSE)</f>
        <v>0</v>
      </c>
      <c r="E111" s="58">
        <f>COUNTIF(JUL!E111:AI111,"1")</f>
        <v>0</v>
      </c>
      <c r="F111" s="58">
        <f>COUNTIF(AUG!E111:AI111,"1")</f>
        <v>0</v>
      </c>
      <c r="G111" s="58">
        <f>VLOOKUP(A111,SEP!$A$2:$AL$301,38,FALSE)</f>
        <v>0</v>
      </c>
      <c r="H111" s="58">
        <f>VLOOKUP(A111,SEP!$A$2:$AP$301,41,FALSE)</f>
        <v>0</v>
      </c>
      <c r="I111" s="58">
        <f>VLOOKUP(A111,OCT!$A$2:$AM$301,39,FALSE)</f>
        <v>0</v>
      </c>
      <c r="J111" s="57">
        <f>VLOOKUP(A111,NOV!$A$2:$AL$301,38,FALSE)</f>
        <v>0</v>
      </c>
      <c r="K111" s="57">
        <f>VLOOKUP(A111,DEC!$A$2:$AM$301,39,FALSE)</f>
        <v>0</v>
      </c>
      <c r="L111" s="57">
        <f>VLOOKUP(A111,DEC!$A$2:$AP$301,42,FALSE)</f>
        <v>0</v>
      </c>
      <c r="M111" s="57">
        <f>VLOOKUP($A111,JAN!$A$2:$AM$301,39,FALSE)</f>
        <v>0</v>
      </c>
      <c r="N111" s="57">
        <f>VLOOKUP(A111,FEB!$A$2:$AJ$301,36,FALSE)</f>
        <v>0</v>
      </c>
      <c r="O111" s="215">
        <f>VLOOKUP($A111,MAR!$A$2:$AP$301,39,FALSE)</f>
        <v>0</v>
      </c>
      <c r="P111" s="215">
        <f>VLOOKUP($A111,MAR!$A$2:$AP$301,42,FALSE)</f>
        <v>0</v>
      </c>
      <c r="Q111" s="215">
        <f>VLOOKUP($A111,APR!$A$2:$AL$301,38,FALSE)</f>
        <v>0</v>
      </c>
      <c r="R111" s="215">
        <f>VLOOKUP(A111,MAY!$A$2:$AM$301,39,FALSE)</f>
        <v>0</v>
      </c>
      <c r="S111" s="215">
        <f>VLOOKUP($A111,JUN!$A$2:$AO$301,38,FALSE)</f>
        <v>0</v>
      </c>
      <c r="T111" s="215">
        <f>VLOOKUP($A111,JUN!$A$2:$AO$301,41,FALSE)</f>
        <v>0</v>
      </c>
      <c r="U111" s="216">
        <f t="shared" si="2"/>
        <v>0</v>
      </c>
      <c r="V111" s="217">
        <f>SUM(VLOOKUP(A111,SEP!$A$2:$AP$301,42,FALSE),VLOOKUP(A111,DEC!$A$2:$AQ$301,43,FALSE),VLOOKUP(A111,MAR!$A$2:$AQ$301,43,FALSE),VLOOKUP(A111,JUN!$A$2:$AP$301,42,FALSE))</f>
        <v>0</v>
      </c>
      <c r="W111" s="218" t="e">
        <f t="shared" si="3"/>
        <v>#DIV/0!</v>
      </c>
    </row>
    <row r="112" spans="1:23" x14ac:dyDescent="0.25">
      <c r="A112" s="59">
        <v>111</v>
      </c>
      <c r="B112" s="157">
        <f>VLOOKUP($A112,Table2[[No]:[Date Student Last Attended Program
(mm/dd/yyyy)]],2,FALSE)</f>
        <v>0</v>
      </c>
      <c r="C112" s="157">
        <f>VLOOKUP($A112,Table2[[No]:[Date Student Last Attended Program
(mm/dd/yyyy)]],4,FALSE)</f>
        <v>0</v>
      </c>
      <c r="D112" s="157">
        <f>VLOOKUP($A112,Table2[[No]:[Date Student Last Attended Program
(mm/dd/yyyy)]],14,FALSE)</f>
        <v>0</v>
      </c>
      <c r="E112" s="58">
        <f>COUNTIF(JUL!E112:AI112,"1")</f>
        <v>0</v>
      </c>
      <c r="F112" s="58">
        <f>COUNTIF(AUG!E112:AI112,"1")</f>
        <v>0</v>
      </c>
      <c r="G112" s="58">
        <f>VLOOKUP(A112,SEP!$A$2:$AL$301,38,FALSE)</f>
        <v>0</v>
      </c>
      <c r="H112" s="58">
        <f>VLOOKUP(A112,SEP!$A$2:$AP$301,41,FALSE)</f>
        <v>0</v>
      </c>
      <c r="I112" s="58">
        <f>VLOOKUP(A112,OCT!$A$2:$AM$301,39,FALSE)</f>
        <v>0</v>
      </c>
      <c r="J112" s="57">
        <f>VLOOKUP(A112,NOV!$A$2:$AL$301,38,FALSE)</f>
        <v>0</v>
      </c>
      <c r="K112" s="57">
        <f>VLOOKUP(A112,DEC!$A$2:$AM$301,39,FALSE)</f>
        <v>0</v>
      </c>
      <c r="L112" s="57">
        <f>VLOOKUP(A112,DEC!$A$2:$AP$301,42,FALSE)</f>
        <v>0</v>
      </c>
      <c r="M112" s="57">
        <f>VLOOKUP($A112,JAN!$A$2:$AM$301,39,FALSE)</f>
        <v>0</v>
      </c>
      <c r="N112" s="57">
        <f>VLOOKUP(A112,FEB!$A$2:$AJ$301,36,FALSE)</f>
        <v>0</v>
      </c>
      <c r="O112" s="215">
        <f>VLOOKUP($A112,MAR!$A$2:$AP$301,39,FALSE)</f>
        <v>0</v>
      </c>
      <c r="P112" s="215">
        <f>VLOOKUP($A112,MAR!$A$2:$AP$301,42,FALSE)</f>
        <v>0</v>
      </c>
      <c r="Q112" s="215">
        <f>VLOOKUP($A112,APR!$A$2:$AL$301,38,FALSE)</f>
        <v>0</v>
      </c>
      <c r="R112" s="215">
        <f>VLOOKUP(A112,MAY!$A$2:$AM$301,39,FALSE)</f>
        <v>0</v>
      </c>
      <c r="S112" s="215">
        <f>VLOOKUP($A112,JUN!$A$2:$AO$301,38,FALSE)</f>
        <v>0</v>
      </c>
      <c r="T112" s="215">
        <f>VLOOKUP($A112,JUN!$A$2:$AO$301,41,FALSE)</f>
        <v>0</v>
      </c>
      <c r="U112" s="216">
        <f t="shared" si="2"/>
        <v>0</v>
      </c>
      <c r="V112" s="217">
        <f>SUM(VLOOKUP(A112,SEP!$A$2:$AP$301,42,FALSE),VLOOKUP(A112,DEC!$A$2:$AQ$301,43,FALSE),VLOOKUP(A112,MAR!$A$2:$AQ$301,43,FALSE),VLOOKUP(A112,JUN!$A$2:$AP$301,42,FALSE))</f>
        <v>0</v>
      </c>
      <c r="W112" s="218" t="e">
        <f t="shared" si="3"/>
        <v>#DIV/0!</v>
      </c>
    </row>
    <row r="113" spans="1:23" x14ac:dyDescent="0.25">
      <c r="A113" s="59">
        <v>112</v>
      </c>
      <c r="B113" s="157">
        <f>VLOOKUP($A113,Table2[[No]:[Date Student Last Attended Program
(mm/dd/yyyy)]],2,FALSE)</f>
        <v>0</v>
      </c>
      <c r="C113" s="157">
        <f>VLOOKUP($A113,Table2[[No]:[Date Student Last Attended Program
(mm/dd/yyyy)]],4,FALSE)</f>
        <v>0</v>
      </c>
      <c r="D113" s="157">
        <f>VLOOKUP($A113,Table2[[No]:[Date Student Last Attended Program
(mm/dd/yyyy)]],14,FALSE)</f>
        <v>0</v>
      </c>
      <c r="E113" s="58">
        <f>COUNTIF(JUL!E113:AI113,"1")</f>
        <v>0</v>
      </c>
      <c r="F113" s="58">
        <f>COUNTIF(AUG!E113:AI113,"1")</f>
        <v>0</v>
      </c>
      <c r="G113" s="58">
        <f>VLOOKUP(A113,SEP!$A$2:$AL$301,38,FALSE)</f>
        <v>0</v>
      </c>
      <c r="H113" s="58">
        <f>VLOOKUP(A113,SEP!$A$2:$AP$301,41,FALSE)</f>
        <v>0</v>
      </c>
      <c r="I113" s="58">
        <f>VLOOKUP(A113,OCT!$A$2:$AM$301,39,FALSE)</f>
        <v>0</v>
      </c>
      <c r="J113" s="57">
        <f>VLOOKUP(A113,NOV!$A$2:$AL$301,38,FALSE)</f>
        <v>0</v>
      </c>
      <c r="K113" s="57">
        <f>VLOOKUP(A113,DEC!$A$2:$AM$301,39,FALSE)</f>
        <v>0</v>
      </c>
      <c r="L113" s="57">
        <f>VLOOKUP(A113,DEC!$A$2:$AP$301,42,FALSE)</f>
        <v>0</v>
      </c>
      <c r="M113" s="57">
        <f>VLOOKUP($A113,JAN!$A$2:$AM$301,39,FALSE)</f>
        <v>0</v>
      </c>
      <c r="N113" s="57">
        <f>VLOOKUP(A113,FEB!$A$2:$AJ$301,36,FALSE)</f>
        <v>0</v>
      </c>
      <c r="O113" s="215">
        <f>VLOOKUP($A113,MAR!$A$2:$AP$301,39,FALSE)</f>
        <v>0</v>
      </c>
      <c r="P113" s="215">
        <f>VLOOKUP($A113,MAR!$A$2:$AP$301,42,FALSE)</f>
        <v>0</v>
      </c>
      <c r="Q113" s="215">
        <f>VLOOKUP($A113,APR!$A$2:$AL$301,38,FALSE)</f>
        <v>0</v>
      </c>
      <c r="R113" s="215">
        <f>VLOOKUP(A113,MAY!$A$2:$AM$301,39,FALSE)</f>
        <v>0</v>
      </c>
      <c r="S113" s="215">
        <f>VLOOKUP($A113,JUN!$A$2:$AO$301,38,FALSE)</f>
        <v>0</v>
      </c>
      <c r="T113" s="215">
        <f>VLOOKUP($A113,JUN!$A$2:$AO$301,41,FALSE)</f>
        <v>0</v>
      </c>
      <c r="U113" s="216">
        <f t="shared" si="2"/>
        <v>0</v>
      </c>
      <c r="V113" s="217">
        <f>SUM(VLOOKUP(A113,SEP!$A$2:$AP$301,42,FALSE),VLOOKUP(A113,DEC!$A$2:$AQ$301,43,FALSE),VLOOKUP(A113,MAR!$A$2:$AQ$301,43,FALSE),VLOOKUP(A113,JUN!$A$2:$AP$301,42,FALSE))</f>
        <v>0</v>
      </c>
      <c r="W113" s="218" t="e">
        <f t="shared" si="3"/>
        <v>#DIV/0!</v>
      </c>
    </row>
    <row r="114" spans="1:23" x14ac:dyDescent="0.25">
      <c r="A114" s="59">
        <v>113</v>
      </c>
      <c r="B114" s="157">
        <f>VLOOKUP($A114,Table2[[No]:[Date Student Last Attended Program
(mm/dd/yyyy)]],2,FALSE)</f>
        <v>0</v>
      </c>
      <c r="C114" s="157">
        <f>VLOOKUP($A114,Table2[[No]:[Date Student Last Attended Program
(mm/dd/yyyy)]],4,FALSE)</f>
        <v>0</v>
      </c>
      <c r="D114" s="157">
        <f>VLOOKUP($A114,Table2[[No]:[Date Student Last Attended Program
(mm/dd/yyyy)]],14,FALSE)</f>
        <v>0</v>
      </c>
      <c r="E114" s="58">
        <f>COUNTIF(JUL!E114:AI114,"1")</f>
        <v>0</v>
      </c>
      <c r="F114" s="58">
        <f>COUNTIF(AUG!E114:AI114,"1")</f>
        <v>0</v>
      </c>
      <c r="G114" s="58">
        <f>VLOOKUP(A114,SEP!$A$2:$AL$301,38,FALSE)</f>
        <v>0</v>
      </c>
      <c r="H114" s="58">
        <f>VLOOKUP(A114,SEP!$A$2:$AP$301,41,FALSE)</f>
        <v>0</v>
      </c>
      <c r="I114" s="58">
        <f>VLOOKUP(A114,OCT!$A$2:$AM$301,39,FALSE)</f>
        <v>0</v>
      </c>
      <c r="J114" s="57">
        <f>VLOOKUP(A114,NOV!$A$2:$AL$301,38,FALSE)</f>
        <v>0</v>
      </c>
      <c r="K114" s="57">
        <f>VLOOKUP(A114,DEC!$A$2:$AM$301,39,FALSE)</f>
        <v>0</v>
      </c>
      <c r="L114" s="57">
        <f>VLOOKUP(A114,DEC!$A$2:$AP$301,42,FALSE)</f>
        <v>0</v>
      </c>
      <c r="M114" s="57">
        <f>VLOOKUP($A114,JAN!$A$2:$AM$301,39,FALSE)</f>
        <v>0</v>
      </c>
      <c r="N114" s="57">
        <f>VLOOKUP(A114,FEB!$A$2:$AJ$301,36,FALSE)</f>
        <v>0</v>
      </c>
      <c r="O114" s="215">
        <f>VLOOKUP($A114,MAR!$A$2:$AP$301,39,FALSE)</f>
        <v>0</v>
      </c>
      <c r="P114" s="215">
        <f>VLOOKUP($A114,MAR!$A$2:$AP$301,42,FALSE)</f>
        <v>0</v>
      </c>
      <c r="Q114" s="215">
        <f>VLOOKUP($A114,APR!$A$2:$AL$301,38,FALSE)</f>
        <v>0</v>
      </c>
      <c r="R114" s="215">
        <f>VLOOKUP(A114,MAY!$A$2:$AM$301,39,FALSE)</f>
        <v>0</v>
      </c>
      <c r="S114" s="215">
        <f>VLOOKUP($A114,JUN!$A$2:$AO$301,38,FALSE)</f>
        <v>0</v>
      </c>
      <c r="T114" s="215">
        <f>VLOOKUP($A114,JUN!$A$2:$AO$301,41,FALSE)</f>
        <v>0</v>
      </c>
      <c r="U114" s="216">
        <f t="shared" si="2"/>
        <v>0</v>
      </c>
      <c r="V114" s="217">
        <f>SUM(VLOOKUP(A114,SEP!$A$2:$AP$301,42,FALSE),VLOOKUP(A114,DEC!$A$2:$AQ$301,43,FALSE),VLOOKUP(A114,MAR!$A$2:$AQ$301,43,FALSE),VLOOKUP(A114,JUN!$A$2:$AP$301,42,FALSE))</f>
        <v>0</v>
      </c>
      <c r="W114" s="218" t="e">
        <f t="shared" si="3"/>
        <v>#DIV/0!</v>
      </c>
    </row>
    <row r="115" spans="1:23" x14ac:dyDescent="0.25">
      <c r="A115" s="59">
        <v>114</v>
      </c>
      <c r="B115" s="157">
        <f>VLOOKUP($A115,Table2[[No]:[Date Student Last Attended Program
(mm/dd/yyyy)]],2,FALSE)</f>
        <v>0</v>
      </c>
      <c r="C115" s="157">
        <f>VLOOKUP($A115,Table2[[No]:[Date Student Last Attended Program
(mm/dd/yyyy)]],4,FALSE)</f>
        <v>0</v>
      </c>
      <c r="D115" s="157">
        <f>VLOOKUP($A115,Table2[[No]:[Date Student Last Attended Program
(mm/dd/yyyy)]],14,FALSE)</f>
        <v>0</v>
      </c>
      <c r="E115" s="58">
        <f>COUNTIF(JUL!E115:AI115,"1")</f>
        <v>0</v>
      </c>
      <c r="F115" s="58">
        <f>COUNTIF(AUG!E115:AI115,"1")</f>
        <v>0</v>
      </c>
      <c r="G115" s="58">
        <f>VLOOKUP(A115,SEP!$A$2:$AL$301,38,FALSE)</f>
        <v>0</v>
      </c>
      <c r="H115" s="58">
        <f>VLOOKUP(A115,SEP!$A$2:$AP$301,41,FALSE)</f>
        <v>0</v>
      </c>
      <c r="I115" s="58">
        <f>VLOOKUP(A115,OCT!$A$2:$AM$301,39,FALSE)</f>
        <v>0</v>
      </c>
      <c r="J115" s="57">
        <f>VLOOKUP(A115,NOV!$A$2:$AL$301,38,FALSE)</f>
        <v>0</v>
      </c>
      <c r="K115" s="57">
        <f>VLOOKUP(A115,DEC!$A$2:$AM$301,39,FALSE)</f>
        <v>0</v>
      </c>
      <c r="L115" s="57">
        <f>VLOOKUP(A115,DEC!$A$2:$AP$301,42,FALSE)</f>
        <v>0</v>
      </c>
      <c r="M115" s="57">
        <f>VLOOKUP($A115,JAN!$A$2:$AM$301,39,FALSE)</f>
        <v>0</v>
      </c>
      <c r="N115" s="57">
        <f>VLOOKUP(A115,FEB!$A$2:$AJ$301,36,FALSE)</f>
        <v>0</v>
      </c>
      <c r="O115" s="215">
        <f>VLOOKUP($A115,MAR!$A$2:$AP$301,39,FALSE)</f>
        <v>0</v>
      </c>
      <c r="P115" s="215">
        <f>VLOOKUP($A115,MAR!$A$2:$AP$301,42,FALSE)</f>
        <v>0</v>
      </c>
      <c r="Q115" s="215">
        <f>VLOOKUP($A115,APR!$A$2:$AL$301,38,FALSE)</f>
        <v>0</v>
      </c>
      <c r="R115" s="215">
        <f>VLOOKUP(A115,MAY!$A$2:$AM$301,39,FALSE)</f>
        <v>0</v>
      </c>
      <c r="S115" s="215">
        <f>VLOOKUP($A115,JUN!$A$2:$AO$301,38,FALSE)</f>
        <v>0</v>
      </c>
      <c r="T115" s="215">
        <f>VLOOKUP($A115,JUN!$A$2:$AO$301,41,FALSE)</f>
        <v>0</v>
      </c>
      <c r="U115" s="216">
        <f t="shared" si="2"/>
        <v>0</v>
      </c>
      <c r="V115" s="217">
        <f>SUM(VLOOKUP(A115,SEP!$A$2:$AP$301,42,FALSE),VLOOKUP(A115,DEC!$A$2:$AQ$301,43,FALSE),VLOOKUP(A115,MAR!$A$2:$AQ$301,43,FALSE),VLOOKUP(A115,JUN!$A$2:$AP$301,42,FALSE))</f>
        <v>0</v>
      </c>
      <c r="W115" s="218" t="e">
        <f t="shared" si="3"/>
        <v>#DIV/0!</v>
      </c>
    </row>
    <row r="116" spans="1:23" x14ac:dyDescent="0.25">
      <c r="A116" s="59">
        <v>115</v>
      </c>
      <c r="B116" s="157">
        <f>VLOOKUP($A116,Table2[[No]:[Date Student Last Attended Program
(mm/dd/yyyy)]],2,FALSE)</f>
        <v>0</v>
      </c>
      <c r="C116" s="157">
        <f>VLOOKUP($A116,Table2[[No]:[Date Student Last Attended Program
(mm/dd/yyyy)]],4,FALSE)</f>
        <v>0</v>
      </c>
      <c r="D116" s="157">
        <f>VLOOKUP($A116,Table2[[No]:[Date Student Last Attended Program
(mm/dd/yyyy)]],14,FALSE)</f>
        <v>0</v>
      </c>
      <c r="E116" s="58">
        <f>COUNTIF(JUL!E116:AI116,"1")</f>
        <v>0</v>
      </c>
      <c r="F116" s="58">
        <f>COUNTIF(AUG!E116:AI116,"1")</f>
        <v>0</v>
      </c>
      <c r="G116" s="58">
        <f>VLOOKUP(A116,SEP!$A$2:$AL$301,38,FALSE)</f>
        <v>0</v>
      </c>
      <c r="H116" s="58">
        <f>VLOOKUP(A116,SEP!$A$2:$AP$301,41,FALSE)</f>
        <v>0</v>
      </c>
      <c r="I116" s="58">
        <f>VLOOKUP(A116,OCT!$A$2:$AM$301,39,FALSE)</f>
        <v>0</v>
      </c>
      <c r="J116" s="57">
        <f>VLOOKUP(A116,NOV!$A$2:$AL$301,38,FALSE)</f>
        <v>0</v>
      </c>
      <c r="K116" s="57">
        <f>VLOOKUP(A116,DEC!$A$2:$AM$301,39,FALSE)</f>
        <v>0</v>
      </c>
      <c r="L116" s="57">
        <f>VLOOKUP(A116,DEC!$A$2:$AP$301,42,FALSE)</f>
        <v>0</v>
      </c>
      <c r="M116" s="57">
        <f>VLOOKUP($A116,JAN!$A$2:$AM$301,39,FALSE)</f>
        <v>0</v>
      </c>
      <c r="N116" s="57">
        <f>VLOOKUP(A116,FEB!$A$2:$AJ$301,36,FALSE)</f>
        <v>0</v>
      </c>
      <c r="O116" s="215">
        <f>VLOOKUP($A116,MAR!$A$2:$AP$301,39,FALSE)</f>
        <v>0</v>
      </c>
      <c r="P116" s="215">
        <f>VLOOKUP($A116,MAR!$A$2:$AP$301,42,FALSE)</f>
        <v>0</v>
      </c>
      <c r="Q116" s="215">
        <f>VLOOKUP($A116,APR!$A$2:$AL$301,38,FALSE)</f>
        <v>0</v>
      </c>
      <c r="R116" s="215">
        <f>VLOOKUP(A116,MAY!$A$2:$AM$301,39,FALSE)</f>
        <v>0</v>
      </c>
      <c r="S116" s="215">
        <f>VLOOKUP($A116,JUN!$A$2:$AO$301,38,FALSE)</f>
        <v>0</v>
      </c>
      <c r="T116" s="215">
        <f>VLOOKUP($A116,JUN!$A$2:$AO$301,41,FALSE)</f>
        <v>0</v>
      </c>
      <c r="U116" s="216">
        <f t="shared" si="2"/>
        <v>0</v>
      </c>
      <c r="V116" s="217">
        <f>SUM(VLOOKUP(A116,SEP!$A$2:$AP$301,42,FALSE),VLOOKUP(A116,DEC!$A$2:$AQ$301,43,FALSE),VLOOKUP(A116,MAR!$A$2:$AQ$301,43,FALSE),VLOOKUP(A116,JUN!$A$2:$AP$301,42,FALSE))</f>
        <v>0</v>
      </c>
      <c r="W116" s="218" t="e">
        <f t="shared" si="3"/>
        <v>#DIV/0!</v>
      </c>
    </row>
    <row r="117" spans="1:23" x14ac:dyDescent="0.25">
      <c r="A117" s="59">
        <v>116</v>
      </c>
      <c r="B117" s="157">
        <f>VLOOKUP($A117,Table2[[No]:[Date Student Last Attended Program
(mm/dd/yyyy)]],2,FALSE)</f>
        <v>0</v>
      </c>
      <c r="C117" s="157">
        <f>VLOOKUP($A117,Table2[[No]:[Date Student Last Attended Program
(mm/dd/yyyy)]],4,FALSE)</f>
        <v>0</v>
      </c>
      <c r="D117" s="157">
        <f>VLOOKUP($A117,Table2[[No]:[Date Student Last Attended Program
(mm/dd/yyyy)]],14,FALSE)</f>
        <v>0</v>
      </c>
      <c r="E117" s="58">
        <f>COUNTIF(JUL!E117:AI117,"1")</f>
        <v>0</v>
      </c>
      <c r="F117" s="58">
        <f>COUNTIF(AUG!E117:AI117,"1")</f>
        <v>0</v>
      </c>
      <c r="G117" s="58">
        <f>VLOOKUP(A117,SEP!$A$2:$AL$301,38,FALSE)</f>
        <v>0</v>
      </c>
      <c r="H117" s="58">
        <f>VLOOKUP(A117,SEP!$A$2:$AP$301,41,FALSE)</f>
        <v>0</v>
      </c>
      <c r="I117" s="58">
        <f>VLOOKUP(A117,OCT!$A$2:$AM$301,39,FALSE)</f>
        <v>0</v>
      </c>
      <c r="J117" s="57">
        <f>VLOOKUP(A117,NOV!$A$2:$AL$301,38,FALSE)</f>
        <v>0</v>
      </c>
      <c r="K117" s="57">
        <f>VLOOKUP(A117,DEC!$A$2:$AM$301,39,FALSE)</f>
        <v>0</v>
      </c>
      <c r="L117" s="57">
        <f>VLOOKUP(A117,DEC!$A$2:$AP$301,42,FALSE)</f>
        <v>0</v>
      </c>
      <c r="M117" s="57">
        <f>VLOOKUP($A117,JAN!$A$2:$AM$301,39,FALSE)</f>
        <v>0</v>
      </c>
      <c r="N117" s="57">
        <f>VLOOKUP(A117,FEB!$A$2:$AJ$301,36,FALSE)</f>
        <v>0</v>
      </c>
      <c r="O117" s="215">
        <f>VLOOKUP($A117,MAR!$A$2:$AP$301,39,FALSE)</f>
        <v>0</v>
      </c>
      <c r="P117" s="215">
        <f>VLOOKUP($A117,MAR!$A$2:$AP$301,42,FALSE)</f>
        <v>0</v>
      </c>
      <c r="Q117" s="215">
        <f>VLOOKUP($A117,APR!$A$2:$AL$301,38,FALSE)</f>
        <v>0</v>
      </c>
      <c r="R117" s="215">
        <f>VLOOKUP(A117,MAY!$A$2:$AM$301,39,FALSE)</f>
        <v>0</v>
      </c>
      <c r="S117" s="215">
        <f>VLOOKUP($A117,JUN!$A$2:$AO$301,38,FALSE)</f>
        <v>0</v>
      </c>
      <c r="T117" s="215">
        <f>VLOOKUP($A117,JUN!$A$2:$AO$301,41,FALSE)</f>
        <v>0</v>
      </c>
      <c r="U117" s="216">
        <f t="shared" si="2"/>
        <v>0</v>
      </c>
      <c r="V117" s="217">
        <f>SUM(VLOOKUP(A117,SEP!$A$2:$AP$301,42,FALSE),VLOOKUP(A117,DEC!$A$2:$AQ$301,43,FALSE),VLOOKUP(A117,MAR!$A$2:$AQ$301,43,FALSE),VLOOKUP(A117,JUN!$A$2:$AP$301,42,FALSE))</f>
        <v>0</v>
      </c>
      <c r="W117" s="218" t="e">
        <f t="shared" si="3"/>
        <v>#DIV/0!</v>
      </c>
    </row>
    <row r="118" spans="1:23" x14ac:dyDescent="0.25">
      <c r="A118" s="59">
        <v>117</v>
      </c>
      <c r="B118" s="157">
        <f>VLOOKUP($A118,Table2[[No]:[Date Student Last Attended Program
(mm/dd/yyyy)]],2,FALSE)</f>
        <v>0</v>
      </c>
      <c r="C118" s="157">
        <f>VLOOKUP($A118,Table2[[No]:[Date Student Last Attended Program
(mm/dd/yyyy)]],4,FALSE)</f>
        <v>0</v>
      </c>
      <c r="D118" s="157">
        <f>VLOOKUP($A118,Table2[[No]:[Date Student Last Attended Program
(mm/dd/yyyy)]],14,FALSE)</f>
        <v>0</v>
      </c>
      <c r="E118" s="58">
        <f>COUNTIF(JUL!E118:AI118,"1")</f>
        <v>0</v>
      </c>
      <c r="F118" s="58">
        <f>COUNTIF(AUG!E118:AI118,"1")</f>
        <v>0</v>
      </c>
      <c r="G118" s="58">
        <f>VLOOKUP(A118,SEP!$A$2:$AL$301,38,FALSE)</f>
        <v>0</v>
      </c>
      <c r="H118" s="58">
        <f>VLOOKUP(A118,SEP!$A$2:$AP$301,41,FALSE)</f>
        <v>0</v>
      </c>
      <c r="I118" s="58">
        <f>VLOOKUP(A118,OCT!$A$2:$AM$301,39,FALSE)</f>
        <v>0</v>
      </c>
      <c r="J118" s="57">
        <f>VLOOKUP(A118,NOV!$A$2:$AL$301,38,FALSE)</f>
        <v>0</v>
      </c>
      <c r="K118" s="57">
        <f>VLOOKUP(A118,DEC!$A$2:$AM$301,39,FALSE)</f>
        <v>0</v>
      </c>
      <c r="L118" s="57">
        <f>VLOOKUP(A118,DEC!$A$2:$AP$301,42,FALSE)</f>
        <v>0</v>
      </c>
      <c r="M118" s="57">
        <f>VLOOKUP($A118,JAN!$A$2:$AM$301,39,FALSE)</f>
        <v>0</v>
      </c>
      <c r="N118" s="57">
        <f>VLOOKUP(A118,FEB!$A$2:$AJ$301,36,FALSE)</f>
        <v>0</v>
      </c>
      <c r="O118" s="215">
        <f>VLOOKUP($A118,MAR!$A$2:$AP$301,39,FALSE)</f>
        <v>0</v>
      </c>
      <c r="P118" s="215">
        <f>VLOOKUP($A118,MAR!$A$2:$AP$301,42,FALSE)</f>
        <v>0</v>
      </c>
      <c r="Q118" s="215">
        <f>VLOOKUP($A118,APR!$A$2:$AL$301,38,FALSE)</f>
        <v>0</v>
      </c>
      <c r="R118" s="215">
        <f>VLOOKUP(A118,MAY!$A$2:$AM$301,39,FALSE)</f>
        <v>0</v>
      </c>
      <c r="S118" s="215">
        <f>VLOOKUP($A118,JUN!$A$2:$AO$301,38,FALSE)</f>
        <v>0</v>
      </c>
      <c r="T118" s="215">
        <f>VLOOKUP($A118,JUN!$A$2:$AO$301,41,FALSE)</f>
        <v>0</v>
      </c>
      <c r="U118" s="216">
        <f t="shared" si="2"/>
        <v>0</v>
      </c>
      <c r="V118" s="217">
        <f>SUM(VLOOKUP(A118,SEP!$A$2:$AP$301,42,FALSE),VLOOKUP(A118,DEC!$A$2:$AQ$301,43,FALSE),VLOOKUP(A118,MAR!$A$2:$AQ$301,43,FALSE),VLOOKUP(A118,JUN!$A$2:$AP$301,42,FALSE))</f>
        <v>0</v>
      </c>
      <c r="W118" s="218" t="e">
        <f t="shared" si="3"/>
        <v>#DIV/0!</v>
      </c>
    </row>
    <row r="119" spans="1:23" x14ac:dyDescent="0.25">
      <c r="A119" s="59">
        <v>118</v>
      </c>
      <c r="B119" s="157">
        <f>VLOOKUP($A119,Table2[[No]:[Date Student Last Attended Program
(mm/dd/yyyy)]],2,FALSE)</f>
        <v>0</v>
      </c>
      <c r="C119" s="157">
        <f>VLOOKUP($A119,Table2[[No]:[Date Student Last Attended Program
(mm/dd/yyyy)]],4,FALSE)</f>
        <v>0</v>
      </c>
      <c r="D119" s="157">
        <f>VLOOKUP($A119,Table2[[No]:[Date Student Last Attended Program
(mm/dd/yyyy)]],14,FALSE)</f>
        <v>0</v>
      </c>
      <c r="E119" s="58">
        <f>COUNTIF(JUL!E119:AI119,"1")</f>
        <v>0</v>
      </c>
      <c r="F119" s="58">
        <f>COUNTIF(AUG!E119:AI119,"1")</f>
        <v>0</v>
      </c>
      <c r="G119" s="58">
        <f>VLOOKUP(A119,SEP!$A$2:$AL$301,38,FALSE)</f>
        <v>0</v>
      </c>
      <c r="H119" s="58">
        <f>VLOOKUP(A119,SEP!$A$2:$AP$301,41,FALSE)</f>
        <v>0</v>
      </c>
      <c r="I119" s="58">
        <f>VLOOKUP(A119,OCT!$A$2:$AM$301,39,FALSE)</f>
        <v>0</v>
      </c>
      <c r="J119" s="57">
        <f>VLOOKUP(A119,NOV!$A$2:$AL$301,38,FALSE)</f>
        <v>0</v>
      </c>
      <c r="K119" s="57">
        <f>VLOOKUP(A119,DEC!$A$2:$AM$301,39,FALSE)</f>
        <v>0</v>
      </c>
      <c r="L119" s="57">
        <f>VLOOKUP(A119,DEC!$A$2:$AP$301,42,FALSE)</f>
        <v>0</v>
      </c>
      <c r="M119" s="57">
        <f>VLOOKUP($A119,JAN!$A$2:$AM$301,39,FALSE)</f>
        <v>0</v>
      </c>
      <c r="N119" s="57">
        <f>VLOOKUP(A119,FEB!$A$2:$AJ$301,36,FALSE)</f>
        <v>0</v>
      </c>
      <c r="O119" s="215">
        <f>VLOOKUP($A119,MAR!$A$2:$AP$301,39,FALSE)</f>
        <v>0</v>
      </c>
      <c r="P119" s="215">
        <f>VLOOKUP($A119,MAR!$A$2:$AP$301,42,FALSE)</f>
        <v>0</v>
      </c>
      <c r="Q119" s="215">
        <f>VLOOKUP($A119,APR!$A$2:$AL$301,38,FALSE)</f>
        <v>0</v>
      </c>
      <c r="R119" s="215">
        <f>VLOOKUP(A119,MAY!$A$2:$AM$301,39,FALSE)</f>
        <v>0</v>
      </c>
      <c r="S119" s="215">
        <f>VLOOKUP($A119,JUN!$A$2:$AO$301,38,FALSE)</f>
        <v>0</v>
      </c>
      <c r="T119" s="215">
        <f>VLOOKUP($A119,JUN!$A$2:$AO$301,41,FALSE)</f>
        <v>0</v>
      </c>
      <c r="U119" s="216">
        <f t="shared" si="2"/>
        <v>0</v>
      </c>
      <c r="V119" s="217">
        <f>SUM(VLOOKUP(A119,SEP!$A$2:$AP$301,42,FALSE),VLOOKUP(A119,DEC!$A$2:$AQ$301,43,FALSE),VLOOKUP(A119,MAR!$A$2:$AQ$301,43,FALSE),VLOOKUP(A119,JUN!$A$2:$AP$301,42,FALSE))</f>
        <v>0</v>
      </c>
      <c r="W119" s="218" t="e">
        <f t="shared" si="3"/>
        <v>#DIV/0!</v>
      </c>
    </row>
    <row r="120" spans="1:23" x14ac:dyDescent="0.25">
      <c r="A120" s="59">
        <v>119</v>
      </c>
      <c r="B120" s="157">
        <f>VLOOKUP($A120,Table2[[No]:[Date Student Last Attended Program
(mm/dd/yyyy)]],2,FALSE)</f>
        <v>0</v>
      </c>
      <c r="C120" s="157">
        <f>VLOOKUP($A120,Table2[[No]:[Date Student Last Attended Program
(mm/dd/yyyy)]],4,FALSE)</f>
        <v>0</v>
      </c>
      <c r="D120" s="157">
        <f>VLOOKUP($A120,Table2[[No]:[Date Student Last Attended Program
(mm/dd/yyyy)]],14,FALSE)</f>
        <v>0</v>
      </c>
      <c r="E120" s="58">
        <f>COUNTIF(JUL!E120:AI120,"1")</f>
        <v>0</v>
      </c>
      <c r="F120" s="58">
        <f>COUNTIF(AUG!E120:AI120,"1")</f>
        <v>0</v>
      </c>
      <c r="G120" s="58">
        <f>VLOOKUP(A120,SEP!$A$2:$AL$301,38,FALSE)</f>
        <v>0</v>
      </c>
      <c r="H120" s="58">
        <f>VLOOKUP(A120,SEP!$A$2:$AP$301,41,FALSE)</f>
        <v>0</v>
      </c>
      <c r="I120" s="58">
        <f>VLOOKUP(A120,OCT!$A$2:$AM$301,39,FALSE)</f>
        <v>0</v>
      </c>
      <c r="J120" s="57">
        <f>VLOOKUP(A120,NOV!$A$2:$AL$301,38,FALSE)</f>
        <v>0</v>
      </c>
      <c r="K120" s="57">
        <f>VLOOKUP(A120,DEC!$A$2:$AM$301,39,FALSE)</f>
        <v>0</v>
      </c>
      <c r="L120" s="57">
        <f>VLOOKUP(A120,DEC!$A$2:$AP$301,42,FALSE)</f>
        <v>0</v>
      </c>
      <c r="M120" s="57">
        <f>VLOOKUP($A120,JAN!$A$2:$AM$301,39,FALSE)</f>
        <v>0</v>
      </c>
      <c r="N120" s="57">
        <f>VLOOKUP(A120,FEB!$A$2:$AJ$301,36,FALSE)</f>
        <v>0</v>
      </c>
      <c r="O120" s="215">
        <f>VLOOKUP($A120,MAR!$A$2:$AP$301,39,FALSE)</f>
        <v>0</v>
      </c>
      <c r="P120" s="215">
        <f>VLOOKUP($A120,MAR!$A$2:$AP$301,42,FALSE)</f>
        <v>0</v>
      </c>
      <c r="Q120" s="215">
        <f>VLOOKUP($A120,APR!$A$2:$AL$301,38,FALSE)</f>
        <v>0</v>
      </c>
      <c r="R120" s="215">
        <f>VLOOKUP(A120,MAY!$A$2:$AM$301,39,FALSE)</f>
        <v>0</v>
      </c>
      <c r="S120" s="215">
        <f>VLOOKUP($A120,JUN!$A$2:$AO$301,38,FALSE)</f>
        <v>0</v>
      </c>
      <c r="T120" s="215">
        <f>VLOOKUP($A120,JUN!$A$2:$AO$301,41,FALSE)</f>
        <v>0</v>
      </c>
      <c r="U120" s="216">
        <f t="shared" si="2"/>
        <v>0</v>
      </c>
      <c r="V120" s="217">
        <f>SUM(VLOOKUP(A120,SEP!$A$2:$AP$301,42,FALSE),VLOOKUP(A120,DEC!$A$2:$AQ$301,43,FALSE),VLOOKUP(A120,MAR!$A$2:$AQ$301,43,FALSE),VLOOKUP(A120,JUN!$A$2:$AP$301,42,FALSE))</f>
        <v>0</v>
      </c>
      <c r="W120" s="218" t="e">
        <f t="shared" si="3"/>
        <v>#DIV/0!</v>
      </c>
    </row>
    <row r="121" spans="1:23" x14ac:dyDescent="0.25">
      <c r="A121" s="59">
        <v>120</v>
      </c>
      <c r="B121" s="157">
        <f>VLOOKUP($A121,Table2[[No]:[Date Student Last Attended Program
(mm/dd/yyyy)]],2,FALSE)</f>
        <v>0</v>
      </c>
      <c r="C121" s="157">
        <f>VLOOKUP($A121,Table2[[No]:[Date Student Last Attended Program
(mm/dd/yyyy)]],4,FALSE)</f>
        <v>0</v>
      </c>
      <c r="D121" s="157">
        <f>VLOOKUP($A121,Table2[[No]:[Date Student Last Attended Program
(mm/dd/yyyy)]],14,FALSE)</f>
        <v>0</v>
      </c>
      <c r="E121" s="58">
        <f>COUNTIF(JUL!E121:AI121,"1")</f>
        <v>0</v>
      </c>
      <c r="F121" s="58">
        <f>COUNTIF(AUG!E121:AI121,"1")</f>
        <v>0</v>
      </c>
      <c r="G121" s="58">
        <f>VLOOKUP(A121,SEP!$A$2:$AL$301,38,FALSE)</f>
        <v>0</v>
      </c>
      <c r="H121" s="58">
        <f>VLOOKUP(A121,SEP!$A$2:$AP$301,41,FALSE)</f>
        <v>0</v>
      </c>
      <c r="I121" s="58">
        <f>VLOOKUP(A121,OCT!$A$2:$AM$301,39,FALSE)</f>
        <v>0</v>
      </c>
      <c r="J121" s="57">
        <f>VLOOKUP(A121,NOV!$A$2:$AL$301,38,FALSE)</f>
        <v>0</v>
      </c>
      <c r="K121" s="57">
        <f>VLOOKUP(A121,DEC!$A$2:$AM$301,39,FALSE)</f>
        <v>0</v>
      </c>
      <c r="L121" s="57">
        <f>VLOOKUP(A121,DEC!$A$2:$AP$301,42,FALSE)</f>
        <v>0</v>
      </c>
      <c r="M121" s="57">
        <f>VLOOKUP($A121,JAN!$A$2:$AM$301,39,FALSE)</f>
        <v>0</v>
      </c>
      <c r="N121" s="57">
        <f>VLOOKUP(A121,FEB!$A$2:$AJ$301,36,FALSE)</f>
        <v>0</v>
      </c>
      <c r="O121" s="215">
        <f>VLOOKUP($A121,MAR!$A$2:$AP$301,39,FALSE)</f>
        <v>0</v>
      </c>
      <c r="P121" s="215">
        <f>VLOOKUP($A121,MAR!$A$2:$AP$301,42,FALSE)</f>
        <v>0</v>
      </c>
      <c r="Q121" s="215">
        <f>VLOOKUP($A121,APR!$A$2:$AL$301,38,FALSE)</f>
        <v>0</v>
      </c>
      <c r="R121" s="215">
        <f>VLOOKUP(A121,MAY!$A$2:$AM$301,39,FALSE)</f>
        <v>0</v>
      </c>
      <c r="S121" s="215">
        <f>VLOOKUP($A121,JUN!$A$2:$AO$301,38,FALSE)</f>
        <v>0</v>
      </c>
      <c r="T121" s="215">
        <f>VLOOKUP($A121,JUN!$A$2:$AO$301,41,FALSE)</f>
        <v>0</v>
      </c>
      <c r="U121" s="216">
        <f t="shared" si="2"/>
        <v>0</v>
      </c>
      <c r="V121" s="217">
        <f>SUM(VLOOKUP(A121,SEP!$A$2:$AP$301,42,FALSE),VLOOKUP(A121,DEC!$A$2:$AQ$301,43,FALSE),VLOOKUP(A121,MAR!$A$2:$AQ$301,43,FALSE),VLOOKUP(A121,JUN!$A$2:$AP$301,42,FALSE))</f>
        <v>0</v>
      </c>
      <c r="W121" s="218" t="e">
        <f t="shared" si="3"/>
        <v>#DIV/0!</v>
      </c>
    </row>
    <row r="122" spans="1:23" x14ac:dyDescent="0.25">
      <c r="A122" s="59">
        <v>121</v>
      </c>
      <c r="B122" s="157">
        <f>VLOOKUP($A122,Table2[[No]:[Date Student Last Attended Program
(mm/dd/yyyy)]],2,FALSE)</f>
        <v>0</v>
      </c>
      <c r="C122" s="157">
        <f>VLOOKUP($A122,Table2[[No]:[Date Student Last Attended Program
(mm/dd/yyyy)]],4,FALSE)</f>
        <v>0</v>
      </c>
      <c r="D122" s="157">
        <f>VLOOKUP($A122,Table2[[No]:[Date Student Last Attended Program
(mm/dd/yyyy)]],14,FALSE)</f>
        <v>0</v>
      </c>
      <c r="E122" s="58">
        <f>COUNTIF(JUL!E122:AI122,"1")</f>
        <v>0</v>
      </c>
      <c r="F122" s="58">
        <f>COUNTIF(AUG!E122:AI122,"1")</f>
        <v>0</v>
      </c>
      <c r="G122" s="58">
        <f>VLOOKUP(A122,SEP!$A$2:$AL$301,38,FALSE)</f>
        <v>0</v>
      </c>
      <c r="H122" s="58">
        <f>VLOOKUP(A122,SEP!$A$2:$AP$301,41,FALSE)</f>
        <v>0</v>
      </c>
      <c r="I122" s="58">
        <f>VLOOKUP(A122,OCT!$A$2:$AM$301,39,FALSE)</f>
        <v>0</v>
      </c>
      <c r="J122" s="57">
        <f>VLOOKUP(A122,NOV!$A$2:$AL$301,38,FALSE)</f>
        <v>0</v>
      </c>
      <c r="K122" s="57">
        <f>VLOOKUP(A122,DEC!$A$2:$AM$301,39,FALSE)</f>
        <v>0</v>
      </c>
      <c r="L122" s="57">
        <f>VLOOKUP(A122,DEC!$A$2:$AP$301,42,FALSE)</f>
        <v>0</v>
      </c>
      <c r="M122" s="57">
        <f>VLOOKUP($A122,JAN!$A$2:$AM$301,39,FALSE)</f>
        <v>0</v>
      </c>
      <c r="N122" s="57">
        <f>VLOOKUP(A122,FEB!$A$2:$AJ$301,36,FALSE)</f>
        <v>0</v>
      </c>
      <c r="O122" s="215">
        <f>VLOOKUP($A122,MAR!$A$2:$AP$301,39,FALSE)</f>
        <v>0</v>
      </c>
      <c r="P122" s="215">
        <f>VLOOKUP($A122,MAR!$A$2:$AP$301,42,FALSE)</f>
        <v>0</v>
      </c>
      <c r="Q122" s="215">
        <f>VLOOKUP($A122,APR!$A$2:$AL$301,38,FALSE)</f>
        <v>0</v>
      </c>
      <c r="R122" s="215">
        <f>VLOOKUP(A122,MAY!$A$2:$AM$301,39,FALSE)</f>
        <v>0</v>
      </c>
      <c r="S122" s="215">
        <f>VLOOKUP($A122,JUN!$A$2:$AO$301,38,FALSE)</f>
        <v>0</v>
      </c>
      <c r="T122" s="215">
        <f>VLOOKUP($A122,JUN!$A$2:$AO$301,41,FALSE)</f>
        <v>0</v>
      </c>
      <c r="U122" s="216">
        <f t="shared" si="2"/>
        <v>0</v>
      </c>
      <c r="V122" s="217">
        <f>SUM(VLOOKUP(A122,SEP!$A$2:$AP$301,42,FALSE),VLOOKUP(A122,DEC!$A$2:$AQ$301,43,FALSE),VLOOKUP(A122,MAR!$A$2:$AQ$301,43,FALSE),VLOOKUP(A122,JUN!$A$2:$AP$301,42,FALSE))</f>
        <v>0</v>
      </c>
      <c r="W122" s="218" t="e">
        <f t="shared" si="3"/>
        <v>#DIV/0!</v>
      </c>
    </row>
    <row r="123" spans="1:23" x14ac:dyDescent="0.25">
      <c r="A123" s="59">
        <v>122</v>
      </c>
      <c r="B123" s="157">
        <f>VLOOKUP($A123,Table2[[No]:[Date Student Last Attended Program
(mm/dd/yyyy)]],2,FALSE)</f>
        <v>0</v>
      </c>
      <c r="C123" s="157">
        <f>VLOOKUP($A123,Table2[[No]:[Date Student Last Attended Program
(mm/dd/yyyy)]],4,FALSE)</f>
        <v>0</v>
      </c>
      <c r="D123" s="157">
        <f>VLOOKUP($A123,Table2[[No]:[Date Student Last Attended Program
(mm/dd/yyyy)]],14,FALSE)</f>
        <v>0</v>
      </c>
      <c r="E123" s="58">
        <f>COUNTIF(JUL!E123:AI123,"1")</f>
        <v>0</v>
      </c>
      <c r="F123" s="58">
        <f>COUNTIF(AUG!E123:AI123,"1")</f>
        <v>0</v>
      </c>
      <c r="G123" s="58">
        <f>VLOOKUP(A123,SEP!$A$2:$AL$301,38,FALSE)</f>
        <v>0</v>
      </c>
      <c r="H123" s="58">
        <f>VLOOKUP(A123,SEP!$A$2:$AP$301,41,FALSE)</f>
        <v>0</v>
      </c>
      <c r="I123" s="58">
        <f>VLOOKUP(A123,OCT!$A$2:$AM$301,39,FALSE)</f>
        <v>0</v>
      </c>
      <c r="J123" s="57">
        <f>VLOOKUP(A123,NOV!$A$2:$AL$301,38,FALSE)</f>
        <v>0</v>
      </c>
      <c r="K123" s="57">
        <f>VLOOKUP(A123,DEC!$A$2:$AM$301,39,FALSE)</f>
        <v>0</v>
      </c>
      <c r="L123" s="57">
        <f>VLOOKUP(A123,DEC!$A$2:$AP$301,42,FALSE)</f>
        <v>0</v>
      </c>
      <c r="M123" s="57">
        <f>VLOOKUP($A123,JAN!$A$2:$AM$301,39,FALSE)</f>
        <v>0</v>
      </c>
      <c r="N123" s="57">
        <f>VLOOKUP(A123,FEB!$A$2:$AJ$301,36,FALSE)</f>
        <v>0</v>
      </c>
      <c r="O123" s="215">
        <f>VLOOKUP($A123,MAR!$A$2:$AP$301,39,FALSE)</f>
        <v>0</v>
      </c>
      <c r="P123" s="215">
        <f>VLOOKUP($A123,MAR!$A$2:$AP$301,42,FALSE)</f>
        <v>0</v>
      </c>
      <c r="Q123" s="215">
        <f>VLOOKUP($A123,APR!$A$2:$AL$301,38,FALSE)</f>
        <v>0</v>
      </c>
      <c r="R123" s="215">
        <f>VLOOKUP(A123,MAY!$A$2:$AM$301,39,FALSE)</f>
        <v>0</v>
      </c>
      <c r="S123" s="215">
        <f>VLOOKUP($A123,JUN!$A$2:$AO$301,38,FALSE)</f>
        <v>0</v>
      </c>
      <c r="T123" s="215">
        <f>VLOOKUP($A123,JUN!$A$2:$AO$301,41,FALSE)</f>
        <v>0</v>
      </c>
      <c r="U123" s="216">
        <f t="shared" si="2"/>
        <v>0</v>
      </c>
      <c r="V123" s="217">
        <f>SUM(VLOOKUP(A123,SEP!$A$2:$AP$301,42,FALSE),VLOOKUP(A123,DEC!$A$2:$AQ$301,43,FALSE),VLOOKUP(A123,MAR!$A$2:$AQ$301,43,FALSE),VLOOKUP(A123,JUN!$A$2:$AP$301,42,FALSE))</f>
        <v>0</v>
      </c>
      <c r="W123" s="218" t="e">
        <f t="shared" si="3"/>
        <v>#DIV/0!</v>
      </c>
    </row>
    <row r="124" spans="1:23" x14ac:dyDescent="0.25">
      <c r="A124" s="59">
        <v>123</v>
      </c>
      <c r="B124" s="157">
        <f>VLOOKUP($A124,Table2[[No]:[Date Student Last Attended Program
(mm/dd/yyyy)]],2,FALSE)</f>
        <v>0</v>
      </c>
      <c r="C124" s="157">
        <f>VLOOKUP($A124,Table2[[No]:[Date Student Last Attended Program
(mm/dd/yyyy)]],4,FALSE)</f>
        <v>0</v>
      </c>
      <c r="D124" s="157">
        <f>VLOOKUP($A124,Table2[[No]:[Date Student Last Attended Program
(mm/dd/yyyy)]],14,FALSE)</f>
        <v>0</v>
      </c>
      <c r="E124" s="58">
        <f>COUNTIF(JUL!E124:AI124,"1")</f>
        <v>0</v>
      </c>
      <c r="F124" s="58">
        <f>COUNTIF(AUG!E124:AI124,"1")</f>
        <v>0</v>
      </c>
      <c r="G124" s="58">
        <f>VLOOKUP(A124,SEP!$A$2:$AL$301,38,FALSE)</f>
        <v>0</v>
      </c>
      <c r="H124" s="58">
        <f>VLOOKUP(A124,SEP!$A$2:$AP$301,41,FALSE)</f>
        <v>0</v>
      </c>
      <c r="I124" s="58">
        <f>VLOOKUP(A124,OCT!$A$2:$AM$301,39,FALSE)</f>
        <v>0</v>
      </c>
      <c r="J124" s="57">
        <f>VLOOKUP(A124,NOV!$A$2:$AL$301,38,FALSE)</f>
        <v>0</v>
      </c>
      <c r="K124" s="57">
        <f>VLOOKUP(A124,DEC!$A$2:$AM$301,39,FALSE)</f>
        <v>0</v>
      </c>
      <c r="L124" s="57">
        <f>VLOOKUP(A124,DEC!$A$2:$AP$301,42,FALSE)</f>
        <v>0</v>
      </c>
      <c r="M124" s="57">
        <f>VLOOKUP($A124,JAN!$A$2:$AM$301,39,FALSE)</f>
        <v>0</v>
      </c>
      <c r="N124" s="57">
        <f>VLOOKUP(A124,FEB!$A$2:$AJ$301,36,FALSE)</f>
        <v>0</v>
      </c>
      <c r="O124" s="215">
        <f>VLOOKUP($A124,MAR!$A$2:$AP$301,39,FALSE)</f>
        <v>0</v>
      </c>
      <c r="P124" s="215">
        <f>VLOOKUP($A124,MAR!$A$2:$AP$301,42,FALSE)</f>
        <v>0</v>
      </c>
      <c r="Q124" s="215">
        <f>VLOOKUP($A124,APR!$A$2:$AL$301,38,FALSE)</f>
        <v>0</v>
      </c>
      <c r="R124" s="215">
        <f>VLOOKUP(A124,MAY!$A$2:$AM$301,39,FALSE)</f>
        <v>0</v>
      </c>
      <c r="S124" s="215">
        <f>VLOOKUP($A124,JUN!$A$2:$AO$301,38,FALSE)</f>
        <v>0</v>
      </c>
      <c r="T124" s="215">
        <f>VLOOKUP($A124,JUN!$A$2:$AO$301,41,FALSE)</f>
        <v>0</v>
      </c>
      <c r="U124" s="216">
        <f t="shared" si="2"/>
        <v>0</v>
      </c>
      <c r="V124" s="217">
        <f>SUM(VLOOKUP(A124,SEP!$A$2:$AP$301,42,FALSE),VLOOKUP(A124,DEC!$A$2:$AQ$301,43,FALSE),VLOOKUP(A124,MAR!$A$2:$AQ$301,43,FALSE),VLOOKUP(A124,JUN!$A$2:$AP$301,42,FALSE))</f>
        <v>0</v>
      </c>
      <c r="W124" s="218" t="e">
        <f t="shared" si="3"/>
        <v>#DIV/0!</v>
      </c>
    </row>
    <row r="125" spans="1:23" x14ac:dyDescent="0.25">
      <c r="A125" s="59">
        <v>124</v>
      </c>
      <c r="B125" s="157">
        <f>VLOOKUP($A125,Table2[[No]:[Date Student Last Attended Program
(mm/dd/yyyy)]],2,FALSE)</f>
        <v>0</v>
      </c>
      <c r="C125" s="157">
        <f>VLOOKUP($A125,Table2[[No]:[Date Student Last Attended Program
(mm/dd/yyyy)]],4,FALSE)</f>
        <v>0</v>
      </c>
      <c r="D125" s="157">
        <f>VLOOKUP($A125,Table2[[No]:[Date Student Last Attended Program
(mm/dd/yyyy)]],14,FALSE)</f>
        <v>0</v>
      </c>
      <c r="E125" s="58">
        <f>COUNTIF(JUL!E125:AI125,"1")</f>
        <v>0</v>
      </c>
      <c r="F125" s="58">
        <f>COUNTIF(AUG!E125:AI125,"1")</f>
        <v>0</v>
      </c>
      <c r="G125" s="58">
        <f>VLOOKUP(A125,SEP!$A$2:$AL$301,38,FALSE)</f>
        <v>0</v>
      </c>
      <c r="H125" s="58">
        <f>VLOOKUP(A125,SEP!$A$2:$AP$301,41,FALSE)</f>
        <v>0</v>
      </c>
      <c r="I125" s="58">
        <f>VLOOKUP(A125,OCT!$A$2:$AM$301,39,FALSE)</f>
        <v>0</v>
      </c>
      <c r="J125" s="57">
        <f>VLOOKUP(A125,NOV!$A$2:$AL$301,38,FALSE)</f>
        <v>0</v>
      </c>
      <c r="K125" s="57">
        <f>VLOOKUP(A125,DEC!$A$2:$AM$301,39,FALSE)</f>
        <v>0</v>
      </c>
      <c r="L125" s="57">
        <f>VLOOKUP(A125,DEC!$A$2:$AP$301,42,FALSE)</f>
        <v>0</v>
      </c>
      <c r="M125" s="57">
        <f>VLOOKUP($A125,JAN!$A$2:$AM$301,39,FALSE)</f>
        <v>0</v>
      </c>
      <c r="N125" s="57">
        <f>VLOOKUP(A125,FEB!$A$2:$AJ$301,36,FALSE)</f>
        <v>0</v>
      </c>
      <c r="O125" s="215">
        <f>VLOOKUP($A125,MAR!$A$2:$AP$301,39,FALSE)</f>
        <v>0</v>
      </c>
      <c r="P125" s="215">
        <f>VLOOKUP($A125,MAR!$A$2:$AP$301,42,FALSE)</f>
        <v>0</v>
      </c>
      <c r="Q125" s="215">
        <f>VLOOKUP($A125,APR!$A$2:$AL$301,38,FALSE)</f>
        <v>0</v>
      </c>
      <c r="R125" s="215">
        <f>VLOOKUP(A125,MAY!$A$2:$AM$301,39,FALSE)</f>
        <v>0</v>
      </c>
      <c r="S125" s="215">
        <f>VLOOKUP($A125,JUN!$A$2:$AO$301,38,FALSE)</f>
        <v>0</v>
      </c>
      <c r="T125" s="215">
        <f>VLOOKUP($A125,JUN!$A$2:$AO$301,41,FALSE)</f>
        <v>0</v>
      </c>
      <c r="U125" s="216">
        <f t="shared" si="2"/>
        <v>0</v>
      </c>
      <c r="V125" s="217">
        <f>SUM(VLOOKUP(A125,SEP!$A$2:$AP$301,42,FALSE),VLOOKUP(A125,DEC!$A$2:$AQ$301,43,FALSE),VLOOKUP(A125,MAR!$A$2:$AQ$301,43,FALSE),VLOOKUP(A125,JUN!$A$2:$AP$301,42,FALSE))</f>
        <v>0</v>
      </c>
      <c r="W125" s="218" t="e">
        <f t="shared" si="3"/>
        <v>#DIV/0!</v>
      </c>
    </row>
    <row r="126" spans="1:23" x14ac:dyDescent="0.25">
      <c r="A126" s="59">
        <v>125</v>
      </c>
      <c r="B126" s="157">
        <f>VLOOKUP($A126,Table2[[No]:[Date Student Last Attended Program
(mm/dd/yyyy)]],2,FALSE)</f>
        <v>0</v>
      </c>
      <c r="C126" s="157">
        <f>VLOOKUP($A126,Table2[[No]:[Date Student Last Attended Program
(mm/dd/yyyy)]],4,FALSE)</f>
        <v>0</v>
      </c>
      <c r="D126" s="157">
        <f>VLOOKUP($A126,Table2[[No]:[Date Student Last Attended Program
(mm/dd/yyyy)]],14,FALSE)</f>
        <v>0</v>
      </c>
      <c r="E126" s="58">
        <f>COUNTIF(JUL!E126:AI126,"1")</f>
        <v>0</v>
      </c>
      <c r="F126" s="58">
        <f>COUNTIF(AUG!E126:AI126,"1")</f>
        <v>0</v>
      </c>
      <c r="G126" s="58">
        <f>VLOOKUP(A126,SEP!$A$2:$AL$301,38,FALSE)</f>
        <v>0</v>
      </c>
      <c r="H126" s="58">
        <f>VLOOKUP(A126,SEP!$A$2:$AP$301,41,FALSE)</f>
        <v>0</v>
      </c>
      <c r="I126" s="58">
        <f>VLOOKUP(A126,OCT!$A$2:$AM$301,39,FALSE)</f>
        <v>0</v>
      </c>
      <c r="J126" s="57">
        <f>VLOOKUP(A126,NOV!$A$2:$AL$301,38,FALSE)</f>
        <v>0</v>
      </c>
      <c r="K126" s="57">
        <f>VLOOKUP(A126,DEC!$A$2:$AM$301,39,FALSE)</f>
        <v>0</v>
      </c>
      <c r="L126" s="57">
        <f>VLOOKUP(A126,DEC!$A$2:$AP$301,42,FALSE)</f>
        <v>0</v>
      </c>
      <c r="M126" s="57">
        <f>VLOOKUP($A126,JAN!$A$2:$AM$301,39,FALSE)</f>
        <v>0</v>
      </c>
      <c r="N126" s="57">
        <f>VLOOKUP(A126,FEB!$A$2:$AJ$301,36,FALSE)</f>
        <v>0</v>
      </c>
      <c r="O126" s="215">
        <f>VLOOKUP($A126,MAR!$A$2:$AP$301,39,FALSE)</f>
        <v>0</v>
      </c>
      <c r="P126" s="215">
        <f>VLOOKUP($A126,MAR!$A$2:$AP$301,42,FALSE)</f>
        <v>0</v>
      </c>
      <c r="Q126" s="215">
        <f>VLOOKUP($A126,APR!$A$2:$AL$301,38,FALSE)</f>
        <v>0</v>
      </c>
      <c r="R126" s="215">
        <f>VLOOKUP(A126,MAY!$A$2:$AM$301,39,FALSE)</f>
        <v>0</v>
      </c>
      <c r="S126" s="215">
        <f>VLOOKUP($A126,JUN!$A$2:$AO$301,38,FALSE)</f>
        <v>0</v>
      </c>
      <c r="T126" s="215">
        <f>VLOOKUP($A126,JUN!$A$2:$AO$301,41,FALSE)</f>
        <v>0</v>
      </c>
      <c r="U126" s="216">
        <f t="shared" si="2"/>
        <v>0</v>
      </c>
      <c r="V126" s="217">
        <f>SUM(VLOOKUP(A126,SEP!$A$2:$AP$301,42,FALSE),VLOOKUP(A126,DEC!$A$2:$AQ$301,43,FALSE),VLOOKUP(A126,MAR!$A$2:$AQ$301,43,FALSE),VLOOKUP(A126,JUN!$A$2:$AP$301,42,FALSE))</f>
        <v>0</v>
      </c>
      <c r="W126" s="218" t="e">
        <f t="shared" si="3"/>
        <v>#DIV/0!</v>
      </c>
    </row>
    <row r="127" spans="1:23" x14ac:dyDescent="0.25">
      <c r="A127" s="59">
        <v>126</v>
      </c>
      <c r="B127" s="157">
        <f>VLOOKUP($A127,Table2[[No]:[Date Student Last Attended Program
(mm/dd/yyyy)]],2,FALSE)</f>
        <v>0</v>
      </c>
      <c r="C127" s="157">
        <f>VLOOKUP($A127,Table2[[No]:[Date Student Last Attended Program
(mm/dd/yyyy)]],4,FALSE)</f>
        <v>0</v>
      </c>
      <c r="D127" s="157">
        <f>VLOOKUP($A127,Table2[[No]:[Date Student Last Attended Program
(mm/dd/yyyy)]],14,FALSE)</f>
        <v>0</v>
      </c>
      <c r="E127" s="58">
        <f>COUNTIF(JUL!E127:AI127,"1")</f>
        <v>0</v>
      </c>
      <c r="F127" s="58">
        <f>COUNTIF(AUG!E127:AI127,"1")</f>
        <v>0</v>
      </c>
      <c r="G127" s="58">
        <f>VLOOKUP(A127,SEP!$A$2:$AL$301,38,FALSE)</f>
        <v>0</v>
      </c>
      <c r="H127" s="58">
        <f>VLOOKUP(A127,SEP!$A$2:$AP$301,41,FALSE)</f>
        <v>0</v>
      </c>
      <c r="I127" s="58">
        <f>VLOOKUP(A127,OCT!$A$2:$AM$301,39,FALSE)</f>
        <v>0</v>
      </c>
      <c r="J127" s="57">
        <f>VLOOKUP(A127,NOV!$A$2:$AL$301,38,FALSE)</f>
        <v>0</v>
      </c>
      <c r="K127" s="57">
        <f>VLOOKUP(A127,DEC!$A$2:$AM$301,39,FALSE)</f>
        <v>0</v>
      </c>
      <c r="L127" s="57">
        <f>VLOOKUP(A127,DEC!$A$2:$AP$301,42,FALSE)</f>
        <v>0</v>
      </c>
      <c r="M127" s="57">
        <f>VLOOKUP($A127,JAN!$A$2:$AM$301,39,FALSE)</f>
        <v>0</v>
      </c>
      <c r="N127" s="57">
        <f>VLOOKUP(A127,FEB!$A$2:$AJ$301,36,FALSE)</f>
        <v>0</v>
      </c>
      <c r="O127" s="215">
        <f>VLOOKUP($A127,MAR!$A$2:$AP$301,39,FALSE)</f>
        <v>0</v>
      </c>
      <c r="P127" s="215">
        <f>VLOOKUP($A127,MAR!$A$2:$AP$301,42,FALSE)</f>
        <v>0</v>
      </c>
      <c r="Q127" s="215">
        <f>VLOOKUP($A127,APR!$A$2:$AL$301,38,FALSE)</f>
        <v>0</v>
      </c>
      <c r="R127" s="215">
        <f>VLOOKUP(A127,MAY!$A$2:$AM$301,39,FALSE)</f>
        <v>0</v>
      </c>
      <c r="S127" s="215">
        <f>VLOOKUP($A127,JUN!$A$2:$AO$301,38,FALSE)</f>
        <v>0</v>
      </c>
      <c r="T127" s="215">
        <f>VLOOKUP($A127,JUN!$A$2:$AO$301,41,FALSE)</f>
        <v>0</v>
      </c>
      <c r="U127" s="216">
        <f t="shared" si="2"/>
        <v>0</v>
      </c>
      <c r="V127" s="217">
        <f>SUM(VLOOKUP(A127,SEP!$A$2:$AP$301,42,FALSE),VLOOKUP(A127,DEC!$A$2:$AQ$301,43,FALSE),VLOOKUP(A127,MAR!$A$2:$AQ$301,43,FALSE),VLOOKUP(A127,JUN!$A$2:$AP$301,42,FALSE))</f>
        <v>0</v>
      </c>
      <c r="W127" s="218" t="e">
        <f t="shared" si="3"/>
        <v>#DIV/0!</v>
      </c>
    </row>
    <row r="128" spans="1:23" x14ac:dyDescent="0.25">
      <c r="A128" s="59">
        <v>127</v>
      </c>
      <c r="B128" s="157">
        <f>VLOOKUP($A128,Table2[[No]:[Date Student Last Attended Program
(mm/dd/yyyy)]],2,FALSE)</f>
        <v>0</v>
      </c>
      <c r="C128" s="157">
        <f>VLOOKUP($A128,Table2[[No]:[Date Student Last Attended Program
(mm/dd/yyyy)]],4,FALSE)</f>
        <v>0</v>
      </c>
      <c r="D128" s="157">
        <f>VLOOKUP($A128,Table2[[No]:[Date Student Last Attended Program
(mm/dd/yyyy)]],14,FALSE)</f>
        <v>0</v>
      </c>
      <c r="E128" s="58">
        <f>COUNTIF(JUL!E128:AI128,"1")</f>
        <v>0</v>
      </c>
      <c r="F128" s="58">
        <f>COUNTIF(AUG!E128:AI128,"1")</f>
        <v>0</v>
      </c>
      <c r="G128" s="58">
        <f>VLOOKUP(A128,SEP!$A$2:$AL$301,38,FALSE)</f>
        <v>0</v>
      </c>
      <c r="H128" s="58">
        <f>VLOOKUP(A128,SEP!$A$2:$AP$301,41,FALSE)</f>
        <v>0</v>
      </c>
      <c r="I128" s="58">
        <f>VLOOKUP(A128,OCT!$A$2:$AM$301,39,FALSE)</f>
        <v>0</v>
      </c>
      <c r="J128" s="57">
        <f>VLOOKUP(A128,NOV!$A$2:$AL$301,38,FALSE)</f>
        <v>0</v>
      </c>
      <c r="K128" s="57">
        <f>VLOOKUP(A128,DEC!$A$2:$AM$301,39,FALSE)</f>
        <v>0</v>
      </c>
      <c r="L128" s="57">
        <f>VLOOKUP(A128,DEC!$A$2:$AP$301,42,FALSE)</f>
        <v>0</v>
      </c>
      <c r="M128" s="57">
        <f>VLOOKUP($A128,JAN!$A$2:$AM$301,39,FALSE)</f>
        <v>0</v>
      </c>
      <c r="N128" s="57">
        <f>VLOOKUP(A128,FEB!$A$2:$AJ$301,36,FALSE)</f>
        <v>0</v>
      </c>
      <c r="O128" s="215">
        <f>VLOOKUP($A128,MAR!$A$2:$AP$301,39,FALSE)</f>
        <v>0</v>
      </c>
      <c r="P128" s="215">
        <f>VLOOKUP($A128,MAR!$A$2:$AP$301,42,FALSE)</f>
        <v>0</v>
      </c>
      <c r="Q128" s="215">
        <f>VLOOKUP($A128,APR!$A$2:$AL$301,38,FALSE)</f>
        <v>0</v>
      </c>
      <c r="R128" s="215">
        <f>VLOOKUP(A128,MAY!$A$2:$AM$301,39,FALSE)</f>
        <v>0</v>
      </c>
      <c r="S128" s="215">
        <f>VLOOKUP($A128,JUN!$A$2:$AO$301,38,FALSE)</f>
        <v>0</v>
      </c>
      <c r="T128" s="215">
        <f>VLOOKUP($A128,JUN!$A$2:$AO$301,41,FALSE)</f>
        <v>0</v>
      </c>
      <c r="U128" s="216">
        <f t="shared" si="2"/>
        <v>0</v>
      </c>
      <c r="V128" s="217">
        <f>SUM(VLOOKUP(A128,SEP!$A$2:$AP$301,42,FALSE),VLOOKUP(A128,DEC!$A$2:$AQ$301,43,FALSE),VLOOKUP(A128,MAR!$A$2:$AQ$301,43,FALSE),VLOOKUP(A128,JUN!$A$2:$AP$301,42,FALSE))</f>
        <v>0</v>
      </c>
      <c r="W128" s="218" t="e">
        <f t="shared" si="3"/>
        <v>#DIV/0!</v>
      </c>
    </row>
    <row r="129" spans="1:23" x14ac:dyDescent="0.25">
      <c r="A129" s="59">
        <v>128</v>
      </c>
      <c r="B129" s="157">
        <f>VLOOKUP($A129,Table2[[No]:[Date Student Last Attended Program
(mm/dd/yyyy)]],2,FALSE)</f>
        <v>0</v>
      </c>
      <c r="C129" s="157">
        <f>VLOOKUP($A129,Table2[[No]:[Date Student Last Attended Program
(mm/dd/yyyy)]],4,FALSE)</f>
        <v>0</v>
      </c>
      <c r="D129" s="157">
        <f>VLOOKUP($A129,Table2[[No]:[Date Student Last Attended Program
(mm/dd/yyyy)]],14,FALSE)</f>
        <v>0</v>
      </c>
      <c r="E129" s="58">
        <f>COUNTIF(JUL!E129:AI129,"1")</f>
        <v>0</v>
      </c>
      <c r="F129" s="58">
        <f>COUNTIF(AUG!E129:AI129,"1")</f>
        <v>0</v>
      </c>
      <c r="G129" s="58">
        <f>VLOOKUP(A129,SEP!$A$2:$AL$301,38,FALSE)</f>
        <v>0</v>
      </c>
      <c r="H129" s="58">
        <f>VLOOKUP(A129,SEP!$A$2:$AP$301,41,FALSE)</f>
        <v>0</v>
      </c>
      <c r="I129" s="58">
        <f>VLOOKUP(A129,OCT!$A$2:$AM$301,39,FALSE)</f>
        <v>0</v>
      </c>
      <c r="J129" s="57">
        <f>VLOOKUP(A129,NOV!$A$2:$AL$301,38,FALSE)</f>
        <v>0</v>
      </c>
      <c r="K129" s="57">
        <f>VLOOKUP(A129,DEC!$A$2:$AM$301,39,FALSE)</f>
        <v>0</v>
      </c>
      <c r="L129" s="57">
        <f>VLOOKUP(A129,DEC!$A$2:$AP$301,42,FALSE)</f>
        <v>0</v>
      </c>
      <c r="M129" s="57">
        <f>VLOOKUP($A129,JAN!$A$2:$AM$301,39,FALSE)</f>
        <v>0</v>
      </c>
      <c r="N129" s="57">
        <f>VLOOKUP(A129,FEB!$A$2:$AJ$301,36,FALSE)</f>
        <v>0</v>
      </c>
      <c r="O129" s="215">
        <f>VLOOKUP($A129,MAR!$A$2:$AP$301,39,FALSE)</f>
        <v>0</v>
      </c>
      <c r="P129" s="215">
        <f>VLOOKUP($A129,MAR!$A$2:$AP$301,42,FALSE)</f>
        <v>0</v>
      </c>
      <c r="Q129" s="215">
        <f>VLOOKUP($A129,APR!$A$2:$AL$301,38,FALSE)</f>
        <v>0</v>
      </c>
      <c r="R129" s="215">
        <f>VLOOKUP(A129,MAY!$A$2:$AM$301,39,FALSE)</f>
        <v>0</v>
      </c>
      <c r="S129" s="215">
        <f>VLOOKUP($A129,JUN!$A$2:$AO$301,38,FALSE)</f>
        <v>0</v>
      </c>
      <c r="T129" s="215">
        <f>VLOOKUP($A129,JUN!$A$2:$AO$301,41,FALSE)</f>
        <v>0</v>
      </c>
      <c r="U129" s="216">
        <f t="shared" si="2"/>
        <v>0</v>
      </c>
      <c r="V129" s="217">
        <f>SUM(VLOOKUP(A129,SEP!$A$2:$AP$301,42,FALSE),VLOOKUP(A129,DEC!$A$2:$AQ$301,43,FALSE),VLOOKUP(A129,MAR!$A$2:$AQ$301,43,FALSE),VLOOKUP(A129,JUN!$A$2:$AP$301,42,FALSE))</f>
        <v>0</v>
      </c>
      <c r="W129" s="218" t="e">
        <f t="shared" si="3"/>
        <v>#DIV/0!</v>
      </c>
    </row>
    <row r="130" spans="1:23" x14ac:dyDescent="0.25">
      <c r="A130" s="59">
        <v>129</v>
      </c>
      <c r="B130" s="157">
        <f>VLOOKUP($A130,Table2[[No]:[Date Student Last Attended Program
(mm/dd/yyyy)]],2,FALSE)</f>
        <v>0</v>
      </c>
      <c r="C130" s="157">
        <f>VLOOKUP($A130,Table2[[No]:[Date Student Last Attended Program
(mm/dd/yyyy)]],4,FALSE)</f>
        <v>0</v>
      </c>
      <c r="D130" s="157">
        <f>VLOOKUP($A130,Table2[[No]:[Date Student Last Attended Program
(mm/dd/yyyy)]],14,FALSE)</f>
        <v>0</v>
      </c>
      <c r="E130" s="58">
        <f>COUNTIF(JUL!E130:AI130,"1")</f>
        <v>0</v>
      </c>
      <c r="F130" s="58">
        <f>COUNTIF(AUG!E130:AI130,"1")</f>
        <v>0</v>
      </c>
      <c r="G130" s="58">
        <f>VLOOKUP(A130,SEP!$A$2:$AL$301,38,FALSE)</f>
        <v>0</v>
      </c>
      <c r="H130" s="58">
        <f>VLOOKUP(A130,SEP!$A$2:$AP$301,41,FALSE)</f>
        <v>0</v>
      </c>
      <c r="I130" s="58">
        <f>VLOOKUP(A130,OCT!$A$2:$AM$301,39,FALSE)</f>
        <v>0</v>
      </c>
      <c r="J130" s="57">
        <f>VLOOKUP(A130,NOV!$A$2:$AL$301,38,FALSE)</f>
        <v>0</v>
      </c>
      <c r="K130" s="57">
        <f>VLOOKUP(A130,DEC!$A$2:$AM$301,39,FALSE)</f>
        <v>0</v>
      </c>
      <c r="L130" s="57">
        <f>VLOOKUP(A130,DEC!$A$2:$AP$301,42,FALSE)</f>
        <v>0</v>
      </c>
      <c r="M130" s="57">
        <f>VLOOKUP($A130,JAN!$A$2:$AM$301,39,FALSE)</f>
        <v>0</v>
      </c>
      <c r="N130" s="57">
        <f>VLOOKUP(A130,FEB!$A$2:$AJ$301,36,FALSE)</f>
        <v>0</v>
      </c>
      <c r="O130" s="215">
        <f>VLOOKUP($A130,MAR!$A$2:$AP$301,39,FALSE)</f>
        <v>0</v>
      </c>
      <c r="P130" s="215">
        <f>VLOOKUP($A130,MAR!$A$2:$AP$301,42,FALSE)</f>
        <v>0</v>
      </c>
      <c r="Q130" s="215">
        <f>VLOOKUP($A130,APR!$A$2:$AL$301,38,FALSE)</f>
        <v>0</v>
      </c>
      <c r="R130" s="215">
        <f>VLOOKUP(A130,MAY!$A$2:$AM$301,39,FALSE)</f>
        <v>0</v>
      </c>
      <c r="S130" s="215">
        <f>VLOOKUP($A130,JUN!$A$2:$AO$301,38,FALSE)</f>
        <v>0</v>
      </c>
      <c r="T130" s="215">
        <f>VLOOKUP($A130,JUN!$A$2:$AO$301,41,FALSE)</f>
        <v>0</v>
      </c>
      <c r="U130" s="216">
        <f t="shared" ref="U130:U193" si="4">L130+P130+T130+H130</f>
        <v>0</v>
      </c>
      <c r="V130" s="217">
        <f>SUM(VLOOKUP(A130,SEP!$A$2:$AP$301,42,FALSE),VLOOKUP(A130,DEC!$A$2:$AQ$301,43,FALSE),VLOOKUP(A130,MAR!$A$2:$AQ$301,43,FALSE),VLOOKUP(A130,JUN!$A$2:$AP$301,42,FALSE))</f>
        <v>0</v>
      </c>
      <c r="W130" s="218" t="e">
        <f t="shared" ref="W130:W193" si="5">U130/V130</f>
        <v>#DIV/0!</v>
      </c>
    </row>
    <row r="131" spans="1:23" x14ac:dyDescent="0.25">
      <c r="A131" s="59">
        <v>130</v>
      </c>
      <c r="B131" s="157">
        <f>VLOOKUP($A131,Table2[[No]:[Date Student Last Attended Program
(mm/dd/yyyy)]],2,FALSE)</f>
        <v>0</v>
      </c>
      <c r="C131" s="157">
        <f>VLOOKUP($A131,Table2[[No]:[Date Student Last Attended Program
(mm/dd/yyyy)]],4,FALSE)</f>
        <v>0</v>
      </c>
      <c r="D131" s="157">
        <f>VLOOKUP($A131,Table2[[No]:[Date Student Last Attended Program
(mm/dd/yyyy)]],14,FALSE)</f>
        <v>0</v>
      </c>
      <c r="E131" s="58">
        <f>COUNTIF(JUL!E131:AI131,"1")</f>
        <v>0</v>
      </c>
      <c r="F131" s="58">
        <f>COUNTIF(AUG!E131:AI131,"1")</f>
        <v>0</v>
      </c>
      <c r="G131" s="58">
        <f>VLOOKUP(A131,SEP!$A$2:$AL$301,38,FALSE)</f>
        <v>0</v>
      </c>
      <c r="H131" s="58">
        <f>VLOOKUP(A131,SEP!$A$2:$AP$301,41,FALSE)</f>
        <v>0</v>
      </c>
      <c r="I131" s="58">
        <f>VLOOKUP(A131,OCT!$A$2:$AM$301,39,FALSE)</f>
        <v>0</v>
      </c>
      <c r="J131" s="57">
        <f>VLOOKUP(A131,NOV!$A$2:$AL$301,38,FALSE)</f>
        <v>0</v>
      </c>
      <c r="K131" s="57">
        <f>VLOOKUP(A131,DEC!$A$2:$AM$301,39,FALSE)</f>
        <v>0</v>
      </c>
      <c r="L131" s="57">
        <f>VLOOKUP(A131,DEC!$A$2:$AP$301,42,FALSE)</f>
        <v>0</v>
      </c>
      <c r="M131" s="57">
        <f>VLOOKUP($A131,JAN!$A$2:$AM$301,39,FALSE)</f>
        <v>0</v>
      </c>
      <c r="N131" s="57">
        <f>VLOOKUP(A131,FEB!$A$2:$AJ$301,36,FALSE)</f>
        <v>0</v>
      </c>
      <c r="O131" s="215">
        <f>VLOOKUP($A131,MAR!$A$2:$AP$301,39,FALSE)</f>
        <v>0</v>
      </c>
      <c r="P131" s="215">
        <f>VLOOKUP($A131,MAR!$A$2:$AP$301,42,FALSE)</f>
        <v>0</v>
      </c>
      <c r="Q131" s="215">
        <f>VLOOKUP($A131,APR!$A$2:$AL$301,38,FALSE)</f>
        <v>0</v>
      </c>
      <c r="R131" s="215">
        <f>VLOOKUP(A131,MAY!$A$2:$AM$301,39,FALSE)</f>
        <v>0</v>
      </c>
      <c r="S131" s="215">
        <f>VLOOKUP($A131,JUN!$A$2:$AO$301,38,FALSE)</f>
        <v>0</v>
      </c>
      <c r="T131" s="215">
        <f>VLOOKUP($A131,JUN!$A$2:$AO$301,41,FALSE)</f>
        <v>0</v>
      </c>
      <c r="U131" s="216">
        <f t="shared" si="4"/>
        <v>0</v>
      </c>
      <c r="V131" s="217">
        <f>SUM(VLOOKUP(A131,SEP!$A$2:$AP$301,42,FALSE),VLOOKUP(A131,DEC!$A$2:$AQ$301,43,FALSE),VLOOKUP(A131,MAR!$A$2:$AQ$301,43,FALSE),VLOOKUP(A131,JUN!$A$2:$AP$301,42,FALSE))</f>
        <v>0</v>
      </c>
      <c r="W131" s="218" t="e">
        <f t="shared" si="5"/>
        <v>#DIV/0!</v>
      </c>
    </row>
    <row r="132" spans="1:23" x14ac:dyDescent="0.25">
      <c r="A132" s="59">
        <v>131</v>
      </c>
      <c r="B132" s="157">
        <f>VLOOKUP($A132,Table2[[No]:[Date Student Last Attended Program
(mm/dd/yyyy)]],2,FALSE)</f>
        <v>0</v>
      </c>
      <c r="C132" s="157">
        <f>VLOOKUP($A132,Table2[[No]:[Date Student Last Attended Program
(mm/dd/yyyy)]],4,FALSE)</f>
        <v>0</v>
      </c>
      <c r="D132" s="157">
        <f>VLOOKUP($A132,Table2[[No]:[Date Student Last Attended Program
(mm/dd/yyyy)]],14,FALSE)</f>
        <v>0</v>
      </c>
      <c r="E132" s="58">
        <f>COUNTIF(JUL!E132:AI132,"1")</f>
        <v>0</v>
      </c>
      <c r="F132" s="58">
        <f>COUNTIF(AUG!E132:AI132,"1")</f>
        <v>0</v>
      </c>
      <c r="G132" s="58">
        <f>VLOOKUP(A132,SEP!$A$2:$AL$301,38,FALSE)</f>
        <v>0</v>
      </c>
      <c r="H132" s="58">
        <f>VLOOKUP(A132,SEP!$A$2:$AP$301,41,FALSE)</f>
        <v>0</v>
      </c>
      <c r="I132" s="58">
        <f>VLOOKUP(A132,OCT!$A$2:$AM$301,39,FALSE)</f>
        <v>0</v>
      </c>
      <c r="J132" s="57">
        <f>VLOOKUP(A132,NOV!$A$2:$AL$301,38,FALSE)</f>
        <v>0</v>
      </c>
      <c r="K132" s="57">
        <f>VLOOKUP(A132,DEC!$A$2:$AM$301,39,FALSE)</f>
        <v>0</v>
      </c>
      <c r="L132" s="57">
        <f>VLOOKUP(A132,DEC!$A$2:$AP$301,42,FALSE)</f>
        <v>0</v>
      </c>
      <c r="M132" s="57">
        <f>VLOOKUP($A132,JAN!$A$2:$AM$301,39,FALSE)</f>
        <v>0</v>
      </c>
      <c r="N132" s="57">
        <f>VLOOKUP(A132,FEB!$A$2:$AJ$301,36,FALSE)</f>
        <v>0</v>
      </c>
      <c r="O132" s="215">
        <f>VLOOKUP($A132,MAR!$A$2:$AP$301,39,FALSE)</f>
        <v>0</v>
      </c>
      <c r="P132" s="215">
        <f>VLOOKUP($A132,MAR!$A$2:$AP$301,42,FALSE)</f>
        <v>0</v>
      </c>
      <c r="Q132" s="215">
        <f>VLOOKUP($A132,APR!$A$2:$AL$301,38,FALSE)</f>
        <v>0</v>
      </c>
      <c r="R132" s="215">
        <f>VLOOKUP(A132,MAY!$A$2:$AM$301,39,FALSE)</f>
        <v>0</v>
      </c>
      <c r="S132" s="215">
        <f>VLOOKUP($A132,JUN!$A$2:$AO$301,38,FALSE)</f>
        <v>0</v>
      </c>
      <c r="T132" s="215">
        <f>VLOOKUP($A132,JUN!$A$2:$AO$301,41,FALSE)</f>
        <v>0</v>
      </c>
      <c r="U132" s="216">
        <f t="shared" si="4"/>
        <v>0</v>
      </c>
      <c r="V132" s="217">
        <f>SUM(VLOOKUP(A132,SEP!$A$2:$AP$301,42,FALSE),VLOOKUP(A132,DEC!$A$2:$AQ$301,43,FALSE),VLOOKUP(A132,MAR!$A$2:$AQ$301,43,FALSE),VLOOKUP(A132,JUN!$A$2:$AP$301,42,FALSE))</f>
        <v>0</v>
      </c>
      <c r="W132" s="218" t="e">
        <f t="shared" si="5"/>
        <v>#DIV/0!</v>
      </c>
    </row>
    <row r="133" spans="1:23" x14ac:dyDescent="0.25">
      <c r="A133" s="59">
        <v>132</v>
      </c>
      <c r="B133" s="157">
        <f>VLOOKUP($A133,Table2[[No]:[Date Student Last Attended Program
(mm/dd/yyyy)]],2,FALSE)</f>
        <v>0</v>
      </c>
      <c r="C133" s="157">
        <f>VLOOKUP($A133,Table2[[No]:[Date Student Last Attended Program
(mm/dd/yyyy)]],4,FALSE)</f>
        <v>0</v>
      </c>
      <c r="D133" s="157">
        <f>VLOOKUP($A133,Table2[[No]:[Date Student Last Attended Program
(mm/dd/yyyy)]],14,FALSE)</f>
        <v>0</v>
      </c>
      <c r="E133" s="58">
        <f>COUNTIF(JUL!E133:AI133,"1")</f>
        <v>0</v>
      </c>
      <c r="F133" s="58">
        <f>COUNTIF(AUG!E133:AI133,"1")</f>
        <v>0</v>
      </c>
      <c r="G133" s="58">
        <f>VLOOKUP(A133,SEP!$A$2:$AL$301,38,FALSE)</f>
        <v>0</v>
      </c>
      <c r="H133" s="58">
        <f>VLOOKUP(A133,SEP!$A$2:$AP$301,41,FALSE)</f>
        <v>0</v>
      </c>
      <c r="I133" s="58">
        <f>VLOOKUP(A133,OCT!$A$2:$AM$301,39,FALSE)</f>
        <v>0</v>
      </c>
      <c r="J133" s="57">
        <f>VLOOKUP(A133,NOV!$A$2:$AL$301,38,FALSE)</f>
        <v>0</v>
      </c>
      <c r="K133" s="57">
        <f>VLOOKUP(A133,DEC!$A$2:$AM$301,39,FALSE)</f>
        <v>0</v>
      </c>
      <c r="L133" s="57">
        <f>VLOOKUP(A133,DEC!$A$2:$AP$301,42,FALSE)</f>
        <v>0</v>
      </c>
      <c r="M133" s="57">
        <f>VLOOKUP($A133,JAN!$A$2:$AM$301,39,FALSE)</f>
        <v>0</v>
      </c>
      <c r="N133" s="57">
        <f>VLOOKUP(A133,FEB!$A$2:$AJ$301,36,FALSE)</f>
        <v>0</v>
      </c>
      <c r="O133" s="215">
        <f>VLOOKUP($A133,MAR!$A$2:$AP$301,39,FALSE)</f>
        <v>0</v>
      </c>
      <c r="P133" s="215">
        <f>VLOOKUP($A133,MAR!$A$2:$AP$301,42,FALSE)</f>
        <v>0</v>
      </c>
      <c r="Q133" s="215">
        <f>VLOOKUP($A133,APR!$A$2:$AL$301,38,FALSE)</f>
        <v>0</v>
      </c>
      <c r="R133" s="215">
        <f>VLOOKUP(A133,MAY!$A$2:$AM$301,39,FALSE)</f>
        <v>0</v>
      </c>
      <c r="S133" s="215">
        <f>VLOOKUP($A133,JUN!$A$2:$AO$301,38,FALSE)</f>
        <v>0</v>
      </c>
      <c r="T133" s="215">
        <f>VLOOKUP($A133,JUN!$A$2:$AO$301,41,FALSE)</f>
        <v>0</v>
      </c>
      <c r="U133" s="216">
        <f t="shared" si="4"/>
        <v>0</v>
      </c>
      <c r="V133" s="217">
        <f>SUM(VLOOKUP(A133,SEP!$A$2:$AP$301,42,FALSE),VLOOKUP(A133,DEC!$A$2:$AQ$301,43,FALSE),VLOOKUP(A133,MAR!$A$2:$AQ$301,43,FALSE),VLOOKUP(A133,JUN!$A$2:$AP$301,42,FALSE))</f>
        <v>0</v>
      </c>
      <c r="W133" s="218" t="e">
        <f t="shared" si="5"/>
        <v>#DIV/0!</v>
      </c>
    </row>
    <row r="134" spans="1:23" x14ac:dyDescent="0.25">
      <c r="A134" s="59">
        <v>133</v>
      </c>
      <c r="B134" s="157">
        <f>VLOOKUP($A134,Table2[[No]:[Date Student Last Attended Program
(mm/dd/yyyy)]],2,FALSE)</f>
        <v>0</v>
      </c>
      <c r="C134" s="157">
        <f>VLOOKUP($A134,Table2[[No]:[Date Student Last Attended Program
(mm/dd/yyyy)]],4,FALSE)</f>
        <v>0</v>
      </c>
      <c r="D134" s="157">
        <f>VLOOKUP($A134,Table2[[No]:[Date Student Last Attended Program
(mm/dd/yyyy)]],14,FALSE)</f>
        <v>0</v>
      </c>
      <c r="E134" s="58">
        <f>COUNTIF(JUL!E134:AI134,"1")</f>
        <v>0</v>
      </c>
      <c r="F134" s="58">
        <f>COUNTIF(AUG!E134:AI134,"1")</f>
        <v>0</v>
      </c>
      <c r="G134" s="58">
        <f>VLOOKUP(A134,SEP!$A$2:$AL$301,38,FALSE)</f>
        <v>0</v>
      </c>
      <c r="H134" s="58">
        <f>VLOOKUP(A134,SEP!$A$2:$AP$301,41,FALSE)</f>
        <v>0</v>
      </c>
      <c r="I134" s="58">
        <f>VLOOKUP(A134,OCT!$A$2:$AM$301,39,FALSE)</f>
        <v>0</v>
      </c>
      <c r="J134" s="57">
        <f>VLOOKUP(A134,NOV!$A$2:$AL$301,38,FALSE)</f>
        <v>0</v>
      </c>
      <c r="K134" s="57">
        <f>VLOOKUP(A134,DEC!$A$2:$AM$301,39,FALSE)</f>
        <v>0</v>
      </c>
      <c r="L134" s="57">
        <f>VLOOKUP(A134,DEC!$A$2:$AP$301,42,FALSE)</f>
        <v>0</v>
      </c>
      <c r="M134" s="57">
        <f>VLOOKUP($A134,JAN!$A$2:$AM$301,39,FALSE)</f>
        <v>0</v>
      </c>
      <c r="N134" s="57">
        <f>VLOOKUP(A134,FEB!$A$2:$AJ$301,36,FALSE)</f>
        <v>0</v>
      </c>
      <c r="O134" s="215">
        <f>VLOOKUP($A134,MAR!$A$2:$AP$301,39,FALSE)</f>
        <v>0</v>
      </c>
      <c r="P134" s="215">
        <f>VLOOKUP($A134,MAR!$A$2:$AP$301,42,FALSE)</f>
        <v>0</v>
      </c>
      <c r="Q134" s="215">
        <f>VLOOKUP($A134,APR!$A$2:$AL$301,38,FALSE)</f>
        <v>0</v>
      </c>
      <c r="R134" s="215">
        <f>VLOOKUP(A134,MAY!$A$2:$AM$301,39,FALSE)</f>
        <v>0</v>
      </c>
      <c r="S134" s="215">
        <f>VLOOKUP($A134,JUN!$A$2:$AO$301,38,FALSE)</f>
        <v>0</v>
      </c>
      <c r="T134" s="215">
        <f>VLOOKUP($A134,JUN!$A$2:$AO$301,41,FALSE)</f>
        <v>0</v>
      </c>
      <c r="U134" s="216">
        <f t="shared" si="4"/>
        <v>0</v>
      </c>
      <c r="V134" s="217">
        <f>SUM(VLOOKUP(A134,SEP!$A$2:$AP$301,42,FALSE),VLOOKUP(A134,DEC!$A$2:$AQ$301,43,FALSE),VLOOKUP(A134,MAR!$A$2:$AQ$301,43,FALSE),VLOOKUP(A134,JUN!$A$2:$AP$301,42,FALSE))</f>
        <v>0</v>
      </c>
      <c r="W134" s="218" t="e">
        <f t="shared" si="5"/>
        <v>#DIV/0!</v>
      </c>
    </row>
    <row r="135" spans="1:23" x14ac:dyDescent="0.25">
      <c r="A135" s="59">
        <v>134</v>
      </c>
      <c r="B135" s="157">
        <f>VLOOKUP($A135,Table2[[No]:[Date Student Last Attended Program
(mm/dd/yyyy)]],2,FALSE)</f>
        <v>0</v>
      </c>
      <c r="C135" s="157">
        <f>VLOOKUP($A135,Table2[[No]:[Date Student Last Attended Program
(mm/dd/yyyy)]],4,FALSE)</f>
        <v>0</v>
      </c>
      <c r="D135" s="157">
        <f>VLOOKUP($A135,Table2[[No]:[Date Student Last Attended Program
(mm/dd/yyyy)]],14,FALSE)</f>
        <v>0</v>
      </c>
      <c r="E135" s="58">
        <f>COUNTIF(JUL!E135:AI135,"1")</f>
        <v>0</v>
      </c>
      <c r="F135" s="58">
        <f>COUNTIF(AUG!E135:AI135,"1")</f>
        <v>0</v>
      </c>
      <c r="G135" s="58">
        <f>VLOOKUP(A135,SEP!$A$2:$AL$301,38,FALSE)</f>
        <v>0</v>
      </c>
      <c r="H135" s="58">
        <f>VLOOKUP(A135,SEP!$A$2:$AP$301,41,FALSE)</f>
        <v>0</v>
      </c>
      <c r="I135" s="58">
        <f>VLOOKUP(A135,OCT!$A$2:$AM$301,39,FALSE)</f>
        <v>0</v>
      </c>
      <c r="J135" s="57">
        <f>VLOOKUP(A135,NOV!$A$2:$AL$301,38,FALSE)</f>
        <v>0</v>
      </c>
      <c r="K135" s="57">
        <f>VLOOKUP(A135,DEC!$A$2:$AM$301,39,FALSE)</f>
        <v>0</v>
      </c>
      <c r="L135" s="57">
        <f>VLOOKUP(A135,DEC!$A$2:$AP$301,42,FALSE)</f>
        <v>0</v>
      </c>
      <c r="M135" s="57">
        <f>VLOOKUP($A135,JAN!$A$2:$AM$301,39,FALSE)</f>
        <v>0</v>
      </c>
      <c r="N135" s="57">
        <f>VLOOKUP(A135,FEB!$A$2:$AJ$301,36,FALSE)</f>
        <v>0</v>
      </c>
      <c r="O135" s="215">
        <f>VLOOKUP($A135,MAR!$A$2:$AP$301,39,FALSE)</f>
        <v>0</v>
      </c>
      <c r="P135" s="215">
        <f>VLOOKUP($A135,MAR!$A$2:$AP$301,42,FALSE)</f>
        <v>0</v>
      </c>
      <c r="Q135" s="215">
        <f>VLOOKUP($A135,APR!$A$2:$AL$301,38,FALSE)</f>
        <v>0</v>
      </c>
      <c r="R135" s="215">
        <f>VLOOKUP(A135,MAY!$A$2:$AM$301,39,FALSE)</f>
        <v>0</v>
      </c>
      <c r="S135" s="215">
        <f>VLOOKUP($A135,JUN!$A$2:$AO$301,38,FALSE)</f>
        <v>0</v>
      </c>
      <c r="T135" s="215">
        <f>VLOOKUP($A135,JUN!$A$2:$AO$301,41,FALSE)</f>
        <v>0</v>
      </c>
      <c r="U135" s="216">
        <f t="shared" si="4"/>
        <v>0</v>
      </c>
      <c r="V135" s="217">
        <f>SUM(VLOOKUP(A135,SEP!$A$2:$AP$301,42,FALSE),VLOOKUP(A135,DEC!$A$2:$AQ$301,43,FALSE),VLOOKUP(A135,MAR!$A$2:$AQ$301,43,FALSE),VLOOKUP(A135,JUN!$A$2:$AP$301,42,FALSE))</f>
        <v>0</v>
      </c>
      <c r="W135" s="218" t="e">
        <f t="shared" si="5"/>
        <v>#DIV/0!</v>
      </c>
    </row>
    <row r="136" spans="1:23" x14ac:dyDescent="0.25">
      <c r="A136" s="59">
        <v>135</v>
      </c>
      <c r="B136" s="157">
        <f>VLOOKUP($A136,Table2[[No]:[Date Student Last Attended Program
(mm/dd/yyyy)]],2,FALSE)</f>
        <v>0</v>
      </c>
      <c r="C136" s="157">
        <f>VLOOKUP($A136,Table2[[No]:[Date Student Last Attended Program
(mm/dd/yyyy)]],4,FALSE)</f>
        <v>0</v>
      </c>
      <c r="D136" s="157">
        <f>VLOOKUP($A136,Table2[[No]:[Date Student Last Attended Program
(mm/dd/yyyy)]],14,FALSE)</f>
        <v>0</v>
      </c>
      <c r="E136" s="58">
        <f>COUNTIF(JUL!E136:AI136,"1")</f>
        <v>0</v>
      </c>
      <c r="F136" s="58">
        <f>COUNTIF(AUG!E136:AI136,"1")</f>
        <v>0</v>
      </c>
      <c r="G136" s="58">
        <f>VLOOKUP(A136,SEP!$A$2:$AL$301,38,FALSE)</f>
        <v>0</v>
      </c>
      <c r="H136" s="58">
        <f>VLOOKUP(A136,SEP!$A$2:$AP$301,41,FALSE)</f>
        <v>0</v>
      </c>
      <c r="I136" s="58">
        <f>VLOOKUP(A136,OCT!$A$2:$AM$301,39,FALSE)</f>
        <v>0</v>
      </c>
      <c r="J136" s="57">
        <f>VLOOKUP(A136,NOV!$A$2:$AL$301,38,FALSE)</f>
        <v>0</v>
      </c>
      <c r="K136" s="57">
        <f>VLOOKUP(A136,DEC!$A$2:$AM$301,39,FALSE)</f>
        <v>0</v>
      </c>
      <c r="L136" s="57">
        <f>VLOOKUP(A136,DEC!$A$2:$AP$301,42,FALSE)</f>
        <v>0</v>
      </c>
      <c r="M136" s="57">
        <f>VLOOKUP($A136,JAN!$A$2:$AM$301,39,FALSE)</f>
        <v>0</v>
      </c>
      <c r="N136" s="57">
        <f>VLOOKUP(A136,FEB!$A$2:$AJ$301,36,FALSE)</f>
        <v>0</v>
      </c>
      <c r="O136" s="215">
        <f>VLOOKUP($A136,MAR!$A$2:$AP$301,39,FALSE)</f>
        <v>0</v>
      </c>
      <c r="P136" s="215">
        <f>VLOOKUP($A136,MAR!$A$2:$AP$301,42,FALSE)</f>
        <v>0</v>
      </c>
      <c r="Q136" s="215">
        <f>VLOOKUP($A136,APR!$A$2:$AL$301,38,FALSE)</f>
        <v>0</v>
      </c>
      <c r="R136" s="215">
        <f>VLOOKUP(A136,MAY!$A$2:$AM$301,39,FALSE)</f>
        <v>0</v>
      </c>
      <c r="S136" s="215">
        <f>VLOOKUP($A136,JUN!$A$2:$AO$301,38,FALSE)</f>
        <v>0</v>
      </c>
      <c r="T136" s="215">
        <f>VLOOKUP($A136,JUN!$A$2:$AO$301,41,FALSE)</f>
        <v>0</v>
      </c>
      <c r="U136" s="216">
        <f t="shared" si="4"/>
        <v>0</v>
      </c>
      <c r="V136" s="217">
        <f>SUM(VLOOKUP(A136,SEP!$A$2:$AP$301,42,FALSE),VLOOKUP(A136,DEC!$A$2:$AQ$301,43,FALSE),VLOOKUP(A136,MAR!$A$2:$AQ$301,43,FALSE),VLOOKUP(A136,JUN!$A$2:$AP$301,42,FALSE))</f>
        <v>0</v>
      </c>
      <c r="W136" s="218" t="e">
        <f t="shared" si="5"/>
        <v>#DIV/0!</v>
      </c>
    </row>
    <row r="137" spans="1:23" x14ac:dyDescent="0.25">
      <c r="A137" s="59">
        <v>136</v>
      </c>
      <c r="B137" s="157">
        <f>VLOOKUP($A137,Table2[[No]:[Date Student Last Attended Program
(mm/dd/yyyy)]],2,FALSE)</f>
        <v>0</v>
      </c>
      <c r="C137" s="157">
        <f>VLOOKUP($A137,Table2[[No]:[Date Student Last Attended Program
(mm/dd/yyyy)]],4,FALSE)</f>
        <v>0</v>
      </c>
      <c r="D137" s="157">
        <f>VLOOKUP($A137,Table2[[No]:[Date Student Last Attended Program
(mm/dd/yyyy)]],14,FALSE)</f>
        <v>0</v>
      </c>
      <c r="E137" s="58">
        <f>COUNTIF(JUL!E137:AI137,"1")</f>
        <v>0</v>
      </c>
      <c r="F137" s="58">
        <f>COUNTIF(AUG!E137:AI137,"1")</f>
        <v>0</v>
      </c>
      <c r="G137" s="58">
        <f>VLOOKUP(A137,SEP!$A$2:$AL$301,38,FALSE)</f>
        <v>0</v>
      </c>
      <c r="H137" s="58">
        <f>VLOOKUP(A137,SEP!$A$2:$AP$301,41,FALSE)</f>
        <v>0</v>
      </c>
      <c r="I137" s="58">
        <f>VLOOKUP(A137,OCT!$A$2:$AM$301,39,FALSE)</f>
        <v>0</v>
      </c>
      <c r="J137" s="57">
        <f>VLOOKUP(A137,NOV!$A$2:$AL$301,38,FALSE)</f>
        <v>0</v>
      </c>
      <c r="K137" s="57">
        <f>VLOOKUP(A137,DEC!$A$2:$AM$301,39,FALSE)</f>
        <v>0</v>
      </c>
      <c r="L137" s="57">
        <f>VLOOKUP(A137,DEC!$A$2:$AP$301,42,FALSE)</f>
        <v>0</v>
      </c>
      <c r="M137" s="57">
        <f>VLOOKUP($A137,JAN!$A$2:$AM$301,39,FALSE)</f>
        <v>0</v>
      </c>
      <c r="N137" s="57">
        <f>VLOOKUP(A137,FEB!$A$2:$AJ$301,36,FALSE)</f>
        <v>0</v>
      </c>
      <c r="O137" s="215">
        <f>VLOOKUP($A137,MAR!$A$2:$AP$301,39,FALSE)</f>
        <v>0</v>
      </c>
      <c r="P137" s="215">
        <f>VLOOKUP($A137,MAR!$A$2:$AP$301,42,FALSE)</f>
        <v>0</v>
      </c>
      <c r="Q137" s="215">
        <f>VLOOKUP($A137,APR!$A$2:$AL$301,38,FALSE)</f>
        <v>0</v>
      </c>
      <c r="R137" s="215">
        <f>VLOOKUP(A137,MAY!$A$2:$AM$301,39,FALSE)</f>
        <v>0</v>
      </c>
      <c r="S137" s="215">
        <f>VLOOKUP($A137,JUN!$A$2:$AO$301,38,FALSE)</f>
        <v>0</v>
      </c>
      <c r="T137" s="215">
        <f>VLOOKUP($A137,JUN!$A$2:$AO$301,41,FALSE)</f>
        <v>0</v>
      </c>
      <c r="U137" s="216">
        <f t="shared" si="4"/>
        <v>0</v>
      </c>
      <c r="V137" s="217">
        <f>SUM(VLOOKUP(A137,SEP!$A$2:$AP$301,42,FALSE),VLOOKUP(A137,DEC!$A$2:$AQ$301,43,FALSE),VLOOKUP(A137,MAR!$A$2:$AQ$301,43,FALSE),VLOOKUP(A137,JUN!$A$2:$AP$301,42,FALSE))</f>
        <v>0</v>
      </c>
      <c r="W137" s="218" t="e">
        <f t="shared" si="5"/>
        <v>#DIV/0!</v>
      </c>
    </row>
    <row r="138" spans="1:23" x14ac:dyDescent="0.25">
      <c r="A138" s="59">
        <v>137</v>
      </c>
      <c r="B138" s="157">
        <f>VLOOKUP($A138,Table2[[No]:[Date Student Last Attended Program
(mm/dd/yyyy)]],2,FALSE)</f>
        <v>0</v>
      </c>
      <c r="C138" s="157">
        <f>VLOOKUP($A138,Table2[[No]:[Date Student Last Attended Program
(mm/dd/yyyy)]],4,FALSE)</f>
        <v>0</v>
      </c>
      <c r="D138" s="157">
        <f>VLOOKUP($A138,Table2[[No]:[Date Student Last Attended Program
(mm/dd/yyyy)]],14,FALSE)</f>
        <v>0</v>
      </c>
      <c r="E138" s="58">
        <f>COUNTIF(JUL!E138:AI138,"1")</f>
        <v>0</v>
      </c>
      <c r="F138" s="58">
        <f>COUNTIF(AUG!E138:AI138,"1")</f>
        <v>0</v>
      </c>
      <c r="G138" s="58">
        <f>VLOOKUP(A138,SEP!$A$2:$AL$301,38,FALSE)</f>
        <v>0</v>
      </c>
      <c r="H138" s="58">
        <f>VLOOKUP(A138,SEP!$A$2:$AP$301,41,FALSE)</f>
        <v>0</v>
      </c>
      <c r="I138" s="58">
        <f>VLOOKUP(A138,OCT!$A$2:$AM$301,39,FALSE)</f>
        <v>0</v>
      </c>
      <c r="J138" s="57">
        <f>VLOOKUP(A138,NOV!$A$2:$AL$301,38,FALSE)</f>
        <v>0</v>
      </c>
      <c r="K138" s="57">
        <f>VLOOKUP(A138,DEC!$A$2:$AM$301,39,FALSE)</f>
        <v>0</v>
      </c>
      <c r="L138" s="57">
        <f>VLOOKUP(A138,DEC!$A$2:$AP$301,42,FALSE)</f>
        <v>0</v>
      </c>
      <c r="M138" s="57">
        <f>VLOOKUP($A138,JAN!$A$2:$AM$301,39,FALSE)</f>
        <v>0</v>
      </c>
      <c r="N138" s="57">
        <f>VLOOKUP(A138,FEB!$A$2:$AJ$301,36,FALSE)</f>
        <v>0</v>
      </c>
      <c r="O138" s="215">
        <f>VLOOKUP($A138,MAR!$A$2:$AP$301,39,FALSE)</f>
        <v>0</v>
      </c>
      <c r="P138" s="215">
        <f>VLOOKUP($A138,MAR!$A$2:$AP$301,42,FALSE)</f>
        <v>0</v>
      </c>
      <c r="Q138" s="215">
        <f>VLOOKUP($A138,APR!$A$2:$AL$301,38,FALSE)</f>
        <v>0</v>
      </c>
      <c r="R138" s="215">
        <f>VLOOKUP(A138,MAY!$A$2:$AM$301,39,FALSE)</f>
        <v>0</v>
      </c>
      <c r="S138" s="215">
        <f>VLOOKUP($A138,JUN!$A$2:$AO$301,38,FALSE)</f>
        <v>0</v>
      </c>
      <c r="T138" s="215">
        <f>VLOOKUP($A138,JUN!$A$2:$AO$301,41,FALSE)</f>
        <v>0</v>
      </c>
      <c r="U138" s="216">
        <f t="shared" si="4"/>
        <v>0</v>
      </c>
      <c r="V138" s="217">
        <f>SUM(VLOOKUP(A138,SEP!$A$2:$AP$301,42,FALSE),VLOOKUP(A138,DEC!$A$2:$AQ$301,43,FALSE),VLOOKUP(A138,MAR!$A$2:$AQ$301,43,FALSE),VLOOKUP(A138,JUN!$A$2:$AP$301,42,FALSE))</f>
        <v>0</v>
      </c>
      <c r="W138" s="218" t="e">
        <f t="shared" si="5"/>
        <v>#DIV/0!</v>
      </c>
    </row>
    <row r="139" spans="1:23" x14ac:dyDescent="0.25">
      <c r="A139" s="59">
        <v>138</v>
      </c>
      <c r="B139" s="157">
        <f>VLOOKUP($A139,Table2[[No]:[Date Student Last Attended Program
(mm/dd/yyyy)]],2,FALSE)</f>
        <v>0</v>
      </c>
      <c r="C139" s="157">
        <f>VLOOKUP($A139,Table2[[No]:[Date Student Last Attended Program
(mm/dd/yyyy)]],4,FALSE)</f>
        <v>0</v>
      </c>
      <c r="D139" s="157">
        <f>VLOOKUP($A139,Table2[[No]:[Date Student Last Attended Program
(mm/dd/yyyy)]],14,FALSE)</f>
        <v>0</v>
      </c>
      <c r="E139" s="58">
        <f>COUNTIF(JUL!E139:AI139,"1")</f>
        <v>0</v>
      </c>
      <c r="F139" s="58">
        <f>COUNTIF(AUG!E139:AI139,"1")</f>
        <v>0</v>
      </c>
      <c r="G139" s="58">
        <f>VLOOKUP(A139,SEP!$A$2:$AL$301,38,FALSE)</f>
        <v>0</v>
      </c>
      <c r="H139" s="58">
        <f>VLOOKUP(A139,SEP!$A$2:$AP$301,41,FALSE)</f>
        <v>0</v>
      </c>
      <c r="I139" s="58">
        <f>VLOOKUP(A139,OCT!$A$2:$AM$301,39,FALSE)</f>
        <v>0</v>
      </c>
      <c r="J139" s="57">
        <f>VLOOKUP(A139,NOV!$A$2:$AL$301,38,FALSE)</f>
        <v>0</v>
      </c>
      <c r="K139" s="57">
        <f>VLOOKUP(A139,DEC!$A$2:$AM$301,39,FALSE)</f>
        <v>0</v>
      </c>
      <c r="L139" s="57">
        <f>VLOOKUP(A139,DEC!$A$2:$AP$301,42,FALSE)</f>
        <v>0</v>
      </c>
      <c r="M139" s="57">
        <f>VLOOKUP($A139,JAN!$A$2:$AM$301,39,FALSE)</f>
        <v>0</v>
      </c>
      <c r="N139" s="57">
        <f>VLOOKUP(A139,FEB!$A$2:$AJ$301,36,FALSE)</f>
        <v>0</v>
      </c>
      <c r="O139" s="215">
        <f>VLOOKUP($A139,MAR!$A$2:$AP$301,39,FALSE)</f>
        <v>0</v>
      </c>
      <c r="P139" s="215">
        <f>VLOOKUP($A139,MAR!$A$2:$AP$301,42,FALSE)</f>
        <v>0</v>
      </c>
      <c r="Q139" s="215">
        <f>VLOOKUP($A139,APR!$A$2:$AL$301,38,FALSE)</f>
        <v>0</v>
      </c>
      <c r="R139" s="215">
        <f>VLOOKUP(A139,MAY!$A$2:$AM$301,39,FALSE)</f>
        <v>0</v>
      </c>
      <c r="S139" s="215">
        <f>VLOOKUP($A139,JUN!$A$2:$AO$301,38,FALSE)</f>
        <v>0</v>
      </c>
      <c r="T139" s="215">
        <f>VLOOKUP($A139,JUN!$A$2:$AO$301,41,FALSE)</f>
        <v>0</v>
      </c>
      <c r="U139" s="216">
        <f t="shared" si="4"/>
        <v>0</v>
      </c>
      <c r="V139" s="217">
        <f>SUM(VLOOKUP(A139,SEP!$A$2:$AP$301,42,FALSE),VLOOKUP(A139,DEC!$A$2:$AQ$301,43,FALSE),VLOOKUP(A139,MAR!$A$2:$AQ$301,43,FALSE),VLOOKUP(A139,JUN!$A$2:$AP$301,42,FALSE))</f>
        <v>0</v>
      </c>
      <c r="W139" s="218" t="e">
        <f t="shared" si="5"/>
        <v>#DIV/0!</v>
      </c>
    </row>
    <row r="140" spans="1:23" x14ac:dyDescent="0.25">
      <c r="A140" s="59">
        <v>139</v>
      </c>
      <c r="B140" s="157">
        <f>VLOOKUP($A140,Table2[[No]:[Date Student Last Attended Program
(mm/dd/yyyy)]],2,FALSE)</f>
        <v>0</v>
      </c>
      <c r="C140" s="157">
        <f>VLOOKUP($A140,Table2[[No]:[Date Student Last Attended Program
(mm/dd/yyyy)]],4,FALSE)</f>
        <v>0</v>
      </c>
      <c r="D140" s="157">
        <f>VLOOKUP($A140,Table2[[No]:[Date Student Last Attended Program
(mm/dd/yyyy)]],14,FALSE)</f>
        <v>0</v>
      </c>
      <c r="E140" s="58">
        <f>COUNTIF(JUL!E140:AI140,"1")</f>
        <v>0</v>
      </c>
      <c r="F140" s="58">
        <f>COUNTIF(AUG!E140:AI140,"1")</f>
        <v>0</v>
      </c>
      <c r="G140" s="58">
        <f>VLOOKUP(A140,SEP!$A$2:$AL$301,38,FALSE)</f>
        <v>0</v>
      </c>
      <c r="H140" s="58">
        <f>VLOOKUP(A140,SEP!$A$2:$AP$301,41,FALSE)</f>
        <v>0</v>
      </c>
      <c r="I140" s="58">
        <f>VLOOKUP(A140,OCT!$A$2:$AM$301,39,FALSE)</f>
        <v>0</v>
      </c>
      <c r="J140" s="57">
        <f>VLOOKUP(A140,NOV!$A$2:$AL$301,38,FALSE)</f>
        <v>0</v>
      </c>
      <c r="K140" s="57">
        <f>VLOOKUP(A140,DEC!$A$2:$AM$301,39,FALSE)</f>
        <v>0</v>
      </c>
      <c r="L140" s="57">
        <f>VLOOKUP(A140,DEC!$A$2:$AP$301,42,FALSE)</f>
        <v>0</v>
      </c>
      <c r="M140" s="57">
        <f>VLOOKUP($A140,JAN!$A$2:$AM$301,39,FALSE)</f>
        <v>0</v>
      </c>
      <c r="N140" s="57">
        <f>VLOOKUP(A140,FEB!$A$2:$AJ$301,36,FALSE)</f>
        <v>0</v>
      </c>
      <c r="O140" s="215">
        <f>VLOOKUP($A140,MAR!$A$2:$AP$301,39,FALSE)</f>
        <v>0</v>
      </c>
      <c r="P140" s="215">
        <f>VLOOKUP($A140,MAR!$A$2:$AP$301,42,FALSE)</f>
        <v>0</v>
      </c>
      <c r="Q140" s="215">
        <f>VLOOKUP($A140,APR!$A$2:$AL$301,38,FALSE)</f>
        <v>0</v>
      </c>
      <c r="R140" s="215">
        <f>VLOOKUP(A140,MAY!$A$2:$AM$301,39,FALSE)</f>
        <v>0</v>
      </c>
      <c r="S140" s="215">
        <f>VLOOKUP($A140,JUN!$A$2:$AO$301,38,FALSE)</f>
        <v>0</v>
      </c>
      <c r="T140" s="215">
        <f>VLOOKUP($A140,JUN!$A$2:$AO$301,41,FALSE)</f>
        <v>0</v>
      </c>
      <c r="U140" s="216">
        <f t="shared" si="4"/>
        <v>0</v>
      </c>
      <c r="V140" s="217">
        <f>SUM(VLOOKUP(A140,SEP!$A$2:$AP$301,42,FALSE),VLOOKUP(A140,DEC!$A$2:$AQ$301,43,FALSE),VLOOKUP(A140,MAR!$A$2:$AQ$301,43,FALSE),VLOOKUP(A140,JUN!$A$2:$AP$301,42,FALSE))</f>
        <v>0</v>
      </c>
      <c r="W140" s="218" t="e">
        <f t="shared" si="5"/>
        <v>#DIV/0!</v>
      </c>
    </row>
    <row r="141" spans="1:23" x14ac:dyDescent="0.25">
      <c r="A141" s="59">
        <v>140</v>
      </c>
      <c r="B141" s="157">
        <f>VLOOKUP($A141,Table2[[No]:[Date Student Last Attended Program
(mm/dd/yyyy)]],2,FALSE)</f>
        <v>0</v>
      </c>
      <c r="C141" s="157">
        <f>VLOOKUP($A141,Table2[[No]:[Date Student Last Attended Program
(mm/dd/yyyy)]],4,FALSE)</f>
        <v>0</v>
      </c>
      <c r="D141" s="157">
        <f>VLOOKUP($A141,Table2[[No]:[Date Student Last Attended Program
(mm/dd/yyyy)]],14,FALSE)</f>
        <v>0</v>
      </c>
      <c r="E141" s="58">
        <f>COUNTIF(JUL!E141:AI141,"1")</f>
        <v>0</v>
      </c>
      <c r="F141" s="58">
        <f>COUNTIF(AUG!E141:AI141,"1")</f>
        <v>0</v>
      </c>
      <c r="G141" s="58">
        <f>VLOOKUP(A141,SEP!$A$2:$AL$301,38,FALSE)</f>
        <v>0</v>
      </c>
      <c r="H141" s="58">
        <f>VLOOKUP(A141,SEP!$A$2:$AP$301,41,FALSE)</f>
        <v>0</v>
      </c>
      <c r="I141" s="58">
        <f>VLOOKUP(A141,OCT!$A$2:$AM$301,39,FALSE)</f>
        <v>0</v>
      </c>
      <c r="J141" s="57">
        <f>VLOOKUP(A141,NOV!$A$2:$AL$301,38,FALSE)</f>
        <v>0</v>
      </c>
      <c r="K141" s="57">
        <f>VLOOKUP(A141,DEC!$A$2:$AM$301,39,FALSE)</f>
        <v>0</v>
      </c>
      <c r="L141" s="57">
        <f>VLOOKUP(A141,DEC!$A$2:$AP$301,42,FALSE)</f>
        <v>0</v>
      </c>
      <c r="M141" s="57">
        <f>VLOOKUP($A141,JAN!$A$2:$AM$301,39,FALSE)</f>
        <v>0</v>
      </c>
      <c r="N141" s="57">
        <f>VLOOKUP(A141,FEB!$A$2:$AJ$301,36,FALSE)</f>
        <v>0</v>
      </c>
      <c r="O141" s="215">
        <f>VLOOKUP($A141,MAR!$A$2:$AP$301,39,FALSE)</f>
        <v>0</v>
      </c>
      <c r="P141" s="215">
        <f>VLOOKUP($A141,MAR!$A$2:$AP$301,42,FALSE)</f>
        <v>0</v>
      </c>
      <c r="Q141" s="215">
        <f>VLOOKUP($A141,APR!$A$2:$AL$301,38,FALSE)</f>
        <v>0</v>
      </c>
      <c r="R141" s="215">
        <f>VLOOKUP(A141,MAY!$A$2:$AM$301,39,FALSE)</f>
        <v>0</v>
      </c>
      <c r="S141" s="215">
        <f>VLOOKUP($A141,JUN!$A$2:$AO$301,38,FALSE)</f>
        <v>0</v>
      </c>
      <c r="T141" s="215">
        <f>VLOOKUP($A141,JUN!$A$2:$AO$301,41,FALSE)</f>
        <v>0</v>
      </c>
      <c r="U141" s="216">
        <f t="shared" si="4"/>
        <v>0</v>
      </c>
      <c r="V141" s="217">
        <f>SUM(VLOOKUP(A141,SEP!$A$2:$AP$301,42,FALSE),VLOOKUP(A141,DEC!$A$2:$AQ$301,43,FALSE),VLOOKUP(A141,MAR!$A$2:$AQ$301,43,FALSE),VLOOKUP(A141,JUN!$A$2:$AP$301,42,FALSE))</f>
        <v>0</v>
      </c>
      <c r="W141" s="218" t="e">
        <f t="shared" si="5"/>
        <v>#DIV/0!</v>
      </c>
    </row>
    <row r="142" spans="1:23" x14ac:dyDescent="0.25">
      <c r="A142" s="59">
        <v>141</v>
      </c>
      <c r="B142" s="157">
        <f>VLOOKUP($A142,Table2[[No]:[Date Student Last Attended Program
(mm/dd/yyyy)]],2,FALSE)</f>
        <v>0</v>
      </c>
      <c r="C142" s="157">
        <f>VLOOKUP($A142,Table2[[No]:[Date Student Last Attended Program
(mm/dd/yyyy)]],4,FALSE)</f>
        <v>0</v>
      </c>
      <c r="D142" s="157">
        <f>VLOOKUP($A142,Table2[[No]:[Date Student Last Attended Program
(mm/dd/yyyy)]],14,FALSE)</f>
        <v>0</v>
      </c>
      <c r="E142" s="58">
        <f>COUNTIF(JUL!E142:AI142,"1")</f>
        <v>0</v>
      </c>
      <c r="F142" s="58">
        <f>COUNTIF(AUG!E142:AI142,"1")</f>
        <v>0</v>
      </c>
      <c r="G142" s="58">
        <f>VLOOKUP(A142,SEP!$A$2:$AL$301,38,FALSE)</f>
        <v>0</v>
      </c>
      <c r="H142" s="58">
        <f>VLOOKUP(A142,SEP!$A$2:$AP$301,41,FALSE)</f>
        <v>0</v>
      </c>
      <c r="I142" s="58">
        <f>VLOOKUP(A142,OCT!$A$2:$AM$301,39,FALSE)</f>
        <v>0</v>
      </c>
      <c r="J142" s="57">
        <f>VLOOKUP(A142,NOV!$A$2:$AL$301,38,FALSE)</f>
        <v>0</v>
      </c>
      <c r="K142" s="57">
        <f>VLOOKUP(A142,DEC!$A$2:$AM$301,39,FALSE)</f>
        <v>0</v>
      </c>
      <c r="L142" s="57">
        <f>VLOOKUP(A142,DEC!$A$2:$AP$301,42,FALSE)</f>
        <v>0</v>
      </c>
      <c r="M142" s="57">
        <f>VLOOKUP($A142,JAN!$A$2:$AM$301,39,FALSE)</f>
        <v>0</v>
      </c>
      <c r="N142" s="57">
        <f>VLOOKUP(A142,FEB!$A$2:$AJ$301,36,FALSE)</f>
        <v>0</v>
      </c>
      <c r="O142" s="215">
        <f>VLOOKUP($A142,MAR!$A$2:$AP$301,39,FALSE)</f>
        <v>0</v>
      </c>
      <c r="P142" s="215">
        <f>VLOOKUP($A142,MAR!$A$2:$AP$301,42,FALSE)</f>
        <v>0</v>
      </c>
      <c r="Q142" s="215">
        <f>VLOOKUP($A142,APR!$A$2:$AL$301,38,FALSE)</f>
        <v>0</v>
      </c>
      <c r="R142" s="215">
        <f>VLOOKUP(A142,MAY!$A$2:$AM$301,39,FALSE)</f>
        <v>0</v>
      </c>
      <c r="S142" s="215">
        <f>VLOOKUP($A142,JUN!$A$2:$AO$301,38,FALSE)</f>
        <v>0</v>
      </c>
      <c r="T142" s="215">
        <f>VLOOKUP($A142,JUN!$A$2:$AO$301,41,FALSE)</f>
        <v>0</v>
      </c>
      <c r="U142" s="216">
        <f t="shared" si="4"/>
        <v>0</v>
      </c>
      <c r="V142" s="217">
        <f>SUM(VLOOKUP(A142,SEP!$A$2:$AP$301,42,FALSE),VLOOKUP(A142,DEC!$A$2:$AQ$301,43,FALSE),VLOOKUP(A142,MAR!$A$2:$AQ$301,43,FALSE),VLOOKUP(A142,JUN!$A$2:$AP$301,42,FALSE))</f>
        <v>0</v>
      </c>
      <c r="W142" s="218" t="e">
        <f t="shared" si="5"/>
        <v>#DIV/0!</v>
      </c>
    </row>
    <row r="143" spans="1:23" x14ac:dyDescent="0.25">
      <c r="A143" s="59">
        <v>142</v>
      </c>
      <c r="B143" s="157">
        <f>VLOOKUP($A143,Table2[[No]:[Date Student Last Attended Program
(mm/dd/yyyy)]],2,FALSE)</f>
        <v>0</v>
      </c>
      <c r="C143" s="157">
        <f>VLOOKUP($A143,Table2[[No]:[Date Student Last Attended Program
(mm/dd/yyyy)]],4,FALSE)</f>
        <v>0</v>
      </c>
      <c r="D143" s="157">
        <f>VLOOKUP($A143,Table2[[No]:[Date Student Last Attended Program
(mm/dd/yyyy)]],14,FALSE)</f>
        <v>0</v>
      </c>
      <c r="E143" s="58">
        <f>COUNTIF(JUL!E143:AI143,"1")</f>
        <v>0</v>
      </c>
      <c r="F143" s="58">
        <f>COUNTIF(AUG!E143:AI143,"1")</f>
        <v>0</v>
      </c>
      <c r="G143" s="58">
        <f>VLOOKUP(A143,SEP!$A$2:$AL$301,38,FALSE)</f>
        <v>0</v>
      </c>
      <c r="H143" s="58">
        <f>VLOOKUP(A143,SEP!$A$2:$AP$301,41,FALSE)</f>
        <v>0</v>
      </c>
      <c r="I143" s="58">
        <f>VLOOKUP(A143,OCT!$A$2:$AM$301,39,FALSE)</f>
        <v>0</v>
      </c>
      <c r="J143" s="57">
        <f>VLOOKUP(A143,NOV!$A$2:$AL$301,38,FALSE)</f>
        <v>0</v>
      </c>
      <c r="K143" s="57">
        <f>VLOOKUP(A143,DEC!$A$2:$AM$301,39,FALSE)</f>
        <v>0</v>
      </c>
      <c r="L143" s="57">
        <f>VLOOKUP(A143,DEC!$A$2:$AP$301,42,FALSE)</f>
        <v>0</v>
      </c>
      <c r="M143" s="57">
        <f>VLOOKUP($A143,JAN!$A$2:$AM$301,39,FALSE)</f>
        <v>0</v>
      </c>
      <c r="N143" s="57">
        <f>VLOOKUP(A143,FEB!$A$2:$AJ$301,36,FALSE)</f>
        <v>0</v>
      </c>
      <c r="O143" s="215">
        <f>VLOOKUP($A143,MAR!$A$2:$AP$301,39,FALSE)</f>
        <v>0</v>
      </c>
      <c r="P143" s="215">
        <f>VLOOKUP($A143,MAR!$A$2:$AP$301,42,FALSE)</f>
        <v>0</v>
      </c>
      <c r="Q143" s="215">
        <f>VLOOKUP($A143,APR!$A$2:$AL$301,38,FALSE)</f>
        <v>0</v>
      </c>
      <c r="R143" s="215">
        <f>VLOOKUP(A143,MAY!$A$2:$AM$301,39,FALSE)</f>
        <v>0</v>
      </c>
      <c r="S143" s="215">
        <f>VLOOKUP($A143,JUN!$A$2:$AO$301,38,FALSE)</f>
        <v>0</v>
      </c>
      <c r="T143" s="215">
        <f>VLOOKUP($A143,JUN!$A$2:$AO$301,41,FALSE)</f>
        <v>0</v>
      </c>
      <c r="U143" s="216">
        <f t="shared" si="4"/>
        <v>0</v>
      </c>
      <c r="V143" s="217">
        <f>SUM(VLOOKUP(A143,SEP!$A$2:$AP$301,42,FALSE),VLOOKUP(A143,DEC!$A$2:$AQ$301,43,FALSE),VLOOKUP(A143,MAR!$A$2:$AQ$301,43,FALSE),VLOOKUP(A143,JUN!$A$2:$AP$301,42,FALSE))</f>
        <v>0</v>
      </c>
      <c r="W143" s="218" t="e">
        <f t="shared" si="5"/>
        <v>#DIV/0!</v>
      </c>
    </row>
    <row r="144" spans="1:23" x14ac:dyDescent="0.25">
      <c r="A144" s="59">
        <v>143</v>
      </c>
      <c r="B144" s="157">
        <f>VLOOKUP($A144,Table2[[No]:[Date Student Last Attended Program
(mm/dd/yyyy)]],2,FALSE)</f>
        <v>0</v>
      </c>
      <c r="C144" s="157">
        <f>VLOOKUP($A144,Table2[[No]:[Date Student Last Attended Program
(mm/dd/yyyy)]],4,FALSE)</f>
        <v>0</v>
      </c>
      <c r="D144" s="157">
        <f>VLOOKUP($A144,Table2[[No]:[Date Student Last Attended Program
(mm/dd/yyyy)]],14,FALSE)</f>
        <v>0</v>
      </c>
      <c r="E144" s="58">
        <f>COUNTIF(JUL!E144:AI144,"1")</f>
        <v>0</v>
      </c>
      <c r="F144" s="58">
        <f>COUNTIF(AUG!E144:AI144,"1")</f>
        <v>0</v>
      </c>
      <c r="G144" s="58">
        <f>VLOOKUP(A144,SEP!$A$2:$AL$301,38,FALSE)</f>
        <v>0</v>
      </c>
      <c r="H144" s="58">
        <f>VLOOKUP(A144,SEP!$A$2:$AP$301,41,FALSE)</f>
        <v>0</v>
      </c>
      <c r="I144" s="58">
        <f>VLOOKUP(A144,OCT!$A$2:$AM$301,39,FALSE)</f>
        <v>0</v>
      </c>
      <c r="J144" s="57">
        <f>VLOOKUP(A144,NOV!$A$2:$AL$301,38,FALSE)</f>
        <v>0</v>
      </c>
      <c r="K144" s="57">
        <f>VLOOKUP(A144,DEC!$A$2:$AM$301,39,FALSE)</f>
        <v>0</v>
      </c>
      <c r="L144" s="57">
        <f>VLOOKUP(A144,DEC!$A$2:$AP$301,42,FALSE)</f>
        <v>0</v>
      </c>
      <c r="M144" s="57">
        <f>VLOOKUP($A144,JAN!$A$2:$AM$301,39,FALSE)</f>
        <v>0</v>
      </c>
      <c r="N144" s="57">
        <f>VLOOKUP(A144,FEB!$A$2:$AJ$301,36,FALSE)</f>
        <v>0</v>
      </c>
      <c r="O144" s="215">
        <f>VLOOKUP($A144,MAR!$A$2:$AP$301,39,FALSE)</f>
        <v>0</v>
      </c>
      <c r="P144" s="215">
        <f>VLOOKUP($A144,MAR!$A$2:$AP$301,42,FALSE)</f>
        <v>0</v>
      </c>
      <c r="Q144" s="215">
        <f>VLOOKUP($A144,APR!$A$2:$AL$301,38,FALSE)</f>
        <v>0</v>
      </c>
      <c r="R144" s="215">
        <f>VLOOKUP(A144,MAY!$A$2:$AM$301,39,FALSE)</f>
        <v>0</v>
      </c>
      <c r="S144" s="215">
        <f>VLOOKUP($A144,JUN!$A$2:$AO$301,38,FALSE)</f>
        <v>0</v>
      </c>
      <c r="T144" s="215">
        <f>VLOOKUP($A144,JUN!$A$2:$AO$301,41,FALSE)</f>
        <v>0</v>
      </c>
      <c r="U144" s="216">
        <f t="shared" si="4"/>
        <v>0</v>
      </c>
      <c r="V144" s="217">
        <f>SUM(VLOOKUP(A144,SEP!$A$2:$AP$301,42,FALSE),VLOOKUP(A144,DEC!$A$2:$AQ$301,43,FALSE),VLOOKUP(A144,MAR!$A$2:$AQ$301,43,FALSE),VLOOKUP(A144,JUN!$A$2:$AP$301,42,FALSE))</f>
        <v>0</v>
      </c>
      <c r="W144" s="218" t="e">
        <f t="shared" si="5"/>
        <v>#DIV/0!</v>
      </c>
    </row>
    <row r="145" spans="1:23" x14ac:dyDescent="0.25">
      <c r="A145" s="59">
        <v>144</v>
      </c>
      <c r="B145" s="157">
        <f>VLOOKUP($A145,Table2[[No]:[Date Student Last Attended Program
(mm/dd/yyyy)]],2,FALSE)</f>
        <v>0</v>
      </c>
      <c r="C145" s="157">
        <f>VLOOKUP($A145,Table2[[No]:[Date Student Last Attended Program
(mm/dd/yyyy)]],4,FALSE)</f>
        <v>0</v>
      </c>
      <c r="D145" s="157">
        <f>VLOOKUP($A145,Table2[[No]:[Date Student Last Attended Program
(mm/dd/yyyy)]],14,FALSE)</f>
        <v>0</v>
      </c>
      <c r="E145" s="58">
        <f>COUNTIF(JUL!E145:AI145,"1")</f>
        <v>0</v>
      </c>
      <c r="F145" s="58">
        <f>COUNTIF(AUG!E145:AI145,"1")</f>
        <v>0</v>
      </c>
      <c r="G145" s="58">
        <f>VLOOKUP(A145,SEP!$A$2:$AL$301,38,FALSE)</f>
        <v>0</v>
      </c>
      <c r="H145" s="58">
        <f>VLOOKUP(A145,SEP!$A$2:$AP$301,41,FALSE)</f>
        <v>0</v>
      </c>
      <c r="I145" s="58">
        <f>VLOOKUP(A145,OCT!$A$2:$AM$301,39,FALSE)</f>
        <v>0</v>
      </c>
      <c r="J145" s="57">
        <f>VLOOKUP(A145,NOV!$A$2:$AL$301,38,FALSE)</f>
        <v>0</v>
      </c>
      <c r="K145" s="57">
        <f>VLOOKUP(A145,DEC!$A$2:$AM$301,39,FALSE)</f>
        <v>0</v>
      </c>
      <c r="L145" s="57">
        <f>VLOOKUP(A145,DEC!$A$2:$AP$301,42,FALSE)</f>
        <v>0</v>
      </c>
      <c r="M145" s="57">
        <f>VLOOKUP($A145,JAN!$A$2:$AM$301,39,FALSE)</f>
        <v>0</v>
      </c>
      <c r="N145" s="57">
        <f>VLOOKUP(A145,FEB!$A$2:$AJ$301,36,FALSE)</f>
        <v>0</v>
      </c>
      <c r="O145" s="215">
        <f>VLOOKUP($A145,MAR!$A$2:$AP$301,39,FALSE)</f>
        <v>0</v>
      </c>
      <c r="P145" s="215">
        <f>VLOOKUP($A145,MAR!$A$2:$AP$301,42,FALSE)</f>
        <v>0</v>
      </c>
      <c r="Q145" s="215">
        <f>VLOOKUP($A145,APR!$A$2:$AL$301,38,FALSE)</f>
        <v>0</v>
      </c>
      <c r="R145" s="215">
        <f>VLOOKUP(A145,MAY!$A$2:$AM$301,39,FALSE)</f>
        <v>0</v>
      </c>
      <c r="S145" s="215">
        <f>VLOOKUP($A145,JUN!$A$2:$AO$301,38,FALSE)</f>
        <v>0</v>
      </c>
      <c r="T145" s="215">
        <f>VLOOKUP($A145,JUN!$A$2:$AO$301,41,FALSE)</f>
        <v>0</v>
      </c>
      <c r="U145" s="216">
        <f t="shared" si="4"/>
        <v>0</v>
      </c>
      <c r="V145" s="217">
        <f>SUM(VLOOKUP(A145,SEP!$A$2:$AP$301,42,FALSE),VLOOKUP(A145,DEC!$A$2:$AQ$301,43,FALSE),VLOOKUP(A145,MAR!$A$2:$AQ$301,43,FALSE),VLOOKUP(A145,JUN!$A$2:$AP$301,42,FALSE))</f>
        <v>0</v>
      </c>
      <c r="W145" s="218" t="e">
        <f t="shared" si="5"/>
        <v>#DIV/0!</v>
      </c>
    </row>
    <row r="146" spans="1:23" x14ac:dyDescent="0.25">
      <c r="A146" s="59">
        <v>145</v>
      </c>
      <c r="B146" s="157">
        <f>VLOOKUP($A146,Table2[[No]:[Date Student Last Attended Program
(mm/dd/yyyy)]],2,FALSE)</f>
        <v>0</v>
      </c>
      <c r="C146" s="157">
        <f>VLOOKUP($A146,Table2[[No]:[Date Student Last Attended Program
(mm/dd/yyyy)]],4,FALSE)</f>
        <v>0</v>
      </c>
      <c r="D146" s="157">
        <f>VLOOKUP($A146,Table2[[No]:[Date Student Last Attended Program
(mm/dd/yyyy)]],14,FALSE)</f>
        <v>0</v>
      </c>
      <c r="E146" s="58">
        <f>COUNTIF(JUL!E146:AI146,"1")</f>
        <v>0</v>
      </c>
      <c r="F146" s="58">
        <f>COUNTIF(AUG!E146:AI146,"1")</f>
        <v>0</v>
      </c>
      <c r="G146" s="58">
        <f>VLOOKUP(A146,SEP!$A$2:$AL$301,38,FALSE)</f>
        <v>0</v>
      </c>
      <c r="H146" s="58">
        <f>VLOOKUP(A146,SEP!$A$2:$AP$301,41,FALSE)</f>
        <v>0</v>
      </c>
      <c r="I146" s="58">
        <f>VLOOKUP(A146,OCT!$A$2:$AM$301,39,FALSE)</f>
        <v>0</v>
      </c>
      <c r="J146" s="57">
        <f>VLOOKUP(A146,NOV!$A$2:$AL$301,38,FALSE)</f>
        <v>0</v>
      </c>
      <c r="K146" s="57">
        <f>VLOOKUP(A146,DEC!$A$2:$AM$301,39,FALSE)</f>
        <v>0</v>
      </c>
      <c r="L146" s="57">
        <f>VLOOKUP(A146,DEC!$A$2:$AP$301,42,FALSE)</f>
        <v>0</v>
      </c>
      <c r="M146" s="57">
        <f>VLOOKUP($A146,JAN!$A$2:$AM$301,39,FALSE)</f>
        <v>0</v>
      </c>
      <c r="N146" s="57">
        <f>VLOOKUP(A146,FEB!$A$2:$AJ$301,36,FALSE)</f>
        <v>0</v>
      </c>
      <c r="O146" s="215">
        <f>VLOOKUP($A146,MAR!$A$2:$AP$301,39,FALSE)</f>
        <v>0</v>
      </c>
      <c r="P146" s="215">
        <f>VLOOKUP($A146,MAR!$A$2:$AP$301,42,FALSE)</f>
        <v>0</v>
      </c>
      <c r="Q146" s="215">
        <f>VLOOKUP($A146,APR!$A$2:$AL$301,38,FALSE)</f>
        <v>0</v>
      </c>
      <c r="R146" s="215">
        <f>VLOOKUP(A146,MAY!$A$2:$AM$301,39,FALSE)</f>
        <v>0</v>
      </c>
      <c r="S146" s="215">
        <f>VLOOKUP($A146,JUN!$A$2:$AO$301,38,FALSE)</f>
        <v>0</v>
      </c>
      <c r="T146" s="215">
        <f>VLOOKUP($A146,JUN!$A$2:$AO$301,41,FALSE)</f>
        <v>0</v>
      </c>
      <c r="U146" s="216">
        <f t="shared" si="4"/>
        <v>0</v>
      </c>
      <c r="V146" s="217">
        <f>SUM(VLOOKUP(A146,SEP!$A$2:$AP$301,42,FALSE),VLOOKUP(A146,DEC!$A$2:$AQ$301,43,FALSE),VLOOKUP(A146,MAR!$A$2:$AQ$301,43,FALSE),VLOOKUP(A146,JUN!$A$2:$AP$301,42,FALSE))</f>
        <v>0</v>
      </c>
      <c r="W146" s="218" t="e">
        <f t="shared" si="5"/>
        <v>#DIV/0!</v>
      </c>
    </row>
    <row r="147" spans="1:23" x14ac:dyDescent="0.25">
      <c r="A147" s="59">
        <v>146</v>
      </c>
      <c r="B147" s="157">
        <f>VLOOKUP($A147,Table2[[No]:[Date Student Last Attended Program
(mm/dd/yyyy)]],2,FALSE)</f>
        <v>0</v>
      </c>
      <c r="C147" s="157">
        <f>VLOOKUP($A147,Table2[[No]:[Date Student Last Attended Program
(mm/dd/yyyy)]],4,FALSE)</f>
        <v>0</v>
      </c>
      <c r="D147" s="157">
        <f>VLOOKUP($A147,Table2[[No]:[Date Student Last Attended Program
(mm/dd/yyyy)]],14,FALSE)</f>
        <v>0</v>
      </c>
      <c r="E147" s="58">
        <f>COUNTIF(JUL!E147:AI147,"1")</f>
        <v>0</v>
      </c>
      <c r="F147" s="58">
        <f>COUNTIF(AUG!E147:AI147,"1")</f>
        <v>0</v>
      </c>
      <c r="G147" s="58">
        <f>VLOOKUP(A147,SEP!$A$2:$AL$301,38,FALSE)</f>
        <v>0</v>
      </c>
      <c r="H147" s="58">
        <f>VLOOKUP(A147,SEP!$A$2:$AP$301,41,FALSE)</f>
        <v>0</v>
      </c>
      <c r="I147" s="58">
        <f>VLOOKUP(A147,OCT!$A$2:$AM$301,39,FALSE)</f>
        <v>0</v>
      </c>
      <c r="J147" s="57">
        <f>VLOOKUP(A147,NOV!$A$2:$AL$301,38,FALSE)</f>
        <v>0</v>
      </c>
      <c r="K147" s="57">
        <f>VLOOKUP(A147,DEC!$A$2:$AM$301,39,FALSE)</f>
        <v>0</v>
      </c>
      <c r="L147" s="57">
        <f>VLOOKUP(A147,DEC!$A$2:$AP$301,42,FALSE)</f>
        <v>0</v>
      </c>
      <c r="M147" s="57">
        <f>VLOOKUP($A147,JAN!$A$2:$AM$301,39,FALSE)</f>
        <v>0</v>
      </c>
      <c r="N147" s="57">
        <f>VLOOKUP(A147,FEB!$A$2:$AJ$301,36,FALSE)</f>
        <v>0</v>
      </c>
      <c r="O147" s="215">
        <f>VLOOKUP($A147,MAR!$A$2:$AP$301,39,FALSE)</f>
        <v>0</v>
      </c>
      <c r="P147" s="215">
        <f>VLOOKUP($A147,MAR!$A$2:$AP$301,42,FALSE)</f>
        <v>0</v>
      </c>
      <c r="Q147" s="215">
        <f>VLOOKUP($A147,APR!$A$2:$AL$301,38,FALSE)</f>
        <v>0</v>
      </c>
      <c r="R147" s="215">
        <f>VLOOKUP(A147,MAY!$A$2:$AM$301,39,FALSE)</f>
        <v>0</v>
      </c>
      <c r="S147" s="215">
        <f>VLOOKUP($A147,JUN!$A$2:$AO$301,38,FALSE)</f>
        <v>0</v>
      </c>
      <c r="T147" s="215">
        <f>VLOOKUP($A147,JUN!$A$2:$AO$301,41,FALSE)</f>
        <v>0</v>
      </c>
      <c r="U147" s="216">
        <f t="shared" si="4"/>
        <v>0</v>
      </c>
      <c r="V147" s="217">
        <f>SUM(VLOOKUP(A147,SEP!$A$2:$AP$301,42,FALSE),VLOOKUP(A147,DEC!$A$2:$AQ$301,43,FALSE),VLOOKUP(A147,MAR!$A$2:$AQ$301,43,FALSE),VLOOKUP(A147,JUN!$A$2:$AP$301,42,FALSE))</f>
        <v>0</v>
      </c>
      <c r="W147" s="218" t="e">
        <f t="shared" si="5"/>
        <v>#DIV/0!</v>
      </c>
    </row>
    <row r="148" spans="1:23" x14ac:dyDescent="0.25">
      <c r="A148" s="59">
        <v>147</v>
      </c>
      <c r="B148" s="157">
        <f>VLOOKUP($A148,Table2[[No]:[Date Student Last Attended Program
(mm/dd/yyyy)]],2,FALSE)</f>
        <v>0</v>
      </c>
      <c r="C148" s="157">
        <f>VLOOKUP($A148,Table2[[No]:[Date Student Last Attended Program
(mm/dd/yyyy)]],4,FALSE)</f>
        <v>0</v>
      </c>
      <c r="D148" s="157">
        <f>VLOOKUP($A148,Table2[[No]:[Date Student Last Attended Program
(mm/dd/yyyy)]],14,FALSE)</f>
        <v>0</v>
      </c>
      <c r="E148" s="58">
        <f>COUNTIF(JUL!E148:AI148,"1")</f>
        <v>0</v>
      </c>
      <c r="F148" s="58">
        <f>COUNTIF(AUG!E148:AI148,"1")</f>
        <v>0</v>
      </c>
      <c r="G148" s="58">
        <f>VLOOKUP(A148,SEP!$A$2:$AL$301,38,FALSE)</f>
        <v>0</v>
      </c>
      <c r="H148" s="58">
        <f>VLOOKUP(A148,SEP!$A$2:$AP$301,41,FALSE)</f>
        <v>0</v>
      </c>
      <c r="I148" s="58">
        <f>VLOOKUP(A148,OCT!$A$2:$AM$301,39,FALSE)</f>
        <v>0</v>
      </c>
      <c r="J148" s="57">
        <f>VLOOKUP(A148,NOV!$A$2:$AL$301,38,FALSE)</f>
        <v>0</v>
      </c>
      <c r="K148" s="57">
        <f>VLOOKUP(A148,DEC!$A$2:$AM$301,39,FALSE)</f>
        <v>0</v>
      </c>
      <c r="L148" s="57">
        <f>VLOOKUP(A148,DEC!$A$2:$AP$301,42,FALSE)</f>
        <v>0</v>
      </c>
      <c r="M148" s="57">
        <f>VLOOKUP($A148,JAN!$A$2:$AM$301,39,FALSE)</f>
        <v>0</v>
      </c>
      <c r="N148" s="57">
        <f>VLOOKUP(A148,FEB!$A$2:$AJ$301,36,FALSE)</f>
        <v>0</v>
      </c>
      <c r="O148" s="215">
        <f>VLOOKUP($A148,MAR!$A$2:$AP$301,39,FALSE)</f>
        <v>0</v>
      </c>
      <c r="P148" s="215">
        <f>VLOOKUP($A148,MAR!$A$2:$AP$301,42,FALSE)</f>
        <v>0</v>
      </c>
      <c r="Q148" s="215">
        <f>VLOOKUP($A148,APR!$A$2:$AL$301,38,FALSE)</f>
        <v>0</v>
      </c>
      <c r="R148" s="215">
        <f>VLOOKUP(A148,MAY!$A$2:$AM$301,39,FALSE)</f>
        <v>0</v>
      </c>
      <c r="S148" s="215">
        <f>VLOOKUP($A148,JUN!$A$2:$AO$301,38,FALSE)</f>
        <v>0</v>
      </c>
      <c r="T148" s="215">
        <f>VLOOKUP($A148,JUN!$A$2:$AO$301,41,FALSE)</f>
        <v>0</v>
      </c>
      <c r="U148" s="216">
        <f t="shared" si="4"/>
        <v>0</v>
      </c>
      <c r="V148" s="217">
        <f>SUM(VLOOKUP(A148,SEP!$A$2:$AP$301,42,FALSE),VLOOKUP(A148,DEC!$A$2:$AQ$301,43,FALSE),VLOOKUP(A148,MAR!$A$2:$AQ$301,43,FALSE),VLOOKUP(A148,JUN!$A$2:$AP$301,42,FALSE))</f>
        <v>0</v>
      </c>
      <c r="W148" s="218" t="e">
        <f t="shared" si="5"/>
        <v>#DIV/0!</v>
      </c>
    </row>
    <row r="149" spans="1:23" x14ac:dyDescent="0.25">
      <c r="A149" s="59">
        <v>148</v>
      </c>
      <c r="B149" s="157">
        <f>VLOOKUP($A149,Table2[[No]:[Date Student Last Attended Program
(mm/dd/yyyy)]],2,FALSE)</f>
        <v>0</v>
      </c>
      <c r="C149" s="157">
        <f>VLOOKUP($A149,Table2[[No]:[Date Student Last Attended Program
(mm/dd/yyyy)]],4,FALSE)</f>
        <v>0</v>
      </c>
      <c r="D149" s="157">
        <f>VLOOKUP($A149,Table2[[No]:[Date Student Last Attended Program
(mm/dd/yyyy)]],14,FALSE)</f>
        <v>0</v>
      </c>
      <c r="E149" s="58">
        <f>COUNTIF(JUL!E149:AI149,"1")</f>
        <v>0</v>
      </c>
      <c r="F149" s="58">
        <f>COUNTIF(AUG!E149:AI149,"1")</f>
        <v>0</v>
      </c>
      <c r="G149" s="58">
        <f>VLOOKUP(A149,SEP!$A$2:$AL$301,38,FALSE)</f>
        <v>0</v>
      </c>
      <c r="H149" s="58">
        <f>VLOOKUP(A149,SEP!$A$2:$AP$301,41,FALSE)</f>
        <v>0</v>
      </c>
      <c r="I149" s="58">
        <f>VLOOKUP(A149,OCT!$A$2:$AM$301,39,FALSE)</f>
        <v>0</v>
      </c>
      <c r="J149" s="57">
        <f>VLOOKUP(A149,NOV!$A$2:$AL$301,38,FALSE)</f>
        <v>0</v>
      </c>
      <c r="K149" s="57">
        <f>VLOOKUP(A149,DEC!$A$2:$AM$301,39,FALSE)</f>
        <v>0</v>
      </c>
      <c r="L149" s="57">
        <f>VLOOKUP(A149,DEC!$A$2:$AP$301,42,FALSE)</f>
        <v>0</v>
      </c>
      <c r="M149" s="57">
        <f>VLOOKUP($A149,JAN!$A$2:$AM$301,39,FALSE)</f>
        <v>0</v>
      </c>
      <c r="N149" s="57">
        <f>VLOOKUP(A149,FEB!$A$2:$AJ$301,36,FALSE)</f>
        <v>0</v>
      </c>
      <c r="O149" s="215">
        <f>VLOOKUP($A149,MAR!$A$2:$AP$301,39,FALSE)</f>
        <v>0</v>
      </c>
      <c r="P149" s="215">
        <f>VLOOKUP($A149,MAR!$A$2:$AP$301,42,FALSE)</f>
        <v>0</v>
      </c>
      <c r="Q149" s="215">
        <f>VLOOKUP($A149,APR!$A$2:$AL$301,38,FALSE)</f>
        <v>0</v>
      </c>
      <c r="R149" s="215">
        <f>VLOOKUP(A149,MAY!$A$2:$AM$301,39,FALSE)</f>
        <v>0</v>
      </c>
      <c r="S149" s="215">
        <f>VLOOKUP($A149,JUN!$A$2:$AO$301,38,FALSE)</f>
        <v>0</v>
      </c>
      <c r="T149" s="215">
        <f>VLOOKUP($A149,JUN!$A$2:$AO$301,41,FALSE)</f>
        <v>0</v>
      </c>
      <c r="U149" s="216">
        <f t="shared" si="4"/>
        <v>0</v>
      </c>
      <c r="V149" s="217">
        <f>SUM(VLOOKUP(A149,SEP!$A$2:$AP$301,42,FALSE),VLOOKUP(A149,DEC!$A$2:$AQ$301,43,FALSE),VLOOKUP(A149,MAR!$A$2:$AQ$301,43,FALSE),VLOOKUP(A149,JUN!$A$2:$AP$301,42,FALSE))</f>
        <v>0</v>
      </c>
      <c r="W149" s="218" t="e">
        <f t="shared" si="5"/>
        <v>#DIV/0!</v>
      </c>
    </row>
    <row r="150" spans="1:23" x14ac:dyDescent="0.25">
      <c r="A150" s="59">
        <v>149</v>
      </c>
      <c r="B150" s="157">
        <f>VLOOKUP($A150,Table2[[No]:[Date Student Last Attended Program
(mm/dd/yyyy)]],2,FALSE)</f>
        <v>0</v>
      </c>
      <c r="C150" s="157">
        <f>VLOOKUP($A150,Table2[[No]:[Date Student Last Attended Program
(mm/dd/yyyy)]],4,FALSE)</f>
        <v>0</v>
      </c>
      <c r="D150" s="157">
        <f>VLOOKUP($A150,Table2[[No]:[Date Student Last Attended Program
(mm/dd/yyyy)]],14,FALSE)</f>
        <v>0</v>
      </c>
      <c r="E150" s="58">
        <f>COUNTIF(JUL!E150:AI150,"1")</f>
        <v>0</v>
      </c>
      <c r="F150" s="58">
        <f>COUNTIF(AUG!E150:AI150,"1")</f>
        <v>0</v>
      </c>
      <c r="G150" s="58">
        <f>VLOOKUP(A150,SEP!$A$2:$AL$301,38,FALSE)</f>
        <v>0</v>
      </c>
      <c r="H150" s="58">
        <f>VLOOKUP(A150,SEP!$A$2:$AP$301,41,FALSE)</f>
        <v>0</v>
      </c>
      <c r="I150" s="58">
        <f>VLOOKUP(A150,OCT!$A$2:$AM$301,39,FALSE)</f>
        <v>0</v>
      </c>
      <c r="J150" s="57">
        <f>VLOOKUP(A150,NOV!$A$2:$AL$301,38,FALSE)</f>
        <v>0</v>
      </c>
      <c r="K150" s="57">
        <f>VLOOKUP(A150,DEC!$A$2:$AM$301,39,FALSE)</f>
        <v>0</v>
      </c>
      <c r="L150" s="57">
        <f>VLOOKUP(A150,DEC!$A$2:$AP$301,42,FALSE)</f>
        <v>0</v>
      </c>
      <c r="M150" s="57">
        <f>VLOOKUP($A150,JAN!$A$2:$AM$301,39,FALSE)</f>
        <v>0</v>
      </c>
      <c r="N150" s="57">
        <f>VLOOKUP(A150,FEB!$A$2:$AJ$301,36,FALSE)</f>
        <v>0</v>
      </c>
      <c r="O150" s="215">
        <f>VLOOKUP($A150,MAR!$A$2:$AP$301,39,FALSE)</f>
        <v>0</v>
      </c>
      <c r="P150" s="215">
        <f>VLOOKUP($A150,MAR!$A$2:$AP$301,42,FALSE)</f>
        <v>0</v>
      </c>
      <c r="Q150" s="215">
        <f>VLOOKUP($A150,APR!$A$2:$AL$301,38,FALSE)</f>
        <v>0</v>
      </c>
      <c r="R150" s="215">
        <f>VLOOKUP(A150,MAY!$A$2:$AM$301,39,FALSE)</f>
        <v>0</v>
      </c>
      <c r="S150" s="215">
        <f>VLOOKUP($A150,JUN!$A$2:$AO$301,38,FALSE)</f>
        <v>0</v>
      </c>
      <c r="T150" s="215">
        <f>VLOOKUP($A150,JUN!$A$2:$AO$301,41,FALSE)</f>
        <v>0</v>
      </c>
      <c r="U150" s="216">
        <f t="shared" si="4"/>
        <v>0</v>
      </c>
      <c r="V150" s="217">
        <f>SUM(VLOOKUP(A150,SEP!$A$2:$AP$301,42,FALSE),VLOOKUP(A150,DEC!$A$2:$AQ$301,43,FALSE),VLOOKUP(A150,MAR!$A$2:$AQ$301,43,FALSE),VLOOKUP(A150,JUN!$A$2:$AP$301,42,FALSE))</f>
        <v>0</v>
      </c>
      <c r="W150" s="218" t="e">
        <f t="shared" si="5"/>
        <v>#DIV/0!</v>
      </c>
    </row>
    <row r="151" spans="1:23" x14ac:dyDescent="0.25">
      <c r="A151" s="59">
        <v>150</v>
      </c>
      <c r="B151" s="157">
        <f>VLOOKUP($A151,Table2[[No]:[Date Student Last Attended Program
(mm/dd/yyyy)]],2,FALSE)</f>
        <v>0</v>
      </c>
      <c r="C151" s="157">
        <f>VLOOKUP($A151,Table2[[No]:[Date Student Last Attended Program
(mm/dd/yyyy)]],4,FALSE)</f>
        <v>0</v>
      </c>
      <c r="D151" s="157">
        <f>VLOOKUP($A151,Table2[[No]:[Date Student Last Attended Program
(mm/dd/yyyy)]],14,FALSE)</f>
        <v>0</v>
      </c>
      <c r="E151" s="58">
        <f>COUNTIF(JUL!E151:AI151,"1")</f>
        <v>0</v>
      </c>
      <c r="F151" s="58">
        <f>COUNTIF(AUG!E151:AI151,"1")</f>
        <v>0</v>
      </c>
      <c r="G151" s="58">
        <f>VLOOKUP(A151,SEP!$A$2:$AL$301,38,FALSE)</f>
        <v>0</v>
      </c>
      <c r="H151" s="58">
        <f>VLOOKUP(A151,SEP!$A$2:$AP$301,41,FALSE)</f>
        <v>0</v>
      </c>
      <c r="I151" s="58">
        <f>VLOOKUP(A151,OCT!$A$2:$AM$301,39,FALSE)</f>
        <v>0</v>
      </c>
      <c r="J151" s="57">
        <f>VLOOKUP(A151,NOV!$A$2:$AL$301,38,FALSE)</f>
        <v>0</v>
      </c>
      <c r="K151" s="57">
        <f>VLOOKUP(A151,DEC!$A$2:$AM$301,39,FALSE)</f>
        <v>0</v>
      </c>
      <c r="L151" s="57">
        <f>VLOOKUP(A151,DEC!$A$2:$AP$301,42,FALSE)</f>
        <v>0</v>
      </c>
      <c r="M151" s="57">
        <f>VLOOKUP($A151,JAN!$A$2:$AM$301,39,FALSE)</f>
        <v>0</v>
      </c>
      <c r="N151" s="57">
        <f>VLOOKUP(A151,FEB!$A$2:$AJ$301,36,FALSE)</f>
        <v>0</v>
      </c>
      <c r="O151" s="215">
        <f>VLOOKUP($A151,MAR!$A$2:$AP$301,39,FALSE)</f>
        <v>0</v>
      </c>
      <c r="P151" s="215">
        <f>VLOOKUP($A151,MAR!$A$2:$AP$301,42,FALSE)</f>
        <v>0</v>
      </c>
      <c r="Q151" s="215">
        <f>VLOOKUP($A151,APR!$A$2:$AL$301,38,FALSE)</f>
        <v>0</v>
      </c>
      <c r="R151" s="215">
        <f>VLOOKUP(A151,MAY!$A$2:$AM$301,39,FALSE)</f>
        <v>0</v>
      </c>
      <c r="S151" s="215">
        <f>VLOOKUP($A151,JUN!$A$2:$AO$301,38,FALSE)</f>
        <v>0</v>
      </c>
      <c r="T151" s="215">
        <f>VLOOKUP($A151,JUN!$A$2:$AO$301,41,FALSE)</f>
        <v>0</v>
      </c>
      <c r="U151" s="216">
        <f t="shared" si="4"/>
        <v>0</v>
      </c>
      <c r="V151" s="217">
        <f>SUM(VLOOKUP(A151,SEP!$A$2:$AP$301,42,FALSE),VLOOKUP(A151,DEC!$A$2:$AQ$301,43,FALSE),VLOOKUP(A151,MAR!$A$2:$AQ$301,43,FALSE),VLOOKUP(A151,JUN!$A$2:$AP$301,42,FALSE))</f>
        <v>0</v>
      </c>
      <c r="W151" s="218" t="e">
        <f t="shared" si="5"/>
        <v>#DIV/0!</v>
      </c>
    </row>
    <row r="152" spans="1:23" x14ac:dyDescent="0.25">
      <c r="A152" s="59">
        <v>151</v>
      </c>
      <c r="B152" s="157">
        <f>VLOOKUP($A152,Table2[[No]:[Date Student Last Attended Program
(mm/dd/yyyy)]],2,FALSE)</f>
        <v>0</v>
      </c>
      <c r="C152" s="157">
        <f>VLOOKUP($A152,Table2[[No]:[Date Student Last Attended Program
(mm/dd/yyyy)]],4,FALSE)</f>
        <v>0</v>
      </c>
      <c r="D152" s="157">
        <f>VLOOKUP($A152,Table2[[No]:[Date Student Last Attended Program
(mm/dd/yyyy)]],14,FALSE)</f>
        <v>0</v>
      </c>
      <c r="E152" s="58">
        <f>COUNTIF(JUL!E152:AI152,"1")</f>
        <v>0</v>
      </c>
      <c r="F152" s="58">
        <f>COUNTIF(AUG!E152:AI152,"1")</f>
        <v>0</v>
      </c>
      <c r="G152" s="58">
        <f>VLOOKUP(A152,SEP!$A$2:$AL$301,38,FALSE)</f>
        <v>0</v>
      </c>
      <c r="H152" s="58">
        <f>VLOOKUP(A152,SEP!$A$2:$AP$301,41,FALSE)</f>
        <v>0</v>
      </c>
      <c r="I152" s="58">
        <f>VLOOKUP(A152,OCT!$A$2:$AM$301,39,FALSE)</f>
        <v>0</v>
      </c>
      <c r="J152" s="57">
        <f>VLOOKUP(A152,NOV!$A$2:$AL$301,38,FALSE)</f>
        <v>0</v>
      </c>
      <c r="K152" s="57">
        <f>VLOOKUP(A152,DEC!$A$2:$AM$301,39,FALSE)</f>
        <v>0</v>
      </c>
      <c r="L152" s="57">
        <f>VLOOKUP(A152,DEC!$A$2:$AP$301,42,FALSE)</f>
        <v>0</v>
      </c>
      <c r="M152" s="57">
        <f>VLOOKUP($A152,JAN!$A$2:$AM$301,39,FALSE)</f>
        <v>0</v>
      </c>
      <c r="N152" s="57">
        <f>VLOOKUP(A152,FEB!$A$2:$AJ$301,36,FALSE)</f>
        <v>0</v>
      </c>
      <c r="O152" s="215">
        <f>VLOOKUP($A152,MAR!$A$2:$AP$301,39,FALSE)</f>
        <v>0</v>
      </c>
      <c r="P152" s="215">
        <f>VLOOKUP($A152,MAR!$A$2:$AP$301,42,FALSE)</f>
        <v>0</v>
      </c>
      <c r="Q152" s="215">
        <f>VLOOKUP($A152,APR!$A$2:$AL$301,38,FALSE)</f>
        <v>0</v>
      </c>
      <c r="R152" s="215">
        <f>VLOOKUP(A152,MAY!$A$2:$AM$301,39,FALSE)</f>
        <v>0</v>
      </c>
      <c r="S152" s="215">
        <f>VLOOKUP($A152,JUN!$A$2:$AO$301,38,FALSE)</f>
        <v>0</v>
      </c>
      <c r="T152" s="215">
        <f>VLOOKUP($A152,JUN!$A$2:$AO$301,41,FALSE)</f>
        <v>0</v>
      </c>
      <c r="U152" s="216">
        <f t="shared" si="4"/>
        <v>0</v>
      </c>
      <c r="V152" s="217">
        <f>SUM(VLOOKUP(A152,SEP!$A$2:$AP$301,42,FALSE),VLOOKUP(A152,DEC!$A$2:$AQ$301,43,FALSE),VLOOKUP(A152,MAR!$A$2:$AQ$301,43,FALSE),VLOOKUP(A152,JUN!$A$2:$AP$301,42,FALSE))</f>
        <v>0</v>
      </c>
      <c r="W152" s="218" t="e">
        <f t="shared" si="5"/>
        <v>#DIV/0!</v>
      </c>
    </row>
    <row r="153" spans="1:23" x14ac:dyDescent="0.25">
      <c r="A153" s="59">
        <v>152</v>
      </c>
      <c r="B153" s="157">
        <f>VLOOKUP($A153,Table2[[No]:[Date Student Last Attended Program
(mm/dd/yyyy)]],2,FALSE)</f>
        <v>0</v>
      </c>
      <c r="C153" s="157">
        <f>VLOOKUP($A153,Table2[[No]:[Date Student Last Attended Program
(mm/dd/yyyy)]],4,FALSE)</f>
        <v>0</v>
      </c>
      <c r="D153" s="157">
        <f>VLOOKUP($A153,Table2[[No]:[Date Student Last Attended Program
(mm/dd/yyyy)]],14,FALSE)</f>
        <v>0</v>
      </c>
      <c r="E153" s="58">
        <f>COUNTIF(JUL!E153:AI153,"1")</f>
        <v>0</v>
      </c>
      <c r="F153" s="58">
        <f>COUNTIF(AUG!E153:AI153,"1")</f>
        <v>0</v>
      </c>
      <c r="G153" s="58">
        <f>VLOOKUP(A153,SEP!$A$2:$AL$301,38,FALSE)</f>
        <v>0</v>
      </c>
      <c r="H153" s="58">
        <f>VLOOKUP(A153,SEP!$A$2:$AP$301,41,FALSE)</f>
        <v>0</v>
      </c>
      <c r="I153" s="58">
        <f>VLOOKUP(A153,OCT!$A$2:$AM$301,39,FALSE)</f>
        <v>0</v>
      </c>
      <c r="J153" s="57">
        <f>VLOOKUP(A153,NOV!$A$2:$AL$301,38,FALSE)</f>
        <v>0</v>
      </c>
      <c r="K153" s="57">
        <f>VLOOKUP(A153,DEC!$A$2:$AM$301,39,FALSE)</f>
        <v>0</v>
      </c>
      <c r="L153" s="57">
        <f>VLOOKUP(A153,DEC!$A$2:$AP$301,42,FALSE)</f>
        <v>0</v>
      </c>
      <c r="M153" s="57">
        <f>VLOOKUP($A153,JAN!$A$2:$AM$301,39,FALSE)</f>
        <v>0</v>
      </c>
      <c r="N153" s="57">
        <f>VLOOKUP(A153,FEB!$A$2:$AJ$301,36,FALSE)</f>
        <v>0</v>
      </c>
      <c r="O153" s="215">
        <f>VLOOKUP($A153,MAR!$A$2:$AP$301,39,FALSE)</f>
        <v>0</v>
      </c>
      <c r="P153" s="215">
        <f>VLOOKUP($A153,MAR!$A$2:$AP$301,42,FALSE)</f>
        <v>0</v>
      </c>
      <c r="Q153" s="215">
        <f>VLOOKUP($A153,APR!$A$2:$AL$301,38,FALSE)</f>
        <v>0</v>
      </c>
      <c r="R153" s="215">
        <f>VLOOKUP(A153,MAY!$A$2:$AM$301,39,FALSE)</f>
        <v>0</v>
      </c>
      <c r="S153" s="215">
        <f>VLOOKUP($A153,JUN!$A$2:$AO$301,38,FALSE)</f>
        <v>0</v>
      </c>
      <c r="T153" s="215">
        <f>VLOOKUP($A153,JUN!$A$2:$AO$301,41,FALSE)</f>
        <v>0</v>
      </c>
      <c r="U153" s="216">
        <f t="shared" si="4"/>
        <v>0</v>
      </c>
      <c r="V153" s="217">
        <f>SUM(VLOOKUP(A153,SEP!$A$2:$AP$301,42,FALSE),VLOOKUP(A153,DEC!$A$2:$AQ$301,43,FALSE),VLOOKUP(A153,MAR!$A$2:$AQ$301,43,FALSE),VLOOKUP(A153,JUN!$A$2:$AP$301,42,FALSE))</f>
        <v>0</v>
      </c>
      <c r="W153" s="218" t="e">
        <f t="shared" si="5"/>
        <v>#DIV/0!</v>
      </c>
    </row>
    <row r="154" spans="1:23" x14ac:dyDescent="0.25">
      <c r="A154" s="59">
        <v>153</v>
      </c>
      <c r="B154" s="157">
        <f>VLOOKUP($A154,Table2[[No]:[Date Student Last Attended Program
(mm/dd/yyyy)]],2,FALSE)</f>
        <v>0</v>
      </c>
      <c r="C154" s="157">
        <f>VLOOKUP($A154,Table2[[No]:[Date Student Last Attended Program
(mm/dd/yyyy)]],4,FALSE)</f>
        <v>0</v>
      </c>
      <c r="D154" s="157">
        <f>VLOOKUP($A154,Table2[[No]:[Date Student Last Attended Program
(mm/dd/yyyy)]],14,FALSE)</f>
        <v>0</v>
      </c>
      <c r="E154" s="58">
        <f>COUNTIF(JUL!E154:AI154,"1")</f>
        <v>0</v>
      </c>
      <c r="F154" s="58">
        <f>COUNTIF(AUG!E154:AI154,"1")</f>
        <v>0</v>
      </c>
      <c r="G154" s="58">
        <f>VLOOKUP(A154,SEP!$A$2:$AL$301,38,FALSE)</f>
        <v>0</v>
      </c>
      <c r="H154" s="58">
        <f>VLOOKUP(A154,SEP!$A$2:$AP$301,41,FALSE)</f>
        <v>0</v>
      </c>
      <c r="I154" s="58">
        <f>VLOOKUP(A154,OCT!$A$2:$AM$301,39,FALSE)</f>
        <v>0</v>
      </c>
      <c r="J154" s="57">
        <f>VLOOKUP(A154,NOV!$A$2:$AL$301,38,FALSE)</f>
        <v>0</v>
      </c>
      <c r="K154" s="57">
        <f>VLOOKUP(A154,DEC!$A$2:$AM$301,39,FALSE)</f>
        <v>0</v>
      </c>
      <c r="L154" s="57">
        <f>VLOOKUP(A154,DEC!$A$2:$AP$301,42,FALSE)</f>
        <v>0</v>
      </c>
      <c r="M154" s="57">
        <f>VLOOKUP($A154,JAN!$A$2:$AM$301,39,FALSE)</f>
        <v>0</v>
      </c>
      <c r="N154" s="57">
        <f>VLOOKUP(A154,FEB!$A$2:$AJ$301,36,FALSE)</f>
        <v>0</v>
      </c>
      <c r="O154" s="215">
        <f>VLOOKUP($A154,MAR!$A$2:$AP$301,39,FALSE)</f>
        <v>0</v>
      </c>
      <c r="P154" s="215">
        <f>VLOOKUP($A154,MAR!$A$2:$AP$301,42,FALSE)</f>
        <v>0</v>
      </c>
      <c r="Q154" s="215">
        <f>VLOOKUP($A154,APR!$A$2:$AL$301,38,FALSE)</f>
        <v>0</v>
      </c>
      <c r="R154" s="215">
        <f>VLOOKUP(A154,MAY!$A$2:$AM$301,39,FALSE)</f>
        <v>0</v>
      </c>
      <c r="S154" s="215">
        <f>VLOOKUP($A154,JUN!$A$2:$AO$301,38,FALSE)</f>
        <v>0</v>
      </c>
      <c r="T154" s="215">
        <f>VLOOKUP($A154,JUN!$A$2:$AO$301,41,FALSE)</f>
        <v>0</v>
      </c>
      <c r="U154" s="216">
        <f t="shared" si="4"/>
        <v>0</v>
      </c>
      <c r="V154" s="217">
        <f>SUM(VLOOKUP(A154,SEP!$A$2:$AP$301,42,FALSE),VLOOKUP(A154,DEC!$A$2:$AQ$301,43,FALSE),VLOOKUP(A154,MAR!$A$2:$AQ$301,43,FALSE),VLOOKUP(A154,JUN!$A$2:$AP$301,42,FALSE))</f>
        <v>0</v>
      </c>
      <c r="W154" s="218" t="e">
        <f t="shared" si="5"/>
        <v>#DIV/0!</v>
      </c>
    </row>
    <row r="155" spans="1:23" x14ac:dyDescent="0.25">
      <c r="A155" s="59">
        <v>154</v>
      </c>
      <c r="B155" s="157">
        <f>VLOOKUP($A155,Table2[[No]:[Date Student Last Attended Program
(mm/dd/yyyy)]],2,FALSE)</f>
        <v>0</v>
      </c>
      <c r="C155" s="157">
        <f>VLOOKUP($A155,Table2[[No]:[Date Student Last Attended Program
(mm/dd/yyyy)]],4,FALSE)</f>
        <v>0</v>
      </c>
      <c r="D155" s="157">
        <f>VLOOKUP($A155,Table2[[No]:[Date Student Last Attended Program
(mm/dd/yyyy)]],14,FALSE)</f>
        <v>0</v>
      </c>
      <c r="E155" s="58">
        <f>COUNTIF(JUL!E155:AI155,"1")</f>
        <v>0</v>
      </c>
      <c r="F155" s="58">
        <f>COUNTIF(AUG!E155:AI155,"1")</f>
        <v>0</v>
      </c>
      <c r="G155" s="58">
        <f>VLOOKUP(A155,SEP!$A$2:$AL$301,38,FALSE)</f>
        <v>0</v>
      </c>
      <c r="H155" s="58">
        <f>VLOOKUP(A155,SEP!$A$2:$AP$301,41,FALSE)</f>
        <v>0</v>
      </c>
      <c r="I155" s="58">
        <f>VLOOKUP(A155,OCT!$A$2:$AM$301,39,FALSE)</f>
        <v>0</v>
      </c>
      <c r="J155" s="57">
        <f>VLOOKUP(A155,NOV!$A$2:$AL$301,38,FALSE)</f>
        <v>0</v>
      </c>
      <c r="K155" s="57">
        <f>VLOOKUP(A155,DEC!$A$2:$AM$301,39,FALSE)</f>
        <v>0</v>
      </c>
      <c r="L155" s="57">
        <f>VLOOKUP(A155,DEC!$A$2:$AP$301,42,FALSE)</f>
        <v>0</v>
      </c>
      <c r="M155" s="57">
        <f>VLOOKUP($A155,JAN!$A$2:$AM$301,39,FALSE)</f>
        <v>0</v>
      </c>
      <c r="N155" s="57">
        <f>VLOOKUP(A155,FEB!$A$2:$AJ$301,36,FALSE)</f>
        <v>0</v>
      </c>
      <c r="O155" s="215">
        <f>VLOOKUP($A155,MAR!$A$2:$AP$301,39,FALSE)</f>
        <v>0</v>
      </c>
      <c r="P155" s="215">
        <f>VLOOKUP($A155,MAR!$A$2:$AP$301,42,FALSE)</f>
        <v>0</v>
      </c>
      <c r="Q155" s="215">
        <f>VLOOKUP($A155,APR!$A$2:$AL$301,38,FALSE)</f>
        <v>0</v>
      </c>
      <c r="R155" s="215">
        <f>VLOOKUP(A155,MAY!$A$2:$AM$301,39,FALSE)</f>
        <v>0</v>
      </c>
      <c r="S155" s="215">
        <f>VLOOKUP($A155,JUN!$A$2:$AO$301,38,FALSE)</f>
        <v>0</v>
      </c>
      <c r="T155" s="215">
        <f>VLOOKUP($A155,JUN!$A$2:$AO$301,41,FALSE)</f>
        <v>0</v>
      </c>
      <c r="U155" s="216">
        <f t="shared" si="4"/>
        <v>0</v>
      </c>
      <c r="V155" s="217">
        <f>SUM(VLOOKUP(A155,SEP!$A$2:$AP$301,42,FALSE),VLOOKUP(A155,DEC!$A$2:$AQ$301,43,FALSE),VLOOKUP(A155,MAR!$A$2:$AQ$301,43,FALSE),VLOOKUP(A155,JUN!$A$2:$AP$301,42,FALSE))</f>
        <v>0</v>
      </c>
      <c r="W155" s="218" t="e">
        <f t="shared" si="5"/>
        <v>#DIV/0!</v>
      </c>
    </row>
    <row r="156" spans="1:23" x14ac:dyDescent="0.25">
      <c r="A156" s="59">
        <v>155</v>
      </c>
      <c r="B156" s="157">
        <f>VLOOKUP($A156,Table2[[No]:[Date Student Last Attended Program
(mm/dd/yyyy)]],2,FALSE)</f>
        <v>0</v>
      </c>
      <c r="C156" s="157">
        <f>VLOOKUP($A156,Table2[[No]:[Date Student Last Attended Program
(mm/dd/yyyy)]],4,FALSE)</f>
        <v>0</v>
      </c>
      <c r="D156" s="157">
        <f>VLOOKUP($A156,Table2[[No]:[Date Student Last Attended Program
(mm/dd/yyyy)]],14,FALSE)</f>
        <v>0</v>
      </c>
      <c r="E156" s="58">
        <f>COUNTIF(JUL!E156:AI156,"1")</f>
        <v>0</v>
      </c>
      <c r="F156" s="58">
        <f>COUNTIF(AUG!E156:AI156,"1")</f>
        <v>0</v>
      </c>
      <c r="G156" s="58">
        <f>VLOOKUP(A156,SEP!$A$2:$AL$301,38,FALSE)</f>
        <v>0</v>
      </c>
      <c r="H156" s="58">
        <f>VLOOKUP(A156,SEP!$A$2:$AP$301,41,FALSE)</f>
        <v>0</v>
      </c>
      <c r="I156" s="58">
        <f>VLOOKUP(A156,OCT!$A$2:$AM$301,39,FALSE)</f>
        <v>0</v>
      </c>
      <c r="J156" s="57">
        <f>VLOOKUP(A156,NOV!$A$2:$AL$301,38,FALSE)</f>
        <v>0</v>
      </c>
      <c r="K156" s="57">
        <f>VLOOKUP(A156,DEC!$A$2:$AM$301,39,FALSE)</f>
        <v>0</v>
      </c>
      <c r="L156" s="57">
        <f>VLOOKUP(A156,DEC!$A$2:$AP$301,42,FALSE)</f>
        <v>0</v>
      </c>
      <c r="M156" s="57">
        <f>VLOOKUP($A156,JAN!$A$2:$AM$301,39,FALSE)</f>
        <v>0</v>
      </c>
      <c r="N156" s="57">
        <f>VLOOKUP(A156,FEB!$A$2:$AJ$301,36,FALSE)</f>
        <v>0</v>
      </c>
      <c r="O156" s="215">
        <f>VLOOKUP($A156,MAR!$A$2:$AP$301,39,FALSE)</f>
        <v>0</v>
      </c>
      <c r="P156" s="215">
        <f>VLOOKUP($A156,MAR!$A$2:$AP$301,42,FALSE)</f>
        <v>0</v>
      </c>
      <c r="Q156" s="215">
        <f>VLOOKUP($A156,APR!$A$2:$AL$301,38,FALSE)</f>
        <v>0</v>
      </c>
      <c r="R156" s="215">
        <f>VLOOKUP(A156,MAY!$A$2:$AM$301,39,FALSE)</f>
        <v>0</v>
      </c>
      <c r="S156" s="215">
        <f>VLOOKUP($A156,JUN!$A$2:$AO$301,38,FALSE)</f>
        <v>0</v>
      </c>
      <c r="T156" s="215">
        <f>VLOOKUP($A156,JUN!$A$2:$AO$301,41,FALSE)</f>
        <v>0</v>
      </c>
      <c r="U156" s="216">
        <f t="shared" si="4"/>
        <v>0</v>
      </c>
      <c r="V156" s="217">
        <f>SUM(VLOOKUP(A156,SEP!$A$2:$AP$301,42,FALSE),VLOOKUP(A156,DEC!$A$2:$AQ$301,43,FALSE),VLOOKUP(A156,MAR!$A$2:$AQ$301,43,FALSE),VLOOKUP(A156,JUN!$A$2:$AP$301,42,FALSE))</f>
        <v>0</v>
      </c>
      <c r="W156" s="218" t="e">
        <f t="shared" si="5"/>
        <v>#DIV/0!</v>
      </c>
    </row>
    <row r="157" spans="1:23" x14ac:dyDescent="0.25">
      <c r="A157" s="59">
        <v>156</v>
      </c>
      <c r="B157" s="157">
        <f>VLOOKUP($A157,Table2[[No]:[Date Student Last Attended Program
(mm/dd/yyyy)]],2,FALSE)</f>
        <v>0</v>
      </c>
      <c r="C157" s="157">
        <f>VLOOKUP($A157,Table2[[No]:[Date Student Last Attended Program
(mm/dd/yyyy)]],4,FALSE)</f>
        <v>0</v>
      </c>
      <c r="D157" s="157">
        <f>VLOOKUP($A157,Table2[[No]:[Date Student Last Attended Program
(mm/dd/yyyy)]],14,FALSE)</f>
        <v>0</v>
      </c>
      <c r="E157" s="58">
        <f>COUNTIF(JUL!E157:AI157,"1")</f>
        <v>0</v>
      </c>
      <c r="F157" s="58">
        <f>COUNTIF(AUG!E157:AI157,"1")</f>
        <v>0</v>
      </c>
      <c r="G157" s="58">
        <f>VLOOKUP(A157,SEP!$A$2:$AL$301,38,FALSE)</f>
        <v>0</v>
      </c>
      <c r="H157" s="58">
        <f>VLOOKUP(A157,SEP!$A$2:$AP$301,41,FALSE)</f>
        <v>0</v>
      </c>
      <c r="I157" s="58">
        <f>VLOOKUP(A157,OCT!$A$2:$AM$301,39,FALSE)</f>
        <v>0</v>
      </c>
      <c r="J157" s="57">
        <f>VLOOKUP(A157,NOV!$A$2:$AL$301,38,FALSE)</f>
        <v>0</v>
      </c>
      <c r="K157" s="57">
        <f>VLOOKUP(A157,DEC!$A$2:$AM$301,39,FALSE)</f>
        <v>0</v>
      </c>
      <c r="L157" s="57">
        <f>VLOOKUP(A157,DEC!$A$2:$AP$301,42,FALSE)</f>
        <v>0</v>
      </c>
      <c r="M157" s="57">
        <f>VLOOKUP($A157,JAN!$A$2:$AM$301,39,FALSE)</f>
        <v>0</v>
      </c>
      <c r="N157" s="57">
        <f>VLOOKUP(A157,FEB!$A$2:$AJ$301,36,FALSE)</f>
        <v>0</v>
      </c>
      <c r="O157" s="215">
        <f>VLOOKUP($A157,MAR!$A$2:$AP$301,39,FALSE)</f>
        <v>0</v>
      </c>
      <c r="P157" s="215">
        <f>VLOOKUP($A157,MAR!$A$2:$AP$301,42,FALSE)</f>
        <v>0</v>
      </c>
      <c r="Q157" s="215">
        <f>VLOOKUP($A157,APR!$A$2:$AL$301,38,FALSE)</f>
        <v>0</v>
      </c>
      <c r="R157" s="215">
        <f>VLOOKUP(A157,MAY!$A$2:$AM$301,39,FALSE)</f>
        <v>0</v>
      </c>
      <c r="S157" s="215">
        <f>VLOOKUP($A157,JUN!$A$2:$AO$301,38,FALSE)</f>
        <v>0</v>
      </c>
      <c r="T157" s="215">
        <f>VLOOKUP($A157,JUN!$A$2:$AO$301,41,FALSE)</f>
        <v>0</v>
      </c>
      <c r="U157" s="216">
        <f t="shared" si="4"/>
        <v>0</v>
      </c>
      <c r="V157" s="217">
        <f>SUM(VLOOKUP(A157,SEP!$A$2:$AP$301,42,FALSE),VLOOKUP(A157,DEC!$A$2:$AQ$301,43,FALSE),VLOOKUP(A157,MAR!$A$2:$AQ$301,43,FALSE),VLOOKUP(A157,JUN!$A$2:$AP$301,42,FALSE))</f>
        <v>0</v>
      </c>
      <c r="W157" s="218" t="e">
        <f t="shared" si="5"/>
        <v>#DIV/0!</v>
      </c>
    </row>
    <row r="158" spans="1:23" x14ac:dyDescent="0.25">
      <c r="A158" s="59">
        <v>157</v>
      </c>
      <c r="B158" s="157">
        <f>VLOOKUP($A158,Table2[[No]:[Date Student Last Attended Program
(mm/dd/yyyy)]],2,FALSE)</f>
        <v>0</v>
      </c>
      <c r="C158" s="157">
        <f>VLOOKUP($A158,Table2[[No]:[Date Student Last Attended Program
(mm/dd/yyyy)]],4,FALSE)</f>
        <v>0</v>
      </c>
      <c r="D158" s="157">
        <f>VLOOKUP($A158,Table2[[No]:[Date Student Last Attended Program
(mm/dd/yyyy)]],14,FALSE)</f>
        <v>0</v>
      </c>
      <c r="E158" s="58">
        <f>COUNTIF(JUL!E158:AI158,"1")</f>
        <v>0</v>
      </c>
      <c r="F158" s="58">
        <f>COUNTIF(AUG!E158:AI158,"1")</f>
        <v>0</v>
      </c>
      <c r="G158" s="58">
        <f>VLOOKUP(A158,SEP!$A$2:$AL$301,38,FALSE)</f>
        <v>0</v>
      </c>
      <c r="H158" s="58">
        <f>VLOOKUP(A158,SEP!$A$2:$AP$301,41,FALSE)</f>
        <v>0</v>
      </c>
      <c r="I158" s="58">
        <f>VLOOKUP(A158,OCT!$A$2:$AM$301,39,FALSE)</f>
        <v>0</v>
      </c>
      <c r="J158" s="57">
        <f>VLOOKUP(A158,NOV!$A$2:$AL$301,38,FALSE)</f>
        <v>0</v>
      </c>
      <c r="K158" s="57">
        <f>VLOOKUP(A158,DEC!$A$2:$AM$301,39,FALSE)</f>
        <v>0</v>
      </c>
      <c r="L158" s="57">
        <f>VLOOKUP(A158,DEC!$A$2:$AP$301,42,FALSE)</f>
        <v>0</v>
      </c>
      <c r="M158" s="57">
        <f>VLOOKUP($A158,JAN!$A$2:$AM$301,39,FALSE)</f>
        <v>0</v>
      </c>
      <c r="N158" s="57">
        <f>VLOOKUP(A158,FEB!$A$2:$AJ$301,36,FALSE)</f>
        <v>0</v>
      </c>
      <c r="O158" s="215">
        <f>VLOOKUP($A158,MAR!$A$2:$AP$301,39,FALSE)</f>
        <v>0</v>
      </c>
      <c r="P158" s="215">
        <f>VLOOKUP($A158,MAR!$A$2:$AP$301,42,FALSE)</f>
        <v>0</v>
      </c>
      <c r="Q158" s="215">
        <f>VLOOKUP($A158,APR!$A$2:$AL$301,38,FALSE)</f>
        <v>0</v>
      </c>
      <c r="R158" s="215">
        <f>VLOOKUP(A158,MAY!$A$2:$AM$301,39,FALSE)</f>
        <v>0</v>
      </c>
      <c r="S158" s="215">
        <f>VLOOKUP($A158,JUN!$A$2:$AO$301,38,FALSE)</f>
        <v>0</v>
      </c>
      <c r="T158" s="215">
        <f>VLOOKUP($A158,JUN!$A$2:$AO$301,41,FALSE)</f>
        <v>0</v>
      </c>
      <c r="U158" s="216">
        <f t="shared" si="4"/>
        <v>0</v>
      </c>
      <c r="V158" s="217">
        <f>SUM(VLOOKUP(A158,SEP!$A$2:$AP$301,42,FALSE),VLOOKUP(A158,DEC!$A$2:$AQ$301,43,FALSE),VLOOKUP(A158,MAR!$A$2:$AQ$301,43,FALSE),VLOOKUP(A158,JUN!$A$2:$AP$301,42,FALSE))</f>
        <v>0</v>
      </c>
      <c r="W158" s="218" t="e">
        <f t="shared" si="5"/>
        <v>#DIV/0!</v>
      </c>
    </row>
    <row r="159" spans="1:23" x14ac:dyDescent="0.25">
      <c r="A159" s="59">
        <v>158</v>
      </c>
      <c r="B159" s="157">
        <f>VLOOKUP($A159,Table2[[No]:[Date Student Last Attended Program
(mm/dd/yyyy)]],2,FALSE)</f>
        <v>0</v>
      </c>
      <c r="C159" s="157">
        <f>VLOOKUP($A159,Table2[[No]:[Date Student Last Attended Program
(mm/dd/yyyy)]],4,FALSE)</f>
        <v>0</v>
      </c>
      <c r="D159" s="157">
        <f>VLOOKUP($A159,Table2[[No]:[Date Student Last Attended Program
(mm/dd/yyyy)]],14,FALSE)</f>
        <v>0</v>
      </c>
      <c r="E159" s="58">
        <f>COUNTIF(JUL!E159:AI159,"1")</f>
        <v>0</v>
      </c>
      <c r="F159" s="58">
        <f>COUNTIF(AUG!E159:AI159,"1")</f>
        <v>0</v>
      </c>
      <c r="G159" s="58">
        <f>VLOOKUP(A159,SEP!$A$2:$AL$301,38,FALSE)</f>
        <v>0</v>
      </c>
      <c r="H159" s="58">
        <f>VLOOKUP(A159,SEP!$A$2:$AP$301,41,FALSE)</f>
        <v>0</v>
      </c>
      <c r="I159" s="58">
        <f>VLOOKUP(A159,OCT!$A$2:$AM$301,39,FALSE)</f>
        <v>0</v>
      </c>
      <c r="J159" s="57">
        <f>VLOOKUP(A159,NOV!$A$2:$AL$301,38,FALSE)</f>
        <v>0</v>
      </c>
      <c r="K159" s="57">
        <f>VLOOKUP(A159,DEC!$A$2:$AM$301,39,FALSE)</f>
        <v>0</v>
      </c>
      <c r="L159" s="57">
        <f>VLOOKUP(A159,DEC!$A$2:$AP$301,42,FALSE)</f>
        <v>0</v>
      </c>
      <c r="M159" s="57">
        <f>VLOOKUP($A159,JAN!$A$2:$AM$301,39,FALSE)</f>
        <v>0</v>
      </c>
      <c r="N159" s="57">
        <f>VLOOKUP(A159,FEB!$A$2:$AJ$301,36,FALSE)</f>
        <v>0</v>
      </c>
      <c r="O159" s="215">
        <f>VLOOKUP($A159,MAR!$A$2:$AP$301,39,FALSE)</f>
        <v>0</v>
      </c>
      <c r="P159" s="215">
        <f>VLOOKUP($A159,MAR!$A$2:$AP$301,42,FALSE)</f>
        <v>0</v>
      </c>
      <c r="Q159" s="215">
        <f>VLOOKUP($A159,APR!$A$2:$AL$301,38,FALSE)</f>
        <v>0</v>
      </c>
      <c r="R159" s="215">
        <f>VLOOKUP(A159,MAY!$A$2:$AM$301,39,FALSE)</f>
        <v>0</v>
      </c>
      <c r="S159" s="215">
        <f>VLOOKUP($A159,JUN!$A$2:$AO$301,38,FALSE)</f>
        <v>0</v>
      </c>
      <c r="T159" s="215">
        <f>VLOOKUP($A159,JUN!$A$2:$AO$301,41,FALSE)</f>
        <v>0</v>
      </c>
      <c r="U159" s="216">
        <f t="shared" si="4"/>
        <v>0</v>
      </c>
      <c r="V159" s="217">
        <f>SUM(VLOOKUP(A159,SEP!$A$2:$AP$301,42,FALSE),VLOOKUP(A159,DEC!$A$2:$AQ$301,43,FALSE),VLOOKUP(A159,MAR!$A$2:$AQ$301,43,FALSE),VLOOKUP(A159,JUN!$A$2:$AP$301,42,FALSE))</f>
        <v>0</v>
      </c>
      <c r="W159" s="218" t="e">
        <f t="shared" si="5"/>
        <v>#DIV/0!</v>
      </c>
    </row>
    <row r="160" spans="1:23" x14ac:dyDescent="0.25">
      <c r="A160" s="59">
        <v>159</v>
      </c>
      <c r="B160" s="157">
        <f>VLOOKUP($A160,Table2[[No]:[Date Student Last Attended Program
(mm/dd/yyyy)]],2,FALSE)</f>
        <v>0</v>
      </c>
      <c r="C160" s="157">
        <f>VLOOKUP($A160,Table2[[No]:[Date Student Last Attended Program
(mm/dd/yyyy)]],4,FALSE)</f>
        <v>0</v>
      </c>
      <c r="D160" s="157">
        <f>VLOOKUP($A160,Table2[[No]:[Date Student Last Attended Program
(mm/dd/yyyy)]],14,FALSE)</f>
        <v>0</v>
      </c>
      <c r="E160" s="58">
        <f>COUNTIF(JUL!E160:AI160,"1")</f>
        <v>0</v>
      </c>
      <c r="F160" s="58">
        <f>COUNTIF(AUG!E160:AI160,"1")</f>
        <v>0</v>
      </c>
      <c r="G160" s="58">
        <f>VLOOKUP(A160,SEP!$A$2:$AL$301,38,FALSE)</f>
        <v>0</v>
      </c>
      <c r="H160" s="58">
        <f>VLOOKUP(A160,SEP!$A$2:$AP$301,41,FALSE)</f>
        <v>0</v>
      </c>
      <c r="I160" s="58">
        <f>VLOOKUP(A160,OCT!$A$2:$AM$301,39,FALSE)</f>
        <v>0</v>
      </c>
      <c r="J160" s="57">
        <f>VLOOKUP(A160,NOV!$A$2:$AL$301,38,FALSE)</f>
        <v>0</v>
      </c>
      <c r="K160" s="57">
        <f>VLOOKUP(A160,DEC!$A$2:$AM$301,39,FALSE)</f>
        <v>0</v>
      </c>
      <c r="L160" s="57">
        <f>VLOOKUP(A160,DEC!$A$2:$AP$301,42,FALSE)</f>
        <v>0</v>
      </c>
      <c r="M160" s="57">
        <f>VLOOKUP($A160,JAN!$A$2:$AM$301,39,FALSE)</f>
        <v>0</v>
      </c>
      <c r="N160" s="57">
        <f>VLOOKUP(A160,FEB!$A$2:$AJ$301,36,FALSE)</f>
        <v>0</v>
      </c>
      <c r="O160" s="215">
        <f>VLOOKUP($A160,MAR!$A$2:$AP$301,39,FALSE)</f>
        <v>0</v>
      </c>
      <c r="P160" s="215">
        <f>VLOOKUP($A160,MAR!$A$2:$AP$301,42,FALSE)</f>
        <v>0</v>
      </c>
      <c r="Q160" s="215">
        <f>VLOOKUP($A160,APR!$A$2:$AL$301,38,FALSE)</f>
        <v>0</v>
      </c>
      <c r="R160" s="215">
        <f>VLOOKUP(A160,MAY!$A$2:$AM$301,39,FALSE)</f>
        <v>0</v>
      </c>
      <c r="S160" s="215">
        <f>VLOOKUP($A160,JUN!$A$2:$AO$301,38,FALSE)</f>
        <v>0</v>
      </c>
      <c r="T160" s="215">
        <f>VLOOKUP($A160,JUN!$A$2:$AO$301,41,FALSE)</f>
        <v>0</v>
      </c>
      <c r="U160" s="216">
        <f t="shared" si="4"/>
        <v>0</v>
      </c>
      <c r="V160" s="217">
        <f>SUM(VLOOKUP(A160,SEP!$A$2:$AP$301,42,FALSE),VLOOKUP(A160,DEC!$A$2:$AQ$301,43,FALSE),VLOOKUP(A160,MAR!$A$2:$AQ$301,43,FALSE),VLOOKUP(A160,JUN!$A$2:$AP$301,42,FALSE))</f>
        <v>0</v>
      </c>
      <c r="W160" s="218" t="e">
        <f t="shared" si="5"/>
        <v>#DIV/0!</v>
      </c>
    </row>
    <row r="161" spans="1:23" x14ac:dyDescent="0.25">
      <c r="A161" s="59">
        <v>160</v>
      </c>
      <c r="B161" s="157">
        <f>VLOOKUP($A161,Table2[[No]:[Date Student Last Attended Program
(mm/dd/yyyy)]],2,FALSE)</f>
        <v>0</v>
      </c>
      <c r="C161" s="157">
        <f>VLOOKUP($A161,Table2[[No]:[Date Student Last Attended Program
(mm/dd/yyyy)]],4,FALSE)</f>
        <v>0</v>
      </c>
      <c r="D161" s="157">
        <f>VLOOKUP($A161,Table2[[No]:[Date Student Last Attended Program
(mm/dd/yyyy)]],14,FALSE)</f>
        <v>0</v>
      </c>
      <c r="E161" s="58">
        <f>COUNTIF(JUL!E161:AI161,"1")</f>
        <v>0</v>
      </c>
      <c r="F161" s="58">
        <f>COUNTIF(AUG!E161:AI161,"1")</f>
        <v>0</v>
      </c>
      <c r="G161" s="58">
        <f>VLOOKUP(A161,SEP!$A$2:$AL$301,38,FALSE)</f>
        <v>0</v>
      </c>
      <c r="H161" s="58">
        <f>VLOOKUP(A161,SEP!$A$2:$AP$301,41,FALSE)</f>
        <v>0</v>
      </c>
      <c r="I161" s="58">
        <f>VLOOKUP(A161,OCT!$A$2:$AM$301,39,FALSE)</f>
        <v>0</v>
      </c>
      <c r="J161" s="57">
        <f>VLOOKUP(A161,NOV!$A$2:$AL$301,38,FALSE)</f>
        <v>0</v>
      </c>
      <c r="K161" s="57">
        <f>VLOOKUP(A161,DEC!$A$2:$AM$301,39,FALSE)</f>
        <v>0</v>
      </c>
      <c r="L161" s="57">
        <f>VLOOKUP(A161,DEC!$A$2:$AP$301,42,FALSE)</f>
        <v>0</v>
      </c>
      <c r="M161" s="57">
        <f>VLOOKUP($A161,JAN!$A$2:$AM$301,39,FALSE)</f>
        <v>0</v>
      </c>
      <c r="N161" s="57">
        <f>VLOOKUP(A161,FEB!$A$2:$AJ$301,36,FALSE)</f>
        <v>0</v>
      </c>
      <c r="O161" s="215">
        <f>VLOOKUP($A161,MAR!$A$2:$AP$301,39,FALSE)</f>
        <v>0</v>
      </c>
      <c r="P161" s="215">
        <f>VLOOKUP($A161,MAR!$A$2:$AP$301,42,FALSE)</f>
        <v>0</v>
      </c>
      <c r="Q161" s="215">
        <f>VLOOKUP($A161,APR!$A$2:$AL$301,38,FALSE)</f>
        <v>0</v>
      </c>
      <c r="R161" s="215">
        <f>VLOOKUP(A161,MAY!$A$2:$AM$301,39,FALSE)</f>
        <v>0</v>
      </c>
      <c r="S161" s="215">
        <f>VLOOKUP($A161,JUN!$A$2:$AO$301,38,FALSE)</f>
        <v>0</v>
      </c>
      <c r="T161" s="215">
        <f>VLOOKUP($A161,JUN!$A$2:$AO$301,41,FALSE)</f>
        <v>0</v>
      </c>
      <c r="U161" s="216">
        <f t="shared" si="4"/>
        <v>0</v>
      </c>
      <c r="V161" s="217">
        <f>SUM(VLOOKUP(A161,SEP!$A$2:$AP$301,42,FALSE),VLOOKUP(A161,DEC!$A$2:$AQ$301,43,FALSE),VLOOKUP(A161,MAR!$A$2:$AQ$301,43,FALSE),VLOOKUP(A161,JUN!$A$2:$AP$301,42,FALSE))</f>
        <v>0</v>
      </c>
      <c r="W161" s="218" t="e">
        <f t="shared" si="5"/>
        <v>#DIV/0!</v>
      </c>
    </row>
    <row r="162" spans="1:23" x14ac:dyDescent="0.25">
      <c r="A162" s="59">
        <v>161</v>
      </c>
      <c r="B162" s="157">
        <f>VLOOKUP($A162,Table2[[No]:[Date Student Last Attended Program
(mm/dd/yyyy)]],2,FALSE)</f>
        <v>0</v>
      </c>
      <c r="C162" s="157">
        <f>VLOOKUP($A162,Table2[[No]:[Date Student Last Attended Program
(mm/dd/yyyy)]],4,FALSE)</f>
        <v>0</v>
      </c>
      <c r="D162" s="157">
        <f>VLOOKUP($A162,Table2[[No]:[Date Student Last Attended Program
(mm/dd/yyyy)]],14,FALSE)</f>
        <v>0</v>
      </c>
      <c r="E162" s="58">
        <f>COUNTIF(JUL!E162:AI162,"1")</f>
        <v>0</v>
      </c>
      <c r="F162" s="58">
        <f>COUNTIF(AUG!E162:AI162,"1")</f>
        <v>0</v>
      </c>
      <c r="G162" s="58">
        <f>VLOOKUP(A162,SEP!$A$2:$AL$301,38,FALSE)</f>
        <v>0</v>
      </c>
      <c r="H162" s="58">
        <f>VLOOKUP(A162,SEP!$A$2:$AP$301,41,FALSE)</f>
        <v>0</v>
      </c>
      <c r="I162" s="58">
        <f>VLOOKUP(A162,OCT!$A$2:$AM$301,39,FALSE)</f>
        <v>0</v>
      </c>
      <c r="J162" s="57">
        <f>VLOOKUP(A162,NOV!$A$2:$AL$301,38,FALSE)</f>
        <v>0</v>
      </c>
      <c r="K162" s="57">
        <f>VLOOKUP(A162,DEC!$A$2:$AM$301,39,FALSE)</f>
        <v>0</v>
      </c>
      <c r="L162" s="57">
        <f>VLOOKUP(A162,DEC!$A$2:$AP$301,42,FALSE)</f>
        <v>0</v>
      </c>
      <c r="M162" s="57">
        <f>VLOOKUP($A162,JAN!$A$2:$AM$301,39,FALSE)</f>
        <v>0</v>
      </c>
      <c r="N162" s="57">
        <f>VLOOKUP(A162,FEB!$A$2:$AJ$301,36,FALSE)</f>
        <v>0</v>
      </c>
      <c r="O162" s="215">
        <f>VLOOKUP($A162,MAR!$A$2:$AP$301,39,FALSE)</f>
        <v>0</v>
      </c>
      <c r="P162" s="215">
        <f>VLOOKUP($A162,MAR!$A$2:$AP$301,42,FALSE)</f>
        <v>0</v>
      </c>
      <c r="Q162" s="215">
        <f>VLOOKUP($A162,APR!$A$2:$AL$301,38,FALSE)</f>
        <v>0</v>
      </c>
      <c r="R162" s="215">
        <f>VLOOKUP(A162,MAY!$A$2:$AM$301,39,FALSE)</f>
        <v>0</v>
      </c>
      <c r="S162" s="215">
        <f>VLOOKUP($A162,JUN!$A$2:$AO$301,38,FALSE)</f>
        <v>0</v>
      </c>
      <c r="T162" s="215">
        <f>VLOOKUP($A162,JUN!$A$2:$AO$301,41,FALSE)</f>
        <v>0</v>
      </c>
      <c r="U162" s="216">
        <f t="shared" si="4"/>
        <v>0</v>
      </c>
      <c r="V162" s="217">
        <f>SUM(VLOOKUP(A162,SEP!$A$2:$AP$301,42,FALSE),VLOOKUP(A162,DEC!$A$2:$AQ$301,43,FALSE),VLOOKUP(A162,MAR!$A$2:$AQ$301,43,FALSE),VLOOKUP(A162,JUN!$A$2:$AP$301,42,FALSE))</f>
        <v>0</v>
      </c>
      <c r="W162" s="218" t="e">
        <f t="shared" si="5"/>
        <v>#DIV/0!</v>
      </c>
    </row>
    <row r="163" spans="1:23" x14ac:dyDescent="0.25">
      <c r="A163" s="59">
        <v>162</v>
      </c>
      <c r="B163" s="157">
        <f>VLOOKUP($A163,Table2[[No]:[Date Student Last Attended Program
(mm/dd/yyyy)]],2,FALSE)</f>
        <v>0</v>
      </c>
      <c r="C163" s="157">
        <f>VLOOKUP($A163,Table2[[No]:[Date Student Last Attended Program
(mm/dd/yyyy)]],4,FALSE)</f>
        <v>0</v>
      </c>
      <c r="D163" s="157">
        <f>VLOOKUP($A163,Table2[[No]:[Date Student Last Attended Program
(mm/dd/yyyy)]],14,FALSE)</f>
        <v>0</v>
      </c>
      <c r="E163" s="58">
        <f>COUNTIF(JUL!E163:AI163,"1")</f>
        <v>0</v>
      </c>
      <c r="F163" s="58">
        <f>COUNTIF(AUG!E163:AI163,"1")</f>
        <v>0</v>
      </c>
      <c r="G163" s="58">
        <f>VLOOKUP(A163,SEP!$A$2:$AL$301,38,FALSE)</f>
        <v>0</v>
      </c>
      <c r="H163" s="58">
        <f>VLOOKUP(A163,SEP!$A$2:$AP$301,41,FALSE)</f>
        <v>0</v>
      </c>
      <c r="I163" s="58">
        <f>VLOOKUP(A163,OCT!$A$2:$AM$301,39,FALSE)</f>
        <v>0</v>
      </c>
      <c r="J163" s="57">
        <f>VLOOKUP(A163,NOV!$A$2:$AL$301,38,FALSE)</f>
        <v>0</v>
      </c>
      <c r="K163" s="57">
        <f>VLOOKUP(A163,DEC!$A$2:$AM$301,39,FALSE)</f>
        <v>0</v>
      </c>
      <c r="L163" s="57">
        <f>VLOOKUP(A163,DEC!$A$2:$AP$301,42,FALSE)</f>
        <v>0</v>
      </c>
      <c r="M163" s="57">
        <f>VLOOKUP($A163,JAN!$A$2:$AM$301,39,FALSE)</f>
        <v>0</v>
      </c>
      <c r="N163" s="57">
        <f>VLOOKUP(A163,FEB!$A$2:$AJ$301,36,FALSE)</f>
        <v>0</v>
      </c>
      <c r="O163" s="215">
        <f>VLOOKUP($A163,MAR!$A$2:$AP$301,39,FALSE)</f>
        <v>0</v>
      </c>
      <c r="P163" s="215">
        <f>VLOOKUP($A163,MAR!$A$2:$AP$301,42,FALSE)</f>
        <v>0</v>
      </c>
      <c r="Q163" s="215">
        <f>VLOOKUP($A163,APR!$A$2:$AL$301,38,FALSE)</f>
        <v>0</v>
      </c>
      <c r="R163" s="215">
        <f>VLOOKUP(A163,MAY!$A$2:$AM$301,39,FALSE)</f>
        <v>0</v>
      </c>
      <c r="S163" s="215">
        <f>VLOOKUP($A163,JUN!$A$2:$AO$301,38,FALSE)</f>
        <v>0</v>
      </c>
      <c r="T163" s="215">
        <f>VLOOKUP($A163,JUN!$A$2:$AO$301,41,FALSE)</f>
        <v>0</v>
      </c>
      <c r="U163" s="216">
        <f t="shared" si="4"/>
        <v>0</v>
      </c>
      <c r="V163" s="217">
        <f>SUM(VLOOKUP(A163,SEP!$A$2:$AP$301,42,FALSE),VLOOKUP(A163,DEC!$A$2:$AQ$301,43,FALSE),VLOOKUP(A163,MAR!$A$2:$AQ$301,43,FALSE),VLOOKUP(A163,JUN!$A$2:$AP$301,42,FALSE))</f>
        <v>0</v>
      </c>
      <c r="W163" s="218" t="e">
        <f t="shared" si="5"/>
        <v>#DIV/0!</v>
      </c>
    </row>
    <row r="164" spans="1:23" x14ac:dyDescent="0.25">
      <c r="A164" s="59">
        <v>163</v>
      </c>
      <c r="B164" s="157">
        <f>VLOOKUP($A164,Table2[[No]:[Date Student Last Attended Program
(mm/dd/yyyy)]],2,FALSE)</f>
        <v>0</v>
      </c>
      <c r="C164" s="157">
        <f>VLOOKUP($A164,Table2[[No]:[Date Student Last Attended Program
(mm/dd/yyyy)]],4,FALSE)</f>
        <v>0</v>
      </c>
      <c r="D164" s="157">
        <f>VLOOKUP($A164,Table2[[No]:[Date Student Last Attended Program
(mm/dd/yyyy)]],14,FALSE)</f>
        <v>0</v>
      </c>
      <c r="E164" s="58">
        <f>COUNTIF(JUL!E164:AI164,"1")</f>
        <v>0</v>
      </c>
      <c r="F164" s="58">
        <f>COUNTIF(AUG!E164:AI164,"1")</f>
        <v>0</v>
      </c>
      <c r="G164" s="58">
        <f>VLOOKUP(A164,SEP!$A$2:$AL$301,38,FALSE)</f>
        <v>0</v>
      </c>
      <c r="H164" s="58">
        <f>VLOOKUP(A164,SEP!$A$2:$AP$301,41,FALSE)</f>
        <v>0</v>
      </c>
      <c r="I164" s="58">
        <f>VLOOKUP(A164,OCT!$A$2:$AM$301,39,FALSE)</f>
        <v>0</v>
      </c>
      <c r="J164" s="57">
        <f>VLOOKUP(A164,NOV!$A$2:$AL$301,38,FALSE)</f>
        <v>0</v>
      </c>
      <c r="K164" s="57">
        <f>VLOOKUP(A164,DEC!$A$2:$AM$301,39,FALSE)</f>
        <v>0</v>
      </c>
      <c r="L164" s="57">
        <f>VLOOKUP(A164,DEC!$A$2:$AP$301,42,FALSE)</f>
        <v>0</v>
      </c>
      <c r="M164" s="57">
        <f>VLOOKUP($A164,JAN!$A$2:$AM$301,39,FALSE)</f>
        <v>0</v>
      </c>
      <c r="N164" s="57">
        <f>VLOOKUP(A164,FEB!$A$2:$AJ$301,36,FALSE)</f>
        <v>0</v>
      </c>
      <c r="O164" s="215">
        <f>VLOOKUP($A164,MAR!$A$2:$AP$301,39,FALSE)</f>
        <v>0</v>
      </c>
      <c r="P164" s="215">
        <f>VLOOKUP($A164,MAR!$A$2:$AP$301,42,FALSE)</f>
        <v>0</v>
      </c>
      <c r="Q164" s="215">
        <f>VLOOKUP($A164,APR!$A$2:$AL$301,38,FALSE)</f>
        <v>0</v>
      </c>
      <c r="R164" s="215">
        <f>VLOOKUP(A164,MAY!$A$2:$AM$301,39,FALSE)</f>
        <v>0</v>
      </c>
      <c r="S164" s="215">
        <f>VLOOKUP($A164,JUN!$A$2:$AO$301,38,FALSE)</f>
        <v>0</v>
      </c>
      <c r="T164" s="215">
        <f>VLOOKUP($A164,JUN!$A$2:$AO$301,41,FALSE)</f>
        <v>0</v>
      </c>
      <c r="U164" s="216">
        <f t="shared" si="4"/>
        <v>0</v>
      </c>
      <c r="V164" s="217">
        <f>SUM(VLOOKUP(A164,SEP!$A$2:$AP$301,42,FALSE),VLOOKUP(A164,DEC!$A$2:$AQ$301,43,FALSE),VLOOKUP(A164,MAR!$A$2:$AQ$301,43,FALSE),VLOOKUP(A164,JUN!$A$2:$AP$301,42,FALSE))</f>
        <v>0</v>
      </c>
      <c r="W164" s="218" t="e">
        <f t="shared" si="5"/>
        <v>#DIV/0!</v>
      </c>
    </row>
    <row r="165" spans="1:23" x14ac:dyDescent="0.25">
      <c r="A165" s="59">
        <v>164</v>
      </c>
      <c r="B165" s="157">
        <f>VLOOKUP($A165,Table2[[No]:[Date Student Last Attended Program
(mm/dd/yyyy)]],2,FALSE)</f>
        <v>0</v>
      </c>
      <c r="C165" s="157">
        <f>VLOOKUP($A165,Table2[[No]:[Date Student Last Attended Program
(mm/dd/yyyy)]],4,FALSE)</f>
        <v>0</v>
      </c>
      <c r="D165" s="157">
        <f>VLOOKUP($A165,Table2[[No]:[Date Student Last Attended Program
(mm/dd/yyyy)]],14,FALSE)</f>
        <v>0</v>
      </c>
      <c r="E165" s="58">
        <f>COUNTIF(JUL!E165:AI165,"1")</f>
        <v>0</v>
      </c>
      <c r="F165" s="58">
        <f>COUNTIF(AUG!E165:AI165,"1")</f>
        <v>0</v>
      </c>
      <c r="G165" s="58">
        <f>VLOOKUP(A165,SEP!$A$2:$AL$301,38,FALSE)</f>
        <v>0</v>
      </c>
      <c r="H165" s="58">
        <f>VLOOKUP(A165,SEP!$A$2:$AP$301,41,FALSE)</f>
        <v>0</v>
      </c>
      <c r="I165" s="58">
        <f>VLOOKUP(A165,OCT!$A$2:$AM$301,39,FALSE)</f>
        <v>0</v>
      </c>
      <c r="J165" s="57">
        <f>VLOOKUP(A165,NOV!$A$2:$AL$301,38,FALSE)</f>
        <v>0</v>
      </c>
      <c r="K165" s="57">
        <f>VLOOKUP(A165,DEC!$A$2:$AM$301,39,FALSE)</f>
        <v>0</v>
      </c>
      <c r="L165" s="57">
        <f>VLOOKUP(A165,DEC!$A$2:$AP$301,42,FALSE)</f>
        <v>0</v>
      </c>
      <c r="M165" s="57">
        <f>VLOOKUP($A165,JAN!$A$2:$AM$301,39,FALSE)</f>
        <v>0</v>
      </c>
      <c r="N165" s="57">
        <f>VLOOKUP(A165,FEB!$A$2:$AJ$301,36,FALSE)</f>
        <v>0</v>
      </c>
      <c r="O165" s="215">
        <f>VLOOKUP($A165,MAR!$A$2:$AP$301,39,FALSE)</f>
        <v>0</v>
      </c>
      <c r="P165" s="215">
        <f>VLOOKUP($A165,MAR!$A$2:$AP$301,42,FALSE)</f>
        <v>0</v>
      </c>
      <c r="Q165" s="215">
        <f>VLOOKUP($A165,APR!$A$2:$AL$301,38,FALSE)</f>
        <v>0</v>
      </c>
      <c r="R165" s="215">
        <f>VLOOKUP(A165,MAY!$A$2:$AM$301,39,FALSE)</f>
        <v>0</v>
      </c>
      <c r="S165" s="215">
        <f>VLOOKUP($A165,JUN!$A$2:$AO$301,38,FALSE)</f>
        <v>0</v>
      </c>
      <c r="T165" s="215">
        <f>VLOOKUP($A165,JUN!$A$2:$AO$301,41,FALSE)</f>
        <v>0</v>
      </c>
      <c r="U165" s="216">
        <f t="shared" si="4"/>
        <v>0</v>
      </c>
      <c r="V165" s="217">
        <f>SUM(VLOOKUP(A165,SEP!$A$2:$AP$301,42,FALSE),VLOOKUP(A165,DEC!$A$2:$AQ$301,43,FALSE),VLOOKUP(A165,MAR!$A$2:$AQ$301,43,FALSE),VLOOKUP(A165,JUN!$A$2:$AP$301,42,FALSE))</f>
        <v>0</v>
      </c>
      <c r="W165" s="218" t="e">
        <f t="shared" si="5"/>
        <v>#DIV/0!</v>
      </c>
    </row>
    <row r="166" spans="1:23" x14ac:dyDescent="0.25">
      <c r="A166" s="59">
        <v>165</v>
      </c>
      <c r="B166" s="157">
        <f>VLOOKUP($A166,Table2[[No]:[Date Student Last Attended Program
(mm/dd/yyyy)]],2,FALSE)</f>
        <v>0</v>
      </c>
      <c r="C166" s="157">
        <f>VLOOKUP($A166,Table2[[No]:[Date Student Last Attended Program
(mm/dd/yyyy)]],4,FALSE)</f>
        <v>0</v>
      </c>
      <c r="D166" s="157">
        <f>VLOOKUP($A166,Table2[[No]:[Date Student Last Attended Program
(mm/dd/yyyy)]],14,FALSE)</f>
        <v>0</v>
      </c>
      <c r="E166" s="58">
        <f>COUNTIF(JUL!E166:AI166,"1")</f>
        <v>0</v>
      </c>
      <c r="F166" s="58">
        <f>COUNTIF(AUG!E166:AI166,"1")</f>
        <v>0</v>
      </c>
      <c r="G166" s="58">
        <f>VLOOKUP(A166,SEP!$A$2:$AL$301,38,FALSE)</f>
        <v>0</v>
      </c>
      <c r="H166" s="58">
        <f>VLOOKUP(A166,SEP!$A$2:$AP$301,41,FALSE)</f>
        <v>0</v>
      </c>
      <c r="I166" s="58">
        <f>VLOOKUP(A166,OCT!$A$2:$AM$301,39,FALSE)</f>
        <v>0</v>
      </c>
      <c r="J166" s="57">
        <f>VLOOKUP(A166,NOV!$A$2:$AL$301,38,FALSE)</f>
        <v>0</v>
      </c>
      <c r="K166" s="57">
        <f>VLOOKUP(A166,DEC!$A$2:$AM$301,39,FALSE)</f>
        <v>0</v>
      </c>
      <c r="L166" s="57">
        <f>VLOOKUP(A166,DEC!$A$2:$AP$301,42,FALSE)</f>
        <v>0</v>
      </c>
      <c r="M166" s="57">
        <f>VLOOKUP($A166,JAN!$A$2:$AM$301,39,FALSE)</f>
        <v>0</v>
      </c>
      <c r="N166" s="57">
        <f>VLOOKUP(A166,FEB!$A$2:$AJ$301,36,FALSE)</f>
        <v>0</v>
      </c>
      <c r="O166" s="215">
        <f>VLOOKUP($A166,MAR!$A$2:$AP$301,39,FALSE)</f>
        <v>0</v>
      </c>
      <c r="P166" s="215">
        <f>VLOOKUP($A166,MAR!$A$2:$AP$301,42,FALSE)</f>
        <v>0</v>
      </c>
      <c r="Q166" s="215">
        <f>VLOOKUP($A166,APR!$A$2:$AL$301,38,FALSE)</f>
        <v>0</v>
      </c>
      <c r="R166" s="215">
        <f>VLOOKUP(A166,MAY!$A$2:$AM$301,39,FALSE)</f>
        <v>0</v>
      </c>
      <c r="S166" s="215">
        <f>VLOOKUP($A166,JUN!$A$2:$AO$301,38,FALSE)</f>
        <v>0</v>
      </c>
      <c r="T166" s="215">
        <f>VLOOKUP($A166,JUN!$A$2:$AO$301,41,FALSE)</f>
        <v>0</v>
      </c>
      <c r="U166" s="216">
        <f t="shared" si="4"/>
        <v>0</v>
      </c>
      <c r="V166" s="217">
        <f>SUM(VLOOKUP(A166,SEP!$A$2:$AP$301,42,FALSE),VLOOKUP(A166,DEC!$A$2:$AQ$301,43,FALSE),VLOOKUP(A166,MAR!$A$2:$AQ$301,43,FALSE),VLOOKUP(A166,JUN!$A$2:$AP$301,42,FALSE))</f>
        <v>0</v>
      </c>
      <c r="W166" s="218" t="e">
        <f t="shared" si="5"/>
        <v>#DIV/0!</v>
      </c>
    </row>
    <row r="167" spans="1:23" x14ac:dyDescent="0.25">
      <c r="A167" s="59">
        <v>166</v>
      </c>
      <c r="B167" s="157">
        <f>VLOOKUP($A167,Table2[[No]:[Date Student Last Attended Program
(mm/dd/yyyy)]],2,FALSE)</f>
        <v>0</v>
      </c>
      <c r="C167" s="157">
        <f>VLOOKUP($A167,Table2[[No]:[Date Student Last Attended Program
(mm/dd/yyyy)]],4,FALSE)</f>
        <v>0</v>
      </c>
      <c r="D167" s="157">
        <f>VLOOKUP($A167,Table2[[No]:[Date Student Last Attended Program
(mm/dd/yyyy)]],14,FALSE)</f>
        <v>0</v>
      </c>
      <c r="E167" s="58">
        <f>COUNTIF(JUL!E167:AI167,"1")</f>
        <v>0</v>
      </c>
      <c r="F167" s="58">
        <f>COUNTIF(AUG!E167:AI167,"1")</f>
        <v>0</v>
      </c>
      <c r="G167" s="58">
        <f>VLOOKUP(A167,SEP!$A$2:$AL$301,38,FALSE)</f>
        <v>0</v>
      </c>
      <c r="H167" s="58">
        <f>VLOOKUP(A167,SEP!$A$2:$AP$301,41,FALSE)</f>
        <v>0</v>
      </c>
      <c r="I167" s="58">
        <f>VLOOKUP(A167,OCT!$A$2:$AM$301,39,FALSE)</f>
        <v>0</v>
      </c>
      <c r="J167" s="57">
        <f>VLOOKUP(A167,NOV!$A$2:$AL$301,38,FALSE)</f>
        <v>0</v>
      </c>
      <c r="K167" s="57">
        <f>VLOOKUP(A167,DEC!$A$2:$AM$301,39,FALSE)</f>
        <v>0</v>
      </c>
      <c r="L167" s="57">
        <f>VLOOKUP(A167,DEC!$A$2:$AP$301,42,FALSE)</f>
        <v>0</v>
      </c>
      <c r="M167" s="57">
        <f>VLOOKUP($A167,JAN!$A$2:$AM$301,39,FALSE)</f>
        <v>0</v>
      </c>
      <c r="N167" s="57">
        <f>VLOOKUP(A167,FEB!$A$2:$AJ$301,36,FALSE)</f>
        <v>0</v>
      </c>
      <c r="O167" s="215">
        <f>VLOOKUP($A167,MAR!$A$2:$AP$301,39,FALSE)</f>
        <v>0</v>
      </c>
      <c r="P167" s="215">
        <f>VLOOKUP($A167,MAR!$A$2:$AP$301,42,FALSE)</f>
        <v>0</v>
      </c>
      <c r="Q167" s="215">
        <f>VLOOKUP($A167,APR!$A$2:$AL$301,38,FALSE)</f>
        <v>0</v>
      </c>
      <c r="R167" s="215">
        <f>VLOOKUP(A167,MAY!$A$2:$AM$301,39,FALSE)</f>
        <v>0</v>
      </c>
      <c r="S167" s="215">
        <f>VLOOKUP($A167,JUN!$A$2:$AO$301,38,FALSE)</f>
        <v>0</v>
      </c>
      <c r="T167" s="215">
        <f>VLOOKUP($A167,JUN!$A$2:$AO$301,41,FALSE)</f>
        <v>0</v>
      </c>
      <c r="U167" s="216">
        <f t="shared" si="4"/>
        <v>0</v>
      </c>
      <c r="V167" s="217">
        <f>SUM(VLOOKUP(A167,SEP!$A$2:$AP$301,42,FALSE),VLOOKUP(A167,DEC!$A$2:$AQ$301,43,FALSE),VLOOKUP(A167,MAR!$A$2:$AQ$301,43,FALSE),VLOOKUP(A167,JUN!$A$2:$AP$301,42,FALSE))</f>
        <v>0</v>
      </c>
      <c r="W167" s="218" t="e">
        <f t="shared" si="5"/>
        <v>#DIV/0!</v>
      </c>
    </row>
    <row r="168" spans="1:23" x14ac:dyDescent="0.25">
      <c r="A168" s="59">
        <v>167</v>
      </c>
      <c r="B168" s="157">
        <f>VLOOKUP($A168,Table2[[No]:[Date Student Last Attended Program
(mm/dd/yyyy)]],2,FALSE)</f>
        <v>0</v>
      </c>
      <c r="C168" s="157">
        <f>VLOOKUP($A168,Table2[[No]:[Date Student Last Attended Program
(mm/dd/yyyy)]],4,FALSE)</f>
        <v>0</v>
      </c>
      <c r="D168" s="157">
        <f>VLOOKUP($A168,Table2[[No]:[Date Student Last Attended Program
(mm/dd/yyyy)]],14,FALSE)</f>
        <v>0</v>
      </c>
      <c r="E168" s="58">
        <f>COUNTIF(JUL!E168:AI168,"1")</f>
        <v>0</v>
      </c>
      <c r="F168" s="58">
        <f>COUNTIF(AUG!E168:AI168,"1")</f>
        <v>0</v>
      </c>
      <c r="G168" s="58">
        <f>VLOOKUP(A168,SEP!$A$2:$AL$301,38,FALSE)</f>
        <v>0</v>
      </c>
      <c r="H168" s="58">
        <f>VLOOKUP(A168,SEP!$A$2:$AP$301,41,FALSE)</f>
        <v>0</v>
      </c>
      <c r="I168" s="58">
        <f>VLOOKUP(A168,OCT!$A$2:$AM$301,39,FALSE)</f>
        <v>0</v>
      </c>
      <c r="J168" s="57">
        <f>VLOOKUP(A168,NOV!$A$2:$AL$301,38,FALSE)</f>
        <v>0</v>
      </c>
      <c r="K168" s="57">
        <f>VLOOKUP(A168,DEC!$A$2:$AM$301,39,FALSE)</f>
        <v>0</v>
      </c>
      <c r="L168" s="57">
        <f>VLOOKUP(A168,DEC!$A$2:$AP$301,42,FALSE)</f>
        <v>0</v>
      </c>
      <c r="M168" s="57">
        <f>VLOOKUP($A168,JAN!$A$2:$AM$301,39,FALSE)</f>
        <v>0</v>
      </c>
      <c r="N168" s="57">
        <f>VLOOKUP(A168,FEB!$A$2:$AJ$301,36,FALSE)</f>
        <v>0</v>
      </c>
      <c r="O168" s="215">
        <f>VLOOKUP($A168,MAR!$A$2:$AP$301,39,FALSE)</f>
        <v>0</v>
      </c>
      <c r="P168" s="215">
        <f>VLOOKUP($A168,MAR!$A$2:$AP$301,42,FALSE)</f>
        <v>0</v>
      </c>
      <c r="Q168" s="215">
        <f>VLOOKUP($A168,APR!$A$2:$AL$301,38,FALSE)</f>
        <v>0</v>
      </c>
      <c r="R168" s="215">
        <f>VLOOKUP(A168,MAY!$A$2:$AM$301,39,FALSE)</f>
        <v>0</v>
      </c>
      <c r="S168" s="215">
        <f>VLOOKUP($A168,JUN!$A$2:$AO$301,38,FALSE)</f>
        <v>0</v>
      </c>
      <c r="T168" s="215">
        <f>VLOOKUP($A168,JUN!$A$2:$AO$301,41,FALSE)</f>
        <v>0</v>
      </c>
      <c r="U168" s="216">
        <f t="shared" si="4"/>
        <v>0</v>
      </c>
      <c r="V168" s="217">
        <f>SUM(VLOOKUP(A168,SEP!$A$2:$AP$301,42,FALSE),VLOOKUP(A168,DEC!$A$2:$AQ$301,43,FALSE),VLOOKUP(A168,MAR!$A$2:$AQ$301,43,FALSE),VLOOKUP(A168,JUN!$A$2:$AP$301,42,FALSE))</f>
        <v>0</v>
      </c>
      <c r="W168" s="218" t="e">
        <f t="shared" si="5"/>
        <v>#DIV/0!</v>
      </c>
    </row>
    <row r="169" spans="1:23" x14ac:dyDescent="0.25">
      <c r="A169" s="59">
        <v>168</v>
      </c>
      <c r="B169" s="157">
        <f>VLOOKUP($A169,Table2[[No]:[Date Student Last Attended Program
(mm/dd/yyyy)]],2,FALSE)</f>
        <v>0</v>
      </c>
      <c r="C169" s="157">
        <f>VLOOKUP($A169,Table2[[No]:[Date Student Last Attended Program
(mm/dd/yyyy)]],4,FALSE)</f>
        <v>0</v>
      </c>
      <c r="D169" s="157">
        <f>VLOOKUP($A169,Table2[[No]:[Date Student Last Attended Program
(mm/dd/yyyy)]],14,FALSE)</f>
        <v>0</v>
      </c>
      <c r="E169" s="58">
        <f>COUNTIF(JUL!E169:AI169,"1")</f>
        <v>0</v>
      </c>
      <c r="F169" s="58">
        <f>COUNTIF(AUG!E169:AI169,"1")</f>
        <v>0</v>
      </c>
      <c r="G169" s="58">
        <f>VLOOKUP(A169,SEP!$A$2:$AL$301,38,FALSE)</f>
        <v>0</v>
      </c>
      <c r="H169" s="58">
        <f>VLOOKUP(A169,SEP!$A$2:$AP$301,41,FALSE)</f>
        <v>0</v>
      </c>
      <c r="I169" s="58">
        <f>VLOOKUP(A169,OCT!$A$2:$AM$301,39,FALSE)</f>
        <v>0</v>
      </c>
      <c r="J169" s="57">
        <f>VLOOKUP(A169,NOV!$A$2:$AL$301,38,FALSE)</f>
        <v>0</v>
      </c>
      <c r="K169" s="57">
        <f>VLOOKUP(A169,DEC!$A$2:$AM$301,39,FALSE)</f>
        <v>0</v>
      </c>
      <c r="L169" s="57">
        <f>VLOOKUP(A169,DEC!$A$2:$AP$301,42,FALSE)</f>
        <v>0</v>
      </c>
      <c r="M169" s="57">
        <f>VLOOKUP($A169,JAN!$A$2:$AM$301,39,FALSE)</f>
        <v>0</v>
      </c>
      <c r="N169" s="57">
        <f>VLOOKUP(A169,FEB!$A$2:$AJ$301,36,FALSE)</f>
        <v>0</v>
      </c>
      <c r="O169" s="215">
        <f>VLOOKUP($A169,MAR!$A$2:$AP$301,39,FALSE)</f>
        <v>0</v>
      </c>
      <c r="P169" s="215">
        <f>VLOOKUP($A169,MAR!$A$2:$AP$301,42,FALSE)</f>
        <v>0</v>
      </c>
      <c r="Q169" s="215">
        <f>VLOOKUP($A169,APR!$A$2:$AL$301,38,FALSE)</f>
        <v>0</v>
      </c>
      <c r="R169" s="215">
        <f>VLOOKUP(A169,MAY!$A$2:$AM$301,39,FALSE)</f>
        <v>0</v>
      </c>
      <c r="S169" s="215">
        <f>VLOOKUP($A169,JUN!$A$2:$AO$301,38,FALSE)</f>
        <v>0</v>
      </c>
      <c r="T169" s="215">
        <f>VLOOKUP($A169,JUN!$A$2:$AO$301,41,FALSE)</f>
        <v>0</v>
      </c>
      <c r="U169" s="216">
        <f t="shared" si="4"/>
        <v>0</v>
      </c>
      <c r="V169" s="217">
        <f>SUM(VLOOKUP(A169,SEP!$A$2:$AP$301,42,FALSE),VLOOKUP(A169,DEC!$A$2:$AQ$301,43,FALSE),VLOOKUP(A169,MAR!$A$2:$AQ$301,43,FALSE),VLOOKUP(A169,JUN!$A$2:$AP$301,42,FALSE))</f>
        <v>0</v>
      </c>
      <c r="W169" s="218" t="e">
        <f t="shared" si="5"/>
        <v>#DIV/0!</v>
      </c>
    </row>
    <row r="170" spans="1:23" x14ac:dyDescent="0.25">
      <c r="A170" s="59">
        <v>169</v>
      </c>
      <c r="B170" s="157">
        <f>VLOOKUP($A170,Table2[[No]:[Date Student Last Attended Program
(mm/dd/yyyy)]],2,FALSE)</f>
        <v>0</v>
      </c>
      <c r="C170" s="157">
        <f>VLOOKUP($A170,Table2[[No]:[Date Student Last Attended Program
(mm/dd/yyyy)]],4,FALSE)</f>
        <v>0</v>
      </c>
      <c r="D170" s="157">
        <f>VLOOKUP($A170,Table2[[No]:[Date Student Last Attended Program
(mm/dd/yyyy)]],14,FALSE)</f>
        <v>0</v>
      </c>
      <c r="E170" s="58">
        <f>COUNTIF(JUL!E170:AI170,"1")</f>
        <v>0</v>
      </c>
      <c r="F170" s="58">
        <f>COUNTIF(AUG!E170:AI170,"1")</f>
        <v>0</v>
      </c>
      <c r="G170" s="58">
        <f>VLOOKUP(A170,SEP!$A$2:$AL$301,38,FALSE)</f>
        <v>0</v>
      </c>
      <c r="H170" s="58">
        <f>VLOOKUP(A170,SEP!$A$2:$AP$301,41,FALSE)</f>
        <v>0</v>
      </c>
      <c r="I170" s="58">
        <f>VLOOKUP(A170,OCT!$A$2:$AM$301,39,FALSE)</f>
        <v>0</v>
      </c>
      <c r="J170" s="57">
        <f>VLOOKUP(A170,NOV!$A$2:$AL$301,38,FALSE)</f>
        <v>0</v>
      </c>
      <c r="K170" s="57">
        <f>VLOOKUP(A170,DEC!$A$2:$AM$301,39,FALSE)</f>
        <v>0</v>
      </c>
      <c r="L170" s="57">
        <f>VLOOKUP(A170,DEC!$A$2:$AP$301,42,FALSE)</f>
        <v>0</v>
      </c>
      <c r="M170" s="57">
        <f>VLOOKUP($A170,JAN!$A$2:$AM$301,39,FALSE)</f>
        <v>0</v>
      </c>
      <c r="N170" s="57">
        <f>VLOOKUP(A170,FEB!$A$2:$AJ$301,36,FALSE)</f>
        <v>0</v>
      </c>
      <c r="O170" s="215">
        <f>VLOOKUP($A170,MAR!$A$2:$AP$301,39,FALSE)</f>
        <v>0</v>
      </c>
      <c r="P170" s="215">
        <f>VLOOKUP($A170,MAR!$A$2:$AP$301,42,FALSE)</f>
        <v>0</v>
      </c>
      <c r="Q170" s="215">
        <f>VLOOKUP($A170,APR!$A$2:$AL$301,38,FALSE)</f>
        <v>0</v>
      </c>
      <c r="R170" s="215">
        <f>VLOOKUP(A170,MAY!$A$2:$AM$301,39,FALSE)</f>
        <v>0</v>
      </c>
      <c r="S170" s="215">
        <f>VLOOKUP($A170,JUN!$A$2:$AO$301,38,FALSE)</f>
        <v>0</v>
      </c>
      <c r="T170" s="215">
        <f>VLOOKUP($A170,JUN!$A$2:$AO$301,41,FALSE)</f>
        <v>0</v>
      </c>
      <c r="U170" s="216">
        <f t="shared" si="4"/>
        <v>0</v>
      </c>
      <c r="V170" s="217">
        <f>SUM(VLOOKUP(A170,SEP!$A$2:$AP$301,42,FALSE),VLOOKUP(A170,DEC!$A$2:$AQ$301,43,FALSE),VLOOKUP(A170,MAR!$A$2:$AQ$301,43,FALSE),VLOOKUP(A170,JUN!$A$2:$AP$301,42,FALSE))</f>
        <v>0</v>
      </c>
      <c r="W170" s="218" t="e">
        <f t="shared" si="5"/>
        <v>#DIV/0!</v>
      </c>
    </row>
    <row r="171" spans="1:23" x14ac:dyDescent="0.25">
      <c r="A171" s="59">
        <v>170</v>
      </c>
      <c r="B171" s="157">
        <f>VLOOKUP($A171,Table2[[No]:[Date Student Last Attended Program
(mm/dd/yyyy)]],2,FALSE)</f>
        <v>0</v>
      </c>
      <c r="C171" s="157">
        <f>VLOOKUP($A171,Table2[[No]:[Date Student Last Attended Program
(mm/dd/yyyy)]],4,FALSE)</f>
        <v>0</v>
      </c>
      <c r="D171" s="157">
        <f>VLOOKUP($A171,Table2[[No]:[Date Student Last Attended Program
(mm/dd/yyyy)]],14,FALSE)</f>
        <v>0</v>
      </c>
      <c r="E171" s="58">
        <f>COUNTIF(JUL!E171:AI171,"1")</f>
        <v>0</v>
      </c>
      <c r="F171" s="58">
        <f>COUNTIF(AUG!E171:AI171,"1")</f>
        <v>0</v>
      </c>
      <c r="G171" s="58">
        <f>VLOOKUP(A171,SEP!$A$2:$AL$301,38,FALSE)</f>
        <v>0</v>
      </c>
      <c r="H171" s="58">
        <f>VLOOKUP(A171,SEP!$A$2:$AP$301,41,FALSE)</f>
        <v>0</v>
      </c>
      <c r="I171" s="58">
        <f>VLOOKUP(A171,OCT!$A$2:$AM$301,39,FALSE)</f>
        <v>0</v>
      </c>
      <c r="J171" s="57">
        <f>VLOOKUP(A171,NOV!$A$2:$AL$301,38,FALSE)</f>
        <v>0</v>
      </c>
      <c r="K171" s="57">
        <f>VLOOKUP(A171,DEC!$A$2:$AM$301,39,FALSE)</f>
        <v>0</v>
      </c>
      <c r="L171" s="57">
        <f>VLOOKUP(A171,DEC!$A$2:$AP$301,42,FALSE)</f>
        <v>0</v>
      </c>
      <c r="M171" s="57">
        <f>VLOOKUP($A171,JAN!$A$2:$AM$301,39,FALSE)</f>
        <v>0</v>
      </c>
      <c r="N171" s="57">
        <f>VLOOKUP(A171,FEB!$A$2:$AJ$301,36,FALSE)</f>
        <v>0</v>
      </c>
      <c r="O171" s="215">
        <f>VLOOKUP($A171,MAR!$A$2:$AP$301,39,FALSE)</f>
        <v>0</v>
      </c>
      <c r="P171" s="215">
        <f>VLOOKUP($A171,MAR!$A$2:$AP$301,42,FALSE)</f>
        <v>0</v>
      </c>
      <c r="Q171" s="215">
        <f>VLOOKUP($A171,APR!$A$2:$AL$301,38,FALSE)</f>
        <v>0</v>
      </c>
      <c r="R171" s="215">
        <f>VLOOKUP(A171,MAY!$A$2:$AM$301,39,FALSE)</f>
        <v>0</v>
      </c>
      <c r="S171" s="215">
        <f>VLOOKUP($A171,JUN!$A$2:$AO$301,38,FALSE)</f>
        <v>0</v>
      </c>
      <c r="T171" s="215">
        <f>VLOOKUP($A171,JUN!$A$2:$AO$301,41,FALSE)</f>
        <v>0</v>
      </c>
      <c r="U171" s="216">
        <f t="shared" si="4"/>
        <v>0</v>
      </c>
      <c r="V171" s="217">
        <f>SUM(VLOOKUP(A171,SEP!$A$2:$AP$301,42,FALSE),VLOOKUP(A171,DEC!$A$2:$AQ$301,43,FALSE),VLOOKUP(A171,MAR!$A$2:$AQ$301,43,FALSE),VLOOKUP(A171,JUN!$A$2:$AP$301,42,FALSE))</f>
        <v>0</v>
      </c>
      <c r="W171" s="218" t="e">
        <f t="shared" si="5"/>
        <v>#DIV/0!</v>
      </c>
    </row>
    <row r="172" spans="1:23" x14ac:dyDescent="0.25">
      <c r="A172" s="59">
        <v>171</v>
      </c>
      <c r="B172" s="157">
        <f>VLOOKUP($A172,Table2[[No]:[Date Student Last Attended Program
(mm/dd/yyyy)]],2,FALSE)</f>
        <v>0</v>
      </c>
      <c r="C172" s="157">
        <f>VLOOKUP($A172,Table2[[No]:[Date Student Last Attended Program
(mm/dd/yyyy)]],4,FALSE)</f>
        <v>0</v>
      </c>
      <c r="D172" s="157">
        <f>VLOOKUP($A172,Table2[[No]:[Date Student Last Attended Program
(mm/dd/yyyy)]],14,FALSE)</f>
        <v>0</v>
      </c>
      <c r="E172" s="58">
        <f>COUNTIF(JUL!E172:AI172,"1")</f>
        <v>0</v>
      </c>
      <c r="F172" s="58">
        <f>COUNTIF(AUG!E172:AI172,"1")</f>
        <v>0</v>
      </c>
      <c r="G172" s="58">
        <f>VLOOKUP(A172,SEP!$A$2:$AL$301,38,FALSE)</f>
        <v>0</v>
      </c>
      <c r="H172" s="58">
        <f>VLOOKUP(A172,SEP!$A$2:$AP$301,41,FALSE)</f>
        <v>0</v>
      </c>
      <c r="I172" s="58">
        <f>VLOOKUP(A172,OCT!$A$2:$AM$301,39,FALSE)</f>
        <v>0</v>
      </c>
      <c r="J172" s="57">
        <f>VLOOKUP(A172,NOV!$A$2:$AL$301,38,FALSE)</f>
        <v>0</v>
      </c>
      <c r="K172" s="57">
        <f>VLOOKUP(A172,DEC!$A$2:$AM$301,39,FALSE)</f>
        <v>0</v>
      </c>
      <c r="L172" s="57">
        <f>VLOOKUP(A172,DEC!$A$2:$AP$301,42,FALSE)</f>
        <v>0</v>
      </c>
      <c r="M172" s="57">
        <f>VLOOKUP($A172,JAN!$A$2:$AM$301,39,FALSE)</f>
        <v>0</v>
      </c>
      <c r="N172" s="57">
        <f>VLOOKUP(A172,FEB!$A$2:$AJ$301,36,FALSE)</f>
        <v>0</v>
      </c>
      <c r="O172" s="215">
        <f>VLOOKUP($A172,MAR!$A$2:$AP$301,39,FALSE)</f>
        <v>0</v>
      </c>
      <c r="P172" s="215">
        <f>VLOOKUP($A172,MAR!$A$2:$AP$301,42,FALSE)</f>
        <v>0</v>
      </c>
      <c r="Q172" s="215">
        <f>VLOOKUP($A172,APR!$A$2:$AL$301,38,FALSE)</f>
        <v>0</v>
      </c>
      <c r="R172" s="215">
        <f>VLOOKUP(A172,MAY!$A$2:$AM$301,39,FALSE)</f>
        <v>0</v>
      </c>
      <c r="S172" s="215">
        <f>VLOOKUP($A172,JUN!$A$2:$AO$301,38,FALSE)</f>
        <v>0</v>
      </c>
      <c r="T172" s="215">
        <f>VLOOKUP($A172,JUN!$A$2:$AO$301,41,FALSE)</f>
        <v>0</v>
      </c>
      <c r="U172" s="216">
        <f t="shared" si="4"/>
        <v>0</v>
      </c>
      <c r="V172" s="217">
        <f>SUM(VLOOKUP(A172,SEP!$A$2:$AP$301,42,FALSE),VLOOKUP(A172,DEC!$A$2:$AQ$301,43,FALSE),VLOOKUP(A172,MAR!$A$2:$AQ$301,43,FALSE),VLOOKUP(A172,JUN!$A$2:$AP$301,42,FALSE))</f>
        <v>0</v>
      </c>
      <c r="W172" s="218" t="e">
        <f t="shared" si="5"/>
        <v>#DIV/0!</v>
      </c>
    </row>
    <row r="173" spans="1:23" x14ac:dyDescent="0.25">
      <c r="A173" s="59">
        <v>172</v>
      </c>
      <c r="B173" s="157">
        <f>VLOOKUP($A173,Table2[[No]:[Date Student Last Attended Program
(mm/dd/yyyy)]],2,FALSE)</f>
        <v>0</v>
      </c>
      <c r="C173" s="157">
        <f>VLOOKUP($A173,Table2[[No]:[Date Student Last Attended Program
(mm/dd/yyyy)]],4,FALSE)</f>
        <v>0</v>
      </c>
      <c r="D173" s="157">
        <f>VLOOKUP($A173,Table2[[No]:[Date Student Last Attended Program
(mm/dd/yyyy)]],14,FALSE)</f>
        <v>0</v>
      </c>
      <c r="E173" s="58">
        <f>COUNTIF(JUL!E173:AI173,"1")</f>
        <v>0</v>
      </c>
      <c r="F173" s="58">
        <f>COUNTIF(AUG!E173:AI173,"1")</f>
        <v>0</v>
      </c>
      <c r="G173" s="58">
        <f>VLOOKUP(A173,SEP!$A$2:$AL$301,38,FALSE)</f>
        <v>0</v>
      </c>
      <c r="H173" s="58">
        <f>VLOOKUP(A173,SEP!$A$2:$AP$301,41,FALSE)</f>
        <v>0</v>
      </c>
      <c r="I173" s="58">
        <f>VLOOKUP(A173,OCT!$A$2:$AM$301,39,FALSE)</f>
        <v>0</v>
      </c>
      <c r="J173" s="57">
        <f>VLOOKUP(A173,NOV!$A$2:$AL$301,38,FALSE)</f>
        <v>0</v>
      </c>
      <c r="K173" s="57">
        <f>VLOOKUP(A173,DEC!$A$2:$AM$301,39,FALSE)</f>
        <v>0</v>
      </c>
      <c r="L173" s="57">
        <f>VLOOKUP(A173,DEC!$A$2:$AP$301,42,FALSE)</f>
        <v>0</v>
      </c>
      <c r="M173" s="57">
        <f>VLOOKUP($A173,JAN!$A$2:$AM$301,39,FALSE)</f>
        <v>0</v>
      </c>
      <c r="N173" s="57">
        <f>VLOOKUP(A173,FEB!$A$2:$AJ$301,36,FALSE)</f>
        <v>0</v>
      </c>
      <c r="O173" s="215">
        <f>VLOOKUP($A173,MAR!$A$2:$AP$301,39,FALSE)</f>
        <v>0</v>
      </c>
      <c r="P173" s="215">
        <f>VLOOKUP($A173,MAR!$A$2:$AP$301,42,FALSE)</f>
        <v>0</v>
      </c>
      <c r="Q173" s="215">
        <f>VLOOKUP($A173,APR!$A$2:$AL$301,38,FALSE)</f>
        <v>0</v>
      </c>
      <c r="R173" s="215">
        <f>VLOOKUP(A173,MAY!$A$2:$AM$301,39,FALSE)</f>
        <v>0</v>
      </c>
      <c r="S173" s="215">
        <f>VLOOKUP($A173,JUN!$A$2:$AO$301,38,FALSE)</f>
        <v>0</v>
      </c>
      <c r="T173" s="215">
        <f>VLOOKUP($A173,JUN!$A$2:$AO$301,41,FALSE)</f>
        <v>0</v>
      </c>
      <c r="U173" s="216">
        <f t="shared" si="4"/>
        <v>0</v>
      </c>
      <c r="V173" s="217">
        <f>SUM(VLOOKUP(A173,SEP!$A$2:$AP$301,42,FALSE),VLOOKUP(A173,DEC!$A$2:$AQ$301,43,FALSE),VLOOKUP(A173,MAR!$A$2:$AQ$301,43,FALSE),VLOOKUP(A173,JUN!$A$2:$AP$301,42,FALSE))</f>
        <v>0</v>
      </c>
      <c r="W173" s="218" t="e">
        <f t="shared" si="5"/>
        <v>#DIV/0!</v>
      </c>
    </row>
    <row r="174" spans="1:23" x14ac:dyDescent="0.25">
      <c r="A174" s="59">
        <v>173</v>
      </c>
      <c r="B174" s="157">
        <f>VLOOKUP($A174,Table2[[No]:[Date Student Last Attended Program
(mm/dd/yyyy)]],2,FALSE)</f>
        <v>0</v>
      </c>
      <c r="C174" s="157">
        <f>VLOOKUP($A174,Table2[[No]:[Date Student Last Attended Program
(mm/dd/yyyy)]],4,FALSE)</f>
        <v>0</v>
      </c>
      <c r="D174" s="157">
        <f>VLOOKUP($A174,Table2[[No]:[Date Student Last Attended Program
(mm/dd/yyyy)]],14,FALSE)</f>
        <v>0</v>
      </c>
      <c r="E174" s="58">
        <f>COUNTIF(JUL!E174:AI174,"1")</f>
        <v>0</v>
      </c>
      <c r="F174" s="58">
        <f>COUNTIF(AUG!E174:AI174,"1")</f>
        <v>0</v>
      </c>
      <c r="G174" s="58">
        <f>VLOOKUP(A174,SEP!$A$2:$AL$301,38,FALSE)</f>
        <v>0</v>
      </c>
      <c r="H174" s="58">
        <f>VLOOKUP(A174,SEP!$A$2:$AP$301,41,FALSE)</f>
        <v>0</v>
      </c>
      <c r="I174" s="58">
        <f>VLOOKUP(A174,OCT!$A$2:$AM$301,39,FALSE)</f>
        <v>0</v>
      </c>
      <c r="J174" s="57">
        <f>VLOOKUP(A174,NOV!$A$2:$AL$301,38,FALSE)</f>
        <v>0</v>
      </c>
      <c r="K174" s="57">
        <f>VLOOKUP(A174,DEC!$A$2:$AM$301,39,FALSE)</f>
        <v>0</v>
      </c>
      <c r="L174" s="57">
        <f>VLOOKUP(A174,DEC!$A$2:$AP$301,42,FALSE)</f>
        <v>0</v>
      </c>
      <c r="M174" s="57">
        <f>VLOOKUP($A174,JAN!$A$2:$AM$301,39,FALSE)</f>
        <v>0</v>
      </c>
      <c r="N174" s="57">
        <f>VLOOKUP(A174,FEB!$A$2:$AJ$301,36,FALSE)</f>
        <v>0</v>
      </c>
      <c r="O174" s="215">
        <f>VLOOKUP($A174,MAR!$A$2:$AP$301,39,FALSE)</f>
        <v>0</v>
      </c>
      <c r="P174" s="215">
        <f>VLOOKUP($A174,MAR!$A$2:$AP$301,42,FALSE)</f>
        <v>0</v>
      </c>
      <c r="Q174" s="215">
        <f>VLOOKUP($A174,APR!$A$2:$AL$301,38,FALSE)</f>
        <v>0</v>
      </c>
      <c r="R174" s="215">
        <f>VLOOKUP(A174,MAY!$A$2:$AM$301,39,FALSE)</f>
        <v>0</v>
      </c>
      <c r="S174" s="215">
        <f>VLOOKUP($A174,JUN!$A$2:$AO$301,38,FALSE)</f>
        <v>0</v>
      </c>
      <c r="T174" s="215">
        <f>VLOOKUP($A174,JUN!$A$2:$AO$301,41,FALSE)</f>
        <v>0</v>
      </c>
      <c r="U174" s="216">
        <f t="shared" si="4"/>
        <v>0</v>
      </c>
      <c r="V174" s="217">
        <f>SUM(VLOOKUP(A174,SEP!$A$2:$AP$301,42,FALSE),VLOOKUP(A174,DEC!$A$2:$AQ$301,43,FALSE),VLOOKUP(A174,MAR!$A$2:$AQ$301,43,FALSE),VLOOKUP(A174,JUN!$A$2:$AP$301,42,FALSE))</f>
        <v>0</v>
      </c>
      <c r="W174" s="218" t="e">
        <f t="shared" si="5"/>
        <v>#DIV/0!</v>
      </c>
    </row>
    <row r="175" spans="1:23" x14ac:dyDescent="0.25">
      <c r="A175" s="59">
        <v>174</v>
      </c>
      <c r="B175" s="157">
        <f>VLOOKUP($A175,Table2[[No]:[Date Student Last Attended Program
(mm/dd/yyyy)]],2,FALSE)</f>
        <v>0</v>
      </c>
      <c r="C175" s="157">
        <f>VLOOKUP($A175,Table2[[No]:[Date Student Last Attended Program
(mm/dd/yyyy)]],4,FALSE)</f>
        <v>0</v>
      </c>
      <c r="D175" s="157">
        <f>VLOOKUP($A175,Table2[[No]:[Date Student Last Attended Program
(mm/dd/yyyy)]],14,FALSE)</f>
        <v>0</v>
      </c>
      <c r="E175" s="58">
        <f>COUNTIF(JUL!E175:AI175,"1")</f>
        <v>0</v>
      </c>
      <c r="F175" s="58">
        <f>COUNTIF(AUG!E175:AI175,"1")</f>
        <v>0</v>
      </c>
      <c r="G175" s="58">
        <f>VLOOKUP(A175,SEP!$A$2:$AL$301,38,FALSE)</f>
        <v>0</v>
      </c>
      <c r="H175" s="58">
        <f>VLOOKUP(A175,SEP!$A$2:$AP$301,41,FALSE)</f>
        <v>0</v>
      </c>
      <c r="I175" s="58">
        <f>VLOOKUP(A175,OCT!$A$2:$AM$301,39,FALSE)</f>
        <v>0</v>
      </c>
      <c r="J175" s="57">
        <f>VLOOKUP(A175,NOV!$A$2:$AL$301,38,FALSE)</f>
        <v>0</v>
      </c>
      <c r="K175" s="57">
        <f>VLOOKUP(A175,DEC!$A$2:$AM$301,39,FALSE)</f>
        <v>0</v>
      </c>
      <c r="L175" s="57">
        <f>VLOOKUP(A175,DEC!$A$2:$AP$301,42,FALSE)</f>
        <v>0</v>
      </c>
      <c r="M175" s="57">
        <f>VLOOKUP($A175,JAN!$A$2:$AM$301,39,FALSE)</f>
        <v>0</v>
      </c>
      <c r="N175" s="57">
        <f>VLOOKUP(A175,FEB!$A$2:$AJ$301,36,FALSE)</f>
        <v>0</v>
      </c>
      <c r="O175" s="215">
        <f>VLOOKUP($A175,MAR!$A$2:$AP$301,39,FALSE)</f>
        <v>0</v>
      </c>
      <c r="P175" s="215">
        <f>VLOOKUP($A175,MAR!$A$2:$AP$301,42,FALSE)</f>
        <v>0</v>
      </c>
      <c r="Q175" s="215">
        <f>VLOOKUP($A175,APR!$A$2:$AL$301,38,FALSE)</f>
        <v>0</v>
      </c>
      <c r="R175" s="215">
        <f>VLOOKUP(A175,MAY!$A$2:$AM$301,39,FALSE)</f>
        <v>0</v>
      </c>
      <c r="S175" s="215">
        <f>VLOOKUP($A175,JUN!$A$2:$AO$301,38,FALSE)</f>
        <v>0</v>
      </c>
      <c r="T175" s="215">
        <f>VLOOKUP($A175,JUN!$A$2:$AO$301,41,FALSE)</f>
        <v>0</v>
      </c>
      <c r="U175" s="216">
        <f t="shared" si="4"/>
        <v>0</v>
      </c>
      <c r="V175" s="217">
        <f>SUM(VLOOKUP(A175,SEP!$A$2:$AP$301,42,FALSE),VLOOKUP(A175,DEC!$A$2:$AQ$301,43,FALSE),VLOOKUP(A175,MAR!$A$2:$AQ$301,43,FALSE),VLOOKUP(A175,JUN!$A$2:$AP$301,42,FALSE))</f>
        <v>0</v>
      </c>
      <c r="W175" s="218" t="e">
        <f t="shared" si="5"/>
        <v>#DIV/0!</v>
      </c>
    </row>
    <row r="176" spans="1:23" x14ac:dyDescent="0.25">
      <c r="A176" s="59">
        <v>175</v>
      </c>
      <c r="B176" s="157">
        <f>VLOOKUP($A176,Table2[[No]:[Date Student Last Attended Program
(mm/dd/yyyy)]],2,FALSE)</f>
        <v>0</v>
      </c>
      <c r="C176" s="157">
        <f>VLOOKUP($A176,Table2[[No]:[Date Student Last Attended Program
(mm/dd/yyyy)]],4,FALSE)</f>
        <v>0</v>
      </c>
      <c r="D176" s="157">
        <f>VLOOKUP($A176,Table2[[No]:[Date Student Last Attended Program
(mm/dd/yyyy)]],14,FALSE)</f>
        <v>0</v>
      </c>
      <c r="E176" s="58">
        <f>COUNTIF(JUL!E176:AI176,"1")</f>
        <v>0</v>
      </c>
      <c r="F176" s="58">
        <f>COUNTIF(AUG!E176:AI176,"1")</f>
        <v>0</v>
      </c>
      <c r="G176" s="58">
        <f>VLOOKUP(A176,SEP!$A$2:$AL$301,38,FALSE)</f>
        <v>0</v>
      </c>
      <c r="H176" s="58">
        <f>VLOOKUP(A176,SEP!$A$2:$AP$301,41,FALSE)</f>
        <v>0</v>
      </c>
      <c r="I176" s="58">
        <f>VLOOKUP(A176,OCT!$A$2:$AM$301,39,FALSE)</f>
        <v>0</v>
      </c>
      <c r="J176" s="57">
        <f>VLOOKUP(A176,NOV!$A$2:$AL$301,38,FALSE)</f>
        <v>0</v>
      </c>
      <c r="K176" s="57">
        <f>VLOOKUP(A176,DEC!$A$2:$AM$301,39,FALSE)</f>
        <v>0</v>
      </c>
      <c r="L176" s="57">
        <f>VLOOKUP(A176,DEC!$A$2:$AP$301,42,FALSE)</f>
        <v>0</v>
      </c>
      <c r="M176" s="57">
        <f>VLOOKUP($A176,JAN!$A$2:$AM$301,39,FALSE)</f>
        <v>0</v>
      </c>
      <c r="N176" s="57">
        <f>VLOOKUP(A176,FEB!$A$2:$AJ$301,36,FALSE)</f>
        <v>0</v>
      </c>
      <c r="O176" s="215">
        <f>VLOOKUP($A176,MAR!$A$2:$AP$301,39,FALSE)</f>
        <v>0</v>
      </c>
      <c r="P176" s="215">
        <f>VLOOKUP($A176,MAR!$A$2:$AP$301,42,FALSE)</f>
        <v>0</v>
      </c>
      <c r="Q176" s="215">
        <f>VLOOKUP($A176,APR!$A$2:$AL$301,38,FALSE)</f>
        <v>0</v>
      </c>
      <c r="R176" s="215">
        <f>VLOOKUP(A176,MAY!$A$2:$AM$301,39,FALSE)</f>
        <v>0</v>
      </c>
      <c r="S176" s="215">
        <f>VLOOKUP($A176,JUN!$A$2:$AO$301,38,FALSE)</f>
        <v>0</v>
      </c>
      <c r="T176" s="215">
        <f>VLOOKUP($A176,JUN!$A$2:$AO$301,41,FALSE)</f>
        <v>0</v>
      </c>
      <c r="U176" s="216">
        <f t="shared" si="4"/>
        <v>0</v>
      </c>
      <c r="V176" s="217">
        <f>SUM(VLOOKUP(A176,SEP!$A$2:$AP$301,42,FALSE),VLOOKUP(A176,DEC!$A$2:$AQ$301,43,FALSE),VLOOKUP(A176,MAR!$A$2:$AQ$301,43,FALSE),VLOOKUP(A176,JUN!$A$2:$AP$301,42,FALSE))</f>
        <v>0</v>
      </c>
      <c r="W176" s="218" t="e">
        <f t="shared" si="5"/>
        <v>#DIV/0!</v>
      </c>
    </row>
    <row r="177" spans="1:23" x14ac:dyDescent="0.25">
      <c r="A177" s="59">
        <v>176</v>
      </c>
      <c r="B177" s="157">
        <f>VLOOKUP($A177,Table2[[No]:[Date Student Last Attended Program
(mm/dd/yyyy)]],2,FALSE)</f>
        <v>0</v>
      </c>
      <c r="C177" s="157">
        <f>VLOOKUP($A177,Table2[[No]:[Date Student Last Attended Program
(mm/dd/yyyy)]],4,FALSE)</f>
        <v>0</v>
      </c>
      <c r="D177" s="157">
        <f>VLOOKUP($A177,Table2[[No]:[Date Student Last Attended Program
(mm/dd/yyyy)]],14,FALSE)</f>
        <v>0</v>
      </c>
      <c r="E177" s="58">
        <f>COUNTIF(JUL!E177:AI177,"1")</f>
        <v>0</v>
      </c>
      <c r="F177" s="58">
        <f>COUNTIF(AUG!E177:AI177,"1")</f>
        <v>0</v>
      </c>
      <c r="G177" s="58">
        <f>VLOOKUP(A177,SEP!$A$2:$AL$301,38,FALSE)</f>
        <v>0</v>
      </c>
      <c r="H177" s="58">
        <f>VLOOKUP(A177,SEP!$A$2:$AP$301,41,FALSE)</f>
        <v>0</v>
      </c>
      <c r="I177" s="58">
        <f>VLOOKUP(A177,OCT!$A$2:$AM$301,39,FALSE)</f>
        <v>0</v>
      </c>
      <c r="J177" s="57">
        <f>VLOOKUP(A177,NOV!$A$2:$AL$301,38,FALSE)</f>
        <v>0</v>
      </c>
      <c r="K177" s="57">
        <f>VLOOKUP(A177,DEC!$A$2:$AM$301,39,FALSE)</f>
        <v>0</v>
      </c>
      <c r="L177" s="57">
        <f>VLOOKUP(A177,DEC!$A$2:$AP$301,42,FALSE)</f>
        <v>0</v>
      </c>
      <c r="M177" s="57">
        <f>VLOOKUP($A177,JAN!$A$2:$AM$301,39,FALSE)</f>
        <v>0</v>
      </c>
      <c r="N177" s="57">
        <f>VLOOKUP(A177,FEB!$A$2:$AJ$301,36,FALSE)</f>
        <v>0</v>
      </c>
      <c r="O177" s="215">
        <f>VLOOKUP($A177,MAR!$A$2:$AP$301,39,FALSE)</f>
        <v>0</v>
      </c>
      <c r="P177" s="215">
        <f>VLOOKUP($A177,MAR!$A$2:$AP$301,42,FALSE)</f>
        <v>0</v>
      </c>
      <c r="Q177" s="215">
        <f>VLOOKUP($A177,APR!$A$2:$AL$301,38,FALSE)</f>
        <v>0</v>
      </c>
      <c r="R177" s="215">
        <f>VLOOKUP(A177,MAY!$A$2:$AM$301,39,FALSE)</f>
        <v>0</v>
      </c>
      <c r="S177" s="215">
        <f>VLOOKUP($A177,JUN!$A$2:$AO$301,38,FALSE)</f>
        <v>0</v>
      </c>
      <c r="T177" s="215">
        <f>VLOOKUP($A177,JUN!$A$2:$AO$301,41,FALSE)</f>
        <v>0</v>
      </c>
      <c r="U177" s="216">
        <f t="shared" si="4"/>
        <v>0</v>
      </c>
      <c r="V177" s="217">
        <f>SUM(VLOOKUP(A177,SEP!$A$2:$AP$301,42,FALSE),VLOOKUP(A177,DEC!$A$2:$AQ$301,43,FALSE),VLOOKUP(A177,MAR!$A$2:$AQ$301,43,FALSE),VLOOKUP(A177,JUN!$A$2:$AP$301,42,FALSE))</f>
        <v>0</v>
      </c>
      <c r="W177" s="218" t="e">
        <f t="shared" si="5"/>
        <v>#DIV/0!</v>
      </c>
    </row>
    <row r="178" spans="1:23" x14ac:dyDescent="0.25">
      <c r="A178" s="59">
        <v>177</v>
      </c>
      <c r="B178" s="157">
        <f>VLOOKUP($A178,Table2[[No]:[Date Student Last Attended Program
(mm/dd/yyyy)]],2,FALSE)</f>
        <v>0</v>
      </c>
      <c r="C178" s="157">
        <f>VLOOKUP($A178,Table2[[No]:[Date Student Last Attended Program
(mm/dd/yyyy)]],4,FALSE)</f>
        <v>0</v>
      </c>
      <c r="D178" s="157">
        <f>VLOOKUP($A178,Table2[[No]:[Date Student Last Attended Program
(mm/dd/yyyy)]],14,FALSE)</f>
        <v>0</v>
      </c>
      <c r="E178" s="58">
        <f>COUNTIF(JUL!E178:AI178,"1")</f>
        <v>0</v>
      </c>
      <c r="F178" s="58">
        <f>COUNTIF(AUG!E178:AI178,"1")</f>
        <v>0</v>
      </c>
      <c r="G178" s="58">
        <f>VLOOKUP(A178,SEP!$A$2:$AL$301,38,FALSE)</f>
        <v>0</v>
      </c>
      <c r="H178" s="58">
        <f>VLOOKUP(A178,SEP!$A$2:$AP$301,41,FALSE)</f>
        <v>0</v>
      </c>
      <c r="I178" s="58">
        <f>VLOOKUP(A178,OCT!$A$2:$AM$301,39,FALSE)</f>
        <v>0</v>
      </c>
      <c r="J178" s="57">
        <f>VLOOKUP(A178,NOV!$A$2:$AL$301,38,FALSE)</f>
        <v>0</v>
      </c>
      <c r="K178" s="57">
        <f>VLOOKUP(A178,DEC!$A$2:$AM$301,39,FALSE)</f>
        <v>0</v>
      </c>
      <c r="L178" s="57">
        <f>VLOOKUP(A178,DEC!$A$2:$AP$301,42,FALSE)</f>
        <v>0</v>
      </c>
      <c r="M178" s="57">
        <f>VLOOKUP($A178,JAN!$A$2:$AM$301,39,FALSE)</f>
        <v>0</v>
      </c>
      <c r="N178" s="57">
        <f>VLOOKUP(A178,FEB!$A$2:$AJ$301,36,FALSE)</f>
        <v>0</v>
      </c>
      <c r="O178" s="215">
        <f>VLOOKUP($A178,MAR!$A$2:$AP$301,39,FALSE)</f>
        <v>0</v>
      </c>
      <c r="P178" s="215">
        <f>VLOOKUP($A178,MAR!$A$2:$AP$301,42,FALSE)</f>
        <v>0</v>
      </c>
      <c r="Q178" s="215">
        <f>VLOOKUP($A178,APR!$A$2:$AL$301,38,FALSE)</f>
        <v>0</v>
      </c>
      <c r="R178" s="215">
        <f>VLOOKUP(A178,MAY!$A$2:$AM$301,39,FALSE)</f>
        <v>0</v>
      </c>
      <c r="S178" s="215">
        <f>VLOOKUP($A178,JUN!$A$2:$AO$301,38,FALSE)</f>
        <v>0</v>
      </c>
      <c r="T178" s="215">
        <f>VLOOKUP($A178,JUN!$A$2:$AO$301,41,FALSE)</f>
        <v>0</v>
      </c>
      <c r="U178" s="216">
        <f t="shared" si="4"/>
        <v>0</v>
      </c>
      <c r="V178" s="217">
        <f>SUM(VLOOKUP(A178,SEP!$A$2:$AP$301,42,FALSE),VLOOKUP(A178,DEC!$A$2:$AQ$301,43,FALSE),VLOOKUP(A178,MAR!$A$2:$AQ$301,43,FALSE),VLOOKUP(A178,JUN!$A$2:$AP$301,42,FALSE))</f>
        <v>0</v>
      </c>
      <c r="W178" s="218" t="e">
        <f t="shared" si="5"/>
        <v>#DIV/0!</v>
      </c>
    </row>
    <row r="179" spans="1:23" x14ac:dyDescent="0.25">
      <c r="A179" s="59">
        <v>178</v>
      </c>
      <c r="B179" s="157">
        <f>VLOOKUP($A179,Table2[[No]:[Date Student Last Attended Program
(mm/dd/yyyy)]],2,FALSE)</f>
        <v>0</v>
      </c>
      <c r="C179" s="157">
        <f>VLOOKUP($A179,Table2[[No]:[Date Student Last Attended Program
(mm/dd/yyyy)]],4,FALSE)</f>
        <v>0</v>
      </c>
      <c r="D179" s="157">
        <f>VLOOKUP($A179,Table2[[No]:[Date Student Last Attended Program
(mm/dd/yyyy)]],14,FALSE)</f>
        <v>0</v>
      </c>
      <c r="E179" s="58">
        <f>COUNTIF(JUL!E179:AI179,"1")</f>
        <v>0</v>
      </c>
      <c r="F179" s="58">
        <f>COUNTIF(AUG!E179:AI179,"1")</f>
        <v>0</v>
      </c>
      <c r="G179" s="58">
        <f>VLOOKUP(A179,SEP!$A$2:$AL$301,38,FALSE)</f>
        <v>0</v>
      </c>
      <c r="H179" s="58">
        <f>VLOOKUP(A179,SEP!$A$2:$AP$301,41,FALSE)</f>
        <v>0</v>
      </c>
      <c r="I179" s="58">
        <f>VLOOKUP(A179,OCT!$A$2:$AM$301,39,FALSE)</f>
        <v>0</v>
      </c>
      <c r="J179" s="57">
        <f>VLOOKUP(A179,NOV!$A$2:$AL$301,38,FALSE)</f>
        <v>0</v>
      </c>
      <c r="K179" s="57">
        <f>VLOOKUP(A179,DEC!$A$2:$AM$301,39,FALSE)</f>
        <v>0</v>
      </c>
      <c r="L179" s="57">
        <f>VLOOKUP(A179,DEC!$A$2:$AP$301,42,FALSE)</f>
        <v>0</v>
      </c>
      <c r="M179" s="57">
        <f>VLOOKUP($A179,JAN!$A$2:$AM$301,39,FALSE)</f>
        <v>0</v>
      </c>
      <c r="N179" s="57">
        <f>VLOOKUP(A179,FEB!$A$2:$AJ$301,36,FALSE)</f>
        <v>0</v>
      </c>
      <c r="O179" s="215">
        <f>VLOOKUP($A179,MAR!$A$2:$AP$301,39,FALSE)</f>
        <v>0</v>
      </c>
      <c r="P179" s="215">
        <f>VLOOKUP($A179,MAR!$A$2:$AP$301,42,FALSE)</f>
        <v>0</v>
      </c>
      <c r="Q179" s="215">
        <f>VLOOKUP($A179,APR!$A$2:$AL$301,38,FALSE)</f>
        <v>0</v>
      </c>
      <c r="R179" s="215">
        <f>VLOOKUP(A179,MAY!$A$2:$AM$301,39,FALSE)</f>
        <v>0</v>
      </c>
      <c r="S179" s="215">
        <f>VLOOKUP($A179,JUN!$A$2:$AO$301,38,FALSE)</f>
        <v>0</v>
      </c>
      <c r="T179" s="215">
        <f>VLOOKUP($A179,JUN!$A$2:$AO$301,41,FALSE)</f>
        <v>0</v>
      </c>
      <c r="U179" s="216">
        <f t="shared" si="4"/>
        <v>0</v>
      </c>
      <c r="V179" s="217">
        <f>SUM(VLOOKUP(A179,SEP!$A$2:$AP$301,42,FALSE),VLOOKUP(A179,DEC!$A$2:$AQ$301,43,FALSE),VLOOKUP(A179,MAR!$A$2:$AQ$301,43,FALSE),VLOOKUP(A179,JUN!$A$2:$AP$301,42,FALSE))</f>
        <v>0</v>
      </c>
      <c r="W179" s="218" t="e">
        <f t="shared" si="5"/>
        <v>#DIV/0!</v>
      </c>
    </row>
    <row r="180" spans="1:23" x14ac:dyDescent="0.25">
      <c r="A180" s="59">
        <v>179</v>
      </c>
      <c r="B180" s="157">
        <f>VLOOKUP($A180,Table2[[No]:[Date Student Last Attended Program
(mm/dd/yyyy)]],2,FALSE)</f>
        <v>0</v>
      </c>
      <c r="C180" s="157">
        <f>VLOOKUP($A180,Table2[[No]:[Date Student Last Attended Program
(mm/dd/yyyy)]],4,FALSE)</f>
        <v>0</v>
      </c>
      <c r="D180" s="157">
        <f>VLOOKUP($A180,Table2[[No]:[Date Student Last Attended Program
(mm/dd/yyyy)]],14,FALSE)</f>
        <v>0</v>
      </c>
      <c r="E180" s="58">
        <f>COUNTIF(JUL!E180:AI180,"1")</f>
        <v>0</v>
      </c>
      <c r="F180" s="58">
        <f>COUNTIF(AUG!E180:AI180,"1")</f>
        <v>0</v>
      </c>
      <c r="G180" s="58">
        <f>VLOOKUP(A180,SEP!$A$2:$AL$301,38,FALSE)</f>
        <v>0</v>
      </c>
      <c r="H180" s="58">
        <f>VLOOKUP(A180,SEP!$A$2:$AP$301,41,FALSE)</f>
        <v>0</v>
      </c>
      <c r="I180" s="58">
        <f>VLOOKUP(A180,OCT!$A$2:$AM$301,39,FALSE)</f>
        <v>0</v>
      </c>
      <c r="J180" s="57">
        <f>VLOOKUP(A180,NOV!$A$2:$AL$301,38,FALSE)</f>
        <v>0</v>
      </c>
      <c r="K180" s="57">
        <f>VLOOKUP(A180,DEC!$A$2:$AM$301,39,FALSE)</f>
        <v>0</v>
      </c>
      <c r="L180" s="57">
        <f>VLOOKUP(A180,DEC!$A$2:$AP$301,42,FALSE)</f>
        <v>0</v>
      </c>
      <c r="M180" s="57">
        <f>VLOOKUP($A180,JAN!$A$2:$AM$301,39,FALSE)</f>
        <v>0</v>
      </c>
      <c r="N180" s="57">
        <f>VLOOKUP(A180,FEB!$A$2:$AJ$301,36,FALSE)</f>
        <v>0</v>
      </c>
      <c r="O180" s="215">
        <f>VLOOKUP($A180,MAR!$A$2:$AP$301,39,FALSE)</f>
        <v>0</v>
      </c>
      <c r="P180" s="215">
        <f>VLOOKUP($A180,MAR!$A$2:$AP$301,42,FALSE)</f>
        <v>0</v>
      </c>
      <c r="Q180" s="215">
        <f>VLOOKUP($A180,APR!$A$2:$AL$301,38,FALSE)</f>
        <v>0</v>
      </c>
      <c r="R180" s="215">
        <f>VLOOKUP(A180,MAY!$A$2:$AM$301,39,FALSE)</f>
        <v>0</v>
      </c>
      <c r="S180" s="215">
        <f>VLOOKUP($A180,JUN!$A$2:$AO$301,38,FALSE)</f>
        <v>0</v>
      </c>
      <c r="T180" s="215">
        <f>VLOOKUP($A180,JUN!$A$2:$AO$301,41,FALSE)</f>
        <v>0</v>
      </c>
      <c r="U180" s="216">
        <f t="shared" si="4"/>
        <v>0</v>
      </c>
      <c r="V180" s="217">
        <f>SUM(VLOOKUP(A180,SEP!$A$2:$AP$301,42,FALSE),VLOOKUP(A180,DEC!$A$2:$AQ$301,43,FALSE),VLOOKUP(A180,MAR!$A$2:$AQ$301,43,FALSE),VLOOKUP(A180,JUN!$A$2:$AP$301,42,FALSE))</f>
        <v>0</v>
      </c>
      <c r="W180" s="218" t="e">
        <f t="shared" si="5"/>
        <v>#DIV/0!</v>
      </c>
    </row>
    <row r="181" spans="1:23" x14ac:dyDescent="0.25">
      <c r="A181" s="59">
        <v>180</v>
      </c>
      <c r="B181" s="157">
        <f>VLOOKUP($A181,Table2[[No]:[Date Student Last Attended Program
(mm/dd/yyyy)]],2,FALSE)</f>
        <v>0</v>
      </c>
      <c r="C181" s="157">
        <f>VLOOKUP($A181,Table2[[No]:[Date Student Last Attended Program
(mm/dd/yyyy)]],4,FALSE)</f>
        <v>0</v>
      </c>
      <c r="D181" s="157">
        <f>VLOOKUP($A181,Table2[[No]:[Date Student Last Attended Program
(mm/dd/yyyy)]],14,FALSE)</f>
        <v>0</v>
      </c>
      <c r="E181" s="58">
        <f>COUNTIF(JUL!E181:AI181,"1")</f>
        <v>0</v>
      </c>
      <c r="F181" s="58">
        <f>COUNTIF(AUG!E181:AI181,"1")</f>
        <v>0</v>
      </c>
      <c r="G181" s="58">
        <f>VLOOKUP(A181,SEP!$A$2:$AL$301,38,FALSE)</f>
        <v>0</v>
      </c>
      <c r="H181" s="58">
        <f>VLOOKUP(A181,SEP!$A$2:$AP$301,41,FALSE)</f>
        <v>0</v>
      </c>
      <c r="I181" s="58">
        <f>VLOOKUP(A181,OCT!$A$2:$AM$301,39,FALSE)</f>
        <v>0</v>
      </c>
      <c r="J181" s="57">
        <f>VLOOKUP(A181,NOV!$A$2:$AL$301,38,FALSE)</f>
        <v>0</v>
      </c>
      <c r="K181" s="57">
        <f>VLOOKUP(A181,DEC!$A$2:$AM$301,39,FALSE)</f>
        <v>0</v>
      </c>
      <c r="L181" s="57">
        <f>VLOOKUP(A181,DEC!$A$2:$AP$301,42,FALSE)</f>
        <v>0</v>
      </c>
      <c r="M181" s="57">
        <f>VLOOKUP($A181,JAN!$A$2:$AM$301,39,FALSE)</f>
        <v>0</v>
      </c>
      <c r="N181" s="57">
        <f>VLOOKUP(A181,FEB!$A$2:$AJ$301,36,FALSE)</f>
        <v>0</v>
      </c>
      <c r="O181" s="215">
        <f>VLOOKUP($A181,MAR!$A$2:$AP$301,39,FALSE)</f>
        <v>0</v>
      </c>
      <c r="P181" s="215">
        <f>VLOOKUP($A181,MAR!$A$2:$AP$301,42,FALSE)</f>
        <v>0</v>
      </c>
      <c r="Q181" s="215">
        <f>VLOOKUP($A181,APR!$A$2:$AL$301,38,FALSE)</f>
        <v>0</v>
      </c>
      <c r="R181" s="215">
        <f>VLOOKUP(A181,MAY!$A$2:$AM$301,39,FALSE)</f>
        <v>0</v>
      </c>
      <c r="S181" s="215">
        <f>VLOOKUP($A181,JUN!$A$2:$AO$301,38,FALSE)</f>
        <v>0</v>
      </c>
      <c r="T181" s="215">
        <f>VLOOKUP($A181,JUN!$A$2:$AO$301,41,FALSE)</f>
        <v>0</v>
      </c>
      <c r="U181" s="216">
        <f t="shared" si="4"/>
        <v>0</v>
      </c>
      <c r="V181" s="217">
        <f>SUM(VLOOKUP(A181,SEP!$A$2:$AP$301,42,FALSE),VLOOKUP(A181,DEC!$A$2:$AQ$301,43,FALSE),VLOOKUP(A181,MAR!$A$2:$AQ$301,43,FALSE),VLOOKUP(A181,JUN!$A$2:$AP$301,42,FALSE))</f>
        <v>0</v>
      </c>
      <c r="W181" s="218" t="e">
        <f t="shared" si="5"/>
        <v>#DIV/0!</v>
      </c>
    </row>
    <row r="182" spans="1:23" x14ac:dyDescent="0.25">
      <c r="A182" s="59">
        <v>181</v>
      </c>
      <c r="B182" s="157">
        <f>VLOOKUP($A182,Table2[[No]:[Date Student Last Attended Program
(mm/dd/yyyy)]],2,FALSE)</f>
        <v>0</v>
      </c>
      <c r="C182" s="157">
        <f>VLOOKUP($A182,Table2[[No]:[Date Student Last Attended Program
(mm/dd/yyyy)]],4,FALSE)</f>
        <v>0</v>
      </c>
      <c r="D182" s="157">
        <f>VLOOKUP($A182,Table2[[No]:[Date Student Last Attended Program
(mm/dd/yyyy)]],14,FALSE)</f>
        <v>0</v>
      </c>
      <c r="E182" s="58">
        <f>COUNTIF(JUL!E182:AI182,"1")</f>
        <v>0</v>
      </c>
      <c r="F182" s="58">
        <f>COUNTIF(AUG!E182:AI182,"1")</f>
        <v>0</v>
      </c>
      <c r="G182" s="58">
        <f>VLOOKUP(A182,SEP!$A$2:$AL$301,38,FALSE)</f>
        <v>0</v>
      </c>
      <c r="H182" s="58">
        <f>VLOOKUP(A182,SEP!$A$2:$AP$301,41,FALSE)</f>
        <v>0</v>
      </c>
      <c r="I182" s="58">
        <f>VLOOKUP(A182,OCT!$A$2:$AM$301,39,FALSE)</f>
        <v>0</v>
      </c>
      <c r="J182" s="57">
        <f>VLOOKUP(A182,NOV!$A$2:$AL$301,38,FALSE)</f>
        <v>0</v>
      </c>
      <c r="K182" s="57">
        <f>VLOOKUP(A182,DEC!$A$2:$AM$301,39,FALSE)</f>
        <v>0</v>
      </c>
      <c r="L182" s="57">
        <f>VLOOKUP(A182,DEC!$A$2:$AP$301,42,FALSE)</f>
        <v>0</v>
      </c>
      <c r="M182" s="57">
        <f>VLOOKUP($A182,JAN!$A$2:$AM$301,39,FALSE)</f>
        <v>0</v>
      </c>
      <c r="N182" s="57">
        <f>VLOOKUP(A182,FEB!$A$2:$AJ$301,36,FALSE)</f>
        <v>0</v>
      </c>
      <c r="O182" s="215">
        <f>VLOOKUP($A182,MAR!$A$2:$AP$301,39,FALSE)</f>
        <v>0</v>
      </c>
      <c r="P182" s="215">
        <f>VLOOKUP($A182,MAR!$A$2:$AP$301,42,FALSE)</f>
        <v>0</v>
      </c>
      <c r="Q182" s="215">
        <f>VLOOKUP($A182,APR!$A$2:$AL$301,38,FALSE)</f>
        <v>0</v>
      </c>
      <c r="R182" s="215">
        <f>VLOOKUP(A182,MAY!$A$2:$AM$301,39,FALSE)</f>
        <v>0</v>
      </c>
      <c r="S182" s="215">
        <f>VLOOKUP($A182,JUN!$A$2:$AO$301,38,FALSE)</f>
        <v>0</v>
      </c>
      <c r="T182" s="215">
        <f>VLOOKUP($A182,JUN!$A$2:$AO$301,41,FALSE)</f>
        <v>0</v>
      </c>
      <c r="U182" s="216">
        <f t="shared" si="4"/>
        <v>0</v>
      </c>
      <c r="V182" s="217">
        <f>SUM(VLOOKUP(A182,SEP!$A$2:$AP$301,42,FALSE),VLOOKUP(A182,DEC!$A$2:$AQ$301,43,FALSE),VLOOKUP(A182,MAR!$A$2:$AQ$301,43,FALSE),VLOOKUP(A182,JUN!$A$2:$AP$301,42,FALSE))</f>
        <v>0</v>
      </c>
      <c r="W182" s="218" t="e">
        <f t="shared" si="5"/>
        <v>#DIV/0!</v>
      </c>
    </row>
    <row r="183" spans="1:23" x14ac:dyDescent="0.25">
      <c r="A183" s="59">
        <v>182</v>
      </c>
      <c r="B183" s="157">
        <f>VLOOKUP($A183,Table2[[No]:[Date Student Last Attended Program
(mm/dd/yyyy)]],2,FALSE)</f>
        <v>0</v>
      </c>
      <c r="C183" s="157">
        <f>VLOOKUP($A183,Table2[[No]:[Date Student Last Attended Program
(mm/dd/yyyy)]],4,FALSE)</f>
        <v>0</v>
      </c>
      <c r="D183" s="157">
        <f>VLOOKUP($A183,Table2[[No]:[Date Student Last Attended Program
(mm/dd/yyyy)]],14,FALSE)</f>
        <v>0</v>
      </c>
      <c r="E183" s="58">
        <f>COUNTIF(JUL!E183:AI183,"1")</f>
        <v>0</v>
      </c>
      <c r="F183" s="58">
        <f>COUNTIF(AUG!E183:AI183,"1")</f>
        <v>0</v>
      </c>
      <c r="G183" s="58">
        <f>VLOOKUP(A183,SEP!$A$2:$AL$301,38,FALSE)</f>
        <v>0</v>
      </c>
      <c r="H183" s="58">
        <f>VLOOKUP(A183,SEP!$A$2:$AP$301,41,FALSE)</f>
        <v>0</v>
      </c>
      <c r="I183" s="58">
        <f>VLOOKUP(A183,OCT!$A$2:$AM$301,39,FALSE)</f>
        <v>0</v>
      </c>
      <c r="J183" s="57">
        <f>VLOOKUP(A183,NOV!$A$2:$AL$301,38,FALSE)</f>
        <v>0</v>
      </c>
      <c r="K183" s="57">
        <f>VLOOKUP(A183,DEC!$A$2:$AM$301,39,FALSE)</f>
        <v>0</v>
      </c>
      <c r="L183" s="57">
        <f>VLOOKUP(A183,DEC!$A$2:$AP$301,42,FALSE)</f>
        <v>0</v>
      </c>
      <c r="M183" s="57">
        <f>VLOOKUP($A183,JAN!$A$2:$AM$301,39,FALSE)</f>
        <v>0</v>
      </c>
      <c r="N183" s="57">
        <f>VLOOKUP(A183,FEB!$A$2:$AJ$301,36,FALSE)</f>
        <v>0</v>
      </c>
      <c r="O183" s="215">
        <f>VLOOKUP($A183,MAR!$A$2:$AP$301,39,FALSE)</f>
        <v>0</v>
      </c>
      <c r="P183" s="215">
        <f>VLOOKUP($A183,MAR!$A$2:$AP$301,42,FALSE)</f>
        <v>0</v>
      </c>
      <c r="Q183" s="215">
        <f>VLOOKUP($A183,APR!$A$2:$AL$301,38,FALSE)</f>
        <v>0</v>
      </c>
      <c r="R183" s="215">
        <f>VLOOKUP(A183,MAY!$A$2:$AM$301,39,FALSE)</f>
        <v>0</v>
      </c>
      <c r="S183" s="215">
        <f>VLOOKUP($A183,JUN!$A$2:$AO$301,38,FALSE)</f>
        <v>0</v>
      </c>
      <c r="T183" s="215">
        <f>VLOOKUP($A183,JUN!$A$2:$AO$301,41,FALSE)</f>
        <v>0</v>
      </c>
      <c r="U183" s="216">
        <f t="shared" si="4"/>
        <v>0</v>
      </c>
      <c r="V183" s="217">
        <f>SUM(VLOOKUP(A183,SEP!$A$2:$AP$301,42,FALSE),VLOOKUP(A183,DEC!$A$2:$AQ$301,43,FALSE),VLOOKUP(A183,MAR!$A$2:$AQ$301,43,FALSE),VLOOKUP(A183,JUN!$A$2:$AP$301,42,FALSE))</f>
        <v>0</v>
      </c>
      <c r="W183" s="218" t="e">
        <f t="shared" si="5"/>
        <v>#DIV/0!</v>
      </c>
    </row>
    <row r="184" spans="1:23" x14ac:dyDescent="0.25">
      <c r="A184" s="59">
        <v>183</v>
      </c>
      <c r="B184" s="157">
        <f>VLOOKUP($A184,Table2[[No]:[Date Student Last Attended Program
(mm/dd/yyyy)]],2,FALSE)</f>
        <v>0</v>
      </c>
      <c r="C184" s="157">
        <f>VLOOKUP($A184,Table2[[No]:[Date Student Last Attended Program
(mm/dd/yyyy)]],4,FALSE)</f>
        <v>0</v>
      </c>
      <c r="D184" s="157">
        <f>VLOOKUP($A184,Table2[[No]:[Date Student Last Attended Program
(mm/dd/yyyy)]],14,FALSE)</f>
        <v>0</v>
      </c>
      <c r="E184" s="58">
        <f>COUNTIF(JUL!E184:AI184,"1")</f>
        <v>0</v>
      </c>
      <c r="F184" s="58">
        <f>COUNTIF(AUG!E184:AI184,"1")</f>
        <v>0</v>
      </c>
      <c r="G184" s="58">
        <f>VLOOKUP(A184,SEP!$A$2:$AL$301,38,FALSE)</f>
        <v>0</v>
      </c>
      <c r="H184" s="58">
        <f>VLOOKUP(A184,SEP!$A$2:$AP$301,41,FALSE)</f>
        <v>0</v>
      </c>
      <c r="I184" s="58">
        <f>VLOOKUP(A184,OCT!$A$2:$AM$301,39,FALSE)</f>
        <v>0</v>
      </c>
      <c r="J184" s="57">
        <f>VLOOKUP(A184,NOV!$A$2:$AL$301,38,FALSE)</f>
        <v>0</v>
      </c>
      <c r="K184" s="57">
        <f>VLOOKUP(A184,DEC!$A$2:$AM$301,39,FALSE)</f>
        <v>0</v>
      </c>
      <c r="L184" s="57">
        <f>VLOOKUP(A184,DEC!$A$2:$AP$301,42,FALSE)</f>
        <v>0</v>
      </c>
      <c r="M184" s="57">
        <f>VLOOKUP($A184,JAN!$A$2:$AM$301,39,FALSE)</f>
        <v>0</v>
      </c>
      <c r="N184" s="57">
        <f>VLOOKUP(A184,FEB!$A$2:$AJ$301,36,FALSE)</f>
        <v>0</v>
      </c>
      <c r="O184" s="215">
        <f>VLOOKUP($A184,MAR!$A$2:$AP$301,39,FALSE)</f>
        <v>0</v>
      </c>
      <c r="P184" s="215">
        <f>VLOOKUP($A184,MAR!$A$2:$AP$301,42,FALSE)</f>
        <v>0</v>
      </c>
      <c r="Q184" s="215">
        <f>VLOOKUP($A184,APR!$A$2:$AL$301,38,FALSE)</f>
        <v>0</v>
      </c>
      <c r="R184" s="215">
        <f>VLOOKUP(A184,MAY!$A$2:$AM$301,39,FALSE)</f>
        <v>0</v>
      </c>
      <c r="S184" s="215">
        <f>VLOOKUP($A184,JUN!$A$2:$AO$301,38,FALSE)</f>
        <v>0</v>
      </c>
      <c r="T184" s="215">
        <f>VLOOKUP($A184,JUN!$A$2:$AO$301,41,FALSE)</f>
        <v>0</v>
      </c>
      <c r="U184" s="216">
        <f t="shared" si="4"/>
        <v>0</v>
      </c>
      <c r="V184" s="217">
        <f>SUM(VLOOKUP(A184,SEP!$A$2:$AP$301,42,FALSE),VLOOKUP(A184,DEC!$A$2:$AQ$301,43,FALSE),VLOOKUP(A184,MAR!$A$2:$AQ$301,43,FALSE),VLOOKUP(A184,JUN!$A$2:$AP$301,42,FALSE))</f>
        <v>0</v>
      </c>
      <c r="W184" s="218" t="e">
        <f t="shared" si="5"/>
        <v>#DIV/0!</v>
      </c>
    </row>
    <row r="185" spans="1:23" x14ac:dyDescent="0.25">
      <c r="A185" s="59">
        <v>184</v>
      </c>
      <c r="B185" s="157">
        <f>VLOOKUP($A185,Table2[[No]:[Date Student Last Attended Program
(mm/dd/yyyy)]],2,FALSE)</f>
        <v>0</v>
      </c>
      <c r="C185" s="157">
        <f>VLOOKUP($A185,Table2[[No]:[Date Student Last Attended Program
(mm/dd/yyyy)]],4,FALSE)</f>
        <v>0</v>
      </c>
      <c r="D185" s="157">
        <f>VLOOKUP($A185,Table2[[No]:[Date Student Last Attended Program
(mm/dd/yyyy)]],14,FALSE)</f>
        <v>0</v>
      </c>
      <c r="E185" s="58">
        <f>COUNTIF(JUL!E185:AI185,"1")</f>
        <v>0</v>
      </c>
      <c r="F185" s="58">
        <f>COUNTIF(AUG!E185:AI185,"1")</f>
        <v>0</v>
      </c>
      <c r="G185" s="58">
        <f>VLOOKUP(A185,SEP!$A$2:$AL$301,38,FALSE)</f>
        <v>0</v>
      </c>
      <c r="H185" s="58">
        <f>VLOOKUP(A185,SEP!$A$2:$AP$301,41,FALSE)</f>
        <v>0</v>
      </c>
      <c r="I185" s="58">
        <f>VLOOKUP(A185,OCT!$A$2:$AM$301,39,FALSE)</f>
        <v>0</v>
      </c>
      <c r="J185" s="57">
        <f>VLOOKUP(A185,NOV!$A$2:$AL$301,38,FALSE)</f>
        <v>0</v>
      </c>
      <c r="K185" s="57">
        <f>VLOOKUP(A185,DEC!$A$2:$AM$301,39,FALSE)</f>
        <v>0</v>
      </c>
      <c r="L185" s="57">
        <f>VLOOKUP(A185,DEC!$A$2:$AP$301,42,FALSE)</f>
        <v>0</v>
      </c>
      <c r="M185" s="57">
        <f>VLOOKUP($A185,JAN!$A$2:$AM$301,39,FALSE)</f>
        <v>0</v>
      </c>
      <c r="N185" s="57">
        <f>VLOOKUP(A185,FEB!$A$2:$AJ$301,36,FALSE)</f>
        <v>0</v>
      </c>
      <c r="O185" s="215">
        <f>VLOOKUP($A185,MAR!$A$2:$AP$301,39,FALSE)</f>
        <v>0</v>
      </c>
      <c r="P185" s="215">
        <f>VLOOKUP($A185,MAR!$A$2:$AP$301,42,FALSE)</f>
        <v>0</v>
      </c>
      <c r="Q185" s="215">
        <f>VLOOKUP($A185,APR!$A$2:$AL$301,38,FALSE)</f>
        <v>0</v>
      </c>
      <c r="R185" s="215">
        <f>VLOOKUP(A185,MAY!$A$2:$AM$301,39,FALSE)</f>
        <v>0</v>
      </c>
      <c r="S185" s="215">
        <f>VLOOKUP($A185,JUN!$A$2:$AO$301,38,FALSE)</f>
        <v>0</v>
      </c>
      <c r="T185" s="215">
        <f>VLOOKUP($A185,JUN!$A$2:$AO$301,41,FALSE)</f>
        <v>0</v>
      </c>
      <c r="U185" s="216">
        <f t="shared" si="4"/>
        <v>0</v>
      </c>
      <c r="V185" s="217">
        <f>SUM(VLOOKUP(A185,SEP!$A$2:$AP$301,42,FALSE),VLOOKUP(A185,DEC!$A$2:$AQ$301,43,FALSE),VLOOKUP(A185,MAR!$A$2:$AQ$301,43,FALSE),VLOOKUP(A185,JUN!$A$2:$AP$301,42,FALSE))</f>
        <v>0</v>
      </c>
      <c r="W185" s="218" t="e">
        <f t="shared" si="5"/>
        <v>#DIV/0!</v>
      </c>
    </row>
    <row r="186" spans="1:23" x14ac:dyDescent="0.25">
      <c r="A186" s="59">
        <v>185</v>
      </c>
      <c r="B186" s="157">
        <f>VLOOKUP($A186,Table2[[No]:[Date Student Last Attended Program
(mm/dd/yyyy)]],2,FALSE)</f>
        <v>0</v>
      </c>
      <c r="C186" s="157">
        <f>VLOOKUP($A186,Table2[[No]:[Date Student Last Attended Program
(mm/dd/yyyy)]],4,FALSE)</f>
        <v>0</v>
      </c>
      <c r="D186" s="157">
        <f>VLOOKUP($A186,Table2[[No]:[Date Student Last Attended Program
(mm/dd/yyyy)]],14,FALSE)</f>
        <v>0</v>
      </c>
      <c r="E186" s="58">
        <f>COUNTIF(JUL!E186:AI186,"1")</f>
        <v>0</v>
      </c>
      <c r="F186" s="58">
        <f>COUNTIF(AUG!E186:AI186,"1")</f>
        <v>0</v>
      </c>
      <c r="G186" s="58">
        <f>VLOOKUP(A186,SEP!$A$2:$AL$301,38,FALSE)</f>
        <v>0</v>
      </c>
      <c r="H186" s="58">
        <f>VLOOKUP(A186,SEP!$A$2:$AP$301,41,FALSE)</f>
        <v>0</v>
      </c>
      <c r="I186" s="58">
        <f>VLOOKUP(A186,OCT!$A$2:$AM$301,39,FALSE)</f>
        <v>0</v>
      </c>
      <c r="J186" s="57">
        <f>VLOOKUP(A186,NOV!$A$2:$AL$301,38,FALSE)</f>
        <v>0</v>
      </c>
      <c r="K186" s="57">
        <f>VLOOKUP(A186,DEC!$A$2:$AM$301,39,FALSE)</f>
        <v>0</v>
      </c>
      <c r="L186" s="57">
        <f>VLOOKUP(A186,DEC!$A$2:$AP$301,42,FALSE)</f>
        <v>0</v>
      </c>
      <c r="M186" s="57">
        <f>VLOOKUP($A186,JAN!$A$2:$AM$301,39,FALSE)</f>
        <v>0</v>
      </c>
      <c r="N186" s="57">
        <f>VLOOKUP(A186,FEB!$A$2:$AJ$301,36,FALSE)</f>
        <v>0</v>
      </c>
      <c r="O186" s="215">
        <f>VLOOKUP($A186,MAR!$A$2:$AP$301,39,FALSE)</f>
        <v>0</v>
      </c>
      <c r="P186" s="215">
        <f>VLOOKUP($A186,MAR!$A$2:$AP$301,42,FALSE)</f>
        <v>0</v>
      </c>
      <c r="Q186" s="215">
        <f>VLOOKUP($A186,APR!$A$2:$AL$301,38,FALSE)</f>
        <v>0</v>
      </c>
      <c r="R186" s="215">
        <f>VLOOKUP(A186,MAY!$A$2:$AM$301,39,FALSE)</f>
        <v>0</v>
      </c>
      <c r="S186" s="215">
        <f>VLOOKUP($A186,JUN!$A$2:$AO$301,38,FALSE)</f>
        <v>0</v>
      </c>
      <c r="T186" s="215">
        <f>VLOOKUP($A186,JUN!$A$2:$AO$301,41,FALSE)</f>
        <v>0</v>
      </c>
      <c r="U186" s="216">
        <f t="shared" si="4"/>
        <v>0</v>
      </c>
      <c r="V186" s="217">
        <f>SUM(VLOOKUP(A186,SEP!$A$2:$AP$301,42,FALSE),VLOOKUP(A186,DEC!$A$2:$AQ$301,43,FALSE),VLOOKUP(A186,MAR!$A$2:$AQ$301,43,FALSE),VLOOKUP(A186,JUN!$A$2:$AP$301,42,FALSE))</f>
        <v>0</v>
      </c>
      <c r="W186" s="218" t="e">
        <f t="shared" si="5"/>
        <v>#DIV/0!</v>
      </c>
    </row>
    <row r="187" spans="1:23" x14ac:dyDescent="0.25">
      <c r="A187" s="59">
        <v>186</v>
      </c>
      <c r="B187" s="157">
        <f>VLOOKUP($A187,Table2[[No]:[Date Student Last Attended Program
(mm/dd/yyyy)]],2,FALSE)</f>
        <v>0</v>
      </c>
      <c r="C187" s="157">
        <f>VLOOKUP($A187,Table2[[No]:[Date Student Last Attended Program
(mm/dd/yyyy)]],4,FALSE)</f>
        <v>0</v>
      </c>
      <c r="D187" s="157">
        <f>VLOOKUP($A187,Table2[[No]:[Date Student Last Attended Program
(mm/dd/yyyy)]],14,FALSE)</f>
        <v>0</v>
      </c>
      <c r="E187" s="58">
        <f>COUNTIF(JUL!E187:AI187,"1")</f>
        <v>0</v>
      </c>
      <c r="F187" s="58">
        <f>COUNTIF(AUG!E187:AI187,"1")</f>
        <v>0</v>
      </c>
      <c r="G187" s="58">
        <f>VLOOKUP(A187,SEP!$A$2:$AL$301,38,FALSE)</f>
        <v>0</v>
      </c>
      <c r="H187" s="58">
        <f>VLOOKUP(A187,SEP!$A$2:$AP$301,41,FALSE)</f>
        <v>0</v>
      </c>
      <c r="I187" s="58">
        <f>VLOOKUP(A187,OCT!$A$2:$AM$301,39,FALSE)</f>
        <v>0</v>
      </c>
      <c r="J187" s="57">
        <f>VLOOKUP(A187,NOV!$A$2:$AL$301,38,FALSE)</f>
        <v>0</v>
      </c>
      <c r="K187" s="57">
        <f>VLOOKUP(A187,DEC!$A$2:$AM$301,39,FALSE)</f>
        <v>0</v>
      </c>
      <c r="L187" s="57">
        <f>VLOOKUP(A187,DEC!$A$2:$AP$301,42,FALSE)</f>
        <v>0</v>
      </c>
      <c r="M187" s="57">
        <f>VLOOKUP($A187,JAN!$A$2:$AM$301,39,FALSE)</f>
        <v>0</v>
      </c>
      <c r="N187" s="57">
        <f>VLOOKUP(A187,FEB!$A$2:$AJ$301,36,FALSE)</f>
        <v>0</v>
      </c>
      <c r="O187" s="215">
        <f>VLOOKUP($A187,MAR!$A$2:$AP$301,39,FALSE)</f>
        <v>0</v>
      </c>
      <c r="P187" s="215">
        <f>VLOOKUP($A187,MAR!$A$2:$AP$301,42,FALSE)</f>
        <v>0</v>
      </c>
      <c r="Q187" s="215">
        <f>VLOOKUP($A187,APR!$A$2:$AL$301,38,FALSE)</f>
        <v>0</v>
      </c>
      <c r="R187" s="215">
        <f>VLOOKUP(A187,MAY!$A$2:$AM$301,39,FALSE)</f>
        <v>0</v>
      </c>
      <c r="S187" s="215">
        <f>VLOOKUP($A187,JUN!$A$2:$AO$301,38,FALSE)</f>
        <v>0</v>
      </c>
      <c r="T187" s="215">
        <f>VLOOKUP($A187,JUN!$A$2:$AO$301,41,FALSE)</f>
        <v>0</v>
      </c>
      <c r="U187" s="216">
        <f t="shared" si="4"/>
        <v>0</v>
      </c>
      <c r="V187" s="217">
        <f>SUM(VLOOKUP(A187,SEP!$A$2:$AP$301,42,FALSE),VLOOKUP(A187,DEC!$A$2:$AQ$301,43,FALSE),VLOOKUP(A187,MAR!$A$2:$AQ$301,43,FALSE),VLOOKUP(A187,JUN!$A$2:$AP$301,42,FALSE))</f>
        <v>0</v>
      </c>
      <c r="W187" s="218" t="e">
        <f t="shared" si="5"/>
        <v>#DIV/0!</v>
      </c>
    </row>
    <row r="188" spans="1:23" x14ac:dyDescent="0.25">
      <c r="A188" s="59">
        <v>187</v>
      </c>
      <c r="B188" s="157">
        <f>VLOOKUP($A188,Table2[[No]:[Date Student Last Attended Program
(mm/dd/yyyy)]],2,FALSE)</f>
        <v>0</v>
      </c>
      <c r="C188" s="157">
        <f>VLOOKUP($A188,Table2[[No]:[Date Student Last Attended Program
(mm/dd/yyyy)]],4,FALSE)</f>
        <v>0</v>
      </c>
      <c r="D188" s="157">
        <f>VLOOKUP($A188,Table2[[No]:[Date Student Last Attended Program
(mm/dd/yyyy)]],14,FALSE)</f>
        <v>0</v>
      </c>
      <c r="E188" s="58">
        <f>COUNTIF(JUL!E188:AI188,"1")</f>
        <v>0</v>
      </c>
      <c r="F188" s="58">
        <f>COUNTIF(AUG!E188:AI188,"1")</f>
        <v>0</v>
      </c>
      <c r="G188" s="58">
        <f>VLOOKUP(A188,SEP!$A$2:$AL$301,38,FALSE)</f>
        <v>0</v>
      </c>
      <c r="H188" s="58">
        <f>VLOOKUP(A188,SEP!$A$2:$AP$301,41,FALSE)</f>
        <v>0</v>
      </c>
      <c r="I188" s="58">
        <f>VLOOKUP(A188,OCT!$A$2:$AM$301,39,FALSE)</f>
        <v>0</v>
      </c>
      <c r="J188" s="57">
        <f>VLOOKUP(A188,NOV!$A$2:$AL$301,38,FALSE)</f>
        <v>0</v>
      </c>
      <c r="K188" s="57">
        <f>VLOOKUP(A188,DEC!$A$2:$AM$301,39,FALSE)</f>
        <v>0</v>
      </c>
      <c r="L188" s="57">
        <f>VLOOKUP(A188,DEC!$A$2:$AP$301,42,FALSE)</f>
        <v>0</v>
      </c>
      <c r="M188" s="57">
        <f>VLOOKUP($A188,JAN!$A$2:$AM$301,39,FALSE)</f>
        <v>0</v>
      </c>
      <c r="N188" s="57">
        <f>VLOOKUP(A188,FEB!$A$2:$AJ$301,36,FALSE)</f>
        <v>0</v>
      </c>
      <c r="O188" s="215">
        <f>VLOOKUP($A188,MAR!$A$2:$AP$301,39,FALSE)</f>
        <v>0</v>
      </c>
      <c r="P188" s="215">
        <f>VLOOKUP($A188,MAR!$A$2:$AP$301,42,FALSE)</f>
        <v>0</v>
      </c>
      <c r="Q188" s="215">
        <f>VLOOKUP($A188,APR!$A$2:$AL$301,38,FALSE)</f>
        <v>0</v>
      </c>
      <c r="R188" s="215">
        <f>VLOOKUP(A188,MAY!$A$2:$AM$301,39,FALSE)</f>
        <v>0</v>
      </c>
      <c r="S188" s="215">
        <f>VLOOKUP($A188,JUN!$A$2:$AO$301,38,FALSE)</f>
        <v>0</v>
      </c>
      <c r="T188" s="215">
        <f>VLOOKUP($A188,JUN!$A$2:$AO$301,41,FALSE)</f>
        <v>0</v>
      </c>
      <c r="U188" s="216">
        <f t="shared" si="4"/>
        <v>0</v>
      </c>
      <c r="V188" s="217">
        <f>SUM(VLOOKUP(A188,SEP!$A$2:$AP$301,42,FALSE),VLOOKUP(A188,DEC!$A$2:$AQ$301,43,FALSE),VLOOKUP(A188,MAR!$A$2:$AQ$301,43,FALSE),VLOOKUP(A188,JUN!$A$2:$AP$301,42,FALSE))</f>
        <v>0</v>
      </c>
      <c r="W188" s="218" t="e">
        <f t="shared" si="5"/>
        <v>#DIV/0!</v>
      </c>
    </row>
    <row r="189" spans="1:23" x14ac:dyDescent="0.25">
      <c r="A189" s="59">
        <v>188</v>
      </c>
      <c r="B189" s="157">
        <f>VLOOKUP($A189,Table2[[No]:[Date Student Last Attended Program
(mm/dd/yyyy)]],2,FALSE)</f>
        <v>0</v>
      </c>
      <c r="C189" s="157">
        <f>VLOOKUP($A189,Table2[[No]:[Date Student Last Attended Program
(mm/dd/yyyy)]],4,FALSE)</f>
        <v>0</v>
      </c>
      <c r="D189" s="157">
        <f>VLOOKUP($A189,Table2[[No]:[Date Student Last Attended Program
(mm/dd/yyyy)]],14,FALSE)</f>
        <v>0</v>
      </c>
      <c r="E189" s="58">
        <f>COUNTIF(JUL!E189:AI189,"1")</f>
        <v>0</v>
      </c>
      <c r="F189" s="58">
        <f>COUNTIF(AUG!E189:AI189,"1")</f>
        <v>0</v>
      </c>
      <c r="G189" s="58">
        <f>VLOOKUP(A189,SEP!$A$2:$AL$301,38,FALSE)</f>
        <v>0</v>
      </c>
      <c r="H189" s="58">
        <f>VLOOKUP(A189,SEP!$A$2:$AP$301,41,FALSE)</f>
        <v>0</v>
      </c>
      <c r="I189" s="58">
        <f>VLOOKUP(A189,OCT!$A$2:$AM$301,39,FALSE)</f>
        <v>0</v>
      </c>
      <c r="J189" s="57">
        <f>VLOOKUP(A189,NOV!$A$2:$AL$301,38,FALSE)</f>
        <v>0</v>
      </c>
      <c r="K189" s="57">
        <f>VLOOKUP(A189,DEC!$A$2:$AM$301,39,FALSE)</f>
        <v>0</v>
      </c>
      <c r="L189" s="57">
        <f>VLOOKUP(A189,DEC!$A$2:$AP$301,42,FALSE)</f>
        <v>0</v>
      </c>
      <c r="M189" s="57">
        <f>VLOOKUP($A189,JAN!$A$2:$AM$301,39,FALSE)</f>
        <v>0</v>
      </c>
      <c r="N189" s="57">
        <f>VLOOKUP(A189,FEB!$A$2:$AJ$301,36,FALSE)</f>
        <v>0</v>
      </c>
      <c r="O189" s="215">
        <f>VLOOKUP($A189,MAR!$A$2:$AP$301,39,FALSE)</f>
        <v>0</v>
      </c>
      <c r="P189" s="215">
        <f>VLOOKUP($A189,MAR!$A$2:$AP$301,42,FALSE)</f>
        <v>0</v>
      </c>
      <c r="Q189" s="215">
        <f>VLOOKUP($A189,APR!$A$2:$AL$301,38,FALSE)</f>
        <v>0</v>
      </c>
      <c r="R189" s="215">
        <f>VLOOKUP(A189,MAY!$A$2:$AM$301,39,FALSE)</f>
        <v>0</v>
      </c>
      <c r="S189" s="215">
        <f>VLOOKUP($A189,JUN!$A$2:$AO$301,38,FALSE)</f>
        <v>0</v>
      </c>
      <c r="T189" s="215">
        <f>VLOOKUP($A189,JUN!$A$2:$AO$301,41,FALSE)</f>
        <v>0</v>
      </c>
      <c r="U189" s="216">
        <f t="shared" si="4"/>
        <v>0</v>
      </c>
      <c r="V189" s="217">
        <f>SUM(VLOOKUP(A189,SEP!$A$2:$AP$301,42,FALSE),VLOOKUP(A189,DEC!$A$2:$AQ$301,43,FALSE),VLOOKUP(A189,MAR!$A$2:$AQ$301,43,FALSE),VLOOKUP(A189,JUN!$A$2:$AP$301,42,FALSE))</f>
        <v>0</v>
      </c>
      <c r="W189" s="218" t="e">
        <f t="shared" si="5"/>
        <v>#DIV/0!</v>
      </c>
    </row>
    <row r="190" spans="1:23" x14ac:dyDescent="0.25">
      <c r="A190" s="59">
        <v>189</v>
      </c>
      <c r="B190" s="157">
        <f>VLOOKUP($A190,Table2[[No]:[Date Student Last Attended Program
(mm/dd/yyyy)]],2,FALSE)</f>
        <v>0</v>
      </c>
      <c r="C190" s="157">
        <f>VLOOKUP($A190,Table2[[No]:[Date Student Last Attended Program
(mm/dd/yyyy)]],4,FALSE)</f>
        <v>0</v>
      </c>
      <c r="D190" s="157">
        <f>VLOOKUP($A190,Table2[[No]:[Date Student Last Attended Program
(mm/dd/yyyy)]],14,FALSE)</f>
        <v>0</v>
      </c>
      <c r="E190" s="58">
        <f>COUNTIF(JUL!E190:AI190,"1")</f>
        <v>0</v>
      </c>
      <c r="F190" s="58">
        <f>COUNTIF(AUG!E190:AI190,"1")</f>
        <v>0</v>
      </c>
      <c r="G190" s="58">
        <f>VLOOKUP(A190,SEP!$A$2:$AL$301,38,FALSE)</f>
        <v>0</v>
      </c>
      <c r="H190" s="58">
        <f>VLOOKUP(A190,SEP!$A$2:$AP$301,41,FALSE)</f>
        <v>0</v>
      </c>
      <c r="I190" s="58">
        <f>VLOOKUP(A190,OCT!$A$2:$AM$301,39,FALSE)</f>
        <v>0</v>
      </c>
      <c r="J190" s="57">
        <f>VLOOKUP(A190,NOV!$A$2:$AL$301,38,FALSE)</f>
        <v>0</v>
      </c>
      <c r="K190" s="57">
        <f>VLOOKUP(A190,DEC!$A$2:$AM$301,39,FALSE)</f>
        <v>0</v>
      </c>
      <c r="L190" s="57">
        <f>VLOOKUP(A190,DEC!$A$2:$AP$301,42,FALSE)</f>
        <v>0</v>
      </c>
      <c r="M190" s="57">
        <f>VLOOKUP($A190,JAN!$A$2:$AM$301,39,FALSE)</f>
        <v>0</v>
      </c>
      <c r="N190" s="57">
        <f>VLOOKUP(A190,FEB!$A$2:$AJ$301,36,FALSE)</f>
        <v>0</v>
      </c>
      <c r="O190" s="215">
        <f>VLOOKUP($A190,MAR!$A$2:$AP$301,39,FALSE)</f>
        <v>0</v>
      </c>
      <c r="P190" s="215">
        <f>VLOOKUP($A190,MAR!$A$2:$AP$301,42,FALSE)</f>
        <v>0</v>
      </c>
      <c r="Q190" s="215">
        <f>VLOOKUP($A190,APR!$A$2:$AL$301,38,FALSE)</f>
        <v>0</v>
      </c>
      <c r="R190" s="215">
        <f>VLOOKUP(A190,MAY!$A$2:$AM$301,39,FALSE)</f>
        <v>0</v>
      </c>
      <c r="S190" s="215">
        <f>VLOOKUP($A190,JUN!$A$2:$AO$301,38,FALSE)</f>
        <v>0</v>
      </c>
      <c r="T190" s="215">
        <f>VLOOKUP($A190,JUN!$A$2:$AO$301,41,FALSE)</f>
        <v>0</v>
      </c>
      <c r="U190" s="216">
        <f t="shared" si="4"/>
        <v>0</v>
      </c>
      <c r="V190" s="217">
        <f>SUM(VLOOKUP(A190,SEP!$A$2:$AP$301,42,FALSE),VLOOKUP(A190,DEC!$A$2:$AQ$301,43,FALSE),VLOOKUP(A190,MAR!$A$2:$AQ$301,43,FALSE),VLOOKUP(A190,JUN!$A$2:$AP$301,42,FALSE))</f>
        <v>0</v>
      </c>
      <c r="W190" s="218" t="e">
        <f t="shared" si="5"/>
        <v>#DIV/0!</v>
      </c>
    </row>
    <row r="191" spans="1:23" x14ac:dyDescent="0.25">
      <c r="A191" s="59">
        <v>190</v>
      </c>
      <c r="B191" s="157">
        <f>VLOOKUP($A191,Table2[[No]:[Date Student Last Attended Program
(mm/dd/yyyy)]],2,FALSE)</f>
        <v>0</v>
      </c>
      <c r="C191" s="157">
        <f>VLOOKUP($A191,Table2[[No]:[Date Student Last Attended Program
(mm/dd/yyyy)]],4,FALSE)</f>
        <v>0</v>
      </c>
      <c r="D191" s="157">
        <f>VLOOKUP($A191,Table2[[No]:[Date Student Last Attended Program
(mm/dd/yyyy)]],14,FALSE)</f>
        <v>0</v>
      </c>
      <c r="E191" s="58">
        <f>COUNTIF(JUL!E191:AI191,"1")</f>
        <v>0</v>
      </c>
      <c r="F191" s="58">
        <f>COUNTIF(AUG!E191:AI191,"1")</f>
        <v>0</v>
      </c>
      <c r="G191" s="58">
        <f>VLOOKUP(A191,SEP!$A$2:$AL$301,38,FALSE)</f>
        <v>0</v>
      </c>
      <c r="H191" s="58">
        <f>VLOOKUP(A191,SEP!$A$2:$AP$301,41,FALSE)</f>
        <v>0</v>
      </c>
      <c r="I191" s="58">
        <f>VLOOKUP(A191,OCT!$A$2:$AM$301,39,FALSE)</f>
        <v>0</v>
      </c>
      <c r="J191" s="57">
        <f>VLOOKUP(A191,NOV!$A$2:$AL$301,38,FALSE)</f>
        <v>0</v>
      </c>
      <c r="K191" s="57">
        <f>VLOOKUP(A191,DEC!$A$2:$AM$301,39,FALSE)</f>
        <v>0</v>
      </c>
      <c r="L191" s="57">
        <f>VLOOKUP(A191,DEC!$A$2:$AP$301,42,FALSE)</f>
        <v>0</v>
      </c>
      <c r="M191" s="57">
        <f>VLOOKUP($A191,JAN!$A$2:$AM$301,39,FALSE)</f>
        <v>0</v>
      </c>
      <c r="N191" s="57">
        <f>VLOOKUP(A191,FEB!$A$2:$AJ$301,36,FALSE)</f>
        <v>0</v>
      </c>
      <c r="O191" s="215">
        <f>VLOOKUP($A191,MAR!$A$2:$AP$301,39,FALSE)</f>
        <v>0</v>
      </c>
      <c r="P191" s="215">
        <f>VLOOKUP($A191,MAR!$A$2:$AP$301,42,FALSE)</f>
        <v>0</v>
      </c>
      <c r="Q191" s="215">
        <f>VLOOKUP($A191,APR!$A$2:$AL$301,38,FALSE)</f>
        <v>0</v>
      </c>
      <c r="R191" s="215">
        <f>VLOOKUP(A191,MAY!$A$2:$AM$301,39,FALSE)</f>
        <v>0</v>
      </c>
      <c r="S191" s="215">
        <f>VLOOKUP($A191,JUN!$A$2:$AO$301,38,FALSE)</f>
        <v>0</v>
      </c>
      <c r="T191" s="215">
        <f>VLOOKUP($A191,JUN!$A$2:$AO$301,41,FALSE)</f>
        <v>0</v>
      </c>
      <c r="U191" s="216">
        <f t="shared" si="4"/>
        <v>0</v>
      </c>
      <c r="V191" s="217">
        <f>SUM(VLOOKUP(A191,SEP!$A$2:$AP$301,42,FALSE),VLOOKUP(A191,DEC!$A$2:$AQ$301,43,FALSE),VLOOKUP(A191,MAR!$A$2:$AQ$301,43,FALSE),VLOOKUP(A191,JUN!$A$2:$AP$301,42,FALSE))</f>
        <v>0</v>
      </c>
      <c r="W191" s="218" t="e">
        <f t="shared" si="5"/>
        <v>#DIV/0!</v>
      </c>
    </row>
    <row r="192" spans="1:23" x14ac:dyDescent="0.25">
      <c r="A192" s="59">
        <v>191</v>
      </c>
      <c r="B192" s="157">
        <f>VLOOKUP($A192,Table2[[No]:[Date Student Last Attended Program
(mm/dd/yyyy)]],2,FALSE)</f>
        <v>0</v>
      </c>
      <c r="C192" s="157">
        <f>VLOOKUP($A192,Table2[[No]:[Date Student Last Attended Program
(mm/dd/yyyy)]],4,FALSE)</f>
        <v>0</v>
      </c>
      <c r="D192" s="157">
        <f>VLOOKUP($A192,Table2[[No]:[Date Student Last Attended Program
(mm/dd/yyyy)]],14,FALSE)</f>
        <v>0</v>
      </c>
      <c r="E192" s="58">
        <f>COUNTIF(JUL!E192:AI192,"1")</f>
        <v>0</v>
      </c>
      <c r="F192" s="58">
        <f>COUNTIF(AUG!E192:AI192,"1")</f>
        <v>0</v>
      </c>
      <c r="G192" s="58">
        <f>VLOOKUP(A192,SEP!$A$2:$AL$301,38,FALSE)</f>
        <v>0</v>
      </c>
      <c r="H192" s="58">
        <f>VLOOKUP(A192,SEP!$A$2:$AP$301,41,FALSE)</f>
        <v>0</v>
      </c>
      <c r="I192" s="58">
        <f>VLOOKUP(A192,OCT!$A$2:$AM$301,39,FALSE)</f>
        <v>0</v>
      </c>
      <c r="J192" s="57">
        <f>VLOOKUP(A192,NOV!$A$2:$AL$301,38,FALSE)</f>
        <v>0</v>
      </c>
      <c r="K192" s="57">
        <f>VLOOKUP(A192,DEC!$A$2:$AM$301,39,FALSE)</f>
        <v>0</v>
      </c>
      <c r="L192" s="57">
        <f>VLOOKUP(A192,DEC!$A$2:$AP$301,42,FALSE)</f>
        <v>0</v>
      </c>
      <c r="M192" s="57">
        <f>VLOOKUP($A192,JAN!$A$2:$AM$301,39,FALSE)</f>
        <v>0</v>
      </c>
      <c r="N192" s="57">
        <f>VLOOKUP(A192,FEB!$A$2:$AJ$301,36,FALSE)</f>
        <v>0</v>
      </c>
      <c r="O192" s="215">
        <f>VLOOKUP($A192,MAR!$A$2:$AP$301,39,FALSE)</f>
        <v>0</v>
      </c>
      <c r="P192" s="215">
        <f>VLOOKUP($A192,MAR!$A$2:$AP$301,42,FALSE)</f>
        <v>0</v>
      </c>
      <c r="Q192" s="215">
        <f>VLOOKUP($A192,APR!$A$2:$AL$301,38,FALSE)</f>
        <v>0</v>
      </c>
      <c r="R192" s="215">
        <f>VLOOKUP(A192,MAY!$A$2:$AM$301,39,FALSE)</f>
        <v>0</v>
      </c>
      <c r="S192" s="215">
        <f>VLOOKUP($A192,JUN!$A$2:$AO$301,38,FALSE)</f>
        <v>0</v>
      </c>
      <c r="T192" s="215">
        <f>VLOOKUP($A192,JUN!$A$2:$AO$301,41,FALSE)</f>
        <v>0</v>
      </c>
      <c r="U192" s="216">
        <f t="shared" si="4"/>
        <v>0</v>
      </c>
      <c r="V192" s="217">
        <f>SUM(VLOOKUP(A192,SEP!$A$2:$AP$301,42,FALSE),VLOOKUP(A192,DEC!$A$2:$AQ$301,43,FALSE),VLOOKUP(A192,MAR!$A$2:$AQ$301,43,FALSE),VLOOKUP(A192,JUN!$A$2:$AP$301,42,FALSE))</f>
        <v>0</v>
      </c>
      <c r="W192" s="218" t="e">
        <f t="shared" si="5"/>
        <v>#DIV/0!</v>
      </c>
    </row>
    <row r="193" spans="1:23" x14ac:dyDescent="0.25">
      <c r="A193" s="59">
        <v>192</v>
      </c>
      <c r="B193" s="157">
        <f>VLOOKUP($A193,Table2[[No]:[Date Student Last Attended Program
(mm/dd/yyyy)]],2,FALSE)</f>
        <v>0</v>
      </c>
      <c r="C193" s="157">
        <f>VLOOKUP($A193,Table2[[No]:[Date Student Last Attended Program
(mm/dd/yyyy)]],4,FALSE)</f>
        <v>0</v>
      </c>
      <c r="D193" s="157">
        <f>VLOOKUP($A193,Table2[[No]:[Date Student Last Attended Program
(mm/dd/yyyy)]],14,FALSE)</f>
        <v>0</v>
      </c>
      <c r="E193" s="58">
        <f>COUNTIF(JUL!E193:AI193,"1")</f>
        <v>0</v>
      </c>
      <c r="F193" s="58">
        <f>COUNTIF(AUG!E193:AI193,"1")</f>
        <v>0</v>
      </c>
      <c r="G193" s="58">
        <f>VLOOKUP(A193,SEP!$A$2:$AL$301,38,FALSE)</f>
        <v>0</v>
      </c>
      <c r="H193" s="58">
        <f>VLOOKUP(A193,SEP!$A$2:$AP$301,41,FALSE)</f>
        <v>0</v>
      </c>
      <c r="I193" s="58">
        <f>VLOOKUP(A193,OCT!$A$2:$AM$301,39,FALSE)</f>
        <v>0</v>
      </c>
      <c r="J193" s="57">
        <f>VLOOKUP(A193,NOV!$A$2:$AL$301,38,FALSE)</f>
        <v>0</v>
      </c>
      <c r="K193" s="57">
        <f>VLOOKUP(A193,DEC!$A$2:$AM$301,39,FALSE)</f>
        <v>0</v>
      </c>
      <c r="L193" s="57">
        <f>VLOOKUP(A193,DEC!$A$2:$AP$301,42,FALSE)</f>
        <v>0</v>
      </c>
      <c r="M193" s="57">
        <f>VLOOKUP($A193,JAN!$A$2:$AM$301,39,FALSE)</f>
        <v>0</v>
      </c>
      <c r="N193" s="57">
        <f>VLOOKUP(A193,FEB!$A$2:$AJ$301,36,FALSE)</f>
        <v>0</v>
      </c>
      <c r="O193" s="215">
        <f>VLOOKUP($A193,MAR!$A$2:$AP$301,39,FALSE)</f>
        <v>0</v>
      </c>
      <c r="P193" s="215">
        <f>VLOOKUP($A193,MAR!$A$2:$AP$301,42,FALSE)</f>
        <v>0</v>
      </c>
      <c r="Q193" s="215">
        <f>VLOOKUP($A193,APR!$A$2:$AL$301,38,FALSE)</f>
        <v>0</v>
      </c>
      <c r="R193" s="215">
        <f>VLOOKUP(A193,MAY!$A$2:$AM$301,39,FALSE)</f>
        <v>0</v>
      </c>
      <c r="S193" s="215">
        <f>VLOOKUP($A193,JUN!$A$2:$AO$301,38,FALSE)</f>
        <v>0</v>
      </c>
      <c r="T193" s="215">
        <f>VLOOKUP($A193,JUN!$A$2:$AO$301,41,FALSE)</f>
        <v>0</v>
      </c>
      <c r="U193" s="216">
        <f t="shared" si="4"/>
        <v>0</v>
      </c>
      <c r="V193" s="217">
        <f>SUM(VLOOKUP(A193,SEP!$A$2:$AP$301,42,FALSE),VLOOKUP(A193,DEC!$A$2:$AQ$301,43,FALSE),VLOOKUP(A193,MAR!$A$2:$AQ$301,43,FALSE),VLOOKUP(A193,JUN!$A$2:$AP$301,42,FALSE))</f>
        <v>0</v>
      </c>
      <c r="W193" s="218" t="e">
        <f t="shared" si="5"/>
        <v>#DIV/0!</v>
      </c>
    </row>
    <row r="194" spans="1:23" x14ac:dyDescent="0.25">
      <c r="A194" s="59">
        <v>193</v>
      </c>
      <c r="B194" s="157">
        <f>VLOOKUP($A194,Table2[[No]:[Date Student Last Attended Program
(mm/dd/yyyy)]],2,FALSE)</f>
        <v>0</v>
      </c>
      <c r="C194" s="157">
        <f>VLOOKUP($A194,Table2[[No]:[Date Student Last Attended Program
(mm/dd/yyyy)]],4,FALSE)</f>
        <v>0</v>
      </c>
      <c r="D194" s="157">
        <f>VLOOKUP($A194,Table2[[No]:[Date Student Last Attended Program
(mm/dd/yyyy)]],14,FALSE)</f>
        <v>0</v>
      </c>
      <c r="E194" s="58">
        <f>COUNTIF(JUL!E194:AI194,"1")</f>
        <v>0</v>
      </c>
      <c r="F194" s="58">
        <f>COUNTIF(AUG!E194:AI194,"1")</f>
        <v>0</v>
      </c>
      <c r="G194" s="58">
        <f>VLOOKUP(A194,SEP!$A$2:$AL$301,38,FALSE)</f>
        <v>0</v>
      </c>
      <c r="H194" s="58">
        <f>VLOOKUP(A194,SEP!$A$2:$AP$301,41,FALSE)</f>
        <v>0</v>
      </c>
      <c r="I194" s="58">
        <f>VLOOKUP(A194,OCT!$A$2:$AM$301,39,FALSE)</f>
        <v>0</v>
      </c>
      <c r="J194" s="57">
        <f>VLOOKUP(A194,NOV!$A$2:$AL$301,38,FALSE)</f>
        <v>0</v>
      </c>
      <c r="K194" s="57">
        <f>VLOOKUP(A194,DEC!$A$2:$AM$301,39,FALSE)</f>
        <v>0</v>
      </c>
      <c r="L194" s="57">
        <f>VLOOKUP(A194,DEC!$A$2:$AP$301,42,FALSE)</f>
        <v>0</v>
      </c>
      <c r="M194" s="57">
        <f>VLOOKUP($A194,JAN!$A$2:$AM$301,39,FALSE)</f>
        <v>0</v>
      </c>
      <c r="N194" s="57">
        <f>VLOOKUP(A194,FEB!$A$2:$AJ$301,36,FALSE)</f>
        <v>0</v>
      </c>
      <c r="O194" s="215">
        <f>VLOOKUP($A194,MAR!$A$2:$AP$301,39,FALSE)</f>
        <v>0</v>
      </c>
      <c r="P194" s="215">
        <f>VLOOKUP($A194,MAR!$A$2:$AP$301,42,FALSE)</f>
        <v>0</v>
      </c>
      <c r="Q194" s="215">
        <f>VLOOKUP($A194,APR!$A$2:$AL$301,38,FALSE)</f>
        <v>0</v>
      </c>
      <c r="R194" s="215">
        <f>VLOOKUP(A194,MAY!$A$2:$AM$301,39,FALSE)</f>
        <v>0</v>
      </c>
      <c r="S194" s="215">
        <f>VLOOKUP($A194,JUN!$A$2:$AO$301,38,FALSE)</f>
        <v>0</v>
      </c>
      <c r="T194" s="215">
        <f>VLOOKUP($A194,JUN!$A$2:$AO$301,41,FALSE)</f>
        <v>0</v>
      </c>
      <c r="U194" s="216">
        <f t="shared" ref="U194:U257" si="6">L194+P194+T194+H194</f>
        <v>0</v>
      </c>
      <c r="V194" s="217">
        <f>SUM(VLOOKUP(A194,SEP!$A$2:$AP$301,42,FALSE),VLOOKUP(A194,DEC!$A$2:$AQ$301,43,FALSE),VLOOKUP(A194,MAR!$A$2:$AQ$301,43,FALSE),VLOOKUP(A194,JUN!$A$2:$AP$301,42,FALSE))</f>
        <v>0</v>
      </c>
      <c r="W194" s="218" t="e">
        <f t="shared" ref="W194:W257" si="7">U194/V194</f>
        <v>#DIV/0!</v>
      </c>
    </row>
    <row r="195" spans="1:23" x14ac:dyDescent="0.25">
      <c r="A195" s="59">
        <v>194</v>
      </c>
      <c r="B195" s="157">
        <f>VLOOKUP($A195,Table2[[No]:[Date Student Last Attended Program
(mm/dd/yyyy)]],2,FALSE)</f>
        <v>0</v>
      </c>
      <c r="C195" s="157">
        <f>VLOOKUP($A195,Table2[[No]:[Date Student Last Attended Program
(mm/dd/yyyy)]],4,FALSE)</f>
        <v>0</v>
      </c>
      <c r="D195" s="157">
        <f>VLOOKUP($A195,Table2[[No]:[Date Student Last Attended Program
(mm/dd/yyyy)]],14,FALSE)</f>
        <v>0</v>
      </c>
      <c r="E195" s="58">
        <f>COUNTIF(JUL!E195:AI195,"1")</f>
        <v>0</v>
      </c>
      <c r="F195" s="58">
        <f>COUNTIF(AUG!E195:AI195,"1")</f>
        <v>0</v>
      </c>
      <c r="G195" s="58">
        <f>VLOOKUP(A195,SEP!$A$2:$AL$301,38,FALSE)</f>
        <v>0</v>
      </c>
      <c r="H195" s="58">
        <f>VLOOKUP(A195,SEP!$A$2:$AP$301,41,FALSE)</f>
        <v>0</v>
      </c>
      <c r="I195" s="58">
        <f>VLOOKUP(A195,OCT!$A$2:$AM$301,39,FALSE)</f>
        <v>0</v>
      </c>
      <c r="J195" s="57">
        <f>VLOOKUP(A195,NOV!$A$2:$AL$301,38,FALSE)</f>
        <v>0</v>
      </c>
      <c r="K195" s="57">
        <f>VLOOKUP(A195,DEC!$A$2:$AM$301,39,FALSE)</f>
        <v>0</v>
      </c>
      <c r="L195" s="57">
        <f>VLOOKUP(A195,DEC!$A$2:$AP$301,42,FALSE)</f>
        <v>0</v>
      </c>
      <c r="M195" s="57">
        <f>VLOOKUP($A195,JAN!$A$2:$AM$301,39,FALSE)</f>
        <v>0</v>
      </c>
      <c r="N195" s="57">
        <f>VLOOKUP(A195,FEB!$A$2:$AJ$301,36,FALSE)</f>
        <v>0</v>
      </c>
      <c r="O195" s="215">
        <f>VLOOKUP($A195,MAR!$A$2:$AP$301,39,FALSE)</f>
        <v>0</v>
      </c>
      <c r="P195" s="215">
        <f>VLOOKUP($A195,MAR!$A$2:$AP$301,42,FALSE)</f>
        <v>0</v>
      </c>
      <c r="Q195" s="215">
        <f>VLOOKUP($A195,APR!$A$2:$AL$301,38,FALSE)</f>
        <v>0</v>
      </c>
      <c r="R195" s="215">
        <f>VLOOKUP(A195,MAY!$A$2:$AM$301,39,FALSE)</f>
        <v>0</v>
      </c>
      <c r="S195" s="215">
        <f>VLOOKUP($A195,JUN!$A$2:$AO$301,38,FALSE)</f>
        <v>0</v>
      </c>
      <c r="T195" s="215">
        <f>VLOOKUP($A195,JUN!$A$2:$AO$301,41,FALSE)</f>
        <v>0</v>
      </c>
      <c r="U195" s="216">
        <f t="shared" si="6"/>
        <v>0</v>
      </c>
      <c r="V195" s="217">
        <f>SUM(VLOOKUP(A195,SEP!$A$2:$AP$301,42,FALSE),VLOOKUP(A195,DEC!$A$2:$AQ$301,43,FALSE),VLOOKUP(A195,MAR!$A$2:$AQ$301,43,FALSE),VLOOKUP(A195,JUN!$A$2:$AP$301,42,FALSE))</f>
        <v>0</v>
      </c>
      <c r="W195" s="218" t="e">
        <f t="shared" si="7"/>
        <v>#DIV/0!</v>
      </c>
    </row>
    <row r="196" spans="1:23" x14ac:dyDescent="0.25">
      <c r="A196" s="59">
        <v>195</v>
      </c>
      <c r="B196" s="157">
        <f>VLOOKUP($A196,Table2[[No]:[Date Student Last Attended Program
(mm/dd/yyyy)]],2,FALSE)</f>
        <v>0</v>
      </c>
      <c r="C196" s="157">
        <f>VLOOKUP($A196,Table2[[No]:[Date Student Last Attended Program
(mm/dd/yyyy)]],4,FALSE)</f>
        <v>0</v>
      </c>
      <c r="D196" s="157">
        <f>VLOOKUP($A196,Table2[[No]:[Date Student Last Attended Program
(mm/dd/yyyy)]],14,FALSE)</f>
        <v>0</v>
      </c>
      <c r="E196" s="58">
        <f>COUNTIF(JUL!E196:AI196,"1")</f>
        <v>0</v>
      </c>
      <c r="F196" s="58">
        <f>COUNTIF(AUG!E196:AI196,"1")</f>
        <v>0</v>
      </c>
      <c r="G196" s="58">
        <f>VLOOKUP(A196,SEP!$A$2:$AL$301,38,FALSE)</f>
        <v>0</v>
      </c>
      <c r="H196" s="58">
        <f>VLOOKUP(A196,SEP!$A$2:$AP$301,41,FALSE)</f>
        <v>0</v>
      </c>
      <c r="I196" s="58">
        <f>VLOOKUP(A196,OCT!$A$2:$AM$301,39,FALSE)</f>
        <v>0</v>
      </c>
      <c r="J196" s="57">
        <f>VLOOKUP(A196,NOV!$A$2:$AL$301,38,FALSE)</f>
        <v>0</v>
      </c>
      <c r="K196" s="57">
        <f>VLOOKUP(A196,DEC!$A$2:$AM$301,39,FALSE)</f>
        <v>0</v>
      </c>
      <c r="L196" s="57">
        <f>VLOOKUP(A196,DEC!$A$2:$AP$301,42,FALSE)</f>
        <v>0</v>
      </c>
      <c r="M196" s="57">
        <f>VLOOKUP($A196,JAN!$A$2:$AM$301,39,FALSE)</f>
        <v>0</v>
      </c>
      <c r="N196" s="57">
        <f>VLOOKUP(A196,FEB!$A$2:$AJ$301,36,FALSE)</f>
        <v>0</v>
      </c>
      <c r="O196" s="215">
        <f>VLOOKUP($A196,MAR!$A$2:$AP$301,39,FALSE)</f>
        <v>0</v>
      </c>
      <c r="P196" s="215">
        <f>VLOOKUP($A196,MAR!$A$2:$AP$301,42,FALSE)</f>
        <v>0</v>
      </c>
      <c r="Q196" s="215">
        <f>VLOOKUP($A196,APR!$A$2:$AL$301,38,FALSE)</f>
        <v>0</v>
      </c>
      <c r="R196" s="215">
        <f>VLOOKUP(A196,MAY!$A$2:$AM$301,39,FALSE)</f>
        <v>0</v>
      </c>
      <c r="S196" s="215">
        <f>VLOOKUP($A196,JUN!$A$2:$AO$301,38,FALSE)</f>
        <v>0</v>
      </c>
      <c r="T196" s="215">
        <f>VLOOKUP($A196,JUN!$A$2:$AO$301,41,FALSE)</f>
        <v>0</v>
      </c>
      <c r="U196" s="216">
        <f t="shared" si="6"/>
        <v>0</v>
      </c>
      <c r="V196" s="217">
        <f>SUM(VLOOKUP(A196,SEP!$A$2:$AP$301,42,FALSE),VLOOKUP(A196,DEC!$A$2:$AQ$301,43,FALSE),VLOOKUP(A196,MAR!$A$2:$AQ$301,43,FALSE),VLOOKUP(A196,JUN!$A$2:$AP$301,42,FALSE))</f>
        <v>0</v>
      </c>
      <c r="W196" s="218" t="e">
        <f t="shared" si="7"/>
        <v>#DIV/0!</v>
      </c>
    </row>
    <row r="197" spans="1:23" x14ac:dyDescent="0.25">
      <c r="A197" s="59">
        <v>196</v>
      </c>
      <c r="B197" s="157">
        <f>VLOOKUP($A197,Table2[[No]:[Date Student Last Attended Program
(mm/dd/yyyy)]],2,FALSE)</f>
        <v>0</v>
      </c>
      <c r="C197" s="157">
        <f>VLOOKUP($A197,Table2[[No]:[Date Student Last Attended Program
(mm/dd/yyyy)]],4,FALSE)</f>
        <v>0</v>
      </c>
      <c r="D197" s="157">
        <f>VLOOKUP($A197,Table2[[No]:[Date Student Last Attended Program
(mm/dd/yyyy)]],14,FALSE)</f>
        <v>0</v>
      </c>
      <c r="E197" s="58">
        <f>COUNTIF(JUL!E197:AI197,"1")</f>
        <v>0</v>
      </c>
      <c r="F197" s="58">
        <f>COUNTIF(AUG!E197:AI197,"1")</f>
        <v>0</v>
      </c>
      <c r="G197" s="58">
        <f>VLOOKUP(A197,SEP!$A$2:$AL$301,38,FALSE)</f>
        <v>0</v>
      </c>
      <c r="H197" s="58">
        <f>VLOOKUP(A197,SEP!$A$2:$AP$301,41,FALSE)</f>
        <v>0</v>
      </c>
      <c r="I197" s="58">
        <f>VLOOKUP(A197,OCT!$A$2:$AM$301,39,FALSE)</f>
        <v>0</v>
      </c>
      <c r="J197" s="57">
        <f>VLOOKUP(A197,NOV!$A$2:$AL$301,38,FALSE)</f>
        <v>0</v>
      </c>
      <c r="K197" s="57">
        <f>VLOOKUP(A197,DEC!$A$2:$AM$301,39,FALSE)</f>
        <v>0</v>
      </c>
      <c r="L197" s="57">
        <f>VLOOKUP(A197,DEC!$A$2:$AP$301,42,FALSE)</f>
        <v>0</v>
      </c>
      <c r="M197" s="57">
        <f>VLOOKUP($A197,JAN!$A$2:$AM$301,39,FALSE)</f>
        <v>0</v>
      </c>
      <c r="N197" s="57">
        <f>VLOOKUP(A197,FEB!$A$2:$AJ$301,36,FALSE)</f>
        <v>0</v>
      </c>
      <c r="O197" s="215">
        <f>VLOOKUP($A197,MAR!$A$2:$AP$301,39,FALSE)</f>
        <v>0</v>
      </c>
      <c r="P197" s="215">
        <f>VLOOKUP($A197,MAR!$A$2:$AP$301,42,FALSE)</f>
        <v>0</v>
      </c>
      <c r="Q197" s="215">
        <f>VLOOKUP($A197,APR!$A$2:$AL$301,38,FALSE)</f>
        <v>0</v>
      </c>
      <c r="R197" s="215">
        <f>VLOOKUP(A197,MAY!$A$2:$AM$301,39,FALSE)</f>
        <v>0</v>
      </c>
      <c r="S197" s="215">
        <f>VLOOKUP($A197,JUN!$A$2:$AO$301,38,FALSE)</f>
        <v>0</v>
      </c>
      <c r="T197" s="215">
        <f>VLOOKUP($A197,JUN!$A$2:$AO$301,41,FALSE)</f>
        <v>0</v>
      </c>
      <c r="U197" s="216">
        <f t="shared" si="6"/>
        <v>0</v>
      </c>
      <c r="V197" s="217">
        <f>SUM(VLOOKUP(A197,SEP!$A$2:$AP$301,42,FALSE),VLOOKUP(A197,DEC!$A$2:$AQ$301,43,FALSE),VLOOKUP(A197,MAR!$A$2:$AQ$301,43,FALSE),VLOOKUP(A197,JUN!$A$2:$AP$301,42,FALSE))</f>
        <v>0</v>
      </c>
      <c r="W197" s="218" t="e">
        <f t="shared" si="7"/>
        <v>#DIV/0!</v>
      </c>
    </row>
    <row r="198" spans="1:23" x14ac:dyDescent="0.25">
      <c r="A198" s="59">
        <v>197</v>
      </c>
      <c r="B198" s="157">
        <f>VLOOKUP($A198,Table2[[No]:[Date Student Last Attended Program
(mm/dd/yyyy)]],2,FALSE)</f>
        <v>0</v>
      </c>
      <c r="C198" s="157">
        <f>VLOOKUP($A198,Table2[[No]:[Date Student Last Attended Program
(mm/dd/yyyy)]],4,FALSE)</f>
        <v>0</v>
      </c>
      <c r="D198" s="157">
        <f>VLOOKUP($A198,Table2[[No]:[Date Student Last Attended Program
(mm/dd/yyyy)]],14,FALSE)</f>
        <v>0</v>
      </c>
      <c r="E198" s="58">
        <f>COUNTIF(JUL!E198:AI198,"1")</f>
        <v>0</v>
      </c>
      <c r="F198" s="58">
        <f>COUNTIF(AUG!E198:AI198,"1")</f>
        <v>0</v>
      </c>
      <c r="G198" s="58">
        <f>VLOOKUP(A198,SEP!$A$2:$AL$301,38,FALSE)</f>
        <v>0</v>
      </c>
      <c r="H198" s="58">
        <f>VLOOKUP(A198,SEP!$A$2:$AP$301,41,FALSE)</f>
        <v>0</v>
      </c>
      <c r="I198" s="58">
        <f>VLOOKUP(A198,OCT!$A$2:$AM$301,39,FALSE)</f>
        <v>0</v>
      </c>
      <c r="J198" s="57">
        <f>VLOOKUP(A198,NOV!$A$2:$AL$301,38,FALSE)</f>
        <v>0</v>
      </c>
      <c r="K198" s="57">
        <f>VLOOKUP(A198,DEC!$A$2:$AM$301,39,FALSE)</f>
        <v>0</v>
      </c>
      <c r="L198" s="57">
        <f>VLOOKUP(A198,DEC!$A$2:$AP$301,42,FALSE)</f>
        <v>0</v>
      </c>
      <c r="M198" s="57">
        <f>VLOOKUP($A198,JAN!$A$2:$AM$301,39,FALSE)</f>
        <v>0</v>
      </c>
      <c r="N198" s="57">
        <f>VLOOKUP(A198,FEB!$A$2:$AJ$301,36,FALSE)</f>
        <v>0</v>
      </c>
      <c r="O198" s="215">
        <f>VLOOKUP($A198,MAR!$A$2:$AP$301,39,FALSE)</f>
        <v>0</v>
      </c>
      <c r="P198" s="215">
        <f>VLOOKUP($A198,MAR!$A$2:$AP$301,42,FALSE)</f>
        <v>0</v>
      </c>
      <c r="Q198" s="215">
        <f>VLOOKUP($A198,APR!$A$2:$AL$301,38,FALSE)</f>
        <v>0</v>
      </c>
      <c r="R198" s="215">
        <f>VLOOKUP(A198,MAY!$A$2:$AM$301,39,FALSE)</f>
        <v>0</v>
      </c>
      <c r="S198" s="215">
        <f>VLOOKUP($A198,JUN!$A$2:$AO$301,38,FALSE)</f>
        <v>0</v>
      </c>
      <c r="T198" s="215">
        <f>VLOOKUP($A198,JUN!$A$2:$AO$301,41,FALSE)</f>
        <v>0</v>
      </c>
      <c r="U198" s="216">
        <f t="shared" si="6"/>
        <v>0</v>
      </c>
      <c r="V198" s="217">
        <f>SUM(VLOOKUP(A198,SEP!$A$2:$AP$301,42,FALSE),VLOOKUP(A198,DEC!$A$2:$AQ$301,43,FALSE),VLOOKUP(A198,MAR!$A$2:$AQ$301,43,FALSE),VLOOKUP(A198,JUN!$A$2:$AP$301,42,FALSE))</f>
        <v>0</v>
      </c>
      <c r="W198" s="218" t="e">
        <f t="shared" si="7"/>
        <v>#DIV/0!</v>
      </c>
    </row>
    <row r="199" spans="1:23" x14ac:dyDescent="0.25">
      <c r="A199" s="59">
        <v>198</v>
      </c>
      <c r="B199" s="157">
        <f>VLOOKUP($A199,Table2[[No]:[Date Student Last Attended Program
(mm/dd/yyyy)]],2,FALSE)</f>
        <v>0</v>
      </c>
      <c r="C199" s="157">
        <f>VLOOKUP($A199,Table2[[No]:[Date Student Last Attended Program
(mm/dd/yyyy)]],4,FALSE)</f>
        <v>0</v>
      </c>
      <c r="D199" s="157">
        <f>VLOOKUP($A199,Table2[[No]:[Date Student Last Attended Program
(mm/dd/yyyy)]],14,FALSE)</f>
        <v>0</v>
      </c>
      <c r="E199" s="58">
        <f>COUNTIF(JUL!E199:AI199,"1")</f>
        <v>0</v>
      </c>
      <c r="F199" s="58">
        <f>COUNTIF(AUG!E199:AI199,"1")</f>
        <v>0</v>
      </c>
      <c r="G199" s="58">
        <f>VLOOKUP(A199,SEP!$A$2:$AL$301,38,FALSE)</f>
        <v>0</v>
      </c>
      <c r="H199" s="58">
        <f>VLOOKUP(A199,SEP!$A$2:$AP$301,41,FALSE)</f>
        <v>0</v>
      </c>
      <c r="I199" s="58">
        <f>VLOOKUP(A199,OCT!$A$2:$AM$301,39,FALSE)</f>
        <v>0</v>
      </c>
      <c r="J199" s="57">
        <f>VLOOKUP(A199,NOV!$A$2:$AL$301,38,FALSE)</f>
        <v>0</v>
      </c>
      <c r="K199" s="57">
        <f>VLOOKUP(A199,DEC!$A$2:$AM$301,39,FALSE)</f>
        <v>0</v>
      </c>
      <c r="L199" s="57">
        <f>VLOOKUP(A199,DEC!$A$2:$AP$301,42,FALSE)</f>
        <v>0</v>
      </c>
      <c r="M199" s="57">
        <f>VLOOKUP($A199,JAN!$A$2:$AM$301,39,FALSE)</f>
        <v>0</v>
      </c>
      <c r="N199" s="57">
        <f>VLOOKUP(A199,FEB!$A$2:$AJ$301,36,FALSE)</f>
        <v>0</v>
      </c>
      <c r="O199" s="215">
        <f>VLOOKUP($A199,MAR!$A$2:$AP$301,39,FALSE)</f>
        <v>0</v>
      </c>
      <c r="P199" s="215">
        <f>VLOOKUP($A199,MAR!$A$2:$AP$301,42,FALSE)</f>
        <v>0</v>
      </c>
      <c r="Q199" s="215">
        <f>VLOOKUP($A199,APR!$A$2:$AL$301,38,FALSE)</f>
        <v>0</v>
      </c>
      <c r="R199" s="215">
        <f>VLOOKUP(A199,MAY!$A$2:$AM$301,39,FALSE)</f>
        <v>0</v>
      </c>
      <c r="S199" s="215">
        <f>VLOOKUP($A199,JUN!$A$2:$AO$301,38,FALSE)</f>
        <v>0</v>
      </c>
      <c r="T199" s="215">
        <f>VLOOKUP($A199,JUN!$A$2:$AO$301,41,FALSE)</f>
        <v>0</v>
      </c>
      <c r="U199" s="216">
        <f t="shared" si="6"/>
        <v>0</v>
      </c>
      <c r="V199" s="217">
        <f>SUM(VLOOKUP(A199,SEP!$A$2:$AP$301,42,FALSE),VLOOKUP(A199,DEC!$A$2:$AQ$301,43,FALSE),VLOOKUP(A199,MAR!$A$2:$AQ$301,43,FALSE),VLOOKUP(A199,JUN!$A$2:$AP$301,42,FALSE))</f>
        <v>0</v>
      </c>
      <c r="W199" s="218" t="e">
        <f t="shared" si="7"/>
        <v>#DIV/0!</v>
      </c>
    </row>
    <row r="200" spans="1:23" x14ac:dyDescent="0.25">
      <c r="A200" s="59">
        <v>199</v>
      </c>
      <c r="B200" s="157">
        <f>VLOOKUP($A200,Table2[[No]:[Date Student Last Attended Program
(mm/dd/yyyy)]],2,FALSE)</f>
        <v>0</v>
      </c>
      <c r="C200" s="157">
        <f>VLOOKUP($A200,Table2[[No]:[Date Student Last Attended Program
(mm/dd/yyyy)]],4,FALSE)</f>
        <v>0</v>
      </c>
      <c r="D200" s="157">
        <f>VLOOKUP($A200,Table2[[No]:[Date Student Last Attended Program
(mm/dd/yyyy)]],14,FALSE)</f>
        <v>0</v>
      </c>
      <c r="E200" s="58">
        <f>COUNTIF(JUL!E200:AI200,"1")</f>
        <v>0</v>
      </c>
      <c r="F200" s="58">
        <f>COUNTIF(AUG!E200:AI200,"1")</f>
        <v>0</v>
      </c>
      <c r="G200" s="58">
        <f>VLOOKUP(A200,SEP!$A$2:$AL$301,38,FALSE)</f>
        <v>0</v>
      </c>
      <c r="H200" s="58">
        <f>VLOOKUP(A200,SEP!$A$2:$AP$301,41,FALSE)</f>
        <v>0</v>
      </c>
      <c r="I200" s="58">
        <f>VLOOKUP(A200,OCT!$A$2:$AM$301,39,FALSE)</f>
        <v>0</v>
      </c>
      <c r="J200" s="57">
        <f>VLOOKUP(A200,NOV!$A$2:$AL$301,38,FALSE)</f>
        <v>0</v>
      </c>
      <c r="K200" s="57">
        <f>VLOOKUP(A200,DEC!$A$2:$AM$301,39,FALSE)</f>
        <v>0</v>
      </c>
      <c r="L200" s="57">
        <f>VLOOKUP(A200,DEC!$A$2:$AP$301,42,FALSE)</f>
        <v>0</v>
      </c>
      <c r="M200" s="57">
        <f>VLOOKUP($A200,JAN!$A$2:$AM$301,39,FALSE)</f>
        <v>0</v>
      </c>
      <c r="N200" s="57">
        <f>VLOOKUP(A200,FEB!$A$2:$AJ$301,36,FALSE)</f>
        <v>0</v>
      </c>
      <c r="O200" s="215">
        <f>VLOOKUP($A200,MAR!$A$2:$AP$301,39,FALSE)</f>
        <v>0</v>
      </c>
      <c r="P200" s="215">
        <f>VLOOKUP($A200,MAR!$A$2:$AP$301,42,FALSE)</f>
        <v>0</v>
      </c>
      <c r="Q200" s="215">
        <f>VLOOKUP($A200,APR!$A$2:$AL$301,38,FALSE)</f>
        <v>0</v>
      </c>
      <c r="R200" s="215">
        <f>VLOOKUP(A200,MAY!$A$2:$AM$301,39,FALSE)</f>
        <v>0</v>
      </c>
      <c r="S200" s="215">
        <f>VLOOKUP($A200,JUN!$A$2:$AO$301,38,FALSE)</f>
        <v>0</v>
      </c>
      <c r="T200" s="215">
        <f>VLOOKUP($A200,JUN!$A$2:$AO$301,41,FALSE)</f>
        <v>0</v>
      </c>
      <c r="U200" s="216">
        <f t="shared" si="6"/>
        <v>0</v>
      </c>
      <c r="V200" s="217">
        <f>SUM(VLOOKUP(A200,SEP!$A$2:$AP$301,42,FALSE),VLOOKUP(A200,DEC!$A$2:$AQ$301,43,FALSE),VLOOKUP(A200,MAR!$A$2:$AQ$301,43,FALSE),VLOOKUP(A200,JUN!$A$2:$AP$301,42,FALSE))</f>
        <v>0</v>
      </c>
      <c r="W200" s="218" t="e">
        <f t="shared" si="7"/>
        <v>#DIV/0!</v>
      </c>
    </row>
    <row r="201" spans="1:23" x14ac:dyDescent="0.25">
      <c r="A201" s="59">
        <v>200</v>
      </c>
      <c r="B201" s="157">
        <f>VLOOKUP($A201,Table2[[No]:[Date Student Last Attended Program
(mm/dd/yyyy)]],2,FALSE)</f>
        <v>0</v>
      </c>
      <c r="C201" s="157">
        <f>VLOOKUP($A201,Table2[[No]:[Date Student Last Attended Program
(mm/dd/yyyy)]],4,FALSE)</f>
        <v>0</v>
      </c>
      <c r="D201" s="157">
        <f>VLOOKUP($A201,Table2[[No]:[Date Student Last Attended Program
(mm/dd/yyyy)]],14,FALSE)</f>
        <v>0</v>
      </c>
      <c r="E201" s="58">
        <f>COUNTIF(JUL!E201:AI201,"1")</f>
        <v>0</v>
      </c>
      <c r="F201" s="58">
        <f>COUNTIF(AUG!E201:AI201,"1")</f>
        <v>0</v>
      </c>
      <c r="G201" s="58">
        <f>VLOOKUP(A201,SEP!$A$2:$AL$301,38,FALSE)</f>
        <v>0</v>
      </c>
      <c r="H201" s="58">
        <f>VLOOKUP(A201,SEP!$A$2:$AP$301,41,FALSE)</f>
        <v>0</v>
      </c>
      <c r="I201" s="58">
        <f>VLOOKUP(A201,OCT!$A$2:$AM$301,39,FALSE)</f>
        <v>0</v>
      </c>
      <c r="J201" s="57">
        <f>VLOOKUP(A201,NOV!$A$2:$AL$301,38,FALSE)</f>
        <v>0</v>
      </c>
      <c r="K201" s="57">
        <f>VLOOKUP(A201,DEC!$A$2:$AM$301,39,FALSE)</f>
        <v>0</v>
      </c>
      <c r="L201" s="57">
        <f>VLOOKUP(A201,DEC!$A$2:$AP$301,42,FALSE)</f>
        <v>0</v>
      </c>
      <c r="M201" s="57">
        <f>VLOOKUP($A201,JAN!$A$2:$AM$301,39,FALSE)</f>
        <v>0</v>
      </c>
      <c r="N201" s="57">
        <f>VLOOKUP(A201,FEB!$A$2:$AJ$301,36,FALSE)</f>
        <v>0</v>
      </c>
      <c r="O201" s="215">
        <f>VLOOKUP($A201,MAR!$A$2:$AP$301,39,FALSE)</f>
        <v>0</v>
      </c>
      <c r="P201" s="215">
        <f>VLOOKUP($A201,MAR!$A$2:$AP$301,42,FALSE)</f>
        <v>0</v>
      </c>
      <c r="Q201" s="215">
        <f>VLOOKUP($A201,APR!$A$2:$AL$301,38,FALSE)</f>
        <v>0</v>
      </c>
      <c r="R201" s="215">
        <f>VLOOKUP(A201,MAY!$A$2:$AM$301,39,FALSE)</f>
        <v>0</v>
      </c>
      <c r="S201" s="215">
        <f>VLOOKUP($A201,JUN!$A$2:$AO$301,38,FALSE)</f>
        <v>0</v>
      </c>
      <c r="T201" s="215">
        <f>VLOOKUP($A201,JUN!$A$2:$AO$301,41,FALSE)</f>
        <v>0</v>
      </c>
      <c r="U201" s="216">
        <f t="shared" si="6"/>
        <v>0</v>
      </c>
      <c r="V201" s="217">
        <f>SUM(VLOOKUP(A201,SEP!$A$2:$AP$301,42,FALSE),VLOOKUP(A201,DEC!$A$2:$AQ$301,43,FALSE),VLOOKUP(A201,MAR!$A$2:$AQ$301,43,FALSE),VLOOKUP(A201,JUN!$A$2:$AP$301,42,FALSE))</f>
        <v>0</v>
      </c>
      <c r="W201" s="218" t="e">
        <f t="shared" si="7"/>
        <v>#DIV/0!</v>
      </c>
    </row>
    <row r="202" spans="1:23" x14ac:dyDescent="0.25">
      <c r="A202" s="59">
        <v>201</v>
      </c>
      <c r="B202" s="157">
        <f>VLOOKUP($A202,Table2[[No]:[Date Student Last Attended Program
(mm/dd/yyyy)]],2,FALSE)</f>
        <v>0</v>
      </c>
      <c r="C202" s="157">
        <f>VLOOKUP($A202,Table2[[No]:[Date Student Last Attended Program
(mm/dd/yyyy)]],4,FALSE)</f>
        <v>0</v>
      </c>
      <c r="D202" s="157">
        <f>VLOOKUP($A202,Table2[[No]:[Date Student Last Attended Program
(mm/dd/yyyy)]],14,FALSE)</f>
        <v>0</v>
      </c>
      <c r="E202" s="58">
        <f>COUNTIF(JUL!E202:AI202,"1")</f>
        <v>0</v>
      </c>
      <c r="F202" s="58">
        <f>COUNTIF(AUG!E202:AI202,"1")</f>
        <v>0</v>
      </c>
      <c r="G202" s="58">
        <f>VLOOKUP(A202,SEP!$A$2:$AL$301,38,FALSE)</f>
        <v>0</v>
      </c>
      <c r="H202" s="58">
        <f>VLOOKUP(A202,SEP!$A$2:$AP$301,41,FALSE)</f>
        <v>0</v>
      </c>
      <c r="I202" s="58">
        <f>VLOOKUP(A202,OCT!$A$2:$AM$301,39,FALSE)</f>
        <v>0</v>
      </c>
      <c r="J202" s="57">
        <f>VLOOKUP(A202,NOV!$A$2:$AL$301,38,FALSE)</f>
        <v>0</v>
      </c>
      <c r="K202" s="57">
        <f>VLOOKUP(A202,DEC!$A$2:$AM$301,39,FALSE)</f>
        <v>0</v>
      </c>
      <c r="L202" s="57">
        <f>VLOOKUP(A202,DEC!$A$2:$AP$301,42,FALSE)</f>
        <v>0</v>
      </c>
      <c r="M202" s="57">
        <f>VLOOKUP($A202,JAN!$A$2:$AM$301,39,FALSE)</f>
        <v>0</v>
      </c>
      <c r="N202" s="57">
        <f>VLOOKUP(A202,FEB!$A$2:$AJ$301,36,FALSE)</f>
        <v>0</v>
      </c>
      <c r="O202" s="215">
        <f>VLOOKUP($A202,MAR!$A$2:$AP$301,39,FALSE)</f>
        <v>0</v>
      </c>
      <c r="P202" s="215">
        <f>VLOOKUP($A202,MAR!$A$2:$AP$301,42,FALSE)</f>
        <v>0</v>
      </c>
      <c r="Q202" s="215">
        <f>VLOOKUP($A202,APR!$A$2:$AL$301,38,FALSE)</f>
        <v>0</v>
      </c>
      <c r="R202" s="215">
        <f>VLOOKUP(A202,MAY!$A$2:$AM$301,39,FALSE)</f>
        <v>0</v>
      </c>
      <c r="S202" s="215">
        <f>VLOOKUP($A202,JUN!$A$2:$AO$301,38,FALSE)</f>
        <v>0</v>
      </c>
      <c r="T202" s="215">
        <f>VLOOKUP($A202,JUN!$A$2:$AO$301,41,FALSE)</f>
        <v>0</v>
      </c>
      <c r="U202" s="216">
        <f t="shared" si="6"/>
        <v>0</v>
      </c>
      <c r="V202" s="217">
        <f>SUM(VLOOKUP(A202,SEP!$A$2:$AP$301,42,FALSE),VLOOKUP(A202,DEC!$A$2:$AQ$301,43,FALSE),VLOOKUP(A202,MAR!$A$2:$AQ$301,43,FALSE),VLOOKUP(A202,JUN!$A$2:$AP$301,42,FALSE))</f>
        <v>0</v>
      </c>
      <c r="W202" s="218" t="e">
        <f t="shared" si="7"/>
        <v>#DIV/0!</v>
      </c>
    </row>
    <row r="203" spans="1:23" x14ac:dyDescent="0.25">
      <c r="A203" s="59">
        <v>202</v>
      </c>
      <c r="B203" s="157">
        <f>VLOOKUP($A203,Table2[[No]:[Date Student Last Attended Program
(mm/dd/yyyy)]],2,FALSE)</f>
        <v>0</v>
      </c>
      <c r="C203" s="157">
        <f>VLOOKUP($A203,Table2[[No]:[Date Student Last Attended Program
(mm/dd/yyyy)]],4,FALSE)</f>
        <v>0</v>
      </c>
      <c r="D203" s="157">
        <f>VLOOKUP($A203,Table2[[No]:[Date Student Last Attended Program
(mm/dd/yyyy)]],14,FALSE)</f>
        <v>0</v>
      </c>
      <c r="E203" s="58">
        <f>COUNTIF(JUL!E203:AI203,"1")</f>
        <v>0</v>
      </c>
      <c r="F203" s="58">
        <f>COUNTIF(AUG!E203:AI203,"1")</f>
        <v>0</v>
      </c>
      <c r="G203" s="58">
        <f>VLOOKUP(A203,SEP!$A$2:$AL$301,38,FALSE)</f>
        <v>0</v>
      </c>
      <c r="H203" s="58">
        <f>VLOOKUP(A203,SEP!$A$2:$AP$301,41,FALSE)</f>
        <v>0</v>
      </c>
      <c r="I203" s="58">
        <f>VLOOKUP(A203,OCT!$A$2:$AM$301,39,FALSE)</f>
        <v>0</v>
      </c>
      <c r="J203" s="57">
        <f>VLOOKUP(A203,NOV!$A$2:$AL$301,38,FALSE)</f>
        <v>0</v>
      </c>
      <c r="K203" s="57">
        <f>VLOOKUP(A203,DEC!$A$2:$AM$301,39,FALSE)</f>
        <v>0</v>
      </c>
      <c r="L203" s="57">
        <f>VLOOKUP(A203,DEC!$A$2:$AP$301,42,FALSE)</f>
        <v>0</v>
      </c>
      <c r="M203" s="57">
        <f>VLOOKUP($A203,JAN!$A$2:$AM$301,39,FALSE)</f>
        <v>0</v>
      </c>
      <c r="N203" s="57">
        <f>VLOOKUP(A203,FEB!$A$2:$AJ$301,36,FALSE)</f>
        <v>0</v>
      </c>
      <c r="O203" s="215">
        <f>VLOOKUP($A203,MAR!$A$2:$AP$301,39,FALSE)</f>
        <v>0</v>
      </c>
      <c r="P203" s="215">
        <f>VLOOKUP($A203,MAR!$A$2:$AP$301,42,FALSE)</f>
        <v>0</v>
      </c>
      <c r="Q203" s="215">
        <f>VLOOKUP($A203,APR!$A$2:$AL$301,38,FALSE)</f>
        <v>0</v>
      </c>
      <c r="R203" s="215">
        <f>VLOOKUP(A203,MAY!$A$2:$AM$301,39,FALSE)</f>
        <v>0</v>
      </c>
      <c r="S203" s="215">
        <f>VLOOKUP($A203,JUN!$A$2:$AO$301,38,FALSE)</f>
        <v>0</v>
      </c>
      <c r="T203" s="215">
        <f>VLOOKUP($A203,JUN!$A$2:$AO$301,41,FALSE)</f>
        <v>0</v>
      </c>
      <c r="U203" s="216">
        <f t="shared" si="6"/>
        <v>0</v>
      </c>
      <c r="V203" s="217">
        <f>SUM(VLOOKUP(A203,SEP!$A$2:$AP$301,42,FALSE),VLOOKUP(A203,DEC!$A$2:$AQ$301,43,FALSE),VLOOKUP(A203,MAR!$A$2:$AQ$301,43,FALSE),VLOOKUP(A203,JUN!$A$2:$AP$301,42,FALSE))</f>
        <v>0</v>
      </c>
      <c r="W203" s="218" t="e">
        <f t="shared" si="7"/>
        <v>#DIV/0!</v>
      </c>
    </row>
    <row r="204" spans="1:23" x14ac:dyDescent="0.25">
      <c r="A204" s="59">
        <v>203</v>
      </c>
      <c r="B204" s="157">
        <f>VLOOKUP($A204,Table2[[No]:[Date Student Last Attended Program
(mm/dd/yyyy)]],2,FALSE)</f>
        <v>0</v>
      </c>
      <c r="C204" s="157">
        <f>VLOOKUP($A204,Table2[[No]:[Date Student Last Attended Program
(mm/dd/yyyy)]],4,FALSE)</f>
        <v>0</v>
      </c>
      <c r="D204" s="157">
        <f>VLOOKUP($A204,Table2[[No]:[Date Student Last Attended Program
(mm/dd/yyyy)]],14,FALSE)</f>
        <v>0</v>
      </c>
      <c r="E204" s="58">
        <f>COUNTIF(JUL!E204:AI204,"1")</f>
        <v>0</v>
      </c>
      <c r="F204" s="58">
        <f>COUNTIF(AUG!E204:AI204,"1")</f>
        <v>0</v>
      </c>
      <c r="G204" s="58">
        <f>VLOOKUP(A204,SEP!$A$2:$AL$301,38,FALSE)</f>
        <v>0</v>
      </c>
      <c r="H204" s="58">
        <f>VLOOKUP(A204,SEP!$A$2:$AP$301,41,FALSE)</f>
        <v>0</v>
      </c>
      <c r="I204" s="58">
        <f>VLOOKUP(A204,OCT!$A$2:$AM$301,39,FALSE)</f>
        <v>0</v>
      </c>
      <c r="J204" s="57">
        <f>VLOOKUP(A204,NOV!$A$2:$AL$301,38,FALSE)</f>
        <v>0</v>
      </c>
      <c r="K204" s="57">
        <f>VLOOKUP(A204,DEC!$A$2:$AM$301,39,FALSE)</f>
        <v>0</v>
      </c>
      <c r="L204" s="57">
        <f>VLOOKUP(A204,DEC!$A$2:$AP$301,42,FALSE)</f>
        <v>0</v>
      </c>
      <c r="M204" s="57">
        <f>VLOOKUP($A204,JAN!$A$2:$AM$301,39,FALSE)</f>
        <v>0</v>
      </c>
      <c r="N204" s="57">
        <f>VLOOKUP(A204,FEB!$A$2:$AJ$301,36,FALSE)</f>
        <v>0</v>
      </c>
      <c r="O204" s="215">
        <f>VLOOKUP($A204,MAR!$A$2:$AP$301,39,FALSE)</f>
        <v>0</v>
      </c>
      <c r="P204" s="215">
        <f>VLOOKUP($A204,MAR!$A$2:$AP$301,42,FALSE)</f>
        <v>0</v>
      </c>
      <c r="Q204" s="215">
        <f>VLOOKUP($A204,APR!$A$2:$AL$301,38,FALSE)</f>
        <v>0</v>
      </c>
      <c r="R204" s="215">
        <f>VLOOKUP(A204,MAY!$A$2:$AM$301,39,FALSE)</f>
        <v>0</v>
      </c>
      <c r="S204" s="215">
        <f>VLOOKUP($A204,JUN!$A$2:$AO$301,38,FALSE)</f>
        <v>0</v>
      </c>
      <c r="T204" s="215">
        <f>VLOOKUP($A204,JUN!$A$2:$AO$301,41,FALSE)</f>
        <v>0</v>
      </c>
      <c r="U204" s="216">
        <f t="shared" si="6"/>
        <v>0</v>
      </c>
      <c r="V204" s="217">
        <f>SUM(VLOOKUP(A204,SEP!$A$2:$AP$301,42,FALSE),VLOOKUP(A204,DEC!$A$2:$AQ$301,43,FALSE),VLOOKUP(A204,MAR!$A$2:$AQ$301,43,FALSE),VLOOKUP(A204,JUN!$A$2:$AP$301,42,FALSE))</f>
        <v>0</v>
      </c>
      <c r="W204" s="218" t="e">
        <f t="shared" si="7"/>
        <v>#DIV/0!</v>
      </c>
    </row>
    <row r="205" spans="1:23" x14ac:dyDescent="0.25">
      <c r="A205" s="59">
        <v>204</v>
      </c>
      <c r="B205" s="157">
        <f>VLOOKUP($A205,Table2[[No]:[Date Student Last Attended Program
(mm/dd/yyyy)]],2,FALSE)</f>
        <v>0</v>
      </c>
      <c r="C205" s="157">
        <f>VLOOKUP($A205,Table2[[No]:[Date Student Last Attended Program
(mm/dd/yyyy)]],4,FALSE)</f>
        <v>0</v>
      </c>
      <c r="D205" s="157">
        <f>VLOOKUP($A205,Table2[[No]:[Date Student Last Attended Program
(mm/dd/yyyy)]],14,FALSE)</f>
        <v>0</v>
      </c>
      <c r="E205" s="58">
        <f>COUNTIF(JUL!E205:AI205,"1")</f>
        <v>0</v>
      </c>
      <c r="F205" s="58">
        <f>COUNTIF(AUG!E205:AI205,"1")</f>
        <v>0</v>
      </c>
      <c r="G205" s="58">
        <f>VLOOKUP(A205,SEP!$A$2:$AL$301,38,FALSE)</f>
        <v>0</v>
      </c>
      <c r="H205" s="58">
        <f>VLOOKUP(A205,SEP!$A$2:$AP$301,41,FALSE)</f>
        <v>0</v>
      </c>
      <c r="I205" s="58">
        <f>VLOOKUP(A205,OCT!$A$2:$AM$301,39,FALSE)</f>
        <v>0</v>
      </c>
      <c r="J205" s="57">
        <f>VLOOKUP(A205,NOV!$A$2:$AL$301,38,FALSE)</f>
        <v>0</v>
      </c>
      <c r="K205" s="57">
        <f>VLOOKUP(A205,DEC!$A$2:$AM$301,39,FALSE)</f>
        <v>0</v>
      </c>
      <c r="L205" s="57">
        <f>VLOOKUP(A205,DEC!$A$2:$AP$301,42,FALSE)</f>
        <v>0</v>
      </c>
      <c r="M205" s="57">
        <f>VLOOKUP($A205,JAN!$A$2:$AM$301,39,FALSE)</f>
        <v>0</v>
      </c>
      <c r="N205" s="57">
        <f>VLOOKUP(A205,FEB!$A$2:$AJ$301,36,FALSE)</f>
        <v>0</v>
      </c>
      <c r="O205" s="215">
        <f>VLOOKUP($A205,MAR!$A$2:$AP$301,39,FALSE)</f>
        <v>0</v>
      </c>
      <c r="P205" s="215">
        <f>VLOOKUP($A205,MAR!$A$2:$AP$301,42,FALSE)</f>
        <v>0</v>
      </c>
      <c r="Q205" s="215">
        <f>VLOOKUP($A205,APR!$A$2:$AL$301,38,FALSE)</f>
        <v>0</v>
      </c>
      <c r="R205" s="215">
        <f>VLOOKUP(A205,MAY!$A$2:$AM$301,39,FALSE)</f>
        <v>0</v>
      </c>
      <c r="S205" s="215">
        <f>VLOOKUP($A205,JUN!$A$2:$AO$301,38,FALSE)</f>
        <v>0</v>
      </c>
      <c r="T205" s="215">
        <f>VLOOKUP($A205,JUN!$A$2:$AO$301,41,FALSE)</f>
        <v>0</v>
      </c>
      <c r="U205" s="216">
        <f t="shared" si="6"/>
        <v>0</v>
      </c>
      <c r="V205" s="217">
        <f>SUM(VLOOKUP(A205,SEP!$A$2:$AP$301,42,FALSE),VLOOKUP(A205,DEC!$A$2:$AQ$301,43,FALSE),VLOOKUP(A205,MAR!$A$2:$AQ$301,43,FALSE),VLOOKUP(A205,JUN!$A$2:$AP$301,42,FALSE))</f>
        <v>0</v>
      </c>
      <c r="W205" s="218" t="e">
        <f t="shared" si="7"/>
        <v>#DIV/0!</v>
      </c>
    </row>
    <row r="206" spans="1:23" x14ac:dyDescent="0.25">
      <c r="A206" s="59">
        <v>205</v>
      </c>
      <c r="B206" s="157">
        <f>VLOOKUP($A206,Table2[[No]:[Date Student Last Attended Program
(mm/dd/yyyy)]],2,FALSE)</f>
        <v>0</v>
      </c>
      <c r="C206" s="157">
        <f>VLOOKUP($A206,Table2[[No]:[Date Student Last Attended Program
(mm/dd/yyyy)]],4,FALSE)</f>
        <v>0</v>
      </c>
      <c r="D206" s="157">
        <f>VLOOKUP($A206,Table2[[No]:[Date Student Last Attended Program
(mm/dd/yyyy)]],14,FALSE)</f>
        <v>0</v>
      </c>
      <c r="E206" s="58">
        <f>COUNTIF(JUL!E206:AI206,"1")</f>
        <v>0</v>
      </c>
      <c r="F206" s="58">
        <f>COUNTIF(AUG!E206:AI206,"1")</f>
        <v>0</v>
      </c>
      <c r="G206" s="58">
        <f>VLOOKUP(A206,SEP!$A$2:$AL$301,38,FALSE)</f>
        <v>0</v>
      </c>
      <c r="H206" s="58">
        <f>VLOOKUP(A206,SEP!$A$2:$AP$301,41,FALSE)</f>
        <v>0</v>
      </c>
      <c r="I206" s="58">
        <f>VLOOKUP(A206,OCT!$A$2:$AM$301,39,FALSE)</f>
        <v>0</v>
      </c>
      <c r="J206" s="57">
        <f>VLOOKUP(A206,NOV!$A$2:$AL$301,38,FALSE)</f>
        <v>0</v>
      </c>
      <c r="K206" s="57">
        <f>VLOOKUP(A206,DEC!$A$2:$AM$301,39,FALSE)</f>
        <v>0</v>
      </c>
      <c r="L206" s="57">
        <f>VLOOKUP(A206,DEC!$A$2:$AP$301,42,FALSE)</f>
        <v>0</v>
      </c>
      <c r="M206" s="57">
        <f>VLOOKUP($A206,JAN!$A$2:$AM$301,39,FALSE)</f>
        <v>0</v>
      </c>
      <c r="N206" s="57">
        <f>VLOOKUP(A206,FEB!$A$2:$AJ$301,36,FALSE)</f>
        <v>0</v>
      </c>
      <c r="O206" s="215">
        <f>VLOOKUP($A206,MAR!$A$2:$AP$301,39,FALSE)</f>
        <v>0</v>
      </c>
      <c r="P206" s="215">
        <f>VLOOKUP($A206,MAR!$A$2:$AP$301,42,FALSE)</f>
        <v>0</v>
      </c>
      <c r="Q206" s="215">
        <f>VLOOKUP($A206,APR!$A$2:$AL$301,38,FALSE)</f>
        <v>0</v>
      </c>
      <c r="R206" s="215">
        <f>VLOOKUP(A206,MAY!$A$2:$AM$301,39,FALSE)</f>
        <v>0</v>
      </c>
      <c r="S206" s="215">
        <f>VLOOKUP($A206,JUN!$A$2:$AO$301,38,FALSE)</f>
        <v>0</v>
      </c>
      <c r="T206" s="215">
        <f>VLOOKUP($A206,JUN!$A$2:$AO$301,41,FALSE)</f>
        <v>0</v>
      </c>
      <c r="U206" s="216">
        <f t="shared" si="6"/>
        <v>0</v>
      </c>
      <c r="V206" s="217">
        <f>SUM(VLOOKUP(A206,SEP!$A$2:$AP$301,42,FALSE),VLOOKUP(A206,DEC!$A$2:$AQ$301,43,FALSE),VLOOKUP(A206,MAR!$A$2:$AQ$301,43,FALSE),VLOOKUP(A206,JUN!$A$2:$AP$301,42,FALSE))</f>
        <v>0</v>
      </c>
      <c r="W206" s="218" t="e">
        <f t="shared" si="7"/>
        <v>#DIV/0!</v>
      </c>
    </row>
    <row r="207" spans="1:23" x14ac:dyDescent="0.25">
      <c r="A207" s="59">
        <v>206</v>
      </c>
      <c r="B207" s="157">
        <f>VLOOKUP($A207,Table2[[No]:[Date Student Last Attended Program
(mm/dd/yyyy)]],2,FALSE)</f>
        <v>0</v>
      </c>
      <c r="C207" s="157">
        <f>VLOOKUP($A207,Table2[[No]:[Date Student Last Attended Program
(mm/dd/yyyy)]],4,FALSE)</f>
        <v>0</v>
      </c>
      <c r="D207" s="157">
        <f>VLOOKUP($A207,Table2[[No]:[Date Student Last Attended Program
(mm/dd/yyyy)]],14,FALSE)</f>
        <v>0</v>
      </c>
      <c r="E207" s="58">
        <f>COUNTIF(JUL!E207:AI207,"1")</f>
        <v>0</v>
      </c>
      <c r="F207" s="58">
        <f>COUNTIF(AUG!E207:AI207,"1")</f>
        <v>0</v>
      </c>
      <c r="G207" s="58">
        <f>VLOOKUP(A207,SEP!$A$2:$AL$301,38,FALSE)</f>
        <v>0</v>
      </c>
      <c r="H207" s="58">
        <f>VLOOKUP(A207,SEP!$A$2:$AP$301,41,FALSE)</f>
        <v>0</v>
      </c>
      <c r="I207" s="58">
        <f>VLOOKUP(A207,OCT!$A$2:$AM$301,39,FALSE)</f>
        <v>0</v>
      </c>
      <c r="J207" s="57">
        <f>VLOOKUP(A207,NOV!$A$2:$AL$301,38,FALSE)</f>
        <v>0</v>
      </c>
      <c r="K207" s="57">
        <f>VLOOKUP(A207,DEC!$A$2:$AM$301,39,FALSE)</f>
        <v>0</v>
      </c>
      <c r="L207" s="57">
        <f>VLOOKUP(A207,DEC!$A$2:$AP$301,42,FALSE)</f>
        <v>0</v>
      </c>
      <c r="M207" s="57">
        <f>VLOOKUP($A207,JAN!$A$2:$AM$301,39,FALSE)</f>
        <v>0</v>
      </c>
      <c r="N207" s="57">
        <f>VLOOKUP(A207,FEB!$A$2:$AJ$301,36,FALSE)</f>
        <v>0</v>
      </c>
      <c r="O207" s="215">
        <f>VLOOKUP($A207,MAR!$A$2:$AP$301,39,FALSE)</f>
        <v>0</v>
      </c>
      <c r="P207" s="215">
        <f>VLOOKUP($A207,MAR!$A$2:$AP$301,42,FALSE)</f>
        <v>0</v>
      </c>
      <c r="Q207" s="215">
        <f>VLOOKUP($A207,APR!$A$2:$AL$301,38,FALSE)</f>
        <v>0</v>
      </c>
      <c r="R207" s="215">
        <f>VLOOKUP(A207,MAY!$A$2:$AM$301,39,FALSE)</f>
        <v>0</v>
      </c>
      <c r="S207" s="215">
        <f>VLOOKUP($A207,JUN!$A$2:$AO$301,38,FALSE)</f>
        <v>0</v>
      </c>
      <c r="T207" s="215">
        <f>VLOOKUP($A207,JUN!$A$2:$AO$301,41,FALSE)</f>
        <v>0</v>
      </c>
      <c r="U207" s="216">
        <f t="shared" si="6"/>
        <v>0</v>
      </c>
      <c r="V207" s="217">
        <f>SUM(VLOOKUP(A207,SEP!$A$2:$AP$301,42,FALSE),VLOOKUP(A207,DEC!$A$2:$AQ$301,43,FALSE),VLOOKUP(A207,MAR!$A$2:$AQ$301,43,FALSE),VLOOKUP(A207,JUN!$A$2:$AP$301,42,FALSE))</f>
        <v>0</v>
      </c>
      <c r="W207" s="218" t="e">
        <f t="shared" si="7"/>
        <v>#DIV/0!</v>
      </c>
    </row>
    <row r="208" spans="1:23" x14ac:dyDescent="0.25">
      <c r="A208" s="59">
        <v>207</v>
      </c>
      <c r="B208" s="157">
        <f>VLOOKUP($A208,Table2[[No]:[Date Student Last Attended Program
(mm/dd/yyyy)]],2,FALSE)</f>
        <v>0</v>
      </c>
      <c r="C208" s="157">
        <f>VLOOKUP($A208,Table2[[No]:[Date Student Last Attended Program
(mm/dd/yyyy)]],4,FALSE)</f>
        <v>0</v>
      </c>
      <c r="D208" s="157">
        <f>VLOOKUP($A208,Table2[[No]:[Date Student Last Attended Program
(mm/dd/yyyy)]],14,FALSE)</f>
        <v>0</v>
      </c>
      <c r="E208" s="58">
        <f>COUNTIF(JUL!E208:AI208,"1")</f>
        <v>0</v>
      </c>
      <c r="F208" s="58">
        <f>COUNTIF(AUG!E208:AI208,"1")</f>
        <v>0</v>
      </c>
      <c r="G208" s="58">
        <f>VLOOKUP(A208,SEP!$A$2:$AL$301,38,FALSE)</f>
        <v>0</v>
      </c>
      <c r="H208" s="58">
        <f>VLOOKUP(A208,SEP!$A$2:$AP$301,41,FALSE)</f>
        <v>0</v>
      </c>
      <c r="I208" s="58">
        <f>VLOOKUP(A208,OCT!$A$2:$AM$301,39,FALSE)</f>
        <v>0</v>
      </c>
      <c r="J208" s="57">
        <f>VLOOKUP(A208,NOV!$A$2:$AL$301,38,FALSE)</f>
        <v>0</v>
      </c>
      <c r="K208" s="57">
        <f>VLOOKUP(A208,DEC!$A$2:$AM$301,39,FALSE)</f>
        <v>0</v>
      </c>
      <c r="L208" s="57">
        <f>VLOOKUP(A208,DEC!$A$2:$AP$301,42,FALSE)</f>
        <v>0</v>
      </c>
      <c r="M208" s="57">
        <f>VLOOKUP($A208,JAN!$A$2:$AM$301,39,FALSE)</f>
        <v>0</v>
      </c>
      <c r="N208" s="57">
        <f>VLOOKUP(A208,FEB!$A$2:$AJ$301,36,FALSE)</f>
        <v>0</v>
      </c>
      <c r="O208" s="215">
        <f>VLOOKUP($A208,MAR!$A$2:$AP$301,39,FALSE)</f>
        <v>0</v>
      </c>
      <c r="P208" s="215">
        <f>VLOOKUP($A208,MAR!$A$2:$AP$301,42,FALSE)</f>
        <v>0</v>
      </c>
      <c r="Q208" s="215">
        <f>VLOOKUP($A208,APR!$A$2:$AL$301,38,FALSE)</f>
        <v>0</v>
      </c>
      <c r="R208" s="215">
        <f>VLOOKUP(A208,MAY!$A$2:$AM$301,39,FALSE)</f>
        <v>0</v>
      </c>
      <c r="S208" s="215">
        <f>VLOOKUP($A208,JUN!$A$2:$AO$301,38,FALSE)</f>
        <v>0</v>
      </c>
      <c r="T208" s="215">
        <f>VLOOKUP($A208,JUN!$A$2:$AO$301,41,FALSE)</f>
        <v>0</v>
      </c>
      <c r="U208" s="216">
        <f t="shared" si="6"/>
        <v>0</v>
      </c>
      <c r="V208" s="217">
        <f>SUM(VLOOKUP(A208,SEP!$A$2:$AP$301,42,FALSE),VLOOKUP(A208,DEC!$A$2:$AQ$301,43,FALSE),VLOOKUP(A208,MAR!$A$2:$AQ$301,43,FALSE),VLOOKUP(A208,JUN!$A$2:$AP$301,42,FALSE))</f>
        <v>0</v>
      </c>
      <c r="W208" s="218" t="e">
        <f t="shared" si="7"/>
        <v>#DIV/0!</v>
      </c>
    </row>
    <row r="209" spans="1:23" x14ac:dyDescent="0.25">
      <c r="A209" s="59">
        <v>208</v>
      </c>
      <c r="B209" s="157">
        <f>VLOOKUP($A209,Table2[[No]:[Date Student Last Attended Program
(mm/dd/yyyy)]],2,FALSE)</f>
        <v>0</v>
      </c>
      <c r="C209" s="157">
        <f>VLOOKUP($A209,Table2[[No]:[Date Student Last Attended Program
(mm/dd/yyyy)]],4,FALSE)</f>
        <v>0</v>
      </c>
      <c r="D209" s="157">
        <f>VLOOKUP($A209,Table2[[No]:[Date Student Last Attended Program
(mm/dd/yyyy)]],14,FALSE)</f>
        <v>0</v>
      </c>
      <c r="E209" s="58">
        <f>COUNTIF(JUL!E209:AI209,"1")</f>
        <v>0</v>
      </c>
      <c r="F209" s="58">
        <f>COUNTIF(AUG!E209:AI209,"1")</f>
        <v>0</v>
      </c>
      <c r="G209" s="58">
        <f>VLOOKUP(A209,SEP!$A$2:$AL$301,38,FALSE)</f>
        <v>0</v>
      </c>
      <c r="H209" s="58">
        <f>VLOOKUP(A209,SEP!$A$2:$AP$301,41,FALSE)</f>
        <v>0</v>
      </c>
      <c r="I209" s="58">
        <f>VLOOKUP(A209,OCT!$A$2:$AM$301,39,FALSE)</f>
        <v>0</v>
      </c>
      <c r="J209" s="57">
        <f>VLOOKUP(A209,NOV!$A$2:$AL$301,38,FALSE)</f>
        <v>0</v>
      </c>
      <c r="K209" s="57">
        <f>VLOOKUP(A209,DEC!$A$2:$AM$301,39,FALSE)</f>
        <v>0</v>
      </c>
      <c r="L209" s="57">
        <f>VLOOKUP(A209,DEC!$A$2:$AP$301,42,FALSE)</f>
        <v>0</v>
      </c>
      <c r="M209" s="57">
        <f>VLOOKUP($A209,JAN!$A$2:$AM$301,39,FALSE)</f>
        <v>0</v>
      </c>
      <c r="N209" s="57">
        <f>VLOOKUP(A209,FEB!$A$2:$AJ$301,36,FALSE)</f>
        <v>0</v>
      </c>
      <c r="O209" s="215">
        <f>VLOOKUP($A209,MAR!$A$2:$AP$301,39,FALSE)</f>
        <v>0</v>
      </c>
      <c r="P209" s="215">
        <f>VLOOKUP($A209,MAR!$A$2:$AP$301,42,FALSE)</f>
        <v>0</v>
      </c>
      <c r="Q209" s="215">
        <f>VLOOKUP($A209,APR!$A$2:$AL$301,38,FALSE)</f>
        <v>0</v>
      </c>
      <c r="R209" s="215">
        <f>VLOOKUP(A209,MAY!$A$2:$AM$301,39,FALSE)</f>
        <v>0</v>
      </c>
      <c r="S209" s="215">
        <f>VLOOKUP($A209,JUN!$A$2:$AO$301,38,FALSE)</f>
        <v>0</v>
      </c>
      <c r="T209" s="215">
        <f>VLOOKUP($A209,JUN!$A$2:$AO$301,41,FALSE)</f>
        <v>0</v>
      </c>
      <c r="U209" s="216">
        <f t="shared" si="6"/>
        <v>0</v>
      </c>
      <c r="V209" s="217">
        <f>SUM(VLOOKUP(A209,SEP!$A$2:$AP$301,42,FALSE),VLOOKUP(A209,DEC!$A$2:$AQ$301,43,FALSE),VLOOKUP(A209,MAR!$A$2:$AQ$301,43,FALSE),VLOOKUP(A209,JUN!$A$2:$AP$301,42,FALSE))</f>
        <v>0</v>
      </c>
      <c r="W209" s="218" t="e">
        <f t="shared" si="7"/>
        <v>#DIV/0!</v>
      </c>
    </row>
    <row r="210" spans="1:23" x14ac:dyDescent="0.25">
      <c r="A210" s="59">
        <v>209</v>
      </c>
      <c r="B210" s="157">
        <f>VLOOKUP($A210,Table2[[No]:[Date Student Last Attended Program
(mm/dd/yyyy)]],2,FALSE)</f>
        <v>0</v>
      </c>
      <c r="C210" s="157">
        <f>VLOOKUP($A210,Table2[[No]:[Date Student Last Attended Program
(mm/dd/yyyy)]],4,FALSE)</f>
        <v>0</v>
      </c>
      <c r="D210" s="157">
        <f>VLOOKUP($A210,Table2[[No]:[Date Student Last Attended Program
(mm/dd/yyyy)]],14,FALSE)</f>
        <v>0</v>
      </c>
      <c r="E210" s="58">
        <f>COUNTIF(JUL!E210:AI210,"1")</f>
        <v>0</v>
      </c>
      <c r="F210" s="58">
        <f>COUNTIF(AUG!E210:AI210,"1")</f>
        <v>0</v>
      </c>
      <c r="G210" s="58">
        <f>VLOOKUP(A210,SEP!$A$2:$AL$301,38,FALSE)</f>
        <v>0</v>
      </c>
      <c r="H210" s="58">
        <f>VLOOKUP(A210,SEP!$A$2:$AP$301,41,FALSE)</f>
        <v>0</v>
      </c>
      <c r="I210" s="58">
        <f>VLOOKUP(A210,OCT!$A$2:$AM$301,39,FALSE)</f>
        <v>0</v>
      </c>
      <c r="J210" s="57">
        <f>VLOOKUP(A210,NOV!$A$2:$AL$301,38,FALSE)</f>
        <v>0</v>
      </c>
      <c r="K210" s="57">
        <f>VLOOKUP(A210,DEC!$A$2:$AM$301,39,FALSE)</f>
        <v>0</v>
      </c>
      <c r="L210" s="57">
        <f>VLOOKUP(A210,DEC!$A$2:$AP$301,42,FALSE)</f>
        <v>0</v>
      </c>
      <c r="M210" s="57">
        <f>VLOOKUP($A210,JAN!$A$2:$AM$301,39,FALSE)</f>
        <v>0</v>
      </c>
      <c r="N210" s="57">
        <f>VLOOKUP(A210,FEB!$A$2:$AJ$301,36,FALSE)</f>
        <v>0</v>
      </c>
      <c r="O210" s="215">
        <f>VLOOKUP($A210,MAR!$A$2:$AP$301,39,FALSE)</f>
        <v>0</v>
      </c>
      <c r="P210" s="215">
        <f>VLOOKUP($A210,MAR!$A$2:$AP$301,42,FALSE)</f>
        <v>0</v>
      </c>
      <c r="Q210" s="215">
        <f>VLOOKUP($A210,APR!$A$2:$AL$301,38,FALSE)</f>
        <v>0</v>
      </c>
      <c r="R210" s="215">
        <f>VLOOKUP(A210,MAY!$A$2:$AM$301,39,FALSE)</f>
        <v>0</v>
      </c>
      <c r="S210" s="215">
        <f>VLOOKUP($A210,JUN!$A$2:$AO$301,38,FALSE)</f>
        <v>0</v>
      </c>
      <c r="T210" s="215">
        <f>VLOOKUP($A210,JUN!$A$2:$AO$301,41,FALSE)</f>
        <v>0</v>
      </c>
      <c r="U210" s="216">
        <f t="shared" si="6"/>
        <v>0</v>
      </c>
      <c r="V210" s="217">
        <f>SUM(VLOOKUP(A210,SEP!$A$2:$AP$301,42,FALSE),VLOOKUP(A210,DEC!$A$2:$AQ$301,43,FALSE),VLOOKUP(A210,MAR!$A$2:$AQ$301,43,FALSE),VLOOKUP(A210,JUN!$A$2:$AP$301,42,FALSE))</f>
        <v>0</v>
      </c>
      <c r="W210" s="218" t="e">
        <f t="shared" si="7"/>
        <v>#DIV/0!</v>
      </c>
    </row>
    <row r="211" spans="1:23" x14ac:dyDescent="0.25">
      <c r="A211" s="59">
        <v>210</v>
      </c>
      <c r="B211" s="157">
        <f>VLOOKUP($A211,Table2[[No]:[Date Student Last Attended Program
(mm/dd/yyyy)]],2,FALSE)</f>
        <v>0</v>
      </c>
      <c r="C211" s="157">
        <f>VLOOKUP($A211,Table2[[No]:[Date Student Last Attended Program
(mm/dd/yyyy)]],4,FALSE)</f>
        <v>0</v>
      </c>
      <c r="D211" s="157">
        <f>VLOOKUP($A211,Table2[[No]:[Date Student Last Attended Program
(mm/dd/yyyy)]],14,FALSE)</f>
        <v>0</v>
      </c>
      <c r="E211" s="58">
        <f>COUNTIF(JUL!E211:AI211,"1")</f>
        <v>0</v>
      </c>
      <c r="F211" s="58">
        <f>COUNTIF(AUG!E211:AI211,"1")</f>
        <v>0</v>
      </c>
      <c r="G211" s="58">
        <f>VLOOKUP(A211,SEP!$A$2:$AL$301,38,FALSE)</f>
        <v>0</v>
      </c>
      <c r="H211" s="58">
        <f>VLOOKUP(A211,SEP!$A$2:$AP$301,41,FALSE)</f>
        <v>0</v>
      </c>
      <c r="I211" s="58">
        <f>VLOOKUP(A211,OCT!$A$2:$AM$301,39,FALSE)</f>
        <v>0</v>
      </c>
      <c r="J211" s="57">
        <f>VLOOKUP(A211,NOV!$A$2:$AL$301,38,FALSE)</f>
        <v>0</v>
      </c>
      <c r="K211" s="57">
        <f>VLOOKUP(A211,DEC!$A$2:$AM$301,39,FALSE)</f>
        <v>0</v>
      </c>
      <c r="L211" s="57">
        <f>VLOOKUP(A211,DEC!$A$2:$AP$301,42,FALSE)</f>
        <v>0</v>
      </c>
      <c r="M211" s="57">
        <f>VLOOKUP($A211,JAN!$A$2:$AM$301,39,FALSE)</f>
        <v>0</v>
      </c>
      <c r="N211" s="57">
        <f>VLOOKUP(A211,FEB!$A$2:$AJ$301,36,FALSE)</f>
        <v>0</v>
      </c>
      <c r="O211" s="215">
        <f>VLOOKUP($A211,MAR!$A$2:$AP$301,39,FALSE)</f>
        <v>0</v>
      </c>
      <c r="P211" s="215">
        <f>VLOOKUP($A211,MAR!$A$2:$AP$301,42,FALSE)</f>
        <v>0</v>
      </c>
      <c r="Q211" s="215">
        <f>VLOOKUP($A211,APR!$A$2:$AL$301,38,FALSE)</f>
        <v>0</v>
      </c>
      <c r="R211" s="215">
        <f>VLOOKUP(A211,MAY!$A$2:$AM$301,39,FALSE)</f>
        <v>0</v>
      </c>
      <c r="S211" s="215">
        <f>VLOOKUP($A211,JUN!$A$2:$AO$301,38,FALSE)</f>
        <v>0</v>
      </c>
      <c r="T211" s="215">
        <f>VLOOKUP($A211,JUN!$A$2:$AO$301,41,FALSE)</f>
        <v>0</v>
      </c>
      <c r="U211" s="216">
        <f t="shared" si="6"/>
        <v>0</v>
      </c>
      <c r="V211" s="217">
        <f>SUM(VLOOKUP(A211,SEP!$A$2:$AP$301,42,FALSE),VLOOKUP(A211,DEC!$A$2:$AQ$301,43,FALSE),VLOOKUP(A211,MAR!$A$2:$AQ$301,43,FALSE),VLOOKUP(A211,JUN!$A$2:$AP$301,42,FALSE))</f>
        <v>0</v>
      </c>
      <c r="W211" s="218" t="e">
        <f t="shared" si="7"/>
        <v>#DIV/0!</v>
      </c>
    </row>
    <row r="212" spans="1:23" x14ac:dyDescent="0.25">
      <c r="A212" s="59">
        <v>211</v>
      </c>
      <c r="B212" s="157">
        <f>VLOOKUP($A212,Table2[[No]:[Date Student Last Attended Program
(mm/dd/yyyy)]],2,FALSE)</f>
        <v>0</v>
      </c>
      <c r="C212" s="157">
        <f>VLOOKUP($A212,Table2[[No]:[Date Student Last Attended Program
(mm/dd/yyyy)]],4,FALSE)</f>
        <v>0</v>
      </c>
      <c r="D212" s="157">
        <f>VLOOKUP($A212,Table2[[No]:[Date Student Last Attended Program
(mm/dd/yyyy)]],14,FALSE)</f>
        <v>0</v>
      </c>
      <c r="E212" s="58">
        <f>COUNTIF(JUL!E212:AI212,"1")</f>
        <v>0</v>
      </c>
      <c r="F212" s="58">
        <f>COUNTIF(AUG!E212:AI212,"1")</f>
        <v>0</v>
      </c>
      <c r="G212" s="58">
        <f>VLOOKUP(A212,SEP!$A$2:$AL$301,38,FALSE)</f>
        <v>0</v>
      </c>
      <c r="H212" s="58">
        <f>VLOOKUP(A212,SEP!$A$2:$AP$301,41,FALSE)</f>
        <v>0</v>
      </c>
      <c r="I212" s="58">
        <f>VLOOKUP(A212,OCT!$A$2:$AM$301,39,FALSE)</f>
        <v>0</v>
      </c>
      <c r="J212" s="57">
        <f>VLOOKUP(A212,NOV!$A$2:$AL$301,38,FALSE)</f>
        <v>0</v>
      </c>
      <c r="K212" s="57">
        <f>VLOOKUP(A212,DEC!$A$2:$AM$301,39,FALSE)</f>
        <v>0</v>
      </c>
      <c r="L212" s="57">
        <f>VLOOKUP(A212,DEC!$A$2:$AP$301,42,FALSE)</f>
        <v>0</v>
      </c>
      <c r="M212" s="57">
        <f>VLOOKUP($A212,JAN!$A$2:$AM$301,39,FALSE)</f>
        <v>0</v>
      </c>
      <c r="N212" s="57">
        <f>VLOOKUP(A212,FEB!$A$2:$AJ$301,36,FALSE)</f>
        <v>0</v>
      </c>
      <c r="O212" s="215">
        <f>VLOOKUP($A212,MAR!$A$2:$AP$301,39,FALSE)</f>
        <v>0</v>
      </c>
      <c r="P212" s="215">
        <f>VLOOKUP($A212,MAR!$A$2:$AP$301,42,FALSE)</f>
        <v>0</v>
      </c>
      <c r="Q212" s="215">
        <f>VLOOKUP($A212,APR!$A$2:$AL$301,38,FALSE)</f>
        <v>0</v>
      </c>
      <c r="R212" s="215">
        <f>VLOOKUP(A212,MAY!$A$2:$AM$301,39,FALSE)</f>
        <v>0</v>
      </c>
      <c r="S212" s="215">
        <f>VLOOKUP($A212,JUN!$A$2:$AO$301,38,FALSE)</f>
        <v>0</v>
      </c>
      <c r="T212" s="215">
        <f>VLOOKUP($A212,JUN!$A$2:$AO$301,41,FALSE)</f>
        <v>0</v>
      </c>
      <c r="U212" s="216">
        <f t="shared" si="6"/>
        <v>0</v>
      </c>
      <c r="V212" s="217">
        <f>SUM(VLOOKUP(A212,SEP!$A$2:$AP$301,42,FALSE),VLOOKUP(A212,DEC!$A$2:$AQ$301,43,FALSE),VLOOKUP(A212,MAR!$A$2:$AQ$301,43,FALSE),VLOOKUP(A212,JUN!$A$2:$AP$301,42,FALSE))</f>
        <v>0</v>
      </c>
      <c r="W212" s="218" t="e">
        <f t="shared" si="7"/>
        <v>#DIV/0!</v>
      </c>
    </row>
    <row r="213" spans="1:23" x14ac:dyDescent="0.25">
      <c r="A213" s="59">
        <v>212</v>
      </c>
      <c r="B213" s="157">
        <f>VLOOKUP($A213,Table2[[No]:[Date Student Last Attended Program
(mm/dd/yyyy)]],2,FALSE)</f>
        <v>0</v>
      </c>
      <c r="C213" s="157">
        <f>VLOOKUP($A213,Table2[[No]:[Date Student Last Attended Program
(mm/dd/yyyy)]],4,FALSE)</f>
        <v>0</v>
      </c>
      <c r="D213" s="157">
        <f>VLOOKUP($A213,Table2[[No]:[Date Student Last Attended Program
(mm/dd/yyyy)]],14,FALSE)</f>
        <v>0</v>
      </c>
      <c r="E213" s="58">
        <f>COUNTIF(JUL!E213:AI213,"1")</f>
        <v>0</v>
      </c>
      <c r="F213" s="58">
        <f>COUNTIF(AUG!E213:AI213,"1")</f>
        <v>0</v>
      </c>
      <c r="G213" s="58">
        <f>VLOOKUP(A213,SEP!$A$2:$AL$301,38,FALSE)</f>
        <v>0</v>
      </c>
      <c r="H213" s="58">
        <f>VLOOKUP(A213,SEP!$A$2:$AP$301,41,FALSE)</f>
        <v>0</v>
      </c>
      <c r="I213" s="58">
        <f>VLOOKUP(A213,OCT!$A$2:$AM$301,39,FALSE)</f>
        <v>0</v>
      </c>
      <c r="J213" s="57">
        <f>VLOOKUP(A213,NOV!$A$2:$AL$301,38,FALSE)</f>
        <v>0</v>
      </c>
      <c r="K213" s="57">
        <f>VLOOKUP(A213,DEC!$A$2:$AM$301,39,FALSE)</f>
        <v>0</v>
      </c>
      <c r="L213" s="57">
        <f>VLOOKUP(A213,DEC!$A$2:$AP$301,42,FALSE)</f>
        <v>0</v>
      </c>
      <c r="M213" s="57">
        <f>VLOOKUP($A213,JAN!$A$2:$AM$301,39,FALSE)</f>
        <v>0</v>
      </c>
      <c r="N213" s="57">
        <f>VLOOKUP(A213,FEB!$A$2:$AJ$301,36,FALSE)</f>
        <v>0</v>
      </c>
      <c r="O213" s="215">
        <f>VLOOKUP($A213,MAR!$A$2:$AP$301,39,FALSE)</f>
        <v>0</v>
      </c>
      <c r="P213" s="215">
        <f>VLOOKUP($A213,MAR!$A$2:$AP$301,42,FALSE)</f>
        <v>0</v>
      </c>
      <c r="Q213" s="215">
        <f>VLOOKUP($A213,APR!$A$2:$AL$301,38,FALSE)</f>
        <v>0</v>
      </c>
      <c r="R213" s="215">
        <f>VLOOKUP(A213,MAY!$A$2:$AM$301,39,FALSE)</f>
        <v>0</v>
      </c>
      <c r="S213" s="215">
        <f>VLOOKUP($A213,JUN!$A$2:$AO$301,38,FALSE)</f>
        <v>0</v>
      </c>
      <c r="T213" s="215">
        <f>VLOOKUP($A213,JUN!$A$2:$AO$301,41,FALSE)</f>
        <v>0</v>
      </c>
      <c r="U213" s="216">
        <f t="shared" si="6"/>
        <v>0</v>
      </c>
      <c r="V213" s="217">
        <f>SUM(VLOOKUP(A213,SEP!$A$2:$AP$301,42,FALSE),VLOOKUP(A213,DEC!$A$2:$AQ$301,43,FALSE),VLOOKUP(A213,MAR!$A$2:$AQ$301,43,FALSE),VLOOKUP(A213,JUN!$A$2:$AP$301,42,FALSE))</f>
        <v>0</v>
      </c>
      <c r="W213" s="218" t="e">
        <f t="shared" si="7"/>
        <v>#DIV/0!</v>
      </c>
    </row>
    <row r="214" spans="1:23" x14ac:dyDescent="0.25">
      <c r="A214" s="59">
        <v>213</v>
      </c>
      <c r="B214" s="157">
        <f>VLOOKUP($A214,Table2[[No]:[Date Student Last Attended Program
(mm/dd/yyyy)]],2,FALSE)</f>
        <v>0</v>
      </c>
      <c r="C214" s="157">
        <f>VLOOKUP($A214,Table2[[No]:[Date Student Last Attended Program
(mm/dd/yyyy)]],4,FALSE)</f>
        <v>0</v>
      </c>
      <c r="D214" s="157">
        <f>VLOOKUP($A214,Table2[[No]:[Date Student Last Attended Program
(mm/dd/yyyy)]],14,FALSE)</f>
        <v>0</v>
      </c>
      <c r="E214" s="58">
        <f>COUNTIF(JUL!E214:AI214,"1")</f>
        <v>0</v>
      </c>
      <c r="F214" s="58">
        <f>COUNTIF(AUG!E214:AI214,"1")</f>
        <v>0</v>
      </c>
      <c r="G214" s="58">
        <f>VLOOKUP(A214,SEP!$A$2:$AL$301,38,FALSE)</f>
        <v>0</v>
      </c>
      <c r="H214" s="58">
        <f>VLOOKUP(A214,SEP!$A$2:$AP$301,41,FALSE)</f>
        <v>0</v>
      </c>
      <c r="I214" s="58">
        <f>VLOOKUP(A214,OCT!$A$2:$AM$301,39,FALSE)</f>
        <v>0</v>
      </c>
      <c r="J214" s="57">
        <f>VLOOKUP(A214,NOV!$A$2:$AL$301,38,FALSE)</f>
        <v>0</v>
      </c>
      <c r="K214" s="57">
        <f>VLOOKUP(A214,DEC!$A$2:$AM$301,39,FALSE)</f>
        <v>0</v>
      </c>
      <c r="L214" s="57">
        <f>VLOOKUP(A214,DEC!$A$2:$AP$301,42,FALSE)</f>
        <v>0</v>
      </c>
      <c r="M214" s="57">
        <f>VLOOKUP($A214,JAN!$A$2:$AM$301,39,FALSE)</f>
        <v>0</v>
      </c>
      <c r="N214" s="57">
        <f>VLOOKUP(A214,FEB!$A$2:$AJ$301,36,FALSE)</f>
        <v>0</v>
      </c>
      <c r="O214" s="215">
        <f>VLOOKUP($A214,MAR!$A$2:$AP$301,39,FALSE)</f>
        <v>0</v>
      </c>
      <c r="P214" s="215">
        <f>VLOOKUP($A214,MAR!$A$2:$AP$301,42,FALSE)</f>
        <v>0</v>
      </c>
      <c r="Q214" s="215">
        <f>VLOOKUP($A214,APR!$A$2:$AL$301,38,FALSE)</f>
        <v>0</v>
      </c>
      <c r="R214" s="215">
        <f>VLOOKUP(A214,MAY!$A$2:$AM$301,39,FALSE)</f>
        <v>0</v>
      </c>
      <c r="S214" s="215">
        <f>VLOOKUP($A214,JUN!$A$2:$AO$301,38,FALSE)</f>
        <v>0</v>
      </c>
      <c r="T214" s="215">
        <f>VLOOKUP($A214,JUN!$A$2:$AO$301,41,FALSE)</f>
        <v>0</v>
      </c>
      <c r="U214" s="216">
        <f t="shared" si="6"/>
        <v>0</v>
      </c>
      <c r="V214" s="217">
        <f>SUM(VLOOKUP(A214,SEP!$A$2:$AP$301,42,FALSE),VLOOKUP(A214,DEC!$A$2:$AQ$301,43,FALSE),VLOOKUP(A214,MAR!$A$2:$AQ$301,43,FALSE),VLOOKUP(A214,JUN!$A$2:$AP$301,42,FALSE))</f>
        <v>0</v>
      </c>
      <c r="W214" s="218" t="e">
        <f t="shared" si="7"/>
        <v>#DIV/0!</v>
      </c>
    </row>
    <row r="215" spans="1:23" x14ac:dyDescent="0.25">
      <c r="A215" s="59">
        <v>214</v>
      </c>
      <c r="B215" s="157">
        <f>VLOOKUP($A215,Table2[[No]:[Date Student Last Attended Program
(mm/dd/yyyy)]],2,FALSE)</f>
        <v>0</v>
      </c>
      <c r="C215" s="157">
        <f>VLOOKUP($A215,Table2[[No]:[Date Student Last Attended Program
(mm/dd/yyyy)]],4,FALSE)</f>
        <v>0</v>
      </c>
      <c r="D215" s="157">
        <f>VLOOKUP($A215,Table2[[No]:[Date Student Last Attended Program
(mm/dd/yyyy)]],14,FALSE)</f>
        <v>0</v>
      </c>
      <c r="E215" s="58">
        <f>COUNTIF(JUL!E215:AI215,"1")</f>
        <v>0</v>
      </c>
      <c r="F215" s="58">
        <f>COUNTIF(AUG!E215:AI215,"1")</f>
        <v>0</v>
      </c>
      <c r="G215" s="58">
        <f>VLOOKUP(A215,SEP!$A$2:$AL$301,38,FALSE)</f>
        <v>0</v>
      </c>
      <c r="H215" s="58">
        <f>VLOOKUP(A215,SEP!$A$2:$AP$301,41,FALSE)</f>
        <v>0</v>
      </c>
      <c r="I215" s="58">
        <f>VLOOKUP(A215,OCT!$A$2:$AM$301,39,FALSE)</f>
        <v>0</v>
      </c>
      <c r="J215" s="57">
        <f>VLOOKUP(A215,NOV!$A$2:$AL$301,38,FALSE)</f>
        <v>0</v>
      </c>
      <c r="K215" s="57">
        <f>VLOOKUP(A215,DEC!$A$2:$AM$301,39,FALSE)</f>
        <v>0</v>
      </c>
      <c r="L215" s="57">
        <f>VLOOKUP(A215,DEC!$A$2:$AP$301,42,FALSE)</f>
        <v>0</v>
      </c>
      <c r="M215" s="57">
        <f>VLOOKUP($A215,JAN!$A$2:$AM$301,39,FALSE)</f>
        <v>0</v>
      </c>
      <c r="N215" s="57">
        <f>VLOOKUP(A215,FEB!$A$2:$AJ$301,36,FALSE)</f>
        <v>0</v>
      </c>
      <c r="O215" s="215">
        <f>VLOOKUP($A215,MAR!$A$2:$AP$301,39,FALSE)</f>
        <v>0</v>
      </c>
      <c r="P215" s="215">
        <f>VLOOKUP($A215,MAR!$A$2:$AP$301,42,FALSE)</f>
        <v>0</v>
      </c>
      <c r="Q215" s="215">
        <f>VLOOKUP($A215,APR!$A$2:$AL$301,38,FALSE)</f>
        <v>0</v>
      </c>
      <c r="R215" s="215">
        <f>VLOOKUP(A215,MAY!$A$2:$AM$301,39,FALSE)</f>
        <v>0</v>
      </c>
      <c r="S215" s="215">
        <f>VLOOKUP($A215,JUN!$A$2:$AO$301,38,FALSE)</f>
        <v>0</v>
      </c>
      <c r="T215" s="215">
        <f>VLOOKUP($A215,JUN!$A$2:$AO$301,41,FALSE)</f>
        <v>0</v>
      </c>
      <c r="U215" s="216">
        <f t="shared" si="6"/>
        <v>0</v>
      </c>
      <c r="V215" s="217">
        <f>SUM(VLOOKUP(A215,SEP!$A$2:$AP$301,42,FALSE),VLOOKUP(A215,DEC!$A$2:$AQ$301,43,FALSE),VLOOKUP(A215,MAR!$A$2:$AQ$301,43,FALSE),VLOOKUP(A215,JUN!$A$2:$AP$301,42,FALSE))</f>
        <v>0</v>
      </c>
      <c r="W215" s="218" t="e">
        <f t="shared" si="7"/>
        <v>#DIV/0!</v>
      </c>
    </row>
    <row r="216" spans="1:23" x14ac:dyDescent="0.25">
      <c r="A216" s="59">
        <v>215</v>
      </c>
      <c r="B216" s="157">
        <f>VLOOKUP($A216,Table2[[No]:[Date Student Last Attended Program
(mm/dd/yyyy)]],2,FALSE)</f>
        <v>0</v>
      </c>
      <c r="C216" s="157">
        <f>VLOOKUP($A216,Table2[[No]:[Date Student Last Attended Program
(mm/dd/yyyy)]],4,FALSE)</f>
        <v>0</v>
      </c>
      <c r="D216" s="157">
        <f>VLOOKUP($A216,Table2[[No]:[Date Student Last Attended Program
(mm/dd/yyyy)]],14,FALSE)</f>
        <v>0</v>
      </c>
      <c r="E216" s="58">
        <f>COUNTIF(JUL!E216:AI216,"1")</f>
        <v>0</v>
      </c>
      <c r="F216" s="58">
        <f>COUNTIF(AUG!E216:AI216,"1")</f>
        <v>0</v>
      </c>
      <c r="G216" s="58">
        <f>VLOOKUP(A216,SEP!$A$2:$AL$301,38,FALSE)</f>
        <v>0</v>
      </c>
      <c r="H216" s="58">
        <f>VLOOKUP(A216,SEP!$A$2:$AP$301,41,FALSE)</f>
        <v>0</v>
      </c>
      <c r="I216" s="58">
        <f>VLOOKUP(A216,OCT!$A$2:$AM$301,39,FALSE)</f>
        <v>0</v>
      </c>
      <c r="J216" s="57">
        <f>VLOOKUP(A216,NOV!$A$2:$AL$301,38,FALSE)</f>
        <v>0</v>
      </c>
      <c r="K216" s="57">
        <f>VLOOKUP(A216,DEC!$A$2:$AM$301,39,FALSE)</f>
        <v>0</v>
      </c>
      <c r="L216" s="57">
        <f>VLOOKUP(A216,DEC!$A$2:$AP$301,42,FALSE)</f>
        <v>0</v>
      </c>
      <c r="M216" s="57">
        <f>VLOOKUP($A216,JAN!$A$2:$AM$301,39,FALSE)</f>
        <v>0</v>
      </c>
      <c r="N216" s="57">
        <f>VLOOKUP(A216,FEB!$A$2:$AJ$301,36,FALSE)</f>
        <v>0</v>
      </c>
      <c r="O216" s="215">
        <f>VLOOKUP($A216,MAR!$A$2:$AP$301,39,FALSE)</f>
        <v>0</v>
      </c>
      <c r="P216" s="215">
        <f>VLOOKUP($A216,MAR!$A$2:$AP$301,42,FALSE)</f>
        <v>0</v>
      </c>
      <c r="Q216" s="215">
        <f>VLOOKUP($A216,APR!$A$2:$AL$301,38,FALSE)</f>
        <v>0</v>
      </c>
      <c r="R216" s="215">
        <f>VLOOKUP(A216,MAY!$A$2:$AM$301,39,FALSE)</f>
        <v>0</v>
      </c>
      <c r="S216" s="215">
        <f>VLOOKUP($A216,JUN!$A$2:$AO$301,38,FALSE)</f>
        <v>0</v>
      </c>
      <c r="T216" s="215">
        <f>VLOOKUP($A216,JUN!$A$2:$AO$301,41,FALSE)</f>
        <v>0</v>
      </c>
      <c r="U216" s="216">
        <f t="shared" si="6"/>
        <v>0</v>
      </c>
      <c r="V216" s="217">
        <f>SUM(VLOOKUP(A216,SEP!$A$2:$AP$301,42,FALSE),VLOOKUP(A216,DEC!$A$2:$AQ$301,43,FALSE),VLOOKUP(A216,MAR!$A$2:$AQ$301,43,FALSE),VLOOKUP(A216,JUN!$A$2:$AP$301,42,FALSE))</f>
        <v>0</v>
      </c>
      <c r="W216" s="218" t="e">
        <f t="shared" si="7"/>
        <v>#DIV/0!</v>
      </c>
    </row>
    <row r="217" spans="1:23" x14ac:dyDescent="0.25">
      <c r="A217" s="59">
        <v>216</v>
      </c>
      <c r="B217" s="157">
        <f>VLOOKUP($A217,Table2[[No]:[Date Student Last Attended Program
(mm/dd/yyyy)]],2,FALSE)</f>
        <v>0</v>
      </c>
      <c r="C217" s="157">
        <f>VLOOKUP($A217,Table2[[No]:[Date Student Last Attended Program
(mm/dd/yyyy)]],4,FALSE)</f>
        <v>0</v>
      </c>
      <c r="D217" s="157">
        <f>VLOOKUP($A217,Table2[[No]:[Date Student Last Attended Program
(mm/dd/yyyy)]],14,FALSE)</f>
        <v>0</v>
      </c>
      <c r="E217" s="58">
        <f>COUNTIF(JUL!E217:AI217,"1")</f>
        <v>0</v>
      </c>
      <c r="F217" s="58">
        <f>COUNTIF(AUG!E217:AI217,"1")</f>
        <v>0</v>
      </c>
      <c r="G217" s="58">
        <f>VLOOKUP(A217,SEP!$A$2:$AL$301,38,FALSE)</f>
        <v>0</v>
      </c>
      <c r="H217" s="58">
        <f>VLOOKUP(A217,SEP!$A$2:$AP$301,41,FALSE)</f>
        <v>0</v>
      </c>
      <c r="I217" s="58">
        <f>VLOOKUP(A217,OCT!$A$2:$AM$301,39,FALSE)</f>
        <v>0</v>
      </c>
      <c r="J217" s="57">
        <f>VLOOKUP(A217,NOV!$A$2:$AL$301,38,FALSE)</f>
        <v>0</v>
      </c>
      <c r="K217" s="57">
        <f>VLOOKUP(A217,DEC!$A$2:$AM$301,39,FALSE)</f>
        <v>0</v>
      </c>
      <c r="L217" s="57">
        <f>VLOOKUP(A217,DEC!$A$2:$AP$301,42,FALSE)</f>
        <v>0</v>
      </c>
      <c r="M217" s="57">
        <f>VLOOKUP($A217,JAN!$A$2:$AM$301,39,FALSE)</f>
        <v>0</v>
      </c>
      <c r="N217" s="57">
        <f>VLOOKUP(A217,FEB!$A$2:$AJ$301,36,FALSE)</f>
        <v>0</v>
      </c>
      <c r="O217" s="215">
        <f>VLOOKUP($A217,MAR!$A$2:$AP$301,39,FALSE)</f>
        <v>0</v>
      </c>
      <c r="P217" s="215">
        <f>VLOOKUP($A217,MAR!$A$2:$AP$301,42,FALSE)</f>
        <v>0</v>
      </c>
      <c r="Q217" s="215">
        <f>VLOOKUP($A217,APR!$A$2:$AL$301,38,FALSE)</f>
        <v>0</v>
      </c>
      <c r="R217" s="215">
        <f>VLOOKUP(A217,MAY!$A$2:$AM$301,39,FALSE)</f>
        <v>0</v>
      </c>
      <c r="S217" s="215">
        <f>VLOOKUP($A217,JUN!$A$2:$AO$301,38,FALSE)</f>
        <v>0</v>
      </c>
      <c r="T217" s="215">
        <f>VLOOKUP($A217,JUN!$A$2:$AO$301,41,FALSE)</f>
        <v>0</v>
      </c>
      <c r="U217" s="216">
        <f t="shared" si="6"/>
        <v>0</v>
      </c>
      <c r="V217" s="217">
        <f>SUM(VLOOKUP(A217,SEP!$A$2:$AP$301,42,FALSE),VLOOKUP(A217,DEC!$A$2:$AQ$301,43,FALSE),VLOOKUP(A217,MAR!$A$2:$AQ$301,43,FALSE),VLOOKUP(A217,JUN!$A$2:$AP$301,42,FALSE))</f>
        <v>0</v>
      </c>
      <c r="W217" s="218" t="e">
        <f t="shared" si="7"/>
        <v>#DIV/0!</v>
      </c>
    </row>
    <row r="218" spans="1:23" x14ac:dyDescent="0.25">
      <c r="A218" s="59">
        <v>217</v>
      </c>
      <c r="B218" s="157">
        <f>VLOOKUP($A218,Table2[[No]:[Date Student Last Attended Program
(mm/dd/yyyy)]],2,FALSE)</f>
        <v>0</v>
      </c>
      <c r="C218" s="157">
        <f>VLOOKUP($A218,Table2[[No]:[Date Student Last Attended Program
(mm/dd/yyyy)]],4,FALSE)</f>
        <v>0</v>
      </c>
      <c r="D218" s="157">
        <f>VLOOKUP($A218,Table2[[No]:[Date Student Last Attended Program
(mm/dd/yyyy)]],14,FALSE)</f>
        <v>0</v>
      </c>
      <c r="E218" s="58">
        <f>COUNTIF(JUL!E218:AI218,"1")</f>
        <v>0</v>
      </c>
      <c r="F218" s="58">
        <f>COUNTIF(AUG!E218:AI218,"1")</f>
        <v>0</v>
      </c>
      <c r="G218" s="58">
        <f>VLOOKUP(A218,SEP!$A$2:$AL$301,38,FALSE)</f>
        <v>0</v>
      </c>
      <c r="H218" s="58">
        <f>VLOOKUP(A218,SEP!$A$2:$AP$301,41,FALSE)</f>
        <v>0</v>
      </c>
      <c r="I218" s="58">
        <f>VLOOKUP(A218,OCT!$A$2:$AM$301,39,FALSE)</f>
        <v>0</v>
      </c>
      <c r="J218" s="57">
        <f>VLOOKUP(A218,NOV!$A$2:$AL$301,38,FALSE)</f>
        <v>0</v>
      </c>
      <c r="K218" s="57">
        <f>VLOOKUP(A218,DEC!$A$2:$AM$301,39,FALSE)</f>
        <v>0</v>
      </c>
      <c r="L218" s="57">
        <f>VLOOKUP(A218,DEC!$A$2:$AP$301,42,FALSE)</f>
        <v>0</v>
      </c>
      <c r="M218" s="57">
        <f>VLOOKUP($A218,JAN!$A$2:$AM$301,39,FALSE)</f>
        <v>0</v>
      </c>
      <c r="N218" s="57">
        <f>VLOOKUP(A218,FEB!$A$2:$AJ$301,36,FALSE)</f>
        <v>0</v>
      </c>
      <c r="O218" s="215">
        <f>VLOOKUP($A218,MAR!$A$2:$AP$301,39,FALSE)</f>
        <v>0</v>
      </c>
      <c r="P218" s="215">
        <f>VLOOKUP($A218,MAR!$A$2:$AP$301,42,FALSE)</f>
        <v>0</v>
      </c>
      <c r="Q218" s="215">
        <f>VLOOKUP($A218,APR!$A$2:$AL$301,38,FALSE)</f>
        <v>0</v>
      </c>
      <c r="R218" s="215">
        <f>VLOOKUP(A218,MAY!$A$2:$AM$301,39,FALSE)</f>
        <v>0</v>
      </c>
      <c r="S218" s="215">
        <f>VLOOKUP($A218,JUN!$A$2:$AO$301,38,FALSE)</f>
        <v>0</v>
      </c>
      <c r="T218" s="215">
        <f>VLOOKUP($A218,JUN!$A$2:$AO$301,41,FALSE)</f>
        <v>0</v>
      </c>
      <c r="U218" s="216">
        <f t="shared" si="6"/>
        <v>0</v>
      </c>
      <c r="V218" s="217">
        <f>SUM(VLOOKUP(A218,SEP!$A$2:$AP$301,42,FALSE),VLOOKUP(A218,DEC!$A$2:$AQ$301,43,FALSE),VLOOKUP(A218,MAR!$A$2:$AQ$301,43,FALSE),VLOOKUP(A218,JUN!$A$2:$AP$301,42,FALSE))</f>
        <v>0</v>
      </c>
      <c r="W218" s="218" t="e">
        <f t="shared" si="7"/>
        <v>#DIV/0!</v>
      </c>
    </row>
    <row r="219" spans="1:23" x14ac:dyDescent="0.25">
      <c r="A219" s="59">
        <v>218</v>
      </c>
      <c r="B219" s="157">
        <f>VLOOKUP($A219,Table2[[No]:[Date Student Last Attended Program
(mm/dd/yyyy)]],2,FALSE)</f>
        <v>0</v>
      </c>
      <c r="C219" s="157">
        <f>VLOOKUP($A219,Table2[[No]:[Date Student Last Attended Program
(mm/dd/yyyy)]],4,FALSE)</f>
        <v>0</v>
      </c>
      <c r="D219" s="157">
        <f>VLOOKUP($A219,Table2[[No]:[Date Student Last Attended Program
(mm/dd/yyyy)]],14,FALSE)</f>
        <v>0</v>
      </c>
      <c r="E219" s="58">
        <f>COUNTIF(JUL!E219:AI219,"1")</f>
        <v>0</v>
      </c>
      <c r="F219" s="58">
        <f>COUNTIF(AUG!E219:AI219,"1")</f>
        <v>0</v>
      </c>
      <c r="G219" s="58">
        <f>VLOOKUP(A219,SEP!$A$2:$AL$301,38,FALSE)</f>
        <v>0</v>
      </c>
      <c r="H219" s="58">
        <f>VLOOKUP(A219,SEP!$A$2:$AP$301,41,FALSE)</f>
        <v>0</v>
      </c>
      <c r="I219" s="58">
        <f>VLOOKUP(A219,OCT!$A$2:$AM$301,39,FALSE)</f>
        <v>0</v>
      </c>
      <c r="J219" s="57">
        <f>VLOOKUP(A219,NOV!$A$2:$AL$301,38,FALSE)</f>
        <v>0</v>
      </c>
      <c r="K219" s="57">
        <f>VLOOKUP(A219,DEC!$A$2:$AM$301,39,FALSE)</f>
        <v>0</v>
      </c>
      <c r="L219" s="57">
        <f>VLOOKUP(A219,DEC!$A$2:$AP$301,42,FALSE)</f>
        <v>0</v>
      </c>
      <c r="M219" s="57">
        <f>VLOOKUP($A219,JAN!$A$2:$AM$301,39,FALSE)</f>
        <v>0</v>
      </c>
      <c r="N219" s="57">
        <f>VLOOKUP(A219,FEB!$A$2:$AJ$301,36,FALSE)</f>
        <v>0</v>
      </c>
      <c r="O219" s="215">
        <f>VLOOKUP($A219,MAR!$A$2:$AP$301,39,FALSE)</f>
        <v>0</v>
      </c>
      <c r="P219" s="215">
        <f>VLOOKUP($A219,MAR!$A$2:$AP$301,42,FALSE)</f>
        <v>0</v>
      </c>
      <c r="Q219" s="215">
        <f>VLOOKUP($A219,APR!$A$2:$AL$301,38,FALSE)</f>
        <v>0</v>
      </c>
      <c r="R219" s="215">
        <f>VLOOKUP(A219,MAY!$A$2:$AM$301,39,FALSE)</f>
        <v>0</v>
      </c>
      <c r="S219" s="215">
        <f>VLOOKUP($A219,JUN!$A$2:$AO$301,38,FALSE)</f>
        <v>0</v>
      </c>
      <c r="T219" s="215">
        <f>VLOOKUP($A219,JUN!$A$2:$AO$301,41,FALSE)</f>
        <v>0</v>
      </c>
      <c r="U219" s="216">
        <f t="shared" si="6"/>
        <v>0</v>
      </c>
      <c r="V219" s="217">
        <f>SUM(VLOOKUP(A219,SEP!$A$2:$AP$301,42,FALSE),VLOOKUP(A219,DEC!$A$2:$AQ$301,43,FALSE),VLOOKUP(A219,MAR!$A$2:$AQ$301,43,FALSE),VLOOKUP(A219,JUN!$A$2:$AP$301,42,FALSE))</f>
        <v>0</v>
      </c>
      <c r="W219" s="218" t="e">
        <f t="shared" si="7"/>
        <v>#DIV/0!</v>
      </c>
    </row>
    <row r="220" spans="1:23" x14ac:dyDescent="0.25">
      <c r="A220" s="59">
        <v>219</v>
      </c>
      <c r="B220" s="157">
        <f>VLOOKUP($A220,Table2[[No]:[Date Student Last Attended Program
(mm/dd/yyyy)]],2,FALSE)</f>
        <v>0</v>
      </c>
      <c r="C220" s="157">
        <f>VLOOKUP($A220,Table2[[No]:[Date Student Last Attended Program
(mm/dd/yyyy)]],4,FALSE)</f>
        <v>0</v>
      </c>
      <c r="D220" s="157">
        <f>VLOOKUP($A220,Table2[[No]:[Date Student Last Attended Program
(mm/dd/yyyy)]],14,FALSE)</f>
        <v>0</v>
      </c>
      <c r="E220" s="58">
        <f>COUNTIF(JUL!E220:AI220,"1")</f>
        <v>0</v>
      </c>
      <c r="F220" s="58">
        <f>COUNTIF(AUG!E220:AI220,"1")</f>
        <v>0</v>
      </c>
      <c r="G220" s="58">
        <f>VLOOKUP(A220,SEP!$A$2:$AL$301,38,FALSE)</f>
        <v>0</v>
      </c>
      <c r="H220" s="58">
        <f>VLOOKUP(A220,SEP!$A$2:$AP$301,41,FALSE)</f>
        <v>0</v>
      </c>
      <c r="I220" s="58">
        <f>VLOOKUP(A220,OCT!$A$2:$AM$301,39,FALSE)</f>
        <v>0</v>
      </c>
      <c r="J220" s="57">
        <f>VLOOKUP(A220,NOV!$A$2:$AL$301,38,FALSE)</f>
        <v>0</v>
      </c>
      <c r="K220" s="57">
        <f>VLOOKUP(A220,DEC!$A$2:$AM$301,39,FALSE)</f>
        <v>0</v>
      </c>
      <c r="L220" s="57">
        <f>VLOOKUP(A220,DEC!$A$2:$AP$301,42,FALSE)</f>
        <v>0</v>
      </c>
      <c r="M220" s="57">
        <f>VLOOKUP($A220,JAN!$A$2:$AM$301,39,FALSE)</f>
        <v>0</v>
      </c>
      <c r="N220" s="57">
        <f>VLOOKUP(A220,FEB!$A$2:$AJ$301,36,FALSE)</f>
        <v>0</v>
      </c>
      <c r="O220" s="215">
        <f>VLOOKUP($A220,MAR!$A$2:$AP$301,39,FALSE)</f>
        <v>0</v>
      </c>
      <c r="P220" s="215">
        <f>VLOOKUP($A220,MAR!$A$2:$AP$301,42,FALSE)</f>
        <v>0</v>
      </c>
      <c r="Q220" s="215">
        <f>VLOOKUP($A220,APR!$A$2:$AL$301,38,FALSE)</f>
        <v>0</v>
      </c>
      <c r="R220" s="215">
        <f>VLOOKUP(A220,MAY!$A$2:$AM$301,39,FALSE)</f>
        <v>0</v>
      </c>
      <c r="S220" s="215">
        <f>VLOOKUP($A220,JUN!$A$2:$AO$301,38,FALSE)</f>
        <v>0</v>
      </c>
      <c r="T220" s="215">
        <f>VLOOKUP($A220,JUN!$A$2:$AO$301,41,FALSE)</f>
        <v>0</v>
      </c>
      <c r="U220" s="216">
        <f t="shared" si="6"/>
        <v>0</v>
      </c>
      <c r="V220" s="217">
        <f>SUM(VLOOKUP(A220,SEP!$A$2:$AP$301,42,FALSE),VLOOKUP(A220,DEC!$A$2:$AQ$301,43,FALSE),VLOOKUP(A220,MAR!$A$2:$AQ$301,43,FALSE),VLOOKUP(A220,JUN!$A$2:$AP$301,42,FALSE))</f>
        <v>0</v>
      </c>
      <c r="W220" s="218" t="e">
        <f t="shared" si="7"/>
        <v>#DIV/0!</v>
      </c>
    </row>
    <row r="221" spans="1:23" x14ac:dyDescent="0.25">
      <c r="A221" s="59">
        <v>220</v>
      </c>
      <c r="B221" s="157">
        <f>VLOOKUP($A221,Table2[[No]:[Date Student Last Attended Program
(mm/dd/yyyy)]],2,FALSE)</f>
        <v>0</v>
      </c>
      <c r="C221" s="157">
        <f>VLOOKUP($A221,Table2[[No]:[Date Student Last Attended Program
(mm/dd/yyyy)]],4,FALSE)</f>
        <v>0</v>
      </c>
      <c r="D221" s="157">
        <f>VLOOKUP($A221,Table2[[No]:[Date Student Last Attended Program
(mm/dd/yyyy)]],14,FALSE)</f>
        <v>0</v>
      </c>
      <c r="E221" s="58">
        <f>COUNTIF(JUL!E221:AI221,"1")</f>
        <v>0</v>
      </c>
      <c r="F221" s="58">
        <f>COUNTIF(AUG!E221:AI221,"1")</f>
        <v>0</v>
      </c>
      <c r="G221" s="58">
        <f>VLOOKUP(A221,SEP!$A$2:$AL$301,38,FALSE)</f>
        <v>0</v>
      </c>
      <c r="H221" s="58">
        <f>VLOOKUP(A221,SEP!$A$2:$AP$301,41,FALSE)</f>
        <v>0</v>
      </c>
      <c r="I221" s="58">
        <f>VLOOKUP(A221,OCT!$A$2:$AM$301,39,FALSE)</f>
        <v>0</v>
      </c>
      <c r="J221" s="57">
        <f>VLOOKUP(A221,NOV!$A$2:$AL$301,38,FALSE)</f>
        <v>0</v>
      </c>
      <c r="K221" s="57">
        <f>VLOOKUP(A221,DEC!$A$2:$AM$301,39,FALSE)</f>
        <v>0</v>
      </c>
      <c r="L221" s="57">
        <f>VLOOKUP(A221,DEC!$A$2:$AP$301,42,FALSE)</f>
        <v>0</v>
      </c>
      <c r="M221" s="57">
        <f>VLOOKUP($A221,JAN!$A$2:$AM$301,39,FALSE)</f>
        <v>0</v>
      </c>
      <c r="N221" s="57">
        <f>VLOOKUP(A221,FEB!$A$2:$AJ$301,36,FALSE)</f>
        <v>0</v>
      </c>
      <c r="O221" s="215">
        <f>VLOOKUP($A221,MAR!$A$2:$AP$301,39,FALSE)</f>
        <v>0</v>
      </c>
      <c r="P221" s="215">
        <f>VLOOKUP($A221,MAR!$A$2:$AP$301,42,FALSE)</f>
        <v>0</v>
      </c>
      <c r="Q221" s="215">
        <f>VLOOKUP($A221,APR!$A$2:$AL$301,38,FALSE)</f>
        <v>0</v>
      </c>
      <c r="R221" s="215">
        <f>VLOOKUP(A221,MAY!$A$2:$AM$301,39,FALSE)</f>
        <v>0</v>
      </c>
      <c r="S221" s="215">
        <f>VLOOKUP($A221,JUN!$A$2:$AO$301,38,FALSE)</f>
        <v>0</v>
      </c>
      <c r="T221" s="215">
        <f>VLOOKUP($A221,JUN!$A$2:$AO$301,41,FALSE)</f>
        <v>0</v>
      </c>
      <c r="U221" s="216">
        <f t="shared" si="6"/>
        <v>0</v>
      </c>
      <c r="V221" s="217">
        <f>SUM(VLOOKUP(A221,SEP!$A$2:$AP$301,42,FALSE),VLOOKUP(A221,DEC!$A$2:$AQ$301,43,FALSE),VLOOKUP(A221,MAR!$A$2:$AQ$301,43,FALSE),VLOOKUP(A221,JUN!$A$2:$AP$301,42,FALSE))</f>
        <v>0</v>
      </c>
      <c r="W221" s="218" t="e">
        <f t="shared" si="7"/>
        <v>#DIV/0!</v>
      </c>
    </row>
    <row r="222" spans="1:23" x14ac:dyDescent="0.25">
      <c r="A222" s="59">
        <v>221</v>
      </c>
      <c r="B222" s="157">
        <f>VLOOKUP($A222,Table2[[No]:[Date Student Last Attended Program
(mm/dd/yyyy)]],2,FALSE)</f>
        <v>0</v>
      </c>
      <c r="C222" s="157">
        <f>VLOOKUP($A222,Table2[[No]:[Date Student Last Attended Program
(mm/dd/yyyy)]],4,FALSE)</f>
        <v>0</v>
      </c>
      <c r="D222" s="157">
        <f>VLOOKUP($A222,Table2[[No]:[Date Student Last Attended Program
(mm/dd/yyyy)]],14,FALSE)</f>
        <v>0</v>
      </c>
      <c r="E222" s="58">
        <f>COUNTIF(JUL!E222:AI222,"1")</f>
        <v>0</v>
      </c>
      <c r="F222" s="58">
        <f>COUNTIF(AUG!E222:AI222,"1")</f>
        <v>0</v>
      </c>
      <c r="G222" s="58">
        <f>VLOOKUP(A222,SEP!$A$2:$AL$301,38,FALSE)</f>
        <v>0</v>
      </c>
      <c r="H222" s="58">
        <f>VLOOKUP(A222,SEP!$A$2:$AP$301,41,FALSE)</f>
        <v>0</v>
      </c>
      <c r="I222" s="58">
        <f>VLOOKUP(A222,OCT!$A$2:$AM$301,39,FALSE)</f>
        <v>0</v>
      </c>
      <c r="J222" s="57">
        <f>VLOOKUP(A222,NOV!$A$2:$AL$301,38,FALSE)</f>
        <v>0</v>
      </c>
      <c r="K222" s="57">
        <f>VLOOKUP(A222,DEC!$A$2:$AM$301,39,FALSE)</f>
        <v>0</v>
      </c>
      <c r="L222" s="57">
        <f>VLOOKUP(A222,DEC!$A$2:$AP$301,42,FALSE)</f>
        <v>0</v>
      </c>
      <c r="M222" s="57">
        <f>VLOOKUP($A222,JAN!$A$2:$AM$301,39,FALSE)</f>
        <v>0</v>
      </c>
      <c r="N222" s="57">
        <f>VLOOKUP(A222,FEB!$A$2:$AJ$301,36,FALSE)</f>
        <v>0</v>
      </c>
      <c r="O222" s="215">
        <f>VLOOKUP($A222,MAR!$A$2:$AP$301,39,FALSE)</f>
        <v>0</v>
      </c>
      <c r="P222" s="215">
        <f>VLOOKUP($A222,MAR!$A$2:$AP$301,42,FALSE)</f>
        <v>0</v>
      </c>
      <c r="Q222" s="215">
        <f>VLOOKUP($A222,APR!$A$2:$AL$301,38,FALSE)</f>
        <v>0</v>
      </c>
      <c r="R222" s="215">
        <f>VLOOKUP(A222,MAY!$A$2:$AM$301,39,FALSE)</f>
        <v>0</v>
      </c>
      <c r="S222" s="215">
        <f>VLOOKUP($A222,JUN!$A$2:$AO$301,38,FALSE)</f>
        <v>0</v>
      </c>
      <c r="T222" s="215">
        <f>VLOOKUP($A222,JUN!$A$2:$AO$301,41,FALSE)</f>
        <v>0</v>
      </c>
      <c r="U222" s="216">
        <f t="shared" si="6"/>
        <v>0</v>
      </c>
      <c r="V222" s="217">
        <f>SUM(VLOOKUP(A222,SEP!$A$2:$AP$301,42,FALSE),VLOOKUP(A222,DEC!$A$2:$AQ$301,43,FALSE),VLOOKUP(A222,MAR!$A$2:$AQ$301,43,FALSE),VLOOKUP(A222,JUN!$A$2:$AP$301,42,FALSE))</f>
        <v>0</v>
      </c>
      <c r="W222" s="218" t="e">
        <f t="shared" si="7"/>
        <v>#DIV/0!</v>
      </c>
    </row>
    <row r="223" spans="1:23" x14ac:dyDescent="0.25">
      <c r="A223" s="59">
        <v>222</v>
      </c>
      <c r="B223" s="157">
        <f>VLOOKUP($A223,Table2[[No]:[Date Student Last Attended Program
(mm/dd/yyyy)]],2,FALSE)</f>
        <v>0</v>
      </c>
      <c r="C223" s="157">
        <f>VLOOKUP($A223,Table2[[No]:[Date Student Last Attended Program
(mm/dd/yyyy)]],4,FALSE)</f>
        <v>0</v>
      </c>
      <c r="D223" s="157">
        <f>VLOOKUP($A223,Table2[[No]:[Date Student Last Attended Program
(mm/dd/yyyy)]],14,FALSE)</f>
        <v>0</v>
      </c>
      <c r="E223" s="58">
        <f>COUNTIF(JUL!E223:AI223,"1")</f>
        <v>0</v>
      </c>
      <c r="F223" s="58">
        <f>COUNTIF(AUG!E223:AI223,"1")</f>
        <v>0</v>
      </c>
      <c r="G223" s="58">
        <f>VLOOKUP(A223,SEP!$A$2:$AL$301,38,FALSE)</f>
        <v>0</v>
      </c>
      <c r="H223" s="58">
        <f>VLOOKUP(A223,SEP!$A$2:$AP$301,41,FALSE)</f>
        <v>0</v>
      </c>
      <c r="I223" s="58">
        <f>VLOOKUP(A223,OCT!$A$2:$AM$301,39,FALSE)</f>
        <v>0</v>
      </c>
      <c r="J223" s="57">
        <f>VLOOKUP(A223,NOV!$A$2:$AL$301,38,FALSE)</f>
        <v>0</v>
      </c>
      <c r="K223" s="57">
        <f>VLOOKUP(A223,DEC!$A$2:$AM$301,39,FALSE)</f>
        <v>0</v>
      </c>
      <c r="L223" s="57">
        <f>VLOOKUP(A223,DEC!$A$2:$AP$301,42,FALSE)</f>
        <v>0</v>
      </c>
      <c r="M223" s="57">
        <f>VLOOKUP($A223,JAN!$A$2:$AM$301,39,FALSE)</f>
        <v>0</v>
      </c>
      <c r="N223" s="57">
        <f>VLOOKUP(A223,FEB!$A$2:$AJ$301,36,FALSE)</f>
        <v>0</v>
      </c>
      <c r="O223" s="215">
        <f>VLOOKUP($A223,MAR!$A$2:$AP$301,39,FALSE)</f>
        <v>0</v>
      </c>
      <c r="P223" s="215">
        <f>VLOOKUP($A223,MAR!$A$2:$AP$301,42,FALSE)</f>
        <v>0</v>
      </c>
      <c r="Q223" s="215">
        <f>VLOOKUP($A223,APR!$A$2:$AL$301,38,FALSE)</f>
        <v>0</v>
      </c>
      <c r="R223" s="215">
        <f>VLOOKUP(A223,MAY!$A$2:$AM$301,39,FALSE)</f>
        <v>0</v>
      </c>
      <c r="S223" s="215">
        <f>VLOOKUP($A223,JUN!$A$2:$AO$301,38,FALSE)</f>
        <v>0</v>
      </c>
      <c r="T223" s="215">
        <f>VLOOKUP($A223,JUN!$A$2:$AO$301,41,FALSE)</f>
        <v>0</v>
      </c>
      <c r="U223" s="216">
        <f t="shared" si="6"/>
        <v>0</v>
      </c>
      <c r="V223" s="217">
        <f>SUM(VLOOKUP(A223,SEP!$A$2:$AP$301,42,FALSE),VLOOKUP(A223,DEC!$A$2:$AQ$301,43,FALSE),VLOOKUP(A223,MAR!$A$2:$AQ$301,43,FALSE),VLOOKUP(A223,JUN!$A$2:$AP$301,42,FALSE))</f>
        <v>0</v>
      </c>
      <c r="W223" s="218" t="e">
        <f t="shared" si="7"/>
        <v>#DIV/0!</v>
      </c>
    </row>
    <row r="224" spans="1:23" x14ac:dyDescent="0.25">
      <c r="A224" s="59">
        <v>223</v>
      </c>
      <c r="B224" s="157">
        <f>VLOOKUP($A224,Table2[[No]:[Date Student Last Attended Program
(mm/dd/yyyy)]],2,FALSE)</f>
        <v>0</v>
      </c>
      <c r="C224" s="157">
        <f>VLOOKUP($A224,Table2[[No]:[Date Student Last Attended Program
(mm/dd/yyyy)]],4,FALSE)</f>
        <v>0</v>
      </c>
      <c r="D224" s="157">
        <f>VLOOKUP($A224,Table2[[No]:[Date Student Last Attended Program
(mm/dd/yyyy)]],14,FALSE)</f>
        <v>0</v>
      </c>
      <c r="E224" s="58">
        <f>COUNTIF(JUL!E224:AI224,"1")</f>
        <v>0</v>
      </c>
      <c r="F224" s="58">
        <f>COUNTIF(AUG!E224:AI224,"1")</f>
        <v>0</v>
      </c>
      <c r="G224" s="58">
        <f>VLOOKUP(A224,SEP!$A$2:$AL$301,38,FALSE)</f>
        <v>0</v>
      </c>
      <c r="H224" s="58">
        <f>VLOOKUP(A224,SEP!$A$2:$AP$301,41,FALSE)</f>
        <v>0</v>
      </c>
      <c r="I224" s="58">
        <f>VLOOKUP(A224,OCT!$A$2:$AM$301,39,FALSE)</f>
        <v>0</v>
      </c>
      <c r="J224" s="57">
        <f>VLOOKUP(A224,NOV!$A$2:$AL$301,38,FALSE)</f>
        <v>0</v>
      </c>
      <c r="K224" s="57">
        <f>VLOOKUP(A224,DEC!$A$2:$AM$301,39,FALSE)</f>
        <v>0</v>
      </c>
      <c r="L224" s="57">
        <f>VLOOKUP(A224,DEC!$A$2:$AP$301,42,FALSE)</f>
        <v>0</v>
      </c>
      <c r="M224" s="57">
        <f>VLOOKUP($A224,JAN!$A$2:$AM$301,39,FALSE)</f>
        <v>0</v>
      </c>
      <c r="N224" s="57">
        <f>VLOOKUP(A224,FEB!$A$2:$AJ$301,36,FALSE)</f>
        <v>0</v>
      </c>
      <c r="O224" s="215">
        <f>VLOOKUP($A224,MAR!$A$2:$AP$301,39,FALSE)</f>
        <v>0</v>
      </c>
      <c r="P224" s="215">
        <f>VLOOKUP($A224,MAR!$A$2:$AP$301,42,FALSE)</f>
        <v>0</v>
      </c>
      <c r="Q224" s="215">
        <f>VLOOKUP($A224,APR!$A$2:$AL$301,38,FALSE)</f>
        <v>0</v>
      </c>
      <c r="R224" s="215">
        <f>VLOOKUP(A224,MAY!$A$2:$AM$301,39,FALSE)</f>
        <v>0</v>
      </c>
      <c r="S224" s="215">
        <f>VLOOKUP($A224,JUN!$A$2:$AO$301,38,FALSE)</f>
        <v>0</v>
      </c>
      <c r="T224" s="215">
        <f>VLOOKUP($A224,JUN!$A$2:$AO$301,41,FALSE)</f>
        <v>0</v>
      </c>
      <c r="U224" s="216">
        <f t="shared" si="6"/>
        <v>0</v>
      </c>
      <c r="V224" s="217">
        <f>SUM(VLOOKUP(A224,SEP!$A$2:$AP$301,42,FALSE),VLOOKUP(A224,DEC!$A$2:$AQ$301,43,FALSE),VLOOKUP(A224,MAR!$A$2:$AQ$301,43,FALSE),VLOOKUP(A224,JUN!$A$2:$AP$301,42,FALSE))</f>
        <v>0</v>
      </c>
      <c r="W224" s="218" t="e">
        <f t="shared" si="7"/>
        <v>#DIV/0!</v>
      </c>
    </row>
    <row r="225" spans="1:23" x14ac:dyDescent="0.25">
      <c r="A225" s="59">
        <v>224</v>
      </c>
      <c r="B225" s="157">
        <f>VLOOKUP($A225,Table2[[No]:[Date Student Last Attended Program
(mm/dd/yyyy)]],2,FALSE)</f>
        <v>0</v>
      </c>
      <c r="C225" s="157">
        <f>VLOOKUP($A225,Table2[[No]:[Date Student Last Attended Program
(mm/dd/yyyy)]],4,FALSE)</f>
        <v>0</v>
      </c>
      <c r="D225" s="157">
        <f>VLOOKUP($A225,Table2[[No]:[Date Student Last Attended Program
(mm/dd/yyyy)]],14,FALSE)</f>
        <v>0</v>
      </c>
      <c r="E225" s="58">
        <f>COUNTIF(JUL!E225:AI225,"1")</f>
        <v>0</v>
      </c>
      <c r="F225" s="58">
        <f>COUNTIF(AUG!E225:AI225,"1")</f>
        <v>0</v>
      </c>
      <c r="G225" s="58">
        <f>VLOOKUP(A225,SEP!$A$2:$AL$301,38,FALSE)</f>
        <v>0</v>
      </c>
      <c r="H225" s="58">
        <f>VLOOKUP(A225,SEP!$A$2:$AP$301,41,FALSE)</f>
        <v>0</v>
      </c>
      <c r="I225" s="58">
        <f>VLOOKUP(A225,OCT!$A$2:$AM$301,39,FALSE)</f>
        <v>0</v>
      </c>
      <c r="J225" s="57">
        <f>VLOOKUP(A225,NOV!$A$2:$AL$301,38,FALSE)</f>
        <v>0</v>
      </c>
      <c r="K225" s="57">
        <f>VLOOKUP(A225,DEC!$A$2:$AM$301,39,FALSE)</f>
        <v>0</v>
      </c>
      <c r="L225" s="57">
        <f>VLOOKUP(A225,DEC!$A$2:$AP$301,42,FALSE)</f>
        <v>0</v>
      </c>
      <c r="M225" s="57">
        <f>VLOOKUP($A225,JAN!$A$2:$AM$301,39,FALSE)</f>
        <v>0</v>
      </c>
      <c r="N225" s="57">
        <f>VLOOKUP(A225,FEB!$A$2:$AJ$301,36,FALSE)</f>
        <v>0</v>
      </c>
      <c r="O225" s="215">
        <f>VLOOKUP($A225,MAR!$A$2:$AP$301,39,FALSE)</f>
        <v>0</v>
      </c>
      <c r="P225" s="215">
        <f>VLOOKUP($A225,MAR!$A$2:$AP$301,42,FALSE)</f>
        <v>0</v>
      </c>
      <c r="Q225" s="215">
        <f>VLOOKUP($A225,APR!$A$2:$AL$301,38,FALSE)</f>
        <v>0</v>
      </c>
      <c r="R225" s="215">
        <f>VLOOKUP(A225,MAY!$A$2:$AM$301,39,FALSE)</f>
        <v>0</v>
      </c>
      <c r="S225" s="215">
        <f>VLOOKUP($A225,JUN!$A$2:$AO$301,38,FALSE)</f>
        <v>0</v>
      </c>
      <c r="T225" s="215">
        <f>VLOOKUP($A225,JUN!$A$2:$AO$301,41,FALSE)</f>
        <v>0</v>
      </c>
      <c r="U225" s="216">
        <f t="shared" si="6"/>
        <v>0</v>
      </c>
      <c r="V225" s="217">
        <f>SUM(VLOOKUP(A225,SEP!$A$2:$AP$301,42,FALSE),VLOOKUP(A225,DEC!$A$2:$AQ$301,43,FALSE),VLOOKUP(A225,MAR!$A$2:$AQ$301,43,FALSE),VLOOKUP(A225,JUN!$A$2:$AP$301,42,FALSE))</f>
        <v>0</v>
      </c>
      <c r="W225" s="218" t="e">
        <f t="shared" si="7"/>
        <v>#DIV/0!</v>
      </c>
    </row>
    <row r="226" spans="1:23" x14ac:dyDescent="0.25">
      <c r="A226" s="59">
        <v>225</v>
      </c>
      <c r="B226" s="157">
        <f>VLOOKUP($A226,Table2[[No]:[Date Student Last Attended Program
(mm/dd/yyyy)]],2,FALSE)</f>
        <v>0</v>
      </c>
      <c r="C226" s="157">
        <f>VLOOKUP($A226,Table2[[No]:[Date Student Last Attended Program
(mm/dd/yyyy)]],4,FALSE)</f>
        <v>0</v>
      </c>
      <c r="D226" s="157">
        <f>VLOOKUP($A226,Table2[[No]:[Date Student Last Attended Program
(mm/dd/yyyy)]],14,FALSE)</f>
        <v>0</v>
      </c>
      <c r="E226" s="58">
        <f>COUNTIF(JUL!E226:AI226,"1")</f>
        <v>0</v>
      </c>
      <c r="F226" s="58">
        <f>COUNTIF(AUG!E226:AI226,"1")</f>
        <v>0</v>
      </c>
      <c r="G226" s="58">
        <f>VLOOKUP(A226,SEP!$A$2:$AL$301,38,FALSE)</f>
        <v>0</v>
      </c>
      <c r="H226" s="58">
        <f>VLOOKUP(A226,SEP!$A$2:$AP$301,41,FALSE)</f>
        <v>0</v>
      </c>
      <c r="I226" s="58">
        <f>VLOOKUP(A226,OCT!$A$2:$AM$301,39,FALSE)</f>
        <v>0</v>
      </c>
      <c r="J226" s="57">
        <f>VLOOKUP(A226,NOV!$A$2:$AL$301,38,FALSE)</f>
        <v>0</v>
      </c>
      <c r="K226" s="57">
        <f>VLOOKUP(A226,DEC!$A$2:$AM$301,39,FALSE)</f>
        <v>0</v>
      </c>
      <c r="L226" s="57">
        <f>VLOOKUP(A226,DEC!$A$2:$AP$301,42,FALSE)</f>
        <v>0</v>
      </c>
      <c r="M226" s="57">
        <f>VLOOKUP($A226,JAN!$A$2:$AM$301,39,FALSE)</f>
        <v>0</v>
      </c>
      <c r="N226" s="57">
        <f>VLOOKUP(A226,FEB!$A$2:$AJ$301,36,FALSE)</f>
        <v>0</v>
      </c>
      <c r="O226" s="215">
        <f>VLOOKUP($A226,MAR!$A$2:$AP$301,39,FALSE)</f>
        <v>0</v>
      </c>
      <c r="P226" s="215">
        <f>VLOOKUP($A226,MAR!$A$2:$AP$301,42,FALSE)</f>
        <v>0</v>
      </c>
      <c r="Q226" s="215">
        <f>VLOOKUP($A226,APR!$A$2:$AL$301,38,FALSE)</f>
        <v>0</v>
      </c>
      <c r="R226" s="215">
        <f>VLOOKUP(A226,MAY!$A$2:$AM$301,39,FALSE)</f>
        <v>0</v>
      </c>
      <c r="S226" s="215">
        <f>VLOOKUP($A226,JUN!$A$2:$AO$301,38,FALSE)</f>
        <v>0</v>
      </c>
      <c r="T226" s="215">
        <f>VLOOKUP($A226,JUN!$A$2:$AO$301,41,FALSE)</f>
        <v>0</v>
      </c>
      <c r="U226" s="216">
        <f t="shared" si="6"/>
        <v>0</v>
      </c>
      <c r="V226" s="217">
        <f>SUM(VLOOKUP(A226,SEP!$A$2:$AP$301,42,FALSE),VLOOKUP(A226,DEC!$A$2:$AQ$301,43,FALSE),VLOOKUP(A226,MAR!$A$2:$AQ$301,43,FALSE),VLOOKUP(A226,JUN!$A$2:$AP$301,42,FALSE))</f>
        <v>0</v>
      </c>
      <c r="W226" s="218" t="e">
        <f t="shared" si="7"/>
        <v>#DIV/0!</v>
      </c>
    </row>
    <row r="227" spans="1:23" x14ac:dyDescent="0.25">
      <c r="A227" s="59">
        <v>226</v>
      </c>
      <c r="B227" s="157">
        <f>VLOOKUP($A227,Table2[[No]:[Date Student Last Attended Program
(mm/dd/yyyy)]],2,FALSE)</f>
        <v>0</v>
      </c>
      <c r="C227" s="157">
        <f>VLOOKUP($A227,Table2[[No]:[Date Student Last Attended Program
(mm/dd/yyyy)]],4,FALSE)</f>
        <v>0</v>
      </c>
      <c r="D227" s="157">
        <f>VLOOKUP($A227,Table2[[No]:[Date Student Last Attended Program
(mm/dd/yyyy)]],14,FALSE)</f>
        <v>0</v>
      </c>
      <c r="E227" s="58">
        <f>COUNTIF(JUL!E227:AI227,"1")</f>
        <v>0</v>
      </c>
      <c r="F227" s="58">
        <f>COUNTIF(AUG!E227:AI227,"1")</f>
        <v>0</v>
      </c>
      <c r="G227" s="58">
        <f>VLOOKUP(A227,SEP!$A$2:$AL$301,38,FALSE)</f>
        <v>0</v>
      </c>
      <c r="H227" s="58">
        <f>VLOOKUP(A227,SEP!$A$2:$AP$301,41,FALSE)</f>
        <v>0</v>
      </c>
      <c r="I227" s="58">
        <f>VLOOKUP(A227,OCT!$A$2:$AM$301,39,FALSE)</f>
        <v>0</v>
      </c>
      <c r="J227" s="57">
        <f>VLOOKUP(A227,NOV!$A$2:$AL$301,38,FALSE)</f>
        <v>0</v>
      </c>
      <c r="K227" s="57">
        <f>VLOOKUP(A227,DEC!$A$2:$AM$301,39,FALSE)</f>
        <v>0</v>
      </c>
      <c r="L227" s="57">
        <f>VLOOKUP(A227,DEC!$A$2:$AP$301,42,FALSE)</f>
        <v>0</v>
      </c>
      <c r="M227" s="57">
        <f>VLOOKUP($A227,JAN!$A$2:$AM$301,39,FALSE)</f>
        <v>0</v>
      </c>
      <c r="N227" s="57">
        <f>VLOOKUP(A227,FEB!$A$2:$AJ$301,36,FALSE)</f>
        <v>0</v>
      </c>
      <c r="O227" s="215">
        <f>VLOOKUP($A227,MAR!$A$2:$AP$301,39,FALSE)</f>
        <v>0</v>
      </c>
      <c r="P227" s="215">
        <f>VLOOKUP($A227,MAR!$A$2:$AP$301,42,FALSE)</f>
        <v>0</v>
      </c>
      <c r="Q227" s="215">
        <f>VLOOKUP($A227,APR!$A$2:$AL$301,38,FALSE)</f>
        <v>0</v>
      </c>
      <c r="R227" s="215">
        <f>VLOOKUP(A227,MAY!$A$2:$AM$301,39,FALSE)</f>
        <v>0</v>
      </c>
      <c r="S227" s="215">
        <f>VLOOKUP($A227,JUN!$A$2:$AO$301,38,FALSE)</f>
        <v>0</v>
      </c>
      <c r="T227" s="215">
        <f>VLOOKUP($A227,JUN!$A$2:$AO$301,41,FALSE)</f>
        <v>0</v>
      </c>
      <c r="U227" s="216">
        <f t="shared" si="6"/>
        <v>0</v>
      </c>
      <c r="V227" s="217">
        <f>SUM(VLOOKUP(A227,SEP!$A$2:$AP$301,42,FALSE),VLOOKUP(A227,DEC!$A$2:$AQ$301,43,FALSE),VLOOKUP(A227,MAR!$A$2:$AQ$301,43,FALSE),VLOOKUP(A227,JUN!$A$2:$AP$301,42,FALSE))</f>
        <v>0</v>
      </c>
      <c r="W227" s="218" t="e">
        <f t="shared" si="7"/>
        <v>#DIV/0!</v>
      </c>
    </row>
    <row r="228" spans="1:23" x14ac:dyDescent="0.25">
      <c r="A228" s="59">
        <v>227</v>
      </c>
      <c r="B228" s="157">
        <f>VLOOKUP($A228,Table2[[No]:[Date Student Last Attended Program
(mm/dd/yyyy)]],2,FALSE)</f>
        <v>0</v>
      </c>
      <c r="C228" s="157">
        <f>VLOOKUP($A228,Table2[[No]:[Date Student Last Attended Program
(mm/dd/yyyy)]],4,FALSE)</f>
        <v>0</v>
      </c>
      <c r="D228" s="157">
        <f>VLOOKUP($A228,Table2[[No]:[Date Student Last Attended Program
(mm/dd/yyyy)]],14,FALSE)</f>
        <v>0</v>
      </c>
      <c r="E228" s="58">
        <f>COUNTIF(JUL!E228:AI228,"1")</f>
        <v>0</v>
      </c>
      <c r="F228" s="58">
        <f>COUNTIF(AUG!E228:AI228,"1")</f>
        <v>0</v>
      </c>
      <c r="G228" s="58">
        <f>VLOOKUP(A228,SEP!$A$2:$AL$301,38,FALSE)</f>
        <v>0</v>
      </c>
      <c r="H228" s="58">
        <f>VLOOKUP(A228,SEP!$A$2:$AP$301,41,FALSE)</f>
        <v>0</v>
      </c>
      <c r="I228" s="58">
        <f>VLOOKUP(A228,OCT!$A$2:$AM$301,39,FALSE)</f>
        <v>0</v>
      </c>
      <c r="J228" s="57">
        <f>VLOOKUP(A228,NOV!$A$2:$AL$301,38,FALSE)</f>
        <v>0</v>
      </c>
      <c r="K228" s="57">
        <f>VLOOKUP(A228,DEC!$A$2:$AM$301,39,FALSE)</f>
        <v>0</v>
      </c>
      <c r="L228" s="57">
        <f>VLOOKUP(A228,DEC!$A$2:$AP$301,42,FALSE)</f>
        <v>0</v>
      </c>
      <c r="M228" s="57">
        <f>VLOOKUP($A228,JAN!$A$2:$AM$301,39,FALSE)</f>
        <v>0</v>
      </c>
      <c r="N228" s="57">
        <f>VLOOKUP(A228,FEB!$A$2:$AJ$301,36,FALSE)</f>
        <v>0</v>
      </c>
      <c r="O228" s="215">
        <f>VLOOKUP($A228,MAR!$A$2:$AP$301,39,FALSE)</f>
        <v>0</v>
      </c>
      <c r="P228" s="215">
        <f>VLOOKUP($A228,MAR!$A$2:$AP$301,42,FALSE)</f>
        <v>0</v>
      </c>
      <c r="Q228" s="215">
        <f>VLOOKUP($A228,APR!$A$2:$AL$301,38,FALSE)</f>
        <v>0</v>
      </c>
      <c r="R228" s="215">
        <f>VLOOKUP(A228,MAY!$A$2:$AM$301,39,FALSE)</f>
        <v>0</v>
      </c>
      <c r="S228" s="215">
        <f>VLOOKUP($A228,JUN!$A$2:$AO$301,38,FALSE)</f>
        <v>0</v>
      </c>
      <c r="T228" s="215">
        <f>VLOOKUP($A228,JUN!$A$2:$AO$301,41,FALSE)</f>
        <v>0</v>
      </c>
      <c r="U228" s="216">
        <f t="shared" si="6"/>
        <v>0</v>
      </c>
      <c r="V228" s="217">
        <f>SUM(VLOOKUP(A228,SEP!$A$2:$AP$301,42,FALSE),VLOOKUP(A228,DEC!$A$2:$AQ$301,43,FALSE),VLOOKUP(A228,MAR!$A$2:$AQ$301,43,FALSE),VLOOKUP(A228,JUN!$A$2:$AP$301,42,FALSE))</f>
        <v>0</v>
      </c>
      <c r="W228" s="218" t="e">
        <f t="shared" si="7"/>
        <v>#DIV/0!</v>
      </c>
    </row>
    <row r="229" spans="1:23" x14ac:dyDescent="0.25">
      <c r="A229" s="59">
        <v>228</v>
      </c>
      <c r="B229" s="157">
        <f>VLOOKUP($A229,Table2[[No]:[Date Student Last Attended Program
(mm/dd/yyyy)]],2,FALSE)</f>
        <v>0</v>
      </c>
      <c r="C229" s="157">
        <f>VLOOKUP($A229,Table2[[No]:[Date Student Last Attended Program
(mm/dd/yyyy)]],4,FALSE)</f>
        <v>0</v>
      </c>
      <c r="D229" s="157">
        <f>VLOOKUP($A229,Table2[[No]:[Date Student Last Attended Program
(mm/dd/yyyy)]],14,FALSE)</f>
        <v>0</v>
      </c>
      <c r="E229" s="58">
        <f>COUNTIF(JUL!E229:AI229,"1")</f>
        <v>0</v>
      </c>
      <c r="F229" s="58">
        <f>COUNTIF(AUG!E229:AI229,"1")</f>
        <v>0</v>
      </c>
      <c r="G229" s="58">
        <f>VLOOKUP(A229,SEP!$A$2:$AL$301,38,FALSE)</f>
        <v>0</v>
      </c>
      <c r="H229" s="58">
        <f>VLOOKUP(A229,SEP!$A$2:$AP$301,41,FALSE)</f>
        <v>0</v>
      </c>
      <c r="I229" s="58">
        <f>VLOOKUP(A229,OCT!$A$2:$AM$301,39,FALSE)</f>
        <v>0</v>
      </c>
      <c r="J229" s="57">
        <f>VLOOKUP(A229,NOV!$A$2:$AL$301,38,FALSE)</f>
        <v>0</v>
      </c>
      <c r="K229" s="57">
        <f>VLOOKUP(A229,DEC!$A$2:$AM$301,39,FALSE)</f>
        <v>0</v>
      </c>
      <c r="L229" s="57">
        <f>VLOOKUP(A229,DEC!$A$2:$AP$301,42,FALSE)</f>
        <v>0</v>
      </c>
      <c r="M229" s="57">
        <f>VLOOKUP($A229,JAN!$A$2:$AM$301,39,FALSE)</f>
        <v>0</v>
      </c>
      <c r="N229" s="57">
        <f>VLOOKUP(A229,FEB!$A$2:$AJ$301,36,FALSE)</f>
        <v>0</v>
      </c>
      <c r="O229" s="215">
        <f>VLOOKUP($A229,MAR!$A$2:$AP$301,39,FALSE)</f>
        <v>0</v>
      </c>
      <c r="P229" s="215">
        <f>VLOOKUP($A229,MAR!$A$2:$AP$301,42,FALSE)</f>
        <v>0</v>
      </c>
      <c r="Q229" s="215">
        <f>VLOOKUP($A229,APR!$A$2:$AL$301,38,FALSE)</f>
        <v>0</v>
      </c>
      <c r="R229" s="215">
        <f>VLOOKUP(A229,MAY!$A$2:$AM$301,39,FALSE)</f>
        <v>0</v>
      </c>
      <c r="S229" s="215">
        <f>VLOOKUP($A229,JUN!$A$2:$AO$301,38,FALSE)</f>
        <v>0</v>
      </c>
      <c r="T229" s="215">
        <f>VLOOKUP($A229,JUN!$A$2:$AO$301,41,FALSE)</f>
        <v>0</v>
      </c>
      <c r="U229" s="216">
        <f t="shared" si="6"/>
        <v>0</v>
      </c>
      <c r="V229" s="217">
        <f>SUM(VLOOKUP(A229,SEP!$A$2:$AP$301,42,FALSE),VLOOKUP(A229,DEC!$A$2:$AQ$301,43,FALSE),VLOOKUP(A229,MAR!$A$2:$AQ$301,43,FALSE),VLOOKUP(A229,JUN!$A$2:$AP$301,42,FALSE))</f>
        <v>0</v>
      </c>
      <c r="W229" s="218" t="e">
        <f t="shared" si="7"/>
        <v>#DIV/0!</v>
      </c>
    </row>
    <row r="230" spans="1:23" x14ac:dyDescent="0.25">
      <c r="A230" s="59">
        <v>229</v>
      </c>
      <c r="B230" s="157">
        <f>VLOOKUP($A230,Table2[[No]:[Date Student Last Attended Program
(mm/dd/yyyy)]],2,FALSE)</f>
        <v>0</v>
      </c>
      <c r="C230" s="157">
        <f>VLOOKUP($A230,Table2[[No]:[Date Student Last Attended Program
(mm/dd/yyyy)]],4,FALSE)</f>
        <v>0</v>
      </c>
      <c r="D230" s="157">
        <f>VLOOKUP($A230,Table2[[No]:[Date Student Last Attended Program
(mm/dd/yyyy)]],14,FALSE)</f>
        <v>0</v>
      </c>
      <c r="E230" s="58">
        <f>COUNTIF(JUL!E230:AI230,"1")</f>
        <v>0</v>
      </c>
      <c r="F230" s="58">
        <f>COUNTIF(AUG!E230:AI230,"1")</f>
        <v>0</v>
      </c>
      <c r="G230" s="58">
        <f>VLOOKUP(A230,SEP!$A$2:$AL$301,38,FALSE)</f>
        <v>0</v>
      </c>
      <c r="H230" s="58">
        <f>VLOOKUP(A230,SEP!$A$2:$AP$301,41,FALSE)</f>
        <v>0</v>
      </c>
      <c r="I230" s="58">
        <f>VLOOKUP(A230,OCT!$A$2:$AM$301,39,FALSE)</f>
        <v>0</v>
      </c>
      <c r="J230" s="57">
        <f>VLOOKUP(A230,NOV!$A$2:$AL$301,38,FALSE)</f>
        <v>0</v>
      </c>
      <c r="K230" s="57">
        <f>VLOOKUP(A230,DEC!$A$2:$AM$301,39,FALSE)</f>
        <v>0</v>
      </c>
      <c r="L230" s="57">
        <f>VLOOKUP(A230,DEC!$A$2:$AP$301,42,FALSE)</f>
        <v>0</v>
      </c>
      <c r="M230" s="57">
        <f>VLOOKUP($A230,JAN!$A$2:$AM$301,39,FALSE)</f>
        <v>0</v>
      </c>
      <c r="N230" s="57">
        <f>VLOOKUP(A230,FEB!$A$2:$AJ$301,36,FALSE)</f>
        <v>0</v>
      </c>
      <c r="O230" s="215">
        <f>VLOOKUP($A230,MAR!$A$2:$AP$301,39,FALSE)</f>
        <v>0</v>
      </c>
      <c r="P230" s="215">
        <f>VLOOKUP($A230,MAR!$A$2:$AP$301,42,FALSE)</f>
        <v>0</v>
      </c>
      <c r="Q230" s="215">
        <f>VLOOKUP($A230,APR!$A$2:$AL$301,38,FALSE)</f>
        <v>0</v>
      </c>
      <c r="R230" s="215">
        <f>VLOOKUP(A230,MAY!$A$2:$AM$301,39,FALSE)</f>
        <v>0</v>
      </c>
      <c r="S230" s="215">
        <f>VLOOKUP($A230,JUN!$A$2:$AO$301,38,FALSE)</f>
        <v>0</v>
      </c>
      <c r="T230" s="215">
        <f>VLOOKUP($A230,JUN!$A$2:$AO$301,41,FALSE)</f>
        <v>0</v>
      </c>
      <c r="U230" s="216">
        <f t="shared" si="6"/>
        <v>0</v>
      </c>
      <c r="V230" s="217">
        <f>SUM(VLOOKUP(A230,SEP!$A$2:$AP$301,42,FALSE),VLOOKUP(A230,DEC!$A$2:$AQ$301,43,FALSE),VLOOKUP(A230,MAR!$A$2:$AQ$301,43,FALSE),VLOOKUP(A230,JUN!$A$2:$AP$301,42,FALSE))</f>
        <v>0</v>
      </c>
      <c r="W230" s="218" t="e">
        <f t="shared" si="7"/>
        <v>#DIV/0!</v>
      </c>
    </row>
    <row r="231" spans="1:23" x14ac:dyDescent="0.25">
      <c r="A231" s="59">
        <v>230</v>
      </c>
      <c r="B231" s="157">
        <f>VLOOKUP($A231,Table2[[No]:[Date Student Last Attended Program
(mm/dd/yyyy)]],2,FALSE)</f>
        <v>0</v>
      </c>
      <c r="C231" s="157">
        <f>VLOOKUP($A231,Table2[[No]:[Date Student Last Attended Program
(mm/dd/yyyy)]],4,FALSE)</f>
        <v>0</v>
      </c>
      <c r="D231" s="157">
        <f>VLOOKUP($A231,Table2[[No]:[Date Student Last Attended Program
(mm/dd/yyyy)]],14,FALSE)</f>
        <v>0</v>
      </c>
      <c r="E231" s="58">
        <f>COUNTIF(JUL!E231:AI231,"1")</f>
        <v>0</v>
      </c>
      <c r="F231" s="58">
        <f>COUNTIF(AUG!E231:AI231,"1")</f>
        <v>0</v>
      </c>
      <c r="G231" s="58">
        <f>VLOOKUP(A231,SEP!$A$2:$AL$301,38,FALSE)</f>
        <v>0</v>
      </c>
      <c r="H231" s="58">
        <f>VLOOKUP(A231,SEP!$A$2:$AP$301,41,FALSE)</f>
        <v>0</v>
      </c>
      <c r="I231" s="58">
        <f>VLOOKUP(A231,OCT!$A$2:$AM$301,39,FALSE)</f>
        <v>0</v>
      </c>
      <c r="J231" s="57">
        <f>VLOOKUP(A231,NOV!$A$2:$AL$301,38,FALSE)</f>
        <v>0</v>
      </c>
      <c r="K231" s="57">
        <f>VLOOKUP(A231,DEC!$A$2:$AM$301,39,FALSE)</f>
        <v>0</v>
      </c>
      <c r="L231" s="57">
        <f>VLOOKUP(A231,DEC!$A$2:$AP$301,42,FALSE)</f>
        <v>0</v>
      </c>
      <c r="M231" s="57">
        <f>VLOOKUP($A231,JAN!$A$2:$AM$301,39,FALSE)</f>
        <v>0</v>
      </c>
      <c r="N231" s="57">
        <f>VLOOKUP(A231,FEB!$A$2:$AJ$301,36,FALSE)</f>
        <v>0</v>
      </c>
      <c r="O231" s="215">
        <f>VLOOKUP($A231,MAR!$A$2:$AP$301,39,FALSE)</f>
        <v>0</v>
      </c>
      <c r="P231" s="215">
        <f>VLOOKUP($A231,MAR!$A$2:$AP$301,42,FALSE)</f>
        <v>0</v>
      </c>
      <c r="Q231" s="215">
        <f>VLOOKUP($A231,APR!$A$2:$AL$301,38,FALSE)</f>
        <v>0</v>
      </c>
      <c r="R231" s="215">
        <f>VLOOKUP(A231,MAY!$A$2:$AM$301,39,FALSE)</f>
        <v>0</v>
      </c>
      <c r="S231" s="215">
        <f>VLOOKUP($A231,JUN!$A$2:$AO$301,38,FALSE)</f>
        <v>0</v>
      </c>
      <c r="T231" s="215">
        <f>VLOOKUP($A231,JUN!$A$2:$AO$301,41,FALSE)</f>
        <v>0</v>
      </c>
      <c r="U231" s="216">
        <f t="shared" si="6"/>
        <v>0</v>
      </c>
      <c r="V231" s="217">
        <f>SUM(VLOOKUP(A231,SEP!$A$2:$AP$301,42,FALSE),VLOOKUP(A231,DEC!$A$2:$AQ$301,43,FALSE),VLOOKUP(A231,MAR!$A$2:$AQ$301,43,FALSE),VLOOKUP(A231,JUN!$A$2:$AP$301,42,FALSE))</f>
        <v>0</v>
      </c>
      <c r="W231" s="218" t="e">
        <f t="shared" si="7"/>
        <v>#DIV/0!</v>
      </c>
    </row>
    <row r="232" spans="1:23" x14ac:dyDescent="0.25">
      <c r="A232" s="59">
        <v>231</v>
      </c>
      <c r="B232" s="157">
        <f>VLOOKUP($A232,Table2[[No]:[Date Student Last Attended Program
(mm/dd/yyyy)]],2,FALSE)</f>
        <v>0</v>
      </c>
      <c r="C232" s="157">
        <f>VLOOKUP($A232,Table2[[No]:[Date Student Last Attended Program
(mm/dd/yyyy)]],4,FALSE)</f>
        <v>0</v>
      </c>
      <c r="D232" s="157">
        <f>VLOOKUP($A232,Table2[[No]:[Date Student Last Attended Program
(mm/dd/yyyy)]],14,FALSE)</f>
        <v>0</v>
      </c>
      <c r="E232" s="58">
        <f>COUNTIF(JUL!E232:AI232,"1")</f>
        <v>0</v>
      </c>
      <c r="F232" s="58">
        <f>COUNTIF(AUG!E232:AI232,"1")</f>
        <v>0</v>
      </c>
      <c r="G232" s="58">
        <f>VLOOKUP(A232,SEP!$A$2:$AL$301,38,FALSE)</f>
        <v>0</v>
      </c>
      <c r="H232" s="58">
        <f>VLOOKUP(A232,SEP!$A$2:$AP$301,41,FALSE)</f>
        <v>0</v>
      </c>
      <c r="I232" s="58">
        <f>VLOOKUP(A232,OCT!$A$2:$AM$301,39,FALSE)</f>
        <v>0</v>
      </c>
      <c r="J232" s="57">
        <f>VLOOKUP(A232,NOV!$A$2:$AL$301,38,FALSE)</f>
        <v>0</v>
      </c>
      <c r="K232" s="57">
        <f>VLOOKUP(A232,DEC!$A$2:$AM$301,39,FALSE)</f>
        <v>0</v>
      </c>
      <c r="L232" s="57">
        <f>VLOOKUP(A232,DEC!$A$2:$AP$301,42,FALSE)</f>
        <v>0</v>
      </c>
      <c r="M232" s="57">
        <f>VLOOKUP($A232,JAN!$A$2:$AM$301,39,FALSE)</f>
        <v>0</v>
      </c>
      <c r="N232" s="57">
        <f>VLOOKUP(A232,FEB!$A$2:$AJ$301,36,FALSE)</f>
        <v>0</v>
      </c>
      <c r="O232" s="215">
        <f>VLOOKUP($A232,MAR!$A$2:$AP$301,39,FALSE)</f>
        <v>0</v>
      </c>
      <c r="P232" s="215">
        <f>VLOOKUP($A232,MAR!$A$2:$AP$301,42,FALSE)</f>
        <v>0</v>
      </c>
      <c r="Q232" s="215">
        <f>VLOOKUP($A232,APR!$A$2:$AL$301,38,FALSE)</f>
        <v>0</v>
      </c>
      <c r="R232" s="215">
        <f>VLOOKUP(A232,MAY!$A$2:$AM$301,39,FALSE)</f>
        <v>0</v>
      </c>
      <c r="S232" s="215">
        <f>VLOOKUP($A232,JUN!$A$2:$AO$301,38,FALSE)</f>
        <v>0</v>
      </c>
      <c r="T232" s="215">
        <f>VLOOKUP($A232,JUN!$A$2:$AO$301,41,FALSE)</f>
        <v>0</v>
      </c>
      <c r="U232" s="216">
        <f t="shared" si="6"/>
        <v>0</v>
      </c>
      <c r="V232" s="217">
        <f>SUM(VLOOKUP(A232,SEP!$A$2:$AP$301,42,FALSE),VLOOKUP(A232,DEC!$A$2:$AQ$301,43,FALSE),VLOOKUP(A232,MAR!$A$2:$AQ$301,43,FALSE),VLOOKUP(A232,JUN!$A$2:$AP$301,42,FALSE))</f>
        <v>0</v>
      </c>
      <c r="W232" s="218" t="e">
        <f t="shared" si="7"/>
        <v>#DIV/0!</v>
      </c>
    </row>
    <row r="233" spans="1:23" x14ac:dyDescent="0.25">
      <c r="A233" s="59">
        <v>232</v>
      </c>
      <c r="B233" s="157">
        <f>VLOOKUP($A233,Table2[[No]:[Date Student Last Attended Program
(mm/dd/yyyy)]],2,FALSE)</f>
        <v>0</v>
      </c>
      <c r="C233" s="157">
        <f>VLOOKUP($A233,Table2[[No]:[Date Student Last Attended Program
(mm/dd/yyyy)]],4,FALSE)</f>
        <v>0</v>
      </c>
      <c r="D233" s="157">
        <f>VLOOKUP($A233,Table2[[No]:[Date Student Last Attended Program
(mm/dd/yyyy)]],14,FALSE)</f>
        <v>0</v>
      </c>
      <c r="E233" s="58">
        <f>COUNTIF(JUL!E233:AI233,"1")</f>
        <v>0</v>
      </c>
      <c r="F233" s="58">
        <f>COUNTIF(AUG!E233:AI233,"1")</f>
        <v>0</v>
      </c>
      <c r="G233" s="58">
        <f>VLOOKUP(A233,SEP!$A$2:$AL$301,38,FALSE)</f>
        <v>0</v>
      </c>
      <c r="H233" s="58">
        <f>VLOOKUP(A233,SEP!$A$2:$AP$301,41,FALSE)</f>
        <v>0</v>
      </c>
      <c r="I233" s="58">
        <f>VLOOKUP(A233,OCT!$A$2:$AM$301,39,FALSE)</f>
        <v>0</v>
      </c>
      <c r="J233" s="57">
        <f>VLOOKUP(A233,NOV!$A$2:$AL$301,38,FALSE)</f>
        <v>0</v>
      </c>
      <c r="K233" s="57">
        <f>VLOOKUP(A233,DEC!$A$2:$AM$301,39,FALSE)</f>
        <v>0</v>
      </c>
      <c r="L233" s="57">
        <f>VLOOKUP(A233,DEC!$A$2:$AP$301,42,FALSE)</f>
        <v>0</v>
      </c>
      <c r="M233" s="57">
        <f>VLOOKUP($A233,JAN!$A$2:$AM$301,39,FALSE)</f>
        <v>0</v>
      </c>
      <c r="N233" s="57">
        <f>VLOOKUP(A233,FEB!$A$2:$AJ$301,36,FALSE)</f>
        <v>0</v>
      </c>
      <c r="O233" s="215">
        <f>VLOOKUP($A233,MAR!$A$2:$AP$301,39,FALSE)</f>
        <v>0</v>
      </c>
      <c r="P233" s="215">
        <f>VLOOKUP($A233,MAR!$A$2:$AP$301,42,FALSE)</f>
        <v>0</v>
      </c>
      <c r="Q233" s="215">
        <f>VLOOKUP($A233,APR!$A$2:$AL$301,38,FALSE)</f>
        <v>0</v>
      </c>
      <c r="R233" s="215">
        <f>VLOOKUP(A233,MAY!$A$2:$AM$301,39,FALSE)</f>
        <v>0</v>
      </c>
      <c r="S233" s="215">
        <f>VLOOKUP($A233,JUN!$A$2:$AO$301,38,FALSE)</f>
        <v>0</v>
      </c>
      <c r="T233" s="215">
        <f>VLOOKUP($A233,JUN!$A$2:$AO$301,41,FALSE)</f>
        <v>0</v>
      </c>
      <c r="U233" s="216">
        <f t="shared" si="6"/>
        <v>0</v>
      </c>
      <c r="V233" s="217">
        <f>SUM(VLOOKUP(A233,SEP!$A$2:$AP$301,42,FALSE),VLOOKUP(A233,DEC!$A$2:$AQ$301,43,FALSE),VLOOKUP(A233,MAR!$A$2:$AQ$301,43,FALSE),VLOOKUP(A233,JUN!$A$2:$AP$301,42,FALSE))</f>
        <v>0</v>
      </c>
      <c r="W233" s="218" t="e">
        <f t="shared" si="7"/>
        <v>#DIV/0!</v>
      </c>
    </row>
    <row r="234" spans="1:23" x14ac:dyDescent="0.25">
      <c r="A234" s="59">
        <v>233</v>
      </c>
      <c r="B234" s="157">
        <f>VLOOKUP($A234,Table2[[No]:[Date Student Last Attended Program
(mm/dd/yyyy)]],2,FALSE)</f>
        <v>0</v>
      </c>
      <c r="C234" s="157">
        <f>VLOOKUP($A234,Table2[[No]:[Date Student Last Attended Program
(mm/dd/yyyy)]],4,FALSE)</f>
        <v>0</v>
      </c>
      <c r="D234" s="157">
        <f>VLOOKUP($A234,Table2[[No]:[Date Student Last Attended Program
(mm/dd/yyyy)]],14,FALSE)</f>
        <v>0</v>
      </c>
      <c r="E234" s="58">
        <f>COUNTIF(JUL!E234:AI234,"1")</f>
        <v>0</v>
      </c>
      <c r="F234" s="58">
        <f>COUNTIF(AUG!E234:AI234,"1")</f>
        <v>0</v>
      </c>
      <c r="G234" s="58">
        <f>VLOOKUP(A234,SEP!$A$2:$AL$301,38,FALSE)</f>
        <v>0</v>
      </c>
      <c r="H234" s="58">
        <f>VLOOKUP(A234,SEP!$A$2:$AP$301,41,FALSE)</f>
        <v>0</v>
      </c>
      <c r="I234" s="58">
        <f>VLOOKUP(A234,OCT!$A$2:$AM$301,39,FALSE)</f>
        <v>0</v>
      </c>
      <c r="J234" s="57">
        <f>VLOOKUP(A234,NOV!$A$2:$AL$301,38,FALSE)</f>
        <v>0</v>
      </c>
      <c r="K234" s="57">
        <f>VLOOKUP(A234,DEC!$A$2:$AM$301,39,FALSE)</f>
        <v>0</v>
      </c>
      <c r="L234" s="57">
        <f>VLOOKUP(A234,DEC!$A$2:$AP$301,42,FALSE)</f>
        <v>0</v>
      </c>
      <c r="M234" s="57">
        <f>VLOOKUP($A234,JAN!$A$2:$AM$301,39,FALSE)</f>
        <v>0</v>
      </c>
      <c r="N234" s="57">
        <f>VLOOKUP(A234,FEB!$A$2:$AJ$301,36,FALSE)</f>
        <v>0</v>
      </c>
      <c r="O234" s="215">
        <f>VLOOKUP($A234,MAR!$A$2:$AP$301,39,FALSE)</f>
        <v>0</v>
      </c>
      <c r="P234" s="215">
        <f>VLOOKUP($A234,MAR!$A$2:$AP$301,42,FALSE)</f>
        <v>0</v>
      </c>
      <c r="Q234" s="215">
        <f>VLOOKUP($A234,APR!$A$2:$AL$301,38,FALSE)</f>
        <v>0</v>
      </c>
      <c r="R234" s="215">
        <f>VLOOKUP(A234,MAY!$A$2:$AM$301,39,FALSE)</f>
        <v>0</v>
      </c>
      <c r="S234" s="215">
        <f>VLOOKUP($A234,JUN!$A$2:$AO$301,38,FALSE)</f>
        <v>0</v>
      </c>
      <c r="T234" s="215">
        <f>VLOOKUP($A234,JUN!$A$2:$AO$301,41,FALSE)</f>
        <v>0</v>
      </c>
      <c r="U234" s="216">
        <f t="shared" si="6"/>
        <v>0</v>
      </c>
      <c r="V234" s="217">
        <f>SUM(VLOOKUP(A234,SEP!$A$2:$AP$301,42,FALSE),VLOOKUP(A234,DEC!$A$2:$AQ$301,43,FALSE),VLOOKUP(A234,MAR!$A$2:$AQ$301,43,FALSE),VLOOKUP(A234,JUN!$A$2:$AP$301,42,FALSE))</f>
        <v>0</v>
      </c>
      <c r="W234" s="218" t="e">
        <f t="shared" si="7"/>
        <v>#DIV/0!</v>
      </c>
    </row>
    <row r="235" spans="1:23" x14ac:dyDescent="0.25">
      <c r="A235" s="59">
        <v>234</v>
      </c>
      <c r="B235" s="157">
        <f>VLOOKUP($A235,Table2[[No]:[Date Student Last Attended Program
(mm/dd/yyyy)]],2,FALSE)</f>
        <v>0</v>
      </c>
      <c r="C235" s="157">
        <f>VLOOKUP($A235,Table2[[No]:[Date Student Last Attended Program
(mm/dd/yyyy)]],4,FALSE)</f>
        <v>0</v>
      </c>
      <c r="D235" s="157">
        <f>VLOOKUP($A235,Table2[[No]:[Date Student Last Attended Program
(mm/dd/yyyy)]],14,FALSE)</f>
        <v>0</v>
      </c>
      <c r="E235" s="58">
        <f>COUNTIF(JUL!E235:AI235,"1")</f>
        <v>0</v>
      </c>
      <c r="F235" s="58">
        <f>COUNTIF(AUG!E235:AI235,"1")</f>
        <v>0</v>
      </c>
      <c r="G235" s="58">
        <f>VLOOKUP(A235,SEP!$A$2:$AL$301,38,FALSE)</f>
        <v>0</v>
      </c>
      <c r="H235" s="58">
        <f>VLOOKUP(A235,SEP!$A$2:$AP$301,41,FALSE)</f>
        <v>0</v>
      </c>
      <c r="I235" s="58">
        <f>VLOOKUP(A235,OCT!$A$2:$AM$301,39,FALSE)</f>
        <v>0</v>
      </c>
      <c r="J235" s="57">
        <f>VLOOKUP(A235,NOV!$A$2:$AL$301,38,FALSE)</f>
        <v>0</v>
      </c>
      <c r="K235" s="57">
        <f>VLOOKUP(A235,DEC!$A$2:$AM$301,39,FALSE)</f>
        <v>0</v>
      </c>
      <c r="L235" s="57">
        <f>VLOOKUP(A235,DEC!$A$2:$AP$301,42,FALSE)</f>
        <v>0</v>
      </c>
      <c r="M235" s="57">
        <f>VLOOKUP($A235,JAN!$A$2:$AM$301,39,FALSE)</f>
        <v>0</v>
      </c>
      <c r="N235" s="57">
        <f>VLOOKUP(A235,FEB!$A$2:$AJ$301,36,FALSE)</f>
        <v>0</v>
      </c>
      <c r="O235" s="215">
        <f>VLOOKUP($A235,MAR!$A$2:$AP$301,39,FALSE)</f>
        <v>0</v>
      </c>
      <c r="P235" s="215">
        <f>VLOOKUP($A235,MAR!$A$2:$AP$301,42,FALSE)</f>
        <v>0</v>
      </c>
      <c r="Q235" s="215">
        <f>VLOOKUP($A235,APR!$A$2:$AL$301,38,FALSE)</f>
        <v>0</v>
      </c>
      <c r="R235" s="215">
        <f>VLOOKUP(A235,MAY!$A$2:$AM$301,39,FALSE)</f>
        <v>0</v>
      </c>
      <c r="S235" s="215">
        <f>VLOOKUP($A235,JUN!$A$2:$AO$301,38,FALSE)</f>
        <v>0</v>
      </c>
      <c r="T235" s="215">
        <f>VLOOKUP($A235,JUN!$A$2:$AO$301,41,FALSE)</f>
        <v>0</v>
      </c>
      <c r="U235" s="216">
        <f t="shared" si="6"/>
        <v>0</v>
      </c>
      <c r="V235" s="217">
        <f>SUM(VLOOKUP(A235,SEP!$A$2:$AP$301,42,FALSE),VLOOKUP(A235,DEC!$A$2:$AQ$301,43,FALSE),VLOOKUP(A235,MAR!$A$2:$AQ$301,43,FALSE),VLOOKUP(A235,JUN!$A$2:$AP$301,42,FALSE))</f>
        <v>0</v>
      </c>
      <c r="W235" s="218" t="e">
        <f t="shared" si="7"/>
        <v>#DIV/0!</v>
      </c>
    </row>
    <row r="236" spans="1:23" x14ac:dyDescent="0.25">
      <c r="A236" s="59">
        <v>235</v>
      </c>
      <c r="B236" s="157">
        <f>VLOOKUP($A236,Table2[[No]:[Date Student Last Attended Program
(mm/dd/yyyy)]],2,FALSE)</f>
        <v>0</v>
      </c>
      <c r="C236" s="157">
        <f>VLOOKUP($A236,Table2[[No]:[Date Student Last Attended Program
(mm/dd/yyyy)]],4,FALSE)</f>
        <v>0</v>
      </c>
      <c r="D236" s="157">
        <f>VLOOKUP($A236,Table2[[No]:[Date Student Last Attended Program
(mm/dd/yyyy)]],14,FALSE)</f>
        <v>0</v>
      </c>
      <c r="E236" s="58">
        <f>COUNTIF(JUL!E236:AI236,"1")</f>
        <v>0</v>
      </c>
      <c r="F236" s="58">
        <f>COUNTIF(AUG!E236:AI236,"1")</f>
        <v>0</v>
      </c>
      <c r="G236" s="58">
        <f>VLOOKUP(A236,SEP!$A$2:$AL$301,38,FALSE)</f>
        <v>0</v>
      </c>
      <c r="H236" s="58">
        <f>VLOOKUP(A236,SEP!$A$2:$AP$301,41,FALSE)</f>
        <v>0</v>
      </c>
      <c r="I236" s="58">
        <f>VLOOKUP(A236,OCT!$A$2:$AM$301,39,FALSE)</f>
        <v>0</v>
      </c>
      <c r="J236" s="57">
        <f>VLOOKUP(A236,NOV!$A$2:$AL$301,38,FALSE)</f>
        <v>0</v>
      </c>
      <c r="K236" s="57">
        <f>VLOOKUP(A236,DEC!$A$2:$AM$301,39,FALSE)</f>
        <v>0</v>
      </c>
      <c r="L236" s="57">
        <f>VLOOKUP(A236,DEC!$A$2:$AP$301,42,FALSE)</f>
        <v>0</v>
      </c>
      <c r="M236" s="57">
        <f>VLOOKUP($A236,JAN!$A$2:$AM$301,39,FALSE)</f>
        <v>0</v>
      </c>
      <c r="N236" s="57">
        <f>VLOOKUP(A236,FEB!$A$2:$AJ$301,36,FALSE)</f>
        <v>0</v>
      </c>
      <c r="O236" s="215">
        <f>VLOOKUP($A236,MAR!$A$2:$AP$301,39,FALSE)</f>
        <v>0</v>
      </c>
      <c r="P236" s="215">
        <f>VLOOKUP($A236,MAR!$A$2:$AP$301,42,FALSE)</f>
        <v>0</v>
      </c>
      <c r="Q236" s="215">
        <f>VLOOKUP($A236,APR!$A$2:$AL$301,38,FALSE)</f>
        <v>0</v>
      </c>
      <c r="R236" s="215">
        <f>VLOOKUP(A236,MAY!$A$2:$AM$301,39,FALSE)</f>
        <v>0</v>
      </c>
      <c r="S236" s="215">
        <f>VLOOKUP($A236,JUN!$A$2:$AO$301,38,FALSE)</f>
        <v>0</v>
      </c>
      <c r="T236" s="215">
        <f>VLOOKUP($A236,JUN!$A$2:$AO$301,41,FALSE)</f>
        <v>0</v>
      </c>
      <c r="U236" s="216">
        <f t="shared" si="6"/>
        <v>0</v>
      </c>
      <c r="V236" s="217">
        <f>SUM(VLOOKUP(A236,SEP!$A$2:$AP$301,42,FALSE),VLOOKUP(A236,DEC!$A$2:$AQ$301,43,FALSE),VLOOKUP(A236,MAR!$A$2:$AQ$301,43,FALSE),VLOOKUP(A236,JUN!$A$2:$AP$301,42,FALSE))</f>
        <v>0</v>
      </c>
      <c r="W236" s="218" t="e">
        <f t="shared" si="7"/>
        <v>#DIV/0!</v>
      </c>
    </row>
    <row r="237" spans="1:23" x14ac:dyDescent="0.25">
      <c r="A237" s="59">
        <v>236</v>
      </c>
      <c r="B237" s="157">
        <f>VLOOKUP($A237,Table2[[No]:[Date Student Last Attended Program
(mm/dd/yyyy)]],2,FALSE)</f>
        <v>0</v>
      </c>
      <c r="C237" s="157">
        <f>VLOOKUP($A237,Table2[[No]:[Date Student Last Attended Program
(mm/dd/yyyy)]],4,FALSE)</f>
        <v>0</v>
      </c>
      <c r="D237" s="157">
        <f>VLOOKUP($A237,Table2[[No]:[Date Student Last Attended Program
(mm/dd/yyyy)]],14,FALSE)</f>
        <v>0</v>
      </c>
      <c r="E237" s="58">
        <f>COUNTIF(JUL!E237:AI237,"1")</f>
        <v>0</v>
      </c>
      <c r="F237" s="58">
        <f>COUNTIF(AUG!E237:AI237,"1")</f>
        <v>0</v>
      </c>
      <c r="G237" s="58">
        <f>VLOOKUP(A237,SEP!$A$2:$AL$301,38,FALSE)</f>
        <v>0</v>
      </c>
      <c r="H237" s="58">
        <f>VLOOKUP(A237,SEP!$A$2:$AP$301,41,FALSE)</f>
        <v>0</v>
      </c>
      <c r="I237" s="58">
        <f>VLOOKUP(A237,OCT!$A$2:$AM$301,39,FALSE)</f>
        <v>0</v>
      </c>
      <c r="J237" s="57">
        <f>VLOOKUP(A237,NOV!$A$2:$AL$301,38,FALSE)</f>
        <v>0</v>
      </c>
      <c r="K237" s="57">
        <f>VLOOKUP(A237,DEC!$A$2:$AM$301,39,FALSE)</f>
        <v>0</v>
      </c>
      <c r="L237" s="57">
        <f>VLOOKUP(A237,DEC!$A$2:$AP$301,42,FALSE)</f>
        <v>0</v>
      </c>
      <c r="M237" s="57">
        <f>VLOOKUP($A237,JAN!$A$2:$AM$301,39,FALSE)</f>
        <v>0</v>
      </c>
      <c r="N237" s="57">
        <f>VLOOKUP(A237,FEB!$A$2:$AJ$301,36,FALSE)</f>
        <v>0</v>
      </c>
      <c r="O237" s="215">
        <f>VLOOKUP($A237,MAR!$A$2:$AP$301,39,FALSE)</f>
        <v>0</v>
      </c>
      <c r="P237" s="215">
        <f>VLOOKUP($A237,MAR!$A$2:$AP$301,42,FALSE)</f>
        <v>0</v>
      </c>
      <c r="Q237" s="215">
        <f>VLOOKUP($A237,APR!$A$2:$AL$301,38,FALSE)</f>
        <v>0</v>
      </c>
      <c r="R237" s="215">
        <f>VLOOKUP(A237,MAY!$A$2:$AM$301,39,FALSE)</f>
        <v>0</v>
      </c>
      <c r="S237" s="215">
        <f>VLOOKUP($A237,JUN!$A$2:$AO$301,38,FALSE)</f>
        <v>0</v>
      </c>
      <c r="T237" s="215">
        <f>VLOOKUP($A237,JUN!$A$2:$AO$301,41,FALSE)</f>
        <v>0</v>
      </c>
      <c r="U237" s="216">
        <f t="shared" si="6"/>
        <v>0</v>
      </c>
      <c r="V237" s="217">
        <f>SUM(VLOOKUP(A237,SEP!$A$2:$AP$301,42,FALSE),VLOOKUP(A237,DEC!$A$2:$AQ$301,43,FALSE),VLOOKUP(A237,MAR!$A$2:$AQ$301,43,FALSE),VLOOKUP(A237,JUN!$A$2:$AP$301,42,FALSE))</f>
        <v>0</v>
      </c>
      <c r="W237" s="218" t="e">
        <f t="shared" si="7"/>
        <v>#DIV/0!</v>
      </c>
    </row>
    <row r="238" spans="1:23" x14ac:dyDescent="0.25">
      <c r="A238" s="59">
        <v>237</v>
      </c>
      <c r="B238" s="157">
        <f>VLOOKUP($A238,Table2[[No]:[Date Student Last Attended Program
(mm/dd/yyyy)]],2,FALSE)</f>
        <v>0</v>
      </c>
      <c r="C238" s="157">
        <f>VLOOKUP($A238,Table2[[No]:[Date Student Last Attended Program
(mm/dd/yyyy)]],4,FALSE)</f>
        <v>0</v>
      </c>
      <c r="D238" s="157">
        <f>VLOOKUP($A238,Table2[[No]:[Date Student Last Attended Program
(mm/dd/yyyy)]],14,FALSE)</f>
        <v>0</v>
      </c>
      <c r="E238" s="58">
        <f>COUNTIF(JUL!E238:AI238,"1")</f>
        <v>0</v>
      </c>
      <c r="F238" s="58">
        <f>COUNTIF(AUG!E238:AI238,"1")</f>
        <v>0</v>
      </c>
      <c r="G238" s="58">
        <f>VLOOKUP(A238,SEP!$A$2:$AL$301,38,FALSE)</f>
        <v>0</v>
      </c>
      <c r="H238" s="58">
        <f>VLOOKUP(A238,SEP!$A$2:$AP$301,41,FALSE)</f>
        <v>0</v>
      </c>
      <c r="I238" s="58">
        <f>VLOOKUP(A238,OCT!$A$2:$AM$301,39,FALSE)</f>
        <v>0</v>
      </c>
      <c r="J238" s="57">
        <f>VLOOKUP(A238,NOV!$A$2:$AL$301,38,FALSE)</f>
        <v>0</v>
      </c>
      <c r="K238" s="57">
        <f>VLOOKUP(A238,DEC!$A$2:$AM$301,39,FALSE)</f>
        <v>0</v>
      </c>
      <c r="L238" s="57">
        <f>VLOOKUP(A238,DEC!$A$2:$AP$301,42,FALSE)</f>
        <v>0</v>
      </c>
      <c r="M238" s="57">
        <f>VLOOKUP($A238,JAN!$A$2:$AM$301,39,FALSE)</f>
        <v>0</v>
      </c>
      <c r="N238" s="57">
        <f>VLOOKUP(A238,FEB!$A$2:$AJ$301,36,FALSE)</f>
        <v>0</v>
      </c>
      <c r="O238" s="215">
        <f>VLOOKUP($A238,MAR!$A$2:$AP$301,39,FALSE)</f>
        <v>0</v>
      </c>
      <c r="P238" s="215">
        <f>VLOOKUP($A238,MAR!$A$2:$AP$301,42,FALSE)</f>
        <v>0</v>
      </c>
      <c r="Q238" s="215">
        <f>VLOOKUP($A238,APR!$A$2:$AL$301,38,FALSE)</f>
        <v>0</v>
      </c>
      <c r="R238" s="215">
        <f>VLOOKUP(A238,MAY!$A$2:$AM$301,39,FALSE)</f>
        <v>0</v>
      </c>
      <c r="S238" s="215">
        <f>VLOOKUP($A238,JUN!$A$2:$AO$301,38,FALSE)</f>
        <v>0</v>
      </c>
      <c r="T238" s="215">
        <f>VLOOKUP($A238,JUN!$A$2:$AO$301,41,FALSE)</f>
        <v>0</v>
      </c>
      <c r="U238" s="216">
        <f t="shared" si="6"/>
        <v>0</v>
      </c>
      <c r="V238" s="217">
        <f>SUM(VLOOKUP(A238,SEP!$A$2:$AP$301,42,FALSE),VLOOKUP(A238,DEC!$A$2:$AQ$301,43,FALSE),VLOOKUP(A238,MAR!$A$2:$AQ$301,43,FALSE),VLOOKUP(A238,JUN!$A$2:$AP$301,42,FALSE))</f>
        <v>0</v>
      </c>
      <c r="W238" s="218" t="e">
        <f t="shared" si="7"/>
        <v>#DIV/0!</v>
      </c>
    </row>
    <row r="239" spans="1:23" x14ac:dyDescent="0.25">
      <c r="A239" s="59">
        <v>238</v>
      </c>
      <c r="B239" s="157">
        <f>VLOOKUP($A239,Table2[[No]:[Date Student Last Attended Program
(mm/dd/yyyy)]],2,FALSE)</f>
        <v>0</v>
      </c>
      <c r="C239" s="157">
        <f>VLOOKUP($A239,Table2[[No]:[Date Student Last Attended Program
(mm/dd/yyyy)]],4,FALSE)</f>
        <v>0</v>
      </c>
      <c r="D239" s="157">
        <f>VLOOKUP($A239,Table2[[No]:[Date Student Last Attended Program
(mm/dd/yyyy)]],14,FALSE)</f>
        <v>0</v>
      </c>
      <c r="E239" s="58">
        <f>COUNTIF(JUL!E239:AI239,"1")</f>
        <v>0</v>
      </c>
      <c r="F239" s="58">
        <f>COUNTIF(AUG!E239:AI239,"1")</f>
        <v>0</v>
      </c>
      <c r="G239" s="58">
        <f>VLOOKUP(A239,SEP!$A$2:$AL$301,38,FALSE)</f>
        <v>0</v>
      </c>
      <c r="H239" s="58">
        <f>VLOOKUP(A239,SEP!$A$2:$AP$301,41,FALSE)</f>
        <v>0</v>
      </c>
      <c r="I239" s="58">
        <f>VLOOKUP(A239,OCT!$A$2:$AM$301,39,FALSE)</f>
        <v>0</v>
      </c>
      <c r="J239" s="57">
        <f>VLOOKUP(A239,NOV!$A$2:$AL$301,38,FALSE)</f>
        <v>0</v>
      </c>
      <c r="K239" s="57">
        <f>VLOOKUP(A239,DEC!$A$2:$AM$301,39,FALSE)</f>
        <v>0</v>
      </c>
      <c r="L239" s="57">
        <f>VLOOKUP(A239,DEC!$A$2:$AP$301,42,FALSE)</f>
        <v>0</v>
      </c>
      <c r="M239" s="57">
        <f>VLOOKUP($A239,JAN!$A$2:$AM$301,39,FALSE)</f>
        <v>0</v>
      </c>
      <c r="N239" s="57">
        <f>VLOOKUP(A239,FEB!$A$2:$AJ$301,36,FALSE)</f>
        <v>0</v>
      </c>
      <c r="O239" s="215">
        <f>VLOOKUP($A239,MAR!$A$2:$AP$301,39,FALSE)</f>
        <v>0</v>
      </c>
      <c r="P239" s="215">
        <f>VLOOKUP($A239,MAR!$A$2:$AP$301,42,FALSE)</f>
        <v>0</v>
      </c>
      <c r="Q239" s="215">
        <f>VLOOKUP($A239,APR!$A$2:$AL$301,38,FALSE)</f>
        <v>0</v>
      </c>
      <c r="R239" s="215">
        <f>VLOOKUP(A239,MAY!$A$2:$AM$301,39,FALSE)</f>
        <v>0</v>
      </c>
      <c r="S239" s="215">
        <f>VLOOKUP($A239,JUN!$A$2:$AO$301,38,FALSE)</f>
        <v>0</v>
      </c>
      <c r="T239" s="215">
        <f>VLOOKUP($A239,JUN!$A$2:$AO$301,41,FALSE)</f>
        <v>0</v>
      </c>
      <c r="U239" s="216">
        <f t="shared" si="6"/>
        <v>0</v>
      </c>
      <c r="V239" s="217">
        <f>SUM(VLOOKUP(A239,SEP!$A$2:$AP$301,42,FALSE),VLOOKUP(A239,DEC!$A$2:$AQ$301,43,FALSE),VLOOKUP(A239,MAR!$A$2:$AQ$301,43,FALSE),VLOOKUP(A239,JUN!$A$2:$AP$301,42,FALSE))</f>
        <v>0</v>
      </c>
      <c r="W239" s="218" t="e">
        <f t="shared" si="7"/>
        <v>#DIV/0!</v>
      </c>
    </row>
    <row r="240" spans="1:23" x14ac:dyDescent="0.25">
      <c r="A240" s="59">
        <v>239</v>
      </c>
      <c r="B240" s="157">
        <f>VLOOKUP($A240,Table2[[No]:[Date Student Last Attended Program
(mm/dd/yyyy)]],2,FALSE)</f>
        <v>0</v>
      </c>
      <c r="C240" s="157">
        <f>VLOOKUP($A240,Table2[[No]:[Date Student Last Attended Program
(mm/dd/yyyy)]],4,FALSE)</f>
        <v>0</v>
      </c>
      <c r="D240" s="157">
        <f>VLOOKUP($A240,Table2[[No]:[Date Student Last Attended Program
(mm/dd/yyyy)]],14,FALSE)</f>
        <v>0</v>
      </c>
      <c r="E240" s="58">
        <f>COUNTIF(JUL!E240:AI240,"1")</f>
        <v>0</v>
      </c>
      <c r="F240" s="58">
        <f>COUNTIF(AUG!E240:AI240,"1")</f>
        <v>0</v>
      </c>
      <c r="G240" s="58">
        <f>VLOOKUP(A240,SEP!$A$2:$AL$301,38,FALSE)</f>
        <v>0</v>
      </c>
      <c r="H240" s="58">
        <f>VLOOKUP(A240,SEP!$A$2:$AP$301,41,FALSE)</f>
        <v>0</v>
      </c>
      <c r="I240" s="58">
        <f>VLOOKUP(A240,OCT!$A$2:$AM$301,39,FALSE)</f>
        <v>0</v>
      </c>
      <c r="J240" s="57">
        <f>VLOOKUP(A240,NOV!$A$2:$AL$301,38,FALSE)</f>
        <v>0</v>
      </c>
      <c r="K240" s="57">
        <f>VLOOKUP(A240,DEC!$A$2:$AM$301,39,FALSE)</f>
        <v>0</v>
      </c>
      <c r="L240" s="57">
        <f>VLOOKUP(A240,DEC!$A$2:$AP$301,42,FALSE)</f>
        <v>0</v>
      </c>
      <c r="M240" s="57">
        <f>VLOOKUP($A240,JAN!$A$2:$AM$301,39,FALSE)</f>
        <v>0</v>
      </c>
      <c r="N240" s="57">
        <f>VLOOKUP(A240,FEB!$A$2:$AJ$301,36,FALSE)</f>
        <v>0</v>
      </c>
      <c r="O240" s="215">
        <f>VLOOKUP($A240,MAR!$A$2:$AP$301,39,FALSE)</f>
        <v>0</v>
      </c>
      <c r="P240" s="215">
        <f>VLOOKUP($A240,MAR!$A$2:$AP$301,42,FALSE)</f>
        <v>0</v>
      </c>
      <c r="Q240" s="215">
        <f>VLOOKUP($A240,APR!$A$2:$AL$301,38,FALSE)</f>
        <v>0</v>
      </c>
      <c r="R240" s="215">
        <f>VLOOKUP(A240,MAY!$A$2:$AM$301,39,FALSE)</f>
        <v>0</v>
      </c>
      <c r="S240" s="215">
        <f>VLOOKUP($A240,JUN!$A$2:$AO$301,38,FALSE)</f>
        <v>0</v>
      </c>
      <c r="T240" s="215">
        <f>VLOOKUP($A240,JUN!$A$2:$AO$301,41,FALSE)</f>
        <v>0</v>
      </c>
      <c r="U240" s="216">
        <f t="shared" si="6"/>
        <v>0</v>
      </c>
      <c r="V240" s="217">
        <f>SUM(VLOOKUP(A240,SEP!$A$2:$AP$301,42,FALSE),VLOOKUP(A240,DEC!$A$2:$AQ$301,43,FALSE),VLOOKUP(A240,MAR!$A$2:$AQ$301,43,FALSE),VLOOKUP(A240,JUN!$A$2:$AP$301,42,FALSE))</f>
        <v>0</v>
      </c>
      <c r="W240" s="218" t="e">
        <f t="shared" si="7"/>
        <v>#DIV/0!</v>
      </c>
    </row>
    <row r="241" spans="1:23" x14ac:dyDescent="0.25">
      <c r="A241" s="59">
        <v>240</v>
      </c>
      <c r="B241" s="157">
        <f>VLOOKUP($A241,Table2[[No]:[Date Student Last Attended Program
(mm/dd/yyyy)]],2,FALSE)</f>
        <v>0</v>
      </c>
      <c r="C241" s="157">
        <f>VLOOKUP($A241,Table2[[No]:[Date Student Last Attended Program
(mm/dd/yyyy)]],4,FALSE)</f>
        <v>0</v>
      </c>
      <c r="D241" s="157">
        <f>VLOOKUP($A241,Table2[[No]:[Date Student Last Attended Program
(mm/dd/yyyy)]],14,FALSE)</f>
        <v>0</v>
      </c>
      <c r="E241" s="58">
        <f>COUNTIF(JUL!E241:AI241,"1")</f>
        <v>0</v>
      </c>
      <c r="F241" s="58">
        <f>COUNTIF(AUG!E241:AI241,"1")</f>
        <v>0</v>
      </c>
      <c r="G241" s="58">
        <f>VLOOKUP(A241,SEP!$A$2:$AL$301,38,FALSE)</f>
        <v>0</v>
      </c>
      <c r="H241" s="58">
        <f>VLOOKUP(A241,SEP!$A$2:$AP$301,41,FALSE)</f>
        <v>0</v>
      </c>
      <c r="I241" s="58">
        <f>VLOOKUP(A241,OCT!$A$2:$AM$301,39,FALSE)</f>
        <v>0</v>
      </c>
      <c r="J241" s="57">
        <f>VLOOKUP(A241,NOV!$A$2:$AL$301,38,FALSE)</f>
        <v>0</v>
      </c>
      <c r="K241" s="57">
        <f>VLOOKUP(A241,DEC!$A$2:$AM$301,39,FALSE)</f>
        <v>0</v>
      </c>
      <c r="L241" s="57">
        <f>VLOOKUP(A241,DEC!$A$2:$AP$301,42,FALSE)</f>
        <v>0</v>
      </c>
      <c r="M241" s="57">
        <f>VLOOKUP($A241,JAN!$A$2:$AM$301,39,FALSE)</f>
        <v>0</v>
      </c>
      <c r="N241" s="57">
        <f>VLOOKUP(A241,FEB!$A$2:$AJ$301,36,FALSE)</f>
        <v>0</v>
      </c>
      <c r="O241" s="215">
        <f>VLOOKUP($A241,MAR!$A$2:$AP$301,39,FALSE)</f>
        <v>0</v>
      </c>
      <c r="P241" s="215">
        <f>VLOOKUP($A241,MAR!$A$2:$AP$301,42,FALSE)</f>
        <v>0</v>
      </c>
      <c r="Q241" s="215">
        <f>VLOOKUP($A241,APR!$A$2:$AL$301,38,FALSE)</f>
        <v>0</v>
      </c>
      <c r="R241" s="215">
        <f>VLOOKUP(A241,MAY!$A$2:$AM$301,39,FALSE)</f>
        <v>0</v>
      </c>
      <c r="S241" s="215">
        <f>VLOOKUP($A241,JUN!$A$2:$AO$301,38,FALSE)</f>
        <v>0</v>
      </c>
      <c r="T241" s="215">
        <f>VLOOKUP($A241,JUN!$A$2:$AO$301,41,FALSE)</f>
        <v>0</v>
      </c>
      <c r="U241" s="216">
        <f t="shared" si="6"/>
        <v>0</v>
      </c>
      <c r="V241" s="217">
        <f>SUM(VLOOKUP(A241,SEP!$A$2:$AP$301,42,FALSE),VLOOKUP(A241,DEC!$A$2:$AQ$301,43,FALSE),VLOOKUP(A241,MAR!$A$2:$AQ$301,43,FALSE),VLOOKUP(A241,JUN!$A$2:$AP$301,42,FALSE))</f>
        <v>0</v>
      </c>
      <c r="W241" s="218" t="e">
        <f t="shared" si="7"/>
        <v>#DIV/0!</v>
      </c>
    </row>
    <row r="242" spans="1:23" x14ac:dyDescent="0.25">
      <c r="A242" s="59">
        <v>241</v>
      </c>
      <c r="B242" s="157">
        <f>VLOOKUP($A242,Table2[[No]:[Date Student Last Attended Program
(mm/dd/yyyy)]],2,FALSE)</f>
        <v>0</v>
      </c>
      <c r="C242" s="157">
        <f>VLOOKUP($A242,Table2[[No]:[Date Student Last Attended Program
(mm/dd/yyyy)]],4,FALSE)</f>
        <v>0</v>
      </c>
      <c r="D242" s="157">
        <f>VLOOKUP($A242,Table2[[No]:[Date Student Last Attended Program
(mm/dd/yyyy)]],14,FALSE)</f>
        <v>0</v>
      </c>
      <c r="E242" s="58">
        <f>COUNTIF(JUL!E242:AI242,"1")</f>
        <v>0</v>
      </c>
      <c r="F242" s="58">
        <f>COUNTIF(AUG!E242:AI242,"1")</f>
        <v>0</v>
      </c>
      <c r="G242" s="58">
        <f>VLOOKUP(A242,SEP!$A$2:$AL$301,38,FALSE)</f>
        <v>0</v>
      </c>
      <c r="H242" s="58">
        <f>VLOOKUP(A242,SEP!$A$2:$AP$301,41,FALSE)</f>
        <v>0</v>
      </c>
      <c r="I242" s="58">
        <f>VLOOKUP(A242,OCT!$A$2:$AM$301,39,FALSE)</f>
        <v>0</v>
      </c>
      <c r="J242" s="57">
        <f>VLOOKUP(A242,NOV!$A$2:$AL$301,38,FALSE)</f>
        <v>0</v>
      </c>
      <c r="K242" s="57">
        <f>VLOOKUP(A242,DEC!$A$2:$AM$301,39,FALSE)</f>
        <v>0</v>
      </c>
      <c r="L242" s="57">
        <f>VLOOKUP(A242,DEC!$A$2:$AP$301,42,FALSE)</f>
        <v>0</v>
      </c>
      <c r="M242" s="57">
        <f>VLOOKUP($A242,JAN!$A$2:$AM$301,39,FALSE)</f>
        <v>0</v>
      </c>
      <c r="N242" s="57">
        <f>VLOOKUP(A242,FEB!$A$2:$AJ$301,36,FALSE)</f>
        <v>0</v>
      </c>
      <c r="O242" s="215">
        <f>VLOOKUP($A242,MAR!$A$2:$AP$301,39,FALSE)</f>
        <v>0</v>
      </c>
      <c r="P242" s="215">
        <f>VLOOKUP($A242,MAR!$A$2:$AP$301,42,FALSE)</f>
        <v>0</v>
      </c>
      <c r="Q242" s="215">
        <f>VLOOKUP($A242,APR!$A$2:$AL$301,38,FALSE)</f>
        <v>0</v>
      </c>
      <c r="R242" s="215">
        <f>VLOOKUP(A242,MAY!$A$2:$AM$301,39,FALSE)</f>
        <v>0</v>
      </c>
      <c r="S242" s="215">
        <f>VLOOKUP($A242,JUN!$A$2:$AO$301,38,FALSE)</f>
        <v>0</v>
      </c>
      <c r="T242" s="215">
        <f>VLOOKUP($A242,JUN!$A$2:$AO$301,41,FALSE)</f>
        <v>0</v>
      </c>
      <c r="U242" s="216">
        <f t="shared" si="6"/>
        <v>0</v>
      </c>
      <c r="V242" s="217">
        <f>SUM(VLOOKUP(A242,SEP!$A$2:$AP$301,42,FALSE),VLOOKUP(A242,DEC!$A$2:$AQ$301,43,FALSE),VLOOKUP(A242,MAR!$A$2:$AQ$301,43,FALSE),VLOOKUP(A242,JUN!$A$2:$AP$301,42,FALSE))</f>
        <v>0</v>
      </c>
      <c r="W242" s="218" t="e">
        <f t="shared" si="7"/>
        <v>#DIV/0!</v>
      </c>
    </row>
    <row r="243" spans="1:23" x14ac:dyDescent="0.25">
      <c r="A243" s="59">
        <v>242</v>
      </c>
      <c r="B243" s="157">
        <f>VLOOKUP($A243,Table2[[No]:[Date Student Last Attended Program
(mm/dd/yyyy)]],2,FALSE)</f>
        <v>0</v>
      </c>
      <c r="C243" s="157">
        <f>VLOOKUP($A243,Table2[[No]:[Date Student Last Attended Program
(mm/dd/yyyy)]],4,FALSE)</f>
        <v>0</v>
      </c>
      <c r="D243" s="157">
        <f>VLOOKUP($A243,Table2[[No]:[Date Student Last Attended Program
(mm/dd/yyyy)]],14,FALSE)</f>
        <v>0</v>
      </c>
      <c r="E243" s="58">
        <f>COUNTIF(JUL!E243:AI243,"1")</f>
        <v>0</v>
      </c>
      <c r="F243" s="58">
        <f>COUNTIF(AUG!E243:AI243,"1")</f>
        <v>0</v>
      </c>
      <c r="G243" s="58">
        <f>VLOOKUP(A243,SEP!$A$2:$AL$301,38,FALSE)</f>
        <v>0</v>
      </c>
      <c r="H243" s="58">
        <f>VLOOKUP(A243,SEP!$A$2:$AP$301,41,FALSE)</f>
        <v>0</v>
      </c>
      <c r="I243" s="58">
        <f>VLOOKUP(A243,OCT!$A$2:$AM$301,39,FALSE)</f>
        <v>0</v>
      </c>
      <c r="J243" s="57">
        <f>VLOOKUP(A243,NOV!$A$2:$AL$301,38,FALSE)</f>
        <v>0</v>
      </c>
      <c r="K243" s="57">
        <f>VLOOKUP(A243,DEC!$A$2:$AM$301,39,FALSE)</f>
        <v>0</v>
      </c>
      <c r="L243" s="57">
        <f>VLOOKUP(A243,DEC!$A$2:$AP$301,42,FALSE)</f>
        <v>0</v>
      </c>
      <c r="M243" s="57">
        <f>VLOOKUP($A243,JAN!$A$2:$AM$301,39,FALSE)</f>
        <v>0</v>
      </c>
      <c r="N243" s="57">
        <f>VLOOKUP(A243,FEB!$A$2:$AJ$301,36,FALSE)</f>
        <v>0</v>
      </c>
      <c r="O243" s="215">
        <f>VLOOKUP($A243,MAR!$A$2:$AP$301,39,FALSE)</f>
        <v>0</v>
      </c>
      <c r="P243" s="215">
        <f>VLOOKUP($A243,MAR!$A$2:$AP$301,42,FALSE)</f>
        <v>0</v>
      </c>
      <c r="Q243" s="215">
        <f>VLOOKUP($A243,APR!$A$2:$AL$301,38,FALSE)</f>
        <v>0</v>
      </c>
      <c r="R243" s="215">
        <f>VLOOKUP(A243,MAY!$A$2:$AM$301,39,FALSE)</f>
        <v>0</v>
      </c>
      <c r="S243" s="215">
        <f>VLOOKUP($A243,JUN!$A$2:$AO$301,38,FALSE)</f>
        <v>0</v>
      </c>
      <c r="T243" s="215">
        <f>VLOOKUP($A243,JUN!$A$2:$AO$301,41,FALSE)</f>
        <v>0</v>
      </c>
      <c r="U243" s="216">
        <f t="shared" si="6"/>
        <v>0</v>
      </c>
      <c r="V243" s="217">
        <f>SUM(VLOOKUP(A243,SEP!$A$2:$AP$301,42,FALSE),VLOOKUP(A243,DEC!$A$2:$AQ$301,43,FALSE),VLOOKUP(A243,MAR!$A$2:$AQ$301,43,FALSE),VLOOKUP(A243,JUN!$A$2:$AP$301,42,FALSE))</f>
        <v>0</v>
      </c>
      <c r="W243" s="218" t="e">
        <f t="shared" si="7"/>
        <v>#DIV/0!</v>
      </c>
    </row>
    <row r="244" spans="1:23" x14ac:dyDescent="0.25">
      <c r="A244" s="59">
        <v>243</v>
      </c>
      <c r="B244" s="157">
        <f>VLOOKUP($A244,Table2[[No]:[Date Student Last Attended Program
(mm/dd/yyyy)]],2,FALSE)</f>
        <v>0</v>
      </c>
      <c r="C244" s="157">
        <f>VLOOKUP($A244,Table2[[No]:[Date Student Last Attended Program
(mm/dd/yyyy)]],4,FALSE)</f>
        <v>0</v>
      </c>
      <c r="D244" s="157">
        <f>VLOOKUP($A244,Table2[[No]:[Date Student Last Attended Program
(mm/dd/yyyy)]],14,FALSE)</f>
        <v>0</v>
      </c>
      <c r="E244" s="58">
        <f>COUNTIF(JUL!E244:AI244,"1")</f>
        <v>0</v>
      </c>
      <c r="F244" s="58">
        <f>COUNTIF(AUG!E244:AI244,"1")</f>
        <v>0</v>
      </c>
      <c r="G244" s="58">
        <f>VLOOKUP(A244,SEP!$A$2:$AL$301,38,FALSE)</f>
        <v>0</v>
      </c>
      <c r="H244" s="58">
        <f>VLOOKUP(A244,SEP!$A$2:$AP$301,41,FALSE)</f>
        <v>0</v>
      </c>
      <c r="I244" s="58">
        <f>VLOOKUP(A244,OCT!$A$2:$AM$301,39,FALSE)</f>
        <v>0</v>
      </c>
      <c r="J244" s="57">
        <f>VLOOKUP(A244,NOV!$A$2:$AL$301,38,FALSE)</f>
        <v>0</v>
      </c>
      <c r="K244" s="57">
        <f>VLOOKUP(A244,DEC!$A$2:$AM$301,39,FALSE)</f>
        <v>0</v>
      </c>
      <c r="L244" s="57">
        <f>VLOOKUP(A244,DEC!$A$2:$AP$301,42,FALSE)</f>
        <v>0</v>
      </c>
      <c r="M244" s="57">
        <f>VLOOKUP($A244,JAN!$A$2:$AM$301,39,FALSE)</f>
        <v>0</v>
      </c>
      <c r="N244" s="57">
        <f>VLOOKUP(A244,FEB!$A$2:$AJ$301,36,FALSE)</f>
        <v>0</v>
      </c>
      <c r="O244" s="215">
        <f>VLOOKUP($A244,MAR!$A$2:$AP$301,39,FALSE)</f>
        <v>0</v>
      </c>
      <c r="P244" s="215">
        <f>VLOOKUP($A244,MAR!$A$2:$AP$301,42,FALSE)</f>
        <v>0</v>
      </c>
      <c r="Q244" s="215">
        <f>VLOOKUP($A244,APR!$A$2:$AL$301,38,FALSE)</f>
        <v>0</v>
      </c>
      <c r="R244" s="215">
        <f>VLOOKUP(A244,MAY!$A$2:$AM$301,39,FALSE)</f>
        <v>0</v>
      </c>
      <c r="S244" s="215">
        <f>VLOOKUP($A244,JUN!$A$2:$AO$301,38,FALSE)</f>
        <v>0</v>
      </c>
      <c r="T244" s="215">
        <f>VLOOKUP($A244,JUN!$A$2:$AO$301,41,FALSE)</f>
        <v>0</v>
      </c>
      <c r="U244" s="216">
        <f t="shared" si="6"/>
        <v>0</v>
      </c>
      <c r="V244" s="217">
        <f>SUM(VLOOKUP(A244,SEP!$A$2:$AP$301,42,FALSE),VLOOKUP(A244,DEC!$A$2:$AQ$301,43,FALSE),VLOOKUP(A244,MAR!$A$2:$AQ$301,43,FALSE),VLOOKUP(A244,JUN!$A$2:$AP$301,42,FALSE))</f>
        <v>0</v>
      </c>
      <c r="W244" s="218" t="e">
        <f t="shared" si="7"/>
        <v>#DIV/0!</v>
      </c>
    </row>
    <row r="245" spans="1:23" x14ac:dyDescent="0.25">
      <c r="A245" s="59">
        <v>244</v>
      </c>
      <c r="B245" s="157">
        <f>VLOOKUP($A245,Table2[[No]:[Date Student Last Attended Program
(mm/dd/yyyy)]],2,FALSE)</f>
        <v>0</v>
      </c>
      <c r="C245" s="157">
        <f>VLOOKUP($A245,Table2[[No]:[Date Student Last Attended Program
(mm/dd/yyyy)]],4,FALSE)</f>
        <v>0</v>
      </c>
      <c r="D245" s="157">
        <f>VLOOKUP($A245,Table2[[No]:[Date Student Last Attended Program
(mm/dd/yyyy)]],14,FALSE)</f>
        <v>0</v>
      </c>
      <c r="E245" s="58">
        <f>COUNTIF(JUL!E245:AI245,"1")</f>
        <v>0</v>
      </c>
      <c r="F245" s="58">
        <f>COUNTIF(AUG!E245:AI245,"1")</f>
        <v>0</v>
      </c>
      <c r="G245" s="58">
        <f>VLOOKUP(A245,SEP!$A$2:$AL$301,38,FALSE)</f>
        <v>0</v>
      </c>
      <c r="H245" s="58">
        <f>VLOOKUP(A245,SEP!$A$2:$AP$301,41,FALSE)</f>
        <v>0</v>
      </c>
      <c r="I245" s="58">
        <f>VLOOKUP(A245,OCT!$A$2:$AM$301,39,FALSE)</f>
        <v>0</v>
      </c>
      <c r="J245" s="57">
        <f>VLOOKUP(A245,NOV!$A$2:$AL$301,38,FALSE)</f>
        <v>0</v>
      </c>
      <c r="K245" s="57">
        <f>VLOOKUP(A245,DEC!$A$2:$AM$301,39,FALSE)</f>
        <v>0</v>
      </c>
      <c r="L245" s="57">
        <f>VLOOKUP(A245,DEC!$A$2:$AP$301,42,FALSE)</f>
        <v>0</v>
      </c>
      <c r="M245" s="57">
        <f>VLOOKUP($A245,JAN!$A$2:$AM$301,39,FALSE)</f>
        <v>0</v>
      </c>
      <c r="N245" s="57">
        <f>VLOOKUP(A245,FEB!$A$2:$AJ$301,36,FALSE)</f>
        <v>0</v>
      </c>
      <c r="O245" s="215">
        <f>VLOOKUP($A245,MAR!$A$2:$AP$301,39,FALSE)</f>
        <v>0</v>
      </c>
      <c r="P245" s="215">
        <f>VLOOKUP($A245,MAR!$A$2:$AP$301,42,FALSE)</f>
        <v>0</v>
      </c>
      <c r="Q245" s="215">
        <f>VLOOKUP($A245,APR!$A$2:$AL$301,38,FALSE)</f>
        <v>0</v>
      </c>
      <c r="R245" s="215">
        <f>VLOOKUP(A245,MAY!$A$2:$AM$301,39,FALSE)</f>
        <v>0</v>
      </c>
      <c r="S245" s="215">
        <f>VLOOKUP($A245,JUN!$A$2:$AO$301,38,FALSE)</f>
        <v>0</v>
      </c>
      <c r="T245" s="215">
        <f>VLOOKUP($A245,JUN!$A$2:$AO$301,41,FALSE)</f>
        <v>0</v>
      </c>
      <c r="U245" s="216">
        <f t="shared" si="6"/>
        <v>0</v>
      </c>
      <c r="V245" s="217">
        <f>SUM(VLOOKUP(A245,SEP!$A$2:$AP$301,42,FALSE),VLOOKUP(A245,DEC!$A$2:$AQ$301,43,FALSE),VLOOKUP(A245,MAR!$A$2:$AQ$301,43,FALSE),VLOOKUP(A245,JUN!$A$2:$AP$301,42,FALSE))</f>
        <v>0</v>
      </c>
      <c r="W245" s="218" t="e">
        <f t="shared" si="7"/>
        <v>#DIV/0!</v>
      </c>
    </row>
    <row r="246" spans="1:23" x14ac:dyDescent="0.25">
      <c r="A246" s="59">
        <v>245</v>
      </c>
      <c r="B246" s="157">
        <f>VLOOKUP($A246,Table2[[No]:[Date Student Last Attended Program
(mm/dd/yyyy)]],2,FALSE)</f>
        <v>0</v>
      </c>
      <c r="C246" s="157">
        <f>VLOOKUP($A246,Table2[[No]:[Date Student Last Attended Program
(mm/dd/yyyy)]],4,FALSE)</f>
        <v>0</v>
      </c>
      <c r="D246" s="157">
        <f>VLOOKUP($A246,Table2[[No]:[Date Student Last Attended Program
(mm/dd/yyyy)]],14,FALSE)</f>
        <v>0</v>
      </c>
      <c r="E246" s="58">
        <f>COUNTIF(JUL!E246:AI246,"1")</f>
        <v>0</v>
      </c>
      <c r="F246" s="58">
        <f>COUNTIF(AUG!E246:AI246,"1")</f>
        <v>0</v>
      </c>
      <c r="G246" s="58">
        <f>VLOOKUP(A246,SEP!$A$2:$AL$301,38,FALSE)</f>
        <v>0</v>
      </c>
      <c r="H246" s="58">
        <f>VLOOKUP(A246,SEP!$A$2:$AP$301,41,FALSE)</f>
        <v>0</v>
      </c>
      <c r="I246" s="58">
        <f>VLOOKUP(A246,OCT!$A$2:$AM$301,39,FALSE)</f>
        <v>0</v>
      </c>
      <c r="J246" s="57">
        <f>VLOOKUP(A246,NOV!$A$2:$AL$301,38,FALSE)</f>
        <v>0</v>
      </c>
      <c r="K246" s="57">
        <f>VLOOKUP(A246,DEC!$A$2:$AM$301,39,FALSE)</f>
        <v>0</v>
      </c>
      <c r="L246" s="57">
        <f>VLOOKUP(A246,DEC!$A$2:$AP$301,42,FALSE)</f>
        <v>0</v>
      </c>
      <c r="M246" s="57">
        <f>VLOOKUP($A246,JAN!$A$2:$AM$301,39,FALSE)</f>
        <v>0</v>
      </c>
      <c r="N246" s="57">
        <f>VLOOKUP(A246,FEB!$A$2:$AJ$301,36,FALSE)</f>
        <v>0</v>
      </c>
      <c r="O246" s="215">
        <f>VLOOKUP($A246,MAR!$A$2:$AP$301,39,FALSE)</f>
        <v>0</v>
      </c>
      <c r="P246" s="215">
        <f>VLOOKUP($A246,MAR!$A$2:$AP$301,42,FALSE)</f>
        <v>0</v>
      </c>
      <c r="Q246" s="215">
        <f>VLOOKUP($A246,APR!$A$2:$AL$301,38,FALSE)</f>
        <v>0</v>
      </c>
      <c r="R246" s="215">
        <f>VLOOKUP(A246,MAY!$A$2:$AM$301,39,FALSE)</f>
        <v>0</v>
      </c>
      <c r="S246" s="215">
        <f>VLOOKUP($A246,JUN!$A$2:$AO$301,38,FALSE)</f>
        <v>0</v>
      </c>
      <c r="T246" s="215">
        <f>VLOOKUP($A246,JUN!$A$2:$AO$301,41,FALSE)</f>
        <v>0</v>
      </c>
      <c r="U246" s="216">
        <f t="shared" si="6"/>
        <v>0</v>
      </c>
      <c r="V246" s="217">
        <f>SUM(VLOOKUP(A246,SEP!$A$2:$AP$301,42,FALSE),VLOOKUP(A246,DEC!$A$2:$AQ$301,43,FALSE),VLOOKUP(A246,MAR!$A$2:$AQ$301,43,FALSE),VLOOKUP(A246,JUN!$A$2:$AP$301,42,FALSE))</f>
        <v>0</v>
      </c>
      <c r="W246" s="218" t="e">
        <f t="shared" si="7"/>
        <v>#DIV/0!</v>
      </c>
    </row>
    <row r="247" spans="1:23" x14ac:dyDescent="0.25">
      <c r="A247" s="59">
        <v>246</v>
      </c>
      <c r="B247" s="157">
        <f>VLOOKUP($A247,Table2[[No]:[Date Student Last Attended Program
(mm/dd/yyyy)]],2,FALSE)</f>
        <v>0</v>
      </c>
      <c r="C247" s="157">
        <f>VLOOKUP($A247,Table2[[No]:[Date Student Last Attended Program
(mm/dd/yyyy)]],4,FALSE)</f>
        <v>0</v>
      </c>
      <c r="D247" s="157">
        <f>VLOOKUP($A247,Table2[[No]:[Date Student Last Attended Program
(mm/dd/yyyy)]],14,FALSE)</f>
        <v>0</v>
      </c>
      <c r="E247" s="58">
        <f>COUNTIF(JUL!E247:AI247,"1")</f>
        <v>0</v>
      </c>
      <c r="F247" s="58">
        <f>COUNTIF(AUG!E247:AI247,"1")</f>
        <v>0</v>
      </c>
      <c r="G247" s="58">
        <f>VLOOKUP(A247,SEP!$A$2:$AL$301,38,FALSE)</f>
        <v>0</v>
      </c>
      <c r="H247" s="58">
        <f>VLOOKUP(A247,SEP!$A$2:$AP$301,41,FALSE)</f>
        <v>0</v>
      </c>
      <c r="I247" s="58">
        <f>VLOOKUP(A247,OCT!$A$2:$AM$301,39,FALSE)</f>
        <v>0</v>
      </c>
      <c r="J247" s="57">
        <f>VLOOKUP(A247,NOV!$A$2:$AL$301,38,FALSE)</f>
        <v>0</v>
      </c>
      <c r="K247" s="57">
        <f>VLOOKUP(A247,DEC!$A$2:$AM$301,39,FALSE)</f>
        <v>0</v>
      </c>
      <c r="L247" s="57">
        <f>VLOOKUP(A247,DEC!$A$2:$AP$301,42,FALSE)</f>
        <v>0</v>
      </c>
      <c r="M247" s="57">
        <f>VLOOKUP($A247,JAN!$A$2:$AM$301,39,FALSE)</f>
        <v>0</v>
      </c>
      <c r="N247" s="57">
        <f>VLOOKUP(A247,FEB!$A$2:$AJ$301,36,FALSE)</f>
        <v>0</v>
      </c>
      <c r="O247" s="215">
        <f>VLOOKUP($A247,MAR!$A$2:$AP$301,39,FALSE)</f>
        <v>0</v>
      </c>
      <c r="P247" s="215">
        <f>VLOOKUP($A247,MAR!$A$2:$AP$301,42,FALSE)</f>
        <v>0</v>
      </c>
      <c r="Q247" s="215">
        <f>VLOOKUP($A247,APR!$A$2:$AL$301,38,FALSE)</f>
        <v>0</v>
      </c>
      <c r="R247" s="215">
        <f>VLOOKUP(A247,MAY!$A$2:$AM$301,39,FALSE)</f>
        <v>0</v>
      </c>
      <c r="S247" s="215">
        <f>VLOOKUP($A247,JUN!$A$2:$AO$301,38,FALSE)</f>
        <v>0</v>
      </c>
      <c r="T247" s="215">
        <f>VLOOKUP($A247,JUN!$A$2:$AO$301,41,FALSE)</f>
        <v>0</v>
      </c>
      <c r="U247" s="216">
        <f t="shared" si="6"/>
        <v>0</v>
      </c>
      <c r="V247" s="217">
        <f>SUM(VLOOKUP(A247,SEP!$A$2:$AP$301,42,FALSE),VLOOKUP(A247,DEC!$A$2:$AQ$301,43,FALSE),VLOOKUP(A247,MAR!$A$2:$AQ$301,43,FALSE),VLOOKUP(A247,JUN!$A$2:$AP$301,42,FALSE))</f>
        <v>0</v>
      </c>
      <c r="W247" s="218" t="e">
        <f t="shared" si="7"/>
        <v>#DIV/0!</v>
      </c>
    </row>
    <row r="248" spans="1:23" x14ac:dyDescent="0.25">
      <c r="A248" s="59">
        <v>247</v>
      </c>
      <c r="B248" s="157">
        <f>VLOOKUP($A248,Table2[[No]:[Date Student Last Attended Program
(mm/dd/yyyy)]],2,FALSE)</f>
        <v>0</v>
      </c>
      <c r="C248" s="157">
        <f>VLOOKUP($A248,Table2[[No]:[Date Student Last Attended Program
(mm/dd/yyyy)]],4,FALSE)</f>
        <v>0</v>
      </c>
      <c r="D248" s="157">
        <f>VLOOKUP($A248,Table2[[No]:[Date Student Last Attended Program
(mm/dd/yyyy)]],14,FALSE)</f>
        <v>0</v>
      </c>
      <c r="E248" s="58">
        <f>COUNTIF(JUL!E248:AI248,"1")</f>
        <v>0</v>
      </c>
      <c r="F248" s="58">
        <f>COUNTIF(AUG!E248:AI248,"1")</f>
        <v>0</v>
      </c>
      <c r="G248" s="58">
        <f>VLOOKUP(A248,SEP!$A$2:$AL$301,38,FALSE)</f>
        <v>0</v>
      </c>
      <c r="H248" s="58">
        <f>VLOOKUP(A248,SEP!$A$2:$AP$301,41,FALSE)</f>
        <v>0</v>
      </c>
      <c r="I248" s="58">
        <f>VLOOKUP(A248,OCT!$A$2:$AM$301,39,FALSE)</f>
        <v>0</v>
      </c>
      <c r="J248" s="57">
        <f>VLOOKUP(A248,NOV!$A$2:$AL$301,38,FALSE)</f>
        <v>0</v>
      </c>
      <c r="K248" s="57">
        <f>VLOOKUP(A248,DEC!$A$2:$AM$301,39,FALSE)</f>
        <v>0</v>
      </c>
      <c r="L248" s="57">
        <f>VLOOKUP(A248,DEC!$A$2:$AP$301,42,FALSE)</f>
        <v>0</v>
      </c>
      <c r="M248" s="57">
        <f>VLOOKUP($A248,JAN!$A$2:$AM$301,39,FALSE)</f>
        <v>0</v>
      </c>
      <c r="N248" s="57">
        <f>VLOOKUP(A248,FEB!$A$2:$AJ$301,36,FALSE)</f>
        <v>0</v>
      </c>
      <c r="O248" s="215">
        <f>VLOOKUP($A248,MAR!$A$2:$AP$301,39,FALSE)</f>
        <v>0</v>
      </c>
      <c r="P248" s="215">
        <f>VLOOKUP($A248,MAR!$A$2:$AP$301,42,FALSE)</f>
        <v>0</v>
      </c>
      <c r="Q248" s="215">
        <f>VLOOKUP($A248,APR!$A$2:$AL$301,38,FALSE)</f>
        <v>0</v>
      </c>
      <c r="R248" s="215">
        <f>VLOOKUP(A248,MAY!$A$2:$AM$301,39,FALSE)</f>
        <v>0</v>
      </c>
      <c r="S248" s="215">
        <f>VLOOKUP($A248,JUN!$A$2:$AO$301,38,FALSE)</f>
        <v>0</v>
      </c>
      <c r="T248" s="215">
        <f>VLOOKUP($A248,JUN!$A$2:$AO$301,41,FALSE)</f>
        <v>0</v>
      </c>
      <c r="U248" s="216">
        <f t="shared" si="6"/>
        <v>0</v>
      </c>
      <c r="V248" s="217">
        <f>SUM(VLOOKUP(A248,SEP!$A$2:$AP$301,42,FALSE),VLOOKUP(A248,DEC!$A$2:$AQ$301,43,FALSE),VLOOKUP(A248,MAR!$A$2:$AQ$301,43,FALSE),VLOOKUP(A248,JUN!$A$2:$AP$301,42,FALSE))</f>
        <v>0</v>
      </c>
      <c r="W248" s="218" t="e">
        <f t="shared" si="7"/>
        <v>#DIV/0!</v>
      </c>
    </row>
    <row r="249" spans="1:23" x14ac:dyDescent="0.25">
      <c r="A249" s="59">
        <v>248</v>
      </c>
      <c r="B249" s="157">
        <f>VLOOKUP($A249,Table2[[No]:[Date Student Last Attended Program
(mm/dd/yyyy)]],2,FALSE)</f>
        <v>0</v>
      </c>
      <c r="C249" s="157">
        <f>VLOOKUP($A249,Table2[[No]:[Date Student Last Attended Program
(mm/dd/yyyy)]],4,FALSE)</f>
        <v>0</v>
      </c>
      <c r="D249" s="157">
        <f>VLOOKUP($A249,Table2[[No]:[Date Student Last Attended Program
(mm/dd/yyyy)]],14,FALSE)</f>
        <v>0</v>
      </c>
      <c r="E249" s="58">
        <f>COUNTIF(JUL!E249:AI249,"1")</f>
        <v>0</v>
      </c>
      <c r="F249" s="58">
        <f>COUNTIF(AUG!E249:AI249,"1")</f>
        <v>0</v>
      </c>
      <c r="G249" s="58">
        <f>VLOOKUP(A249,SEP!$A$2:$AL$301,38,FALSE)</f>
        <v>0</v>
      </c>
      <c r="H249" s="58">
        <f>VLOOKUP(A249,SEP!$A$2:$AP$301,41,FALSE)</f>
        <v>0</v>
      </c>
      <c r="I249" s="58">
        <f>VLOOKUP(A249,OCT!$A$2:$AM$301,39,FALSE)</f>
        <v>0</v>
      </c>
      <c r="J249" s="57">
        <f>VLOOKUP(A249,NOV!$A$2:$AL$301,38,FALSE)</f>
        <v>0</v>
      </c>
      <c r="K249" s="57">
        <f>VLOOKUP(A249,DEC!$A$2:$AM$301,39,FALSE)</f>
        <v>0</v>
      </c>
      <c r="L249" s="57">
        <f>VLOOKUP(A249,DEC!$A$2:$AP$301,42,FALSE)</f>
        <v>0</v>
      </c>
      <c r="M249" s="57">
        <f>VLOOKUP($A249,JAN!$A$2:$AM$301,39,FALSE)</f>
        <v>0</v>
      </c>
      <c r="N249" s="57">
        <f>VLOOKUP(A249,FEB!$A$2:$AJ$301,36,FALSE)</f>
        <v>0</v>
      </c>
      <c r="O249" s="215">
        <f>VLOOKUP($A249,MAR!$A$2:$AP$301,39,FALSE)</f>
        <v>0</v>
      </c>
      <c r="P249" s="215">
        <f>VLOOKUP($A249,MAR!$A$2:$AP$301,42,FALSE)</f>
        <v>0</v>
      </c>
      <c r="Q249" s="215">
        <f>VLOOKUP($A249,APR!$A$2:$AL$301,38,FALSE)</f>
        <v>0</v>
      </c>
      <c r="R249" s="215">
        <f>VLOOKUP(A249,MAY!$A$2:$AM$301,39,FALSE)</f>
        <v>0</v>
      </c>
      <c r="S249" s="215">
        <f>VLOOKUP($A249,JUN!$A$2:$AO$301,38,FALSE)</f>
        <v>0</v>
      </c>
      <c r="T249" s="215">
        <f>VLOOKUP($A249,JUN!$A$2:$AO$301,41,FALSE)</f>
        <v>0</v>
      </c>
      <c r="U249" s="216">
        <f t="shared" si="6"/>
        <v>0</v>
      </c>
      <c r="V249" s="217">
        <f>SUM(VLOOKUP(A249,SEP!$A$2:$AP$301,42,FALSE),VLOOKUP(A249,DEC!$A$2:$AQ$301,43,FALSE),VLOOKUP(A249,MAR!$A$2:$AQ$301,43,FALSE),VLOOKUP(A249,JUN!$A$2:$AP$301,42,FALSE))</f>
        <v>0</v>
      </c>
      <c r="W249" s="218" t="e">
        <f t="shared" si="7"/>
        <v>#DIV/0!</v>
      </c>
    </row>
    <row r="250" spans="1:23" x14ac:dyDescent="0.25">
      <c r="A250" s="59">
        <v>249</v>
      </c>
      <c r="B250" s="157">
        <f>VLOOKUP($A250,Table2[[No]:[Date Student Last Attended Program
(mm/dd/yyyy)]],2,FALSE)</f>
        <v>0</v>
      </c>
      <c r="C250" s="157">
        <f>VLOOKUP($A250,Table2[[No]:[Date Student Last Attended Program
(mm/dd/yyyy)]],4,FALSE)</f>
        <v>0</v>
      </c>
      <c r="D250" s="157">
        <f>VLOOKUP($A250,Table2[[No]:[Date Student Last Attended Program
(mm/dd/yyyy)]],14,FALSE)</f>
        <v>0</v>
      </c>
      <c r="E250" s="58">
        <f>COUNTIF(JUL!E250:AI250,"1")</f>
        <v>0</v>
      </c>
      <c r="F250" s="58">
        <f>COUNTIF(AUG!E250:AI250,"1")</f>
        <v>0</v>
      </c>
      <c r="G250" s="58">
        <f>VLOOKUP(A250,SEP!$A$2:$AL$301,38,FALSE)</f>
        <v>0</v>
      </c>
      <c r="H250" s="58">
        <f>VLOOKUP(A250,SEP!$A$2:$AP$301,41,FALSE)</f>
        <v>0</v>
      </c>
      <c r="I250" s="58">
        <f>VLOOKUP(A250,OCT!$A$2:$AM$301,39,FALSE)</f>
        <v>0</v>
      </c>
      <c r="J250" s="57">
        <f>VLOOKUP(A250,NOV!$A$2:$AL$301,38,FALSE)</f>
        <v>0</v>
      </c>
      <c r="K250" s="57">
        <f>VLOOKUP(A250,DEC!$A$2:$AM$301,39,FALSE)</f>
        <v>0</v>
      </c>
      <c r="L250" s="57">
        <f>VLOOKUP(A250,DEC!$A$2:$AP$301,42,FALSE)</f>
        <v>0</v>
      </c>
      <c r="M250" s="57">
        <f>VLOOKUP($A250,JAN!$A$2:$AM$301,39,FALSE)</f>
        <v>0</v>
      </c>
      <c r="N250" s="57">
        <f>VLOOKUP(A250,FEB!$A$2:$AJ$301,36,FALSE)</f>
        <v>0</v>
      </c>
      <c r="O250" s="215">
        <f>VLOOKUP($A250,MAR!$A$2:$AP$301,39,FALSE)</f>
        <v>0</v>
      </c>
      <c r="P250" s="215">
        <f>VLOOKUP($A250,MAR!$A$2:$AP$301,42,FALSE)</f>
        <v>0</v>
      </c>
      <c r="Q250" s="215">
        <f>VLOOKUP($A250,APR!$A$2:$AL$301,38,FALSE)</f>
        <v>0</v>
      </c>
      <c r="R250" s="215">
        <f>VLOOKUP(A250,MAY!$A$2:$AM$301,39,FALSE)</f>
        <v>0</v>
      </c>
      <c r="S250" s="215">
        <f>VLOOKUP($A250,JUN!$A$2:$AO$301,38,FALSE)</f>
        <v>0</v>
      </c>
      <c r="T250" s="215">
        <f>VLOOKUP($A250,JUN!$A$2:$AO$301,41,FALSE)</f>
        <v>0</v>
      </c>
      <c r="U250" s="216">
        <f t="shared" si="6"/>
        <v>0</v>
      </c>
      <c r="V250" s="217">
        <f>SUM(VLOOKUP(A250,SEP!$A$2:$AP$301,42,FALSE),VLOOKUP(A250,DEC!$A$2:$AQ$301,43,FALSE),VLOOKUP(A250,MAR!$A$2:$AQ$301,43,FALSE),VLOOKUP(A250,JUN!$A$2:$AP$301,42,FALSE))</f>
        <v>0</v>
      </c>
      <c r="W250" s="218" t="e">
        <f t="shared" si="7"/>
        <v>#DIV/0!</v>
      </c>
    </row>
    <row r="251" spans="1:23" x14ac:dyDescent="0.25">
      <c r="A251" s="59">
        <v>250</v>
      </c>
      <c r="B251" s="157">
        <f>VLOOKUP($A251,Table2[[No]:[Date Student Last Attended Program
(mm/dd/yyyy)]],2,FALSE)</f>
        <v>0</v>
      </c>
      <c r="C251" s="157">
        <f>VLOOKUP($A251,Table2[[No]:[Date Student Last Attended Program
(mm/dd/yyyy)]],4,FALSE)</f>
        <v>0</v>
      </c>
      <c r="D251" s="157">
        <f>VLOOKUP($A251,Table2[[No]:[Date Student Last Attended Program
(mm/dd/yyyy)]],14,FALSE)</f>
        <v>0</v>
      </c>
      <c r="E251" s="58">
        <f>COUNTIF(JUL!E251:AI251,"1")</f>
        <v>0</v>
      </c>
      <c r="F251" s="58">
        <f>COUNTIF(AUG!E251:AI251,"1")</f>
        <v>0</v>
      </c>
      <c r="G251" s="58">
        <f>VLOOKUP(A251,SEP!$A$2:$AL$301,38,FALSE)</f>
        <v>0</v>
      </c>
      <c r="H251" s="58">
        <f>VLOOKUP(A251,SEP!$A$2:$AP$301,41,FALSE)</f>
        <v>0</v>
      </c>
      <c r="I251" s="58">
        <f>VLOOKUP(A251,OCT!$A$2:$AM$301,39,FALSE)</f>
        <v>0</v>
      </c>
      <c r="J251" s="57">
        <f>VLOOKUP(A251,NOV!$A$2:$AL$301,38,FALSE)</f>
        <v>0</v>
      </c>
      <c r="K251" s="57">
        <f>VLOOKUP(A251,DEC!$A$2:$AM$301,39,FALSE)</f>
        <v>0</v>
      </c>
      <c r="L251" s="57">
        <f>VLOOKUP(A251,DEC!$A$2:$AP$301,42,FALSE)</f>
        <v>0</v>
      </c>
      <c r="M251" s="57">
        <f>VLOOKUP($A251,JAN!$A$2:$AM$301,39,FALSE)</f>
        <v>0</v>
      </c>
      <c r="N251" s="57">
        <f>VLOOKUP(A251,FEB!$A$2:$AJ$301,36,FALSE)</f>
        <v>0</v>
      </c>
      <c r="O251" s="215">
        <f>VLOOKUP($A251,MAR!$A$2:$AP$301,39,FALSE)</f>
        <v>0</v>
      </c>
      <c r="P251" s="215">
        <f>VLOOKUP($A251,MAR!$A$2:$AP$301,42,FALSE)</f>
        <v>0</v>
      </c>
      <c r="Q251" s="215">
        <f>VLOOKUP($A251,APR!$A$2:$AL$301,38,FALSE)</f>
        <v>0</v>
      </c>
      <c r="R251" s="215">
        <f>VLOOKUP(A251,MAY!$A$2:$AM$301,39,FALSE)</f>
        <v>0</v>
      </c>
      <c r="S251" s="215">
        <f>VLOOKUP($A251,JUN!$A$2:$AO$301,38,FALSE)</f>
        <v>0</v>
      </c>
      <c r="T251" s="215">
        <f>VLOOKUP($A251,JUN!$A$2:$AO$301,41,FALSE)</f>
        <v>0</v>
      </c>
      <c r="U251" s="216">
        <f t="shared" si="6"/>
        <v>0</v>
      </c>
      <c r="V251" s="217">
        <f>SUM(VLOOKUP(A251,SEP!$A$2:$AP$301,42,FALSE),VLOOKUP(A251,DEC!$A$2:$AQ$301,43,FALSE),VLOOKUP(A251,MAR!$A$2:$AQ$301,43,FALSE),VLOOKUP(A251,JUN!$A$2:$AP$301,42,FALSE))</f>
        <v>0</v>
      </c>
      <c r="W251" s="218" t="e">
        <f t="shared" si="7"/>
        <v>#DIV/0!</v>
      </c>
    </row>
    <row r="252" spans="1:23" x14ac:dyDescent="0.25">
      <c r="A252" s="59">
        <v>251</v>
      </c>
      <c r="B252" s="157">
        <f>VLOOKUP($A252,Table2[[No]:[Date Student Last Attended Program
(mm/dd/yyyy)]],2,FALSE)</f>
        <v>0</v>
      </c>
      <c r="C252" s="157">
        <f>VLOOKUP($A252,Table2[[No]:[Date Student Last Attended Program
(mm/dd/yyyy)]],4,FALSE)</f>
        <v>0</v>
      </c>
      <c r="D252" s="157">
        <f>VLOOKUP($A252,Table2[[No]:[Date Student Last Attended Program
(mm/dd/yyyy)]],14,FALSE)</f>
        <v>0</v>
      </c>
      <c r="E252" s="58">
        <f>COUNTIF(JUL!E252:AI252,"1")</f>
        <v>0</v>
      </c>
      <c r="F252" s="58">
        <f>COUNTIF(AUG!E252:AI252,"1")</f>
        <v>0</v>
      </c>
      <c r="G252" s="58">
        <f>VLOOKUP(A252,SEP!$A$2:$AL$301,38,FALSE)</f>
        <v>0</v>
      </c>
      <c r="H252" s="58">
        <f>VLOOKUP(A252,SEP!$A$2:$AP$301,41,FALSE)</f>
        <v>0</v>
      </c>
      <c r="I252" s="58">
        <f>VLOOKUP(A252,OCT!$A$2:$AM$301,39,FALSE)</f>
        <v>0</v>
      </c>
      <c r="J252" s="57">
        <f>VLOOKUP(A252,NOV!$A$2:$AL$301,38,FALSE)</f>
        <v>0</v>
      </c>
      <c r="K252" s="57">
        <f>VLOOKUP(A252,DEC!$A$2:$AM$301,39,FALSE)</f>
        <v>0</v>
      </c>
      <c r="L252" s="57">
        <f>VLOOKUP(A252,DEC!$A$2:$AP$301,42,FALSE)</f>
        <v>0</v>
      </c>
      <c r="M252" s="57">
        <f>VLOOKUP($A252,JAN!$A$2:$AM$301,39,FALSE)</f>
        <v>0</v>
      </c>
      <c r="N252" s="57">
        <f>VLOOKUP(A252,FEB!$A$2:$AJ$301,36,FALSE)</f>
        <v>0</v>
      </c>
      <c r="O252" s="215">
        <f>VLOOKUP($A252,MAR!$A$2:$AP$301,39,FALSE)</f>
        <v>0</v>
      </c>
      <c r="P252" s="215">
        <f>VLOOKUP($A252,MAR!$A$2:$AP$301,42,FALSE)</f>
        <v>0</v>
      </c>
      <c r="Q252" s="215">
        <f>VLOOKUP($A252,APR!$A$2:$AL$301,38,FALSE)</f>
        <v>0</v>
      </c>
      <c r="R252" s="215">
        <f>VLOOKUP(A252,MAY!$A$2:$AM$301,39,FALSE)</f>
        <v>0</v>
      </c>
      <c r="S252" s="215">
        <f>VLOOKUP($A252,JUN!$A$2:$AO$301,38,FALSE)</f>
        <v>0</v>
      </c>
      <c r="T252" s="215">
        <f>VLOOKUP($A252,JUN!$A$2:$AO$301,41,FALSE)</f>
        <v>0</v>
      </c>
      <c r="U252" s="216">
        <f t="shared" si="6"/>
        <v>0</v>
      </c>
      <c r="V252" s="217">
        <f>SUM(VLOOKUP(A252,SEP!$A$2:$AP$301,42,FALSE),VLOOKUP(A252,DEC!$A$2:$AQ$301,43,FALSE),VLOOKUP(A252,MAR!$A$2:$AQ$301,43,FALSE),VLOOKUP(A252,JUN!$A$2:$AP$301,42,FALSE))</f>
        <v>0</v>
      </c>
      <c r="W252" s="218" t="e">
        <f t="shared" si="7"/>
        <v>#DIV/0!</v>
      </c>
    </row>
    <row r="253" spans="1:23" x14ac:dyDescent="0.25">
      <c r="A253" s="59">
        <v>252</v>
      </c>
      <c r="B253" s="157">
        <f>VLOOKUP($A253,Table2[[No]:[Date Student Last Attended Program
(mm/dd/yyyy)]],2,FALSE)</f>
        <v>0</v>
      </c>
      <c r="C253" s="157">
        <f>VLOOKUP($A253,Table2[[No]:[Date Student Last Attended Program
(mm/dd/yyyy)]],4,FALSE)</f>
        <v>0</v>
      </c>
      <c r="D253" s="157">
        <f>VLOOKUP($A253,Table2[[No]:[Date Student Last Attended Program
(mm/dd/yyyy)]],14,FALSE)</f>
        <v>0</v>
      </c>
      <c r="E253" s="58">
        <f>COUNTIF(JUL!E253:AI253,"1")</f>
        <v>0</v>
      </c>
      <c r="F253" s="58">
        <f>COUNTIF(AUG!E253:AI253,"1")</f>
        <v>0</v>
      </c>
      <c r="G253" s="58">
        <f>VLOOKUP(A253,SEP!$A$2:$AL$301,38,FALSE)</f>
        <v>0</v>
      </c>
      <c r="H253" s="58">
        <f>VLOOKUP(A253,SEP!$A$2:$AP$301,41,FALSE)</f>
        <v>0</v>
      </c>
      <c r="I253" s="58">
        <f>VLOOKUP(A253,OCT!$A$2:$AM$301,39,FALSE)</f>
        <v>0</v>
      </c>
      <c r="J253" s="57">
        <f>VLOOKUP(A253,NOV!$A$2:$AL$301,38,FALSE)</f>
        <v>0</v>
      </c>
      <c r="K253" s="57">
        <f>VLOOKUP(A253,DEC!$A$2:$AM$301,39,FALSE)</f>
        <v>0</v>
      </c>
      <c r="L253" s="57">
        <f>VLOOKUP(A253,DEC!$A$2:$AP$301,42,FALSE)</f>
        <v>0</v>
      </c>
      <c r="M253" s="57">
        <f>VLOOKUP($A253,JAN!$A$2:$AM$301,39,FALSE)</f>
        <v>0</v>
      </c>
      <c r="N253" s="57">
        <f>VLOOKUP(A253,FEB!$A$2:$AJ$301,36,FALSE)</f>
        <v>0</v>
      </c>
      <c r="O253" s="215">
        <f>VLOOKUP($A253,MAR!$A$2:$AP$301,39,FALSE)</f>
        <v>0</v>
      </c>
      <c r="P253" s="215">
        <f>VLOOKUP($A253,MAR!$A$2:$AP$301,42,FALSE)</f>
        <v>0</v>
      </c>
      <c r="Q253" s="215">
        <f>VLOOKUP($A253,APR!$A$2:$AL$301,38,FALSE)</f>
        <v>0</v>
      </c>
      <c r="R253" s="215">
        <f>VLOOKUP(A253,MAY!$A$2:$AM$301,39,FALSE)</f>
        <v>0</v>
      </c>
      <c r="S253" s="215">
        <f>VLOOKUP($A253,JUN!$A$2:$AO$301,38,FALSE)</f>
        <v>0</v>
      </c>
      <c r="T253" s="215">
        <f>VLOOKUP($A253,JUN!$A$2:$AO$301,41,FALSE)</f>
        <v>0</v>
      </c>
      <c r="U253" s="216">
        <f t="shared" si="6"/>
        <v>0</v>
      </c>
      <c r="V253" s="217">
        <f>SUM(VLOOKUP(A253,SEP!$A$2:$AP$301,42,FALSE),VLOOKUP(A253,DEC!$A$2:$AQ$301,43,FALSE),VLOOKUP(A253,MAR!$A$2:$AQ$301,43,FALSE),VLOOKUP(A253,JUN!$A$2:$AP$301,42,FALSE))</f>
        <v>0</v>
      </c>
      <c r="W253" s="218" t="e">
        <f t="shared" si="7"/>
        <v>#DIV/0!</v>
      </c>
    </row>
    <row r="254" spans="1:23" x14ac:dyDescent="0.25">
      <c r="A254" s="59">
        <v>253</v>
      </c>
      <c r="B254" s="157">
        <f>VLOOKUP($A254,Table2[[No]:[Date Student Last Attended Program
(mm/dd/yyyy)]],2,FALSE)</f>
        <v>0</v>
      </c>
      <c r="C254" s="157">
        <f>VLOOKUP($A254,Table2[[No]:[Date Student Last Attended Program
(mm/dd/yyyy)]],4,FALSE)</f>
        <v>0</v>
      </c>
      <c r="D254" s="157">
        <f>VLOOKUP($A254,Table2[[No]:[Date Student Last Attended Program
(mm/dd/yyyy)]],14,FALSE)</f>
        <v>0</v>
      </c>
      <c r="E254" s="58">
        <f>COUNTIF(JUL!E254:AI254,"1")</f>
        <v>0</v>
      </c>
      <c r="F254" s="58">
        <f>COUNTIF(AUG!E254:AI254,"1")</f>
        <v>0</v>
      </c>
      <c r="G254" s="58">
        <f>VLOOKUP(A254,SEP!$A$2:$AL$301,38,FALSE)</f>
        <v>0</v>
      </c>
      <c r="H254" s="58">
        <f>VLOOKUP(A254,SEP!$A$2:$AP$301,41,FALSE)</f>
        <v>0</v>
      </c>
      <c r="I254" s="58">
        <f>VLOOKUP(A254,OCT!$A$2:$AM$301,39,FALSE)</f>
        <v>0</v>
      </c>
      <c r="J254" s="57">
        <f>VLOOKUP(A254,NOV!$A$2:$AL$301,38,FALSE)</f>
        <v>0</v>
      </c>
      <c r="K254" s="57">
        <f>VLOOKUP(A254,DEC!$A$2:$AM$301,39,FALSE)</f>
        <v>0</v>
      </c>
      <c r="L254" s="57">
        <f>VLOOKUP(A254,DEC!$A$2:$AP$301,42,FALSE)</f>
        <v>0</v>
      </c>
      <c r="M254" s="57">
        <f>VLOOKUP($A254,JAN!$A$2:$AM$301,39,FALSE)</f>
        <v>0</v>
      </c>
      <c r="N254" s="57">
        <f>VLOOKUP(A254,FEB!$A$2:$AJ$301,36,FALSE)</f>
        <v>0</v>
      </c>
      <c r="O254" s="215">
        <f>VLOOKUP($A254,MAR!$A$2:$AP$301,39,FALSE)</f>
        <v>0</v>
      </c>
      <c r="P254" s="215">
        <f>VLOOKUP($A254,MAR!$A$2:$AP$301,42,FALSE)</f>
        <v>0</v>
      </c>
      <c r="Q254" s="215">
        <f>VLOOKUP($A254,APR!$A$2:$AL$301,38,FALSE)</f>
        <v>0</v>
      </c>
      <c r="R254" s="215">
        <f>VLOOKUP(A254,MAY!$A$2:$AM$301,39,FALSE)</f>
        <v>0</v>
      </c>
      <c r="S254" s="215">
        <f>VLOOKUP($A254,JUN!$A$2:$AO$301,38,FALSE)</f>
        <v>0</v>
      </c>
      <c r="T254" s="215">
        <f>VLOOKUP($A254,JUN!$A$2:$AO$301,41,FALSE)</f>
        <v>0</v>
      </c>
      <c r="U254" s="216">
        <f t="shared" si="6"/>
        <v>0</v>
      </c>
      <c r="V254" s="217">
        <f>SUM(VLOOKUP(A254,SEP!$A$2:$AP$301,42,FALSE),VLOOKUP(A254,DEC!$A$2:$AQ$301,43,FALSE),VLOOKUP(A254,MAR!$A$2:$AQ$301,43,FALSE),VLOOKUP(A254,JUN!$A$2:$AP$301,42,FALSE))</f>
        <v>0</v>
      </c>
      <c r="W254" s="218" t="e">
        <f t="shared" si="7"/>
        <v>#DIV/0!</v>
      </c>
    </row>
    <row r="255" spans="1:23" x14ac:dyDescent="0.25">
      <c r="A255" s="59">
        <v>254</v>
      </c>
      <c r="B255" s="157">
        <f>VLOOKUP($A255,Table2[[No]:[Date Student Last Attended Program
(mm/dd/yyyy)]],2,FALSE)</f>
        <v>0</v>
      </c>
      <c r="C255" s="157">
        <f>VLOOKUP($A255,Table2[[No]:[Date Student Last Attended Program
(mm/dd/yyyy)]],4,FALSE)</f>
        <v>0</v>
      </c>
      <c r="D255" s="157">
        <f>VLOOKUP($A255,Table2[[No]:[Date Student Last Attended Program
(mm/dd/yyyy)]],14,FALSE)</f>
        <v>0</v>
      </c>
      <c r="E255" s="58">
        <f>COUNTIF(JUL!E255:AI255,"1")</f>
        <v>0</v>
      </c>
      <c r="F255" s="58">
        <f>COUNTIF(AUG!E255:AI255,"1")</f>
        <v>0</v>
      </c>
      <c r="G255" s="58">
        <f>VLOOKUP(A255,SEP!$A$2:$AL$301,38,FALSE)</f>
        <v>0</v>
      </c>
      <c r="H255" s="58">
        <f>VLOOKUP(A255,SEP!$A$2:$AP$301,41,FALSE)</f>
        <v>0</v>
      </c>
      <c r="I255" s="58">
        <f>VLOOKUP(A255,OCT!$A$2:$AM$301,39,FALSE)</f>
        <v>0</v>
      </c>
      <c r="J255" s="57">
        <f>VLOOKUP(A255,NOV!$A$2:$AL$301,38,FALSE)</f>
        <v>0</v>
      </c>
      <c r="K255" s="57">
        <f>VLOOKUP(A255,DEC!$A$2:$AM$301,39,FALSE)</f>
        <v>0</v>
      </c>
      <c r="L255" s="57">
        <f>VLOOKUP(A255,DEC!$A$2:$AP$301,42,FALSE)</f>
        <v>0</v>
      </c>
      <c r="M255" s="57">
        <f>VLOOKUP($A255,JAN!$A$2:$AM$301,39,FALSE)</f>
        <v>0</v>
      </c>
      <c r="N255" s="57">
        <f>VLOOKUP(A255,FEB!$A$2:$AJ$301,36,FALSE)</f>
        <v>0</v>
      </c>
      <c r="O255" s="215">
        <f>VLOOKUP($A255,MAR!$A$2:$AP$301,39,FALSE)</f>
        <v>0</v>
      </c>
      <c r="P255" s="215">
        <f>VLOOKUP($A255,MAR!$A$2:$AP$301,42,FALSE)</f>
        <v>0</v>
      </c>
      <c r="Q255" s="215">
        <f>VLOOKUP($A255,APR!$A$2:$AL$301,38,FALSE)</f>
        <v>0</v>
      </c>
      <c r="R255" s="215">
        <f>VLOOKUP(A255,MAY!$A$2:$AM$301,39,FALSE)</f>
        <v>0</v>
      </c>
      <c r="S255" s="215">
        <f>VLOOKUP($A255,JUN!$A$2:$AO$301,38,FALSE)</f>
        <v>0</v>
      </c>
      <c r="T255" s="215">
        <f>VLOOKUP($A255,JUN!$A$2:$AO$301,41,FALSE)</f>
        <v>0</v>
      </c>
      <c r="U255" s="216">
        <f t="shared" si="6"/>
        <v>0</v>
      </c>
      <c r="V255" s="217">
        <f>SUM(VLOOKUP(A255,SEP!$A$2:$AP$301,42,FALSE),VLOOKUP(A255,DEC!$A$2:$AQ$301,43,FALSE),VLOOKUP(A255,MAR!$A$2:$AQ$301,43,FALSE),VLOOKUP(A255,JUN!$A$2:$AP$301,42,FALSE))</f>
        <v>0</v>
      </c>
      <c r="W255" s="218" t="e">
        <f t="shared" si="7"/>
        <v>#DIV/0!</v>
      </c>
    </row>
    <row r="256" spans="1:23" x14ac:dyDescent="0.25">
      <c r="A256" s="59">
        <v>255</v>
      </c>
      <c r="B256" s="157">
        <f>VLOOKUP($A256,Table2[[No]:[Date Student Last Attended Program
(mm/dd/yyyy)]],2,FALSE)</f>
        <v>0</v>
      </c>
      <c r="C256" s="157">
        <f>VLOOKUP($A256,Table2[[No]:[Date Student Last Attended Program
(mm/dd/yyyy)]],4,FALSE)</f>
        <v>0</v>
      </c>
      <c r="D256" s="157">
        <f>VLOOKUP($A256,Table2[[No]:[Date Student Last Attended Program
(mm/dd/yyyy)]],14,FALSE)</f>
        <v>0</v>
      </c>
      <c r="E256" s="58">
        <f>COUNTIF(JUL!E256:AI256,"1")</f>
        <v>0</v>
      </c>
      <c r="F256" s="58">
        <f>COUNTIF(AUG!E256:AI256,"1")</f>
        <v>0</v>
      </c>
      <c r="G256" s="58">
        <f>VLOOKUP(A256,SEP!$A$2:$AL$301,38,FALSE)</f>
        <v>0</v>
      </c>
      <c r="H256" s="58">
        <f>VLOOKUP(A256,SEP!$A$2:$AP$301,41,FALSE)</f>
        <v>0</v>
      </c>
      <c r="I256" s="58">
        <f>VLOOKUP(A256,OCT!$A$2:$AM$301,39,FALSE)</f>
        <v>0</v>
      </c>
      <c r="J256" s="57">
        <f>VLOOKUP(A256,NOV!$A$2:$AL$301,38,FALSE)</f>
        <v>0</v>
      </c>
      <c r="K256" s="57">
        <f>VLOOKUP(A256,DEC!$A$2:$AM$301,39,FALSE)</f>
        <v>0</v>
      </c>
      <c r="L256" s="57">
        <f>VLOOKUP(A256,DEC!$A$2:$AP$301,42,FALSE)</f>
        <v>0</v>
      </c>
      <c r="M256" s="57">
        <f>VLOOKUP($A256,JAN!$A$2:$AM$301,39,FALSE)</f>
        <v>0</v>
      </c>
      <c r="N256" s="57">
        <f>VLOOKUP(A256,FEB!$A$2:$AJ$301,36,FALSE)</f>
        <v>0</v>
      </c>
      <c r="O256" s="215">
        <f>VLOOKUP($A256,MAR!$A$2:$AP$301,39,FALSE)</f>
        <v>0</v>
      </c>
      <c r="P256" s="215">
        <f>VLOOKUP($A256,MAR!$A$2:$AP$301,42,FALSE)</f>
        <v>0</v>
      </c>
      <c r="Q256" s="215">
        <f>VLOOKUP($A256,APR!$A$2:$AL$301,38,FALSE)</f>
        <v>0</v>
      </c>
      <c r="R256" s="215">
        <f>VLOOKUP(A256,MAY!$A$2:$AM$301,39,FALSE)</f>
        <v>0</v>
      </c>
      <c r="S256" s="215">
        <f>VLOOKUP($A256,JUN!$A$2:$AO$301,38,FALSE)</f>
        <v>0</v>
      </c>
      <c r="T256" s="215">
        <f>VLOOKUP($A256,JUN!$A$2:$AO$301,41,FALSE)</f>
        <v>0</v>
      </c>
      <c r="U256" s="216">
        <f t="shared" si="6"/>
        <v>0</v>
      </c>
      <c r="V256" s="217">
        <f>SUM(VLOOKUP(A256,SEP!$A$2:$AP$301,42,FALSE),VLOOKUP(A256,DEC!$A$2:$AQ$301,43,FALSE),VLOOKUP(A256,MAR!$A$2:$AQ$301,43,FALSE),VLOOKUP(A256,JUN!$A$2:$AP$301,42,FALSE))</f>
        <v>0</v>
      </c>
      <c r="W256" s="218" t="e">
        <f t="shared" si="7"/>
        <v>#DIV/0!</v>
      </c>
    </row>
    <row r="257" spans="1:23" x14ac:dyDescent="0.25">
      <c r="A257" s="59">
        <v>256</v>
      </c>
      <c r="B257" s="157">
        <f>VLOOKUP($A257,Table2[[No]:[Date Student Last Attended Program
(mm/dd/yyyy)]],2,FALSE)</f>
        <v>0</v>
      </c>
      <c r="C257" s="157">
        <f>VLOOKUP($A257,Table2[[No]:[Date Student Last Attended Program
(mm/dd/yyyy)]],4,FALSE)</f>
        <v>0</v>
      </c>
      <c r="D257" s="157">
        <f>VLOOKUP($A257,Table2[[No]:[Date Student Last Attended Program
(mm/dd/yyyy)]],14,FALSE)</f>
        <v>0</v>
      </c>
      <c r="E257" s="58">
        <f>COUNTIF(JUL!E257:AI257,"1")</f>
        <v>0</v>
      </c>
      <c r="F257" s="58">
        <f>COUNTIF(AUG!E257:AI257,"1")</f>
        <v>0</v>
      </c>
      <c r="G257" s="58">
        <f>VLOOKUP(A257,SEP!$A$2:$AL$301,38,FALSE)</f>
        <v>0</v>
      </c>
      <c r="H257" s="58">
        <f>VLOOKUP(A257,SEP!$A$2:$AP$301,41,FALSE)</f>
        <v>0</v>
      </c>
      <c r="I257" s="58">
        <f>VLOOKUP(A257,OCT!$A$2:$AM$301,39,FALSE)</f>
        <v>0</v>
      </c>
      <c r="J257" s="57">
        <f>VLOOKUP(A257,NOV!$A$2:$AL$301,38,FALSE)</f>
        <v>0</v>
      </c>
      <c r="K257" s="57">
        <f>VLOOKUP(A257,DEC!$A$2:$AM$301,39,FALSE)</f>
        <v>0</v>
      </c>
      <c r="L257" s="57">
        <f>VLOOKUP(A257,DEC!$A$2:$AP$301,42,FALSE)</f>
        <v>0</v>
      </c>
      <c r="M257" s="57">
        <f>VLOOKUP($A257,JAN!$A$2:$AM$301,39,FALSE)</f>
        <v>0</v>
      </c>
      <c r="N257" s="57">
        <f>VLOOKUP(A257,FEB!$A$2:$AJ$301,36,FALSE)</f>
        <v>0</v>
      </c>
      <c r="O257" s="215">
        <f>VLOOKUP($A257,MAR!$A$2:$AP$301,39,FALSE)</f>
        <v>0</v>
      </c>
      <c r="P257" s="215">
        <f>VLOOKUP($A257,MAR!$A$2:$AP$301,42,FALSE)</f>
        <v>0</v>
      </c>
      <c r="Q257" s="215">
        <f>VLOOKUP($A257,APR!$A$2:$AL$301,38,FALSE)</f>
        <v>0</v>
      </c>
      <c r="R257" s="215">
        <f>VLOOKUP(A257,MAY!$A$2:$AM$301,39,FALSE)</f>
        <v>0</v>
      </c>
      <c r="S257" s="215">
        <f>VLOOKUP($A257,JUN!$A$2:$AO$301,38,FALSE)</f>
        <v>0</v>
      </c>
      <c r="T257" s="215">
        <f>VLOOKUP($A257,JUN!$A$2:$AO$301,41,FALSE)</f>
        <v>0</v>
      </c>
      <c r="U257" s="216">
        <f t="shared" si="6"/>
        <v>0</v>
      </c>
      <c r="V257" s="217">
        <f>SUM(VLOOKUP(A257,SEP!$A$2:$AP$301,42,FALSE),VLOOKUP(A257,DEC!$A$2:$AQ$301,43,FALSE),VLOOKUP(A257,MAR!$A$2:$AQ$301,43,FALSE),VLOOKUP(A257,JUN!$A$2:$AP$301,42,FALSE))</f>
        <v>0</v>
      </c>
      <c r="W257" s="218" t="e">
        <f t="shared" si="7"/>
        <v>#DIV/0!</v>
      </c>
    </row>
    <row r="258" spans="1:23" x14ac:dyDescent="0.25">
      <c r="A258" s="59">
        <v>257</v>
      </c>
      <c r="B258" s="157">
        <f>VLOOKUP($A258,Table2[[No]:[Date Student Last Attended Program
(mm/dd/yyyy)]],2,FALSE)</f>
        <v>0</v>
      </c>
      <c r="C258" s="157">
        <f>VLOOKUP($A258,Table2[[No]:[Date Student Last Attended Program
(mm/dd/yyyy)]],4,FALSE)</f>
        <v>0</v>
      </c>
      <c r="D258" s="157">
        <f>VLOOKUP($A258,Table2[[No]:[Date Student Last Attended Program
(mm/dd/yyyy)]],14,FALSE)</f>
        <v>0</v>
      </c>
      <c r="E258" s="58">
        <f>COUNTIF(JUL!E258:AI258,"1")</f>
        <v>0</v>
      </c>
      <c r="F258" s="58">
        <f>COUNTIF(AUG!E258:AI258,"1")</f>
        <v>0</v>
      </c>
      <c r="G258" s="58">
        <f>VLOOKUP(A258,SEP!$A$2:$AL$301,38,FALSE)</f>
        <v>0</v>
      </c>
      <c r="H258" s="58">
        <f>VLOOKUP(A258,SEP!$A$2:$AP$301,41,FALSE)</f>
        <v>0</v>
      </c>
      <c r="I258" s="58">
        <f>VLOOKUP(A258,OCT!$A$2:$AM$301,39,FALSE)</f>
        <v>0</v>
      </c>
      <c r="J258" s="57">
        <f>VLOOKUP(A258,NOV!$A$2:$AL$301,38,FALSE)</f>
        <v>0</v>
      </c>
      <c r="K258" s="57">
        <f>VLOOKUP(A258,DEC!$A$2:$AM$301,39,FALSE)</f>
        <v>0</v>
      </c>
      <c r="L258" s="57">
        <f>VLOOKUP(A258,DEC!$A$2:$AP$301,42,FALSE)</f>
        <v>0</v>
      </c>
      <c r="M258" s="57">
        <f>VLOOKUP($A258,JAN!$A$2:$AM$301,39,FALSE)</f>
        <v>0</v>
      </c>
      <c r="N258" s="57">
        <f>VLOOKUP(A258,FEB!$A$2:$AJ$301,36,FALSE)</f>
        <v>0</v>
      </c>
      <c r="O258" s="215">
        <f>VLOOKUP($A258,MAR!$A$2:$AP$301,39,FALSE)</f>
        <v>0</v>
      </c>
      <c r="P258" s="215">
        <f>VLOOKUP($A258,MAR!$A$2:$AP$301,42,FALSE)</f>
        <v>0</v>
      </c>
      <c r="Q258" s="215">
        <f>VLOOKUP($A258,APR!$A$2:$AL$301,38,FALSE)</f>
        <v>0</v>
      </c>
      <c r="R258" s="215">
        <f>VLOOKUP(A258,MAY!$A$2:$AM$301,39,FALSE)</f>
        <v>0</v>
      </c>
      <c r="S258" s="215">
        <f>VLOOKUP($A258,JUN!$A$2:$AO$301,38,FALSE)</f>
        <v>0</v>
      </c>
      <c r="T258" s="215">
        <f>VLOOKUP($A258,JUN!$A$2:$AO$301,41,FALSE)</f>
        <v>0</v>
      </c>
      <c r="U258" s="216">
        <f t="shared" ref="U258:U301" si="8">L258+P258+T258+H258</f>
        <v>0</v>
      </c>
      <c r="V258" s="217">
        <f>SUM(VLOOKUP(A258,SEP!$A$2:$AP$301,42,FALSE),VLOOKUP(A258,DEC!$A$2:$AQ$301,43,FALSE),VLOOKUP(A258,MAR!$A$2:$AQ$301,43,FALSE),VLOOKUP(A258,JUN!$A$2:$AP$301,42,FALSE))</f>
        <v>0</v>
      </c>
      <c r="W258" s="218" t="e">
        <f t="shared" ref="W258:W301" si="9">U258/V258</f>
        <v>#DIV/0!</v>
      </c>
    </row>
    <row r="259" spans="1:23" x14ac:dyDescent="0.25">
      <c r="A259" s="59">
        <v>258</v>
      </c>
      <c r="B259" s="157">
        <f>VLOOKUP($A259,Table2[[No]:[Date Student Last Attended Program
(mm/dd/yyyy)]],2,FALSE)</f>
        <v>0</v>
      </c>
      <c r="C259" s="157">
        <f>VLOOKUP($A259,Table2[[No]:[Date Student Last Attended Program
(mm/dd/yyyy)]],4,FALSE)</f>
        <v>0</v>
      </c>
      <c r="D259" s="157">
        <f>VLOOKUP($A259,Table2[[No]:[Date Student Last Attended Program
(mm/dd/yyyy)]],14,FALSE)</f>
        <v>0</v>
      </c>
      <c r="E259" s="58">
        <f>COUNTIF(JUL!E259:AI259,"1")</f>
        <v>0</v>
      </c>
      <c r="F259" s="58">
        <f>COUNTIF(AUG!E259:AI259,"1")</f>
        <v>0</v>
      </c>
      <c r="G259" s="58">
        <f>VLOOKUP(A259,SEP!$A$2:$AL$301,38,FALSE)</f>
        <v>0</v>
      </c>
      <c r="H259" s="58">
        <f>VLOOKUP(A259,SEP!$A$2:$AP$301,41,FALSE)</f>
        <v>0</v>
      </c>
      <c r="I259" s="58">
        <f>VLOOKUP(A259,OCT!$A$2:$AM$301,39,FALSE)</f>
        <v>0</v>
      </c>
      <c r="J259" s="57">
        <f>VLOOKUP(A259,NOV!$A$2:$AL$301,38,FALSE)</f>
        <v>0</v>
      </c>
      <c r="K259" s="57">
        <f>VLOOKUP(A259,DEC!$A$2:$AM$301,39,FALSE)</f>
        <v>0</v>
      </c>
      <c r="L259" s="57">
        <f>VLOOKUP(A259,DEC!$A$2:$AP$301,42,FALSE)</f>
        <v>0</v>
      </c>
      <c r="M259" s="57">
        <f>VLOOKUP($A259,JAN!$A$2:$AM$301,39,FALSE)</f>
        <v>0</v>
      </c>
      <c r="N259" s="57">
        <f>VLOOKUP(A259,FEB!$A$2:$AJ$301,36,FALSE)</f>
        <v>0</v>
      </c>
      <c r="O259" s="215">
        <f>VLOOKUP($A259,MAR!$A$2:$AP$301,39,FALSE)</f>
        <v>0</v>
      </c>
      <c r="P259" s="215">
        <f>VLOOKUP($A259,MAR!$A$2:$AP$301,42,FALSE)</f>
        <v>0</v>
      </c>
      <c r="Q259" s="215">
        <f>VLOOKUP($A259,APR!$A$2:$AL$301,38,FALSE)</f>
        <v>0</v>
      </c>
      <c r="R259" s="215">
        <f>VLOOKUP(A259,MAY!$A$2:$AM$301,39,FALSE)</f>
        <v>0</v>
      </c>
      <c r="S259" s="215">
        <f>VLOOKUP($A259,JUN!$A$2:$AO$301,38,FALSE)</f>
        <v>0</v>
      </c>
      <c r="T259" s="215">
        <f>VLOOKUP($A259,JUN!$A$2:$AO$301,41,FALSE)</f>
        <v>0</v>
      </c>
      <c r="U259" s="216">
        <f t="shared" si="8"/>
        <v>0</v>
      </c>
      <c r="V259" s="217">
        <f>SUM(VLOOKUP(A259,SEP!$A$2:$AP$301,42,FALSE),VLOOKUP(A259,DEC!$A$2:$AQ$301,43,FALSE),VLOOKUP(A259,MAR!$A$2:$AQ$301,43,FALSE),VLOOKUP(A259,JUN!$A$2:$AP$301,42,FALSE))</f>
        <v>0</v>
      </c>
      <c r="W259" s="218" t="e">
        <f t="shared" si="9"/>
        <v>#DIV/0!</v>
      </c>
    </row>
    <row r="260" spans="1:23" x14ac:dyDescent="0.25">
      <c r="A260" s="59">
        <v>259</v>
      </c>
      <c r="B260" s="157">
        <f>VLOOKUP($A260,Table2[[No]:[Date Student Last Attended Program
(mm/dd/yyyy)]],2,FALSE)</f>
        <v>0</v>
      </c>
      <c r="C260" s="157">
        <f>VLOOKUP($A260,Table2[[No]:[Date Student Last Attended Program
(mm/dd/yyyy)]],4,FALSE)</f>
        <v>0</v>
      </c>
      <c r="D260" s="157">
        <f>VLOOKUP($A260,Table2[[No]:[Date Student Last Attended Program
(mm/dd/yyyy)]],14,FALSE)</f>
        <v>0</v>
      </c>
      <c r="E260" s="58">
        <f>COUNTIF(JUL!E260:AI260,"1")</f>
        <v>0</v>
      </c>
      <c r="F260" s="58">
        <f>COUNTIF(AUG!E260:AI260,"1")</f>
        <v>0</v>
      </c>
      <c r="G260" s="58">
        <f>VLOOKUP(A260,SEP!$A$2:$AL$301,38,FALSE)</f>
        <v>0</v>
      </c>
      <c r="H260" s="58">
        <f>VLOOKUP(A260,SEP!$A$2:$AP$301,41,FALSE)</f>
        <v>0</v>
      </c>
      <c r="I260" s="58">
        <f>VLOOKUP(A260,OCT!$A$2:$AM$301,39,FALSE)</f>
        <v>0</v>
      </c>
      <c r="J260" s="57">
        <f>VLOOKUP(A260,NOV!$A$2:$AL$301,38,FALSE)</f>
        <v>0</v>
      </c>
      <c r="K260" s="57">
        <f>VLOOKUP(A260,DEC!$A$2:$AM$301,39,FALSE)</f>
        <v>0</v>
      </c>
      <c r="L260" s="57">
        <f>VLOOKUP(A260,DEC!$A$2:$AP$301,42,FALSE)</f>
        <v>0</v>
      </c>
      <c r="M260" s="57">
        <f>VLOOKUP($A260,JAN!$A$2:$AM$301,39,FALSE)</f>
        <v>0</v>
      </c>
      <c r="N260" s="57">
        <f>VLOOKUP(A260,FEB!$A$2:$AJ$301,36,FALSE)</f>
        <v>0</v>
      </c>
      <c r="O260" s="215">
        <f>VLOOKUP($A260,MAR!$A$2:$AP$301,39,FALSE)</f>
        <v>0</v>
      </c>
      <c r="P260" s="215">
        <f>VLOOKUP($A260,MAR!$A$2:$AP$301,42,FALSE)</f>
        <v>0</v>
      </c>
      <c r="Q260" s="215">
        <f>VLOOKUP($A260,APR!$A$2:$AL$301,38,FALSE)</f>
        <v>0</v>
      </c>
      <c r="R260" s="215">
        <f>VLOOKUP(A260,MAY!$A$2:$AM$301,39,FALSE)</f>
        <v>0</v>
      </c>
      <c r="S260" s="215">
        <f>VLOOKUP($A260,JUN!$A$2:$AO$301,38,FALSE)</f>
        <v>0</v>
      </c>
      <c r="T260" s="215">
        <f>VLOOKUP($A260,JUN!$A$2:$AO$301,41,FALSE)</f>
        <v>0</v>
      </c>
      <c r="U260" s="216">
        <f t="shared" si="8"/>
        <v>0</v>
      </c>
      <c r="V260" s="217">
        <f>SUM(VLOOKUP(A260,SEP!$A$2:$AP$301,42,FALSE),VLOOKUP(A260,DEC!$A$2:$AQ$301,43,FALSE),VLOOKUP(A260,MAR!$A$2:$AQ$301,43,FALSE),VLOOKUP(A260,JUN!$A$2:$AP$301,42,FALSE))</f>
        <v>0</v>
      </c>
      <c r="W260" s="218" t="e">
        <f t="shared" si="9"/>
        <v>#DIV/0!</v>
      </c>
    </row>
    <row r="261" spans="1:23" x14ac:dyDescent="0.25">
      <c r="A261" s="59">
        <v>260</v>
      </c>
      <c r="B261" s="157">
        <f>VLOOKUP($A261,Table2[[No]:[Date Student Last Attended Program
(mm/dd/yyyy)]],2,FALSE)</f>
        <v>0</v>
      </c>
      <c r="C261" s="157">
        <f>VLOOKUP($A261,Table2[[No]:[Date Student Last Attended Program
(mm/dd/yyyy)]],4,FALSE)</f>
        <v>0</v>
      </c>
      <c r="D261" s="157">
        <f>VLOOKUP($A261,Table2[[No]:[Date Student Last Attended Program
(mm/dd/yyyy)]],14,FALSE)</f>
        <v>0</v>
      </c>
      <c r="E261" s="58">
        <f>COUNTIF(JUL!E261:AI261,"1")</f>
        <v>0</v>
      </c>
      <c r="F261" s="58">
        <f>COUNTIF(AUG!E261:AI261,"1")</f>
        <v>0</v>
      </c>
      <c r="G261" s="58">
        <f>VLOOKUP(A261,SEP!$A$2:$AL$301,38,FALSE)</f>
        <v>0</v>
      </c>
      <c r="H261" s="58">
        <f>VLOOKUP(A261,SEP!$A$2:$AP$301,41,FALSE)</f>
        <v>0</v>
      </c>
      <c r="I261" s="58">
        <f>VLOOKUP(A261,OCT!$A$2:$AM$301,39,FALSE)</f>
        <v>0</v>
      </c>
      <c r="J261" s="57">
        <f>VLOOKUP(A261,NOV!$A$2:$AL$301,38,FALSE)</f>
        <v>0</v>
      </c>
      <c r="K261" s="57">
        <f>VLOOKUP(A261,DEC!$A$2:$AM$301,39,FALSE)</f>
        <v>0</v>
      </c>
      <c r="L261" s="57">
        <f>VLOOKUP(A261,DEC!$A$2:$AP$301,42,FALSE)</f>
        <v>0</v>
      </c>
      <c r="M261" s="57">
        <f>VLOOKUP($A261,JAN!$A$2:$AM$301,39,FALSE)</f>
        <v>0</v>
      </c>
      <c r="N261" s="57">
        <f>VLOOKUP(A261,FEB!$A$2:$AJ$301,36,FALSE)</f>
        <v>0</v>
      </c>
      <c r="O261" s="215">
        <f>VLOOKUP($A261,MAR!$A$2:$AP$301,39,FALSE)</f>
        <v>0</v>
      </c>
      <c r="P261" s="215">
        <f>VLOOKUP($A261,MAR!$A$2:$AP$301,42,FALSE)</f>
        <v>0</v>
      </c>
      <c r="Q261" s="215">
        <f>VLOOKUP($A261,APR!$A$2:$AL$301,38,FALSE)</f>
        <v>0</v>
      </c>
      <c r="R261" s="215">
        <f>VLOOKUP(A261,MAY!$A$2:$AM$301,39,FALSE)</f>
        <v>0</v>
      </c>
      <c r="S261" s="215">
        <f>VLOOKUP($A261,JUN!$A$2:$AO$301,38,FALSE)</f>
        <v>0</v>
      </c>
      <c r="T261" s="215">
        <f>VLOOKUP($A261,JUN!$A$2:$AO$301,41,FALSE)</f>
        <v>0</v>
      </c>
      <c r="U261" s="216">
        <f t="shared" si="8"/>
        <v>0</v>
      </c>
      <c r="V261" s="217">
        <f>SUM(VLOOKUP(A261,SEP!$A$2:$AP$301,42,FALSE),VLOOKUP(A261,DEC!$A$2:$AQ$301,43,FALSE),VLOOKUP(A261,MAR!$A$2:$AQ$301,43,FALSE),VLOOKUP(A261,JUN!$A$2:$AP$301,42,FALSE))</f>
        <v>0</v>
      </c>
      <c r="W261" s="218" t="e">
        <f t="shared" si="9"/>
        <v>#DIV/0!</v>
      </c>
    </row>
    <row r="262" spans="1:23" x14ac:dyDescent="0.25">
      <c r="A262" s="59">
        <v>261</v>
      </c>
      <c r="B262" s="157">
        <f>VLOOKUP($A262,Table2[[No]:[Date Student Last Attended Program
(mm/dd/yyyy)]],2,FALSE)</f>
        <v>0</v>
      </c>
      <c r="C262" s="157">
        <f>VLOOKUP($A262,Table2[[No]:[Date Student Last Attended Program
(mm/dd/yyyy)]],4,FALSE)</f>
        <v>0</v>
      </c>
      <c r="D262" s="157">
        <f>VLOOKUP($A262,Table2[[No]:[Date Student Last Attended Program
(mm/dd/yyyy)]],14,FALSE)</f>
        <v>0</v>
      </c>
      <c r="E262" s="58">
        <f>COUNTIF(JUL!E262:AI262,"1")</f>
        <v>0</v>
      </c>
      <c r="F262" s="58">
        <f>COUNTIF(AUG!E262:AI262,"1")</f>
        <v>0</v>
      </c>
      <c r="G262" s="58">
        <f>VLOOKUP(A262,SEP!$A$2:$AL$301,38,FALSE)</f>
        <v>0</v>
      </c>
      <c r="H262" s="58">
        <f>VLOOKUP(A262,SEP!$A$2:$AP$301,41,FALSE)</f>
        <v>0</v>
      </c>
      <c r="I262" s="58">
        <f>VLOOKUP(A262,OCT!$A$2:$AM$301,39,FALSE)</f>
        <v>0</v>
      </c>
      <c r="J262" s="57">
        <f>VLOOKUP(A262,NOV!$A$2:$AL$301,38,FALSE)</f>
        <v>0</v>
      </c>
      <c r="K262" s="57">
        <f>VLOOKUP(A262,DEC!$A$2:$AM$301,39,FALSE)</f>
        <v>0</v>
      </c>
      <c r="L262" s="57">
        <f>VLOOKUP(A262,DEC!$A$2:$AP$301,42,FALSE)</f>
        <v>0</v>
      </c>
      <c r="M262" s="57">
        <f>VLOOKUP($A262,JAN!$A$2:$AM$301,39,FALSE)</f>
        <v>0</v>
      </c>
      <c r="N262" s="57">
        <f>VLOOKUP(A262,FEB!$A$2:$AJ$301,36,FALSE)</f>
        <v>0</v>
      </c>
      <c r="O262" s="215">
        <f>VLOOKUP($A262,MAR!$A$2:$AP$301,39,FALSE)</f>
        <v>0</v>
      </c>
      <c r="P262" s="215">
        <f>VLOOKUP($A262,MAR!$A$2:$AP$301,42,FALSE)</f>
        <v>0</v>
      </c>
      <c r="Q262" s="215">
        <f>VLOOKUP($A262,APR!$A$2:$AL$301,38,FALSE)</f>
        <v>0</v>
      </c>
      <c r="R262" s="215">
        <f>VLOOKUP(A262,MAY!$A$2:$AM$301,39,FALSE)</f>
        <v>0</v>
      </c>
      <c r="S262" s="215">
        <f>VLOOKUP($A262,JUN!$A$2:$AO$301,38,FALSE)</f>
        <v>0</v>
      </c>
      <c r="T262" s="215">
        <f>VLOOKUP($A262,JUN!$A$2:$AO$301,41,FALSE)</f>
        <v>0</v>
      </c>
      <c r="U262" s="216">
        <f t="shared" si="8"/>
        <v>0</v>
      </c>
      <c r="V262" s="217">
        <f>SUM(VLOOKUP(A262,SEP!$A$2:$AP$301,42,FALSE),VLOOKUP(A262,DEC!$A$2:$AQ$301,43,FALSE),VLOOKUP(A262,MAR!$A$2:$AQ$301,43,FALSE),VLOOKUP(A262,JUN!$A$2:$AP$301,42,FALSE))</f>
        <v>0</v>
      </c>
      <c r="W262" s="218" t="e">
        <f t="shared" si="9"/>
        <v>#DIV/0!</v>
      </c>
    </row>
    <row r="263" spans="1:23" x14ac:dyDescent="0.25">
      <c r="A263" s="59">
        <v>262</v>
      </c>
      <c r="B263" s="157">
        <f>VLOOKUP($A263,Table2[[No]:[Date Student Last Attended Program
(mm/dd/yyyy)]],2,FALSE)</f>
        <v>0</v>
      </c>
      <c r="C263" s="157">
        <f>VLOOKUP($A263,Table2[[No]:[Date Student Last Attended Program
(mm/dd/yyyy)]],4,FALSE)</f>
        <v>0</v>
      </c>
      <c r="D263" s="157">
        <f>VLOOKUP($A263,Table2[[No]:[Date Student Last Attended Program
(mm/dd/yyyy)]],14,FALSE)</f>
        <v>0</v>
      </c>
      <c r="E263" s="58">
        <f>COUNTIF(JUL!E263:AI263,"1")</f>
        <v>0</v>
      </c>
      <c r="F263" s="58">
        <f>COUNTIF(AUG!E263:AI263,"1")</f>
        <v>0</v>
      </c>
      <c r="G263" s="58">
        <f>VLOOKUP(A263,SEP!$A$2:$AL$301,38,FALSE)</f>
        <v>0</v>
      </c>
      <c r="H263" s="58">
        <f>VLOOKUP(A263,SEP!$A$2:$AP$301,41,FALSE)</f>
        <v>0</v>
      </c>
      <c r="I263" s="58">
        <f>VLOOKUP(A263,OCT!$A$2:$AM$301,39,FALSE)</f>
        <v>0</v>
      </c>
      <c r="J263" s="57">
        <f>VLOOKUP(A263,NOV!$A$2:$AL$301,38,FALSE)</f>
        <v>0</v>
      </c>
      <c r="K263" s="57">
        <f>VLOOKUP(A263,DEC!$A$2:$AM$301,39,FALSE)</f>
        <v>0</v>
      </c>
      <c r="L263" s="57">
        <f>VLOOKUP(A263,DEC!$A$2:$AP$301,42,FALSE)</f>
        <v>0</v>
      </c>
      <c r="M263" s="57">
        <f>VLOOKUP($A263,JAN!$A$2:$AM$301,39,FALSE)</f>
        <v>0</v>
      </c>
      <c r="N263" s="57">
        <f>VLOOKUP(A263,FEB!$A$2:$AJ$301,36,FALSE)</f>
        <v>0</v>
      </c>
      <c r="O263" s="215">
        <f>VLOOKUP($A263,MAR!$A$2:$AP$301,39,FALSE)</f>
        <v>0</v>
      </c>
      <c r="P263" s="215">
        <f>VLOOKUP($A263,MAR!$A$2:$AP$301,42,FALSE)</f>
        <v>0</v>
      </c>
      <c r="Q263" s="215">
        <f>VLOOKUP($A263,APR!$A$2:$AL$301,38,FALSE)</f>
        <v>0</v>
      </c>
      <c r="R263" s="215">
        <f>VLOOKUP(A263,MAY!$A$2:$AM$301,39,FALSE)</f>
        <v>0</v>
      </c>
      <c r="S263" s="215">
        <f>VLOOKUP($A263,JUN!$A$2:$AO$301,38,FALSE)</f>
        <v>0</v>
      </c>
      <c r="T263" s="215">
        <f>VLOOKUP($A263,JUN!$A$2:$AO$301,41,FALSE)</f>
        <v>0</v>
      </c>
      <c r="U263" s="216">
        <f t="shared" si="8"/>
        <v>0</v>
      </c>
      <c r="V263" s="217">
        <f>SUM(VLOOKUP(A263,SEP!$A$2:$AP$301,42,FALSE),VLOOKUP(A263,DEC!$A$2:$AQ$301,43,FALSE),VLOOKUP(A263,MAR!$A$2:$AQ$301,43,FALSE),VLOOKUP(A263,JUN!$A$2:$AP$301,42,FALSE))</f>
        <v>0</v>
      </c>
      <c r="W263" s="218" t="e">
        <f t="shared" si="9"/>
        <v>#DIV/0!</v>
      </c>
    </row>
    <row r="264" spans="1:23" x14ac:dyDescent="0.25">
      <c r="A264" s="59">
        <v>263</v>
      </c>
      <c r="B264" s="157">
        <f>VLOOKUP($A264,Table2[[No]:[Date Student Last Attended Program
(mm/dd/yyyy)]],2,FALSE)</f>
        <v>0</v>
      </c>
      <c r="C264" s="157">
        <f>VLOOKUP($A264,Table2[[No]:[Date Student Last Attended Program
(mm/dd/yyyy)]],4,FALSE)</f>
        <v>0</v>
      </c>
      <c r="D264" s="157">
        <f>VLOOKUP($A264,Table2[[No]:[Date Student Last Attended Program
(mm/dd/yyyy)]],14,FALSE)</f>
        <v>0</v>
      </c>
      <c r="E264" s="58">
        <f>COUNTIF(JUL!E264:AI264,"1")</f>
        <v>0</v>
      </c>
      <c r="F264" s="58">
        <f>COUNTIF(AUG!E264:AI264,"1")</f>
        <v>0</v>
      </c>
      <c r="G264" s="58">
        <f>VLOOKUP(A264,SEP!$A$2:$AL$301,38,FALSE)</f>
        <v>0</v>
      </c>
      <c r="H264" s="58">
        <f>VLOOKUP(A264,SEP!$A$2:$AP$301,41,FALSE)</f>
        <v>0</v>
      </c>
      <c r="I264" s="58">
        <f>VLOOKUP(A264,OCT!$A$2:$AM$301,39,FALSE)</f>
        <v>0</v>
      </c>
      <c r="J264" s="57">
        <f>VLOOKUP(A264,NOV!$A$2:$AL$301,38,FALSE)</f>
        <v>0</v>
      </c>
      <c r="K264" s="57">
        <f>VLOOKUP(A264,DEC!$A$2:$AM$301,39,FALSE)</f>
        <v>0</v>
      </c>
      <c r="L264" s="57">
        <f>VLOOKUP(A264,DEC!$A$2:$AP$301,42,FALSE)</f>
        <v>0</v>
      </c>
      <c r="M264" s="57">
        <f>VLOOKUP($A264,JAN!$A$2:$AM$301,39,FALSE)</f>
        <v>0</v>
      </c>
      <c r="N264" s="57">
        <f>VLOOKUP(A264,FEB!$A$2:$AJ$301,36,FALSE)</f>
        <v>0</v>
      </c>
      <c r="O264" s="215">
        <f>VLOOKUP($A264,MAR!$A$2:$AP$301,39,FALSE)</f>
        <v>0</v>
      </c>
      <c r="P264" s="215">
        <f>VLOOKUP($A264,MAR!$A$2:$AP$301,42,FALSE)</f>
        <v>0</v>
      </c>
      <c r="Q264" s="215">
        <f>VLOOKUP($A264,APR!$A$2:$AL$301,38,FALSE)</f>
        <v>0</v>
      </c>
      <c r="R264" s="215">
        <f>VLOOKUP(A264,MAY!$A$2:$AM$301,39,FALSE)</f>
        <v>0</v>
      </c>
      <c r="S264" s="215">
        <f>VLOOKUP($A264,JUN!$A$2:$AO$301,38,FALSE)</f>
        <v>0</v>
      </c>
      <c r="T264" s="215">
        <f>VLOOKUP($A264,JUN!$A$2:$AO$301,41,FALSE)</f>
        <v>0</v>
      </c>
      <c r="U264" s="216">
        <f t="shared" si="8"/>
        <v>0</v>
      </c>
      <c r="V264" s="217">
        <f>SUM(VLOOKUP(A264,SEP!$A$2:$AP$301,42,FALSE),VLOOKUP(A264,DEC!$A$2:$AQ$301,43,FALSE),VLOOKUP(A264,MAR!$A$2:$AQ$301,43,FALSE),VLOOKUP(A264,JUN!$A$2:$AP$301,42,FALSE))</f>
        <v>0</v>
      </c>
      <c r="W264" s="218" t="e">
        <f t="shared" si="9"/>
        <v>#DIV/0!</v>
      </c>
    </row>
    <row r="265" spans="1:23" x14ac:dyDescent="0.25">
      <c r="A265" s="59">
        <v>264</v>
      </c>
      <c r="B265" s="157">
        <f>VLOOKUP($A265,Table2[[No]:[Date Student Last Attended Program
(mm/dd/yyyy)]],2,FALSE)</f>
        <v>0</v>
      </c>
      <c r="C265" s="157">
        <f>VLOOKUP($A265,Table2[[No]:[Date Student Last Attended Program
(mm/dd/yyyy)]],4,FALSE)</f>
        <v>0</v>
      </c>
      <c r="D265" s="157">
        <f>VLOOKUP($A265,Table2[[No]:[Date Student Last Attended Program
(mm/dd/yyyy)]],14,FALSE)</f>
        <v>0</v>
      </c>
      <c r="E265" s="58">
        <f>COUNTIF(JUL!E265:AI265,"1")</f>
        <v>0</v>
      </c>
      <c r="F265" s="58">
        <f>COUNTIF(AUG!E265:AI265,"1")</f>
        <v>0</v>
      </c>
      <c r="G265" s="58">
        <f>VLOOKUP(A265,SEP!$A$2:$AL$301,38,FALSE)</f>
        <v>0</v>
      </c>
      <c r="H265" s="58">
        <f>VLOOKUP(A265,SEP!$A$2:$AP$301,41,FALSE)</f>
        <v>0</v>
      </c>
      <c r="I265" s="58">
        <f>VLOOKUP(A265,OCT!$A$2:$AM$301,39,FALSE)</f>
        <v>0</v>
      </c>
      <c r="J265" s="57">
        <f>VLOOKUP(A265,NOV!$A$2:$AL$301,38,FALSE)</f>
        <v>0</v>
      </c>
      <c r="K265" s="57">
        <f>VLOOKUP(A265,DEC!$A$2:$AM$301,39,FALSE)</f>
        <v>0</v>
      </c>
      <c r="L265" s="57">
        <f>VLOOKUP(A265,DEC!$A$2:$AP$301,42,FALSE)</f>
        <v>0</v>
      </c>
      <c r="M265" s="57">
        <f>VLOOKUP($A265,JAN!$A$2:$AM$301,39,FALSE)</f>
        <v>0</v>
      </c>
      <c r="N265" s="57">
        <f>VLOOKUP(A265,FEB!$A$2:$AJ$301,36,FALSE)</f>
        <v>0</v>
      </c>
      <c r="O265" s="215">
        <f>VLOOKUP($A265,MAR!$A$2:$AP$301,39,FALSE)</f>
        <v>0</v>
      </c>
      <c r="P265" s="215">
        <f>VLOOKUP($A265,MAR!$A$2:$AP$301,42,FALSE)</f>
        <v>0</v>
      </c>
      <c r="Q265" s="215">
        <f>VLOOKUP($A265,APR!$A$2:$AL$301,38,FALSE)</f>
        <v>0</v>
      </c>
      <c r="R265" s="215">
        <f>VLOOKUP(A265,MAY!$A$2:$AM$301,39,FALSE)</f>
        <v>0</v>
      </c>
      <c r="S265" s="215">
        <f>VLOOKUP($A265,JUN!$A$2:$AO$301,38,FALSE)</f>
        <v>0</v>
      </c>
      <c r="T265" s="215">
        <f>VLOOKUP($A265,JUN!$A$2:$AO$301,41,FALSE)</f>
        <v>0</v>
      </c>
      <c r="U265" s="216">
        <f t="shared" si="8"/>
        <v>0</v>
      </c>
      <c r="V265" s="217">
        <f>SUM(VLOOKUP(A265,SEP!$A$2:$AP$301,42,FALSE),VLOOKUP(A265,DEC!$A$2:$AQ$301,43,FALSE),VLOOKUP(A265,MAR!$A$2:$AQ$301,43,FALSE),VLOOKUP(A265,JUN!$A$2:$AP$301,42,FALSE))</f>
        <v>0</v>
      </c>
      <c r="W265" s="218" t="e">
        <f t="shared" si="9"/>
        <v>#DIV/0!</v>
      </c>
    </row>
    <row r="266" spans="1:23" x14ac:dyDescent="0.25">
      <c r="A266" s="59">
        <v>265</v>
      </c>
      <c r="B266" s="157">
        <f>VLOOKUP($A266,Table2[[No]:[Date Student Last Attended Program
(mm/dd/yyyy)]],2,FALSE)</f>
        <v>0</v>
      </c>
      <c r="C266" s="157">
        <f>VLOOKUP($A266,Table2[[No]:[Date Student Last Attended Program
(mm/dd/yyyy)]],4,FALSE)</f>
        <v>0</v>
      </c>
      <c r="D266" s="157">
        <f>VLOOKUP($A266,Table2[[No]:[Date Student Last Attended Program
(mm/dd/yyyy)]],14,FALSE)</f>
        <v>0</v>
      </c>
      <c r="E266" s="58">
        <f>COUNTIF(JUL!E266:AI266,"1")</f>
        <v>0</v>
      </c>
      <c r="F266" s="58">
        <f>COUNTIF(AUG!E266:AI266,"1")</f>
        <v>0</v>
      </c>
      <c r="G266" s="58">
        <f>VLOOKUP(A266,SEP!$A$2:$AL$301,38,FALSE)</f>
        <v>0</v>
      </c>
      <c r="H266" s="58">
        <f>VLOOKUP(A266,SEP!$A$2:$AP$301,41,FALSE)</f>
        <v>0</v>
      </c>
      <c r="I266" s="58">
        <f>VLOOKUP(A266,OCT!$A$2:$AM$301,39,FALSE)</f>
        <v>0</v>
      </c>
      <c r="J266" s="57">
        <f>VLOOKUP(A266,NOV!$A$2:$AL$301,38,FALSE)</f>
        <v>0</v>
      </c>
      <c r="K266" s="57">
        <f>VLOOKUP(A266,DEC!$A$2:$AM$301,39,FALSE)</f>
        <v>0</v>
      </c>
      <c r="L266" s="57">
        <f>VLOOKUP(A266,DEC!$A$2:$AP$301,42,FALSE)</f>
        <v>0</v>
      </c>
      <c r="M266" s="57">
        <f>VLOOKUP($A266,JAN!$A$2:$AM$301,39,FALSE)</f>
        <v>0</v>
      </c>
      <c r="N266" s="57">
        <f>VLOOKUP(A266,FEB!$A$2:$AJ$301,36,FALSE)</f>
        <v>0</v>
      </c>
      <c r="O266" s="215">
        <f>VLOOKUP($A266,MAR!$A$2:$AP$301,39,FALSE)</f>
        <v>0</v>
      </c>
      <c r="P266" s="215">
        <f>VLOOKUP($A266,MAR!$A$2:$AP$301,42,FALSE)</f>
        <v>0</v>
      </c>
      <c r="Q266" s="215">
        <f>VLOOKUP($A266,APR!$A$2:$AL$301,38,FALSE)</f>
        <v>0</v>
      </c>
      <c r="R266" s="215">
        <f>VLOOKUP(A266,MAY!$A$2:$AM$301,39,FALSE)</f>
        <v>0</v>
      </c>
      <c r="S266" s="215">
        <f>VLOOKUP($A266,JUN!$A$2:$AO$301,38,FALSE)</f>
        <v>0</v>
      </c>
      <c r="T266" s="215">
        <f>VLOOKUP($A266,JUN!$A$2:$AO$301,41,FALSE)</f>
        <v>0</v>
      </c>
      <c r="U266" s="216">
        <f t="shared" si="8"/>
        <v>0</v>
      </c>
      <c r="V266" s="217">
        <f>SUM(VLOOKUP(A266,SEP!$A$2:$AP$301,42,FALSE),VLOOKUP(A266,DEC!$A$2:$AQ$301,43,FALSE),VLOOKUP(A266,MAR!$A$2:$AQ$301,43,FALSE),VLOOKUP(A266,JUN!$A$2:$AP$301,42,FALSE))</f>
        <v>0</v>
      </c>
      <c r="W266" s="218" t="e">
        <f t="shared" si="9"/>
        <v>#DIV/0!</v>
      </c>
    </row>
    <row r="267" spans="1:23" x14ac:dyDescent="0.25">
      <c r="A267" s="59">
        <v>266</v>
      </c>
      <c r="B267" s="157">
        <f>VLOOKUP($A267,Table2[[No]:[Date Student Last Attended Program
(mm/dd/yyyy)]],2,FALSE)</f>
        <v>0</v>
      </c>
      <c r="C267" s="157">
        <f>VLOOKUP($A267,Table2[[No]:[Date Student Last Attended Program
(mm/dd/yyyy)]],4,FALSE)</f>
        <v>0</v>
      </c>
      <c r="D267" s="157">
        <f>VLOOKUP($A267,Table2[[No]:[Date Student Last Attended Program
(mm/dd/yyyy)]],14,FALSE)</f>
        <v>0</v>
      </c>
      <c r="E267" s="58">
        <f>COUNTIF(JUL!E267:AI267,"1")</f>
        <v>0</v>
      </c>
      <c r="F267" s="58">
        <f>COUNTIF(AUG!E267:AI267,"1")</f>
        <v>0</v>
      </c>
      <c r="G267" s="58">
        <f>VLOOKUP(A267,SEP!$A$2:$AL$301,38,FALSE)</f>
        <v>0</v>
      </c>
      <c r="H267" s="58">
        <f>VLOOKUP(A267,SEP!$A$2:$AP$301,41,FALSE)</f>
        <v>0</v>
      </c>
      <c r="I267" s="58">
        <f>VLOOKUP(A267,OCT!$A$2:$AM$301,39,FALSE)</f>
        <v>0</v>
      </c>
      <c r="J267" s="57">
        <f>VLOOKUP(A267,NOV!$A$2:$AL$301,38,FALSE)</f>
        <v>0</v>
      </c>
      <c r="K267" s="57">
        <f>VLOOKUP(A267,DEC!$A$2:$AM$301,39,FALSE)</f>
        <v>0</v>
      </c>
      <c r="L267" s="57">
        <f>VLOOKUP(A267,DEC!$A$2:$AP$301,42,FALSE)</f>
        <v>0</v>
      </c>
      <c r="M267" s="57">
        <f>VLOOKUP($A267,JAN!$A$2:$AM$301,39,FALSE)</f>
        <v>0</v>
      </c>
      <c r="N267" s="57">
        <f>VLOOKUP(A267,FEB!$A$2:$AJ$301,36,FALSE)</f>
        <v>0</v>
      </c>
      <c r="O267" s="215">
        <f>VLOOKUP($A267,MAR!$A$2:$AP$301,39,FALSE)</f>
        <v>0</v>
      </c>
      <c r="P267" s="215">
        <f>VLOOKUP($A267,MAR!$A$2:$AP$301,42,FALSE)</f>
        <v>0</v>
      </c>
      <c r="Q267" s="215">
        <f>VLOOKUP($A267,APR!$A$2:$AL$301,38,FALSE)</f>
        <v>0</v>
      </c>
      <c r="R267" s="215">
        <f>VLOOKUP(A267,MAY!$A$2:$AM$301,39,FALSE)</f>
        <v>0</v>
      </c>
      <c r="S267" s="215">
        <f>VLOOKUP($A267,JUN!$A$2:$AO$301,38,FALSE)</f>
        <v>0</v>
      </c>
      <c r="T267" s="215">
        <f>VLOOKUP($A267,JUN!$A$2:$AO$301,41,FALSE)</f>
        <v>0</v>
      </c>
      <c r="U267" s="216">
        <f t="shared" si="8"/>
        <v>0</v>
      </c>
      <c r="V267" s="217">
        <f>SUM(VLOOKUP(A267,SEP!$A$2:$AP$301,42,FALSE),VLOOKUP(A267,DEC!$A$2:$AQ$301,43,FALSE),VLOOKUP(A267,MAR!$A$2:$AQ$301,43,FALSE),VLOOKUP(A267,JUN!$A$2:$AP$301,42,FALSE))</f>
        <v>0</v>
      </c>
      <c r="W267" s="218" t="e">
        <f t="shared" si="9"/>
        <v>#DIV/0!</v>
      </c>
    </row>
    <row r="268" spans="1:23" x14ac:dyDescent="0.25">
      <c r="A268" s="59">
        <v>267</v>
      </c>
      <c r="B268" s="157">
        <f>VLOOKUP($A268,Table2[[No]:[Date Student Last Attended Program
(mm/dd/yyyy)]],2,FALSE)</f>
        <v>0</v>
      </c>
      <c r="C268" s="157">
        <f>VLOOKUP($A268,Table2[[No]:[Date Student Last Attended Program
(mm/dd/yyyy)]],4,FALSE)</f>
        <v>0</v>
      </c>
      <c r="D268" s="157">
        <f>VLOOKUP($A268,Table2[[No]:[Date Student Last Attended Program
(mm/dd/yyyy)]],14,FALSE)</f>
        <v>0</v>
      </c>
      <c r="E268" s="58">
        <f>COUNTIF(JUL!E268:AI268,"1")</f>
        <v>0</v>
      </c>
      <c r="F268" s="58">
        <f>COUNTIF(AUG!E268:AI268,"1")</f>
        <v>0</v>
      </c>
      <c r="G268" s="58">
        <f>VLOOKUP(A268,SEP!$A$2:$AL$301,38,FALSE)</f>
        <v>0</v>
      </c>
      <c r="H268" s="58">
        <f>VLOOKUP(A268,SEP!$A$2:$AP$301,41,FALSE)</f>
        <v>0</v>
      </c>
      <c r="I268" s="58">
        <f>VLOOKUP(A268,OCT!$A$2:$AM$301,39,FALSE)</f>
        <v>0</v>
      </c>
      <c r="J268" s="57">
        <f>VLOOKUP(A268,NOV!$A$2:$AL$301,38,FALSE)</f>
        <v>0</v>
      </c>
      <c r="K268" s="57">
        <f>VLOOKUP(A268,DEC!$A$2:$AM$301,39,FALSE)</f>
        <v>0</v>
      </c>
      <c r="L268" s="57">
        <f>VLOOKUP(A268,DEC!$A$2:$AP$301,42,FALSE)</f>
        <v>0</v>
      </c>
      <c r="M268" s="57">
        <f>VLOOKUP($A268,JAN!$A$2:$AM$301,39,FALSE)</f>
        <v>0</v>
      </c>
      <c r="N268" s="57">
        <f>VLOOKUP(A268,FEB!$A$2:$AJ$301,36,FALSE)</f>
        <v>0</v>
      </c>
      <c r="O268" s="215">
        <f>VLOOKUP($A268,MAR!$A$2:$AP$301,39,FALSE)</f>
        <v>0</v>
      </c>
      <c r="P268" s="215">
        <f>VLOOKUP($A268,MAR!$A$2:$AP$301,42,FALSE)</f>
        <v>0</v>
      </c>
      <c r="Q268" s="215">
        <f>VLOOKUP($A268,APR!$A$2:$AL$301,38,FALSE)</f>
        <v>0</v>
      </c>
      <c r="R268" s="215">
        <f>VLOOKUP(A268,MAY!$A$2:$AM$301,39,FALSE)</f>
        <v>0</v>
      </c>
      <c r="S268" s="215">
        <f>VLOOKUP($A268,JUN!$A$2:$AO$301,38,FALSE)</f>
        <v>0</v>
      </c>
      <c r="T268" s="215">
        <f>VLOOKUP($A268,JUN!$A$2:$AO$301,41,FALSE)</f>
        <v>0</v>
      </c>
      <c r="U268" s="216">
        <f t="shared" si="8"/>
        <v>0</v>
      </c>
      <c r="V268" s="217">
        <f>SUM(VLOOKUP(A268,SEP!$A$2:$AP$301,42,FALSE),VLOOKUP(A268,DEC!$A$2:$AQ$301,43,FALSE),VLOOKUP(A268,MAR!$A$2:$AQ$301,43,FALSE),VLOOKUP(A268,JUN!$A$2:$AP$301,42,FALSE))</f>
        <v>0</v>
      </c>
      <c r="W268" s="218" t="e">
        <f t="shared" si="9"/>
        <v>#DIV/0!</v>
      </c>
    </row>
    <row r="269" spans="1:23" x14ac:dyDescent="0.25">
      <c r="A269" s="59">
        <v>268</v>
      </c>
      <c r="B269" s="157">
        <f>VLOOKUP($A269,Table2[[No]:[Date Student Last Attended Program
(mm/dd/yyyy)]],2,FALSE)</f>
        <v>0</v>
      </c>
      <c r="C269" s="157">
        <f>VLOOKUP($A269,Table2[[No]:[Date Student Last Attended Program
(mm/dd/yyyy)]],4,FALSE)</f>
        <v>0</v>
      </c>
      <c r="D269" s="157">
        <f>VLOOKUP($A269,Table2[[No]:[Date Student Last Attended Program
(mm/dd/yyyy)]],14,FALSE)</f>
        <v>0</v>
      </c>
      <c r="E269" s="58">
        <f>COUNTIF(JUL!E269:AI269,"1")</f>
        <v>0</v>
      </c>
      <c r="F269" s="58">
        <f>COUNTIF(AUG!E269:AI269,"1")</f>
        <v>0</v>
      </c>
      <c r="G269" s="58">
        <f>VLOOKUP(A269,SEP!$A$2:$AL$301,38,FALSE)</f>
        <v>0</v>
      </c>
      <c r="H269" s="58">
        <f>VLOOKUP(A269,SEP!$A$2:$AP$301,41,FALSE)</f>
        <v>0</v>
      </c>
      <c r="I269" s="58">
        <f>VLOOKUP(A269,OCT!$A$2:$AM$301,39,FALSE)</f>
        <v>0</v>
      </c>
      <c r="J269" s="57">
        <f>VLOOKUP(A269,NOV!$A$2:$AL$301,38,FALSE)</f>
        <v>0</v>
      </c>
      <c r="K269" s="57">
        <f>VLOOKUP(A269,DEC!$A$2:$AM$301,39,FALSE)</f>
        <v>0</v>
      </c>
      <c r="L269" s="57">
        <f>VLOOKUP(A269,DEC!$A$2:$AP$301,42,FALSE)</f>
        <v>0</v>
      </c>
      <c r="M269" s="57">
        <f>VLOOKUP($A269,JAN!$A$2:$AM$301,39,FALSE)</f>
        <v>0</v>
      </c>
      <c r="N269" s="57">
        <f>VLOOKUP(A269,FEB!$A$2:$AJ$301,36,FALSE)</f>
        <v>0</v>
      </c>
      <c r="O269" s="215">
        <f>VLOOKUP($A269,MAR!$A$2:$AP$301,39,FALSE)</f>
        <v>0</v>
      </c>
      <c r="P269" s="215">
        <f>VLOOKUP($A269,MAR!$A$2:$AP$301,42,FALSE)</f>
        <v>0</v>
      </c>
      <c r="Q269" s="215">
        <f>VLOOKUP($A269,APR!$A$2:$AL$301,38,FALSE)</f>
        <v>0</v>
      </c>
      <c r="R269" s="215">
        <f>VLOOKUP(A269,MAY!$A$2:$AM$301,39,FALSE)</f>
        <v>0</v>
      </c>
      <c r="S269" s="215">
        <f>VLOOKUP($A269,JUN!$A$2:$AO$301,38,FALSE)</f>
        <v>0</v>
      </c>
      <c r="T269" s="215">
        <f>VLOOKUP($A269,JUN!$A$2:$AO$301,41,FALSE)</f>
        <v>0</v>
      </c>
      <c r="U269" s="216">
        <f t="shared" si="8"/>
        <v>0</v>
      </c>
      <c r="V269" s="217">
        <f>SUM(VLOOKUP(A269,SEP!$A$2:$AP$301,42,FALSE),VLOOKUP(A269,DEC!$A$2:$AQ$301,43,FALSE),VLOOKUP(A269,MAR!$A$2:$AQ$301,43,FALSE),VLOOKUP(A269,JUN!$A$2:$AP$301,42,FALSE))</f>
        <v>0</v>
      </c>
      <c r="W269" s="218" t="e">
        <f t="shared" si="9"/>
        <v>#DIV/0!</v>
      </c>
    </row>
    <row r="270" spans="1:23" x14ac:dyDescent="0.25">
      <c r="A270" s="59">
        <v>269</v>
      </c>
      <c r="B270" s="157">
        <f>VLOOKUP($A270,Table2[[No]:[Date Student Last Attended Program
(mm/dd/yyyy)]],2,FALSE)</f>
        <v>0</v>
      </c>
      <c r="C270" s="157">
        <f>VLOOKUP($A270,Table2[[No]:[Date Student Last Attended Program
(mm/dd/yyyy)]],4,FALSE)</f>
        <v>0</v>
      </c>
      <c r="D270" s="157">
        <f>VLOOKUP($A270,Table2[[No]:[Date Student Last Attended Program
(mm/dd/yyyy)]],14,FALSE)</f>
        <v>0</v>
      </c>
      <c r="E270" s="58">
        <f>COUNTIF(JUL!E270:AI270,"1")</f>
        <v>0</v>
      </c>
      <c r="F270" s="58">
        <f>COUNTIF(AUG!E270:AI270,"1")</f>
        <v>0</v>
      </c>
      <c r="G270" s="58">
        <f>VLOOKUP(A270,SEP!$A$2:$AL$301,38,FALSE)</f>
        <v>0</v>
      </c>
      <c r="H270" s="58">
        <f>VLOOKUP(A270,SEP!$A$2:$AP$301,41,FALSE)</f>
        <v>0</v>
      </c>
      <c r="I270" s="58">
        <f>VLOOKUP(A270,OCT!$A$2:$AM$301,39,FALSE)</f>
        <v>0</v>
      </c>
      <c r="J270" s="57">
        <f>VLOOKUP(A270,NOV!$A$2:$AL$301,38,FALSE)</f>
        <v>0</v>
      </c>
      <c r="K270" s="57">
        <f>VLOOKUP(A270,DEC!$A$2:$AM$301,39,FALSE)</f>
        <v>0</v>
      </c>
      <c r="L270" s="57">
        <f>VLOOKUP(A270,DEC!$A$2:$AP$301,42,FALSE)</f>
        <v>0</v>
      </c>
      <c r="M270" s="57">
        <f>VLOOKUP($A270,JAN!$A$2:$AM$301,39,FALSE)</f>
        <v>0</v>
      </c>
      <c r="N270" s="57">
        <f>VLOOKUP(A270,FEB!$A$2:$AJ$301,36,FALSE)</f>
        <v>0</v>
      </c>
      <c r="O270" s="215">
        <f>VLOOKUP($A270,MAR!$A$2:$AP$301,39,FALSE)</f>
        <v>0</v>
      </c>
      <c r="P270" s="215">
        <f>VLOOKUP($A270,MAR!$A$2:$AP$301,42,FALSE)</f>
        <v>0</v>
      </c>
      <c r="Q270" s="215">
        <f>VLOOKUP($A270,APR!$A$2:$AL$301,38,FALSE)</f>
        <v>0</v>
      </c>
      <c r="R270" s="215">
        <f>VLOOKUP(A270,MAY!$A$2:$AM$301,39,FALSE)</f>
        <v>0</v>
      </c>
      <c r="S270" s="215">
        <f>VLOOKUP($A270,JUN!$A$2:$AO$301,38,FALSE)</f>
        <v>0</v>
      </c>
      <c r="T270" s="215">
        <f>VLOOKUP($A270,JUN!$A$2:$AO$301,41,FALSE)</f>
        <v>0</v>
      </c>
      <c r="U270" s="216">
        <f t="shared" si="8"/>
        <v>0</v>
      </c>
      <c r="V270" s="217">
        <f>SUM(VLOOKUP(A270,SEP!$A$2:$AP$301,42,FALSE),VLOOKUP(A270,DEC!$A$2:$AQ$301,43,FALSE),VLOOKUP(A270,MAR!$A$2:$AQ$301,43,FALSE),VLOOKUP(A270,JUN!$A$2:$AP$301,42,FALSE))</f>
        <v>0</v>
      </c>
      <c r="W270" s="218" t="e">
        <f t="shared" si="9"/>
        <v>#DIV/0!</v>
      </c>
    </row>
    <row r="271" spans="1:23" x14ac:dyDescent="0.25">
      <c r="A271" s="59">
        <v>270</v>
      </c>
      <c r="B271" s="157">
        <f>VLOOKUP($A271,Table2[[No]:[Date Student Last Attended Program
(mm/dd/yyyy)]],2,FALSE)</f>
        <v>0</v>
      </c>
      <c r="C271" s="157">
        <f>VLOOKUP($A271,Table2[[No]:[Date Student Last Attended Program
(mm/dd/yyyy)]],4,FALSE)</f>
        <v>0</v>
      </c>
      <c r="D271" s="157">
        <f>VLOOKUP($A271,Table2[[No]:[Date Student Last Attended Program
(mm/dd/yyyy)]],14,FALSE)</f>
        <v>0</v>
      </c>
      <c r="E271" s="58">
        <f>COUNTIF(JUL!E271:AI271,"1")</f>
        <v>0</v>
      </c>
      <c r="F271" s="58">
        <f>COUNTIF(AUG!E271:AI271,"1")</f>
        <v>0</v>
      </c>
      <c r="G271" s="58">
        <f>VLOOKUP(A271,SEP!$A$2:$AL$301,38,FALSE)</f>
        <v>0</v>
      </c>
      <c r="H271" s="58">
        <f>VLOOKUP(A271,SEP!$A$2:$AP$301,41,FALSE)</f>
        <v>0</v>
      </c>
      <c r="I271" s="58">
        <f>VLOOKUP(A271,OCT!$A$2:$AM$301,39,FALSE)</f>
        <v>0</v>
      </c>
      <c r="J271" s="57">
        <f>VLOOKUP(A271,NOV!$A$2:$AL$301,38,FALSE)</f>
        <v>0</v>
      </c>
      <c r="K271" s="57">
        <f>VLOOKUP(A271,DEC!$A$2:$AM$301,39,FALSE)</f>
        <v>0</v>
      </c>
      <c r="L271" s="57">
        <f>VLOOKUP(A271,DEC!$A$2:$AP$301,42,FALSE)</f>
        <v>0</v>
      </c>
      <c r="M271" s="57">
        <f>VLOOKUP($A271,JAN!$A$2:$AM$301,39,FALSE)</f>
        <v>0</v>
      </c>
      <c r="N271" s="57">
        <f>VLOOKUP(A271,FEB!$A$2:$AJ$301,36,FALSE)</f>
        <v>0</v>
      </c>
      <c r="O271" s="215">
        <f>VLOOKUP($A271,MAR!$A$2:$AP$301,39,FALSE)</f>
        <v>0</v>
      </c>
      <c r="P271" s="215">
        <f>VLOOKUP($A271,MAR!$A$2:$AP$301,42,FALSE)</f>
        <v>0</v>
      </c>
      <c r="Q271" s="215">
        <f>VLOOKUP($A271,APR!$A$2:$AL$301,38,FALSE)</f>
        <v>0</v>
      </c>
      <c r="R271" s="215">
        <f>VLOOKUP(A271,MAY!$A$2:$AM$301,39,FALSE)</f>
        <v>0</v>
      </c>
      <c r="S271" s="215">
        <f>VLOOKUP($A271,JUN!$A$2:$AO$301,38,FALSE)</f>
        <v>0</v>
      </c>
      <c r="T271" s="215">
        <f>VLOOKUP($A271,JUN!$A$2:$AO$301,41,FALSE)</f>
        <v>0</v>
      </c>
      <c r="U271" s="216">
        <f t="shared" si="8"/>
        <v>0</v>
      </c>
      <c r="V271" s="217">
        <f>SUM(VLOOKUP(A271,SEP!$A$2:$AP$301,42,FALSE),VLOOKUP(A271,DEC!$A$2:$AQ$301,43,FALSE),VLOOKUP(A271,MAR!$A$2:$AQ$301,43,FALSE),VLOOKUP(A271,JUN!$A$2:$AP$301,42,FALSE))</f>
        <v>0</v>
      </c>
      <c r="W271" s="218" t="e">
        <f t="shared" si="9"/>
        <v>#DIV/0!</v>
      </c>
    </row>
    <row r="272" spans="1:23" x14ac:dyDescent="0.25">
      <c r="A272" s="59">
        <v>271</v>
      </c>
      <c r="B272" s="157">
        <f>VLOOKUP($A272,Table2[[No]:[Date Student Last Attended Program
(mm/dd/yyyy)]],2,FALSE)</f>
        <v>0</v>
      </c>
      <c r="C272" s="157">
        <f>VLOOKUP($A272,Table2[[No]:[Date Student Last Attended Program
(mm/dd/yyyy)]],4,FALSE)</f>
        <v>0</v>
      </c>
      <c r="D272" s="157">
        <f>VLOOKUP($A272,Table2[[No]:[Date Student Last Attended Program
(mm/dd/yyyy)]],14,FALSE)</f>
        <v>0</v>
      </c>
      <c r="E272" s="58">
        <f>COUNTIF(JUL!E272:AI272,"1")</f>
        <v>0</v>
      </c>
      <c r="F272" s="58">
        <f>COUNTIF(AUG!E272:AI272,"1")</f>
        <v>0</v>
      </c>
      <c r="G272" s="58">
        <f>VLOOKUP(A272,SEP!$A$2:$AL$301,38,FALSE)</f>
        <v>0</v>
      </c>
      <c r="H272" s="58">
        <f>VLOOKUP(A272,SEP!$A$2:$AP$301,41,FALSE)</f>
        <v>0</v>
      </c>
      <c r="I272" s="58">
        <f>VLOOKUP(A272,OCT!$A$2:$AM$301,39,FALSE)</f>
        <v>0</v>
      </c>
      <c r="J272" s="57">
        <f>VLOOKUP(A272,NOV!$A$2:$AL$301,38,FALSE)</f>
        <v>0</v>
      </c>
      <c r="K272" s="57">
        <f>VLOOKUP(A272,DEC!$A$2:$AM$301,39,FALSE)</f>
        <v>0</v>
      </c>
      <c r="L272" s="57">
        <f>VLOOKUP(A272,DEC!$A$2:$AP$301,42,FALSE)</f>
        <v>0</v>
      </c>
      <c r="M272" s="57">
        <f>VLOOKUP($A272,JAN!$A$2:$AM$301,39,FALSE)</f>
        <v>0</v>
      </c>
      <c r="N272" s="57">
        <f>VLOOKUP(A272,FEB!$A$2:$AJ$301,36,FALSE)</f>
        <v>0</v>
      </c>
      <c r="O272" s="215">
        <f>VLOOKUP($A272,MAR!$A$2:$AP$301,39,FALSE)</f>
        <v>0</v>
      </c>
      <c r="P272" s="215">
        <f>VLOOKUP($A272,MAR!$A$2:$AP$301,42,FALSE)</f>
        <v>0</v>
      </c>
      <c r="Q272" s="215">
        <f>VLOOKUP($A272,APR!$A$2:$AL$301,38,FALSE)</f>
        <v>0</v>
      </c>
      <c r="R272" s="215">
        <f>VLOOKUP(A272,MAY!$A$2:$AM$301,39,FALSE)</f>
        <v>0</v>
      </c>
      <c r="S272" s="215">
        <f>VLOOKUP($A272,JUN!$A$2:$AO$301,38,FALSE)</f>
        <v>0</v>
      </c>
      <c r="T272" s="215">
        <f>VLOOKUP($A272,JUN!$A$2:$AO$301,41,FALSE)</f>
        <v>0</v>
      </c>
      <c r="U272" s="216">
        <f t="shared" si="8"/>
        <v>0</v>
      </c>
      <c r="V272" s="217">
        <f>SUM(VLOOKUP(A272,SEP!$A$2:$AP$301,42,FALSE),VLOOKUP(A272,DEC!$A$2:$AQ$301,43,FALSE),VLOOKUP(A272,MAR!$A$2:$AQ$301,43,FALSE),VLOOKUP(A272,JUN!$A$2:$AP$301,42,FALSE))</f>
        <v>0</v>
      </c>
      <c r="W272" s="218" t="e">
        <f t="shared" si="9"/>
        <v>#DIV/0!</v>
      </c>
    </row>
    <row r="273" spans="1:23" x14ac:dyDescent="0.25">
      <c r="A273" s="59">
        <v>272</v>
      </c>
      <c r="B273" s="157">
        <f>VLOOKUP($A273,Table2[[No]:[Date Student Last Attended Program
(mm/dd/yyyy)]],2,FALSE)</f>
        <v>0</v>
      </c>
      <c r="C273" s="157">
        <f>VLOOKUP($A273,Table2[[No]:[Date Student Last Attended Program
(mm/dd/yyyy)]],4,FALSE)</f>
        <v>0</v>
      </c>
      <c r="D273" s="157">
        <f>VLOOKUP($A273,Table2[[No]:[Date Student Last Attended Program
(mm/dd/yyyy)]],14,FALSE)</f>
        <v>0</v>
      </c>
      <c r="E273" s="58">
        <f>COUNTIF(JUL!E273:AI273,"1")</f>
        <v>0</v>
      </c>
      <c r="F273" s="58">
        <f>COUNTIF(AUG!E273:AI273,"1")</f>
        <v>0</v>
      </c>
      <c r="G273" s="58">
        <f>VLOOKUP(A273,SEP!$A$2:$AL$301,38,FALSE)</f>
        <v>0</v>
      </c>
      <c r="H273" s="58">
        <f>VLOOKUP(A273,SEP!$A$2:$AP$301,41,FALSE)</f>
        <v>0</v>
      </c>
      <c r="I273" s="58">
        <f>VLOOKUP(A273,OCT!$A$2:$AM$301,39,FALSE)</f>
        <v>0</v>
      </c>
      <c r="J273" s="57">
        <f>VLOOKUP(A273,NOV!$A$2:$AL$301,38,FALSE)</f>
        <v>0</v>
      </c>
      <c r="K273" s="57">
        <f>VLOOKUP(A273,DEC!$A$2:$AM$301,39,FALSE)</f>
        <v>0</v>
      </c>
      <c r="L273" s="57">
        <f>VLOOKUP(A273,DEC!$A$2:$AP$301,42,FALSE)</f>
        <v>0</v>
      </c>
      <c r="M273" s="57">
        <f>VLOOKUP($A273,JAN!$A$2:$AM$301,39,FALSE)</f>
        <v>0</v>
      </c>
      <c r="N273" s="57">
        <f>VLOOKUP(A273,FEB!$A$2:$AJ$301,36,FALSE)</f>
        <v>0</v>
      </c>
      <c r="O273" s="215">
        <f>VLOOKUP($A273,MAR!$A$2:$AP$301,39,FALSE)</f>
        <v>0</v>
      </c>
      <c r="P273" s="215">
        <f>VLOOKUP($A273,MAR!$A$2:$AP$301,42,FALSE)</f>
        <v>0</v>
      </c>
      <c r="Q273" s="215">
        <f>VLOOKUP($A273,APR!$A$2:$AL$301,38,FALSE)</f>
        <v>0</v>
      </c>
      <c r="R273" s="215">
        <f>VLOOKUP(A273,MAY!$A$2:$AM$301,39,FALSE)</f>
        <v>0</v>
      </c>
      <c r="S273" s="215">
        <f>VLOOKUP($A273,JUN!$A$2:$AO$301,38,FALSE)</f>
        <v>0</v>
      </c>
      <c r="T273" s="215">
        <f>VLOOKUP($A273,JUN!$A$2:$AO$301,41,FALSE)</f>
        <v>0</v>
      </c>
      <c r="U273" s="216">
        <f t="shared" si="8"/>
        <v>0</v>
      </c>
      <c r="V273" s="217">
        <f>SUM(VLOOKUP(A273,SEP!$A$2:$AP$301,42,FALSE),VLOOKUP(A273,DEC!$A$2:$AQ$301,43,FALSE),VLOOKUP(A273,MAR!$A$2:$AQ$301,43,FALSE),VLOOKUP(A273,JUN!$A$2:$AP$301,42,FALSE))</f>
        <v>0</v>
      </c>
      <c r="W273" s="218" t="e">
        <f t="shared" si="9"/>
        <v>#DIV/0!</v>
      </c>
    </row>
    <row r="274" spans="1:23" x14ac:dyDescent="0.25">
      <c r="A274" s="59">
        <v>273</v>
      </c>
      <c r="B274" s="157">
        <f>VLOOKUP($A274,Table2[[No]:[Date Student Last Attended Program
(mm/dd/yyyy)]],2,FALSE)</f>
        <v>0</v>
      </c>
      <c r="C274" s="157">
        <f>VLOOKUP($A274,Table2[[No]:[Date Student Last Attended Program
(mm/dd/yyyy)]],4,FALSE)</f>
        <v>0</v>
      </c>
      <c r="D274" s="157">
        <f>VLOOKUP($A274,Table2[[No]:[Date Student Last Attended Program
(mm/dd/yyyy)]],14,FALSE)</f>
        <v>0</v>
      </c>
      <c r="E274" s="58">
        <f>COUNTIF(JUL!E274:AI274,"1")</f>
        <v>0</v>
      </c>
      <c r="F274" s="58">
        <f>COUNTIF(AUG!E274:AI274,"1")</f>
        <v>0</v>
      </c>
      <c r="G274" s="58">
        <f>VLOOKUP(A274,SEP!$A$2:$AL$301,38,FALSE)</f>
        <v>0</v>
      </c>
      <c r="H274" s="58">
        <f>VLOOKUP(A274,SEP!$A$2:$AP$301,41,FALSE)</f>
        <v>0</v>
      </c>
      <c r="I274" s="58">
        <f>VLOOKUP(A274,OCT!$A$2:$AM$301,39,FALSE)</f>
        <v>0</v>
      </c>
      <c r="J274" s="57">
        <f>VLOOKUP(A274,NOV!$A$2:$AL$301,38,FALSE)</f>
        <v>0</v>
      </c>
      <c r="K274" s="57">
        <f>VLOOKUP(A274,DEC!$A$2:$AM$301,39,FALSE)</f>
        <v>0</v>
      </c>
      <c r="L274" s="57">
        <f>VLOOKUP(A274,DEC!$A$2:$AP$301,42,FALSE)</f>
        <v>0</v>
      </c>
      <c r="M274" s="57">
        <f>VLOOKUP($A274,JAN!$A$2:$AM$301,39,FALSE)</f>
        <v>0</v>
      </c>
      <c r="N274" s="57">
        <f>VLOOKUP(A274,FEB!$A$2:$AJ$301,36,FALSE)</f>
        <v>0</v>
      </c>
      <c r="O274" s="215">
        <f>VLOOKUP($A274,MAR!$A$2:$AP$301,39,FALSE)</f>
        <v>0</v>
      </c>
      <c r="P274" s="215">
        <f>VLOOKUP($A274,MAR!$A$2:$AP$301,42,FALSE)</f>
        <v>0</v>
      </c>
      <c r="Q274" s="215">
        <f>VLOOKUP($A274,APR!$A$2:$AL$301,38,FALSE)</f>
        <v>0</v>
      </c>
      <c r="R274" s="215">
        <f>VLOOKUP(A274,MAY!$A$2:$AM$301,39,FALSE)</f>
        <v>0</v>
      </c>
      <c r="S274" s="215">
        <f>VLOOKUP($A274,JUN!$A$2:$AO$301,38,FALSE)</f>
        <v>0</v>
      </c>
      <c r="T274" s="215">
        <f>VLOOKUP($A274,JUN!$A$2:$AO$301,41,FALSE)</f>
        <v>0</v>
      </c>
      <c r="U274" s="216">
        <f t="shared" si="8"/>
        <v>0</v>
      </c>
      <c r="V274" s="217">
        <f>SUM(VLOOKUP(A274,SEP!$A$2:$AP$301,42,FALSE),VLOOKUP(A274,DEC!$A$2:$AQ$301,43,FALSE),VLOOKUP(A274,MAR!$A$2:$AQ$301,43,FALSE),VLOOKUP(A274,JUN!$A$2:$AP$301,42,FALSE))</f>
        <v>0</v>
      </c>
      <c r="W274" s="218" t="e">
        <f t="shared" si="9"/>
        <v>#DIV/0!</v>
      </c>
    </row>
    <row r="275" spans="1:23" x14ac:dyDescent="0.25">
      <c r="A275" s="59">
        <v>274</v>
      </c>
      <c r="B275" s="157">
        <f>VLOOKUP($A275,Table2[[No]:[Date Student Last Attended Program
(mm/dd/yyyy)]],2,FALSE)</f>
        <v>0</v>
      </c>
      <c r="C275" s="157">
        <f>VLOOKUP($A275,Table2[[No]:[Date Student Last Attended Program
(mm/dd/yyyy)]],4,FALSE)</f>
        <v>0</v>
      </c>
      <c r="D275" s="157">
        <f>VLOOKUP($A275,Table2[[No]:[Date Student Last Attended Program
(mm/dd/yyyy)]],14,FALSE)</f>
        <v>0</v>
      </c>
      <c r="E275" s="58">
        <f>COUNTIF(JUL!E275:AI275,"1")</f>
        <v>0</v>
      </c>
      <c r="F275" s="58">
        <f>COUNTIF(AUG!E275:AI275,"1")</f>
        <v>0</v>
      </c>
      <c r="G275" s="58">
        <f>VLOOKUP(A275,SEP!$A$2:$AL$301,38,FALSE)</f>
        <v>0</v>
      </c>
      <c r="H275" s="58">
        <f>VLOOKUP(A275,SEP!$A$2:$AP$301,41,FALSE)</f>
        <v>0</v>
      </c>
      <c r="I275" s="58">
        <f>VLOOKUP(A275,OCT!$A$2:$AM$301,39,FALSE)</f>
        <v>0</v>
      </c>
      <c r="J275" s="57">
        <f>VLOOKUP(A275,NOV!$A$2:$AL$301,38,FALSE)</f>
        <v>0</v>
      </c>
      <c r="K275" s="57">
        <f>VLOOKUP(A275,DEC!$A$2:$AM$301,39,FALSE)</f>
        <v>0</v>
      </c>
      <c r="L275" s="57">
        <f>VLOOKUP(A275,DEC!$A$2:$AP$301,42,FALSE)</f>
        <v>0</v>
      </c>
      <c r="M275" s="57">
        <f>VLOOKUP($A275,JAN!$A$2:$AM$301,39,FALSE)</f>
        <v>0</v>
      </c>
      <c r="N275" s="57">
        <f>VLOOKUP(A275,FEB!$A$2:$AJ$301,36,FALSE)</f>
        <v>0</v>
      </c>
      <c r="O275" s="215">
        <f>VLOOKUP($A275,MAR!$A$2:$AP$301,39,FALSE)</f>
        <v>0</v>
      </c>
      <c r="P275" s="215">
        <f>VLOOKUP($A275,MAR!$A$2:$AP$301,42,FALSE)</f>
        <v>0</v>
      </c>
      <c r="Q275" s="215">
        <f>VLOOKUP($A275,APR!$A$2:$AL$301,38,FALSE)</f>
        <v>0</v>
      </c>
      <c r="R275" s="215">
        <f>VLOOKUP(A275,MAY!$A$2:$AM$301,39,FALSE)</f>
        <v>0</v>
      </c>
      <c r="S275" s="215">
        <f>VLOOKUP($A275,JUN!$A$2:$AO$301,38,FALSE)</f>
        <v>0</v>
      </c>
      <c r="T275" s="215">
        <f>VLOOKUP($A275,JUN!$A$2:$AO$301,41,FALSE)</f>
        <v>0</v>
      </c>
      <c r="U275" s="216">
        <f t="shared" si="8"/>
        <v>0</v>
      </c>
      <c r="V275" s="217">
        <f>SUM(VLOOKUP(A275,SEP!$A$2:$AP$301,42,FALSE),VLOOKUP(A275,DEC!$A$2:$AQ$301,43,FALSE),VLOOKUP(A275,MAR!$A$2:$AQ$301,43,FALSE),VLOOKUP(A275,JUN!$A$2:$AP$301,42,FALSE))</f>
        <v>0</v>
      </c>
      <c r="W275" s="218" t="e">
        <f t="shared" si="9"/>
        <v>#DIV/0!</v>
      </c>
    </row>
    <row r="276" spans="1:23" x14ac:dyDescent="0.25">
      <c r="A276" s="59">
        <v>275</v>
      </c>
      <c r="B276" s="157">
        <f>VLOOKUP($A276,Table2[[No]:[Date Student Last Attended Program
(mm/dd/yyyy)]],2,FALSE)</f>
        <v>0</v>
      </c>
      <c r="C276" s="157">
        <f>VLOOKUP($A276,Table2[[No]:[Date Student Last Attended Program
(mm/dd/yyyy)]],4,FALSE)</f>
        <v>0</v>
      </c>
      <c r="D276" s="157">
        <f>VLOOKUP($A276,Table2[[No]:[Date Student Last Attended Program
(mm/dd/yyyy)]],14,FALSE)</f>
        <v>0</v>
      </c>
      <c r="E276" s="58">
        <f>COUNTIF(JUL!E276:AI276,"1")</f>
        <v>0</v>
      </c>
      <c r="F276" s="58">
        <f>COUNTIF(AUG!E276:AI276,"1")</f>
        <v>0</v>
      </c>
      <c r="G276" s="58">
        <f>VLOOKUP(A276,SEP!$A$2:$AL$301,38,FALSE)</f>
        <v>0</v>
      </c>
      <c r="H276" s="58">
        <f>VLOOKUP(A276,SEP!$A$2:$AP$301,41,FALSE)</f>
        <v>0</v>
      </c>
      <c r="I276" s="58">
        <f>VLOOKUP(A276,OCT!$A$2:$AM$301,39,FALSE)</f>
        <v>0</v>
      </c>
      <c r="J276" s="57">
        <f>VLOOKUP(A276,NOV!$A$2:$AL$301,38,FALSE)</f>
        <v>0</v>
      </c>
      <c r="K276" s="57">
        <f>VLOOKUP(A276,DEC!$A$2:$AM$301,39,FALSE)</f>
        <v>0</v>
      </c>
      <c r="L276" s="57">
        <f>VLOOKUP(A276,DEC!$A$2:$AP$301,42,FALSE)</f>
        <v>0</v>
      </c>
      <c r="M276" s="57">
        <f>VLOOKUP($A276,JAN!$A$2:$AM$301,39,FALSE)</f>
        <v>0</v>
      </c>
      <c r="N276" s="57">
        <f>VLOOKUP(A276,FEB!$A$2:$AJ$301,36,FALSE)</f>
        <v>0</v>
      </c>
      <c r="O276" s="215">
        <f>VLOOKUP($A276,MAR!$A$2:$AP$301,39,FALSE)</f>
        <v>0</v>
      </c>
      <c r="P276" s="215">
        <f>VLOOKUP($A276,MAR!$A$2:$AP$301,42,FALSE)</f>
        <v>0</v>
      </c>
      <c r="Q276" s="215">
        <f>VLOOKUP($A276,APR!$A$2:$AL$301,38,FALSE)</f>
        <v>0</v>
      </c>
      <c r="R276" s="215">
        <f>VLOOKUP(A276,MAY!$A$2:$AM$301,39,FALSE)</f>
        <v>0</v>
      </c>
      <c r="S276" s="215">
        <f>VLOOKUP($A276,JUN!$A$2:$AO$301,38,FALSE)</f>
        <v>0</v>
      </c>
      <c r="T276" s="215">
        <f>VLOOKUP($A276,JUN!$A$2:$AO$301,41,FALSE)</f>
        <v>0</v>
      </c>
      <c r="U276" s="216">
        <f t="shared" si="8"/>
        <v>0</v>
      </c>
      <c r="V276" s="217">
        <f>SUM(VLOOKUP(A276,SEP!$A$2:$AP$301,42,FALSE),VLOOKUP(A276,DEC!$A$2:$AQ$301,43,FALSE),VLOOKUP(A276,MAR!$A$2:$AQ$301,43,FALSE),VLOOKUP(A276,JUN!$A$2:$AP$301,42,FALSE))</f>
        <v>0</v>
      </c>
      <c r="W276" s="218" t="e">
        <f t="shared" si="9"/>
        <v>#DIV/0!</v>
      </c>
    </row>
    <row r="277" spans="1:23" x14ac:dyDescent="0.25">
      <c r="A277" s="59">
        <v>276</v>
      </c>
      <c r="B277" s="157">
        <f>VLOOKUP($A277,Table2[[No]:[Date Student Last Attended Program
(mm/dd/yyyy)]],2,FALSE)</f>
        <v>0</v>
      </c>
      <c r="C277" s="157">
        <f>VLOOKUP($A277,Table2[[No]:[Date Student Last Attended Program
(mm/dd/yyyy)]],4,FALSE)</f>
        <v>0</v>
      </c>
      <c r="D277" s="157">
        <f>VLOOKUP($A277,Table2[[No]:[Date Student Last Attended Program
(mm/dd/yyyy)]],14,FALSE)</f>
        <v>0</v>
      </c>
      <c r="E277" s="58">
        <f>COUNTIF(JUL!E277:AI277,"1")</f>
        <v>0</v>
      </c>
      <c r="F277" s="58">
        <f>COUNTIF(AUG!E277:AI277,"1")</f>
        <v>0</v>
      </c>
      <c r="G277" s="58">
        <f>VLOOKUP(A277,SEP!$A$2:$AL$301,38,FALSE)</f>
        <v>0</v>
      </c>
      <c r="H277" s="58">
        <f>VLOOKUP(A277,SEP!$A$2:$AP$301,41,FALSE)</f>
        <v>0</v>
      </c>
      <c r="I277" s="58">
        <f>VLOOKUP(A277,OCT!$A$2:$AM$301,39,FALSE)</f>
        <v>0</v>
      </c>
      <c r="J277" s="57">
        <f>VLOOKUP(A277,NOV!$A$2:$AL$301,38,FALSE)</f>
        <v>0</v>
      </c>
      <c r="K277" s="57">
        <f>VLOOKUP(A277,DEC!$A$2:$AM$301,39,FALSE)</f>
        <v>0</v>
      </c>
      <c r="L277" s="57">
        <f>VLOOKUP(A277,DEC!$A$2:$AP$301,42,FALSE)</f>
        <v>0</v>
      </c>
      <c r="M277" s="57">
        <f>VLOOKUP($A277,JAN!$A$2:$AM$301,39,FALSE)</f>
        <v>0</v>
      </c>
      <c r="N277" s="57">
        <f>VLOOKUP(A277,FEB!$A$2:$AJ$301,36,FALSE)</f>
        <v>0</v>
      </c>
      <c r="O277" s="215">
        <f>VLOOKUP($A277,MAR!$A$2:$AP$301,39,FALSE)</f>
        <v>0</v>
      </c>
      <c r="P277" s="215">
        <f>VLOOKUP($A277,MAR!$A$2:$AP$301,42,FALSE)</f>
        <v>0</v>
      </c>
      <c r="Q277" s="215">
        <f>VLOOKUP($A277,APR!$A$2:$AL$301,38,FALSE)</f>
        <v>0</v>
      </c>
      <c r="R277" s="215">
        <f>VLOOKUP(A277,MAY!$A$2:$AM$301,39,FALSE)</f>
        <v>0</v>
      </c>
      <c r="S277" s="215">
        <f>VLOOKUP($A277,JUN!$A$2:$AO$301,38,FALSE)</f>
        <v>0</v>
      </c>
      <c r="T277" s="215">
        <f>VLOOKUP($A277,JUN!$A$2:$AO$301,41,FALSE)</f>
        <v>0</v>
      </c>
      <c r="U277" s="216">
        <f t="shared" si="8"/>
        <v>0</v>
      </c>
      <c r="V277" s="217">
        <f>SUM(VLOOKUP(A277,SEP!$A$2:$AP$301,42,FALSE),VLOOKUP(A277,DEC!$A$2:$AQ$301,43,FALSE),VLOOKUP(A277,MAR!$A$2:$AQ$301,43,FALSE),VLOOKUP(A277,JUN!$A$2:$AP$301,42,FALSE))</f>
        <v>0</v>
      </c>
      <c r="W277" s="218" t="e">
        <f t="shared" si="9"/>
        <v>#DIV/0!</v>
      </c>
    </row>
    <row r="278" spans="1:23" x14ac:dyDescent="0.25">
      <c r="A278" s="59">
        <v>277</v>
      </c>
      <c r="B278" s="157">
        <f>VLOOKUP($A278,Table2[[No]:[Date Student Last Attended Program
(mm/dd/yyyy)]],2,FALSE)</f>
        <v>0</v>
      </c>
      <c r="C278" s="157">
        <f>VLOOKUP($A278,Table2[[No]:[Date Student Last Attended Program
(mm/dd/yyyy)]],4,FALSE)</f>
        <v>0</v>
      </c>
      <c r="D278" s="157">
        <f>VLOOKUP($A278,Table2[[No]:[Date Student Last Attended Program
(mm/dd/yyyy)]],14,FALSE)</f>
        <v>0</v>
      </c>
      <c r="E278" s="58">
        <f>COUNTIF(JUL!E278:AI278,"1")</f>
        <v>0</v>
      </c>
      <c r="F278" s="58">
        <f>COUNTIF(AUG!E278:AI278,"1")</f>
        <v>0</v>
      </c>
      <c r="G278" s="58">
        <f>VLOOKUP(A278,SEP!$A$2:$AL$301,38,FALSE)</f>
        <v>0</v>
      </c>
      <c r="H278" s="58">
        <f>VLOOKUP(A278,SEP!$A$2:$AP$301,41,FALSE)</f>
        <v>0</v>
      </c>
      <c r="I278" s="58">
        <f>VLOOKUP(A278,OCT!$A$2:$AM$301,39,FALSE)</f>
        <v>0</v>
      </c>
      <c r="J278" s="57">
        <f>VLOOKUP(A278,NOV!$A$2:$AL$301,38,FALSE)</f>
        <v>0</v>
      </c>
      <c r="K278" s="57">
        <f>VLOOKUP(A278,DEC!$A$2:$AM$301,39,FALSE)</f>
        <v>0</v>
      </c>
      <c r="L278" s="57">
        <f>VLOOKUP(A278,DEC!$A$2:$AP$301,42,FALSE)</f>
        <v>0</v>
      </c>
      <c r="M278" s="57">
        <f>VLOOKUP($A278,JAN!$A$2:$AM$301,39,FALSE)</f>
        <v>0</v>
      </c>
      <c r="N278" s="57">
        <f>VLOOKUP(A278,FEB!$A$2:$AJ$301,36,FALSE)</f>
        <v>0</v>
      </c>
      <c r="O278" s="215">
        <f>VLOOKUP($A278,MAR!$A$2:$AP$301,39,FALSE)</f>
        <v>0</v>
      </c>
      <c r="P278" s="215">
        <f>VLOOKUP($A278,MAR!$A$2:$AP$301,42,FALSE)</f>
        <v>0</v>
      </c>
      <c r="Q278" s="215">
        <f>VLOOKUP($A278,APR!$A$2:$AL$301,38,FALSE)</f>
        <v>0</v>
      </c>
      <c r="R278" s="215">
        <f>VLOOKUP(A278,MAY!$A$2:$AM$301,39,FALSE)</f>
        <v>0</v>
      </c>
      <c r="S278" s="215">
        <f>VLOOKUP($A278,JUN!$A$2:$AO$301,38,FALSE)</f>
        <v>0</v>
      </c>
      <c r="T278" s="215">
        <f>VLOOKUP($A278,JUN!$A$2:$AO$301,41,FALSE)</f>
        <v>0</v>
      </c>
      <c r="U278" s="216">
        <f t="shared" si="8"/>
        <v>0</v>
      </c>
      <c r="V278" s="217">
        <f>SUM(VLOOKUP(A278,SEP!$A$2:$AP$301,42,FALSE),VLOOKUP(A278,DEC!$A$2:$AQ$301,43,FALSE),VLOOKUP(A278,MAR!$A$2:$AQ$301,43,FALSE),VLOOKUP(A278,JUN!$A$2:$AP$301,42,FALSE))</f>
        <v>0</v>
      </c>
      <c r="W278" s="218" t="e">
        <f t="shared" si="9"/>
        <v>#DIV/0!</v>
      </c>
    </row>
    <row r="279" spans="1:23" x14ac:dyDescent="0.25">
      <c r="A279" s="59">
        <v>278</v>
      </c>
      <c r="B279" s="157">
        <f>VLOOKUP($A279,Table2[[No]:[Date Student Last Attended Program
(mm/dd/yyyy)]],2,FALSE)</f>
        <v>0</v>
      </c>
      <c r="C279" s="157">
        <f>VLOOKUP($A279,Table2[[No]:[Date Student Last Attended Program
(mm/dd/yyyy)]],4,FALSE)</f>
        <v>0</v>
      </c>
      <c r="D279" s="157">
        <f>VLOOKUP($A279,Table2[[No]:[Date Student Last Attended Program
(mm/dd/yyyy)]],14,FALSE)</f>
        <v>0</v>
      </c>
      <c r="E279" s="58">
        <f>COUNTIF(JUL!E279:AI279,"1")</f>
        <v>0</v>
      </c>
      <c r="F279" s="58">
        <f>COUNTIF(AUG!E279:AI279,"1")</f>
        <v>0</v>
      </c>
      <c r="G279" s="58">
        <f>VLOOKUP(A279,SEP!$A$2:$AL$301,38,FALSE)</f>
        <v>0</v>
      </c>
      <c r="H279" s="58">
        <f>VLOOKUP(A279,SEP!$A$2:$AP$301,41,FALSE)</f>
        <v>0</v>
      </c>
      <c r="I279" s="58">
        <f>VLOOKUP(A279,OCT!$A$2:$AM$301,39,FALSE)</f>
        <v>0</v>
      </c>
      <c r="J279" s="57">
        <f>VLOOKUP(A279,NOV!$A$2:$AL$301,38,FALSE)</f>
        <v>0</v>
      </c>
      <c r="K279" s="57">
        <f>VLOOKUP(A279,DEC!$A$2:$AM$301,39,FALSE)</f>
        <v>0</v>
      </c>
      <c r="L279" s="57">
        <f>VLOOKUP(A279,DEC!$A$2:$AP$301,42,FALSE)</f>
        <v>0</v>
      </c>
      <c r="M279" s="57">
        <f>VLOOKUP($A279,JAN!$A$2:$AM$301,39,FALSE)</f>
        <v>0</v>
      </c>
      <c r="N279" s="57">
        <f>VLOOKUP(A279,FEB!$A$2:$AJ$301,36,FALSE)</f>
        <v>0</v>
      </c>
      <c r="O279" s="215">
        <f>VLOOKUP($A279,MAR!$A$2:$AP$301,39,FALSE)</f>
        <v>0</v>
      </c>
      <c r="P279" s="215">
        <f>VLOOKUP($A279,MAR!$A$2:$AP$301,42,FALSE)</f>
        <v>0</v>
      </c>
      <c r="Q279" s="215">
        <f>VLOOKUP($A279,APR!$A$2:$AL$301,38,FALSE)</f>
        <v>0</v>
      </c>
      <c r="R279" s="215">
        <f>VLOOKUP(A279,MAY!$A$2:$AM$301,39,FALSE)</f>
        <v>0</v>
      </c>
      <c r="S279" s="215">
        <f>VLOOKUP($A279,JUN!$A$2:$AO$301,38,FALSE)</f>
        <v>0</v>
      </c>
      <c r="T279" s="215">
        <f>VLOOKUP($A279,JUN!$A$2:$AO$301,41,FALSE)</f>
        <v>0</v>
      </c>
      <c r="U279" s="216">
        <f t="shared" si="8"/>
        <v>0</v>
      </c>
      <c r="V279" s="217">
        <f>SUM(VLOOKUP(A279,SEP!$A$2:$AP$301,42,FALSE),VLOOKUP(A279,DEC!$A$2:$AQ$301,43,FALSE),VLOOKUP(A279,MAR!$A$2:$AQ$301,43,FALSE),VLOOKUP(A279,JUN!$A$2:$AP$301,42,FALSE))</f>
        <v>0</v>
      </c>
      <c r="W279" s="218" t="e">
        <f t="shared" si="9"/>
        <v>#DIV/0!</v>
      </c>
    </row>
    <row r="280" spans="1:23" x14ac:dyDescent="0.25">
      <c r="A280" s="59">
        <v>279</v>
      </c>
      <c r="B280" s="157">
        <f>VLOOKUP($A280,Table2[[No]:[Date Student Last Attended Program
(mm/dd/yyyy)]],2,FALSE)</f>
        <v>0</v>
      </c>
      <c r="C280" s="157">
        <f>VLOOKUP($A280,Table2[[No]:[Date Student Last Attended Program
(mm/dd/yyyy)]],4,FALSE)</f>
        <v>0</v>
      </c>
      <c r="D280" s="157">
        <f>VLOOKUP($A280,Table2[[No]:[Date Student Last Attended Program
(mm/dd/yyyy)]],14,FALSE)</f>
        <v>0</v>
      </c>
      <c r="E280" s="58">
        <f>COUNTIF(JUL!E280:AI280,"1")</f>
        <v>0</v>
      </c>
      <c r="F280" s="58">
        <f>COUNTIF(AUG!E280:AI280,"1")</f>
        <v>0</v>
      </c>
      <c r="G280" s="58">
        <f>VLOOKUP(A280,SEP!$A$2:$AL$301,38,FALSE)</f>
        <v>0</v>
      </c>
      <c r="H280" s="58">
        <f>VLOOKUP(A280,SEP!$A$2:$AP$301,41,FALSE)</f>
        <v>0</v>
      </c>
      <c r="I280" s="58">
        <f>VLOOKUP(A280,OCT!$A$2:$AM$301,39,FALSE)</f>
        <v>0</v>
      </c>
      <c r="J280" s="57">
        <f>VLOOKUP(A280,NOV!$A$2:$AL$301,38,FALSE)</f>
        <v>0</v>
      </c>
      <c r="K280" s="57">
        <f>VLOOKUP(A280,DEC!$A$2:$AM$301,39,FALSE)</f>
        <v>0</v>
      </c>
      <c r="L280" s="57">
        <f>VLOOKUP(A280,DEC!$A$2:$AP$301,42,FALSE)</f>
        <v>0</v>
      </c>
      <c r="M280" s="57">
        <f>VLOOKUP($A280,JAN!$A$2:$AM$301,39,FALSE)</f>
        <v>0</v>
      </c>
      <c r="N280" s="57">
        <f>VLOOKUP(A280,FEB!$A$2:$AJ$301,36,FALSE)</f>
        <v>0</v>
      </c>
      <c r="O280" s="215">
        <f>VLOOKUP($A280,MAR!$A$2:$AP$301,39,FALSE)</f>
        <v>0</v>
      </c>
      <c r="P280" s="215">
        <f>VLOOKUP($A280,MAR!$A$2:$AP$301,42,FALSE)</f>
        <v>0</v>
      </c>
      <c r="Q280" s="215">
        <f>VLOOKUP($A280,APR!$A$2:$AL$301,38,FALSE)</f>
        <v>0</v>
      </c>
      <c r="R280" s="215">
        <f>VLOOKUP(A280,MAY!$A$2:$AM$301,39,FALSE)</f>
        <v>0</v>
      </c>
      <c r="S280" s="215">
        <f>VLOOKUP($A280,JUN!$A$2:$AO$301,38,FALSE)</f>
        <v>0</v>
      </c>
      <c r="T280" s="215">
        <f>VLOOKUP($A280,JUN!$A$2:$AO$301,41,FALSE)</f>
        <v>0</v>
      </c>
      <c r="U280" s="216">
        <f t="shared" si="8"/>
        <v>0</v>
      </c>
      <c r="V280" s="217">
        <f>SUM(VLOOKUP(A280,SEP!$A$2:$AP$301,42,FALSE),VLOOKUP(A280,DEC!$A$2:$AQ$301,43,FALSE),VLOOKUP(A280,MAR!$A$2:$AQ$301,43,FALSE),VLOOKUP(A280,JUN!$A$2:$AP$301,42,FALSE))</f>
        <v>0</v>
      </c>
      <c r="W280" s="218" t="e">
        <f t="shared" si="9"/>
        <v>#DIV/0!</v>
      </c>
    </row>
    <row r="281" spans="1:23" x14ac:dyDescent="0.25">
      <c r="A281" s="59">
        <v>280</v>
      </c>
      <c r="B281" s="157">
        <f>VLOOKUP($A281,Table2[[No]:[Date Student Last Attended Program
(mm/dd/yyyy)]],2,FALSE)</f>
        <v>0</v>
      </c>
      <c r="C281" s="157">
        <f>VLOOKUP($A281,Table2[[No]:[Date Student Last Attended Program
(mm/dd/yyyy)]],4,FALSE)</f>
        <v>0</v>
      </c>
      <c r="D281" s="157">
        <f>VLOOKUP($A281,Table2[[No]:[Date Student Last Attended Program
(mm/dd/yyyy)]],14,FALSE)</f>
        <v>0</v>
      </c>
      <c r="E281" s="58">
        <f>COUNTIF(JUL!E281:AI281,"1")</f>
        <v>0</v>
      </c>
      <c r="F281" s="58">
        <f>COUNTIF(AUG!E281:AI281,"1")</f>
        <v>0</v>
      </c>
      <c r="G281" s="58">
        <f>VLOOKUP(A281,SEP!$A$2:$AL$301,38,FALSE)</f>
        <v>0</v>
      </c>
      <c r="H281" s="58">
        <f>VLOOKUP(A281,SEP!$A$2:$AP$301,41,FALSE)</f>
        <v>0</v>
      </c>
      <c r="I281" s="58">
        <f>VLOOKUP(A281,OCT!$A$2:$AM$301,39,FALSE)</f>
        <v>0</v>
      </c>
      <c r="J281" s="57">
        <f>VLOOKUP(A281,NOV!$A$2:$AL$301,38,FALSE)</f>
        <v>0</v>
      </c>
      <c r="K281" s="57">
        <f>VLOOKUP(A281,DEC!$A$2:$AM$301,39,FALSE)</f>
        <v>0</v>
      </c>
      <c r="L281" s="57">
        <f>VLOOKUP(A281,DEC!$A$2:$AP$301,42,FALSE)</f>
        <v>0</v>
      </c>
      <c r="M281" s="57">
        <f>VLOOKUP($A281,JAN!$A$2:$AM$301,39,FALSE)</f>
        <v>0</v>
      </c>
      <c r="N281" s="57">
        <f>VLOOKUP(A281,FEB!$A$2:$AJ$301,36,FALSE)</f>
        <v>0</v>
      </c>
      <c r="O281" s="215">
        <f>VLOOKUP($A281,MAR!$A$2:$AP$301,39,FALSE)</f>
        <v>0</v>
      </c>
      <c r="P281" s="215">
        <f>VLOOKUP($A281,MAR!$A$2:$AP$301,42,FALSE)</f>
        <v>0</v>
      </c>
      <c r="Q281" s="215">
        <f>VLOOKUP($A281,APR!$A$2:$AL$301,38,FALSE)</f>
        <v>0</v>
      </c>
      <c r="R281" s="215">
        <f>VLOOKUP(A281,MAY!$A$2:$AM$301,39,FALSE)</f>
        <v>0</v>
      </c>
      <c r="S281" s="215">
        <f>VLOOKUP($A281,JUN!$A$2:$AO$301,38,FALSE)</f>
        <v>0</v>
      </c>
      <c r="T281" s="215">
        <f>VLOOKUP($A281,JUN!$A$2:$AO$301,41,FALSE)</f>
        <v>0</v>
      </c>
      <c r="U281" s="216">
        <f t="shared" si="8"/>
        <v>0</v>
      </c>
      <c r="V281" s="217">
        <f>SUM(VLOOKUP(A281,SEP!$A$2:$AP$301,42,FALSE),VLOOKUP(A281,DEC!$A$2:$AQ$301,43,FALSE),VLOOKUP(A281,MAR!$A$2:$AQ$301,43,FALSE),VLOOKUP(A281,JUN!$A$2:$AP$301,42,FALSE))</f>
        <v>0</v>
      </c>
      <c r="W281" s="218" t="e">
        <f t="shared" si="9"/>
        <v>#DIV/0!</v>
      </c>
    </row>
    <row r="282" spans="1:23" x14ac:dyDescent="0.25">
      <c r="A282" s="59">
        <v>281</v>
      </c>
      <c r="B282" s="157">
        <f>VLOOKUP($A282,Table2[[No]:[Date Student Last Attended Program
(mm/dd/yyyy)]],2,FALSE)</f>
        <v>0</v>
      </c>
      <c r="C282" s="157">
        <f>VLOOKUP($A282,Table2[[No]:[Date Student Last Attended Program
(mm/dd/yyyy)]],4,FALSE)</f>
        <v>0</v>
      </c>
      <c r="D282" s="157">
        <f>VLOOKUP($A282,Table2[[No]:[Date Student Last Attended Program
(mm/dd/yyyy)]],14,FALSE)</f>
        <v>0</v>
      </c>
      <c r="E282" s="58">
        <f>COUNTIF(JUL!E282:AI282,"1")</f>
        <v>0</v>
      </c>
      <c r="F282" s="58">
        <f>COUNTIF(AUG!E282:AI282,"1")</f>
        <v>0</v>
      </c>
      <c r="G282" s="58">
        <f>VLOOKUP(A282,SEP!$A$2:$AL$301,38,FALSE)</f>
        <v>0</v>
      </c>
      <c r="H282" s="58">
        <f>VLOOKUP(A282,SEP!$A$2:$AP$301,41,FALSE)</f>
        <v>0</v>
      </c>
      <c r="I282" s="58">
        <f>VLOOKUP(A282,OCT!$A$2:$AM$301,39,FALSE)</f>
        <v>0</v>
      </c>
      <c r="J282" s="57">
        <f>VLOOKUP(A282,NOV!$A$2:$AL$301,38,FALSE)</f>
        <v>0</v>
      </c>
      <c r="K282" s="57">
        <f>VLOOKUP(A282,DEC!$A$2:$AM$301,39,FALSE)</f>
        <v>0</v>
      </c>
      <c r="L282" s="57">
        <f>VLOOKUP(A282,DEC!$A$2:$AP$301,42,FALSE)</f>
        <v>0</v>
      </c>
      <c r="M282" s="57">
        <f>VLOOKUP($A282,JAN!$A$2:$AM$301,39,FALSE)</f>
        <v>0</v>
      </c>
      <c r="N282" s="57">
        <f>VLOOKUP(A282,FEB!$A$2:$AJ$301,36,FALSE)</f>
        <v>0</v>
      </c>
      <c r="O282" s="215">
        <f>VLOOKUP($A282,MAR!$A$2:$AP$301,39,FALSE)</f>
        <v>0</v>
      </c>
      <c r="P282" s="215">
        <f>VLOOKUP($A282,MAR!$A$2:$AP$301,42,FALSE)</f>
        <v>0</v>
      </c>
      <c r="Q282" s="215">
        <f>VLOOKUP($A282,APR!$A$2:$AL$301,38,FALSE)</f>
        <v>0</v>
      </c>
      <c r="R282" s="215">
        <f>VLOOKUP(A282,MAY!$A$2:$AM$301,39,FALSE)</f>
        <v>0</v>
      </c>
      <c r="S282" s="215">
        <f>VLOOKUP($A282,JUN!$A$2:$AO$301,38,FALSE)</f>
        <v>0</v>
      </c>
      <c r="T282" s="215">
        <f>VLOOKUP($A282,JUN!$A$2:$AO$301,41,FALSE)</f>
        <v>0</v>
      </c>
      <c r="U282" s="216">
        <f t="shared" si="8"/>
        <v>0</v>
      </c>
      <c r="V282" s="217">
        <f>SUM(VLOOKUP(A282,SEP!$A$2:$AP$301,42,FALSE),VLOOKUP(A282,DEC!$A$2:$AQ$301,43,FALSE),VLOOKUP(A282,MAR!$A$2:$AQ$301,43,FALSE),VLOOKUP(A282,JUN!$A$2:$AP$301,42,FALSE))</f>
        <v>0</v>
      </c>
      <c r="W282" s="218" t="e">
        <f t="shared" si="9"/>
        <v>#DIV/0!</v>
      </c>
    </row>
    <row r="283" spans="1:23" x14ac:dyDescent="0.25">
      <c r="A283" s="59">
        <v>282</v>
      </c>
      <c r="B283" s="157">
        <f>VLOOKUP($A283,Table2[[No]:[Date Student Last Attended Program
(mm/dd/yyyy)]],2,FALSE)</f>
        <v>0</v>
      </c>
      <c r="C283" s="157">
        <f>VLOOKUP($A283,Table2[[No]:[Date Student Last Attended Program
(mm/dd/yyyy)]],4,FALSE)</f>
        <v>0</v>
      </c>
      <c r="D283" s="157">
        <f>VLOOKUP($A283,Table2[[No]:[Date Student Last Attended Program
(mm/dd/yyyy)]],14,FALSE)</f>
        <v>0</v>
      </c>
      <c r="E283" s="58">
        <f>COUNTIF(JUL!E283:AI283,"1")</f>
        <v>0</v>
      </c>
      <c r="F283" s="58">
        <f>COUNTIF(AUG!E283:AI283,"1")</f>
        <v>0</v>
      </c>
      <c r="G283" s="58">
        <f>VLOOKUP(A283,SEP!$A$2:$AL$301,38,FALSE)</f>
        <v>0</v>
      </c>
      <c r="H283" s="58">
        <f>VLOOKUP(A283,SEP!$A$2:$AP$301,41,FALSE)</f>
        <v>0</v>
      </c>
      <c r="I283" s="58">
        <f>VLOOKUP(A283,OCT!$A$2:$AM$301,39,FALSE)</f>
        <v>0</v>
      </c>
      <c r="J283" s="57">
        <f>VLOOKUP(A283,NOV!$A$2:$AL$301,38,FALSE)</f>
        <v>0</v>
      </c>
      <c r="K283" s="57">
        <f>VLOOKUP(A283,DEC!$A$2:$AM$301,39,FALSE)</f>
        <v>0</v>
      </c>
      <c r="L283" s="57">
        <f>VLOOKUP(A283,DEC!$A$2:$AP$301,42,FALSE)</f>
        <v>0</v>
      </c>
      <c r="M283" s="57">
        <f>VLOOKUP($A283,JAN!$A$2:$AM$301,39,FALSE)</f>
        <v>0</v>
      </c>
      <c r="N283" s="57">
        <f>VLOOKUP(A283,FEB!$A$2:$AJ$301,36,FALSE)</f>
        <v>0</v>
      </c>
      <c r="O283" s="215">
        <f>VLOOKUP($A283,MAR!$A$2:$AP$301,39,FALSE)</f>
        <v>0</v>
      </c>
      <c r="P283" s="215">
        <f>VLOOKUP($A283,MAR!$A$2:$AP$301,42,FALSE)</f>
        <v>0</v>
      </c>
      <c r="Q283" s="215">
        <f>VLOOKUP($A283,APR!$A$2:$AL$301,38,FALSE)</f>
        <v>0</v>
      </c>
      <c r="R283" s="215">
        <f>VLOOKUP(A283,MAY!$A$2:$AM$301,39,FALSE)</f>
        <v>0</v>
      </c>
      <c r="S283" s="215">
        <f>VLOOKUP($A283,JUN!$A$2:$AO$301,38,FALSE)</f>
        <v>0</v>
      </c>
      <c r="T283" s="215">
        <f>VLOOKUP($A283,JUN!$A$2:$AO$301,41,FALSE)</f>
        <v>0</v>
      </c>
      <c r="U283" s="216">
        <f t="shared" si="8"/>
        <v>0</v>
      </c>
      <c r="V283" s="217">
        <f>SUM(VLOOKUP(A283,SEP!$A$2:$AP$301,42,FALSE),VLOOKUP(A283,DEC!$A$2:$AQ$301,43,FALSE),VLOOKUP(A283,MAR!$A$2:$AQ$301,43,FALSE),VLOOKUP(A283,JUN!$A$2:$AP$301,42,FALSE))</f>
        <v>0</v>
      </c>
      <c r="W283" s="218" t="e">
        <f t="shared" si="9"/>
        <v>#DIV/0!</v>
      </c>
    </row>
    <row r="284" spans="1:23" x14ac:dyDescent="0.25">
      <c r="A284" s="59">
        <v>283</v>
      </c>
      <c r="B284" s="157">
        <f>VLOOKUP($A284,Table2[[No]:[Date Student Last Attended Program
(mm/dd/yyyy)]],2,FALSE)</f>
        <v>0</v>
      </c>
      <c r="C284" s="157">
        <f>VLOOKUP($A284,Table2[[No]:[Date Student Last Attended Program
(mm/dd/yyyy)]],4,FALSE)</f>
        <v>0</v>
      </c>
      <c r="D284" s="157">
        <f>VLOOKUP($A284,Table2[[No]:[Date Student Last Attended Program
(mm/dd/yyyy)]],14,FALSE)</f>
        <v>0</v>
      </c>
      <c r="E284" s="58">
        <f>COUNTIF(JUL!E284:AI284,"1")</f>
        <v>0</v>
      </c>
      <c r="F284" s="58">
        <f>COUNTIF(AUG!E284:AI284,"1")</f>
        <v>0</v>
      </c>
      <c r="G284" s="58">
        <f>VLOOKUP(A284,SEP!$A$2:$AL$301,38,FALSE)</f>
        <v>0</v>
      </c>
      <c r="H284" s="58">
        <f>VLOOKUP(A284,SEP!$A$2:$AP$301,41,FALSE)</f>
        <v>0</v>
      </c>
      <c r="I284" s="58">
        <f>VLOOKUP(A284,OCT!$A$2:$AM$301,39,FALSE)</f>
        <v>0</v>
      </c>
      <c r="J284" s="57">
        <f>VLOOKUP(A284,NOV!$A$2:$AL$301,38,FALSE)</f>
        <v>0</v>
      </c>
      <c r="K284" s="57">
        <f>VLOOKUP(A284,DEC!$A$2:$AM$301,39,FALSE)</f>
        <v>0</v>
      </c>
      <c r="L284" s="57">
        <f>VLOOKUP(A284,DEC!$A$2:$AP$301,42,FALSE)</f>
        <v>0</v>
      </c>
      <c r="M284" s="57">
        <f>VLOOKUP($A284,JAN!$A$2:$AM$301,39,FALSE)</f>
        <v>0</v>
      </c>
      <c r="N284" s="57">
        <f>VLOOKUP(A284,FEB!$A$2:$AJ$301,36,FALSE)</f>
        <v>0</v>
      </c>
      <c r="O284" s="215">
        <f>VLOOKUP($A284,MAR!$A$2:$AP$301,39,FALSE)</f>
        <v>0</v>
      </c>
      <c r="P284" s="215">
        <f>VLOOKUP($A284,MAR!$A$2:$AP$301,42,FALSE)</f>
        <v>0</v>
      </c>
      <c r="Q284" s="215">
        <f>VLOOKUP($A284,APR!$A$2:$AL$301,38,FALSE)</f>
        <v>0</v>
      </c>
      <c r="R284" s="215">
        <f>VLOOKUP(A284,MAY!$A$2:$AM$301,39,FALSE)</f>
        <v>0</v>
      </c>
      <c r="S284" s="215">
        <f>VLOOKUP($A284,JUN!$A$2:$AO$301,38,FALSE)</f>
        <v>0</v>
      </c>
      <c r="T284" s="215">
        <f>VLOOKUP($A284,JUN!$A$2:$AO$301,41,FALSE)</f>
        <v>0</v>
      </c>
      <c r="U284" s="216">
        <f t="shared" si="8"/>
        <v>0</v>
      </c>
      <c r="V284" s="217">
        <f>SUM(VLOOKUP(A284,SEP!$A$2:$AP$301,42,FALSE),VLOOKUP(A284,DEC!$A$2:$AQ$301,43,FALSE),VLOOKUP(A284,MAR!$A$2:$AQ$301,43,FALSE),VLOOKUP(A284,JUN!$A$2:$AP$301,42,FALSE))</f>
        <v>0</v>
      </c>
      <c r="W284" s="218" t="e">
        <f t="shared" si="9"/>
        <v>#DIV/0!</v>
      </c>
    </row>
    <row r="285" spans="1:23" x14ac:dyDescent="0.25">
      <c r="A285" s="59">
        <v>284</v>
      </c>
      <c r="B285" s="157">
        <f>VLOOKUP($A285,Table2[[No]:[Date Student Last Attended Program
(mm/dd/yyyy)]],2,FALSE)</f>
        <v>0</v>
      </c>
      <c r="C285" s="157">
        <f>VLOOKUP($A285,Table2[[No]:[Date Student Last Attended Program
(mm/dd/yyyy)]],4,FALSE)</f>
        <v>0</v>
      </c>
      <c r="D285" s="157">
        <f>VLOOKUP($A285,Table2[[No]:[Date Student Last Attended Program
(mm/dd/yyyy)]],14,FALSE)</f>
        <v>0</v>
      </c>
      <c r="E285" s="58">
        <f>COUNTIF(JUL!E285:AI285,"1")</f>
        <v>0</v>
      </c>
      <c r="F285" s="58">
        <f>COUNTIF(AUG!E285:AI285,"1")</f>
        <v>0</v>
      </c>
      <c r="G285" s="58">
        <f>VLOOKUP(A285,SEP!$A$2:$AL$301,38,FALSE)</f>
        <v>0</v>
      </c>
      <c r="H285" s="58">
        <f>VLOOKUP(A285,SEP!$A$2:$AP$301,41,FALSE)</f>
        <v>0</v>
      </c>
      <c r="I285" s="58">
        <f>VLOOKUP(A285,OCT!$A$2:$AM$301,39,FALSE)</f>
        <v>0</v>
      </c>
      <c r="J285" s="57">
        <f>VLOOKUP(A285,NOV!$A$2:$AL$301,38,FALSE)</f>
        <v>0</v>
      </c>
      <c r="K285" s="57">
        <f>VLOOKUP(A285,DEC!$A$2:$AM$301,39,FALSE)</f>
        <v>0</v>
      </c>
      <c r="L285" s="57">
        <f>VLOOKUP(A285,DEC!$A$2:$AP$301,42,FALSE)</f>
        <v>0</v>
      </c>
      <c r="M285" s="57">
        <f>VLOOKUP($A285,JAN!$A$2:$AM$301,39,FALSE)</f>
        <v>0</v>
      </c>
      <c r="N285" s="57">
        <f>VLOOKUP(A285,FEB!$A$2:$AJ$301,36,FALSE)</f>
        <v>0</v>
      </c>
      <c r="O285" s="215">
        <f>VLOOKUP($A285,MAR!$A$2:$AP$301,39,FALSE)</f>
        <v>0</v>
      </c>
      <c r="P285" s="215">
        <f>VLOOKUP($A285,MAR!$A$2:$AP$301,42,FALSE)</f>
        <v>0</v>
      </c>
      <c r="Q285" s="215">
        <f>VLOOKUP($A285,APR!$A$2:$AL$301,38,FALSE)</f>
        <v>0</v>
      </c>
      <c r="R285" s="215">
        <f>VLOOKUP(A285,MAY!$A$2:$AM$301,39,FALSE)</f>
        <v>0</v>
      </c>
      <c r="S285" s="215">
        <f>VLOOKUP($A285,JUN!$A$2:$AO$301,38,FALSE)</f>
        <v>0</v>
      </c>
      <c r="T285" s="215">
        <f>VLOOKUP($A285,JUN!$A$2:$AO$301,41,FALSE)</f>
        <v>0</v>
      </c>
      <c r="U285" s="216">
        <f t="shared" si="8"/>
        <v>0</v>
      </c>
      <c r="V285" s="217">
        <f>SUM(VLOOKUP(A285,SEP!$A$2:$AP$301,42,FALSE),VLOOKUP(A285,DEC!$A$2:$AQ$301,43,FALSE),VLOOKUP(A285,MAR!$A$2:$AQ$301,43,FALSE),VLOOKUP(A285,JUN!$A$2:$AP$301,42,FALSE))</f>
        <v>0</v>
      </c>
      <c r="W285" s="218" t="e">
        <f t="shared" si="9"/>
        <v>#DIV/0!</v>
      </c>
    </row>
    <row r="286" spans="1:23" x14ac:dyDescent="0.25">
      <c r="A286" s="59">
        <v>285</v>
      </c>
      <c r="B286" s="157">
        <f>VLOOKUP($A286,Table2[[No]:[Date Student Last Attended Program
(mm/dd/yyyy)]],2,FALSE)</f>
        <v>0</v>
      </c>
      <c r="C286" s="157">
        <f>VLOOKUP($A286,Table2[[No]:[Date Student Last Attended Program
(mm/dd/yyyy)]],4,FALSE)</f>
        <v>0</v>
      </c>
      <c r="D286" s="157">
        <f>VLOOKUP($A286,Table2[[No]:[Date Student Last Attended Program
(mm/dd/yyyy)]],14,FALSE)</f>
        <v>0</v>
      </c>
      <c r="E286" s="58">
        <f>COUNTIF(JUL!E286:AI286,"1")</f>
        <v>0</v>
      </c>
      <c r="F286" s="58">
        <f>COUNTIF(AUG!E286:AI286,"1")</f>
        <v>0</v>
      </c>
      <c r="G286" s="58">
        <f>VLOOKUP(A286,SEP!$A$2:$AL$301,38,FALSE)</f>
        <v>0</v>
      </c>
      <c r="H286" s="58">
        <f>VLOOKUP(A286,SEP!$A$2:$AP$301,41,FALSE)</f>
        <v>0</v>
      </c>
      <c r="I286" s="58">
        <f>VLOOKUP(A286,OCT!$A$2:$AM$301,39,FALSE)</f>
        <v>0</v>
      </c>
      <c r="J286" s="57">
        <f>VLOOKUP(A286,NOV!$A$2:$AL$301,38,FALSE)</f>
        <v>0</v>
      </c>
      <c r="K286" s="57">
        <f>VLOOKUP(A286,DEC!$A$2:$AM$301,39,FALSE)</f>
        <v>0</v>
      </c>
      <c r="L286" s="57">
        <f>VLOOKUP(A286,DEC!$A$2:$AP$301,42,FALSE)</f>
        <v>0</v>
      </c>
      <c r="M286" s="57">
        <f>VLOOKUP($A286,JAN!$A$2:$AM$301,39,FALSE)</f>
        <v>0</v>
      </c>
      <c r="N286" s="57">
        <f>VLOOKUP(A286,FEB!$A$2:$AJ$301,36,FALSE)</f>
        <v>0</v>
      </c>
      <c r="O286" s="215">
        <f>VLOOKUP($A286,MAR!$A$2:$AP$301,39,FALSE)</f>
        <v>0</v>
      </c>
      <c r="P286" s="215">
        <f>VLOOKUP($A286,MAR!$A$2:$AP$301,42,FALSE)</f>
        <v>0</v>
      </c>
      <c r="Q286" s="215">
        <f>VLOOKUP($A286,APR!$A$2:$AL$301,38,FALSE)</f>
        <v>0</v>
      </c>
      <c r="R286" s="215">
        <f>VLOOKUP(A286,MAY!$A$2:$AM$301,39,FALSE)</f>
        <v>0</v>
      </c>
      <c r="S286" s="215">
        <f>VLOOKUP($A286,JUN!$A$2:$AO$301,38,FALSE)</f>
        <v>0</v>
      </c>
      <c r="T286" s="215">
        <f>VLOOKUP($A286,JUN!$A$2:$AO$301,41,FALSE)</f>
        <v>0</v>
      </c>
      <c r="U286" s="216">
        <f t="shared" si="8"/>
        <v>0</v>
      </c>
      <c r="V286" s="217">
        <f>SUM(VLOOKUP(A286,SEP!$A$2:$AP$301,42,FALSE),VLOOKUP(A286,DEC!$A$2:$AQ$301,43,FALSE),VLOOKUP(A286,MAR!$A$2:$AQ$301,43,FALSE),VLOOKUP(A286,JUN!$A$2:$AP$301,42,FALSE))</f>
        <v>0</v>
      </c>
      <c r="W286" s="218" t="e">
        <f t="shared" si="9"/>
        <v>#DIV/0!</v>
      </c>
    </row>
    <row r="287" spans="1:23" x14ac:dyDescent="0.25">
      <c r="A287" s="59">
        <v>286</v>
      </c>
      <c r="B287" s="157">
        <f>VLOOKUP($A287,Table2[[No]:[Date Student Last Attended Program
(mm/dd/yyyy)]],2,FALSE)</f>
        <v>0</v>
      </c>
      <c r="C287" s="157">
        <f>VLOOKUP($A287,Table2[[No]:[Date Student Last Attended Program
(mm/dd/yyyy)]],4,FALSE)</f>
        <v>0</v>
      </c>
      <c r="D287" s="157">
        <f>VLOOKUP($A287,Table2[[No]:[Date Student Last Attended Program
(mm/dd/yyyy)]],14,FALSE)</f>
        <v>0</v>
      </c>
      <c r="E287" s="58">
        <f>COUNTIF(JUL!E287:AI287,"1")</f>
        <v>0</v>
      </c>
      <c r="F287" s="58">
        <f>COUNTIF(AUG!E287:AI287,"1")</f>
        <v>0</v>
      </c>
      <c r="G287" s="58">
        <f>VLOOKUP(A287,SEP!$A$2:$AL$301,38,FALSE)</f>
        <v>0</v>
      </c>
      <c r="H287" s="58">
        <f>VLOOKUP(A287,SEP!$A$2:$AP$301,41,FALSE)</f>
        <v>0</v>
      </c>
      <c r="I287" s="58">
        <f>VLOOKUP(A287,OCT!$A$2:$AM$301,39,FALSE)</f>
        <v>0</v>
      </c>
      <c r="J287" s="57">
        <f>VLOOKUP(A287,NOV!$A$2:$AL$301,38,FALSE)</f>
        <v>0</v>
      </c>
      <c r="K287" s="57">
        <f>VLOOKUP(A287,DEC!$A$2:$AM$301,39,FALSE)</f>
        <v>0</v>
      </c>
      <c r="L287" s="57">
        <f>VLOOKUP(A287,DEC!$A$2:$AP$301,42,FALSE)</f>
        <v>0</v>
      </c>
      <c r="M287" s="57">
        <f>VLOOKUP($A287,JAN!$A$2:$AM$301,39,FALSE)</f>
        <v>0</v>
      </c>
      <c r="N287" s="57">
        <f>VLOOKUP(A287,FEB!$A$2:$AJ$301,36,FALSE)</f>
        <v>0</v>
      </c>
      <c r="O287" s="215">
        <f>VLOOKUP($A287,MAR!$A$2:$AP$301,39,FALSE)</f>
        <v>0</v>
      </c>
      <c r="P287" s="215">
        <f>VLOOKUP($A287,MAR!$A$2:$AP$301,42,FALSE)</f>
        <v>0</v>
      </c>
      <c r="Q287" s="215">
        <f>VLOOKUP($A287,APR!$A$2:$AL$301,38,FALSE)</f>
        <v>0</v>
      </c>
      <c r="R287" s="215">
        <f>VLOOKUP(A287,MAY!$A$2:$AM$301,39,FALSE)</f>
        <v>0</v>
      </c>
      <c r="S287" s="215">
        <f>VLOOKUP($A287,JUN!$A$2:$AO$301,38,FALSE)</f>
        <v>0</v>
      </c>
      <c r="T287" s="215">
        <f>VLOOKUP($A287,JUN!$A$2:$AO$301,41,FALSE)</f>
        <v>0</v>
      </c>
      <c r="U287" s="216">
        <f t="shared" si="8"/>
        <v>0</v>
      </c>
      <c r="V287" s="217">
        <f>SUM(VLOOKUP(A287,SEP!$A$2:$AP$301,42,FALSE),VLOOKUP(A287,DEC!$A$2:$AQ$301,43,FALSE),VLOOKUP(A287,MAR!$A$2:$AQ$301,43,FALSE),VLOOKUP(A287,JUN!$A$2:$AP$301,42,FALSE))</f>
        <v>0</v>
      </c>
      <c r="W287" s="218" t="e">
        <f t="shared" si="9"/>
        <v>#DIV/0!</v>
      </c>
    </row>
    <row r="288" spans="1:23" x14ac:dyDescent="0.25">
      <c r="A288" s="59">
        <v>287</v>
      </c>
      <c r="B288" s="157">
        <f>VLOOKUP($A288,Table2[[No]:[Date Student Last Attended Program
(mm/dd/yyyy)]],2,FALSE)</f>
        <v>0</v>
      </c>
      <c r="C288" s="157">
        <f>VLOOKUP($A288,Table2[[No]:[Date Student Last Attended Program
(mm/dd/yyyy)]],4,FALSE)</f>
        <v>0</v>
      </c>
      <c r="D288" s="157">
        <f>VLOOKUP($A288,Table2[[No]:[Date Student Last Attended Program
(mm/dd/yyyy)]],14,FALSE)</f>
        <v>0</v>
      </c>
      <c r="E288" s="58">
        <f>COUNTIF(JUL!E288:AI288,"1")</f>
        <v>0</v>
      </c>
      <c r="F288" s="58">
        <f>COUNTIF(AUG!E288:AI288,"1")</f>
        <v>0</v>
      </c>
      <c r="G288" s="58">
        <f>VLOOKUP(A288,SEP!$A$2:$AL$301,38,FALSE)</f>
        <v>0</v>
      </c>
      <c r="H288" s="58">
        <f>VLOOKUP(A288,SEP!$A$2:$AP$301,41,FALSE)</f>
        <v>0</v>
      </c>
      <c r="I288" s="58">
        <f>VLOOKUP(A288,OCT!$A$2:$AM$301,39,FALSE)</f>
        <v>0</v>
      </c>
      <c r="J288" s="57">
        <f>VLOOKUP(A288,NOV!$A$2:$AL$301,38,FALSE)</f>
        <v>0</v>
      </c>
      <c r="K288" s="57">
        <f>VLOOKUP(A288,DEC!$A$2:$AM$301,39,FALSE)</f>
        <v>0</v>
      </c>
      <c r="L288" s="57">
        <f>VLOOKUP(A288,DEC!$A$2:$AP$301,42,FALSE)</f>
        <v>0</v>
      </c>
      <c r="M288" s="57">
        <f>VLOOKUP($A288,JAN!$A$2:$AM$301,39,FALSE)</f>
        <v>0</v>
      </c>
      <c r="N288" s="57">
        <f>VLOOKUP(A288,FEB!$A$2:$AJ$301,36,FALSE)</f>
        <v>0</v>
      </c>
      <c r="O288" s="215">
        <f>VLOOKUP($A288,MAR!$A$2:$AP$301,39,FALSE)</f>
        <v>0</v>
      </c>
      <c r="P288" s="215">
        <f>VLOOKUP($A288,MAR!$A$2:$AP$301,42,FALSE)</f>
        <v>0</v>
      </c>
      <c r="Q288" s="215">
        <f>VLOOKUP($A288,APR!$A$2:$AL$301,38,FALSE)</f>
        <v>0</v>
      </c>
      <c r="R288" s="215">
        <f>VLOOKUP(A288,MAY!$A$2:$AM$301,39,FALSE)</f>
        <v>0</v>
      </c>
      <c r="S288" s="215">
        <f>VLOOKUP($A288,JUN!$A$2:$AO$301,38,FALSE)</f>
        <v>0</v>
      </c>
      <c r="T288" s="215">
        <f>VLOOKUP($A288,JUN!$A$2:$AO$301,41,FALSE)</f>
        <v>0</v>
      </c>
      <c r="U288" s="216">
        <f t="shared" si="8"/>
        <v>0</v>
      </c>
      <c r="V288" s="217">
        <f>SUM(VLOOKUP(A288,SEP!$A$2:$AP$301,42,FALSE),VLOOKUP(A288,DEC!$A$2:$AQ$301,43,FALSE),VLOOKUP(A288,MAR!$A$2:$AQ$301,43,FALSE),VLOOKUP(A288,JUN!$A$2:$AP$301,42,FALSE))</f>
        <v>0</v>
      </c>
      <c r="W288" s="218" t="e">
        <f t="shared" si="9"/>
        <v>#DIV/0!</v>
      </c>
    </row>
    <row r="289" spans="1:23" x14ac:dyDescent="0.25">
      <c r="A289" s="59">
        <v>288</v>
      </c>
      <c r="B289" s="157">
        <f>VLOOKUP($A289,Table2[[No]:[Date Student Last Attended Program
(mm/dd/yyyy)]],2,FALSE)</f>
        <v>0</v>
      </c>
      <c r="C289" s="157">
        <f>VLOOKUP($A289,Table2[[No]:[Date Student Last Attended Program
(mm/dd/yyyy)]],4,FALSE)</f>
        <v>0</v>
      </c>
      <c r="D289" s="157">
        <f>VLOOKUP($A289,Table2[[No]:[Date Student Last Attended Program
(mm/dd/yyyy)]],14,FALSE)</f>
        <v>0</v>
      </c>
      <c r="E289" s="58">
        <f>COUNTIF(JUL!E289:AI289,"1")</f>
        <v>0</v>
      </c>
      <c r="F289" s="58">
        <f>COUNTIF(AUG!E289:AI289,"1")</f>
        <v>0</v>
      </c>
      <c r="G289" s="58">
        <f>VLOOKUP(A289,SEP!$A$2:$AL$301,38,FALSE)</f>
        <v>0</v>
      </c>
      <c r="H289" s="58">
        <f>VLOOKUP(A289,SEP!$A$2:$AP$301,41,FALSE)</f>
        <v>0</v>
      </c>
      <c r="I289" s="58">
        <f>VLOOKUP(A289,OCT!$A$2:$AM$301,39,FALSE)</f>
        <v>0</v>
      </c>
      <c r="J289" s="57">
        <f>VLOOKUP(A289,NOV!$A$2:$AL$301,38,FALSE)</f>
        <v>0</v>
      </c>
      <c r="K289" s="57">
        <f>VLOOKUP(A289,DEC!$A$2:$AM$301,39,FALSE)</f>
        <v>0</v>
      </c>
      <c r="L289" s="57">
        <f>VLOOKUP(A289,DEC!$A$2:$AP$301,42,FALSE)</f>
        <v>0</v>
      </c>
      <c r="M289" s="57">
        <f>VLOOKUP($A289,JAN!$A$2:$AM$301,39,FALSE)</f>
        <v>0</v>
      </c>
      <c r="N289" s="57">
        <f>VLOOKUP(A289,FEB!$A$2:$AJ$301,36,FALSE)</f>
        <v>0</v>
      </c>
      <c r="O289" s="215">
        <f>VLOOKUP($A289,MAR!$A$2:$AP$301,39,FALSE)</f>
        <v>0</v>
      </c>
      <c r="P289" s="215">
        <f>VLOOKUP($A289,MAR!$A$2:$AP$301,42,FALSE)</f>
        <v>0</v>
      </c>
      <c r="Q289" s="215">
        <f>VLOOKUP($A289,APR!$A$2:$AL$301,38,FALSE)</f>
        <v>0</v>
      </c>
      <c r="R289" s="215">
        <f>VLOOKUP(A289,MAY!$A$2:$AM$301,39,FALSE)</f>
        <v>0</v>
      </c>
      <c r="S289" s="215">
        <f>VLOOKUP($A289,JUN!$A$2:$AO$301,38,FALSE)</f>
        <v>0</v>
      </c>
      <c r="T289" s="215">
        <f>VLOOKUP($A289,JUN!$A$2:$AO$301,41,FALSE)</f>
        <v>0</v>
      </c>
      <c r="U289" s="216">
        <f t="shared" si="8"/>
        <v>0</v>
      </c>
      <c r="V289" s="217">
        <f>SUM(VLOOKUP(A289,SEP!$A$2:$AP$301,42,FALSE),VLOOKUP(A289,DEC!$A$2:$AQ$301,43,FALSE),VLOOKUP(A289,MAR!$A$2:$AQ$301,43,FALSE),VLOOKUP(A289,JUN!$A$2:$AP$301,42,FALSE))</f>
        <v>0</v>
      </c>
      <c r="W289" s="218" t="e">
        <f t="shared" si="9"/>
        <v>#DIV/0!</v>
      </c>
    </row>
    <row r="290" spans="1:23" x14ac:dyDescent="0.25">
      <c r="A290" s="59">
        <v>289</v>
      </c>
      <c r="B290" s="157">
        <f>VLOOKUP($A290,Table2[[No]:[Date Student Last Attended Program
(mm/dd/yyyy)]],2,FALSE)</f>
        <v>0</v>
      </c>
      <c r="C290" s="157">
        <f>VLOOKUP($A290,Table2[[No]:[Date Student Last Attended Program
(mm/dd/yyyy)]],4,FALSE)</f>
        <v>0</v>
      </c>
      <c r="D290" s="157">
        <f>VLOOKUP($A290,Table2[[No]:[Date Student Last Attended Program
(mm/dd/yyyy)]],14,FALSE)</f>
        <v>0</v>
      </c>
      <c r="E290" s="58">
        <f>COUNTIF(JUL!E290:AI290,"1")</f>
        <v>0</v>
      </c>
      <c r="F290" s="58">
        <f>COUNTIF(AUG!E290:AI290,"1")</f>
        <v>0</v>
      </c>
      <c r="G290" s="58">
        <f>VLOOKUP(A290,SEP!$A$2:$AL$301,38,FALSE)</f>
        <v>0</v>
      </c>
      <c r="H290" s="58">
        <f>VLOOKUP(A290,SEP!$A$2:$AP$301,41,FALSE)</f>
        <v>0</v>
      </c>
      <c r="I290" s="58">
        <f>VLOOKUP(A290,OCT!$A$2:$AM$301,39,FALSE)</f>
        <v>0</v>
      </c>
      <c r="J290" s="57">
        <f>VLOOKUP(A290,NOV!$A$2:$AL$301,38,FALSE)</f>
        <v>0</v>
      </c>
      <c r="K290" s="57">
        <f>VLOOKUP(A290,DEC!$A$2:$AM$301,39,FALSE)</f>
        <v>0</v>
      </c>
      <c r="L290" s="57">
        <f>VLOOKUP(A290,DEC!$A$2:$AP$301,42,FALSE)</f>
        <v>0</v>
      </c>
      <c r="M290" s="57">
        <f>VLOOKUP($A290,JAN!$A$2:$AM$301,39,FALSE)</f>
        <v>0</v>
      </c>
      <c r="N290" s="57">
        <f>VLOOKUP(A290,FEB!$A$2:$AJ$301,36,FALSE)</f>
        <v>0</v>
      </c>
      <c r="O290" s="215">
        <f>VLOOKUP($A290,MAR!$A$2:$AP$301,39,FALSE)</f>
        <v>0</v>
      </c>
      <c r="P290" s="215">
        <f>VLOOKUP($A290,MAR!$A$2:$AP$301,42,FALSE)</f>
        <v>0</v>
      </c>
      <c r="Q290" s="215">
        <f>VLOOKUP($A290,APR!$A$2:$AL$301,38,FALSE)</f>
        <v>0</v>
      </c>
      <c r="R290" s="215">
        <f>VLOOKUP(A290,MAY!$A$2:$AM$301,39,FALSE)</f>
        <v>0</v>
      </c>
      <c r="S290" s="215">
        <f>VLOOKUP($A290,JUN!$A$2:$AO$301,38,FALSE)</f>
        <v>0</v>
      </c>
      <c r="T290" s="215">
        <f>VLOOKUP($A290,JUN!$A$2:$AO$301,41,FALSE)</f>
        <v>0</v>
      </c>
      <c r="U290" s="216">
        <f t="shared" si="8"/>
        <v>0</v>
      </c>
      <c r="V290" s="217">
        <f>SUM(VLOOKUP(A290,SEP!$A$2:$AP$301,42,FALSE),VLOOKUP(A290,DEC!$A$2:$AQ$301,43,FALSE),VLOOKUP(A290,MAR!$A$2:$AQ$301,43,FALSE),VLOOKUP(A290,JUN!$A$2:$AP$301,42,FALSE))</f>
        <v>0</v>
      </c>
      <c r="W290" s="218" t="e">
        <f t="shared" si="9"/>
        <v>#DIV/0!</v>
      </c>
    </row>
    <row r="291" spans="1:23" x14ac:dyDescent="0.25">
      <c r="A291" s="59">
        <v>290</v>
      </c>
      <c r="B291" s="157">
        <f>VLOOKUP($A291,Table2[[No]:[Date Student Last Attended Program
(mm/dd/yyyy)]],2,FALSE)</f>
        <v>0</v>
      </c>
      <c r="C291" s="157">
        <f>VLOOKUP($A291,Table2[[No]:[Date Student Last Attended Program
(mm/dd/yyyy)]],4,FALSE)</f>
        <v>0</v>
      </c>
      <c r="D291" s="157">
        <f>VLOOKUP($A291,Table2[[No]:[Date Student Last Attended Program
(mm/dd/yyyy)]],14,FALSE)</f>
        <v>0</v>
      </c>
      <c r="E291" s="58">
        <f>COUNTIF(JUL!E291:AI291,"1")</f>
        <v>0</v>
      </c>
      <c r="F291" s="58">
        <f>COUNTIF(AUG!E291:AI291,"1")</f>
        <v>0</v>
      </c>
      <c r="G291" s="58">
        <f>VLOOKUP(A291,SEP!$A$2:$AL$301,38,FALSE)</f>
        <v>0</v>
      </c>
      <c r="H291" s="58">
        <f>VLOOKUP(A291,SEP!$A$2:$AP$301,41,FALSE)</f>
        <v>0</v>
      </c>
      <c r="I291" s="58">
        <f>VLOOKUP(A291,OCT!$A$2:$AM$301,39,FALSE)</f>
        <v>0</v>
      </c>
      <c r="J291" s="57">
        <f>VLOOKUP(A291,NOV!$A$2:$AL$301,38,FALSE)</f>
        <v>0</v>
      </c>
      <c r="K291" s="57">
        <f>VLOOKUP(A291,DEC!$A$2:$AM$301,39,FALSE)</f>
        <v>0</v>
      </c>
      <c r="L291" s="57">
        <f>VLOOKUP(A291,DEC!$A$2:$AP$301,42,FALSE)</f>
        <v>0</v>
      </c>
      <c r="M291" s="57">
        <f>VLOOKUP($A291,JAN!$A$2:$AM$301,39,FALSE)</f>
        <v>0</v>
      </c>
      <c r="N291" s="57">
        <f>VLOOKUP(A291,FEB!$A$2:$AJ$301,36,FALSE)</f>
        <v>0</v>
      </c>
      <c r="O291" s="215">
        <f>VLOOKUP($A291,MAR!$A$2:$AP$301,39,FALSE)</f>
        <v>0</v>
      </c>
      <c r="P291" s="215">
        <f>VLOOKUP($A291,MAR!$A$2:$AP$301,42,FALSE)</f>
        <v>0</v>
      </c>
      <c r="Q291" s="215">
        <f>VLOOKUP($A291,APR!$A$2:$AL$301,38,FALSE)</f>
        <v>0</v>
      </c>
      <c r="R291" s="215">
        <f>VLOOKUP(A291,MAY!$A$2:$AM$301,39,FALSE)</f>
        <v>0</v>
      </c>
      <c r="S291" s="215">
        <f>VLOOKUP($A291,JUN!$A$2:$AO$301,38,FALSE)</f>
        <v>0</v>
      </c>
      <c r="T291" s="215">
        <f>VLOOKUP($A291,JUN!$A$2:$AO$301,41,FALSE)</f>
        <v>0</v>
      </c>
      <c r="U291" s="216">
        <f t="shared" si="8"/>
        <v>0</v>
      </c>
      <c r="V291" s="217">
        <f>SUM(VLOOKUP(A291,SEP!$A$2:$AP$301,42,FALSE),VLOOKUP(A291,DEC!$A$2:$AQ$301,43,FALSE),VLOOKUP(A291,MAR!$A$2:$AQ$301,43,FALSE),VLOOKUP(A291,JUN!$A$2:$AP$301,42,FALSE))</f>
        <v>0</v>
      </c>
      <c r="W291" s="218" t="e">
        <f t="shared" si="9"/>
        <v>#DIV/0!</v>
      </c>
    </row>
    <row r="292" spans="1:23" x14ac:dyDescent="0.25">
      <c r="A292" s="59">
        <v>291</v>
      </c>
      <c r="B292" s="157">
        <f>VLOOKUP($A292,Table2[[No]:[Date Student Last Attended Program
(mm/dd/yyyy)]],2,FALSE)</f>
        <v>0</v>
      </c>
      <c r="C292" s="157">
        <f>VLOOKUP($A292,Table2[[No]:[Date Student Last Attended Program
(mm/dd/yyyy)]],4,FALSE)</f>
        <v>0</v>
      </c>
      <c r="D292" s="157">
        <f>VLOOKUP($A292,Table2[[No]:[Date Student Last Attended Program
(mm/dd/yyyy)]],14,FALSE)</f>
        <v>0</v>
      </c>
      <c r="E292" s="58">
        <f>COUNTIF(JUL!E292:AI292,"1")</f>
        <v>0</v>
      </c>
      <c r="F292" s="58">
        <f>COUNTIF(AUG!E292:AI292,"1")</f>
        <v>0</v>
      </c>
      <c r="G292" s="58">
        <f>VLOOKUP(A292,SEP!$A$2:$AL$301,38,FALSE)</f>
        <v>0</v>
      </c>
      <c r="H292" s="58">
        <f>VLOOKUP(A292,SEP!$A$2:$AP$301,41,FALSE)</f>
        <v>0</v>
      </c>
      <c r="I292" s="58">
        <f>VLOOKUP(A292,OCT!$A$2:$AM$301,39,FALSE)</f>
        <v>0</v>
      </c>
      <c r="J292" s="57">
        <f>VLOOKUP(A292,NOV!$A$2:$AL$301,38,FALSE)</f>
        <v>0</v>
      </c>
      <c r="K292" s="57">
        <f>VLOOKUP(A292,DEC!$A$2:$AM$301,39,FALSE)</f>
        <v>0</v>
      </c>
      <c r="L292" s="57">
        <f>VLOOKUP(A292,DEC!$A$2:$AP$301,42,FALSE)</f>
        <v>0</v>
      </c>
      <c r="M292" s="57">
        <f>VLOOKUP($A292,JAN!$A$2:$AM$301,39,FALSE)</f>
        <v>0</v>
      </c>
      <c r="N292" s="57">
        <f>VLOOKUP(A292,FEB!$A$2:$AJ$301,36,FALSE)</f>
        <v>0</v>
      </c>
      <c r="O292" s="215">
        <f>VLOOKUP($A292,MAR!$A$2:$AP$301,39,FALSE)</f>
        <v>0</v>
      </c>
      <c r="P292" s="215">
        <f>VLOOKUP($A292,MAR!$A$2:$AP$301,42,FALSE)</f>
        <v>0</v>
      </c>
      <c r="Q292" s="215">
        <f>VLOOKUP($A292,APR!$A$2:$AL$301,38,FALSE)</f>
        <v>0</v>
      </c>
      <c r="R292" s="215">
        <f>VLOOKUP(A292,MAY!$A$2:$AM$301,39,FALSE)</f>
        <v>0</v>
      </c>
      <c r="S292" s="215">
        <f>VLOOKUP($A292,JUN!$A$2:$AO$301,38,FALSE)</f>
        <v>0</v>
      </c>
      <c r="T292" s="215">
        <f>VLOOKUP($A292,JUN!$A$2:$AO$301,41,FALSE)</f>
        <v>0</v>
      </c>
      <c r="U292" s="216">
        <f t="shared" si="8"/>
        <v>0</v>
      </c>
      <c r="V292" s="217">
        <f>SUM(VLOOKUP(A292,SEP!$A$2:$AP$301,42,FALSE),VLOOKUP(A292,DEC!$A$2:$AQ$301,43,FALSE),VLOOKUP(A292,MAR!$A$2:$AQ$301,43,FALSE),VLOOKUP(A292,JUN!$A$2:$AP$301,42,FALSE))</f>
        <v>0</v>
      </c>
      <c r="W292" s="218" t="e">
        <f t="shared" si="9"/>
        <v>#DIV/0!</v>
      </c>
    </row>
    <row r="293" spans="1:23" x14ac:dyDescent="0.25">
      <c r="A293" s="59">
        <v>292</v>
      </c>
      <c r="B293" s="157">
        <f>VLOOKUP($A293,Table2[[No]:[Date Student Last Attended Program
(mm/dd/yyyy)]],2,FALSE)</f>
        <v>0</v>
      </c>
      <c r="C293" s="157">
        <f>VLOOKUP($A293,Table2[[No]:[Date Student Last Attended Program
(mm/dd/yyyy)]],4,FALSE)</f>
        <v>0</v>
      </c>
      <c r="D293" s="157">
        <f>VLOOKUP($A293,Table2[[No]:[Date Student Last Attended Program
(mm/dd/yyyy)]],14,FALSE)</f>
        <v>0</v>
      </c>
      <c r="E293" s="58">
        <f>COUNTIF(JUL!E293:AI293,"1")</f>
        <v>0</v>
      </c>
      <c r="F293" s="58">
        <f>COUNTIF(AUG!E293:AI293,"1")</f>
        <v>0</v>
      </c>
      <c r="G293" s="58">
        <f>VLOOKUP(A293,SEP!$A$2:$AL$301,38,FALSE)</f>
        <v>0</v>
      </c>
      <c r="H293" s="58">
        <f>VLOOKUP(A293,SEP!$A$2:$AP$301,41,FALSE)</f>
        <v>0</v>
      </c>
      <c r="I293" s="58">
        <f>VLOOKUP(A293,OCT!$A$2:$AM$301,39,FALSE)</f>
        <v>0</v>
      </c>
      <c r="J293" s="57">
        <f>VLOOKUP(A293,NOV!$A$2:$AL$301,38,FALSE)</f>
        <v>0</v>
      </c>
      <c r="K293" s="57">
        <f>VLOOKUP(A293,DEC!$A$2:$AM$301,39,FALSE)</f>
        <v>0</v>
      </c>
      <c r="L293" s="57">
        <f>VLOOKUP(A293,DEC!$A$2:$AP$301,42,FALSE)</f>
        <v>0</v>
      </c>
      <c r="M293" s="57">
        <f>VLOOKUP($A293,JAN!$A$2:$AM$301,39,FALSE)</f>
        <v>0</v>
      </c>
      <c r="N293" s="57">
        <f>VLOOKUP(A293,FEB!$A$2:$AJ$301,36,FALSE)</f>
        <v>0</v>
      </c>
      <c r="O293" s="215">
        <f>VLOOKUP($A293,MAR!$A$2:$AP$301,39,FALSE)</f>
        <v>0</v>
      </c>
      <c r="P293" s="215">
        <f>VLOOKUP($A293,MAR!$A$2:$AP$301,42,FALSE)</f>
        <v>0</v>
      </c>
      <c r="Q293" s="215">
        <f>VLOOKUP($A293,APR!$A$2:$AL$301,38,FALSE)</f>
        <v>0</v>
      </c>
      <c r="R293" s="215">
        <f>VLOOKUP(A293,MAY!$A$2:$AM$301,39,FALSE)</f>
        <v>0</v>
      </c>
      <c r="S293" s="215">
        <f>VLOOKUP($A293,JUN!$A$2:$AO$301,38,FALSE)</f>
        <v>0</v>
      </c>
      <c r="T293" s="215">
        <f>VLOOKUP($A293,JUN!$A$2:$AO$301,41,FALSE)</f>
        <v>0</v>
      </c>
      <c r="U293" s="216">
        <f t="shared" si="8"/>
        <v>0</v>
      </c>
      <c r="V293" s="217">
        <f>SUM(VLOOKUP(A293,SEP!$A$2:$AP$301,42,FALSE),VLOOKUP(A293,DEC!$A$2:$AQ$301,43,FALSE),VLOOKUP(A293,MAR!$A$2:$AQ$301,43,FALSE),VLOOKUP(A293,JUN!$A$2:$AP$301,42,FALSE))</f>
        <v>0</v>
      </c>
      <c r="W293" s="218" t="e">
        <f t="shared" si="9"/>
        <v>#DIV/0!</v>
      </c>
    </row>
    <row r="294" spans="1:23" x14ac:dyDescent="0.25">
      <c r="A294" s="59">
        <v>293</v>
      </c>
      <c r="B294" s="157">
        <f>VLOOKUP($A294,Table2[[No]:[Date Student Last Attended Program
(mm/dd/yyyy)]],2,FALSE)</f>
        <v>0</v>
      </c>
      <c r="C294" s="157">
        <f>VLOOKUP($A294,Table2[[No]:[Date Student Last Attended Program
(mm/dd/yyyy)]],4,FALSE)</f>
        <v>0</v>
      </c>
      <c r="D294" s="157">
        <f>VLOOKUP($A294,Table2[[No]:[Date Student Last Attended Program
(mm/dd/yyyy)]],14,FALSE)</f>
        <v>0</v>
      </c>
      <c r="E294" s="58">
        <f>COUNTIF(JUL!E294:AI294,"1")</f>
        <v>0</v>
      </c>
      <c r="F294" s="58">
        <f>COUNTIF(AUG!E294:AI294,"1")</f>
        <v>0</v>
      </c>
      <c r="G294" s="58">
        <f>VLOOKUP(A294,SEP!$A$2:$AL$301,38,FALSE)</f>
        <v>0</v>
      </c>
      <c r="H294" s="58">
        <f>VLOOKUP(A294,SEP!$A$2:$AP$301,41,FALSE)</f>
        <v>0</v>
      </c>
      <c r="I294" s="58">
        <f>VLOOKUP(A294,OCT!$A$2:$AM$301,39,FALSE)</f>
        <v>0</v>
      </c>
      <c r="J294" s="57">
        <f>VLOOKUP(A294,NOV!$A$2:$AL$301,38,FALSE)</f>
        <v>0</v>
      </c>
      <c r="K294" s="57">
        <f>VLOOKUP(A294,DEC!$A$2:$AM$301,39,FALSE)</f>
        <v>0</v>
      </c>
      <c r="L294" s="57">
        <f>VLOOKUP(A294,DEC!$A$2:$AP$301,42,FALSE)</f>
        <v>0</v>
      </c>
      <c r="M294" s="57">
        <f>VLOOKUP($A294,JAN!$A$2:$AM$301,39,FALSE)</f>
        <v>0</v>
      </c>
      <c r="N294" s="57">
        <f>VLOOKUP(A294,FEB!$A$2:$AJ$301,36,FALSE)</f>
        <v>0</v>
      </c>
      <c r="O294" s="215">
        <f>VLOOKUP($A294,MAR!$A$2:$AP$301,39,FALSE)</f>
        <v>0</v>
      </c>
      <c r="P294" s="215">
        <f>VLOOKUP($A294,MAR!$A$2:$AP$301,42,FALSE)</f>
        <v>0</v>
      </c>
      <c r="Q294" s="215">
        <f>VLOOKUP($A294,APR!$A$2:$AL$301,38,FALSE)</f>
        <v>0</v>
      </c>
      <c r="R294" s="215">
        <f>VLOOKUP(A294,MAY!$A$2:$AM$301,39,FALSE)</f>
        <v>0</v>
      </c>
      <c r="S294" s="215">
        <f>VLOOKUP($A294,JUN!$A$2:$AO$301,38,FALSE)</f>
        <v>0</v>
      </c>
      <c r="T294" s="215">
        <f>VLOOKUP($A294,JUN!$A$2:$AO$301,41,FALSE)</f>
        <v>0</v>
      </c>
      <c r="U294" s="216">
        <f t="shared" si="8"/>
        <v>0</v>
      </c>
      <c r="V294" s="217">
        <f>SUM(VLOOKUP(A294,SEP!$A$2:$AP$301,42,FALSE),VLOOKUP(A294,DEC!$A$2:$AQ$301,43,FALSE),VLOOKUP(A294,MAR!$A$2:$AQ$301,43,FALSE),VLOOKUP(A294,JUN!$A$2:$AP$301,42,FALSE))</f>
        <v>0</v>
      </c>
      <c r="W294" s="218" t="e">
        <f t="shared" si="9"/>
        <v>#DIV/0!</v>
      </c>
    </row>
    <row r="295" spans="1:23" x14ac:dyDescent="0.25">
      <c r="A295" s="59">
        <v>294</v>
      </c>
      <c r="B295" s="157">
        <f>VLOOKUP($A295,Table2[[No]:[Date Student Last Attended Program
(mm/dd/yyyy)]],2,FALSE)</f>
        <v>0</v>
      </c>
      <c r="C295" s="157">
        <f>VLOOKUP($A295,Table2[[No]:[Date Student Last Attended Program
(mm/dd/yyyy)]],4,FALSE)</f>
        <v>0</v>
      </c>
      <c r="D295" s="157">
        <f>VLOOKUP($A295,Table2[[No]:[Date Student Last Attended Program
(mm/dd/yyyy)]],14,FALSE)</f>
        <v>0</v>
      </c>
      <c r="E295" s="58">
        <f>COUNTIF(JUL!E295:AI295,"1")</f>
        <v>0</v>
      </c>
      <c r="F295" s="58">
        <f>COUNTIF(AUG!E295:AI295,"1")</f>
        <v>0</v>
      </c>
      <c r="G295" s="58">
        <f>VLOOKUP(A295,SEP!$A$2:$AL$301,38,FALSE)</f>
        <v>0</v>
      </c>
      <c r="H295" s="58">
        <f>VLOOKUP(A295,SEP!$A$2:$AP$301,41,FALSE)</f>
        <v>0</v>
      </c>
      <c r="I295" s="58">
        <f>VLOOKUP(A295,OCT!$A$2:$AM$301,39,FALSE)</f>
        <v>0</v>
      </c>
      <c r="J295" s="57">
        <f>VLOOKUP(A295,NOV!$A$2:$AL$301,38,FALSE)</f>
        <v>0</v>
      </c>
      <c r="K295" s="57">
        <f>VLOOKUP(A295,DEC!$A$2:$AM$301,39,FALSE)</f>
        <v>0</v>
      </c>
      <c r="L295" s="57">
        <f>VLOOKUP(A295,DEC!$A$2:$AP$301,42,FALSE)</f>
        <v>0</v>
      </c>
      <c r="M295" s="57">
        <f>VLOOKUP($A295,JAN!$A$2:$AM$301,39,FALSE)</f>
        <v>0</v>
      </c>
      <c r="N295" s="57">
        <f>VLOOKUP(A295,FEB!$A$2:$AJ$301,36,FALSE)</f>
        <v>0</v>
      </c>
      <c r="O295" s="215">
        <f>VLOOKUP($A295,MAR!$A$2:$AP$301,39,FALSE)</f>
        <v>0</v>
      </c>
      <c r="P295" s="215">
        <f>VLOOKUP($A295,MAR!$A$2:$AP$301,42,FALSE)</f>
        <v>0</v>
      </c>
      <c r="Q295" s="215">
        <f>VLOOKUP($A295,APR!$A$2:$AL$301,38,FALSE)</f>
        <v>0</v>
      </c>
      <c r="R295" s="215">
        <f>VLOOKUP(A295,MAY!$A$2:$AM$301,39,FALSE)</f>
        <v>0</v>
      </c>
      <c r="S295" s="215">
        <f>VLOOKUP($A295,JUN!$A$2:$AO$301,38,FALSE)</f>
        <v>0</v>
      </c>
      <c r="T295" s="215">
        <f>VLOOKUP($A295,JUN!$A$2:$AO$301,41,FALSE)</f>
        <v>0</v>
      </c>
      <c r="U295" s="216">
        <f t="shared" si="8"/>
        <v>0</v>
      </c>
      <c r="V295" s="217">
        <f>SUM(VLOOKUP(A295,SEP!$A$2:$AP$301,42,FALSE),VLOOKUP(A295,DEC!$A$2:$AQ$301,43,FALSE),VLOOKUP(A295,MAR!$A$2:$AQ$301,43,FALSE),VLOOKUP(A295,JUN!$A$2:$AP$301,42,FALSE))</f>
        <v>0</v>
      </c>
      <c r="W295" s="218" t="e">
        <f t="shared" si="9"/>
        <v>#DIV/0!</v>
      </c>
    </row>
    <row r="296" spans="1:23" x14ac:dyDescent="0.25">
      <c r="A296" s="59">
        <v>295</v>
      </c>
      <c r="B296" s="157">
        <f>VLOOKUP($A296,Table2[[No]:[Date Student Last Attended Program
(mm/dd/yyyy)]],2,FALSE)</f>
        <v>0</v>
      </c>
      <c r="C296" s="157">
        <f>VLOOKUP($A296,Table2[[No]:[Date Student Last Attended Program
(mm/dd/yyyy)]],4,FALSE)</f>
        <v>0</v>
      </c>
      <c r="D296" s="157">
        <f>VLOOKUP($A296,Table2[[No]:[Date Student Last Attended Program
(mm/dd/yyyy)]],14,FALSE)</f>
        <v>0</v>
      </c>
      <c r="E296" s="58">
        <f>COUNTIF(JUL!E296:AI296,"1")</f>
        <v>0</v>
      </c>
      <c r="F296" s="58">
        <f>COUNTIF(AUG!E296:AI296,"1")</f>
        <v>0</v>
      </c>
      <c r="G296" s="58">
        <f>VLOOKUP(A296,SEP!$A$2:$AL$301,38,FALSE)</f>
        <v>0</v>
      </c>
      <c r="H296" s="58">
        <f>VLOOKUP(A296,SEP!$A$2:$AP$301,41,FALSE)</f>
        <v>0</v>
      </c>
      <c r="I296" s="58">
        <f>VLOOKUP(A296,OCT!$A$2:$AM$301,39,FALSE)</f>
        <v>0</v>
      </c>
      <c r="J296" s="57">
        <f>VLOOKUP(A296,NOV!$A$2:$AL$301,38,FALSE)</f>
        <v>0</v>
      </c>
      <c r="K296" s="57">
        <f>VLOOKUP(A296,DEC!$A$2:$AM$301,39,FALSE)</f>
        <v>0</v>
      </c>
      <c r="L296" s="57">
        <f>VLOOKUP(A296,DEC!$A$2:$AP$301,42,FALSE)</f>
        <v>0</v>
      </c>
      <c r="M296" s="57">
        <f>VLOOKUP($A296,JAN!$A$2:$AM$301,39,FALSE)</f>
        <v>0</v>
      </c>
      <c r="N296" s="57">
        <f>VLOOKUP(A296,FEB!$A$2:$AJ$301,36,FALSE)</f>
        <v>0</v>
      </c>
      <c r="O296" s="215">
        <f>VLOOKUP($A296,MAR!$A$2:$AP$301,39,FALSE)</f>
        <v>0</v>
      </c>
      <c r="P296" s="215">
        <f>VLOOKUP($A296,MAR!$A$2:$AP$301,42,FALSE)</f>
        <v>0</v>
      </c>
      <c r="Q296" s="215">
        <f>VLOOKUP($A296,APR!$A$2:$AL$301,38,FALSE)</f>
        <v>0</v>
      </c>
      <c r="R296" s="215">
        <f>VLOOKUP(A296,MAY!$A$2:$AM$301,39,FALSE)</f>
        <v>0</v>
      </c>
      <c r="S296" s="215">
        <f>VLOOKUP($A296,JUN!$A$2:$AO$301,38,FALSE)</f>
        <v>0</v>
      </c>
      <c r="T296" s="215">
        <f>VLOOKUP($A296,JUN!$A$2:$AO$301,41,FALSE)</f>
        <v>0</v>
      </c>
      <c r="U296" s="216">
        <f t="shared" si="8"/>
        <v>0</v>
      </c>
      <c r="V296" s="217">
        <f>SUM(VLOOKUP(A296,SEP!$A$2:$AP$301,42,FALSE),VLOOKUP(A296,DEC!$A$2:$AQ$301,43,FALSE),VLOOKUP(A296,MAR!$A$2:$AQ$301,43,FALSE),VLOOKUP(A296,JUN!$A$2:$AP$301,42,FALSE))</f>
        <v>0</v>
      </c>
      <c r="W296" s="218" t="e">
        <f t="shared" si="9"/>
        <v>#DIV/0!</v>
      </c>
    </row>
    <row r="297" spans="1:23" x14ac:dyDescent="0.25">
      <c r="A297" s="59">
        <v>296</v>
      </c>
      <c r="B297" s="157">
        <f>VLOOKUP($A297,Table2[[No]:[Date Student Last Attended Program
(mm/dd/yyyy)]],2,FALSE)</f>
        <v>0</v>
      </c>
      <c r="C297" s="157">
        <f>VLOOKUP($A297,Table2[[No]:[Date Student Last Attended Program
(mm/dd/yyyy)]],4,FALSE)</f>
        <v>0</v>
      </c>
      <c r="D297" s="157">
        <f>VLOOKUP($A297,Table2[[No]:[Date Student Last Attended Program
(mm/dd/yyyy)]],14,FALSE)</f>
        <v>0</v>
      </c>
      <c r="E297" s="58">
        <f>COUNTIF(JUL!E297:AI297,"1")</f>
        <v>0</v>
      </c>
      <c r="F297" s="58">
        <f>COUNTIF(AUG!E297:AI297,"1")</f>
        <v>0</v>
      </c>
      <c r="G297" s="58">
        <f>VLOOKUP(A297,SEP!$A$2:$AL$301,38,FALSE)</f>
        <v>0</v>
      </c>
      <c r="H297" s="58">
        <f>VLOOKUP(A297,SEP!$A$2:$AP$301,41,FALSE)</f>
        <v>0</v>
      </c>
      <c r="I297" s="58">
        <f>VLOOKUP(A297,OCT!$A$2:$AM$301,39,FALSE)</f>
        <v>0</v>
      </c>
      <c r="J297" s="57">
        <f>VLOOKUP(A297,NOV!$A$2:$AL$301,38,FALSE)</f>
        <v>0</v>
      </c>
      <c r="K297" s="57">
        <f>VLOOKUP(A297,DEC!$A$2:$AM$301,39,FALSE)</f>
        <v>0</v>
      </c>
      <c r="L297" s="57">
        <f>VLOOKUP(A297,DEC!$A$2:$AP$301,42,FALSE)</f>
        <v>0</v>
      </c>
      <c r="M297" s="57">
        <f>VLOOKUP($A297,JAN!$A$2:$AM$301,39,FALSE)</f>
        <v>0</v>
      </c>
      <c r="N297" s="57">
        <f>VLOOKUP(A297,FEB!$A$2:$AJ$301,36,FALSE)</f>
        <v>0</v>
      </c>
      <c r="O297" s="215">
        <f>VLOOKUP($A297,MAR!$A$2:$AP$301,39,FALSE)</f>
        <v>0</v>
      </c>
      <c r="P297" s="215">
        <f>VLOOKUP($A297,MAR!$A$2:$AP$301,42,FALSE)</f>
        <v>0</v>
      </c>
      <c r="Q297" s="215">
        <f>VLOOKUP($A297,APR!$A$2:$AL$301,38,FALSE)</f>
        <v>0</v>
      </c>
      <c r="R297" s="215">
        <f>VLOOKUP(A297,MAY!$A$2:$AM$301,39,FALSE)</f>
        <v>0</v>
      </c>
      <c r="S297" s="215">
        <f>VLOOKUP($A297,JUN!$A$2:$AO$301,38,FALSE)</f>
        <v>0</v>
      </c>
      <c r="T297" s="215">
        <f>VLOOKUP($A297,JUN!$A$2:$AO$301,41,FALSE)</f>
        <v>0</v>
      </c>
      <c r="U297" s="216">
        <f t="shared" si="8"/>
        <v>0</v>
      </c>
      <c r="V297" s="217">
        <f>SUM(VLOOKUP(A297,SEP!$A$2:$AP$301,42,FALSE),VLOOKUP(A297,DEC!$A$2:$AQ$301,43,FALSE),VLOOKUP(A297,MAR!$A$2:$AQ$301,43,FALSE),VLOOKUP(A297,JUN!$A$2:$AP$301,42,FALSE))</f>
        <v>0</v>
      </c>
      <c r="W297" s="218" t="e">
        <f t="shared" si="9"/>
        <v>#DIV/0!</v>
      </c>
    </row>
    <row r="298" spans="1:23" x14ac:dyDescent="0.25">
      <c r="A298" s="59">
        <v>297</v>
      </c>
      <c r="B298" s="157">
        <f>VLOOKUP($A298,Table2[[No]:[Date Student Last Attended Program
(mm/dd/yyyy)]],2,FALSE)</f>
        <v>0</v>
      </c>
      <c r="C298" s="157">
        <f>VLOOKUP($A298,Table2[[No]:[Date Student Last Attended Program
(mm/dd/yyyy)]],4,FALSE)</f>
        <v>0</v>
      </c>
      <c r="D298" s="157">
        <f>VLOOKUP($A298,Table2[[No]:[Date Student Last Attended Program
(mm/dd/yyyy)]],14,FALSE)</f>
        <v>0</v>
      </c>
      <c r="E298" s="58">
        <f>COUNTIF(JUL!E298:AI298,"1")</f>
        <v>0</v>
      </c>
      <c r="F298" s="58">
        <f>COUNTIF(AUG!E298:AI298,"1")</f>
        <v>0</v>
      </c>
      <c r="G298" s="58">
        <f>VLOOKUP(A298,SEP!$A$2:$AL$301,38,FALSE)</f>
        <v>0</v>
      </c>
      <c r="H298" s="58">
        <f>VLOOKUP(A298,SEP!$A$2:$AP$301,41,FALSE)</f>
        <v>0</v>
      </c>
      <c r="I298" s="58">
        <f>VLOOKUP(A298,OCT!$A$2:$AM$301,39,FALSE)</f>
        <v>0</v>
      </c>
      <c r="J298" s="57">
        <f>VLOOKUP(A298,NOV!$A$2:$AL$301,38,FALSE)</f>
        <v>0</v>
      </c>
      <c r="K298" s="57">
        <f>VLOOKUP(A298,DEC!$A$2:$AM$301,39,FALSE)</f>
        <v>0</v>
      </c>
      <c r="L298" s="57">
        <f>VLOOKUP(A298,DEC!$A$2:$AP$301,42,FALSE)</f>
        <v>0</v>
      </c>
      <c r="M298" s="57">
        <f>VLOOKUP($A298,JAN!$A$2:$AM$301,39,FALSE)</f>
        <v>0</v>
      </c>
      <c r="N298" s="57">
        <f>VLOOKUP(A298,FEB!$A$2:$AJ$301,36,FALSE)</f>
        <v>0</v>
      </c>
      <c r="O298" s="215">
        <f>VLOOKUP($A298,MAR!$A$2:$AP$301,39,FALSE)</f>
        <v>0</v>
      </c>
      <c r="P298" s="215">
        <f>VLOOKUP($A298,MAR!$A$2:$AP$301,42,FALSE)</f>
        <v>0</v>
      </c>
      <c r="Q298" s="215">
        <f>VLOOKUP($A298,APR!$A$2:$AL$301,38,FALSE)</f>
        <v>0</v>
      </c>
      <c r="R298" s="215">
        <f>VLOOKUP(A298,MAY!$A$2:$AM$301,39,FALSE)</f>
        <v>0</v>
      </c>
      <c r="S298" s="215">
        <f>VLOOKUP($A298,JUN!$A$2:$AO$301,38,FALSE)</f>
        <v>0</v>
      </c>
      <c r="T298" s="215">
        <f>VLOOKUP($A298,JUN!$A$2:$AO$301,41,FALSE)</f>
        <v>0</v>
      </c>
      <c r="U298" s="216">
        <f t="shared" si="8"/>
        <v>0</v>
      </c>
      <c r="V298" s="217">
        <f>SUM(VLOOKUP(A298,SEP!$A$2:$AP$301,42,FALSE),VLOOKUP(A298,DEC!$A$2:$AQ$301,43,FALSE),VLOOKUP(A298,MAR!$A$2:$AQ$301,43,FALSE),VLOOKUP(A298,JUN!$A$2:$AP$301,42,FALSE))</f>
        <v>0</v>
      </c>
      <c r="W298" s="218" t="e">
        <f t="shared" si="9"/>
        <v>#DIV/0!</v>
      </c>
    </row>
    <row r="299" spans="1:23" x14ac:dyDescent="0.25">
      <c r="A299" s="59">
        <v>298</v>
      </c>
      <c r="B299" s="157">
        <f>VLOOKUP($A299,Table2[[No]:[Date Student Last Attended Program
(mm/dd/yyyy)]],2,FALSE)</f>
        <v>0</v>
      </c>
      <c r="C299" s="157">
        <f>VLOOKUP($A299,Table2[[No]:[Date Student Last Attended Program
(mm/dd/yyyy)]],4,FALSE)</f>
        <v>0</v>
      </c>
      <c r="D299" s="157">
        <f>VLOOKUP($A299,Table2[[No]:[Date Student Last Attended Program
(mm/dd/yyyy)]],14,FALSE)</f>
        <v>0</v>
      </c>
      <c r="E299" s="58">
        <f>COUNTIF(JUL!E299:AI299,"1")</f>
        <v>0</v>
      </c>
      <c r="F299" s="58">
        <f>COUNTIF(AUG!E299:AI299,"1")</f>
        <v>0</v>
      </c>
      <c r="G299" s="58">
        <f>VLOOKUP(A299,SEP!$A$2:$AL$301,38,FALSE)</f>
        <v>0</v>
      </c>
      <c r="H299" s="58">
        <f>VLOOKUP(A299,SEP!$A$2:$AP$301,41,FALSE)</f>
        <v>0</v>
      </c>
      <c r="I299" s="58">
        <f>VLOOKUP(A299,OCT!$A$2:$AM$301,39,FALSE)</f>
        <v>0</v>
      </c>
      <c r="J299" s="57">
        <f>VLOOKUP(A299,NOV!$A$2:$AL$301,38,FALSE)</f>
        <v>0</v>
      </c>
      <c r="K299" s="57">
        <f>VLOOKUP(A299,DEC!$A$2:$AM$301,39,FALSE)</f>
        <v>0</v>
      </c>
      <c r="L299" s="57">
        <f>VLOOKUP(A299,DEC!$A$2:$AP$301,42,FALSE)</f>
        <v>0</v>
      </c>
      <c r="M299" s="57">
        <f>VLOOKUP($A299,JAN!$A$2:$AM$301,39,FALSE)</f>
        <v>0</v>
      </c>
      <c r="N299" s="57">
        <f>VLOOKUP(A299,FEB!$A$2:$AJ$301,36,FALSE)</f>
        <v>0</v>
      </c>
      <c r="O299" s="215">
        <f>VLOOKUP($A299,MAR!$A$2:$AP$301,39,FALSE)</f>
        <v>0</v>
      </c>
      <c r="P299" s="215">
        <f>VLOOKUP($A299,MAR!$A$2:$AP$301,42,FALSE)</f>
        <v>0</v>
      </c>
      <c r="Q299" s="215">
        <f>VLOOKUP($A299,APR!$A$2:$AL$301,38,FALSE)</f>
        <v>0</v>
      </c>
      <c r="R299" s="215">
        <f>VLOOKUP(A299,MAY!$A$2:$AM$301,39,FALSE)</f>
        <v>0</v>
      </c>
      <c r="S299" s="215">
        <f>VLOOKUP($A299,JUN!$A$2:$AO$301,38,FALSE)</f>
        <v>0</v>
      </c>
      <c r="T299" s="215">
        <f>VLOOKUP($A299,JUN!$A$2:$AO$301,41,FALSE)</f>
        <v>0</v>
      </c>
      <c r="U299" s="216">
        <f t="shared" si="8"/>
        <v>0</v>
      </c>
      <c r="V299" s="217">
        <f>SUM(VLOOKUP(A299,SEP!$A$2:$AP$301,42,FALSE),VLOOKUP(A299,DEC!$A$2:$AQ$301,43,FALSE),VLOOKUP(A299,MAR!$A$2:$AQ$301,43,FALSE),VLOOKUP(A299,JUN!$A$2:$AP$301,42,FALSE))</f>
        <v>0</v>
      </c>
      <c r="W299" s="218" t="e">
        <f t="shared" si="9"/>
        <v>#DIV/0!</v>
      </c>
    </row>
    <row r="300" spans="1:23" x14ac:dyDescent="0.25">
      <c r="A300" s="59">
        <v>299</v>
      </c>
      <c r="B300" s="157">
        <f>VLOOKUP($A300,Table2[[No]:[Date Student Last Attended Program
(mm/dd/yyyy)]],2,FALSE)</f>
        <v>0</v>
      </c>
      <c r="C300" s="157">
        <f>VLOOKUP($A300,Table2[[No]:[Date Student Last Attended Program
(mm/dd/yyyy)]],4,FALSE)</f>
        <v>0</v>
      </c>
      <c r="D300" s="157">
        <f>VLOOKUP($A300,Table2[[No]:[Date Student Last Attended Program
(mm/dd/yyyy)]],14,FALSE)</f>
        <v>0</v>
      </c>
      <c r="E300" s="58">
        <f>COUNTIF(JUL!E300:AI300,"1")</f>
        <v>0</v>
      </c>
      <c r="F300" s="58">
        <f>COUNTIF(AUG!E300:AI300,"1")</f>
        <v>0</v>
      </c>
      <c r="G300" s="58">
        <f>VLOOKUP(A300,SEP!$A$2:$AL$301,38,FALSE)</f>
        <v>0</v>
      </c>
      <c r="H300" s="58">
        <f>VLOOKUP(A300,SEP!$A$2:$AP$301,41,FALSE)</f>
        <v>0</v>
      </c>
      <c r="I300" s="58">
        <f>VLOOKUP(A300,OCT!$A$2:$AM$301,39,FALSE)</f>
        <v>0</v>
      </c>
      <c r="J300" s="57">
        <f>VLOOKUP(A300,NOV!$A$2:$AL$301,38,FALSE)</f>
        <v>0</v>
      </c>
      <c r="K300" s="57">
        <f>VLOOKUP(A300,DEC!$A$2:$AM$301,39,FALSE)</f>
        <v>0</v>
      </c>
      <c r="L300" s="57">
        <f>VLOOKUP(A300,DEC!$A$2:$AP$301,42,FALSE)</f>
        <v>0</v>
      </c>
      <c r="M300" s="57">
        <f>VLOOKUP($A300,JAN!$A$2:$AM$301,39,FALSE)</f>
        <v>0</v>
      </c>
      <c r="N300" s="57">
        <f>VLOOKUP(A300,FEB!$A$2:$AJ$301,36,FALSE)</f>
        <v>0</v>
      </c>
      <c r="O300" s="215">
        <f>VLOOKUP($A300,MAR!$A$2:$AP$301,39,FALSE)</f>
        <v>0</v>
      </c>
      <c r="P300" s="215">
        <f>VLOOKUP($A300,MAR!$A$2:$AP$301,42,FALSE)</f>
        <v>0</v>
      </c>
      <c r="Q300" s="215">
        <f>VLOOKUP($A300,APR!$A$2:$AL$301,38,FALSE)</f>
        <v>0</v>
      </c>
      <c r="R300" s="215">
        <f>VLOOKUP(A300,MAY!$A$2:$AM$301,39,FALSE)</f>
        <v>0</v>
      </c>
      <c r="S300" s="215">
        <f>VLOOKUP($A300,JUN!$A$2:$AO$301,38,FALSE)</f>
        <v>0</v>
      </c>
      <c r="T300" s="215">
        <f>VLOOKUP($A300,JUN!$A$2:$AO$301,41,FALSE)</f>
        <v>0</v>
      </c>
      <c r="U300" s="216">
        <f t="shared" si="8"/>
        <v>0</v>
      </c>
      <c r="V300" s="217">
        <f>SUM(VLOOKUP(A300,SEP!$A$2:$AP$301,42,FALSE),VLOOKUP(A300,DEC!$A$2:$AQ$301,43,FALSE),VLOOKUP(A300,MAR!$A$2:$AQ$301,43,FALSE),VLOOKUP(A300,JUN!$A$2:$AP$301,42,FALSE))</f>
        <v>0</v>
      </c>
      <c r="W300" s="218" t="e">
        <f t="shared" si="9"/>
        <v>#DIV/0!</v>
      </c>
    </row>
    <row r="301" spans="1:23" x14ac:dyDescent="0.25">
      <c r="A301" s="59">
        <v>300</v>
      </c>
      <c r="B301" s="157">
        <f>VLOOKUP($A301,Table2[[No]:[Date Student Last Attended Program
(mm/dd/yyyy)]],2,FALSE)</f>
        <v>0</v>
      </c>
      <c r="C301" s="157">
        <f>VLOOKUP($A301,Table2[[No]:[Date Student Last Attended Program
(mm/dd/yyyy)]],4,FALSE)</f>
        <v>0</v>
      </c>
      <c r="D301" s="157">
        <f>VLOOKUP($A301,Table2[[No]:[Date Student Last Attended Program
(mm/dd/yyyy)]],14,FALSE)</f>
        <v>0</v>
      </c>
      <c r="E301" s="58">
        <f>COUNTIF(JUL!E301:AI301,"1")</f>
        <v>0</v>
      </c>
      <c r="F301" s="58">
        <f>COUNTIF(AUG!E301:AI301,"1")</f>
        <v>0</v>
      </c>
      <c r="G301" s="58">
        <f>VLOOKUP(A301,SEP!$A$2:$AL$301,38,FALSE)</f>
        <v>0</v>
      </c>
      <c r="H301" s="58">
        <f>VLOOKUP(A301,SEP!$A$2:$AP$301,41,FALSE)</f>
        <v>0</v>
      </c>
      <c r="I301" s="58">
        <f>VLOOKUP(A301,OCT!$A$2:$AM$301,39,FALSE)</f>
        <v>0</v>
      </c>
      <c r="J301" s="57">
        <f>VLOOKUP(A301,NOV!$A$2:$AL$301,38,FALSE)</f>
        <v>0</v>
      </c>
      <c r="K301" s="57">
        <f>VLOOKUP(A301,DEC!$A$2:$AM$301,39,FALSE)</f>
        <v>0</v>
      </c>
      <c r="L301" s="57">
        <f>VLOOKUP(A301,DEC!$A$2:$AP$301,42,FALSE)</f>
        <v>0</v>
      </c>
      <c r="M301" s="57">
        <f>VLOOKUP($A301,JAN!$A$2:$AM$301,39,FALSE)</f>
        <v>0</v>
      </c>
      <c r="N301" s="57">
        <f>VLOOKUP(A301,FEB!$A$2:$AJ$301,36,FALSE)</f>
        <v>0</v>
      </c>
      <c r="O301" s="215">
        <f>VLOOKUP($A301,MAR!$A$2:$AP$301,39,FALSE)</f>
        <v>0</v>
      </c>
      <c r="P301" s="215">
        <f>VLOOKUP($A301,MAR!$A$2:$AP$301,42,FALSE)</f>
        <v>0</v>
      </c>
      <c r="Q301" s="215">
        <f>VLOOKUP($A301,APR!$A$2:$AL$301,38,FALSE)</f>
        <v>0</v>
      </c>
      <c r="R301" s="215">
        <f>VLOOKUP(A301,MAY!$A$2:$AM$301,39,FALSE)</f>
        <v>0</v>
      </c>
      <c r="S301" s="215">
        <f>VLOOKUP($A301,JUN!$A$2:$AO$301,38,FALSE)</f>
        <v>0</v>
      </c>
      <c r="T301" s="215">
        <f>VLOOKUP($A301,JUN!$A$2:$AO$301,41,FALSE)</f>
        <v>0</v>
      </c>
      <c r="U301" s="216">
        <f t="shared" si="8"/>
        <v>0</v>
      </c>
      <c r="V301" s="217">
        <f>SUM(VLOOKUP(A301,SEP!$A$2:$AP$301,42,FALSE),VLOOKUP(A301,DEC!$A$2:$AQ$301,43,FALSE),VLOOKUP(A301,MAR!$A$2:$AQ$301,43,FALSE),VLOOKUP(A301,JUN!$A$2:$AP$301,42,FALSE))</f>
        <v>0</v>
      </c>
      <c r="W301" s="218" t="e">
        <f t="shared" si="9"/>
        <v>#DIV/0!</v>
      </c>
    </row>
  </sheetData>
  <sheetProtection algorithmName="SHA-512" hashValue="idjTpT4eH7ZStYm876HiiQKz/nbqQ4VCw+YDfQGAKFB5qIjSwVkwFrPYfyUkfjclys9JJAfNkhG63LEVPIJgQw==" saltValue="gc7nCIHER3zua6+7bvXnCQ==" spinCount="100000" sheet="1" objects="1" scenarios="1" selectLockedCells="1" sort="0" autoFilter="0"/>
  <protectedRanges>
    <protectedRange sqref="A1:W301" name="IndividualAttnDataEditableRange"/>
  </protectedRanges>
  <autoFilter ref="A1:W1" xr:uid="{C83FD6B6-DCE1-4995-B7DD-A1F0537C9ADA}">
    <sortState xmlns:xlrd2="http://schemas.microsoft.com/office/spreadsheetml/2017/richdata2" ref="A2:W301">
      <sortCondition ref="A1"/>
    </sortState>
  </autoFilter>
  <sortState xmlns:xlrd2="http://schemas.microsoft.com/office/spreadsheetml/2017/richdata2" ref="A2:W301">
    <sortCondition ref="A2"/>
  </sortState>
  <conditionalFormatting sqref="E2:W301">
    <cfRule type="expression" dxfId="1" priority="2">
      <formula>MOD(ROW(),2)</formula>
    </cfRule>
  </conditionalFormatting>
  <conditionalFormatting sqref="B2:D301">
    <cfRule type="expression" dxfId="0" priority="1">
      <formula>MOD(ROW(),2)</formula>
    </cfRule>
  </conditionalFormatting>
  <pageMargins left="0.25" right="0.25" top="0.75" bottom="0.7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CE607-FEF6-4423-9AF3-3F0EB5F866A0}">
  <sheetPr codeName="Sheet17">
    <tabColor rgb="FF7030A0"/>
  </sheetPr>
  <dimension ref="A1:J30"/>
  <sheetViews>
    <sheetView zoomScaleNormal="100" workbookViewId="0">
      <pane xSplit="1" ySplit="1" topLeftCell="B2" activePane="bottomRight" state="frozen"/>
      <selection pane="topRight" activeCell="B1" sqref="B1"/>
      <selection pane="bottomLeft" activeCell="A2" sqref="A2"/>
      <selection pane="bottomRight" activeCell="C4" sqref="C4"/>
    </sheetView>
  </sheetViews>
  <sheetFormatPr defaultRowHeight="15" x14ac:dyDescent="0.25"/>
  <cols>
    <col min="1" max="1" width="21.7109375" customWidth="1"/>
    <col min="2" max="2" width="18.7109375" customWidth="1"/>
    <col min="3" max="3" width="15.85546875" customWidth="1"/>
    <col min="4" max="4" width="24.42578125" customWidth="1"/>
    <col min="5" max="5" width="16.28515625" customWidth="1"/>
    <col min="6" max="6" width="17.7109375" customWidth="1"/>
    <col min="7" max="7" width="14.7109375" customWidth="1"/>
    <col min="8" max="8" width="16.28515625" customWidth="1"/>
    <col min="9" max="9" width="14.42578125" customWidth="1"/>
  </cols>
  <sheetData>
    <row r="1" spans="1:10" ht="29.45" customHeight="1" x14ac:dyDescent="0.25">
      <c r="A1" s="114" t="s">
        <v>156</v>
      </c>
      <c r="B1" s="259" t="s">
        <v>157</v>
      </c>
      <c r="C1" s="259"/>
      <c r="D1" s="259"/>
      <c r="E1" s="80"/>
      <c r="F1" s="81"/>
      <c r="G1" s="81"/>
      <c r="H1" s="81"/>
      <c r="I1" s="81"/>
    </row>
    <row r="2" spans="1:10" x14ac:dyDescent="0.25">
      <c r="A2" s="81"/>
      <c r="B2" s="81"/>
      <c r="C2" s="81"/>
      <c r="D2" s="81"/>
      <c r="E2" s="81"/>
      <c r="F2" s="81"/>
      <c r="G2" s="81"/>
      <c r="H2" s="81"/>
      <c r="I2" s="81"/>
    </row>
    <row r="3" spans="1:10" ht="42.95" customHeight="1" x14ac:dyDescent="0.25">
      <c r="A3" s="105" t="s">
        <v>16</v>
      </c>
      <c r="B3" s="107" t="s">
        <v>158</v>
      </c>
      <c r="C3" s="108" t="s">
        <v>159</v>
      </c>
      <c r="D3" s="107" t="s">
        <v>160</v>
      </c>
      <c r="E3" s="107" t="s">
        <v>161</v>
      </c>
      <c r="F3" s="107" t="s">
        <v>162</v>
      </c>
      <c r="G3" s="108" t="s">
        <v>163</v>
      </c>
      <c r="H3" s="107" t="s">
        <v>164</v>
      </c>
      <c r="I3" s="108" t="s">
        <v>165</v>
      </c>
    </row>
    <row r="4" spans="1:10" s="49" customFormat="1" x14ac:dyDescent="0.25">
      <c r="A4" s="109" t="s">
        <v>166</v>
      </c>
      <c r="B4" s="110">
        <f>COUNTIF(Enrollment!$H$2:$H$301,Demographics!B3)</f>
        <v>0</v>
      </c>
      <c r="C4" s="110">
        <f>COUNTIF(Enrollment!$H$2:$H$301,Demographics!C3)</f>
        <v>0</v>
      </c>
      <c r="D4" s="110">
        <f>COUNTIF(Enrollment!$H$2:$H$301,Demographics!D3)</f>
        <v>0</v>
      </c>
      <c r="E4" s="110">
        <f>COUNTIF(Enrollment!$H$2:$H$301,Demographics!E3)</f>
        <v>0</v>
      </c>
      <c r="F4" s="110">
        <f>COUNTIF(Enrollment!$H$2:$H$301,Demographics!F3)</f>
        <v>0</v>
      </c>
      <c r="G4" s="110">
        <f>COUNTIF(Enrollment!$H$2:$H$301,Demographics!G3)</f>
        <v>0</v>
      </c>
      <c r="H4" s="111">
        <f>COUNTIF(Enrollment!$H$2:$H$301,Demographics!H3)</f>
        <v>0</v>
      </c>
      <c r="I4" s="110">
        <f>SUM(B4:H4)</f>
        <v>0</v>
      </c>
    </row>
    <row r="5" spans="1:10" x14ac:dyDescent="0.25">
      <c r="A5" s="112" t="s">
        <v>167</v>
      </c>
      <c r="B5" s="113" t="e">
        <f>B4/$I$4</f>
        <v>#DIV/0!</v>
      </c>
      <c r="C5" s="113" t="e">
        <f t="shared" ref="C5:I5" si="0">C4/$I$4</f>
        <v>#DIV/0!</v>
      </c>
      <c r="D5" s="113" t="e">
        <f t="shared" si="0"/>
        <v>#DIV/0!</v>
      </c>
      <c r="E5" s="113" t="e">
        <f t="shared" si="0"/>
        <v>#DIV/0!</v>
      </c>
      <c r="F5" s="113" t="e">
        <f t="shared" si="0"/>
        <v>#DIV/0!</v>
      </c>
      <c r="G5" s="113" t="e">
        <f t="shared" si="0"/>
        <v>#DIV/0!</v>
      </c>
      <c r="H5" s="113" t="e">
        <f t="shared" si="0"/>
        <v>#DIV/0!</v>
      </c>
      <c r="I5" s="113" t="e">
        <f t="shared" si="0"/>
        <v>#DIV/0!</v>
      </c>
    </row>
    <row r="6" spans="1:10" x14ac:dyDescent="0.25">
      <c r="A6" s="82"/>
      <c r="B6" s="83"/>
      <c r="C6" s="83"/>
      <c r="D6" s="83"/>
      <c r="E6" s="83"/>
      <c r="F6" s="83"/>
      <c r="G6" s="83"/>
      <c r="H6" s="83"/>
      <c r="I6" s="83"/>
    </row>
    <row r="7" spans="1:10" x14ac:dyDescent="0.25">
      <c r="A7" s="82"/>
      <c r="B7" s="83"/>
      <c r="C7" s="83"/>
      <c r="D7" s="83"/>
      <c r="E7" s="83"/>
      <c r="F7" s="83"/>
      <c r="G7" s="83"/>
      <c r="H7" s="83"/>
      <c r="I7" s="83"/>
    </row>
    <row r="8" spans="1:10" ht="18.95" customHeight="1" x14ac:dyDescent="0.25">
      <c r="A8" s="106" t="s">
        <v>18</v>
      </c>
      <c r="B8" s="115" t="s">
        <v>168</v>
      </c>
      <c r="C8" s="115" t="s">
        <v>169</v>
      </c>
      <c r="D8" s="115" t="s">
        <v>164</v>
      </c>
      <c r="E8" s="116" t="s">
        <v>165</v>
      </c>
      <c r="F8" s="83"/>
      <c r="G8" s="83"/>
      <c r="H8" s="83"/>
      <c r="I8" s="83"/>
    </row>
    <row r="9" spans="1:10" x14ac:dyDescent="0.25">
      <c r="A9" s="112" t="s">
        <v>166</v>
      </c>
      <c r="B9" s="117">
        <f>COUNTIF(Enrollment!$I$2:$I$301,Demographics!$B$8)</f>
        <v>0</v>
      </c>
      <c r="C9" s="117">
        <f>COUNTIF(Enrollment!$I$2:$I$301,Demographics!C8)</f>
        <v>0</v>
      </c>
      <c r="D9" s="117">
        <f>COUNTIF(Enrollment!$I$2:$I$301,Demographics!D8)</f>
        <v>0</v>
      </c>
      <c r="E9" s="117">
        <f>SUM(B9:D9)</f>
        <v>0</v>
      </c>
      <c r="F9" s="83"/>
      <c r="G9" s="83"/>
      <c r="H9" s="83"/>
      <c r="I9" s="83"/>
    </row>
    <row r="10" spans="1:10" x14ac:dyDescent="0.25">
      <c r="A10" s="112" t="s">
        <v>167</v>
      </c>
      <c r="B10" s="113" t="e">
        <f>B9/E9</f>
        <v>#DIV/0!</v>
      </c>
      <c r="C10" s="113" t="e">
        <f>C9/E9</f>
        <v>#DIV/0!</v>
      </c>
      <c r="D10" s="113" t="e">
        <f>D9/E9</f>
        <v>#DIV/0!</v>
      </c>
      <c r="E10" s="113" t="e">
        <f>E9/E9</f>
        <v>#DIV/0!</v>
      </c>
      <c r="F10" s="83"/>
      <c r="G10" s="83"/>
      <c r="H10" s="83"/>
      <c r="I10" s="83"/>
      <c r="J10" s="50"/>
    </row>
    <row r="11" spans="1:10" x14ac:dyDescent="0.25">
      <c r="A11" s="118"/>
      <c r="B11" s="119"/>
      <c r="C11" s="119"/>
      <c r="D11" s="119"/>
      <c r="E11" s="119"/>
      <c r="F11" s="83"/>
      <c r="G11" s="83"/>
      <c r="H11" s="83"/>
      <c r="I11" s="83"/>
      <c r="J11" s="50"/>
    </row>
    <row r="12" spans="1:10" x14ac:dyDescent="0.25">
      <c r="A12" s="82"/>
      <c r="B12" s="83"/>
      <c r="C12" s="83"/>
      <c r="D12" s="83"/>
      <c r="E12" s="83"/>
      <c r="F12" s="83"/>
      <c r="G12" s="83"/>
      <c r="H12" s="83"/>
      <c r="I12" s="83"/>
      <c r="J12" s="50"/>
    </row>
    <row r="13" spans="1:10" x14ac:dyDescent="0.25">
      <c r="A13" s="120" t="s">
        <v>20</v>
      </c>
      <c r="B13" s="121" t="s">
        <v>170</v>
      </c>
      <c r="C13" s="121" t="s">
        <v>171</v>
      </c>
      <c r="D13" s="121" t="s">
        <v>172</v>
      </c>
      <c r="E13" s="121" t="s">
        <v>173</v>
      </c>
      <c r="F13" s="121" t="s">
        <v>165</v>
      </c>
      <c r="G13" s="84"/>
      <c r="H13" s="84"/>
      <c r="I13" s="84"/>
      <c r="J13" s="50"/>
    </row>
    <row r="14" spans="1:10" x14ac:dyDescent="0.25">
      <c r="A14" s="122" t="s">
        <v>166</v>
      </c>
      <c r="B14" s="123">
        <f>COUNTIF(Enrollment!$J$2:$J$301,Demographics!B13)</f>
        <v>0</v>
      </c>
      <c r="C14" s="123">
        <f>COUNTIF(Enrollment!$J$2:$J$301,Demographics!C13)</f>
        <v>0</v>
      </c>
      <c r="D14" s="123">
        <f>COUNTIF(Enrollment!$J$2:$J$301,Demographics!D13)</f>
        <v>0</v>
      </c>
      <c r="E14" s="123">
        <f>COUNTIF(Enrollment!$J$2:$J$301,Demographics!E13)</f>
        <v>0</v>
      </c>
      <c r="F14" s="123">
        <f>SUM(B14:E14)</f>
        <v>0</v>
      </c>
      <c r="G14" s="85"/>
      <c r="H14" s="85"/>
      <c r="I14" s="85"/>
      <c r="J14" s="50"/>
    </row>
    <row r="15" spans="1:10" x14ac:dyDescent="0.25">
      <c r="A15" s="112" t="s">
        <v>167</v>
      </c>
      <c r="B15" s="124" t="e">
        <f>B14/$F$14</f>
        <v>#DIV/0!</v>
      </c>
      <c r="C15" s="124" t="e">
        <f t="shared" ref="C15:F15" si="1">C14/$F$14</f>
        <v>#DIV/0!</v>
      </c>
      <c r="D15" s="124" t="e">
        <f t="shared" si="1"/>
        <v>#DIV/0!</v>
      </c>
      <c r="E15" s="124" t="e">
        <f t="shared" si="1"/>
        <v>#DIV/0!</v>
      </c>
      <c r="F15" s="124" t="e">
        <f t="shared" si="1"/>
        <v>#DIV/0!</v>
      </c>
      <c r="G15" s="86"/>
      <c r="H15" s="86"/>
      <c r="I15" s="86"/>
      <c r="J15" s="50"/>
    </row>
    <row r="16" spans="1:10" x14ac:dyDescent="0.25">
      <c r="A16" s="68"/>
      <c r="B16" s="68"/>
      <c r="C16" s="68"/>
      <c r="D16" s="68"/>
      <c r="E16" s="68"/>
      <c r="F16" s="68"/>
      <c r="G16" s="87"/>
      <c r="H16" s="87"/>
      <c r="I16" s="87"/>
      <c r="J16" s="50"/>
    </row>
    <row r="17" spans="1:9" x14ac:dyDescent="0.25">
      <c r="A17" s="120" t="s">
        <v>174</v>
      </c>
      <c r="B17" s="121" t="s">
        <v>175</v>
      </c>
      <c r="C17" s="121" t="s">
        <v>76</v>
      </c>
      <c r="D17" s="121" t="s">
        <v>165</v>
      </c>
      <c r="E17" s="87"/>
      <c r="F17" s="87"/>
      <c r="G17" s="87"/>
      <c r="H17" s="87"/>
      <c r="I17" s="68"/>
    </row>
    <row r="18" spans="1:9" x14ac:dyDescent="0.25">
      <c r="A18" s="122" t="s">
        <v>166</v>
      </c>
      <c r="B18" s="123">
        <f>COUNTIF(Enrollment!$K$2:$K$301,"yes")</f>
        <v>0</v>
      </c>
      <c r="C18" s="123">
        <f>COUNTIF(Enrollment!$K$2:$K$301,"no")</f>
        <v>0</v>
      </c>
      <c r="D18" s="123">
        <f>SUM(B18:C18)</f>
        <v>0</v>
      </c>
      <c r="E18" s="87"/>
      <c r="F18" s="87"/>
      <c r="G18" s="87"/>
      <c r="H18" s="87"/>
      <c r="I18" s="68"/>
    </row>
    <row r="19" spans="1:9" x14ac:dyDescent="0.25">
      <c r="A19" s="112" t="s">
        <v>167</v>
      </c>
      <c r="B19" s="124" t="e">
        <f>B18/D18</f>
        <v>#DIV/0!</v>
      </c>
      <c r="C19" s="124" t="e">
        <f>C18/D18</f>
        <v>#DIV/0!</v>
      </c>
      <c r="D19" s="124" t="e">
        <f>D18/D18</f>
        <v>#DIV/0!</v>
      </c>
      <c r="E19" s="68"/>
      <c r="F19" s="68"/>
      <c r="G19" s="68"/>
      <c r="H19" s="68"/>
      <c r="I19" s="68"/>
    </row>
    <row r="20" spans="1:9" x14ac:dyDescent="0.25">
      <c r="A20" s="68"/>
      <c r="B20" s="68"/>
      <c r="C20" s="68"/>
      <c r="D20" s="68"/>
      <c r="E20" s="68"/>
      <c r="F20" s="68"/>
      <c r="G20" s="68"/>
      <c r="H20" s="68"/>
      <c r="I20" s="68"/>
    </row>
    <row r="21" spans="1:9" x14ac:dyDescent="0.25">
      <c r="A21" s="120" t="s">
        <v>176</v>
      </c>
      <c r="B21" s="121" t="s">
        <v>175</v>
      </c>
      <c r="C21" s="121" t="s">
        <v>76</v>
      </c>
      <c r="D21" s="121" t="s">
        <v>165</v>
      </c>
      <c r="E21" s="68"/>
      <c r="F21" s="68"/>
      <c r="G21" s="68"/>
      <c r="H21" s="68"/>
      <c r="I21" s="68"/>
    </row>
    <row r="22" spans="1:9" x14ac:dyDescent="0.25">
      <c r="A22" s="122" t="s">
        <v>166</v>
      </c>
      <c r="B22" s="123">
        <f>COUNTIF(Enrollment!$L$2:$L$301,"yes")</f>
        <v>0</v>
      </c>
      <c r="C22" s="123">
        <f>COUNTIF(Enrollment!$L$2:$L$301,"no")</f>
        <v>0</v>
      </c>
      <c r="D22" s="123">
        <f>SUM(B22:C22)</f>
        <v>0</v>
      </c>
      <c r="E22" s="68"/>
      <c r="F22" s="68"/>
      <c r="G22" s="68"/>
      <c r="H22" s="68"/>
      <c r="I22" s="68"/>
    </row>
    <row r="23" spans="1:9" x14ac:dyDescent="0.25">
      <c r="A23" s="112" t="s">
        <v>167</v>
      </c>
      <c r="B23" s="124" t="e">
        <f>B22/D22</f>
        <v>#DIV/0!</v>
      </c>
      <c r="C23" s="124" t="e">
        <f>C22/D22</f>
        <v>#DIV/0!</v>
      </c>
      <c r="D23" s="124" t="e">
        <f>D22/D22</f>
        <v>#DIV/0!</v>
      </c>
      <c r="E23" s="68"/>
      <c r="F23" s="68"/>
      <c r="G23" s="68"/>
      <c r="H23" s="68"/>
      <c r="I23" s="68"/>
    </row>
    <row r="24" spans="1:9" x14ac:dyDescent="0.25">
      <c r="A24" s="49"/>
      <c r="B24" s="49"/>
      <c r="C24" s="49"/>
      <c r="D24" s="49"/>
      <c r="E24" s="49"/>
      <c r="F24" s="49"/>
      <c r="G24" s="49"/>
      <c r="H24" s="49"/>
      <c r="I24" s="49"/>
    </row>
    <row r="25" spans="1:9" x14ac:dyDescent="0.25">
      <c r="A25" s="49"/>
      <c r="B25" s="49"/>
      <c r="C25" s="49"/>
      <c r="D25" s="49"/>
      <c r="E25" s="49"/>
      <c r="F25" s="49"/>
      <c r="G25" s="49"/>
      <c r="H25" s="49"/>
      <c r="I25" s="49"/>
    </row>
    <row r="26" spans="1:9" x14ac:dyDescent="0.25">
      <c r="A26" s="49"/>
      <c r="B26" s="49"/>
      <c r="C26" s="49"/>
      <c r="D26" s="49"/>
      <c r="E26" s="49"/>
      <c r="F26" s="49"/>
      <c r="G26" s="49"/>
      <c r="H26" s="49"/>
      <c r="I26" s="49"/>
    </row>
    <row r="27" spans="1:9" x14ac:dyDescent="0.25">
      <c r="A27" s="49"/>
      <c r="B27" s="49"/>
      <c r="C27" s="49"/>
      <c r="D27" s="49"/>
      <c r="E27" s="49"/>
      <c r="F27" s="49"/>
      <c r="G27" s="49"/>
      <c r="H27" s="49"/>
      <c r="I27" s="49"/>
    </row>
    <row r="28" spans="1:9" x14ac:dyDescent="0.25">
      <c r="A28" s="49"/>
      <c r="B28" s="49"/>
      <c r="C28" s="49"/>
      <c r="D28" s="49"/>
      <c r="E28" s="49"/>
      <c r="F28" s="49"/>
      <c r="G28" s="49"/>
      <c r="H28" s="49"/>
      <c r="I28" s="49"/>
    </row>
    <row r="29" spans="1:9" x14ac:dyDescent="0.25">
      <c r="A29" s="49"/>
      <c r="B29" s="49"/>
      <c r="C29" s="49"/>
      <c r="D29" s="49"/>
      <c r="E29" s="49"/>
      <c r="F29" s="49"/>
      <c r="G29" s="49"/>
      <c r="H29" s="49"/>
      <c r="I29" s="49"/>
    </row>
    <row r="30" spans="1:9" x14ac:dyDescent="0.25">
      <c r="A30" s="49"/>
      <c r="B30" s="49"/>
      <c r="C30" s="49"/>
      <c r="D30" s="49"/>
      <c r="E30" s="49"/>
      <c r="F30" s="49"/>
      <c r="G30" s="49"/>
      <c r="H30" s="49"/>
      <c r="I30" s="49"/>
    </row>
  </sheetData>
  <sheetProtection algorithmName="SHA-512" hashValue="3ZWLL5ySzoW/4cYKEoS10I77kRNWfI9ZcVz+o3xnQiCRb8eMw+PMWmpMGV4Pv9pcKHrr+KwfY1iFnmEChDF4rw==" saltValue="tFE15KIdunxu3FzAd3MMbA==" spinCount="100000" sheet="1" objects="1" scenarios="1"/>
  <mergeCells count="1">
    <mergeCell ref="B1:D1"/>
  </mergeCells>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C832B-3D90-4981-963F-30EAC9277678}">
  <sheetPr codeName="Sheet18">
    <tabColor rgb="FF7030A0"/>
  </sheetPr>
  <dimension ref="A1:P21"/>
  <sheetViews>
    <sheetView workbookViewId="0">
      <pane xSplit="1" ySplit="1" topLeftCell="B2" activePane="bottomRight" state="frozen"/>
      <selection pane="topRight" activeCell="B1" sqref="B1"/>
      <selection pane="bottomLeft" activeCell="A2" sqref="A2"/>
      <selection pane="bottomRight" activeCell="D11" sqref="D11"/>
    </sheetView>
  </sheetViews>
  <sheetFormatPr defaultRowHeight="15" x14ac:dyDescent="0.25"/>
  <cols>
    <col min="1" max="1" width="52.140625" customWidth="1"/>
    <col min="2" max="2" width="6.5703125" customWidth="1"/>
    <col min="3" max="3" width="6.7109375" customWidth="1"/>
    <col min="4" max="4" width="6.85546875" customWidth="1"/>
    <col min="5" max="7" width="7" customWidth="1"/>
    <col min="8" max="8" width="6.42578125" customWidth="1"/>
    <col min="9" max="9" width="7.140625" customWidth="1"/>
    <col min="10" max="10" width="6.5703125" customWidth="1"/>
    <col min="11" max="11" width="7" customWidth="1"/>
    <col min="12" max="12" width="6.42578125" customWidth="1"/>
    <col min="13" max="13" width="6.5703125" customWidth="1"/>
    <col min="14" max="14" width="7.42578125" customWidth="1"/>
    <col min="15" max="15" width="7.140625" customWidth="1"/>
  </cols>
  <sheetData>
    <row r="1" spans="1:16" ht="27" thickBot="1" x14ac:dyDescent="0.3">
      <c r="A1" s="140" t="s">
        <v>177</v>
      </c>
      <c r="B1" s="141" t="s">
        <v>112</v>
      </c>
      <c r="C1" s="141" t="s">
        <v>113</v>
      </c>
      <c r="D1" s="141" t="s">
        <v>114</v>
      </c>
      <c r="E1" s="141" t="s">
        <v>115</v>
      </c>
      <c r="F1" s="141" t="s">
        <v>116</v>
      </c>
      <c r="G1" s="141" t="s">
        <v>117</v>
      </c>
      <c r="H1" s="141" t="s">
        <v>118</v>
      </c>
      <c r="I1" s="141" t="s">
        <v>119</v>
      </c>
      <c r="J1" s="141" t="s">
        <v>120</v>
      </c>
      <c r="K1" s="141" t="s">
        <v>121</v>
      </c>
      <c r="L1" s="141" t="s">
        <v>122</v>
      </c>
      <c r="M1" s="141" t="s">
        <v>123</v>
      </c>
      <c r="N1" s="141" t="s">
        <v>124</v>
      </c>
      <c r="O1" s="141" t="s">
        <v>125</v>
      </c>
      <c r="P1" s="141" t="s">
        <v>126</v>
      </c>
    </row>
    <row r="2" spans="1:16" ht="15.75" thickTop="1" x14ac:dyDescent="0.25">
      <c r="A2" s="142" t="s">
        <v>178</v>
      </c>
      <c r="B2" s="272"/>
      <c r="C2" s="273"/>
      <c r="D2" s="273"/>
      <c r="E2" s="273"/>
      <c r="F2" s="273"/>
      <c r="G2" s="273"/>
      <c r="H2" s="273"/>
      <c r="I2" s="273"/>
      <c r="J2" s="273"/>
      <c r="K2" s="273"/>
      <c r="L2" s="273"/>
      <c r="M2" s="273"/>
      <c r="N2" s="273"/>
      <c r="O2" s="273"/>
      <c r="P2" s="274"/>
    </row>
    <row r="3" spans="1:16" x14ac:dyDescent="0.25">
      <c r="A3" s="143" t="s">
        <v>179</v>
      </c>
      <c r="B3" s="224" t="s">
        <v>180</v>
      </c>
      <c r="C3" s="225"/>
      <c r="D3" s="225"/>
      <c r="E3" s="225"/>
      <c r="F3" s="222"/>
      <c r="G3" s="222"/>
      <c r="H3" s="222"/>
      <c r="I3" s="222"/>
      <c r="J3" s="222"/>
      <c r="K3" s="222"/>
      <c r="L3" s="222"/>
      <c r="M3" s="222"/>
      <c r="N3" s="222"/>
      <c r="O3" s="223"/>
      <c r="P3" s="143">
        <f>COUNTIF('Individual Attn Data'!$U$2:$U$301,"&gt;="&amp;('Performance Measures'!$R$2*0.25))</f>
        <v>300</v>
      </c>
    </row>
    <row r="4" spans="1:16" x14ac:dyDescent="0.25">
      <c r="A4" s="144" t="s">
        <v>181</v>
      </c>
      <c r="B4" s="269" t="s">
        <v>180</v>
      </c>
      <c r="C4" s="270"/>
      <c r="D4" s="270"/>
      <c r="E4" s="270"/>
      <c r="F4" s="270"/>
      <c r="G4" s="270"/>
      <c r="H4" s="270"/>
      <c r="I4" s="270"/>
      <c r="J4" s="270"/>
      <c r="K4" s="270"/>
      <c r="L4" s="270"/>
      <c r="M4" s="270"/>
      <c r="N4" s="270"/>
      <c r="O4" s="271"/>
      <c r="P4" s="145" t="e">
        <f>P3/'Performance Measures'!$R$7</f>
        <v>#DIV/0!</v>
      </c>
    </row>
    <row r="5" spans="1:16" x14ac:dyDescent="0.25">
      <c r="A5" s="146" t="s">
        <v>182</v>
      </c>
      <c r="B5" s="266" t="s">
        <v>180</v>
      </c>
      <c r="C5" s="267"/>
      <c r="D5" s="267"/>
      <c r="E5" s="267"/>
      <c r="F5" s="267"/>
      <c r="G5" s="267"/>
      <c r="H5" s="267"/>
      <c r="I5" s="267"/>
      <c r="J5" s="267"/>
      <c r="K5" s="267"/>
      <c r="L5" s="267"/>
      <c r="M5" s="267"/>
      <c r="N5" s="267"/>
      <c r="O5" s="268"/>
      <c r="P5" s="143">
        <f>COUNTIF('Individual Attn Data'!$U$2:$U$301,"&gt;="&amp;('Performance Measures'!$R$2*0.5))</f>
        <v>300</v>
      </c>
    </row>
    <row r="6" spans="1:16" x14ac:dyDescent="0.25">
      <c r="A6" s="144" t="s">
        <v>183</v>
      </c>
      <c r="B6" s="269" t="s">
        <v>180</v>
      </c>
      <c r="C6" s="270"/>
      <c r="D6" s="270"/>
      <c r="E6" s="270"/>
      <c r="F6" s="270"/>
      <c r="G6" s="270"/>
      <c r="H6" s="270"/>
      <c r="I6" s="270"/>
      <c r="J6" s="270"/>
      <c r="K6" s="270"/>
      <c r="L6" s="270"/>
      <c r="M6" s="270"/>
      <c r="N6" s="270"/>
      <c r="O6" s="271"/>
      <c r="P6" s="145" t="e">
        <f>P5/'Performance Measures'!$R$7</f>
        <v>#DIV/0!</v>
      </c>
    </row>
    <row r="7" spans="1:16" x14ac:dyDescent="0.25">
      <c r="A7" s="146" t="s">
        <v>184</v>
      </c>
      <c r="B7" s="266" t="s">
        <v>180</v>
      </c>
      <c r="C7" s="267"/>
      <c r="D7" s="267"/>
      <c r="E7" s="267"/>
      <c r="F7" s="267"/>
      <c r="G7" s="267"/>
      <c r="H7" s="267"/>
      <c r="I7" s="267"/>
      <c r="J7" s="267"/>
      <c r="K7" s="267"/>
      <c r="L7" s="267"/>
      <c r="M7" s="267"/>
      <c r="N7" s="267"/>
      <c r="O7" s="268"/>
      <c r="P7" s="143">
        <f>COUNTIF('Individual Attn Data'!$U$2:$U$301,"&gt;="&amp;('Performance Measures'!$R$2*0.75))</f>
        <v>300</v>
      </c>
    </row>
    <row r="8" spans="1:16" x14ac:dyDescent="0.25">
      <c r="A8" s="144" t="s">
        <v>185</v>
      </c>
      <c r="B8" s="269" t="s">
        <v>180</v>
      </c>
      <c r="C8" s="270"/>
      <c r="D8" s="270"/>
      <c r="E8" s="270"/>
      <c r="F8" s="270"/>
      <c r="G8" s="270"/>
      <c r="H8" s="270"/>
      <c r="I8" s="270"/>
      <c r="J8" s="270"/>
      <c r="K8" s="270"/>
      <c r="L8" s="270"/>
      <c r="M8" s="270"/>
      <c r="N8" s="270"/>
      <c r="O8" s="271"/>
      <c r="P8" s="145" t="e">
        <f>P7/'Performance Measures'!$R$7</f>
        <v>#DIV/0!</v>
      </c>
    </row>
    <row r="9" spans="1:16" ht="26.25" x14ac:dyDescent="0.25">
      <c r="A9" s="148" t="s">
        <v>186</v>
      </c>
      <c r="B9" s="149" t="e">
        <f>'Performance Measures'!D4/'Performance Measures'!D2</f>
        <v>#DIV/0!</v>
      </c>
      <c r="C9" s="149" t="e">
        <f>'Performance Measures'!E4/'Performance Measures'!E2</f>
        <v>#DIV/0!</v>
      </c>
      <c r="D9" s="149" t="e">
        <f>'Performance Measures'!F4/'Performance Measures'!F2</f>
        <v>#DIV/0!</v>
      </c>
      <c r="E9" s="149" t="e">
        <f>'Performance Measures'!G4/'Performance Measures'!G2</f>
        <v>#DIV/0!</v>
      </c>
      <c r="F9" s="149" t="e">
        <f>'Performance Measures'!H4/'Performance Measures'!H2</f>
        <v>#DIV/0!</v>
      </c>
      <c r="G9" s="149" t="e">
        <f>'Performance Measures'!I4/'Performance Measures'!I2</f>
        <v>#DIV/0!</v>
      </c>
      <c r="H9" s="149" t="e">
        <f>'Performance Measures'!J4/'Performance Measures'!J2</f>
        <v>#DIV/0!</v>
      </c>
      <c r="I9" s="149" t="e">
        <f>'Performance Measures'!K4/'Performance Measures'!K2</f>
        <v>#DIV/0!</v>
      </c>
      <c r="J9" s="149" t="e">
        <f>'Performance Measures'!L4/'Performance Measures'!L2</f>
        <v>#DIV/0!</v>
      </c>
      <c r="K9" s="149" t="e">
        <f>'Performance Measures'!M4/'Performance Measures'!M2</f>
        <v>#DIV/0!</v>
      </c>
      <c r="L9" s="149" t="e">
        <f>'Performance Measures'!N4/'Performance Measures'!N2</f>
        <v>#DIV/0!</v>
      </c>
      <c r="M9" s="149" t="e">
        <f>'Performance Measures'!O4/'Performance Measures'!O2</f>
        <v>#DIV/0!</v>
      </c>
      <c r="N9" s="149" t="e">
        <f>'Performance Measures'!P4/'Performance Measures'!P2</f>
        <v>#DIV/0!</v>
      </c>
      <c r="O9" s="149" t="e">
        <f>'Performance Measures'!Q4/'Performance Measures'!Q2</f>
        <v>#DIV/0!</v>
      </c>
      <c r="P9" s="149" t="e">
        <f>'Performance Measures'!R4/'Performance Measures'!R2</f>
        <v>#DIV/0!</v>
      </c>
    </row>
    <row r="10" spans="1:16" x14ac:dyDescent="0.25">
      <c r="A10" s="105" t="s">
        <v>187</v>
      </c>
      <c r="B10" s="260"/>
      <c r="C10" s="261"/>
      <c r="D10" s="261"/>
      <c r="E10" s="261"/>
      <c r="F10" s="261"/>
      <c r="G10" s="261"/>
      <c r="H10" s="261"/>
      <c r="I10" s="261"/>
      <c r="J10" s="261"/>
      <c r="K10" s="261"/>
      <c r="L10" s="261"/>
      <c r="M10" s="261"/>
      <c r="N10" s="261"/>
      <c r="O10" s="261"/>
      <c r="P10" s="262"/>
    </row>
    <row r="11" spans="1:16" x14ac:dyDescent="0.25">
      <c r="A11" s="146" t="s">
        <v>188</v>
      </c>
      <c r="B11" s="150">
        <f>COUNTIF(SEP!$AN$2:$AN$301,"&gt;=25%")</f>
        <v>0</v>
      </c>
      <c r="C11" s="150">
        <f>B11</f>
        <v>0</v>
      </c>
      <c r="D11" s="150">
        <f>COUNTIF(OCT!$AO$2:$AO$301,"&gt;=25%")</f>
        <v>0</v>
      </c>
      <c r="E11" s="150">
        <f>COUNTIF(NOV!$AN$2:$AN$301,"&gt;=25%")</f>
        <v>0</v>
      </c>
      <c r="F11" s="150">
        <f>COUNTIF(DEC!$AO$2:$AO$301,"&gt;=25%")</f>
        <v>0</v>
      </c>
      <c r="G11" s="150">
        <f>COUNTIF(DEC!$AR$2:$AR$301,"&gt;=25%")</f>
        <v>0</v>
      </c>
      <c r="H11" s="150">
        <f>COUNTIF(JAN!$AO$2:$AO$301,"&gt;=25%")</f>
        <v>0</v>
      </c>
      <c r="I11" s="150">
        <f>COUNTIF(FEB!$AL$2:$AL$301,"&gt;=25%")</f>
        <v>0</v>
      </c>
      <c r="J11" s="150">
        <f>COUNTIF(MAR!$AO$2:$AO$301,"&gt;=25%")</f>
        <v>0</v>
      </c>
      <c r="K11" s="150">
        <f>COUNTIF(MAR!$AR$2:$AR$301,"&gt;=25%")</f>
        <v>0</v>
      </c>
      <c r="L11" s="150">
        <f>COUNTIF(APR!$AN$2:$AN$301,"&gt;=25%")</f>
        <v>0</v>
      </c>
      <c r="M11" s="150">
        <f>COUNTIF(MAY!$AO$2:$AO$301,"&gt;=25%")</f>
        <v>0</v>
      </c>
      <c r="N11" s="150">
        <f>COUNTIF(JUN!$AN$2:$AN$301,"&gt;=25%")</f>
        <v>0</v>
      </c>
      <c r="O11" s="150">
        <f>COUNTIF(JUN!$AQ$2:$AQ$301,"&gt;=25%")</f>
        <v>0</v>
      </c>
      <c r="P11" s="150">
        <f>COUNTIF('Individual Attn Data'!$W$2:$W$301,"&gt;=25%")</f>
        <v>0</v>
      </c>
    </row>
    <row r="12" spans="1:16" x14ac:dyDescent="0.25">
      <c r="A12" s="144" t="s">
        <v>189</v>
      </c>
      <c r="B12" s="151" t="e">
        <f>B11/'Performance Measures'!$D$7</f>
        <v>#DIV/0!</v>
      </c>
      <c r="C12" s="151" t="e">
        <f>B12</f>
        <v>#DIV/0!</v>
      </c>
      <c r="D12" s="151" t="e">
        <f>D11/'Performance Measures'!$F$7</f>
        <v>#DIV/0!</v>
      </c>
      <c r="E12" s="151" t="e">
        <f>E11/'Performance Measures'!$G$7</f>
        <v>#DIV/0!</v>
      </c>
      <c r="F12" s="151" t="e">
        <f>F11/'Performance Measures'!$H$7</f>
        <v>#DIV/0!</v>
      </c>
      <c r="G12" s="151" t="e">
        <f>G11/'Performance Measures'!$I$7</f>
        <v>#DIV/0!</v>
      </c>
      <c r="H12" s="151" t="e">
        <f>H11/'Performance Measures'!$J$7</f>
        <v>#DIV/0!</v>
      </c>
      <c r="I12" s="151" t="e">
        <f>I11/'Performance Measures'!$K$7</f>
        <v>#DIV/0!</v>
      </c>
      <c r="J12" s="151" t="e">
        <f>J11/'Performance Measures'!$L$7</f>
        <v>#DIV/0!</v>
      </c>
      <c r="K12" s="151" t="e">
        <f>K11/'Performance Measures'!$M$7</f>
        <v>#DIV/0!</v>
      </c>
      <c r="L12" s="151" t="e">
        <f>L11/'Performance Measures'!$N$7</f>
        <v>#DIV/0!</v>
      </c>
      <c r="M12" s="151" t="e">
        <f>M11/'Performance Measures'!$O$7</f>
        <v>#DIV/0!</v>
      </c>
      <c r="N12" s="151" t="e">
        <f>N11/'Performance Measures'!$P$7</f>
        <v>#DIV/0!</v>
      </c>
      <c r="O12" s="151" t="e">
        <f>O11/'Performance Measures'!$Q$7</f>
        <v>#DIV/0!</v>
      </c>
      <c r="P12" s="151" t="e">
        <f>P11/'Performance Measures'!$R$7</f>
        <v>#DIV/0!</v>
      </c>
    </row>
    <row r="13" spans="1:16" x14ac:dyDescent="0.25">
      <c r="A13" s="146" t="s">
        <v>190</v>
      </c>
      <c r="B13" s="150">
        <f>COUNTIF(SEP!$AN$2:$AN$301,"&gt;=25%")</f>
        <v>0</v>
      </c>
      <c r="C13" s="150">
        <f>B13</f>
        <v>0</v>
      </c>
      <c r="D13" s="150">
        <f>COUNTIF(OCT!AO2:AO301,"&gt;=50%")</f>
        <v>0</v>
      </c>
      <c r="E13" s="150">
        <f>COUNTIF(NOV!$AN$2:$AN$301,"&gt;=50%")</f>
        <v>0</v>
      </c>
      <c r="F13" s="150">
        <f>COUNTIF(DEC!$AO$2:$AO$301,"&gt;=50%")</f>
        <v>0</v>
      </c>
      <c r="G13" s="150">
        <f>COUNTIF(DEC!$AR$2:$AR$301,"&gt;=50%")</f>
        <v>0</v>
      </c>
      <c r="H13" s="150">
        <f>COUNTIF(JAN!$AO$2:$AO$301,"&gt;=50%")</f>
        <v>0</v>
      </c>
      <c r="I13" s="150">
        <f>COUNTIF(FEB!$AL$2:$AL$301,"&gt;=50%")</f>
        <v>0</v>
      </c>
      <c r="J13" s="150">
        <f>COUNTIF(MAR!$AO$2:$AO$301,"&gt;=50%")</f>
        <v>0</v>
      </c>
      <c r="K13" s="150">
        <f>COUNTIF(MAR!$AR$2:$AR$301,"&gt;=50%")</f>
        <v>0</v>
      </c>
      <c r="L13" s="150">
        <f>COUNTIF(APR!$AN$2:$AN$301,"&gt;=50%")</f>
        <v>0</v>
      </c>
      <c r="M13" s="150">
        <f>COUNTIF(MAY!$AO$2:$AO$301,"&gt;=50%")</f>
        <v>0</v>
      </c>
      <c r="N13" s="150">
        <f>COUNTIF(JUN!$AN$2:$AN$301,"&gt;=50%")</f>
        <v>0</v>
      </c>
      <c r="O13" s="150">
        <f>COUNTIF(JUN!$AQ$2:$AQ$301,"&gt;=50%")</f>
        <v>0</v>
      </c>
      <c r="P13" s="150">
        <f>COUNTIF('Individual Attn Data'!$W$2:$W$301,"&gt;=50%")</f>
        <v>0</v>
      </c>
    </row>
    <row r="14" spans="1:16" x14ac:dyDescent="0.25">
      <c r="A14" s="144" t="s">
        <v>191</v>
      </c>
      <c r="B14" s="151" t="e">
        <f>B13/'Performance Measures'!$D$7</f>
        <v>#DIV/0!</v>
      </c>
      <c r="C14" s="145" t="e">
        <f>B14</f>
        <v>#DIV/0!</v>
      </c>
      <c r="D14" s="151" t="e">
        <f>D13/'Performance Measures'!$F$7</f>
        <v>#DIV/0!</v>
      </c>
      <c r="E14" s="151" t="e">
        <f>E13/'Performance Measures'!$G$7</f>
        <v>#DIV/0!</v>
      </c>
      <c r="F14" s="151" t="e">
        <f>F13/'Performance Measures'!$H$7</f>
        <v>#DIV/0!</v>
      </c>
      <c r="G14" s="151" t="e">
        <f>G13/'Performance Measures'!$I$7</f>
        <v>#DIV/0!</v>
      </c>
      <c r="H14" s="151" t="e">
        <f>H13/'Performance Measures'!$J$7</f>
        <v>#DIV/0!</v>
      </c>
      <c r="I14" s="151" t="e">
        <f>I13/'Performance Measures'!$K$7</f>
        <v>#DIV/0!</v>
      </c>
      <c r="J14" s="151" t="e">
        <f>J13/'Performance Measures'!$L$7</f>
        <v>#DIV/0!</v>
      </c>
      <c r="K14" s="151" t="e">
        <f>K13/'Performance Measures'!$M$7</f>
        <v>#DIV/0!</v>
      </c>
      <c r="L14" s="151" t="e">
        <f>L13/'Performance Measures'!$N$7</f>
        <v>#DIV/0!</v>
      </c>
      <c r="M14" s="151" t="e">
        <f>M13/'Performance Measures'!$O$7</f>
        <v>#DIV/0!</v>
      </c>
      <c r="N14" s="151" t="e">
        <f>N13/'Performance Measures'!$P$7</f>
        <v>#DIV/0!</v>
      </c>
      <c r="O14" s="151" t="e">
        <f>O13/'Performance Measures'!$Q$7</f>
        <v>#DIV/0!</v>
      </c>
      <c r="P14" s="151" t="e">
        <f>P13/'Performance Measures'!$R$7</f>
        <v>#DIV/0!</v>
      </c>
    </row>
    <row r="15" spans="1:16" x14ac:dyDescent="0.25">
      <c r="A15" s="146" t="s">
        <v>192</v>
      </c>
      <c r="B15" s="150">
        <f>COUNTIF(SEP!$AN$2:$AN$301,"&gt;=50%")</f>
        <v>0</v>
      </c>
      <c r="C15" s="150">
        <f>B15</f>
        <v>0</v>
      </c>
      <c r="D15" s="150">
        <f>COUNTIF(OCT!AO2:AO301,"&gt;=75%")</f>
        <v>0</v>
      </c>
      <c r="E15" s="150">
        <f>COUNTIF(NOV!$AN$2:$AN$301,"&gt;=75%")</f>
        <v>0</v>
      </c>
      <c r="F15" s="150">
        <f>COUNTIF(DEC!$AO$2:$AO$301,"&gt;=75%")</f>
        <v>0</v>
      </c>
      <c r="G15" s="150">
        <f>COUNTIF(DEC!$AR$2:$AR$301,"&gt;=75%")</f>
        <v>0</v>
      </c>
      <c r="H15" s="150">
        <f>COUNTIF(JAN!$AO$2:$AO$301,"&gt;=75%")</f>
        <v>0</v>
      </c>
      <c r="I15" s="150">
        <f>COUNTIF(FEB!$AL$2:$AL$301,"&gt;=75%")</f>
        <v>0</v>
      </c>
      <c r="J15" s="150">
        <f>COUNTIF(MAR!$AO$2:$AO$301,"&gt;=75%")</f>
        <v>0</v>
      </c>
      <c r="K15" s="150">
        <f>COUNTIF(MAR!$AR$2:$AR$301,"&gt;=75%")</f>
        <v>0</v>
      </c>
      <c r="L15" s="150">
        <f>COUNTIF(APR!$AN$2:$AN$301,"&gt;=75%")</f>
        <v>0</v>
      </c>
      <c r="M15" s="150">
        <f>COUNTIF(MAY!$AO$2:$AO$301,"&gt;=75%")</f>
        <v>0</v>
      </c>
      <c r="N15" s="150">
        <f>COUNTIF(JUN!$AN$2:$AN$301,"&gt;=755%")</f>
        <v>0</v>
      </c>
      <c r="O15" s="150">
        <f>COUNTIF(JUN!$AQ$2:$AQ$301,"&gt;=75%")</f>
        <v>0</v>
      </c>
      <c r="P15" s="150">
        <f>COUNTIF('Individual Attn Data'!$W$2:$W$301,"&gt;=75%")</f>
        <v>0</v>
      </c>
    </row>
    <row r="16" spans="1:16" x14ac:dyDescent="0.25">
      <c r="A16" s="144" t="s">
        <v>193</v>
      </c>
      <c r="B16" s="151" t="e">
        <f>B15/'Performance Measures'!$D$7</f>
        <v>#DIV/0!</v>
      </c>
      <c r="C16" s="145" t="e">
        <f>SUM(B16)</f>
        <v>#DIV/0!</v>
      </c>
      <c r="D16" s="151" t="e">
        <f>D15/'Performance Measures'!$F$7</f>
        <v>#DIV/0!</v>
      </c>
      <c r="E16" s="151" t="e">
        <f>E15/'Performance Measures'!$G$7</f>
        <v>#DIV/0!</v>
      </c>
      <c r="F16" s="151" t="e">
        <f>F15/'Performance Measures'!$H$7</f>
        <v>#DIV/0!</v>
      </c>
      <c r="G16" s="151" t="e">
        <f>G15/'Performance Measures'!$I$7</f>
        <v>#DIV/0!</v>
      </c>
      <c r="H16" s="151" t="e">
        <f>H15/'Performance Measures'!$J$7</f>
        <v>#DIV/0!</v>
      </c>
      <c r="I16" s="151" t="e">
        <f>I15/'Performance Measures'!$K$7</f>
        <v>#DIV/0!</v>
      </c>
      <c r="J16" s="151" t="e">
        <f>J15/'Performance Measures'!$L$7</f>
        <v>#DIV/0!</v>
      </c>
      <c r="K16" s="151" t="e">
        <f>K15/'Performance Measures'!$M$7</f>
        <v>#DIV/0!</v>
      </c>
      <c r="L16" s="151" t="e">
        <f>L15/'Performance Measures'!$N$7</f>
        <v>#DIV/0!</v>
      </c>
      <c r="M16" s="151" t="e">
        <f>M15/'Performance Measures'!$O$7</f>
        <v>#DIV/0!</v>
      </c>
      <c r="N16" s="151" t="e">
        <f>N15/'Performance Measures'!$P$7</f>
        <v>#DIV/0!</v>
      </c>
      <c r="O16" s="151" t="e">
        <f>O15/'Performance Measures'!$Q$7</f>
        <v>#DIV/0!</v>
      </c>
      <c r="P16" s="151" t="e">
        <f>P15/'Performance Measures'!$R$7</f>
        <v>#DIV/0!</v>
      </c>
    </row>
    <row r="17" spans="1:16" x14ac:dyDescent="0.25">
      <c r="A17" s="146" t="s">
        <v>194</v>
      </c>
      <c r="B17" s="150">
        <f>COUNTIF(SEP!$AN$2:$AN$301,"&gt;=100%")</f>
        <v>0</v>
      </c>
      <c r="C17" s="150">
        <f>B17</f>
        <v>0</v>
      </c>
      <c r="D17" s="150">
        <f>COUNTIF(OCT!AO2:AO301,"&gt;=100%")</f>
        <v>0</v>
      </c>
      <c r="E17" s="150">
        <f>COUNTIF(NOV!$AN$2:$AN$301,"&gt;=100%")</f>
        <v>0</v>
      </c>
      <c r="F17" s="150">
        <f>COUNTIF(DEC!$AO$2:$AO$301,"&gt;=100%")</f>
        <v>0</v>
      </c>
      <c r="G17" s="150">
        <f>COUNTIF(DEC!$AR$2:$AR$301,"&gt;=100%")</f>
        <v>0</v>
      </c>
      <c r="H17" s="150">
        <f>COUNTIF(JAN!$AO$2:$AO$301,"&gt;=100%")</f>
        <v>0</v>
      </c>
      <c r="I17" s="150">
        <f>COUNTIF(FEB!$AL$2:$AL$301,"&gt;=100%")</f>
        <v>0</v>
      </c>
      <c r="J17" s="150">
        <f>COUNTIF(MAR!$AO$2:$AO$301,"&gt;=100%")</f>
        <v>0</v>
      </c>
      <c r="K17" s="150">
        <f>COUNTIF(MAR!$AR$2:$AR$301,"&gt;=100%")</f>
        <v>0</v>
      </c>
      <c r="L17" s="150">
        <f>COUNTIF(APR!$AN$2:$AN$301,"&gt;=100%")</f>
        <v>0</v>
      </c>
      <c r="M17" s="150">
        <f>COUNTIF(MAY!$AO$2:$AO$301,"&gt;=100%")</f>
        <v>0</v>
      </c>
      <c r="N17" s="150">
        <f>COUNTIF(JUN!$AN$2:$AN$301,"&gt;=100%")</f>
        <v>0</v>
      </c>
      <c r="O17" s="150">
        <f>COUNTIF(JUN!$AQ$2:$AQ$301,"&gt;=100%")</f>
        <v>0</v>
      </c>
      <c r="P17" s="150">
        <f>COUNTIF('Individual Attn Data'!$W$2:$W$301,"&gt;=100%")</f>
        <v>0</v>
      </c>
    </row>
    <row r="18" spans="1:16" x14ac:dyDescent="0.25">
      <c r="A18" s="144" t="s">
        <v>195</v>
      </c>
      <c r="B18" s="151" t="e">
        <f>B17/'Performance Measures'!$D$7</f>
        <v>#DIV/0!</v>
      </c>
      <c r="C18" s="151" t="e">
        <f>B18</f>
        <v>#DIV/0!</v>
      </c>
      <c r="D18" s="151" t="e">
        <f>D17/'Performance Measures'!$F$7</f>
        <v>#DIV/0!</v>
      </c>
      <c r="E18" s="151" t="e">
        <f>E17/'Performance Measures'!$G$7</f>
        <v>#DIV/0!</v>
      </c>
      <c r="F18" s="151" t="e">
        <f>F17/'Performance Measures'!$H$7</f>
        <v>#DIV/0!</v>
      </c>
      <c r="G18" s="151" t="e">
        <f>G17/'Performance Measures'!$I$7</f>
        <v>#DIV/0!</v>
      </c>
      <c r="H18" s="151" t="e">
        <f>H17/'Performance Measures'!$J$7</f>
        <v>#DIV/0!</v>
      </c>
      <c r="I18" s="151" t="e">
        <f>I17/'Performance Measures'!$K$7</f>
        <v>#DIV/0!</v>
      </c>
      <c r="J18" s="151" t="e">
        <f>J17/'Performance Measures'!$L$7</f>
        <v>#DIV/0!</v>
      </c>
      <c r="K18" s="151" t="e">
        <f>K17/'Performance Measures'!$M$7</f>
        <v>#DIV/0!</v>
      </c>
      <c r="L18" s="151" t="e">
        <f>L17/'Performance Measures'!$N$7</f>
        <v>#DIV/0!</v>
      </c>
      <c r="M18" s="151" t="e">
        <f>M17/'Performance Measures'!$O$7</f>
        <v>#DIV/0!</v>
      </c>
      <c r="N18" s="151" t="e">
        <f>N17/'Performance Measures'!$P$7</f>
        <v>#DIV/0!</v>
      </c>
      <c r="O18" s="151" t="e">
        <f>O17/'Performance Measures'!$Q$7</f>
        <v>#DIV/0!</v>
      </c>
      <c r="P18" s="151" t="e">
        <f>P17/'Performance Measures'!$R$7</f>
        <v>#DIV/0!</v>
      </c>
    </row>
    <row r="19" spans="1:16" x14ac:dyDescent="0.25">
      <c r="A19" s="105" t="s">
        <v>196</v>
      </c>
      <c r="B19" s="263"/>
      <c r="C19" s="264"/>
      <c r="D19" s="264"/>
      <c r="E19" s="264"/>
      <c r="F19" s="264"/>
      <c r="G19" s="264"/>
      <c r="H19" s="264"/>
      <c r="I19" s="264"/>
      <c r="J19" s="264"/>
      <c r="K19" s="264"/>
      <c r="L19" s="264"/>
      <c r="M19" s="264"/>
      <c r="N19" s="264"/>
      <c r="O19" s="264"/>
      <c r="P19" s="265"/>
    </row>
    <row r="20" spans="1:16" ht="26.25" x14ac:dyDescent="0.25">
      <c r="A20" s="148" t="s">
        <v>197</v>
      </c>
      <c r="B20" s="266" t="s">
        <v>180</v>
      </c>
      <c r="C20" s="267"/>
      <c r="D20" s="267"/>
      <c r="E20" s="267"/>
      <c r="F20" s="267"/>
      <c r="G20" s="267"/>
      <c r="H20" s="267"/>
      <c r="I20" s="267"/>
      <c r="J20" s="267"/>
      <c r="K20" s="267"/>
      <c r="L20" s="267"/>
      <c r="M20" s="267"/>
      <c r="N20" s="267"/>
      <c r="O20" s="268"/>
      <c r="P20" s="146">
        <f>COUNTIFS(OCT!AM2:AM301,"&gt;0",JUN!AO2:AO301,"&gt;0")</f>
        <v>0</v>
      </c>
    </row>
    <row r="21" spans="1:16" ht="26.25" x14ac:dyDescent="0.25">
      <c r="A21" s="152" t="s">
        <v>198</v>
      </c>
      <c r="B21" s="269" t="s">
        <v>180</v>
      </c>
      <c r="C21" s="270"/>
      <c r="D21" s="270"/>
      <c r="E21" s="270"/>
      <c r="F21" s="270"/>
      <c r="G21" s="270"/>
      <c r="H21" s="270"/>
      <c r="I21" s="270"/>
      <c r="J21" s="270"/>
      <c r="K21" s="270"/>
      <c r="L21" s="270"/>
      <c r="M21" s="270"/>
      <c r="N21" s="270"/>
      <c r="O21" s="271"/>
      <c r="P21" s="147" t="e">
        <f>P20/'Performance Measures'!R7</f>
        <v>#DIV/0!</v>
      </c>
    </row>
  </sheetData>
  <sheetProtection algorithmName="SHA-512" hashValue="LDcptLxKbftIkp3cXadLitck2jnsoxRo1969NsJP+bnReRbr23PqFT3Khzipu5NcMvkOpvh5WWjWPy/cUUdvfA==" saltValue="UW7WL4+GNatCz6jFz9JueQ==" spinCount="100000" sheet="1" objects="1" scenarios="1"/>
  <mergeCells count="10">
    <mergeCell ref="B10:P10"/>
    <mergeCell ref="B19:P19"/>
    <mergeCell ref="B20:O20"/>
    <mergeCell ref="B21:O21"/>
    <mergeCell ref="B2:P2"/>
    <mergeCell ref="B4:O4"/>
    <mergeCell ref="B5:O5"/>
    <mergeCell ref="B6:O6"/>
    <mergeCell ref="B7:O7"/>
    <mergeCell ref="B8:O8"/>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C00000"/>
  </sheetPr>
  <dimension ref="B1:D18"/>
  <sheetViews>
    <sheetView showGridLines="0" zoomScale="80" zoomScaleNormal="80" workbookViewId="0">
      <selection activeCell="D3" sqref="D3"/>
    </sheetView>
  </sheetViews>
  <sheetFormatPr defaultRowHeight="15" x14ac:dyDescent="0.25"/>
  <cols>
    <col min="3" max="3" width="19" customWidth="1"/>
    <col min="4" max="4" width="43.85546875" customWidth="1"/>
  </cols>
  <sheetData>
    <row r="1" spans="2:4" ht="21" x14ac:dyDescent="0.25">
      <c r="B1" s="249" t="s">
        <v>58</v>
      </c>
      <c r="C1" s="249"/>
      <c r="D1" s="249"/>
    </row>
    <row r="3" spans="2:4" ht="33.6" customHeight="1" x14ac:dyDescent="0.3">
      <c r="B3" s="250" t="s">
        <v>59</v>
      </c>
      <c r="C3" s="251"/>
      <c r="D3" s="17"/>
    </row>
    <row r="4" spans="2:4" ht="33.6" customHeight="1" x14ac:dyDescent="0.3">
      <c r="B4" s="250" t="s">
        <v>60</v>
      </c>
      <c r="C4" s="251"/>
      <c r="D4" s="17"/>
    </row>
    <row r="5" spans="2:4" ht="33.6" customHeight="1" x14ac:dyDescent="0.3">
      <c r="B5" s="247" t="s">
        <v>61</v>
      </c>
      <c r="C5" s="248"/>
      <c r="D5" s="17"/>
    </row>
    <row r="6" spans="2:4" ht="33.6" customHeight="1" x14ac:dyDescent="0.3">
      <c r="B6" s="247" t="s">
        <v>62</v>
      </c>
      <c r="C6" s="248"/>
      <c r="D6" s="42"/>
    </row>
    <row r="7" spans="2:4" ht="33.6" customHeight="1" x14ac:dyDescent="0.3">
      <c r="B7" s="247" t="s">
        <v>63</v>
      </c>
      <c r="C7" s="248"/>
      <c r="D7" s="42"/>
    </row>
    <row r="8" spans="2:4" ht="33.6" customHeight="1" x14ac:dyDescent="0.3">
      <c r="B8" s="247" t="s">
        <v>64</v>
      </c>
      <c r="C8" s="248"/>
      <c r="D8" s="17"/>
    </row>
    <row r="9" spans="2:4" ht="18.75" x14ac:dyDescent="0.3">
      <c r="B9" s="221"/>
      <c r="C9" s="221"/>
      <c r="D9" s="40"/>
    </row>
    <row r="10" spans="2:4" ht="18.75" x14ac:dyDescent="0.3">
      <c r="B10" s="14"/>
      <c r="C10" s="14"/>
      <c r="D10" s="14"/>
    </row>
    <row r="11" spans="2:4" ht="18.75" x14ac:dyDescent="0.3">
      <c r="B11" s="250" t="s">
        <v>65</v>
      </c>
      <c r="C11" s="251"/>
      <c r="D11" s="17"/>
    </row>
    <row r="12" spans="2:4" ht="18.75" x14ac:dyDescent="0.3">
      <c r="B12" s="250" t="s">
        <v>66</v>
      </c>
      <c r="C12" s="251"/>
      <c r="D12" s="17"/>
    </row>
    <row r="13" spans="2:4" ht="18.75" x14ac:dyDescent="0.3">
      <c r="B13" s="250" t="s">
        <v>67</v>
      </c>
      <c r="C13" s="251"/>
      <c r="D13" s="208"/>
    </row>
    <row r="14" spans="2:4" ht="18.75" x14ac:dyDescent="0.3">
      <c r="B14" s="250" t="s">
        <v>68</v>
      </c>
      <c r="C14" s="251"/>
      <c r="D14" s="17"/>
    </row>
    <row r="17" spans="2:4" ht="131.1" customHeight="1" x14ac:dyDescent="0.3">
      <c r="B17" s="246"/>
      <c r="C17" s="246"/>
      <c r="D17" s="198"/>
    </row>
    <row r="18" spans="2:4" ht="145.5" customHeight="1" x14ac:dyDescent="0.3">
      <c r="B18" s="246"/>
      <c r="C18" s="246"/>
      <c r="D18" s="198"/>
    </row>
  </sheetData>
  <sheetProtection algorithmName="SHA-512" hashValue="FoKeFeA5AanuKI7TBB8I5WfIGmHA8JcFc/4/jaljGZubTLzEijB5/u7MOs2QkOWDWXoNtq9uYRJqkW+zgxocIA==" saltValue="QZJdJwRmEHSX1lSu79UL3A==" spinCount="100000" sheet="1" objects="1" scenarios="1"/>
  <mergeCells count="13">
    <mergeCell ref="B17:C17"/>
    <mergeCell ref="B18:C18"/>
    <mergeCell ref="B8:C8"/>
    <mergeCell ref="B1:D1"/>
    <mergeCell ref="B6:C6"/>
    <mergeCell ref="B7:C7"/>
    <mergeCell ref="B14:C14"/>
    <mergeCell ref="B3:C3"/>
    <mergeCell ref="B11:C11"/>
    <mergeCell ref="B12:C12"/>
    <mergeCell ref="B13:C13"/>
    <mergeCell ref="B5:C5"/>
    <mergeCell ref="B4:C4"/>
  </mergeCells>
  <dataValidations count="4">
    <dataValidation type="whole" allowBlank="1" showInputMessage="1" showErrorMessage="1" error="Number must be between 0 and 250." sqref="D8:D9" xr:uid="{00000000-0002-0000-0100-000000000000}">
      <formula1>1</formula1>
      <formula2>250</formula2>
    </dataValidation>
    <dataValidation type="whole" allowBlank="1" showInputMessage="1" showErrorMessage="1" error="Number must be between 1 and 250." sqref="D5" xr:uid="{82630F6D-DE7C-42D9-B8A7-9A8182E9ECD8}">
      <formula1>1</formula1>
      <formula2>250</formula2>
    </dataValidation>
    <dataValidation type="date" allowBlank="1" showInputMessage="1" showErrorMessage="1" sqref="D6:D7" xr:uid="{D48CBC12-59C5-4EC9-870A-E9DEE6051154}">
      <formula1>44013</formula1>
      <formula2>44377</formula2>
    </dataValidation>
    <dataValidation type="list" allowBlank="1" showInputMessage="1" showErrorMessage="1" sqref="D17" xr:uid="{8CCC58D9-7D98-4EFF-B0A6-F0D101F88621}">
      <formula1>"Yes, No"</formula1>
    </dataValidation>
  </dataValidations>
  <pageMargins left="0.7" right="0.7" top="0.75" bottom="0.75" header="0.3" footer="0.3"/>
  <pageSetup orientation="portrait"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9F38A-1B1A-4442-9980-8278D50429EE}">
  <sheetPr codeName="Sheet19">
    <tabColor rgb="FF7030A0"/>
  </sheetPr>
  <dimension ref="A1:P1000"/>
  <sheetViews>
    <sheetView workbookViewId="0">
      <pane xSplit="1" ySplit="2" topLeftCell="B24" activePane="bottomRight" state="frozen"/>
      <selection pane="topRight" activeCell="B1" sqref="B1"/>
      <selection pane="bottomLeft" activeCell="A3" sqref="A3"/>
      <selection pane="bottomRight" activeCell="A32" sqref="A32:XFD32"/>
    </sheetView>
  </sheetViews>
  <sheetFormatPr defaultColWidth="13.85546875" defaultRowHeight="15" customHeight="1" x14ac:dyDescent="0.2"/>
  <cols>
    <col min="1" max="1" width="43.42578125" style="160" customWidth="1"/>
    <col min="2" max="2" width="6.7109375" style="160" customWidth="1"/>
    <col min="3" max="6" width="6.85546875" style="160" customWidth="1"/>
    <col min="7" max="7" width="6.7109375" style="160" customWidth="1"/>
    <col min="8" max="8" width="6.42578125" style="160" customWidth="1"/>
    <col min="9" max="9" width="7" style="160" customWidth="1"/>
    <col min="10" max="10" width="6.7109375" style="160" customWidth="1"/>
    <col min="11" max="11" width="6.85546875" style="160" customWidth="1"/>
    <col min="12" max="12" width="6.5703125" style="160" bestFit="1" customWidth="1"/>
    <col min="13" max="13" width="6.42578125" style="160" customWidth="1"/>
    <col min="14" max="14" width="6.5703125" style="160" bestFit="1" customWidth="1"/>
    <col min="15" max="15" width="6.7109375" style="160" customWidth="1"/>
    <col min="16" max="16" width="7.5703125" style="160" customWidth="1"/>
    <col min="17" max="26" width="15.7109375" style="160" customWidth="1"/>
    <col min="27" max="16384" width="13.85546875" style="160"/>
  </cols>
  <sheetData>
    <row r="1" spans="1:16" ht="14.25" customHeight="1" x14ac:dyDescent="0.2">
      <c r="A1" s="158" t="s">
        <v>199</v>
      </c>
      <c r="B1" s="191"/>
      <c r="C1" s="159"/>
      <c r="D1" s="159"/>
      <c r="E1" s="159"/>
      <c r="F1" s="159"/>
      <c r="G1" s="159"/>
      <c r="H1" s="159"/>
      <c r="I1" s="159"/>
      <c r="J1" s="159"/>
      <c r="K1" s="159"/>
      <c r="L1" s="159"/>
      <c r="M1" s="159"/>
      <c r="N1" s="159"/>
      <c r="O1" s="159"/>
      <c r="P1" s="159"/>
    </row>
    <row r="2" spans="1:16" ht="39" thickBot="1" x14ac:dyDescent="0.25">
      <c r="A2" s="161" t="s">
        <v>109</v>
      </c>
      <c r="B2" s="161" t="s">
        <v>112</v>
      </c>
      <c r="C2" s="162" t="s">
        <v>113</v>
      </c>
      <c r="D2" s="162" t="s">
        <v>114</v>
      </c>
      <c r="E2" s="162" t="s">
        <v>115</v>
      </c>
      <c r="F2" s="162" t="s">
        <v>116</v>
      </c>
      <c r="G2" s="162" t="s">
        <v>117</v>
      </c>
      <c r="H2" s="162" t="s">
        <v>118</v>
      </c>
      <c r="I2" s="162" t="s">
        <v>119</v>
      </c>
      <c r="J2" s="162" t="s">
        <v>120</v>
      </c>
      <c r="K2" s="162" t="s">
        <v>121</v>
      </c>
      <c r="L2" s="162" t="s">
        <v>122</v>
      </c>
      <c r="M2" s="162" t="s">
        <v>123</v>
      </c>
      <c r="N2" s="162" t="s">
        <v>124</v>
      </c>
      <c r="O2" s="162" t="s">
        <v>125</v>
      </c>
      <c r="P2" s="162" t="s">
        <v>126</v>
      </c>
    </row>
    <row r="3" spans="1:16" ht="14.25" customHeight="1" thickTop="1" x14ac:dyDescent="0.2">
      <c r="A3" s="163" t="s">
        <v>127</v>
      </c>
      <c r="B3" s="164">
        <f>'Performance Measures'!D2</f>
        <v>0</v>
      </c>
      <c r="C3" s="164">
        <f>'Performance Measures'!E2</f>
        <v>0</v>
      </c>
      <c r="D3" s="164">
        <f>'Performance Measures'!F2</f>
        <v>0</v>
      </c>
      <c r="E3" s="164">
        <f>'Performance Measures'!G2</f>
        <v>0</v>
      </c>
      <c r="F3" s="164">
        <f>'Performance Measures'!H2</f>
        <v>0</v>
      </c>
      <c r="G3" s="164">
        <f>'Performance Measures'!I2</f>
        <v>0</v>
      </c>
      <c r="H3" s="164">
        <f>'Performance Measures'!J2</f>
        <v>0</v>
      </c>
      <c r="I3" s="164">
        <f>'Performance Measures'!K2</f>
        <v>0</v>
      </c>
      <c r="J3" s="164">
        <f>'Performance Measures'!L2</f>
        <v>0</v>
      </c>
      <c r="K3" s="164">
        <f>'Performance Measures'!M2</f>
        <v>0</v>
      </c>
      <c r="L3" s="164">
        <f>'Performance Measures'!N2</f>
        <v>0</v>
      </c>
      <c r="M3" s="164">
        <f>'Performance Measures'!O2</f>
        <v>0</v>
      </c>
      <c r="N3" s="164">
        <f>'Performance Measures'!P2</f>
        <v>0</v>
      </c>
      <c r="O3" s="164">
        <f>'Performance Measures'!Q2</f>
        <v>0</v>
      </c>
      <c r="P3" s="164">
        <f>'Performance Measures'!R2</f>
        <v>0</v>
      </c>
    </row>
    <row r="4" spans="1:16" ht="14.25" customHeight="1" x14ac:dyDescent="0.2">
      <c r="A4" s="165" t="s">
        <v>130</v>
      </c>
      <c r="B4" s="166">
        <f>SUMIF('Individual Attn Data'!$D$2:$D$301,'Data by Grade'!$B$1,'Individual Attn Data'!G2:G301)</f>
        <v>0</v>
      </c>
      <c r="C4" s="166">
        <f t="shared" ref="C4" si="0">SUM(B4)</f>
        <v>0</v>
      </c>
      <c r="D4" s="166">
        <f>SUMIF('Individual Attn Data'!$D$2:$D$301,'Data by Grade'!$B$1,'Individual Attn Data'!I2:I301)</f>
        <v>0</v>
      </c>
      <c r="E4" s="166">
        <f>SUMIF('Individual Attn Data'!$D$2:$D$301,'Data by Grade'!$B$1,'Individual Attn Data'!J2:J301)</f>
        <v>0</v>
      </c>
      <c r="F4" s="166">
        <f>SUMIF('Individual Attn Data'!$D$2:$D$301,'Data by Grade'!$B$1,'Individual Attn Data'!K2:K301)</f>
        <v>0</v>
      </c>
      <c r="G4" s="167">
        <f>SUM(D4:F4)</f>
        <v>0</v>
      </c>
      <c r="H4" s="166">
        <f>SUMIF('Individual Attn Data'!$D$2:$D$301,'Data by Grade'!$B$1,'Individual Attn Data'!M2:M301)</f>
        <v>0</v>
      </c>
      <c r="I4" s="166">
        <f>SUMIF('Individual Attn Data'!$D$2:$D$301,'Data by Grade'!$B$1,'Individual Attn Data'!N2:N301)</f>
        <v>0</v>
      </c>
      <c r="J4" s="166">
        <f>SUMIF('Individual Attn Data'!$D$2:$D$301,'Data by Grade'!$B$1,'Individual Attn Data'!O2:O301)</f>
        <v>0</v>
      </c>
      <c r="K4" s="167">
        <f>SUM(H4:J4)</f>
        <v>0</v>
      </c>
      <c r="L4" s="166">
        <f>SUMIF('Individual Attn Data'!$D$2:$D$301,'Data by Grade'!$B$1,'Individual Attn Data'!Q2:Q301)</f>
        <v>0</v>
      </c>
      <c r="M4" s="166">
        <f>SUMIF('Individual Attn Data'!$D$2:$D$301,'Data by Grade'!$B$1,'Individual Attn Data'!R2:R301)</f>
        <v>0</v>
      </c>
      <c r="N4" s="166">
        <f>SUMIF('Individual Attn Data'!$D$2:$D$301,'Data by Grade'!$B$1,'Individual Attn Data'!S2:S301)</f>
        <v>0</v>
      </c>
      <c r="O4" s="167">
        <f>SUM(L4:N4)</f>
        <v>0</v>
      </c>
      <c r="P4" s="167">
        <f>SUM(C4,G4,K4,O4)</f>
        <v>0</v>
      </c>
    </row>
    <row r="5" spans="1:16" ht="14.25" customHeight="1" x14ac:dyDescent="0.2">
      <c r="A5" s="281"/>
      <c r="B5" s="276"/>
      <c r="C5" s="276"/>
      <c r="D5" s="276"/>
      <c r="E5" s="276"/>
      <c r="F5" s="276"/>
      <c r="G5" s="276"/>
      <c r="H5" s="276"/>
      <c r="I5" s="276"/>
      <c r="J5" s="276"/>
      <c r="K5" s="276"/>
      <c r="L5" s="276"/>
      <c r="M5" s="276"/>
      <c r="N5" s="276"/>
      <c r="O5" s="276"/>
      <c r="P5" s="277"/>
    </row>
    <row r="6" spans="1:16" ht="14.25" customHeight="1" x14ac:dyDescent="0.2">
      <c r="A6" s="282" t="s">
        <v>200</v>
      </c>
      <c r="B6" s="276"/>
      <c r="C6" s="276"/>
      <c r="D6" s="276"/>
      <c r="E6" s="276"/>
      <c r="F6" s="276"/>
      <c r="G6" s="276"/>
      <c r="H6" s="276"/>
      <c r="I6" s="276"/>
      <c r="J6" s="276"/>
      <c r="K6" s="276"/>
      <c r="L6" s="276"/>
      <c r="M6" s="276"/>
      <c r="N6" s="276"/>
      <c r="O6" s="276"/>
      <c r="P6" s="277"/>
    </row>
    <row r="7" spans="1:16" ht="14.25" customHeight="1" x14ac:dyDescent="0.2">
      <c r="A7" s="168" t="s">
        <v>132</v>
      </c>
      <c r="B7" s="168">
        <f>COUNTIFS('Individual Attn Data'!$D$2:$D$301,'Data by Grade'!$B$1,'Individual Attn Data'!G2:G301,"&gt;0")</f>
        <v>0</v>
      </c>
      <c r="C7" s="168">
        <f>COUNTIFS('Individual Attn Data'!$D$2:$D$301,'Data by Grade'!$B$1,'Individual Attn Data'!H2:H301,"&gt;0")</f>
        <v>0</v>
      </c>
      <c r="D7" s="168">
        <f>COUNTIFS('Individual Attn Data'!$D$2:$D$301,'Data by Grade'!$B$1,'Individual Attn Data'!I2:I301,"&gt;0")</f>
        <v>0</v>
      </c>
      <c r="E7" s="168">
        <f>COUNTIFS('Individual Attn Data'!$D$2:$D$301,'Data by Grade'!$B$1,'Individual Attn Data'!J2:J301,"&gt;0")</f>
        <v>0</v>
      </c>
      <c r="F7" s="168">
        <f>COUNTIFS('Individual Attn Data'!$D$2:$D$301,'Data by Grade'!$B$1,'Individual Attn Data'!K2:K301,"&gt;0")</f>
        <v>0</v>
      </c>
      <c r="G7" s="168">
        <f>COUNTIFS('Individual Attn Data'!$D$2:$D$301,'Data by Grade'!$B$1,'Individual Attn Data'!L2:L301,"&gt;0")</f>
        <v>0</v>
      </c>
      <c r="H7" s="168">
        <f>COUNTIFS('Individual Attn Data'!$D$2:$D$301,'Data by Grade'!$B$1,'Individual Attn Data'!M2:M301,"&gt;0")</f>
        <v>0</v>
      </c>
      <c r="I7" s="168">
        <f>COUNTIFS('Individual Attn Data'!$D$2:$D$301,'Data by Grade'!$B$1,'Individual Attn Data'!N2:N301,"&gt;0")</f>
        <v>0</v>
      </c>
      <c r="J7" s="168">
        <f>COUNTIFS('Individual Attn Data'!$D$2:$D$301,'Data by Grade'!$B$1,'Individual Attn Data'!O2:O301,"&gt;0")</f>
        <v>0</v>
      </c>
      <c r="K7" s="168">
        <f>COUNTIFS('Individual Attn Data'!$D$2:$D$301,'Data by Grade'!$B$1,'Individual Attn Data'!P2:P301,"&gt;0")</f>
        <v>0</v>
      </c>
      <c r="L7" s="168">
        <f>COUNTIFS('Individual Attn Data'!$D$2:$D$301,'Data by Grade'!$B$1,'Individual Attn Data'!Q2:Q301,"&gt;0")</f>
        <v>0</v>
      </c>
      <c r="M7" s="168">
        <f>COUNTIFS('Individual Attn Data'!$D$2:$D$301,'Data by Grade'!$B$1,'Individual Attn Data'!R2:R301,"&gt;0")</f>
        <v>0</v>
      </c>
      <c r="N7" s="168">
        <f>COUNTIFS('Individual Attn Data'!$D$2:$D$301,'Data by Grade'!$B$1,'Individual Attn Data'!S2:S301,"&gt;0")</f>
        <v>0</v>
      </c>
      <c r="O7" s="168">
        <f>COUNTIFS('Individual Attn Data'!$D$2:$D$301,'Data by Grade'!$B$1,'Individual Attn Data'!T2:T301,"&gt;0")</f>
        <v>0</v>
      </c>
      <c r="P7" s="168">
        <f>COUNTIFS('Individual Attn Data'!D2:D301,B1,'Individual Attn Data'!U2:U301,"&gt;0")</f>
        <v>0</v>
      </c>
    </row>
    <row r="8" spans="1:16" ht="14.25" customHeight="1" x14ac:dyDescent="0.2">
      <c r="A8" s="282" t="s">
        <v>133</v>
      </c>
      <c r="B8" s="276"/>
      <c r="C8" s="276"/>
      <c r="D8" s="276"/>
      <c r="E8" s="276"/>
      <c r="F8" s="276"/>
      <c r="G8" s="276"/>
      <c r="H8" s="276"/>
      <c r="I8" s="276"/>
      <c r="J8" s="276"/>
      <c r="K8" s="276"/>
      <c r="L8" s="276"/>
      <c r="M8" s="276"/>
      <c r="N8" s="276"/>
      <c r="O8" s="276"/>
      <c r="P8" s="277"/>
    </row>
    <row r="9" spans="1:16" ht="29.25" customHeight="1" x14ac:dyDescent="0.2">
      <c r="A9" s="169" t="s">
        <v>201</v>
      </c>
      <c r="B9" s="170" t="e">
        <f>SUMIF(SEP!$D$2:$D$301,'Data by Grade'!$B$1,SEP!$AL$2:$AL$301)/$B$3</f>
        <v>#DIV/0!</v>
      </c>
      <c r="C9" s="170" t="e">
        <f t="shared" ref="C9:C10" si="1">SUM(B9)</f>
        <v>#DIV/0!</v>
      </c>
      <c r="D9" s="170" t="e">
        <f>SUMIF(OCT!$D$2:$D$301,'Data by Grade'!$B$1,OCT!$AM$2:$AM$301)/D3</f>
        <v>#DIV/0!</v>
      </c>
      <c r="E9" s="170" t="e">
        <f>SUMIF(NOV!$D$2:$D$301,'Data by Grade'!$B$1,NOV!$AL$2:$AL$301)/$E$3</f>
        <v>#DIV/0!</v>
      </c>
      <c r="F9" s="170" t="e">
        <f>SUMIF(DEC!$D$2:$D$301,'Data by Grade'!$B$1,DEC!$AM$2:$AM$301)/F$3</f>
        <v>#DIV/0!</v>
      </c>
      <c r="G9" s="170" t="e">
        <f>SUMIF(DEC!D2:D301,B1,DEC!AP2:AP301)/G3</f>
        <v>#DIV/0!</v>
      </c>
      <c r="H9" s="170" t="e">
        <f>SUMIF(JAN!$D$2:$D$301,'Data by Grade'!$B$1,JAN!$AM$2:$AM$301)/H$3</f>
        <v>#DIV/0!</v>
      </c>
      <c r="I9" s="170" t="e">
        <f>SUMIF(FEB!$D$2:$D$301,$B$1,$AI$2:$AI$301)/I$3</f>
        <v>#DIV/0!</v>
      </c>
      <c r="J9" s="170" t="e">
        <f>SUMIF(MAR!$D$2:$D$301,'Data by Grade'!$B$1,MAR!$AM$2:$AM$301)/J$3</f>
        <v>#DIV/0!</v>
      </c>
      <c r="K9" s="170" t="e">
        <f>SUMIF(MAR!$D$2:$D$301, $B$1, AO$2:AO$301)/$K$3</f>
        <v>#DIV/0!</v>
      </c>
      <c r="L9" s="170" t="e">
        <f>SUMIF(APR!$D$2:$D$301,'Data by Grade'!$B$1,APR!$AL$2:$AL$301)/$L$3</f>
        <v>#DIV/0!</v>
      </c>
      <c r="M9" s="170" t="e">
        <f>SUMIF(MAY!$D$2:$D$301,'Data by Grade'!$B$1,MAY!$AM$2:$AM$301)/M$3</f>
        <v>#DIV/0!</v>
      </c>
      <c r="N9" s="170" t="e">
        <f>SUMIF(JUN!$D$2:$D$301,'Data by Grade'!$B$1,JUN!$AL$2:$AL$301)/$N$3</f>
        <v>#DIV/0!</v>
      </c>
      <c r="O9" s="170" t="e">
        <f>SUMIF(JUN!$D$2:$D$301,$B$1,JUN!AO$2:AO$301)/O$3</f>
        <v>#DIV/0!</v>
      </c>
      <c r="P9" s="170" t="e">
        <f>SUMIF('Individual Attn Data'!$D$2:$D$301,$B$1,'Individual Attn Data'!U$2:U$301)/P$3</f>
        <v>#DIV/0!</v>
      </c>
    </row>
    <row r="10" spans="1:16" ht="28.5" customHeight="1" x14ac:dyDescent="0.2">
      <c r="A10" s="186" t="s">
        <v>202</v>
      </c>
      <c r="B10" s="187" t="e">
        <f>SUMIF(SEP!$D$2:$D$301,'Data by Grade'!$B$1,SEP!$AM$2:$AM$301)/$B$3</f>
        <v>#DIV/0!</v>
      </c>
      <c r="C10" s="188" t="e">
        <f t="shared" si="1"/>
        <v>#DIV/0!</v>
      </c>
      <c r="D10" s="187" t="e">
        <f>SUMIF(OCT!$D$2:$D$301,'Data by Grade'!$B$1,OCT!$AN$2:$AN$301)/D3</f>
        <v>#DIV/0!</v>
      </c>
      <c r="E10" s="187" t="e">
        <f>SUMIF(NOV!$D$2:$D$301,'Data by Grade'!$B$1,NOV!$AM$2:$AM$301)/$E$3</f>
        <v>#DIV/0!</v>
      </c>
      <c r="F10" s="187" t="e">
        <f>SUMIF(DEC!$D$2:$D$301,'Data by Grade'!$B$1,DEC!$AN$2:$AN$301)/F3</f>
        <v>#DIV/0!</v>
      </c>
      <c r="G10" s="188" t="e">
        <f>SUMIF(DEC!D2:D301,B1,DEC!AQ2:AQ301)/G3</f>
        <v>#DIV/0!</v>
      </c>
      <c r="H10" s="187" t="e">
        <f>SUMIF(JAN!$D$2:$D$301,'Data by Grade'!$B$1,JAN!$AN$2:$AN$301)/H$3</f>
        <v>#DIV/0!</v>
      </c>
      <c r="I10" s="187" t="e">
        <f>SUMIF(FEB!$D$2:$D$301,$B$1,$AJ$2:$AJ$301)/I$3</f>
        <v>#DIV/0!</v>
      </c>
      <c r="J10" s="187" t="e">
        <f>SUMIF(MAR!$D$2:$D$301,'Data by Grade'!$B$1,MAR!$AN$2:$AN$301)/J$3</f>
        <v>#DIV/0!</v>
      </c>
      <c r="K10" s="187" t="e">
        <f>SUMIF(MAR!$D$2:$D$301, $B$1, AP$2:AP$301)/$K$3</f>
        <v>#DIV/0!</v>
      </c>
      <c r="L10" s="187" t="e">
        <f>SUMIF(APR!$D$2:$D$301,'Data by Grade'!$B$1,APR!$AM$2:$AM$301)/$L$3</f>
        <v>#DIV/0!</v>
      </c>
      <c r="M10" s="187" t="e">
        <f>SUMIF(MAY!$D$2:$D$301,'Data by Grade'!$B$1,MAY!$AN$2:$AN$301)/M$3</f>
        <v>#DIV/0!</v>
      </c>
      <c r="N10" s="187" t="e">
        <f>SUMIF(JUN!$D$2:$D$301,'Data by Grade'!$B$1,JUN!$AM$2:$AM$301)/$N$3</f>
        <v>#DIV/0!</v>
      </c>
      <c r="O10" s="187" t="e">
        <f>SUMIF(JUN!$D$2:$D$301,$B$1,JUN!AP$2:AP$301)/O$3</f>
        <v>#DIV/0!</v>
      </c>
      <c r="P10" s="187" t="e">
        <f>SUMIF('Individual Attn Data'!$D$2:$D$301,$B$1,'Individual Attn Data'!V$2:V$301)/P$3</f>
        <v>#DIV/0!</v>
      </c>
    </row>
    <row r="11" spans="1:16" ht="14.25" customHeight="1" x14ac:dyDescent="0.2">
      <c r="A11" s="172" t="s">
        <v>203</v>
      </c>
      <c r="B11" s="173" t="e">
        <f t="shared" ref="B11:P11" si="2">B9/B10</f>
        <v>#DIV/0!</v>
      </c>
      <c r="C11" s="173" t="e">
        <f t="shared" si="2"/>
        <v>#DIV/0!</v>
      </c>
      <c r="D11" s="173" t="e">
        <f t="shared" si="2"/>
        <v>#DIV/0!</v>
      </c>
      <c r="E11" s="173" t="e">
        <f t="shared" si="2"/>
        <v>#DIV/0!</v>
      </c>
      <c r="F11" s="173" t="e">
        <f t="shared" si="2"/>
        <v>#DIV/0!</v>
      </c>
      <c r="G11" s="173" t="e">
        <f t="shared" si="2"/>
        <v>#DIV/0!</v>
      </c>
      <c r="H11" s="173" t="e">
        <f t="shared" si="2"/>
        <v>#DIV/0!</v>
      </c>
      <c r="I11" s="173" t="e">
        <f t="shared" si="2"/>
        <v>#DIV/0!</v>
      </c>
      <c r="J11" s="173" t="e">
        <f t="shared" si="2"/>
        <v>#DIV/0!</v>
      </c>
      <c r="K11" s="173" t="e">
        <f t="shared" si="2"/>
        <v>#DIV/0!</v>
      </c>
      <c r="L11" s="173" t="e">
        <f t="shared" si="2"/>
        <v>#DIV/0!</v>
      </c>
      <c r="M11" s="173" t="e">
        <f t="shared" si="2"/>
        <v>#DIV/0!</v>
      </c>
      <c r="N11" s="173" t="e">
        <f t="shared" si="2"/>
        <v>#DIV/0!</v>
      </c>
      <c r="O11" s="173" t="e">
        <f t="shared" si="2"/>
        <v>#DIV/0!</v>
      </c>
      <c r="P11" s="173" t="e">
        <f t="shared" si="2"/>
        <v>#DIV/0!</v>
      </c>
    </row>
    <row r="12" spans="1:16" ht="14.25" customHeight="1" x14ac:dyDescent="0.2">
      <c r="A12" s="174"/>
      <c r="B12" s="175"/>
      <c r="C12" s="175"/>
      <c r="D12" s="175"/>
      <c r="E12" s="175"/>
      <c r="F12" s="175"/>
      <c r="G12" s="175"/>
      <c r="H12" s="175"/>
      <c r="I12" s="175"/>
      <c r="J12" s="175"/>
      <c r="K12" s="175"/>
      <c r="L12" s="175"/>
      <c r="M12" s="175"/>
      <c r="N12" s="175"/>
      <c r="O12" s="175"/>
      <c r="P12" s="176"/>
    </row>
    <row r="13" spans="1:16" ht="14.25" customHeight="1" x14ac:dyDescent="0.2">
      <c r="A13" s="283" t="s">
        <v>177</v>
      </c>
      <c r="B13" s="276"/>
      <c r="C13" s="276"/>
      <c r="D13" s="276"/>
      <c r="E13" s="276"/>
      <c r="F13" s="276"/>
      <c r="G13" s="276"/>
      <c r="H13" s="276"/>
      <c r="I13" s="276"/>
      <c r="J13" s="276"/>
      <c r="K13" s="276"/>
      <c r="L13" s="276"/>
      <c r="M13" s="276"/>
      <c r="N13" s="276"/>
      <c r="O13" s="276"/>
      <c r="P13" s="277"/>
    </row>
    <row r="14" spans="1:16" ht="14.25" customHeight="1" x14ac:dyDescent="0.2">
      <c r="A14" s="282" t="s">
        <v>178</v>
      </c>
      <c r="B14" s="276"/>
      <c r="C14" s="276"/>
      <c r="D14" s="276"/>
      <c r="E14" s="276"/>
      <c r="F14" s="276"/>
      <c r="G14" s="276"/>
      <c r="H14" s="276"/>
      <c r="I14" s="276"/>
      <c r="J14" s="276"/>
      <c r="K14" s="276"/>
      <c r="L14" s="276"/>
      <c r="M14" s="276"/>
      <c r="N14" s="276"/>
      <c r="O14" s="276"/>
      <c r="P14" s="277"/>
    </row>
    <row r="15" spans="1:16" ht="14.25" customHeight="1" x14ac:dyDescent="0.2">
      <c r="A15" s="168" t="s">
        <v>204</v>
      </c>
      <c r="B15" s="279" t="s">
        <v>180</v>
      </c>
      <c r="C15" s="276"/>
      <c r="D15" s="276"/>
      <c r="E15" s="276"/>
      <c r="F15" s="276"/>
      <c r="G15" s="276"/>
      <c r="H15" s="276"/>
      <c r="I15" s="276"/>
      <c r="J15" s="276"/>
      <c r="K15" s="276"/>
      <c r="L15" s="276"/>
      <c r="M15" s="276"/>
      <c r="N15" s="276"/>
      <c r="O15" s="277"/>
      <c r="P15" s="190">
        <f>COUNTIFS('Individual Attn Data'!$D$2:$D$301, $B$1,'Individual Attn Data'!$U$2:$U$301,"&gt;="&amp;('Performance Measures'!$R$2*0.25))</f>
        <v>300</v>
      </c>
    </row>
    <row r="16" spans="1:16" ht="14.25" customHeight="1" x14ac:dyDescent="0.2">
      <c r="A16" s="172" t="s">
        <v>205</v>
      </c>
      <c r="B16" s="278" t="s">
        <v>180</v>
      </c>
      <c r="C16" s="276"/>
      <c r="D16" s="276"/>
      <c r="E16" s="276"/>
      <c r="F16" s="276"/>
      <c r="G16" s="276"/>
      <c r="H16" s="276"/>
      <c r="I16" s="276"/>
      <c r="J16" s="276"/>
      <c r="K16" s="276"/>
      <c r="L16" s="276"/>
      <c r="M16" s="276"/>
      <c r="N16" s="276"/>
      <c r="O16" s="277"/>
      <c r="P16" s="177" t="e">
        <f>P15/P7</f>
        <v>#DIV/0!</v>
      </c>
    </row>
    <row r="17" spans="1:16" ht="14.25" customHeight="1" x14ac:dyDescent="0.2">
      <c r="A17" s="168" t="s">
        <v>206</v>
      </c>
      <c r="B17" s="279" t="s">
        <v>180</v>
      </c>
      <c r="C17" s="276"/>
      <c r="D17" s="276"/>
      <c r="E17" s="276"/>
      <c r="F17" s="276"/>
      <c r="G17" s="276"/>
      <c r="H17" s="276"/>
      <c r="I17" s="276"/>
      <c r="J17" s="276"/>
      <c r="K17" s="276"/>
      <c r="L17" s="276"/>
      <c r="M17" s="276"/>
      <c r="N17" s="276"/>
      <c r="O17" s="277"/>
      <c r="P17" s="190">
        <f>COUNTIFS('Individual Attn Data'!$D$2:$D$301, $B$1,'Individual Attn Data'!$U$2:$U$301,"&gt;="&amp;('Performance Measures'!$R$2*0.5))</f>
        <v>300</v>
      </c>
    </row>
    <row r="18" spans="1:16" ht="14.25" customHeight="1" x14ac:dyDescent="0.2">
      <c r="A18" s="172" t="s">
        <v>207</v>
      </c>
      <c r="B18" s="278" t="s">
        <v>180</v>
      </c>
      <c r="C18" s="276"/>
      <c r="D18" s="276"/>
      <c r="E18" s="276"/>
      <c r="F18" s="276"/>
      <c r="G18" s="276"/>
      <c r="H18" s="276"/>
      <c r="I18" s="276"/>
      <c r="J18" s="276"/>
      <c r="K18" s="276"/>
      <c r="L18" s="276"/>
      <c r="M18" s="276"/>
      <c r="N18" s="276"/>
      <c r="O18" s="277"/>
      <c r="P18" s="177" t="e">
        <f>P17/P7</f>
        <v>#DIV/0!</v>
      </c>
    </row>
    <row r="19" spans="1:16" ht="14.25" customHeight="1" x14ac:dyDescent="0.2">
      <c r="A19" s="168" t="s">
        <v>208</v>
      </c>
      <c r="B19" s="279" t="s">
        <v>180</v>
      </c>
      <c r="C19" s="276"/>
      <c r="D19" s="276"/>
      <c r="E19" s="276"/>
      <c r="F19" s="276"/>
      <c r="G19" s="276"/>
      <c r="H19" s="276"/>
      <c r="I19" s="276"/>
      <c r="J19" s="276"/>
      <c r="K19" s="276"/>
      <c r="L19" s="276"/>
      <c r="M19" s="276"/>
      <c r="N19" s="276"/>
      <c r="O19" s="277"/>
      <c r="P19" s="190">
        <f>COUNTIFS('Individual Attn Data'!$D$2:$D$301, $B$1,'Individual Attn Data'!$U$2:$U$301,"&gt;="&amp;('Performance Measures'!$R$2*0.75))</f>
        <v>300</v>
      </c>
    </row>
    <row r="20" spans="1:16" ht="14.25" customHeight="1" x14ac:dyDescent="0.2">
      <c r="A20" s="172" t="s">
        <v>209</v>
      </c>
      <c r="B20" s="278" t="s">
        <v>180</v>
      </c>
      <c r="C20" s="276"/>
      <c r="D20" s="276"/>
      <c r="E20" s="276"/>
      <c r="F20" s="276"/>
      <c r="G20" s="276"/>
      <c r="H20" s="276"/>
      <c r="I20" s="276"/>
      <c r="J20" s="276"/>
      <c r="K20" s="276"/>
      <c r="L20" s="276"/>
      <c r="M20" s="276"/>
      <c r="N20" s="276"/>
      <c r="O20" s="277"/>
      <c r="P20" s="173" t="e">
        <f>P19/P7</f>
        <v>#DIV/0!</v>
      </c>
    </row>
    <row r="21" spans="1:16" ht="39.6" customHeight="1" x14ac:dyDescent="0.2">
      <c r="A21" s="171" t="s">
        <v>210</v>
      </c>
      <c r="B21" s="189" t="e">
        <f t="shared" ref="B21:P21" si="3">B4/B3</f>
        <v>#DIV/0!</v>
      </c>
      <c r="C21" s="189" t="e">
        <f t="shared" si="3"/>
        <v>#DIV/0!</v>
      </c>
      <c r="D21" s="189" t="e">
        <f t="shared" si="3"/>
        <v>#DIV/0!</v>
      </c>
      <c r="E21" s="189" t="e">
        <f t="shared" si="3"/>
        <v>#DIV/0!</v>
      </c>
      <c r="F21" s="189" t="e">
        <f t="shared" si="3"/>
        <v>#DIV/0!</v>
      </c>
      <c r="G21" s="189" t="e">
        <f t="shared" si="3"/>
        <v>#DIV/0!</v>
      </c>
      <c r="H21" s="189" t="e">
        <f t="shared" si="3"/>
        <v>#DIV/0!</v>
      </c>
      <c r="I21" s="189" t="e">
        <f t="shared" si="3"/>
        <v>#DIV/0!</v>
      </c>
      <c r="J21" s="189" t="e">
        <f t="shared" si="3"/>
        <v>#DIV/0!</v>
      </c>
      <c r="K21" s="189" t="e">
        <f t="shared" si="3"/>
        <v>#DIV/0!</v>
      </c>
      <c r="L21" s="189" t="e">
        <f t="shared" si="3"/>
        <v>#DIV/0!</v>
      </c>
      <c r="M21" s="189" t="e">
        <f t="shared" si="3"/>
        <v>#DIV/0!</v>
      </c>
      <c r="N21" s="189" t="e">
        <f t="shared" si="3"/>
        <v>#DIV/0!</v>
      </c>
      <c r="O21" s="189" t="e">
        <f t="shared" si="3"/>
        <v>#DIV/0!</v>
      </c>
      <c r="P21" s="189" t="e">
        <f t="shared" si="3"/>
        <v>#DIV/0!</v>
      </c>
    </row>
    <row r="22" spans="1:16" ht="14.25" customHeight="1" x14ac:dyDescent="0.2">
      <c r="A22" s="178" t="s">
        <v>187</v>
      </c>
      <c r="B22" s="280"/>
      <c r="C22" s="276"/>
      <c r="D22" s="276"/>
      <c r="E22" s="276"/>
      <c r="F22" s="276"/>
      <c r="G22" s="276"/>
      <c r="H22" s="276"/>
      <c r="I22" s="276"/>
      <c r="J22" s="276"/>
      <c r="K22" s="276"/>
      <c r="L22" s="276"/>
      <c r="M22" s="276"/>
      <c r="N22" s="276"/>
      <c r="O22" s="276"/>
      <c r="P22" s="277"/>
    </row>
    <row r="23" spans="1:16" ht="14.25" customHeight="1" x14ac:dyDescent="0.2">
      <c r="A23" s="172" t="s">
        <v>188</v>
      </c>
      <c r="B23" s="166">
        <f>COUNTIFS(SEP!$D$2:$D$301,'Data by Grade'!$B$1,SEP!$AN$2:$AN$301,"&gt;=25%")</f>
        <v>0</v>
      </c>
      <c r="C23" s="179">
        <f>B23</f>
        <v>0</v>
      </c>
      <c r="D23" s="150">
        <f>COUNTIFS(OCT!$D$2:$D$301, $B$1, OCT!$AO$2:$AO$301,"&gt;=25%")</f>
        <v>0</v>
      </c>
      <c r="E23" s="166">
        <f>COUNTIFS(NOV!$D$2:$D$301,'Data by Grade'!$B$1,NOV!$AN$2:$AN$301,"&gt;=25%")</f>
        <v>0</v>
      </c>
      <c r="F23" s="150">
        <f>COUNTIFS(DEC!$D$2:$D$301, $B$1, DEC!$AO$2:$AO$301,"&gt;=25%")</f>
        <v>0</v>
      </c>
      <c r="G23" s="150">
        <f>COUNTIFS(DEC!$D$2:$D$301, $B$1,DEC!$AR$2:$AR$301,"&gt;=25%")</f>
        <v>0</v>
      </c>
      <c r="H23" s="150">
        <f>COUNTIFS(JAN!$D$2:$D$301, $B$1, JAN!$AO$2:$AO$301,"&gt;=25%")</f>
        <v>0</v>
      </c>
      <c r="I23" s="150">
        <f>COUNTIFS(FEB!$D$2:$D$301,$B$1,FEB!$AL$2:$AL$301,"&gt;=25%")</f>
        <v>0</v>
      </c>
      <c r="J23" s="150">
        <f>COUNTIFS(MAR!$D$2:$D$301, $B$1, MAR!$AO$2:$AO$301,"&gt;=25%")</f>
        <v>0</v>
      </c>
      <c r="K23" s="150">
        <f>COUNTIFS(MAR!$D$2:$D$301, $B$1, MAR!$AR$2:$AR$301,"&gt;=25%")</f>
        <v>0</v>
      </c>
      <c r="L23" s="166">
        <f>COUNTIFS(APR!$D$2:$D$301,'Data by Grade'!$B$1,APR!$AN$2:$AN$301,"&gt;=25%")</f>
        <v>0</v>
      </c>
      <c r="M23" s="150">
        <f>COUNTIFS(MAY!$D$2:$D$301, $B$1, MAY!$AO$2:$AO$301,"&gt;=25%")</f>
        <v>0</v>
      </c>
      <c r="N23" s="166">
        <f>COUNTIFS(JUN!$D$2:$D$301,'Data by Grade'!$B$1,JUN!$AN$2:$AN$301,"&gt;=25%")</f>
        <v>0</v>
      </c>
      <c r="O23" s="179">
        <f>COUNTIFS(JUN!$D$2:$D$301,$B$1,JUN!$AQ$2:$AQ$301,"&gt;=25%")</f>
        <v>0</v>
      </c>
      <c r="P23" s="179">
        <f>COUNTIFS('Individual Attn Data'!$D$2:$D$301,$B$1,'Individual Attn Data'!$W$2:$W$301,"&gt;=25%")</f>
        <v>0</v>
      </c>
    </row>
    <row r="24" spans="1:16" ht="14.25" customHeight="1" x14ac:dyDescent="0.2">
      <c r="A24" s="168" t="s">
        <v>189</v>
      </c>
      <c r="B24" s="180" t="e">
        <f t="shared" ref="B24:P24" si="4">B23/B7</f>
        <v>#DIV/0!</v>
      </c>
      <c r="C24" s="180" t="e">
        <f t="shared" si="4"/>
        <v>#DIV/0!</v>
      </c>
      <c r="D24" s="181" t="e">
        <f t="shared" si="4"/>
        <v>#DIV/0!</v>
      </c>
      <c r="E24" s="181" t="e">
        <f t="shared" si="4"/>
        <v>#DIV/0!</v>
      </c>
      <c r="F24" s="181" t="e">
        <f t="shared" si="4"/>
        <v>#DIV/0!</v>
      </c>
      <c r="G24" s="181" t="e">
        <f t="shared" si="4"/>
        <v>#DIV/0!</v>
      </c>
      <c r="H24" s="181" t="e">
        <f t="shared" si="4"/>
        <v>#DIV/0!</v>
      </c>
      <c r="I24" s="181" t="e">
        <f t="shared" si="4"/>
        <v>#DIV/0!</v>
      </c>
      <c r="J24" s="181" t="e">
        <f t="shared" si="4"/>
        <v>#DIV/0!</v>
      </c>
      <c r="K24" s="181" t="e">
        <f t="shared" si="4"/>
        <v>#DIV/0!</v>
      </c>
      <c r="L24" s="181" t="e">
        <f t="shared" si="4"/>
        <v>#DIV/0!</v>
      </c>
      <c r="M24" s="181" t="e">
        <f t="shared" si="4"/>
        <v>#DIV/0!</v>
      </c>
      <c r="N24" s="181" t="e">
        <f t="shared" si="4"/>
        <v>#DIV/0!</v>
      </c>
      <c r="O24" s="181" t="e">
        <f t="shared" si="4"/>
        <v>#DIV/0!</v>
      </c>
      <c r="P24" s="180" t="e">
        <f t="shared" si="4"/>
        <v>#DIV/0!</v>
      </c>
    </row>
    <row r="25" spans="1:16" ht="14.25" customHeight="1" x14ac:dyDescent="0.2">
      <c r="A25" s="172" t="s">
        <v>190</v>
      </c>
      <c r="B25" s="166">
        <f>COUNTIFS(SEP!$D$2:$D$301,'Data by Grade'!$B$1,SEP!$AN$2:$AN$301,"&gt;=50%")</f>
        <v>0</v>
      </c>
      <c r="C25" s="179">
        <f>B25</f>
        <v>0</v>
      </c>
      <c r="D25" s="150">
        <f>COUNTIFS(OCT!$D$2:$D$301, $B$1, OCT!$AO$2:$AO$301,"&gt;=50%")</f>
        <v>0</v>
      </c>
      <c r="E25" s="166">
        <f>COUNTIFS(NOV!$D$2:$D$301,'Data by Grade'!$B$1,NOV!$AN$2:$AN$301,"&gt;=50%")</f>
        <v>0</v>
      </c>
      <c r="F25" s="150">
        <f>COUNTIFS(DEC!$D$2:$D$301, $B$1, DEC!$AO$2:$AO$301,"&gt;=50%")</f>
        <v>0</v>
      </c>
      <c r="G25" s="150">
        <f>COUNTIFS(DEC!$D$2:$D$301, $B$1,DEC!$AR$2:$AR$301,"&gt;=50%")</f>
        <v>0</v>
      </c>
      <c r="H25" s="150">
        <f>COUNTIFS(JAN!$D$2:$D$301, $B$1, JAN!$AO$2:$AO$301,"&gt;=50%")</f>
        <v>0</v>
      </c>
      <c r="I25" s="150">
        <f>COUNTIFS(FEB!$D$2:$D$301,$B$1,FEB!$AL$2:$AL$301,"&gt;=50%")</f>
        <v>0</v>
      </c>
      <c r="J25" s="150">
        <f>COUNTIFS(MAR!$D$2:$D$301, $B$1, MAR!$AO$2:$AO$301,"&gt;=50%")</f>
        <v>0</v>
      </c>
      <c r="K25" s="150">
        <f>COUNTIFS(MAR!$D$2:$D$301, $B$1, MAR!$AR$2:$AR$301,"&gt;=50%")</f>
        <v>0</v>
      </c>
      <c r="L25" s="166">
        <f>COUNTIFS(APR!$D$2:$D$301,'Data by Grade'!$B$1,APR!$AN$2:$AN$301,"&gt;=50%")</f>
        <v>0</v>
      </c>
      <c r="M25" s="150">
        <f>COUNTIFS(MAY!$D$2:$D$301, $B$1, MAY!$AO$2:$AO$301,"&gt;=50%")</f>
        <v>0</v>
      </c>
      <c r="N25" s="166">
        <f>COUNTIFS(JUN!$D$2:$D$301,'Data by Grade'!$B$1,JUN!$AN$2:$AN$301,"&gt;=50%")</f>
        <v>0</v>
      </c>
      <c r="O25" s="179">
        <f>COUNTIFS(JUN!$D$2:$D$301,$B$1,JUN!$AQ$2:$AQ$301,"&gt;=50%")</f>
        <v>0</v>
      </c>
      <c r="P25" s="179">
        <f>COUNTIFS('Individual Attn Data'!$D$2:$D$301,$B$1,'Individual Attn Data'!$W$2:$W$301,"&gt;=50%")</f>
        <v>0</v>
      </c>
    </row>
    <row r="26" spans="1:16" ht="14.25" customHeight="1" x14ac:dyDescent="0.2">
      <c r="A26" s="168" t="s">
        <v>191</v>
      </c>
      <c r="B26" s="180" t="e">
        <f t="shared" ref="B26:P26" si="5">B25/B7</f>
        <v>#DIV/0!</v>
      </c>
      <c r="C26" s="180" t="e">
        <f t="shared" si="5"/>
        <v>#DIV/0!</v>
      </c>
      <c r="D26" s="180" t="e">
        <f t="shared" si="5"/>
        <v>#DIV/0!</v>
      </c>
      <c r="E26" s="180" t="e">
        <f t="shared" si="5"/>
        <v>#DIV/0!</v>
      </c>
      <c r="F26" s="180" t="e">
        <f t="shared" si="5"/>
        <v>#DIV/0!</v>
      </c>
      <c r="G26" s="180" t="e">
        <f t="shared" si="5"/>
        <v>#DIV/0!</v>
      </c>
      <c r="H26" s="180" t="e">
        <f t="shared" si="5"/>
        <v>#DIV/0!</v>
      </c>
      <c r="I26" s="180" t="e">
        <f t="shared" si="5"/>
        <v>#DIV/0!</v>
      </c>
      <c r="J26" s="180" t="e">
        <f t="shared" si="5"/>
        <v>#DIV/0!</v>
      </c>
      <c r="K26" s="180" t="e">
        <f t="shared" si="5"/>
        <v>#DIV/0!</v>
      </c>
      <c r="L26" s="180" t="e">
        <f t="shared" si="5"/>
        <v>#DIV/0!</v>
      </c>
      <c r="M26" s="180" t="e">
        <f t="shared" si="5"/>
        <v>#DIV/0!</v>
      </c>
      <c r="N26" s="180" t="e">
        <f t="shared" si="5"/>
        <v>#DIV/0!</v>
      </c>
      <c r="O26" s="180" t="e">
        <f t="shared" si="5"/>
        <v>#DIV/0!</v>
      </c>
      <c r="P26" s="180" t="e">
        <f t="shared" si="5"/>
        <v>#DIV/0!</v>
      </c>
    </row>
    <row r="27" spans="1:16" ht="14.25" customHeight="1" x14ac:dyDescent="0.2">
      <c r="A27" s="172" t="s">
        <v>192</v>
      </c>
      <c r="B27" s="166">
        <f>COUNTIFS(SEP!$D$2:$D$301,'Data by Grade'!$B$1,SEP!$AN$2:$AN$301,"&gt;=75%")</f>
        <v>0</v>
      </c>
      <c r="C27" s="166">
        <f>B27</f>
        <v>0</v>
      </c>
      <c r="D27" s="150">
        <f>COUNTIFS(OCT!$D$2:$D$301, $B$1, OCT!$AO$2:$AO$301,"&gt;=75%")</f>
        <v>0</v>
      </c>
      <c r="E27" s="166">
        <f>COUNTIFS(NOV!$D$2:$D$301,'Data by Grade'!$B$1,NOV!$AN$2:$AN$301,"&gt;=75%")</f>
        <v>0</v>
      </c>
      <c r="F27" s="150">
        <f>COUNTIFS(DEC!$D$2:$D$301, $B$1, DEC!$AO$2:$AO$301,"&gt;=75%")</f>
        <v>0</v>
      </c>
      <c r="G27" s="150">
        <f>COUNTIFS(DEC!$D$2:$D$301, $B$1,DEC!$AR$2:$AR$301,"&gt;=75%")</f>
        <v>0</v>
      </c>
      <c r="H27" s="150">
        <f>COUNTIFS(JAN!$D$2:$D$301, $B$1, JAN!$AO$2:$AO$301,"&gt;=75%")</f>
        <v>0</v>
      </c>
      <c r="I27" s="150">
        <f>COUNTIFS(FEB!$D$2:$D$301,$B$1,FEB!$AL$2:$AL$301,"&gt;=75%")</f>
        <v>0</v>
      </c>
      <c r="J27" s="150">
        <f>COUNTIFS(MAR!$D$2:$D$301, $B$1, MAR!$AO$2:$AO$301,"&gt;=75%")</f>
        <v>0</v>
      </c>
      <c r="K27" s="150">
        <f>COUNTIFS(MAR!$D$2:$D$301, $B$1, MAR!$AR$2:$AR$301,"&gt;=75%")</f>
        <v>0</v>
      </c>
      <c r="L27" s="166">
        <f>COUNTIFS(APR!$D$2:$D$301,'Data by Grade'!$B$1,APR!$AN$2:$AN$301,"&gt;=75%")</f>
        <v>0</v>
      </c>
      <c r="M27" s="150">
        <f>COUNTIFS(MAY!$D$2:$D$301, $B$1, MAY!$AO$2:$AO$301,"&gt;=75%")</f>
        <v>0</v>
      </c>
      <c r="N27" s="166">
        <f>COUNTIFS(JUN!$D$2:$D$301,'Data by Grade'!$B$1,JUN!$AN$2:$AN$301,"&gt;=75%")</f>
        <v>0</v>
      </c>
      <c r="O27" s="179">
        <f>COUNTIFS(JUN!$D$2:$D$301,$B$1,JUN!$AQ$2:$AQ$301,"&gt;=75%")</f>
        <v>0</v>
      </c>
      <c r="P27" s="179">
        <f>COUNTIFS('Individual Attn Data'!$D$2:$D$301,$B$1,'Individual Attn Data'!$W$2:$W$301,"&gt;=75%")</f>
        <v>0</v>
      </c>
    </row>
    <row r="28" spans="1:16" ht="14.25" customHeight="1" x14ac:dyDescent="0.2">
      <c r="A28" s="168" t="s">
        <v>193</v>
      </c>
      <c r="B28" s="182" t="e">
        <f t="shared" ref="B28:P28" si="6">B27/B7</f>
        <v>#DIV/0!</v>
      </c>
      <c r="C28" s="182" t="e">
        <f t="shared" si="6"/>
        <v>#DIV/0!</v>
      </c>
      <c r="D28" s="183" t="e">
        <f t="shared" si="6"/>
        <v>#DIV/0!</v>
      </c>
      <c r="E28" s="183" t="e">
        <f t="shared" si="6"/>
        <v>#DIV/0!</v>
      </c>
      <c r="F28" s="183" t="e">
        <f t="shared" si="6"/>
        <v>#DIV/0!</v>
      </c>
      <c r="G28" s="183" t="e">
        <f t="shared" si="6"/>
        <v>#DIV/0!</v>
      </c>
      <c r="H28" s="183" t="e">
        <f t="shared" si="6"/>
        <v>#DIV/0!</v>
      </c>
      <c r="I28" s="183" t="e">
        <f t="shared" si="6"/>
        <v>#DIV/0!</v>
      </c>
      <c r="J28" s="183" t="e">
        <f t="shared" si="6"/>
        <v>#DIV/0!</v>
      </c>
      <c r="K28" s="183" t="e">
        <f t="shared" si="6"/>
        <v>#DIV/0!</v>
      </c>
      <c r="L28" s="183" t="e">
        <f t="shared" si="6"/>
        <v>#DIV/0!</v>
      </c>
      <c r="M28" s="183" t="e">
        <f t="shared" si="6"/>
        <v>#DIV/0!</v>
      </c>
      <c r="N28" s="183" t="e">
        <f t="shared" si="6"/>
        <v>#DIV/0!</v>
      </c>
      <c r="O28" s="183" t="e">
        <f t="shared" si="6"/>
        <v>#DIV/0!</v>
      </c>
      <c r="P28" s="184" t="e">
        <f t="shared" si="6"/>
        <v>#DIV/0!</v>
      </c>
    </row>
    <row r="29" spans="1:16" ht="14.25" customHeight="1" x14ac:dyDescent="0.2">
      <c r="A29" s="172" t="s">
        <v>211</v>
      </c>
      <c r="B29" s="166">
        <f>COUNTIFS(SEP!$D$2:$D$301,'Data by Grade'!$B$1,SEP!$AN$2:$AN$301,"&gt;=100%")</f>
        <v>0</v>
      </c>
      <c r="C29" s="166">
        <f>B29</f>
        <v>0</v>
      </c>
      <c r="D29" s="150">
        <f>COUNTIFS(OCT!$D$2:$D$301, $B$1, OCT!$AO$2:$AO$301,"&gt;=100%")</f>
        <v>0</v>
      </c>
      <c r="E29" s="166">
        <f>COUNTIFS(NOV!$D$2:$D$301,'Data by Grade'!$B$1,NOV!$AN$2:$AN$301,"&gt;=100%")</f>
        <v>0</v>
      </c>
      <c r="F29" s="150">
        <f>COUNTIFS(DEC!$D$2:$D$301, $B$1, DEC!$AO$2:$AO$301,"&gt;=100%")</f>
        <v>0</v>
      </c>
      <c r="G29" s="150">
        <f>COUNTIFS(DEC!$D$2:$D$301, $B$1,DEC!$AR$2:$AR$301,"&gt;=100%")</f>
        <v>0</v>
      </c>
      <c r="H29" s="150">
        <f>COUNTIFS(JAN!$D$2:$D$301, $B$1, JAN!$AO$2:$AO$301,"&gt;=100%")</f>
        <v>0</v>
      </c>
      <c r="I29" s="150">
        <f>COUNTIFS(FEB!$D$2:$D$301,$B$1,FEB!$AL$2:$AL$301,"&gt;=100%")</f>
        <v>0</v>
      </c>
      <c r="J29" s="150">
        <f>COUNTIFS(MAR!$D$2:$D$301, $B$1, MAR!$AO$2:$AO$301,"&gt;=100%")</f>
        <v>0</v>
      </c>
      <c r="K29" s="150">
        <f>COUNTIFS(MAR!$D$2:$D$301, $B$1, MAR!$AR$2:$AR$301,"&gt;=100%")</f>
        <v>0</v>
      </c>
      <c r="L29" s="166">
        <f>COUNTIFS(APR!$D$2:$D$301,'Data by Grade'!$B$1,APR!$AN$2:$AN$301,"&gt;=100%")</f>
        <v>0</v>
      </c>
      <c r="M29" s="150">
        <f>COUNTIFS(MAY!$D$2:$D$301, $B$1, MAY!$AO$2:$AO$301,"&gt;=100%")</f>
        <v>0</v>
      </c>
      <c r="N29" s="166">
        <f>COUNTIFS(JUN!$D$2:$D$301,'Data by Grade'!$B$1,JUN!$AN$2:$AN$301,"&gt;=100%")</f>
        <v>0</v>
      </c>
      <c r="O29" s="179">
        <f>COUNTIFS(JUN!$D$2:$D$301,$B$1,JUN!$AQ$2:$AQ$301,"&gt;=100%")</f>
        <v>0</v>
      </c>
      <c r="P29" s="179">
        <f>COUNTIFS('Individual Attn Data'!$D$2:$D$301,$B$1,'Individual Attn Data'!$W$2:$W$301,"&gt;=100%")</f>
        <v>0</v>
      </c>
    </row>
    <row r="30" spans="1:16" ht="14.25" customHeight="1" x14ac:dyDescent="0.2">
      <c r="A30" s="168" t="s">
        <v>212</v>
      </c>
      <c r="B30" s="182" t="e">
        <f t="shared" ref="B30:P30" si="7">B29/B7</f>
        <v>#DIV/0!</v>
      </c>
      <c r="C30" s="182" t="e">
        <f t="shared" si="7"/>
        <v>#DIV/0!</v>
      </c>
      <c r="D30" s="184" t="e">
        <f t="shared" si="7"/>
        <v>#DIV/0!</v>
      </c>
      <c r="E30" s="184" t="e">
        <f t="shared" si="7"/>
        <v>#DIV/0!</v>
      </c>
      <c r="F30" s="184" t="e">
        <f t="shared" si="7"/>
        <v>#DIV/0!</v>
      </c>
      <c r="G30" s="184" t="e">
        <f t="shared" si="7"/>
        <v>#DIV/0!</v>
      </c>
      <c r="H30" s="184" t="e">
        <f t="shared" si="7"/>
        <v>#DIV/0!</v>
      </c>
      <c r="I30" s="184" t="e">
        <f t="shared" si="7"/>
        <v>#DIV/0!</v>
      </c>
      <c r="J30" s="184" t="e">
        <f t="shared" si="7"/>
        <v>#DIV/0!</v>
      </c>
      <c r="K30" s="184" t="e">
        <f t="shared" si="7"/>
        <v>#DIV/0!</v>
      </c>
      <c r="L30" s="184" t="e">
        <f t="shared" si="7"/>
        <v>#DIV/0!</v>
      </c>
      <c r="M30" s="184" t="e">
        <f t="shared" si="7"/>
        <v>#DIV/0!</v>
      </c>
      <c r="N30" s="184" t="e">
        <f t="shared" si="7"/>
        <v>#DIV/0!</v>
      </c>
      <c r="O30" s="184" t="e">
        <f t="shared" si="7"/>
        <v>#DIV/0!</v>
      </c>
      <c r="P30" s="184" t="e">
        <f t="shared" si="7"/>
        <v>#DIV/0!</v>
      </c>
    </row>
    <row r="31" spans="1:16" ht="14.25" customHeight="1" x14ac:dyDescent="0.2">
      <c r="A31" s="185" t="s">
        <v>196</v>
      </c>
      <c r="B31" s="275"/>
      <c r="C31" s="276"/>
      <c r="D31" s="276"/>
      <c r="E31" s="276"/>
      <c r="F31" s="276"/>
      <c r="G31" s="276"/>
      <c r="H31" s="276"/>
      <c r="I31" s="276"/>
      <c r="J31" s="276"/>
      <c r="K31" s="276"/>
      <c r="L31" s="276"/>
      <c r="M31" s="276"/>
      <c r="N31" s="276"/>
      <c r="O31" s="276"/>
      <c r="P31" s="277"/>
    </row>
    <row r="32" spans="1:16" ht="14.25" customHeight="1" x14ac:dyDescent="0.2">
      <c r="A32" s="169" t="s">
        <v>197</v>
      </c>
      <c r="B32" s="278" t="s">
        <v>180</v>
      </c>
      <c r="C32" s="276"/>
      <c r="D32" s="276"/>
      <c r="E32" s="276"/>
      <c r="F32" s="276"/>
      <c r="G32" s="276"/>
      <c r="H32" s="276"/>
      <c r="I32" s="276"/>
      <c r="J32" s="276"/>
      <c r="K32" s="276"/>
      <c r="L32" s="276"/>
      <c r="M32" s="276"/>
      <c r="N32" s="276"/>
      <c r="O32" s="277"/>
      <c r="P32" s="146">
        <f>COUNTIFS(SEP!D2:D301, B1,OCT!AM2:AM301,"&gt;0",JUN!AO2:AO301,"&gt;0")</f>
        <v>0</v>
      </c>
    </row>
    <row r="33" spans="1:16" ht="14.25" customHeight="1" x14ac:dyDescent="0.2">
      <c r="A33" s="171" t="s">
        <v>198</v>
      </c>
      <c r="B33" s="279" t="s">
        <v>180</v>
      </c>
      <c r="C33" s="276"/>
      <c r="D33" s="276"/>
      <c r="E33" s="276"/>
      <c r="F33" s="276"/>
      <c r="G33" s="276"/>
      <c r="H33" s="276"/>
      <c r="I33" s="276"/>
      <c r="J33" s="276"/>
      <c r="K33" s="276"/>
      <c r="L33" s="276"/>
      <c r="M33" s="276"/>
      <c r="N33" s="276"/>
      <c r="O33" s="277"/>
      <c r="P33" s="184" t="e">
        <f>P32/P7</f>
        <v>#DIV/0!</v>
      </c>
    </row>
    <row r="34" spans="1:16" ht="14.25" customHeight="1" x14ac:dyDescent="0.2"/>
    <row r="35" spans="1:16" ht="14.25" customHeight="1" x14ac:dyDescent="0.2"/>
    <row r="36" spans="1:16" ht="14.25" customHeight="1" x14ac:dyDescent="0.2"/>
    <row r="37" spans="1:16" ht="14.25" customHeight="1" x14ac:dyDescent="0.2"/>
    <row r="38" spans="1:16" ht="14.25" customHeight="1" x14ac:dyDescent="0.2"/>
    <row r="39" spans="1:16" ht="14.25" customHeight="1" x14ac:dyDescent="0.2"/>
    <row r="40" spans="1:16" ht="14.25" customHeight="1" x14ac:dyDescent="0.2"/>
    <row r="41" spans="1:16" ht="14.25" customHeight="1" x14ac:dyDescent="0.2"/>
    <row r="42" spans="1:16" ht="14.25" customHeight="1" x14ac:dyDescent="0.2"/>
    <row r="43" spans="1:16" ht="14.25" customHeight="1" x14ac:dyDescent="0.2"/>
    <row r="44" spans="1:16" ht="14.25" customHeight="1" x14ac:dyDescent="0.2"/>
    <row r="45" spans="1:16" ht="14.25" customHeight="1" x14ac:dyDescent="0.2"/>
    <row r="46" spans="1:16" ht="14.25" customHeight="1" x14ac:dyDescent="0.2"/>
    <row r="47" spans="1:16" ht="14.25" customHeight="1" x14ac:dyDescent="0.2"/>
    <row r="48" spans="1:16"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sheetProtection algorithmName="SHA-512" hashValue="qdJvj3BTeqGiPgbbMlMAxotY+4Nrp+SrL5+IH4LbI5NlqxKzuA9nXL/8MR9h2h/H4aWwINQf8U+2qJC/NbFdaA==" saltValue="eNKMB8OeWZIJdp1Fi7q84g==" spinCount="100000" sheet="1" objects="1" scenarios="1"/>
  <mergeCells count="15">
    <mergeCell ref="B15:O15"/>
    <mergeCell ref="A5:P5"/>
    <mergeCell ref="A6:P6"/>
    <mergeCell ref="A8:P8"/>
    <mergeCell ref="A13:P13"/>
    <mergeCell ref="A14:P14"/>
    <mergeCell ref="B31:P31"/>
    <mergeCell ref="B32:O32"/>
    <mergeCell ref="B33:O33"/>
    <mergeCell ref="B16:O16"/>
    <mergeCell ref="B17:O17"/>
    <mergeCell ref="B18:O18"/>
    <mergeCell ref="B19:O19"/>
    <mergeCell ref="B20:O20"/>
    <mergeCell ref="B22:P22"/>
  </mergeCells>
  <dataValidations count="1">
    <dataValidation type="list" allowBlank="1" showErrorMessage="1" sqref="B1" xr:uid="{0B8E02B1-7FCD-4DB4-B211-278DCC107707}">
      <formula1>"Pre-K,Kindergarten,1,2,3,4,5,6,7,8,9,10,11,12,Opportunity Youth, N/A"</formula1>
    </dataValidation>
  </dataValidations>
  <pageMargins left="0.7" right="0.7" top="0.75" bottom="0.75" header="0" footer="0"/>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0"/>
  <dimension ref="A1:J187"/>
  <sheetViews>
    <sheetView workbookViewId="0">
      <selection activeCell="K8" sqref="K8"/>
    </sheetView>
  </sheetViews>
  <sheetFormatPr defaultColWidth="9.140625" defaultRowHeight="15" x14ac:dyDescent="0.25"/>
  <cols>
    <col min="1" max="2" width="9.140625" style="18"/>
    <col min="3" max="3" width="45.5703125" style="21" customWidth="1"/>
    <col min="4" max="5" width="9.140625" style="18"/>
    <col min="6" max="6" width="9.7109375" style="18" bestFit="1" customWidth="1"/>
    <col min="7" max="16384" width="9.140625" style="18"/>
  </cols>
  <sheetData>
    <row r="1" spans="1:10" x14ac:dyDescent="0.25">
      <c r="A1" s="18">
        <v>1</v>
      </c>
      <c r="B1" s="18" t="s">
        <v>213</v>
      </c>
      <c r="C1" s="19" t="s">
        <v>214</v>
      </c>
      <c r="D1" s="18" t="s">
        <v>171</v>
      </c>
      <c r="E1" t="s">
        <v>214</v>
      </c>
      <c r="F1" s="20"/>
      <c r="J1" s="18" t="s">
        <v>112</v>
      </c>
    </row>
    <row r="2" spans="1:10" x14ac:dyDescent="0.25">
      <c r="A2" s="18">
        <v>0</v>
      </c>
      <c r="B2" s="18" t="s">
        <v>215</v>
      </c>
      <c r="C2" s="19" t="s">
        <v>216</v>
      </c>
      <c r="D2" s="18" t="s">
        <v>170</v>
      </c>
      <c r="E2" t="s">
        <v>216</v>
      </c>
      <c r="J2" s="18" t="s">
        <v>114</v>
      </c>
    </row>
    <row r="3" spans="1:10" x14ac:dyDescent="0.25">
      <c r="B3" s="18" t="s">
        <v>217</v>
      </c>
      <c r="C3" s="19" t="s">
        <v>218</v>
      </c>
      <c r="D3" s="18" t="s">
        <v>172</v>
      </c>
      <c r="E3" t="s">
        <v>219</v>
      </c>
      <c r="J3" s="18" t="s">
        <v>115</v>
      </c>
    </row>
    <row r="4" spans="1:10" x14ac:dyDescent="0.25">
      <c r="B4" s="18" t="s">
        <v>220</v>
      </c>
      <c r="C4" s="19" t="s">
        <v>221</v>
      </c>
      <c r="E4" t="s">
        <v>221</v>
      </c>
      <c r="J4" s="18" t="s">
        <v>116</v>
      </c>
    </row>
    <row r="5" spans="1:10" x14ac:dyDescent="0.25">
      <c r="B5" s="18" t="s">
        <v>222</v>
      </c>
      <c r="C5" s="19" t="s">
        <v>223</v>
      </c>
      <c r="E5" t="s">
        <v>223</v>
      </c>
      <c r="J5" s="18" t="s">
        <v>118</v>
      </c>
    </row>
    <row r="6" spans="1:10" x14ac:dyDescent="0.25">
      <c r="B6" s="18" t="s">
        <v>224</v>
      </c>
      <c r="C6" s="19" t="s">
        <v>225</v>
      </c>
      <c r="E6" t="s">
        <v>226</v>
      </c>
      <c r="J6" s="18" t="s">
        <v>119</v>
      </c>
    </row>
    <row r="7" spans="1:10" x14ac:dyDescent="0.25">
      <c r="B7" s="18" t="s">
        <v>227</v>
      </c>
      <c r="C7" s="19" t="s">
        <v>228</v>
      </c>
      <c r="E7" t="s">
        <v>229</v>
      </c>
      <c r="J7" s="18" t="s">
        <v>120</v>
      </c>
    </row>
    <row r="8" spans="1:10" x14ac:dyDescent="0.25">
      <c r="B8" s="18" t="s">
        <v>230</v>
      </c>
      <c r="C8" s="19" t="s">
        <v>231</v>
      </c>
      <c r="E8" t="s">
        <v>228</v>
      </c>
      <c r="J8" s="18" t="s">
        <v>122</v>
      </c>
    </row>
    <row r="9" spans="1:10" x14ac:dyDescent="0.25">
      <c r="B9" s="18" t="s">
        <v>232</v>
      </c>
      <c r="C9" s="19" t="s">
        <v>233</v>
      </c>
      <c r="E9" t="s">
        <v>234</v>
      </c>
      <c r="J9" s="18" t="s">
        <v>123</v>
      </c>
    </row>
    <row r="10" spans="1:10" x14ac:dyDescent="0.25">
      <c r="B10" s="18" t="s">
        <v>235</v>
      </c>
      <c r="C10" s="19" t="s">
        <v>236</v>
      </c>
      <c r="E10" t="s">
        <v>233</v>
      </c>
      <c r="J10" s="18" t="s">
        <v>124</v>
      </c>
    </row>
    <row r="11" spans="1:10" x14ac:dyDescent="0.25">
      <c r="B11" s="18" t="s">
        <v>237</v>
      </c>
      <c r="C11" s="19" t="s">
        <v>238</v>
      </c>
      <c r="E11" t="s">
        <v>236</v>
      </c>
    </row>
    <row r="12" spans="1:10" x14ac:dyDescent="0.25">
      <c r="B12" s="18" t="s">
        <v>239</v>
      </c>
      <c r="C12" s="19" t="s">
        <v>240</v>
      </c>
      <c r="E12" t="s">
        <v>238</v>
      </c>
    </row>
    <row r="13" spans="1:10" x14ac:dyDescent="0.25">
      <c r="B13" s="18" t="s">
        <v>241</v>
      </c>
      <c r="C13" s="19" t="s">
        <v>242</v>
      </c>
      <c r="E13" t="s">
        <v>242</v>
      </c>
    </row>
    <row r="14" spans="1:10" x14ac:dyDescent="0.25">
      <c r="B14" s="18" t="s">
        <v>243</v>
      </c>
      <c r="C14" s="19" t="s">
        <v>244</v>
      </c>
      <c r="E14" t="s">
        <v>244</v>
      </c>
    </row>
    <row r="15" spans="1:10" x14ac:dyDescent="0.25">
      <c r="B15" s="18" t="s">
        <v>245</v>
      </c>
      <c r="C15" s="19" t="s">
        <v>246</v>
      </c>
      <c r="E15" t="s">
        <v>247</v>
      </c>
    </row>
    <row r="16" spans="1:10" x14ac:dyDescent="0.25">
      <c r="C16" s="19" t="s">
        <v>248</v>
      </c>
      <c r="E16" t="s">
        <v>248</v>
      </c>
    </row>
    <row r="17" spans="3:5" ht="30" x14ac:dyDescent="0.25">
      <c r="C17" s="19" t="s">
        <v>249</v>
      </c>
      <c r="E17" t="s">
        <v>250</v>
      </c>
    </row>
    <row r="18" spans="3:5" x14ac:dyDescent="0.25">
      <c r="C18" s="19" t="s">
        <v>250</v>
      </c>
      <c r="E18" t="s">
        <v>251</v>
      </c>
    </row>
    <row r="19" spans="3:5" x14ac:dyDescent="0.25">
      <c r="C19" s="19" t="s">
        <v>251</v>
      </c>
      <c r="E19" t="s">
        <v>252</v>
      </c>
    </row>
    <row r="20" spans="3:5" x14ac:dyDescent="0.25">
      <c r="C20" s="19" t="s">
        <v>252</v>
      </c>
      <c r="E20" t="s">
        <v>253</v>
      </c>
    </row>
    <row r="21" spans="3:5" x14ac:dyDescent="0.25">
      <c r="C21" s="19" t="s">
        <v>254</v>
      </c>
      <c r="E21" t="s">
        <v>255</v>
      </c>
    </row>
    <row r="22" spans="3:5" x14ac:dyDescent="0.25">
      <c r="C22" s="19" t="s">
        <v>253</v>
      </c>
      <c r="E22" t="s">
        <v>256</v>
      </c>
    </row>
    <row r="23" spans="3:5" x14ac:dyDescent="0.25">
      <c r="C23" s="19" t="s">
        <v>257</v>
      </c>
      <c r="E23" t="s">
        <v>258</v>
      </c>
    </row>
    <row r="24" spans="3:5" x14ac:dyDescent="0.25">
      <c r="C24" s="19" t="s">
        <v>256</v>
      </c>
      <c r="E24" t="s">
        <v>259</v>
      </c>
    </row>
    <row r="25" spans="3:5" x14ac:dyDescent="0.25">
      <c r="C25" s="19" t="s">
        <v>258</v>
      </c>
      <c r="E25" t="s">
        <v>260</v>
      </c>
    </row>
    <row r="26" spans="3:5" x14ac:dyDescent="0.25">
      <c r="C26" s="19" t="s">
        <v>259</v>
      </c>
      <c r="E26" t="s">
        <v>261</v>
      </c>
    </row>
    <row r="27" spans="3:5" ht="15" customHeight="1" x14ac:dyDescent="0.25">
      <c r="C27" s="19" t="s">
        <v>260</v>
      </c>
      <c r="E27" t="s">
        <v>262</v>
      </c>
    </row>
    <row r="28" spans="3:5" x14ac:dyDescent="0.25">
      <c r="C28" s="19" t="s">
        <v>261</v>
      </c>
      <c r="E28" t="s">
        <v>263</v>
      </c>
    </row>
    <row r="29" spans="3:5" x14ac:dyDescent="0.25">
      <c r="C29" s="19" t="s">
        <v>262</v>
      </c>
      <c r="E29" t="s">
        <v>264</v>
      </c>
    </row>
    <row r="30" spans="3:5" x14ac:dyDescent="0.25">
      <c r="C30" s="19" t="s">
        <v>265</v>
      </c>
      <c r="E30" t="s">
        <v>266</v>
      </c>
    </row>
    <row r="31" spans="3:5" x14ac:dyDescent="0.25">
      <c r="C31" s="19" t="s">
        <v>263</v>
      </c>
      <c r="E31" t="s">
        <v>267</v>
      </c>
    </row>
    <row r="32" spans="3:5" x14ac:dyDescent="0.25">
      <c r="C32" s="19" t="s">
        <v>264</v>
      </c>
      <c r="E32" t="s">
        <v>268</v>
      </c>
    </row>
    <row r="33" spans="3:5" x14ac:dyDescent="0.25">
      <c r="C33" s="19" t="s">
        <v>269</v>
      </c>
      <c r="E33" t="s">
        <v>270</v>
      </c>
    </row>
    <row r="34" spans="3:5" x14ac:dyDescent="0.25">
      <c r="C34" s="19" t="s">
        <v>267</v>
      </c>
      <c r="E34" t="s">
        <v>271</v>
      </c>
    </row>
    <row r="35" spans="3:5" x14ac:dyDescent="0.25">
      <c r="C35" s="19" t="s">
        <v>268</v>
      </c>
      <c r="E35" t="s">
        <v>272</v>
      </c>
    </row>
    <row r="36" spans="3:5" x14ac:dyDescent="0.25">
      <c r="C36" s="19" t="s">
        <v>270</v>
      </c>
      <c r="E36" t="s">
        <v>273</v>
      </c>
    </row>
    <row r="37" spans="3:5" x14ac:dyDescent="0.25">
      <c r="C37" s="19" t="s">
        <v>271</v>
      </c>
      <c r="E37" t="s">
        <v>274</v>
      </c>
    </row>
    <row r="38" spans="3:5" x14ac:dyDescent="0.25">
      <c r="C38" s="19" t="s">
        <v>275</v>
      </c>
      <c r="E38" t="s">
        <v>276</v>
      </c>
    </row>
    <row r="39" spans="3:5" x14ac:dyDescent="0.25">
      <c r="C39" s="19" t="s">
        <v>272</v>
      </c>
      <c r="E39" t="s">
        <v>277</v>
      </c>
    </row>
    <row r="40" spans="3:5" x14ac:dyDescent="0.25">
      <c r="C40" s="19" t="s">
        <v>273</v>
      </c>
      <c r="E40" t="s">
        <v>278</v>
      </c>
    </row>
    <row r="41" spans="3:5" x14ac:dyDescent="0.25">
      <c r="C41" s="19" t="s">
        <v>274</v>
      </c>
      <c r="E41" t="s">
        <v>279</v>
      </c>
    </row>
    <row r="42" spans="3:5" x14ac:dyDescent="0.25">
      <c r="C42" s="19" t="s">
        <v>276</v>
      </c>
      <c r="E42" t="s">
        <v>280</v>
      </c>
    </row>
    <row r="43" spans="3:5" x14ac:dyDescent="0.25">
      <c r="C43" s="19" t="s">
        <v>281</v>
      </c>
      <c r="E43" t="s">
        <v>282</v>
      </c>
    </row>
    <row r="44" spans="3:5" x14ac:dyDescent="0.25">
      <c r="C44" s="19" t="s">
        <v>283</v>
      </c>
      <c r="E44" t="s">
        <v>284</v>
      </c>
    </row>
    <row r="45" spans="3:5" x14ac:dyDescent="0.25">
      <c r="C45" s="19" t="s">
        <v>278</v>
      </c>
      <c r="E45" t="s">
        <v>285</v>
      </c>
    </row>
    <row r="46" spans="3:5" ht="30" x14ac:dyDescent="0.25">
      <c r="C46" s="19" t="s">
        <v>279</v>
      </c>
      <c r="E46" t="s">
        <v>286</v>
      </c>
    </row>
    <row r="47" spans="3:5" x14ac:dyDescent="0.25">
      <c r="C47" s="19" t="s">
        <v>280</v>
      </c>
      <c r="E47" t="s">
        <v>287</v>
      </c>
    </row>
    <row r="48" spans="3:5" x14ac:dyDescent="0.25">
      <c r="C48" s="19" t="s">
        <v>282</v>
      </c>
      <c r="E48" t="s">
        <v>288</v>
      </c>
    </row>
    <row r="49" spans="3:5" x14ac:dyDescent="0.25">
      <c r="C49" s="19" t="s">
        <v>284</v>
      </c>
      <c r="E49" t="s">
        <v>289</v>
      </c>
    </row>
    <row r="50" spans="3:5" x14ac:dyDescent="0.25">
      <c r="C50" s="19" t="s">
        <v>285</v>
      </c>
      <c r="E50" t="s">
        <v>290</v>
      </c>
    </row>
    <row r="51" spans="3:5" x14ac:dyDescent="0.25">
      <c r="C51" s="19" t="s">
        <v>291</v>
      </c>
      <c r="E51" t="s">
        <v>292</v>
      </c>
    </row>
    <row r="52" spans="3:5" x14ac:dyDescent="0.25">
      <c r="C52" s="19" t="s">
        <v>287</v>
      </c>
      <c r="E52" t="s">
        <v>293</v>
      </c>
    </row>
    <row r="53" spans="3:5" x14ac:dyDescent="0.25">
      <c r="C53" s="19" t="s">
        <v>288</v>
      </c>
      <c r="E53" t="s">
        <v>294</v>
      </c>
    </row>
    <row r="54" spans="3:5" x14ac:dyDescent="0.25">
      <c r="C54" s="19" t="s">
        <v>289</v>
      </c>
      <c r="E54" t="s">
        <v>295</v>
      </c>
    </row>
    <row r="55" spans="3:5" x14ac:dyDescent="0.25">
      <c r="C55" s="19" t="s">
        <v>290</v>
      </c>
      <c r="E55" t="s">
        <v>296</v>
      </c>
    </row>
    <row r="56" spans="3:5" x14ac:dyDescent="0.25">
      <c r="C56" s="19" t="s">
        <v>293</v>
      </c>
      <c r="E56" t="s">
        <v>297</v>
      </c>
    </row>
    <row r="57" spans="3:5" ht="30" x14ac:dyDescent="0.25">
      <c r="C57" s="19" t="s">
        <v>298</v>
      </c>
      <c r="E57" t="s">
        <v>299</v>
      </c>
    </row>
    <row r="58" spans="3:5" ht="30" x14ac:dyDescent="0.25">
      <c r="C58" s="19" t="s">
        <v>294</v>
      </c>
      <c r="E58" t="s">
        <v>300</v>
      </c>
    </row>
    <row r="59" spans="3:5" ht="30" x14ac:dyDescent="0.25">
      <c r="C59" s="19" t="s">
        <v>295</v>
      </c>
      <c r="E59" t="s">
        <v>301</v>
      </c>
    </row>
    <row r="60" spans="3:5" x14ac:dyDescent="0.25">
      <c r="C60" s="19" t="s">
        <v>296</v>
      </c>
      <c r="E60" t="s">
        <v>302</v>
      </c>
    </row>
    <row r="61" spans="3:5" x14ac:dyDescent="0.25">
      <c r="C61" s="19" t="s">
        <v>297</v>
      </c>
      <c r="E61" t="s">
        <v>303</v>
      </c>
    </row>
    <row r="62" spans="3:5" x14ac:dyDescent="0.25">
      <c r="C62" s="19" t="s">
        <v>299</v>
      </c>
      <c r="E62" t="s">
        <v>304</v>
      </c>
    </row>
    <row r="63" spans="3:5" x14ac:dyDescent="0.25">
      <c r="C63" s="19" t="s">
        <v>300</v>
      </c>
      <c r="E63" t="s">
        <v>305</v>
      </c>
    </row>
    <row r="64" spans="3:5" x14ac:dyDescent="0.25">
      <c r="C64" s="19" t="s">
        <v>301</v>
      </c>
      <c r="E64" t="s">
        <v>306</v>
      </c>
    </row>
    <row r="65" spans="3:5" ht="30" x14ac:dyDescent="0.25">
      <c r="C65" s="19" t="s">
        <v>302</v>
      </c>
      <c r="E65" t="s">
        <v>307</v>
      </c>
    </row>
    <row r="66" spans="3:5" x14ac:dyDescent="0.25">
      <c r="C66" s="19" t="s">
        <v>303</v>
      </c>
      <c r="E66" t="s">
        <v>308</v>
      </c>
    </row>
    <row r="67" spans="3:5" x14ac:dyDescent="0.25">
      <c r="C67" s="19" t="s">
        <v>304</v>
      </c>
      <c r="E67" t="s">
        <v>309</v>
      </c>
    </row>
    <row r="68" spans="3:5" x14ac:dyDescent="0.25">
      <c r="C68" s="19" t="s">
        <v>305</v>
      </c>
      <c r="E68" t="s">
        <v>310</v>
      </c>
    </row>
    <row r="69" spans="3:5" x14ac:dyDescent="0.25">
      <c r="C69" s="19" t="s">
        <v>306</v>
      </c>
      <c r="E69" t="s">
        <v>311</v>
      </c>
    </row>
    <row r="70" spans="3:5" x14ac:dyDescent="0.25">
      <c r="C70" s="19" t="s">
        <v>312</v>
      </c>
      <c r="E70" t="s">
        <v>313</v>
      </c>
    </row>
    <row r="71" spans="3:5" x14ac:dyDescent="0.25">
      <c r="C71" s="19" t="s">
        <v>308</v>
      </c>
      <c r="E71" t="s">
        <v>314</v>
      </c>
    </row>
    <row r="72" spans="3:5" x14ac:dyDescent="0.25">
      <c r="C72" s="19" t="s">
        <v>309</v>
      </c>
      <c r="E72" t="s">
        <v>315</v>
      </c>
    </row>
    <row r="73" spans="3:5" x14ac:dyDescent="0.25">
      <c r="C73" s="19" t="s">
        <v>310</v>
      </c>
      <c r="E73" t="s">
        <v>316</v>
      </c>
    </row>
    <row r="74" spans="3:5" x14ac:dyDescent="0.25">
      <c r="C74" s="19" t="s">
        <v>311</v>
      </c>
      <c r="E74" t="s">
        <v>317</v>
      </c>
    </row>
    <row r="75" spans="3:5" x14ac:dyDescent="0.25">
      <c r="C75" s="19" t="s">
        <v>313</v>
      </c>
      <c r="E75" t="s">
        <v>318</v>
      </c>
    </row>
    <row r="76" spans="3:5" x14ac:dyDescent="0.25">
      <c r="C76" s="19" t="s">
        <v>314</v>
      </c>
      <c r="E76" t="s">
        <v>319</v>
      </c>
    </row>
    <row r="77" spans="3:5" ht="30" x14ac:dyDescent="0.25">
      <c r="C77" s="19" t="s">
        <v>320</v>
      </c>
      <c r="E77" t="s">
        <v>321</v>
      </c>
    </row>
    <row r="78" spans="3:5" x14ac:dyDescent="0.25">
      <c r="C78" s="19" t="s">
        <v>315</v>
      </c>
      <c r="E78" t="s">
        <v>322</v>
      </c>
    </row>
    <row r="79" spans="3:5" x14ac:dyDescent="0.25">
      <c r="C79" s="19" t="s">
        <v>316</v>
      </c>
      <c r="E79" t="s">
        <v>323</v>
      </c>
    </row>
    <row r="80" spans="3:5" x14ac:dyDescent="0.25">
      <c r="C80" s="19" t="s">
        <v>317</v>
      </c>
      <c r="E80" t="s">
        <v>324</v>
      </c>
    </row>
    <row r="81" spans="3:5" x14ac:dyDescent="0.25">
      <c r="C81" s="19" t="s">
        <v>318</v>
      </c>
      <c r="E81" t="s">
        <v>325</v>
      </c>
    </row>
    <row r="82" spans="3:5" x14ac:dyDescent="0.25">
      <c r="C82" s="19" t="s">
        <v>326</v>
      </c>
      <c r="E82" t="s">
        <v>327</v>
      </c>
    </row>
    <row r="83" spans="3:5" x14ac:dyDescent="0.25">
      <c r="C83" s="19" t="s">
        <v>321</v>
      </c>
      <c r="E83" t="s">
        <v>328</v>
      </c>
    </row>
    <row r="84" spans="3:5" x14ac:dyDescent="0.25">
      <c r="C84" s="19" t="s">
        <v>329</v>
      </c>
      <c r="E84" t="s">
        <v>330</v>
      </c>
    </row>
    <row r="85" spans="3:5" x14ac:dyDescent="0.25">
      <c r="C85" s="19" t="s">
        <v>322</v>
      </c>
      <c r="E85" t="s">
        <v>331</v>
      </c>
    </row>
    <row r="86" spans="3:5" x14ac:dyDescent="0.25">
      <c r="C86" s="19" t="s">
        <v>323</v>
      </c>
      <c r="E86" t="s">
        <v>332</v>
      </c>
    </row>
    <row r="87" spans="3:5" ht="30" x14ac:dyDescent="0.25">
      <c r="C87" s="19" t="s">
        <v>333</v>
      </c>
      <c r="E87" t="s">
        <v>334</v>
      </c>
    </row>
    <row r="88" spans="3:5" x14ac:dyDescent="0.25">
      <c r="C88" s="19" t="s">
        <v>335</v>
      </c>
      <c r="E88" t="s">
        <v>336</v>
      </c>
    </row>
    <row r="89" spans="3:5" x14ac:dyDescent="0.25">
      <c r="C89" s="19" t="s">
        <v>328</v>
      </c>
      <c r="E89" t="s">
        <v>337</v>
      </c>
    </row>
    <row r="90" spans="3:5" x14ac:dyDescent="0.25">
      <c r="C90" s="19" t="s">
        <v>338</v>
      </c>
      <c r="E90" t="s">
        <v>339</v>
      </c>
    </row>
    <row r="91" spans="3:5" x14ac:dyDescent="0.25">
      <c r="C91" s="19" t="s">
        <v>330</v>
      </c>
      <c r="E91" t="s">
        <v>340</v>
      </c>
    </row>
    <row r="92" spans="3:5" x14ac:dyDescent="0.25">
      <c r="C92" s="19" t="s">
        <v>331</v>
      </c>
      <c r="E92" t="s">
        <v>341</v>
      </c>
    </row>
    <row r="93" spans="3:5" x14ac:dyDescent="0.25">
      <c r="C93" s="19" t="s">
        <v>332</v>
      </c>
      <c r="E93" t="s">
        <v>342</v>
      </c>
    </row>
    <row r="94" spans="3:5" x14ac:dyDescent="0.25">
      <c r="C94" s="19" t="s">
        <v>334</v>
      </c>
      <c r="E94" t="s">
        <v>343</v>
      </c>
    </row>
    <row r="95" spans="3:5" x14ac:dyDescent="0.25">
      <c r="C95" s="19" t="s">
        <v>336</v>
      </c>
      <c r="E95" t="s">
        <v>344</v>
      </c>
    </row>
    <row r="96" spans="3:5" x14ac:dyDescent="0.25">
      <c r="C96" s="19" t="s">
        <v>337</v>
      </c>
      <c r="E96" t="s">
        <v>345</v>
      </c>
    </row>
    <row r="97" spans="3:5" x14ac:dyDescent="0.25">
      <c r="C97" s="19" t="s">
        <v>339</v>
      </c>
      <c r="E97" t="s">
        <v>346</v>
      </c>
    </row>
    <row r="98" spans="3:5" x14ac:dyDescent="0.25">
      <c r="C98" s="19" t="s">
        <v>340</v>
      </c>
      <c r="E98" t="s">
        <v>347</v>
      </c>
    </row>
    <row r="99" spans="3:5" x14ac:dyDescent="0.25">
      <c r="C99" s="19" t="s">
        <v>348</v>
      </c>
      <c r="E99" t="s">
        <v>349</v>
      </c>
    </row>
    <row r="100" spans="3:5" x14ac:dyDescent="0.25">
      <c r="C100" s="19" t="s">
        <v>341</v>
      </c>
      <c r="E100" t="s">
        <v>350</v>
      </c>
    </row>
    <row r="101" spans="3:5" x14ac:dyDescent="0.25">
      <c r="C101" s="19" t="s">
        <v>342</v>
      </c>
      <c r="E101" t="s">
        <v>351</v>
      </c>
    </row>
    <row r="102" spans="3:5" x14ac:dyDescent="0.25">
      <c r="C102" s="19" t="s">
        <v>343</v>
      </c>
      <c r="E102" t="s">
        <v>352</v>
      </c>
    </row>
    <row r="103" spans="3:5" ht="30" x14ac:dyDescent="0.25">
      <c r="C103" s="19" t="s">
        <v>353</v>
      </c>
      <c r="E103" t="s">
        <v>354</v>
      </c>
    </row>
    <row r="104" spans="3:5" x14ac:dyDescent="0.25">
      <c r="C104" s="19" t="s">
        <v>345</v>
      </c>
      <c r="E104" t="s">
        <v>355</v>
      </c>
    </row>
    <row r="105" spans="3:5" x14ac:dyDescent="0.25">
      <c r="C105" s="19" t="s">
        <v>346</v>
      </c>
      <c r="E105" t="s">
        <v>356</v>
      </c>
    </row>
    <row r="106" spans="3:5" x14ac:dyDescent="0.25">
      <c r="C106" s="19" t="s">
        <v>357</v>
      </c>
      <c r="E106" t="s">
        <v>358</v>
      </c>
    </row>
    <row r="107" spans="3:5" x14ac:dyDescent="0.25">
      <c r="C107" s="19" t="s">
        <v>350</v>
      </c>
      <c r="E107" t="s">
        <v>359</v>
      </c>
    </row>
    <row r="108" spans="3:5" x14ac:dyDescent="0.25">
      <c r="C108" s="19" t="s">
        <v>351</v>
      </c>
      <c r="E108" t="s">
        <v>360</v>
      </c>
    </row>
    <row r="109" spans="3:5" x14ac:dyDescent="0.25">
      <c r="C109" s="19" t="s">
        <v>361</v>
      </c>
      <c r="E109" t="s">
        <v>362</v>
      </c>
    </row>
    <row r="110" spans="3:5" x14ac:dyDescent="0.25">
      <c r="C110" s="19" t="s">
        <v>352</v>
      </c>
      <c r="E110" t="s">
        <v>363</v>
      </c>
    </row>
    <row r="111" spans="3:5" x14ac:dyDescent="0.25">
      <c r="C111" s="19" t="s">
        <v>354</v>
      </c>
      <c r="E111" t="s">
        <v>364</v>
      </c>
    </row>
    <row r="112" spans="3:5" x14ac:dyDescent="0.25">
      <c r="C112" s="19" t="s">
        <v>365</v>
      </c>
      <c r="E112" t="s">
        <v>366</v>
      </c>
    </row>
    <row r="113" spans="3:5" x14ac:dyDescent="0.25">
      <c r="C113" s="19" t="s">
        <v>356</v>
      </c>
      <c r="E113" t="s">
        <v>367</v>
      </c>
    </row>
    <row r="114" spans="3:5" x14ac:dyDescent="0.25">
      <c r="C114" s="19" t="s">
        <v>358</v>
      </c>
      <c r="E114" t="s">
        <v>368</v>
      </c>
    </row>
    <row r="115" spans="3:5" x14ac:dyDescent="0.25">
      <c r="C115" s="19" t="s">
        <v>359</v>
      </c>
      <c r="E115" t="s">
        <v>369</v>
      </c>
    </row>
    <row r="116" spans="3:5" x14ac:dyDescent="0.25">
      <c r="C116" s="19" t="s">
        <v>360</v>
      </c>
      <c r="E116" t="s">
        <v>370</v>
      </c>
    </row>
    <row r="117" spans="3:5" x14ac:dyDescent="0.25">
      <c r="C117" s="19" t="s">
        <v>362</v>
      </c>
      <c r="E117" t="s">
        <v>371</v>
      </c>
    </row>
    <row r="118" spans="3:5" x14ac:dyDescent="0.25">
      <c r="C118" s="19" t="s">
        <v>363</v>
      </c>
      <c r="E118" t="s">
        <v>372</v>
      </c>
    </row>
    <row r="119" spans="3:5" x14ac:dyDescent="0.25">
      <c r="C119" s="19" t="s">
        <v>364</v>
      </c>
      <c r="E119" t="s">
        <v>373</v>
      </c>
    </row>
    <row r="120" spans="3:5" x14ac:dyDescent="0.25">
      <c r="C120" s="19" t="s">
        <v>366</v>
      </c>
      <c r="E120" t="s">
        <v>374</v>
      </c>
    </row>
    <row r="121" spans="3:5" x14ac:dyDescent="0.25">
      <c r="C121" s="19" t="s">
        <v>375</v>
      </c>
      <c r="E121" t="s">
        <v>376</v>
      </c>
    </row>
    <row r="122" spans="3:5" x14ac:dyDescent="0.25">
      <c r="C122" s="19" t="s">
        <v>367</v>
      </c>
      <c r="E122" t="s">
        <v>377</v>
      </c>
    </row>
    <row r="123" spans="3:5" x14ac:dyDescent="0.25">
      <c r="C123" s="19" t="s">
        <v>368</v>
      </c>
      <c r="E123" t="s">
        <v>378</v>
      </c>
    </row>
    <row r="124" spans="3:5" x14ac:dyDescent="0.25">
      <c r="C124" s="19" t="s">
        <v>379</v>
      </c>
      <c r="E124" t="s">
        <v>380</v>
      </c>
    </row>
    <row r="125" spans="3:5" ht="30" x14ac:dyDescent="0.25">
      <c r="C125" s="19" t="s">
        <v>369</v>
      </c>
      <c r="E125" t="s">
        <v>381</v>
      </c>
    </row>
    <row r="126" spans="3:5" x14ac:dyDescent="0.25">
      <c r="C126" s="19" t="s">
        <v>370</v>
      </c>
      <c r="E126" t="s">
        <v>382</v>
      </c>
    </row>
    <row r="127" spans="3:5" ht="30" x14ac:dyDescent="0.25">
      <c r="C127" s="19" t="s">
        <v>383</v>
      </c>
      <c r="E127" t="s">
        <v>384</v>
      </c>
    </row>
    <row r="128" spans="3:5" x14ac:dyDescent="0.25">
      <c r="C128" s="19" t="s">
        <v>371</v>
      </c>
      <c r="E128" t="s">
        <v>385</v>
      </c>
    </row>
    <row r="129" spans="3:5" x14ac:dyDescent="0.25">
      <c r="C129" s="19" t="s">
        <v>372</v>
      </c>
      <c r="E129" t="s">
        <v>386</v>
      </c>
    </row>
    <row r="130" spans="3:5" x14ac:dyDescent="0.25">
      <c r="C130" s="19" t="s">
        <v>373</v>
      </c>
      <c r="E130" t="s">
        <v>387</v>
      </c>
    </row>
    <row r="131" spans="3:5" x14ac:dyDescent="0.25">
      <c r="C131" s="19" t="s">
        <v>374</v>
      </c>
      <c r="E131" t="s">
        <v>388</v>
      </c>
    </row>
    <row r="132" spans="3:5" x14ac:dyDescent="0.25">
      <c r="C132" s="19" t="s">
        <v>389</v>
      </c>
      <c r="E132" t="s">
        <v>390</v>
      </c>
    </row>
    <row r="133" spans="3:5" x14ac:dyDescent="0.25">
      <c r="C133" s="19" t="s">
        <v>376</v>
      </c>
      <c r="E133" t="s">
        <v>391</v>
      </c>
    </row>
    <row r="134" spans="3:5" x14ac:dyDescent="0.25">
      <c r="C134" s="19" t="s">
        <v>377</v>
      </c>
      <c r="E134" t="s">
        <v>392</v>
      </c>
    </row>
    <row r="135" spans="3:5" x14ac:dyDescent="0.25">
      <c r="C135" s="19" t="s">
        <v>378</v>
      </c>
      <c r="E135" t="s">
        <v>393</v>
      </c>
    </row>
    <row r="136" spans="3:5" x14ac:dyDescent="0.25">
      <c r="C136" s="19" t="s">
        <v>380</v>
      </c>
      <c r="E136" t="s">
        <v>394</v>
      </c>
    </row>
    <row r="137" spans="3:5" x14ac:dyDescent="0.25">
      <c r="C137" s="19" t="s">
        <v>395</v>
      </c>
      <c r="E137" t="s">
        <v>396</v>
      </c>
    </row>
    <row r="138" spans="3:5" x14ac:dyDescent="0.25">
      <c r="C138" s="19" t="s">
        <v>397</v>
      </c>
      <c r="E138" t="s">
        <v>398</v>
      </c>
    </row>
    <row r="139" spans="3:5" x14ac:dyDescent="0.25">
      <c r="C139" s="19" t="s">
        <v>382</v>
      </c>
      <c r="E139" t="s">
        <v>399</v>
      </c>
    </row>
    <row r="140" spans="3:5" x14ac:dyDescent="0.25">
      <c r="C140" s="19" t="s">
        <v>384</v>
      </c>
      <c r="E140" t="s">
        <v>400</v>
      </c>
    </row>
    <row r="141" spans="3:5" x14ac:dyDescent="0.25">
      <c r="C141" s="19" t="s">
        <v>401</v>
      </c>
      <c r="E141" t="s">
        <v>402</v>
      </c>
    </row>
    <row r="142" spans="3:5" x14ac:dyDescent="0.25">
      <c r="C142" s="19" t="s">
        <v>385</v>
      </c>
      <c r="E142" t="s">
        <v>403</v>
      </c>
    </row>
    <row r="143" spans="3:5" x14ac:dyDescent="0.25">
      <c r="C143" s="19" t="s">
        <v>386</v>
      </c>
      <c r="E143" t="s">
        <v>404</v>
      </c>
    </row>
    <row r="144" spans="3:5" x14ac:dyDescent="0.25">
      <c r="C144" s="19" t="s">
        <v>405</v>
      </c>
      <c r="E144" t="s">
        <v>406</v>
      </c>
    </row>
    <row r="145" spans="3:5" x14ac:dyDescent="0.25">
      <c r="C145" s="19" t="s">
        <v>407</v>
      </c>
      <c r="E145" t="s">
        <v>408</v>
      </c>
    </row>
    <row r="146" spans="3:5" x14ac:dyDescent="0.25">
      <c r="C146" s="19" t="s">
        <v>387</v>
      </c>
      <c r="E146" t="s">
        <v>409</v>
      </c>
    </row>
    <row r="147" spans="3:5" x14ac:dyDescent="0.25">
      <c r="C147" s="19" t="s">
        <v>390</v>
      </c>
      <c r="E147" t="s">
        <v>410</v>
      </c>
    </row>
    <row r="148" spans="3:5" x14ac:dyDescent="0.25">
      <c r="C148" s="19" t="s">
        <v>391</v>
      </c>
      <c r="E148" t="s">
        <v>411</v>
      </c>
    </row>
    <row r="149" spans="3:5" x14ac:dyDescent="0.25">
      <c r="C149" s="19" t="s">
        <v>392</v>
      </c>
      <c r="E149" t="s">
        <v>412</v>
      </c>
    </row>
    <row r="150" spans="3:5" x14ac:dyDescent="0.25">
      <c r="C150" s="19" t="s">
        <v>393</v>
      </c>
      <c r="E150" t="s">
        <v>413</v>
      </c>
    </row>
    <row r="151" spans="3:5" x14ac:dyDescent="0.25">
      <c r="C151" s="19" t="s">
        <v>414</v>
      </c>
      <c r="E151" t="s">
        <v>415</v>
      </c>
    </row>
    <row r="152" spans="3:5" x14ac:dyDescent="0.25">
      <c r="C152" s="19" t="s">
        <v>402</v>
      </c>
      <c r="E152" t="s">
        <v>416</v>
      </c>
    </row>
    <row r="153" spans="3:5" x14ac:dyDescent="0.25">
      <c r="C153" s="19" t="s">
        <v>403</v>
      </c>
      <c r="E153" t="s">
        <v>417</v>
      </c>
    </row>
    <row r="154" spans="3:5" x14ac:dyDescent="0.25">
      <c r="C154" s="19" t="s">
        <v>404</v>
      </c>
      <c r="E154" t="s">
        <v>418</v>
      </c>
    </row>
    <row r="155" spans="3:5" x14ac:dyDescent="0.25">
      <c r="C155" s="19" t="s">
        <v>419</v>
      </c>
      <c r="E155" t="s">
        <v>420</v>
      </c>
    </row>
    <row r="156" spans="3:5" x14ac:dyDescent="0.25">
      <c r="C156" s="19" t="s">
        <v>406</v>
      </c>
      <c r="E156" t="s">
        <v>421</v>
      </c>
    </row>
    <row r="157" spans="3:5" x14ac:dyDescent="0.25">
      <c r="C157" s="19" t="s">
        <v>422</v>
      </c>
      <c r="E157" t="s">
        <v>423</v>
      </c>
    </row>
    <row r="158" spans="3:5" x14ac:dyDescent="0.25">
      <c r="C158" s="19" t="s">
        <v>408</v>
      </c>
      <c r="E158" t="s">
        <v>424</v>
      </c>
    </row>
    <row r="159" spans="3:5" x14ac:dyDescent="0.25">
      <c r="C159" s="19" t="s">
        <v>425</v>
      </c>
      <c r="E159" t="s">
        <v>426</v>
      </c>
    </row>
    <row r="160" spans="3:5" x14ac:dyDescent="0.25">
      <c r="C160" s="19" t="s">
        <v>410</v>
      </c>
      <c r="E160" t="s">
        <v>427</v>
      </c>
    </row>
    <row r="161" spans="3:5" x14ac:dyDescent="0.25">
      <c r="C161" s="19" t="s">
        <v>411</v>
      </c>
      <c r="E161" t="s">
        <v>428</v>
      </c>
    </row>
    <row r="162" spans="3:5" x14ac:dyDescent="0.25">
      <c r="C162" s="19" t="s">
        <v>412</v>
      </c>
      <c r="E162" t="s">
        <v>429</v>
      </c>
    </row>
    <row r="163" spans="3:5" x14ac:dyDescent="0.25">
      <c r="C163" s="19" t="s">
        <v>413</v>
      </c>
      <c r="E163" t="s">
        <v>430</v>
      </c>
    </row>
    <row r="164" spans="3:5" x14ac:dyDescent="0.25">
      <c r="C164" s="19" t="s">
        <v>415</v>
      </c>
      <c r="E164" t="s">
        <v>431</v>
      </c>
    </row>
    <row r="165" spans="3:5" x14ac:dyDescent="0.25">
      <c r="C165" s="19" t="s">
        <v>416</v>
      </c>
      <c r="E165" t="s">
        <v>432</v>
      </c>
    </row>
    <row r="166" spans="3:5" x14ac:dyDescent="0.25">
      <c r="C166" s="19" t="s">
        <v>417</v>
      </c>
      <c r="E166" t="s">
        <v>433</v>
      </c>
    </row>
    <row r="167" spans="3:5" x14ac:dyDescent="0.25">
      <c r="C167" s="19" t="s">
        <v>418</v>
      </c>
      <c r="E167" t="s">
        <v>434</v>
      </c>
    </row>
    <row r="168" spans="3:5" x14ac:dyDescent="0.25">
      <c r="C168" s="19" t="s">
        <v>424</v>
      </c>
      <c r="E168" t="s">
        <v>435</v>
      </c>
    </row>
    <row r="169" spans="3:5" x14ac:dyDescent="0.25">
      <c r="C169" s="19" t="s">
        <v>426</v>
      </c>
      <c r="E169" t="s">
        <v>436</v>
      </c>
    </row>
    <row r="170" spans="3:5" x14ac:dyDescent="0.25">
      <c r="C170" s="19" t="s">
        <v>427</v>
      </c>
      <c r="E170" t="s">
        <v>437</v>
      </c>
    </row>
    <row r="171" spans="3:5" x14ac:dyDescent="0.25">
      <c r="C171" s="19" t="s">
        <v>428</v>
      </c>
      <c r="E171" t="s">
        <v>438</v>
      </c>
    </row>
    <row r="172" spans="3:5" x14ac:dyDescent="0.25">
      <c r="C172" s="19" t="s">
        <v>429</v>
      </c>
      <c r="E172" t="s">
        <v>439</v>
      </c>
    </row>
    <row r="173" spans="3:5" x14ac:dyDescent="0.25">
      <c r="C173" s="19" t="s">
        <v>430</v>
      </c>
      <c r="E173" t="s">
        <v>440</v>
      </c>
    </row>
    <row r="174" spans="3:5" x14ac:dyDescent="0.25">
      <c r="C174" s="19" t="s">
        <v>431</v>
      </c>
      <c r="E174" t="s">
        <v>441</v>
      </c>
    </row>
    <row r="175" spans="3:5" x14ac:dyDescent="0.25">
      <c r="C175" s="19" t="s">
        <v>432</v>
      </c>
      <c r="E175" t="s">
        <v>442</v>
      </c>
    </row>
    <row r="176" spans="3:5" x14ac:dyDescent="0.25">
      <c r="C176" s="19" t="s">
        <v>433</v>
      </c>
      <c r="E176" t="s">
        <v>443</v>
      </c>
    </row>
    <row r="177" spans="3:5" x14ac:dyDescent="0.25">
      <c r="C177" s="19" t="s">
        <v>434</v>
      </c>
      <c r="E177" s="18" t="s">
        <v>172</v>
      </c>
    </row>
    <row r="178" spans="3:5" x14ac:dyDescent="0.25">
      <c r="C178" s="19" t="s">
        <v>444</v>
      </c>
    </row>
    <row r="179" spans="3:5" x14ac:dyDescent="0.25">
      <c r="C179" s="19" t="s">
        <v>436</v>
      </c>
    </row>
    <row r="180" spans="3:5" ht="15" customHeight="1" x14ac:dyDescent="0.25">
      <c r="C180" s="19" t="s">
        <v>445</v>
      </c>
    </row>
    <row r="181" spans="3:5" x14ac:dyDescent="0.25">
      <c r="C181" s="19" t="s">
        <v>437</v>
      </c>
    </row>
    <row r="182" spans="3:5" x14ac:dyDescent="0.25">
      <c r="C182" s="19" t="s">
        <v>438</v>
      </c>
    </row>
    <row r="183" spans="3:5" x14ac:dyDescent="0.25">
      <c r="C183" s="19" t="s">
        <v>439</v>
      </c>
    </row>
    <row r="184" spans="3:5" x14ac:dyDescent="0.25">
      <c r="C184" s="19" t="s">
        <v>440</v>
      </c>
    </row>
    <row r="185" spans="3:5" x14ac:dyDescent="0.25">
      <c r="C185" s="19" t="s">
        <v>441</v>
      </c>
    </row>
    <row r="186" spans="3:5" x14ac:dyDescent="0.25">
      <c r="C186" s="19" t="s">
        <v>446</v>
      </c>
    </row>
    <row r="187" spans="3:5" x14ac:dyDescent="0.25">
      <c r="C187" s="21" t="s">
        <v>447</v>
      </c>
    </row>
  </sheetData>
  <sortState xmlns:xlrd2="http://schemas.microsoft.com/office/spreadsheetml/2017/richdata2" ref="E1:E177">
    <sortCondition ref="E17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5F740-CAEC-4F43-8D96-4B33A3B3E007}">
  <sheetPr codeName="Sheet4">
    <tabColor rgb="FFFFFF00"/>
  </sheetPr>
  <dimension ref="A1:AL303"/>
  <sheetViews>
    <sheetView workbookViewId="0">
      <pane xSplit="4" ySplit="1" topLeftCell="Z2" activePane="bottomRight" state="frozen"/>
      <selection pane="topRight" activeCell="E1" sqref="E1"/>
      <selection pane="bottomLeft" activeCell="A2" sqref="A2"/>
      <selection pane="bottomRight" activeCell="AJ302" sqref="AJ302"/>
    </sheetView>
  </sheetViews>
  <sheetFormatPr defaultColWidth="9.140625" defaultRowHeight="15" x14ac:dyDescent="0.25"/>
  <cols>
    <col min="1" max="1" width="4.7109375" style="6" customWidth="1"/>
    <col min="2" max="2" width="24" style="5" customWidth="1"/>
    <col min="3" max="3" width="25.42578125" style="5" customWidth="1"/>
    <col min="4" max="4" width="6.7109375" style="5" customWidth="1"/>
    <col min="5" max="13" width="6.28515625" style="8" bestFit="1" customWidth="1"/>
    <col min="14" max="33" width="7.28515625" style="8" bestFit="1" customWidth="1"/>
    <col min="34" max="34" width="7.28515625" style="5" bestFit="1" customWidth="1"/>
    <col min="35" max="35" width="7.28515625" style="5" customWidth="1"/>
    <col min="36" max="36" width="13.140625" style="5" bestFit="1" customWidth="1"/>
    <col min="37" max="37" width="12.140625" style="5" bestFit="1" customWidth="1"/>
    <col min="38" max="38" width="17" style="45" customWidth="1"/>
    <col min="39" max="43" width="6.85546875" style="5" customWidth="1"/>
    <col min="44" max="16384" width="9.140625" style="5"/>
  </cols>
  <sheetData>
    <row r="1" spans="1:38" ht="25.5" customHeight="1" x14ac:dyDescent="0.25">
      <c r="A1" s="22" t="s">
        <v>69</v>
      </c>
      <c r="B1" s="22" t="s">
        <v>70</v>
      </c>
      <c r="C1" s="22" t="s">
        <v>71</v>
      </c>
      <c r="D1" s="22" t="s">
        <v>72</v>
      </c>
      <c r="E1" s="13">
        <v>44013</v>
      </c>
      <c r="F1" s="13">
        <v>44014</v>
      </c>
      <c r="G1" s="13">
        <v>44015</v>
      </c>
      <c r="H1" s="13">
        <v>44016</v>
      </c>
      <c r="I1" s="13">
        <v>44017</v>
      </c>
      <c r="J1" s="13">
        <v>44018</v>
      </c>
      <c r="K1" s="13">
        <v>44019</v>
      </c>
      <c r="L1" s="13">
        <v>44020</v>
      </c>
      <c r="M1" s="13">
        <v>44021</v>
      </c>
      <c r="N1" s="13">
        <v>44022</v>
      </c>
      <c r="O1" s="13">
        <v>44023</v>
      </c>
      <c r="P1" s="13">
        <v>44024</v>
      </c>
      <c r="Q1" s="13">
        <v>44025</v>
      </c>
      <c r="R1" s="13">
        <v>44026</v>
      </c>
      <c r="S1" s="13">
        <v>44027</v>
      </c>
      <c r="T1" s="13">
        <v>44028</v>
      </c>
      <c r="U1" s="13">
        <v>44029</v>
      </c>
      <c r="V1" s="13">
        <v>44030</v>
      </c>
      <c r="W1" s="13">
        <v>44031</v>
      </c>
      <c r="X1" s="13">
        <v>44032</v>
      </c>
      <c r="Y1" s="13">
        <v>44033</v>
      </c>
      <c r="Z1" s="13">
        <v>44034</v>
      </c>
      <c r="AA1" s="13">
        <v>44035</v>
      </c>
      <c r="AB1" s="13">
        <v>44036</v>
      </c>
      <c r="AC1" s="13">
        <v>44037</v>
      </c>
      <c r="AD1" s="13">
        <v>44038</v>
      </c>
      <c r="AE1" s="13">
        <v>44039</v>
      </c>
      <c r="AF1" s="13">
        <v>44040</v>
      </c>
      <c r="AG1" s="13">
        <v>44041</v>
      </c>
      <c r="AH1" s="13">
        <v>44042</v>
      </c>
      <c r="AI1" s="13">
        <v>44043</v>
      </c>
      <c r="AJ1" s="46" t="s">
        <v>73</v>
      </c>
      <c r="AK1" s="46" t="s">
        <v>74</v>
      </c>
      <c r="AL1" s="53" t="s">
        <v>75</v>
      </c>
    </row>
    <row r="2" spans="1:38" x14ac:dyDescent="0.25">
      <c r="A2" s="10">
        <f>1</f>
        <v>1</v>
      </c>
      <c r="B2" s="11">
        <f>Enrollment!B2</f>
        <v>0</v>
      </c>
      <c r="C2" s="12">
        <f>Enrollment!D2</f>
        <v>0</v>
      </c>
      <c r="D2" s="51">
        <f>Enrollment!N2</f>
        <v>0</v>
      </c>
      <c r="E2" s="29"/>
      <c r="F2" s="29"/>
      <c r="G2" s="29"/>
      <c r="H2" s="29"/>
      <c r="I2" s="29"/>
      <c r="J2" s="29"/>
      <c r="K2" s="29"/>
      <c r="L2" s="29"/>
      <c r="M2" s="29"/>
      <c r="N2" s="29"/>
      <c r="O2" s="29"/>
      <c r="P2" s="9"/>
      <c r="Q2" s="9"/>
      <c r="R2" s="9"/>
      <c r="S2" s="9"/>
      <c r="T2" s="9"/>
      <c r="U2" s="9"/>
      <c r="V2" s="9"/>
      <c r="W2" s="9"/>
      <c r="X2" s="9"/>
      <c r="Y2" s="9"/>
      <c r="Z2" s="9"/>
      <c r="AA2" s="9"/>
      <c r="AB2" s="9"/>
      <c r="AC2" s="9"/>
      <c r="AD2" s="9"/>
      <c r="AE2" s="9"/>
      <c r="AF2" s="9"/>
      <c r="AG2" s="9"/>
      <c r="AH2" s="9"/>
      <c r="AI2" s="9"/>
      <c r="AJ2" s="11">
        <f>COUNTIF(E2:AI2,"1")</f>
        <v>0</v>
      </c>
      <c r="AK2" s="11">
        <f>COUNTIFS(E2:AI2,"1")+COUNTIF(E2:AI2,"0")</f>
        <v>0</v>
      </c>
      <c r="AL2" s="47" t="e">
        <f>AJ2/AK2</f>
        <v>#DIV/0!</v>
      </c>
    </row>
    <row r="3" spans="1:38" x14ac:dyDescent="0.25">
      <c r="A3" s="10">
        <f>A2+1</f>
        <v>2</v>
      </c>
      <c r="B3" s="11">
        <f>Enrollment!B3</f>
        <v>0</v>
      </c>
      <c r="C3" s="12">
        <f>Enrollment!D3</f>
        <v>0</v>
      </c>
      <c r="D3" s="51">
        <f>Enrollment!N3</f>
        <v>0</v>
      </c>
      <c r="E3" s="29"/>
      <c r="F3" s="29"/>
      <c r="G3" s="29"/>
      <c r="H3" s="29"/>
      <c r="I3" s="29"/>
      <c r="J3" s="29"/>
      <c r="K3" s="29"/>
      <c r="L3" s="29"/>
      <c r="M3" s="29"/>
      <c r="N3" s="29"/>
      <c r="O3" s="29"/>
      <c r="P3" s="9"/>
      <c r="Q3" s="9"/>
      <c r="R3" s="9"/>
      <c r="S3" s="9"/>
      <c r="T3" s="9"/>
      <c r="U3" s="9"/>
      <c r="V3" s="9"/>
      <c r="W3" s="9"/>
      <c r="X3" s="9"/>
      <c r="Y3" s="9"/>
      <c r="Z3" s="9"/>
      <c r="AA3" s="9"/>
      <c r="AB3" s="9"/>
      <c r="AC3" s="9"/>
      <c r="AD3" s="9"/>
      <c r="AE3" s="9"/>
      <c r="AF3" s="9"/>
      <c r="AG3" s="9"/>
      <c r="AH3" s="9"/>
      <c r="AI3" s="9"/>
      <c r="AJ3" s="11">
        <f t="shared" ref="AJ3:AJ66" si="0">COUNTIF(E3:AI3,"1")</f>
        <v>0</v>
      </c>
      <c r="AK3" s="11">
        <f t="shared" ref="AK3:AK66" si="1">COUNTIFS(E3:AI3,"1")+COUNTIF(E3:AI3,"0")</f>
        <v>0</v>
      </c>
      <c r="AL3" s="47" t="e">
        <f t="shared" ref="AL3:AL66" si="2">AJ3/AK3</f>
        <v>#DIV/0!</v>
      </c>
    </row>
    <row r="4" spans="1:38" x14ac:dyDescent="0.25">
      <c r="A4" s="10">
        <f t="shared" ref="A4:A67" si="3">A3+1</f>
        <v>3</v>
      </c>
      <c r="B4" s="11">
        <f>Enrollment!B4</f>
        <v>0</v>
      </c>
      <c r="C4" s="12">
        <f>Enrollment!D4</f>
        <v>0</v>
      </c>
      <c r="D4" s="51">
        <f>Enrollment!N4</f>
        <v>0</v>
      </c>
      <c r="E4" s="29"/>
      <c r="F4" s="29"/>
      <c r="G4" s="29"/>
      <c r="H4" s="29"/>
      <c r="I4" s="29"/>
      <c r="J4" s="29"/>
      <c r="K4" s="29"/>
      <c r="L4" s="29"/>
      <c r="M4" s="29"/>
      <c r="N4" s="29"/>
      <c r="O4" s="29"/>
      <c r="P4" s="9"/>
      <c r="Q4" s="9"/>
      <c r="R4" s="9"/>
      <c r="S4" s="9"/>
      <c r="T4" s="9"/>
      <c r="U4" s="9"/>
      <c r="V4" s="9"/>
      <c r="W4" s="9"/>
      <c r="X4" s="9"/>
      <c r="Y4" s="9"/>
      <c r="Z4" s="9"/>
      <c r="AA4" s="9"/>
      <c r="AB4" s="9"/>
      <c r="AC4" s="9"/>
      <c r="AD4" s="9"/>
      <c r="AE4" s="9"/>
      <c r="AF4" s="9"/>
      <c r="AG4" s="9"/>
      <c r="AH4" s="9"/>
      <c r="AI4" s="9"/>
      <c r="AJ4" s="11">
        <f t="shared" si="0"/>
        <v>0</v>
      </c>
      <c r="AK4" s="11">
        <f t="shared" si="1"/>
        <v>0</v>
      </c>
      <c r="AL4" s="47" t="e">
        <f t="shared" si="2"/>
        <v>#DIV/0!</v>
      </c>
    </row>
    <row r="5" spans="1:38" x14ac:dyDescent="0.25">
      <c r="A5" s="10">
        <f t="shared" si="3"/>
        <v>4</v>
      </c>
      <c r="B5" s="11">
        <f>Enrollment!B5</f>
        <v>0</v>
      </c>
      <c r="C5" s="12">
        <f>Enrollment!D5</f>
        <v>0</v>
      </c>
      <c r="D5" s="51">
        <f>Enrollment!N5</f>
        <v>0</v>
      </c>
      <c r="E5" s="29"/>
      <c r="F5" s="29"/>
      <c r="G5" s="29"/>
      <c r="H5" s="29"/>
      <c r="I5" s="29"/>
      <c r="J5" s="29"/>
      <c r="K5" s="29"/>
      <c r="L5" s="29"/>
      <c r="M5" s="29"/>
      <c r="N5" s="29"/>
      <c r="O5" s="29"/>
      <c r="P5" s="9"/>
      <c r="Q5" s="9"/>
      <c r="R5" s="9"/>
      <c r="S5" s="9"/>
      <c r="T5" s="9"/>
      <c r="U5" s="9"/>
      <c r="V5" s="9"/>
      <c r="W5" s="9"/>
      <c r="X5" s="9"/>
      <c r="Y5" s="9"/>
      <c r="Z5" s="9"/>
      <c r="AA5" s="9"/>
      <c r="AB5" s="9"/>
      <c r="AC5" s="9"/>
      <c r="AD5" s="9"/>
      <c r="AE5" s="9"/>
      <c r="AF5" s="9"/>
      <c r="AG5" s="9"/>
      <c r="AH5" s="9"/>
      <c r="AI5" s="9"/>
      <c r="AJ5" s="11">
        <f t="shared" si="0"/>
        <v>0</v>
      </c>
      <c r="AK5" s="11">
        <f t="shared" si="1"/>
        <v>0</v>
      </c>
      <c r="AL5" s="47" t="e">
        <f t="shared" si="2"/>
        <v>#DIV/0!</v>
      </c>
    </row>
    <row r="6" spans="1:38" x14ac:dyDescent="0.25">
      <c r="A6" s="10">
        <f t="shared" si="3"/>
        <v>5</v>
      </c>
      <c r="B6" s="11">
        <f>Enrollment!B6</f>
        <v>0</v>
      </c>
      <c r="C6" s="12">
        <f>Enrollment!D6</f>
        <v>0</v>
      </c>
      <c r="D6" s="51">
        <f>Enrollment!N6</f>
        <v>0</v>
      </c>
      <c r="E6" s="29"/>
      <c r="F6" s="29"/>
      <c r="G6" s="29"/>
      <c r="H6" s="29"/>
      <c r="I6" s="29"/>
      <c r="J6" s="29"/>
      <c r="K6" s="29"/>
      <c r="L6" s="29"/>
      <c r="M6" s="29"/>
      <c r="N6" s="29"/>
      <c r="O6" s="29"/>
      <c r="P6" s="9"/>
      <c r="Q6" s="9"/>
      <c r="R6" s="9"/>
      <c r="S6" s="9"/>
      <c r="T6" s="9"/>
      <c r="U6" s="9"/>
      <c r="V6" s="9"/>
      <c r="W6" s="9"/>
      <c r="X6" s="9"/>
      <c r="Y6" s="9"/>
      <c r="Z6" s="9"/>
      <c r="AA6" s="9"/>
      <c r="AB6" s="9"/>
      <c r="AC6" s="9"/>
      <c r="AD6" s="9"/>
      <c r="AE6" s="9"/>
      <c r="AF6" s="9"/>
      <c r="AG6" s="9"/>
      <c r="AH6" s="9"/>
      <c r="AI6" s="9"/>
      <c r="AJ6" s="11">
        <f t="shared" si="0"/>
        <v>0</v>
      </c>
      <c r="AK6" s="11">
        <f t="shared" si="1"/>
        <v>0</v>
      </c>
      <c r="AL6" s="47" t="e">
        <f t="shared" si="2"/>
        <v>#DIV/0!</v>
      </c>
    </row>
    <row r="7" spans="1:38" x14ac:dyDescent="0.25">
      <c r="A7" s="10">
        <f t="shared" si="3"/>
        <v>6</v>
      </c>
      <c r="B7" s="11">
        <f>Enrollment!B7</f>
        <v>0</v>
      </c>
      <c r="C7" s="12">
        <f>Enrollment!D7</f>
        <v>0</v>
      </c>
      <c r="D7" s="51">
        <f>Enrollment!N7</f>
        <v>0</v>
      </c>
      <c r="E7" s="29"/>
      <c r="F7" s="29"/>
      <c r="G7" s="29"/>
      <c r="H7" s="29"/>
      <c r="I7" s="29"/>
      <c r="J7" s="29"/>
      <c r="K7" s="29"/>
      <c r="L7" s="29"/>
      <c r="M7" s="29"/>
      <c r="N7" s="29"/>
      <c r="O7" s="29"/>
      <c r="P7" s="9"/>
      <c r="Q7" s="9"/>
      <c r="R7" s="9"/>
      <c r="S7" s="9"/>
      <c r="T7" s="9"/>
      <c r="U7" s="9"/>
      <c r="V7" s="9"/>
      <c r="W7" s="9"/>
      <c r="X7" s="9"/>
      <c r="Y7" s="9"/>
      <c r="Z7" s="9"/>
      <c r="AA7" s="9"/>
      <c r="AB7" s="9"/>
      <c r="AC7" s="9"/>
      <c r="AD7" s="9"/>
      <c r="AE7" s="9"/>
      <c r="AF7" s="9"/>
      <c r="AG7" s="9"/>
      <c r="AH7" s="9"/>
      <c r="AI7" s="9"/>
      <c r="AJ7" s="11">
        <f t="shared" si="0"/>
        <v>0</v>
      </c>
      <c r="AK7" s="11">
        <f t="shared" si="1"/>
        <v>0</v>
      </c>
      <c r="AL7" s="47" t="e">
        <f t="shared" si="2"/>
        <v>#DIV/0!</v>
      </c>
    </row>
    <row r="8" spans="1:38" x14ac:dyDescent="0.25">
      <c r="A8" s="10">
        <f t="shared" si="3"/>
        <v>7</v>
      </c>
      <c r="B8" s="11">
        <f>Enrollment!B8</f>
        <v>0</v>
      </c>
      <c r="C8" s="12">
        <f>Enrollment!D8</f>
        <v>0</v>
      </c>
      <c r="D8" s="51">
        <f>Enrollment!N8</f>
        <v>0</v>
      </c>
      <c r="E8" s="29"/>
      <c r="F8" s="29"/>
      <c r="G8" s="29"/>
      <c r="H8" s="29"/>
      <c r="I8" s="29"/>
      <c r="J8" s="29"/>
      <c r="K8" s="29"/>
      <c r="L8" s="29"/>
      <c r="M8" s="29"/>
      <c r="N8" s="29"/>
      <c r="O8" s="29"/>
      <c r="P8" s="9"/>
      <c r="Q8" s="9"/>
      <c r="R8" s="9"/>
      <c r="S8" s="9"/>
      <c r="T8" s="9"/>
      <c r="U8" s="9"/>
      <c r="V8" s="9"/>
      <c r="W8" s="9"/>
      <c r="X8" s="9"/>
      <c r="Y8" s="9"/>
      <c r="Z8" s="9"/>
      <c r="AA8" s="9"/>
      <c r="AB8" s="9"/>
      <c r="AC8" s="9"/>
      <c r="AD8" s="9"/>
      <c r="AE8" s="9"/>
      <c r="AF8" s="9"/>
      <c r="AG8" s="9"/>
      <c r="AH8" s="9"/>
      <c r="AI8" s="9"/>
      <c r="AJ8" s="11">
        <f t="shared" si="0"/>
        <v>0</v>
      </c>
      <c r="AK8" s="11">
        <f t="shared" si="1"/>
        <v>0</v>
      </c>
      <c r="AL8" s="47" t="e">
        <f t="shared" si="2"/>
        <v>#DIV/0!</v>
      </c>
    </row>
    <row r="9" spans="1:38" x14ac:dyDescent="0.25">
      <c r="A9" s="10">
        <f t="shared" si="3"/>
        <v>8</v>
      </c>
      <c r="B9" s="11">
        <f>Enrollment!B9</f>
        <v>0</v>
      </c>
      <c r="C9" s="12">
        <f>Enrollment!D9</f>
        <v>0</v>
      </c>
      <c r="D9" s="51">
        <f>Enrollment!N9</f>
        <v>0</v>
      </c>
      <c r="E9" s="29"/>
      <c r="F9" s="29"/>
      <c r="G9" s="29"/>
      <c r="H9" s="29"/>
      <c r="I9" s="29"/>
      <c r="J9" s="29"/>
      <c r="K9" s="29"/>
      <c r="L9" s="29"/>
      <c r="M9" s="29"/>
      <c r="N9" s="29"/>
      <c r="O9" s="29"/>
      <c r="P9" s="9"/>
      <c r="Q9" s="9"/>
      <c r="R9" s="9"/>
      <c r="S9" s="9"/>
      <c r="T9" s="9"/>
      <c r="U9" s="9"/>
      <c r="V9" s="9"/>
      <c r="W9" s="9"/>
      <c r="X9" s="9"/>
      <c r="Y9" s="9"/>
      <c r="Z9" s="9"/>
      <c r="AA9" s="9"/>
      <c r="AB9" s="9"/>
      <c r="AC9" s="9"/>
      <c r="AD9" s="9"/>
      <c r="AE9" s="9"/>
      <c r="AF9" s="9"/>
      <c r="AG9" s="9"/>
      <c r="AH9" s="9"/>
      <c r="AI9" s="9"/>
      <c r="AJ9" s="11">
        <f t="shared" si="0"/>
        <v>0</v>
      </c>
      <c r="AK9" s="11">
        <f t="shared" si="1"/>
        <v>0</v>
      </c>
      <c r="AL9" s="47" t="e">
        <f t="shared" si="2"/>
        <v>#DIV/0!</v>
      </c>
    </row>
    <row r="10" spans="1:38" x14ac:dyDescent="0.25">
      <c r="A10" s="10">
        <f t="shared" si="3"/>
        <v>9</v>
      </c>
      <c r="B10" s="11">
        <f>Enrollment!B10</f>
        <v>0</v>
      </c>
      <c r="C10" s="12">
        <f>Enrollment!D10</f>
        <v>0</v>
      </c>
      <c r="D10" s="51">
        <f>Enrollment!N10</f>
        <v>0</v>
      </c>
      <c r="E10" s="29"/>
      <c r="F10" s="29"/>
      <c r="G10" s="29"/>
      <c r="H10" s="29"/>
      <c r="I10" s="29"/>
      <c r="J10" s="29"/>
      <c r="K10" s="29"/>
      <c r="L10" s="29"/>
      <c r="M10" s="29"/>
      <c r="N10" s="29"/>
      <c r="O10" s="29"/>
      <c r="P10" s="9"/>
      <c r="Q10" s="9"/>
      <c r="R10" s="9"/>
      <c r="S10" s="9"/>
      <c r="T10" s="9"/>
      <c r="U10" s="9"/>
      <c r="V10" s="9"/>
      <c r="W10" s="9"/>
      <c r="X10" s="9"/>
      <c r="Y10" s="9"/>
      <c r="Z10" s="9"/>
      <c r="AA10" s="9"/>
      <c r="AB10" s="9"/>
      <c r="AC10" s="9"/>
      <c r="AD10" s="9"/>
      <c r="AE10" s="9"/>
      <c r="AF10" s="9"/>
      <c r="AG10" s="9"/>
      <c r="AH10" s="9"/>
      <c r="AI10" s="9"/>
      <c r="AJ10" s="11">
        <f t="shared" si="0"/>
        <v>0</v>
      </c>
      <c r="AK10" s="11">
        <f t="shared" si="1"/>
        <v>0</v>
      </c>
      <c r="AL10" s="47" t="e">
        <f t="shared" si="2"/>
        <v>#DIV/0!</v>
      </c>
    </row>
    <row r="11" spans="1:38" x14ac:dyDescent="0.25">
      <c r="A11" s="10">
        <f t="shared" si="3"/>
        <v>10</v>
      </c>
      <c r="B11" s="11">
        <f>Enrollment!B11</f>
        <v>0</v>
      </c>
      <c r="C11" s="12">
        <f>Enrollment!D11</f>
        <v>0</v>
      </c>
      <c r="D11" s="51">
        <f>Enrollment!N11</f>
        <v>0</v>
      </c>
      <c r="E11" s="29"/>
      <c r="F11" s="29"/>
      <c r="G11" s="29"/>
      <c r="H11" s="29"/>
      <c r="I11" s="29"/>
      <c r="J11" s="29"/>
      <c r="K11" s="29"/>
      <c r="L11" s="29"/>
      <c r="M11" s="29"/>
      <c r="N11" s="29"/>
      <c r="O11" s="29"/>
      <c r="P11" s="9"/>
      <c r="Q11" s="9"/>
      <c r="R11" s="9"/>
      <c r="S11" s="9"/>
      <c r="T11" s="9"/>
      <c r="U11" s="9"/>
      <c r="V11" s="9"/>
      <c r="W11" s="9"/>
      <c r="X11" s="9"/>
      <c r="Y11" s="9"/>
      <c r="Z11" s="9"/>
      <c r="AA11" s="9"/>
      <c r="AB11" s="9"/>
      <c r="AC11" s="9"/>
      <c r="AD11" s="9"/>
      <c r="AE11" s="9"/>
      <c r="AF11" s="9"/>
      <c r="AG11" s="9"/>
      <c r="AH11" s="9"/>
      <c r="AI11" s="9"/>
      <c r="AJ11" s="11">
        <f t="shared" si="0"/>
        <v>0</v>
      </c>
      <c r="AK11" s="11">
        <f t="shared" si="1"/>
        <v>0</v>
      </c>
      <c r="AL11" s="47" t="e">
        <f t="shared" si="2"/>
        <v>#DIV/0!</v>
      </c>
    </row>
    <row r="12" spans="1:38" x14ac:dyDescent="0.25">
      <c r="A12" s="10">
        <f t="shared" si="3"/>
        <v>11</v>
      </c>
      <c r="B12" s="11">
        <f>Enrollment!B12</f>
        <v>0</v>
      </c>
      <c r="C12" s="12">
        <f>Enrollment!D12</f>
        <v>0</v>
      </c>
      <c r="D12" s="51">
        <f>Enrollment!N12</f>
        <v>0</v>
      </c>
      <c r="E12" s="29"/>
      <c r="F12" s="29"/>
      <c r="G12" s="29"/>
      <c r="H12" s="29"/>
      <c r="I12" s="29"/>
      <c r="J12" s="29"/>
      <c r="K12" s="29"/>
      <c r="L12" s="29"/>
      <c r="M12" s="29"/>
      <c r="N12" s="29"/>
      <c r="O12" s="29"/>
      <c r="P12" s="9"/>
      <c r="Q12" s="9"/>
      <c r="R12" s="9"/>
      <c r="S12" s="9"/>
      <c r="T12" s="9"/>
      <c r="U12" s="9"/>
      <c r="V12" s="9"/>
      <c r="W12" s="9"/>
      <c r="X12" s="9"/>
      <c r="Y12" s="9"/>
      <c r="Z12" s="9"/>
      <c r="AA12" s="9"/>
      <c r="AB12" s="9"/>
      <c r="AC12" s="9"/>
      <c r="AD12" s="9"/>
      <c r="AE12" s="9"/>
      <c r="AF12" s="9"/>
      <c r="AG12" s="9"/>
      <c r="AH12" s="9"/>
      <c r="AI12" s="9"/>
      <c r="AJ12" s="11">
        <f t="shared" si="0"/>
        <v>0</v>
      </c>
      <c r="AK12" s="11">
        <f t="shared" si="1"/>
        <v>0</v>
      </c>
      <c r="AL12" s="47" t="e">
        <f t="shared" si="2"/>
        <v>#DIV/0!</v>
      </c>
    </row>
    <row r="13" spans="1:38" x14ac:dyDescent="0.25">
      <c r="A13" s="10">
        <f t="shared" si="3"/>
        <v>12</v>
      </c>
      <c r="B13" s="11">
        <f>Enrollment!B13</f>
        <v>0</v>
      </c>
      <c r="C13" s="12">
        <f>Enrollment!D13</f>
        <v>0</v>
      </c>
      <c r="D13" s="51">
        <f>Enrollment!N13</f>
        <v>0</v>
      </c>
      <c r="E13" s="29"/>
      <c r="F13" s="29"/>
      <c r="G13" s="29"/>
      <c r="H13" s="29"/>
      <c r="I13" s="29"/>
      <c r="J13" s="29"/>
      <c r="K13" s="29"/>
      <c r="L13" s="29"/>
      <c r="M13" s="29"/>
      <c r="N13" s="29"/>
      <c r="O13" s="29"/>
      <c r="P13" s="9"/>
      <c r="Q13" s="9"/>
      <c r="R13" s="9"/>
      <c r="S13" s="9"/>
      <c r="T13" s="9"/>
      <c r="U13" s="9"/>
      <c r="V13" s="9"/>
      <c r="W13" s="9"/>
      <c r="X13" s="9"/>
      <c r="Y13" s="9"/>
      <c r="Z13" s="9"/>
      <c r="AA13" s="9"/>
      <c r="AB13" s="9"/>
      <c r="AC13" s="9"/>
      <c r="AD13" s="9"/>
      <c r="AE13" s="9"/>
      <c r="AF13" s="9"/>
      <c r="AG13" s="9"/>
      <c r="AH13" s="9"/>
      <c r="AI13" s="9"/>
      <c r="AJ13" s="11">
        <f t="shared" si="0"/>
        <v>0</v>
      </c>
      <c r="AK13" s="11">
        <f t="shared" si="1"/>
        <v>0</v>
      </c>
      <c r="AL13" s="47" t="e">
        <f t="shared" si="2"/>
        <v>#DIV/0!</v>
      </c>
    </row>
    <row r="14" spans="1:38" x14ac:dyDescent="0.25">
      <c r="A14" s="10">
        <f t="shared" si="3"/>
        <v>13</v>
      </c>
      <c r="B14" s="11">
        <f>Enrollment!B14</f>
        <v>0</v>
      </c>
      <c r="C14" s="12">
        <f>Enrollment!D14</f>
        <v>0</v>
      </c>
      <c r="D14" s="51">
        <f>Enrollment!N14</f>
        <v>0</v>
      </c>
      <c r="E14" s="29"/>
      <c r="F14" s="29"/>
      <c r="G14" s="29"/>
      <c r="H14" s="29"/>
      <c r="I14" s="29"/>
      <c r="J14" s="29"/>
      <c r="K14" s="29"/>
      <c r="L14" s="29"/>
      <c r="M14" s="29"/>
      <c r="N14" s="29"/>
      <c r="O14" s="29"/>
      <c r="P14" s="9"/>
      <c r="Q14" s="9"/>
      <c r="R14" s="9"/>
      <c r="S14" s="9"/>
      <c r="T14" s="9"/>
      <c r="U14" s="9"/>
      <c r="V14" s="9"/>
      <c r="W14" s="9"/>
      <c r="X14" s="9"/>
      <c r="Y14" s="9"/>
      <c r="Z14" s="9"/>
      <c r="AA14" s="9"/>
      <c r="AB14" s="9"/>
      <c r="AC14" s="9"/>
      <c r="AD14" s="9"/>
      <c r="AE14" s="9"/>
      <c r="AF14" s="9"/>
      <c r="AG14" s="9"/>
      <c r="AH14" s="9"/>
      <c r="AI14" s="9"/>
      <c r="AJ14" s="11">
        <f t="shared" si="0"/>
        <v>0</v>
      </c>
      <c r="AK14" s="11">
        <f t="shared" si="1"/>
        <v>0</v>
      </c>
      <c r="AL14" s="47" t="e">
        <f t="shared" si="2"/>
        <v>#DIV/0!</v>
      </c>
    </row>
    <row r="15" spans="1:38" x14ac:dyDescent="0.25">
      <c r="A15" s="10">
        <f t="shared" si="3"/>
        <v>14</v>
      </c>
      <c r="B15" s="11">
        <f>Enrollment!B15</f>
        <v>0</v>
      </c>
      <c r="C15" s="12">
        <f>Enrollment!D15</f>
        <v>0</v>
      </c>
      <c r="D15" s="51">
        <f>Enrollment!N15</f>
        <v>0</v>
      </c>
      <c r="E15" s="29"/>
      <c r="F15" s="29"/>
      <c r="G15" s="29"/>
      <c r="H15" s="29"/>
      <c r="I15" s="29"/>
      <c r="J15" s="29"/>
      <c r="K15" s="29"/>
      <c r="L15" s="29"/>
      <c r="M15" s="29"/>
      <c r="N15" s="29"/>
      <c r="O15" s="29"/>
      <c r="P15" s="9"/>
      <c r="Q15" s="9"/>
      <c r="R15" s="9"/>
      <c r="S15" s="9"/>
      <c r="T15" s="9"/>
      <c r="U15" s="9"/>
      <c r="V15" s="9"/>
      <c r="W15" s="9"/>
      <c r="X15" s="9"/>
      <c r="Y15" s="9"/>
      <c r="Z15" s="9"/>
      <c r="AA15" s="9"/>
      <c r="AB15" s="9"/>
      <c r="AC15" s="9"/>
      <c r="AD15" s="9"/>
      <c r="AE15" s="9"/>
      <c r="AF15" s="9"/>
      <c r="AG15" s="9"/>
      <c r="AH15" s="9"/>
      <c r="AI15" s="9"/>
      <c r="AJ15" s="11">
        <f t="shared" si="0"/>
        <v>0</v>
      </c>
      <c r="AK15" s="11">
        <f t="shared" si="1"/>
        <v>0</v>
      </c>
      <c r="AL15" s="47" t="e">
        <f t="shared" si="2"/>
        <v>#DIV/0!</v>
      </c>
    </row>
    <row r="16" spans="1:38" x14ac:dyDescent="0.25">
      <c r="A16" s="10">
        <f t="shared" si="3"/>
        <v>15</v>
      </c>
      <c r="B16" s="11">
        <f>Enrollment!B16</f>
        <v>0</v>
      </c>
      <c r="C16" s="12">
        <f>Enrollment!D16</f>
        <v>0</v>
      </c>
      <c r="D16" s="51">
        <f>Enrollment!N16</f>
        <v>0</v>
      </c>
      <c r="E16" s="29"/>
      <c r="F16" s="29"/>
      <c r="G16" s="29"/>
      <c r="H16" s="29"/>
      <c r="I16" s="29"/>
      <c r="J16" s="29"/>
      <c r="K16" s="29"/>
      <c r="L16" s="29"/>
      <c r="M16" s="29"/>
      <c r="N16" s="29"/>
      <c r="O16" s="29"/>
      <c r="P16" s="9"/>
      <c r="Q16" s="9"/>
      <c r="R16" s="9"/>
      <c r="S16" s="9"/>
      <c r="T16" s="9"/>
      <c r="U16" s="9"/>
      <c r="V16" s="9"/>
      <c r="W16" s="9"/>
      <c r="X16" s="9"/>
      <c r="Y16" s="9"/>
      <c r="Z16" s="9"/>
      <c r="AA16" s="9"/>
      <c r="AB16" s="9"/>
      <c r="AC16" s="9"/>
      <c r="AD16" s="9"/>
      <c r="AE16" s="9"/>
      <c r="AF16" s="9"/>
      <c r="AG16" s="9"/>
      <c r="AH16" s="9"/>
      <c r="AI16" s="9"/>
      <c r="AJ16" s="11">
        <f t="shared" si="0"/>
        <v>0</v>
      </c>
      <c r="AK16" s="11">
        <f t="shared" si="1"/>
        <v>0</v>
      </c>
      <c r="AL16" s="47" t="e">
        <f t="shared" si="2"/>
        <v>#DIV/0!</v>
      </c>
    </row>
    <row r="17" spans="1:38" x14ac:dyDescent="0.25">
      <c r="A17" s="10">
        <f t="shared" si="3"/>
        <v>16</v>
      </c>
      <c r="B17" s="11">
        <f>Enrollment!B17</f>
        <v>0</v>
      </c>
      <c r="C17" s="12">
        <f>Enrollment!D17</f>
        <v>0</v>
      </c>
      <c r="D17" s="51">
        <f>Enrollment!N17</f>
        <v>0</v>
      </c>
      <c r="E17" s="29"/>
      <c r="F17" s="29"/>
      <c r="G17" s="29"/>
      <c r="H17" s="29"/>
      <c r="I17" s="29"/>
      <c r="J17" s="29"/>
      <c r="K17" s="29"/>
      <c r="L17" s="29"/>
      <c r="M17" s="29"/>
      <c r="N17" s="29"/>
      <c r="O17" s="29"/>
      <c r="P17" s="9"/>
      <c r="Q17" s="9"/>
      <c r="R17" s="9"/>
      <c r="S17" s="9"/>
      <c r="T17" s="9"/>
      <c r="U17" s="9"/>
      <c r="V17" s="9"/>
      <c r="W17" s="9"/>
      <c r="X17" s="9"/>
      <c r="Y17" s="9"/>
      <c r="Z17" s="9"/>
      <c r="AA17" s="9"/>
      <c r="AB17" s="9"/>
      <c r="AC17" s="9"/>
      <c r="AD17" s="9"/>
      <c r="AE17" s="9"/>
      <c r="AF17" s="9"/>
      <c r="AG17" s="9"/>
      <c r="AH17" s="9"/>
      <c r="AI17" s="9"/>
      <c r="AJ17" s="11">
        <f t="shared" si="0"/>
        <v>0</v>
      </c>
      <c r="AK17" s="11">
        <f t="shared" si="1"/>
        <v>0</v>
      </c>
      <c r="AL17" s="47" t="e">
        <f t="shared" si="2"/>
        <v>#DIV/0!</v>
      </c>
    </row>
    <row r="18" spans="1:38" x14ac:dyDescent="0.25">
      <c r="A18" s="10">
        <f t="shared" si="3"/>
        <v>17</v>
      </c>
      <c r="B18" s="11">
        <f>Enrollment!B18</f>
        <v>0</v>
      </c>
      <c r="C18" s="12">
        <f>Enrollment!D18</f>
        <v>0</v>
      </c>
      <c r="D18" s="51">
        <f>Enrollment!N18</f>
        <v>0</v>
      </c>
      <c r="E18" s="29"/>
      <c r="F18" s="29"/>
      <c r="G18" s="29"/>
      <c r="H18" s="29"/>
      <c r="I18" s="29"/>
      <c r="J18" s="29"/>
      <c r="K18" s="29"/>
      <c r="L18" s="29"/>
      <c r="M18" s="29"/>
      <c r="N18" s="29"/>
      <c r="O18" s="29"/>
      <c r="P18" s="9"/>
      <c r="Q18" s="9"/>
      <c r="R18" s="9"/>
      <c r="S18" s="9"/>
      <c r="T18" s="9"/>
      <c r="U18" s="9"/>
      <c r="V18" s="9"/>
      <c r="W18" s="9"/>
      <c r="X18" s="9"/>
      <c r="Y18" s="9"/>
      <c r="Z18" s="9"/>
      <c r="AA18" s="9"/>
      <c r="AB18" s="9"/>
      <c r="AC18" s="9"/>
      <c r="AD18" s="9"/>
      <c r="AE18" s="9"/>
      <c r="AF18" s="9"/>
      <c r="AG18" s="9"/>
      <c r="AH18" s="9"/>
      <c r="AI18" s="9"/>
      <c r="AJ18" s="11">
        <f t="shared" si="0"/>
        <v>0</v>
      </c>
      <c r="AK18" s="11">
        <f t="shared" si="1"/>
        <v>0</v>
      </c>
      <c r="AL18" s="47" t="e">
        <f t="shared" si="2"/>
        <v>#DIV/0!</v>
      </c>
    </row>
    <row r="19" spans="1:38" x14ac:dyDescent="0.25">
      <c r="A19" s="10">
        <f t="shared" si="3"/>
        <v>18</v>
      </c>
      <c r="B19" s="11">
        <f>Enrollment!B19</f>
        <v>0</v>
      </c>
      <c r="C19" s="12">
        <f>Enrollment!D19</f>
        <v>0</v>
      </c>
      <c r="D19" s="51">
        <f>Enrollment!N19</f>
        <v>0</v>
      </c>
      <c r="E19" s="29"/>
      <c r="F19" s="29"/>
      <c r="G19" s="29"/>
      <c r="H19" s="29"/>
      <c r="I19" s="29"/>
      <c r="J19" s="29"/>
      <c r="K19" s="29"/>
      <c r="L19" s="29"/>
      <c r="M19" s="29"/>
      <c r="N19" s="29"/>
      <c r="O19" s="29"/>
      <c r="P19" s="9"/>
      <c r="Q19" s="9"/>
      <c r="R19" s="9"/>
      <c r="S19" s="9"/>
      <c r="T19" s="9"/>
      <c r="U19" s="9"/>
      <c r="V19" s="9"/>
      <c r="W19" s="9"/>
      <c r="X19" s="9"/>
      <c r="Y19" s="9"/>
      <c r="Z19" s="9"/>
      <c r="AA19" s="9"/>
      <c r="AB19" s="9"/>
      <c r="AC19" s="9"/>
      <c r="AD19" s="9"/>
      <c r="AE19" s="9"/>
      <c r="AF19" s="9"/>
      <c r="AG19" s="9"/>
      <c r="AH19" s="9"/>
      <c r="AI19" s="9"/>
      <c r="AJ19" s="11">
        <f t="shared" si="0"/>
        <v>0</v>
      </c>
      <c r="AK19" s="11">
        <f t="shared" si="1"/>
        <v>0</v>
      </c>
      <c r="AL19" s="47" t="e">
        <f t="shared" si="2"/>
        <v>#DIV/0!</v>
      </c>
    </row>
    <row r="20" spans="1:38" x14ac:dyDescent="0.25">
      <c r="A20" s="10">
        <f t="shared" si="3"/>
        <v>19</v>
      </c>
      <c r="B20" s="11">
        <f>Enrollment!B20</f>
        <v>0</v>
      </c>
      <c r="C20" s="12">
        <f>Enrollment!D20</f>
        <v>0</v>
      </c>
      <c r="D20" s="51">
        <f>Enrollment!N20</f>
        <v>0</v>
      </c>
      <c r="E20" s="29"/>
      <c r="F20" s="29"/>
      <c r="G20" s="29"/>
      <c r="H20" s="29"/>
      <c r="I20" s="29"/>
      <c r="J20" s="29"/>
      <c r="K20" s="29"/>
      <c r="L20" s="29"/>
      <c r="M20" s="29"/>
      <c r="N20" s="29"/>
      <c r="O20" s="29"/>
      <c r="P20" s="9"/>
      <c r="Q20" s="9"/>
      <c r="R20" s="9"/>
      <c r="S20" s="9"/>
      <c r="T20" s="9"/>
      <c r="U20" s="9"/>
      <c r="V20" s="9"/>
      <c r="W20" s="9"/>
      <c r="X20" s="9"/>
      <c r="Y20" s="9"/>
      <c r="Z20" s="9"/>
      <c r="AA20" s="9"/>
      <c r="AB20" s="9"/>
      <c r="AC20" s="9"/>
      <c r="AD20" s="9"/>
      <c r="AE20" s="9"/>
      <c r="AF20" s="9"/>
      <c r="AG20" s="9"/>
      <c r="AH20" s="9"/>
      <c r="AI20" s="9"/>
      <c r="AJ20" s="11">
        <f t="shared" si="0"/>
        <v>0</v>
      </c>
      <c r="AK20" s="11">
        <f t="shared" si="1"/>
        <v>0</v>
      </c>
      <c r="AL20" s="47" t="e">
        <f t="shared" si="2"/>
        <v>#DIV/0!</v>
      </c>
    </row>
    <row r="21" spans="1:38" x14ac:dyDescent="0.25">
      <c r="A21" s="10">
        <f t="shared" si="3"/>
        <v>20</v>
      </c>
      <c r="B21" s="11">
        <f>Enrollment!B21</f>
        <v>0</v>
      </c>
      <c r="C21" s="12">
        <f>Enrollment!D21</f>
        <v>0</v>
      </c>
      <c r="D21" s="51">
        <f>Enrollment!N21</f>
        <v>0</v>
      </c>
      <c r="E21" s="29"/>
      <c r="F21" s="29"/>
      <c r="G21" s="29"/>
      <c r="H21" s="29"/>
      <c r="I21" s="29"/>
      <c r="J21" s="29"/>
      <c r="K21" s="29"/>
      <c r="L21" s="29"/>
      <c r="M21" s="29"/>
      <c r="N21" s="29"/>
      <c r="O21" s="29"/>
      <c r="P21" s="9"/>
      <c r="Q21" s="9"/>
      <c r="R21" s="9"/>
      <c r="S21" s="9"/>
      <c r="T21" s="9"/>
      <c r="U21" s="9"/>
      <c r="V21" s="9"/>
      <c r="W21" s="9"/>
      <c r="X21" s="9"/>
      <c r="Y21" s="9"/>
      <c r="Z21" s="9"/>
      <c r="AA21" s="9"/>
      <c r="AB21" s="9"/>
      <c r="AC21" s="9"/>
      <c r="AD21" s="9"/>
      <c r="AE21" s="9"/>
      <c r="AF21" s="9"/>
      <c r="AG21" s="9"/>
      <c r="AH21" s="9"/>
      <c r="AI21" s="9"/>
      <c r="AJ21" s="11">
        <f t="shared" si="0"/>
        <v>0</v>
      </c>
      <c r="AK21" s="11">
        <f t="shared" si="1"/>
        <v>0</v>
      </c>
      <c r="AL21" s="47" t="e">
        <f t="shared" si="2"/>
        <v>#DIV/0!</v>
      </c>
    </row>
    <row r="22" spans="1:38" x14ac:dyDescent="0.25">
      <c r="A22" s="10">
        <f t="shared" si="3"/>
        <v>21</v>
      </c>
      <c r="B22" s="11">
        <f>Enrollment!B22</f>
        <v>0</v>
      </c>
      <c r="C22" s="12">
        <f>Enrollment!D22</f>
        <v>0</v>
      </c>
      <c r="D22" s="51">
        <f>Enrollment!N22</f>
        <v>0</v>
      </c>
      <c r="E22" s="29"/>
      <c r="F22" s="29"/>
      <c r="G22" s="29"/>
      <c r="H22" s="29"/>
      <c r="I22" s="29"/>
      <c r="J22" s="29"/>
      <c r="K22" s="29"/>
      <c r="L22" s="29"/>
      <c r="M22" s="29"/>
      <c r="N22" s="29"/>
      <c r="O22" s="29"/>
      <c r="P22" s="9"/>
      <c r="Q22" s="9"/>
      <c r="R22" s="9"/>
      <c r="S22" s="9"/>
      <c r="T22" s="9"/>
      <c r="U22" s="9"/>
      <c r="V22" s="9"/>
      <c r="W22" s="9"/>
      <c r="X22" s="9"/>
      <c r="Y22" s="9"/>
      <c r="Z22" s="9"/>
      <c r="AA22" s="9"/>
      <c r="AB22" s="9"/>
      <c r="AC22" s="9"/>
      <c r="AD22" s="9"/>
      <c r="AE22" s="9"/>
      <c r="AF22" s="9"/>
      <c r="AG22" s="9"/>
      <c r="AH22" s="9"/>
      <c r="AI22" s="9"/>
      <c r="AJ22" s="11">
        <f t="shared" si="0"/>
        <v>0</v>
      </c>
      <c r="AK22" s="11">
        <f t="shared" si="1"/>
        <v>0</v>
      </c>
      <c r="AL22" s="47" t="e">
        <f t="shared" si="2"/>
        <v>#DIV/0!</v>
      </c>
    </row>
    <row r="23" spans="1:38" x14ac:dyDescent="0.25">
      <c r="A23" s="10">
        <f t="shared" si="3"/>
        <v>22</v>
      </c>
      <c r="B23" s="11">
        <f>Enrollment!B23</f>
        <v>0</v>
      </c>
      <c r="C23" s="12">
        <f>Enrollment!D23</f>
        <v>0</v>
      </c>
      <c r="D23" s="51">
        <f>Enrollment!N23</f>
        <v>0</v>
      </c>
      <c r="E23" s="29"/>
      <c r="F23" s="29"/>
      <c r="G23" s="29"/>
      <c r="H23" s="29"/>
      <c r="I23" s="29"/>
      <c r="J23" s="29"/>
      <c r="K23" s="29"/>
      <c r="L23" s="29"/>
      <c r="M23" s="29"/>
      <c r="N23" s="29"/>
      <c r="O23" s="29"/>
      <c r="P23" s="9"/>
      <c r="Q23" s="9"/>
      <c r="R23" s="9"/>
      <c r="S23" s="9"/>
      <c r="T23" s="9"/>
      <c r="U23" s="9"/>
      <c r="V23" s="9"/>
      <c r="W23" s="9"/>
      <c r="X23" s="9"/>
      <c r="Y23" s="9"/>
      <c r="Z23" s="9"/>
      <c r="AA23" s="9"/>
      <c r="AB23" s="9"/>
      <c r="AC23" s="9"/>
      <c r="AD23" s="9"/>
      <c r="AE23" s="9"/>
      <c r="AF23" s="9"/>
      <c r="AG23" s="9"/>
      <c r="AH23" s="9"/>
      <c r="AI23" s="9"/>
      <c r="AJ23" s="11">
        <f t="shared" si="0"/>
        <v>0</v>
      </c>
      <c r="AK23" s="11">
        <f t="shared" si="1"/>
        <v>0</v>
      </c>
      <c r="AL23" s="47" t="e">
        <f t="shared" si="2"/>
        <v>#DIV/0!</v>
      </c>
    </row>
    <row r="24" spans="1:38" x14ac:dyDescent="0.25">
      <c r="A24" s="10">
        <f t="shared" si="3"/>
        <v>23</v>
      </c>
      <c r="B24" s="11">
        <f>Enrollment!B24</f>
        <v>0</v>
      </c>
      <c r="C24" s="12">
        <f>Enrollment!D24</f>
        <v>0</v>
      </c>
      <c r="D24" s="51">
        <f>Enrollment!N24</f>
        <v>0</v>
      </c>
      <c r="E24" s="29"/>
      <c r="F24" s="29"/>
      <c r="G24" s="29"/>
      <c r="H24" s="29"/>
      <c r="I24" s="29"/>
      <c r="J24" s="29"/>
      <c r="K24" s="29"/>
      <c r="L24" s="29"/>
      <c r="M24" s="29"/>
      <c r="N24" s="29"/>
      <c r="O24" s="29"/>
      <c r="P24" s="9"/>
      <c r="Q24" s="9"/>
      <c r="R24" s="9"/>
      <c r="S24" s="9"/>
      <c r="T24" s="9"/>
      <c r="U24" s="9"/>
      <c r="V24" s="9"/>
      <c r="W24" s="9"/>
      <c r="X24" s="9"/>
      <c r="Y24" s="9"/>
      <c r="Z24" s="9"/>
      <c r="AA24" s="9"/>
      <c r="AB24" s="9"/>
      <c r="AC24" s="9"/>
      <c r="AD24" s="9"/>
      <c r="AE24" s="9"/>
      <c r="AF24" s="9"/>
      <c r="AG24" s="9"/>
      <c r="AH24" s="9"/>
      <c r="AI24" s="9"/>
      <c r="AJ24" s="11">
        <f t="shared" si="0"/>
        <v>0</v>
      </c>
      <c r="AK24" s="11">
        <f t="shared" si="1"/>
        <v>0</v>
      </c>
      <c r="AL24" s="47" t="e">
        <f t="shared" si="2"/>
        <v>#DIV/0!</v>
      </c>
    </row>
    <row r="25" spans="1:38" x14ac:dyDescent="0.25">
      <c r="A25" s="10">
        <f t="shared" si="3"/>
        <v>24</v>
      </c>
      <c r="B25" s="11">
        <f>Enrollment!B25</f>
        <v>0</v>
      </c>
      <c r="C25" s="12">
        <f>Enrollment!D25</f>
        <v>0</v>
      </c>
      <c r="D25" s="51">
        <f>Enrollment!N25</f>
        <v>0</v>
      </c>
      <c r="E25" s="29"/>
      <c r="F25" s="29"/>
      <c r="G25" s="29"/>
      <c r="H25" s="29"/>
      <c r="I25" s="29"/>
      <c r="J25" s="29"/>
      <c r="K25" s="29"/>
      <c r="L25" s="29"/>
      <c r="M25" s="29"/>
      <c r="N25" s="29"/>
      <c r="O25" s="29"/>
      <c r="P25" s="9"/>
      <c r="Q25" s="9"/>
      <c r="R25" s="9"/>
      <c r="S25" s="9"/>
      <c r="T25" s="9"/>
      <c r="U25" s="9"/>
      <c r="V25" s="9"/>
      <c r="W25" s="9"/>
      <c r="X25" s="9"/>
      <c r="Y25" s="9"/>
      <c r="Z25" s="9"/>
      <c r="AA25" s="9"/>
      <c r="AB25" s="9"/>
      <c r="AC25" s="9"/>
      <c r="AD25" s="9"/>
      <c r="AE25" s="9"/>
      <c r="AF25" s="9"/>
      <c r="AG25" s="9"/>
      <c r="AH25" s="9"/>
      <c r="AI25" s="9"/>
      <c r="AJ25" s="11">
        <f t="shared" si="0"/>
        <v>0</v>
      </c>
      <c r="AK25" s="11">
        <f t="shared" si="1"/>
        <v>0</v>
      </c>
      <c r="AL25" s="47" t="e">
        <f t="shared" si="2"/>
        <v>#DIV/0!</v>
      </c>
    </row>
    <row r="26" spans="1:38" x14ac:dyDescent="0.25">
      <c r="A26" s="10">
        <f t="shared" si="3"/>
        <v>25</v>
      </c>
      <c r="B26" s="11">
        <f>Enrollment!B26</f>
        <v>0</v>
      </c>
      <c r="C26" s="12">
        <f>Enrollment!D26</f>
        <v>0</v>
      </c>
      <c r="D26" s="51">
        <f>Enrollment!N26</f>
        <v>0</v>
      </c>
      <c r="E26" s="29"/>
      <c r="F26" s="29"/>
      <c r="G26" s="29"/>
      <c r="H26" s="29"/>
      <c r="I26" s="29"/>
      <c r="J26" s="29"/>
      <c r="K26" s="29"/>
      <c r="L26" s="29"/>
      <c r="M26" s="29"/>
      <c r="N26" s="29"/>
      <c r="O26" s="29"/>
      <c r="P26" s="9"/>
      <c r="Q26" s="9"/>
      <c r="R26" s="9"/>
      <c r="S26" s="9"/>
      <c r="T26" s="9"/>
      <c r="U26" s="9"/>
      <c r="V26" s="9"/>
      <c r="W26" s="9"/>
      <c r="X26" s="9"/>
      <c r="Y26" s="9"/>
      <c r="Z26" s="9"/>
      <c r="AA26" s="9"/>
      <c r="AB26" s="9"/>
      <c r="AC26" s="9"/>
      <c r="AD26" s="9"/>
      <c r="AE26" s="9"/>
      <c r="AF26" s="9"/>
      <c r="AG26" s="9"/>
      <c r="AH26" s="9"/>
      <c r="AI26" s="9"/>
      <c r="AJ26" s="11">
        <f t="shared" si="0"/>
        <v>0</v>
      </c>
      <c r="AK26" s="11">
        <f t="shared" si="1"/>
        <v>0</v>
      </c>
      <c r="AL26" s="47" t="e">
        <f t="shared" si="2"/>
        <v>#DIV/0!</v>
      </c>
    </row>
    <row r="27" spans="1:38" x14ac:dyDescent="0.25">
      <c r="A27" s="10">
        <f t="shared" si="3"/>
        <v>26</v>
      </c>
      <c r="B27" s="11">
        <f>Enrollment!B27</f>
        <v>0</v>
      </c>
      <c r="C27" s="12">
        <f>Enrollment!D27</f>
        <v>0</v>
      </c>
      <c r="D27" s="51">
        <f>Enrollment!N27</f>
        <v>0</v>
      </c>
      <c r="E27" s="29"/>
      <c r="F27" s="29"/>
      <c r="G27" s="29"/>
      <c r="H27" s="29"/>
      <c r="I27" s="29"/>
      <c r="J27" s="29"/>
      <c r="K27" s="29"/>
      <c r="L27" s="29"/>
      <c r="M27" s="29"/>
      <c r="N27" s="29"/>
      <c r="O27" s="29"/>
      <c r="P27" s="9"/>
      <c r="Q27" s="9"/>
      <c r="R27" s="9"/>
      <c r="S27" s="9"/>
      <c r="T27" s="9"/>
      <c r="U27" s="9"/>
      <c r="V27" s="9"/>
      <c r="W27" s="9"/>
      <c r="X27" s="9"/>
      <c r="Y27" s="9"/>
      <c r="Z27" s="9"/>
      <c r="AA27" s="9"/>
      <c r="AB27" s="9"/>
      <c r="AC27" s="9"/>
      <c r="AD27" s="9"/>
      <c r="AE27" s="9"/>
      <c r="AF27" s="9"/>
      <c r="AG27" s="9"/>
      <c r="AH27" s="9"/>
      <c r="AI27" s="9"/>
      <c r="AJ27" s="11">
        <f t="shared" si="0"/>
        <v>0</v>
      </c>
      <c r="AK27" s="11">
        <f t="shared" si="1"/>
        <v>0</v>
      </c>
      <c r="AL27" s="47" t="e">
        <f t="shared" si="2"/>
        <v>#DIV/0!</v>
      </c>
    </row>
    <row r="28" spans="1:38" x14ac:dyDescent="0.25">
      <c r="A28" s="10">
        <f t="shared" si="3"/>
        <v>27</v>
      </c>
      <c r="B28" s="11">
        <f>Enrollment!B28</f>
        <v>0</v>
      </c>
      <c r="C28" s="12">
        <f>Enrollment!D28</f>
        <v>0</v>
      </c>
      <c r="D28" s="51">
        <f>Enrollment!N28</f>
        <v>0</v>
      </c>
      <c r="E28" s="29"/>
      <c r="F28" s="29"/>
      <c r="G28" s="29"/>
      <c r="H28" s="29"/>
      <c r="I28" s="29"/>
      <c r="J28" s="29"/>
      <c r="K28" s="29"/>
      <c r="L28" s="29"/>
      <c r="M28" s="29"/>
      <c r="N28" s="29"/>
      <c r="O28" s="29"/>
      <c r="P28" s="9"/>
      <c r="Q28" s="9"/>
      <c r="R28" s="9"/>
      <c r="S28" s="9"/>
      <c r="T28" s="9"/>
      <c r="U28" s="9"/>
      <c r="V28" s="9"/>
      <c r="W28" s="9"/>
      <c r="X28" s="9"/>
      <c r="Y28" s="9"/>
      <c r="Z28" s="9"/>
      <c r="AA28" s="9"/>
      <c r="AB28" s="9"/>
      <c r="AC28" s="9"/>
      <c r="AD28" s="9"/>
      <c r="AE28" s="9"/>
      <c r="AF28" s="9"/>
      <c r="AG28" s="9"/>
      <c r="AH28" s="9"/>
      <c r="AI28" s="9"/>
      <c r="AJ28" s="11">
        <f t="shared" si="0"/>
        <v>0</v>
      </c>
      <c r="AK28" s="11">
        <f t="shared" si="1"/>
        <v>0</v>
      </c>
      <c r="AL28" s="47" t="e">
        <f t="shared" si="2"/>
        <v>#DIV/0!</v>
      </c>
    </row>
    <row r="29" spans="1:38" x14ac:dyDescent="0.25">
      <c r="A29" s="10">
        <f t="shared" si="3"/>
        <v>28</v>
      </c>
      <c r="B29" s="11">
        <f>Enrollment!B29</f>
        <v>0</v>
      </c>
      <c r="C29" s="12">
        <f>Enrollment!D29</f>
        <v>0</v>
      </c>
      <c r="D29" s="51">
        <f>Enrollment!N29</f>
        <v>0</v>
      </c>
      <c r="E29" s="29"/>
      <c r="F29" s="29"/>
      <c r="G29" s="29"/>
      <c r="H29" s="29"/>
      <c r="I29" s="29"/>
      <c r="J29" s="29"/>
      <c r="K29" s="29"/>
      <c r="L29" s="29"/>
      <c r="M29" s="29"/>
      <c r="N29" s="29"/>
      <c r="O29" s="29"/>
      <c r="P29" s="9"/>
      <c r="Q29" s="9"/>
      <c r="R29" s="9"/>
      <c r="S29" s="9"/>
      <c r="T29" s="9"/>
      <c r="U29" s="9"/>
      <c r="V29" s="9"/>
      <c r="W29" s="9"/>
      <c r="X29" s="9"/>
      <c r="Y29" s="9"/>
      <c r="Z29" s="9"/>
      <c r="AA29" s="9"/>
      <c r="AB29" s="9"/>
      <c r="AC29" s="9"/>
      <c r="AD29" s="9"/>
      <c r="AE29" s="9"/>
      <c r="AF29" s="9"/>
      <c r="AG29" s="9"/>
      <c r="AH29" s="9"/>
      <c r="AI29" s="9"/>
      <c r="AJ29" s="11">
        <f t="shared" si="0"/>
        <v>0</v>
      </c>
      <c r="AK29" s="11">
        <f t="shared" si="1"/>
        <v>0</v>
      </c>
      <c r="AL29" s="47" t="e">
        <f t="shared" si="2"/>
        <v>#DIV/0!</v>
      </c>
    </row>
    <row r="30" spans="1:38" x14ac:dyDescent="0.25">
      <c r="A30" s="10">
        <f t="shared" si="3"/>
        <v>29</v>
      </c>
      <c r="B30" s="11">
        <f>Enrollment!B30</f>
        <v>0</v>
      </c>
      <c r="C30" s="12">
        <f>Enrollment!D30</f>
        <v>0</v>
      </c>
      <c r="D30" s="51">
        <f>Enrollment!N30</f>
        <v>0</v>
      </c>
      <c r="E30" s="29"/>
      <c r="F30" s="29"/>
      <c r="G30" s="29"/>
      <c r="H30" s="29"/>
      <c r="I30" s="29"/>
      <c r="J30" s="29"/>
      <c r="K30" s="29"/>
      <c r="L30" s="29"/>
      <c r="M30" s="29"/>
      <c r="N30" s="29"/>
      <c r="O30" s="29"/>
      <c r="P30" s="9"/>
      <c r="Q30" s="9"/>
      <c r="R30" s="9"/>
      <c r="S30" s="9"/>
      <c r="T30" s="9"/>
      <c r="U30" s="9"/>
      <c r="V30" s="9"/>
      <c r="W30" s="9"/>
      <c r="X30" s="9"/>
      <c r="Y30" s="9"/>
      <c r="Z30" s="9"/>
      <c r="AA30" s="9"/>
      <c r="AB30" s="9"/>
      <c r="AC30" s="9"/>
      <c r="AD30" s="9"/>
      <c r="AE30" s="9"/>
      <c r="AF30" s="9"/>
      <c r="AG30" s="9"/>
      <c r="AH30" s="9"/>
      <c r="AI30" s="9"/>
      <c r="AJ30" s="11">
        <f t="shared" si="0"/>
        <v>0</v>
      </c>
      <c r="AK30" s="11">
        <f t="shared" si="1"/>
        <v>0</v>
      </c>
      <c r="AL30" s="47" t="e">
        <f t="shared" si="2"/>
        <v>#DIV/0!</v>
      </c>
    </row>
    <row r="31" spans="1:38" x14ac:dyDescent="0.25">
      <c r="A31" s="10">
        <f t="shared" si="3"/>
        <v>30</v>
      </c>
      <c r="B31" s="11">
        <f>Enrollment!B31</f>
        <v>0</v>
      </c>
      <c r="C31" s="12">
        <f>Enrollment!D31</f>
        <v>0</v>
      </c>
      <c r="D31" s="51">
        <f>Enrollment!N31</f>
        <v>0</v>
      </c>
      <c r="E31" s="29"/>
      <c r="F31" s="29"/>
      <c r="G31" s="29"/>
      <c r="H31" s="29"/>
      <c r="I31" s="29"/>
      <c r="J31" s="29"/>
      <c r="K31" s="29"/>
      <c r="L31" s="29"/>
      <c r="M31" s="29"/>
      <c r="N31" s="29"/>
      <c r="O31" s="29"/>
      <c r="P31" s="9"/>
      <c r="Q31" s="9"/>
      <c r="R31" s="9"/>
      <c r="S31" s="9"/>
      <c r="T31" s="9"/>
      <c r="U31" s="9"/>
      <c r="V31" s="9"/>
      <c r="W31" s="9"/>
      <c r="X31" s="9"/>
      <c r="Y31" s="9"/>
      <c r="Z31" s="9"/>
      <c r="AA31" s="9"/>
      <c r="AB31" s="9"/>
      <c r="AC31" s="9"/>
      <c r="AD31" s="9"/>
      <c r="AE31" s="9"/>
      <c r="AF31" s="9"/>
      <c r="AG31" s="9"/>
      <c r="AH31" s="9"/>
      <c r="AI31" s="9"/>
      <c r="AJ31" s="11">
        <f t="shared" si="0"/>
        <v>0</v>
      </c>
      <c r="AK31" s="11">
        <f t="shared" si="1"/>
        <v>0</v>
      </c>
      <c r="AL31" s="47" t="e">
        <f t="shared" si="2"/>
        <v>#DIV/0!</v>
      </c>
    </row>
    <row r="32" spans="1:38" x14ac:dyDescent="0.25">
      <c r="A32" s="10">
        <f t="shared" si="3"/>
        <v>31</v>
      </c>
      <c r="B32" s="11">
        <f>Enrollment!B32</f>
        <v>0</v>
      </c>
      <c r="C32" s="12">
        <f>Enrollment!D32</f>
        <v>0</v>
      </c>
      <c r="D32" s="51">
        <f>Enrollment!N32</f>
        <v>0</v>
      </c>
      <c r="E32" s="29"/>
      <c r="F32" s="29"/>
      <c r="G32" s="29"/>
      <c r="H32" s="29"/>
      <c r="I32" s="29"/>
      <c r="J32" s="29"/>
      <c r="K32" s="29"/>
      <c r="L32" s="29"/>
      <c r="M32" s="29"/>
      <c r="N32" s="29"/>
      <c r="O32" s="29"/>
      <c r="P32" s="9"/>
      <c r="Q32" s="9"/>
      <c r="R32" s="9"/>
      <c r="S32" s="9"/>
      <c r="T32" s="9"/>
      <c r="U32" s="9"/>
      <c r="V32" s="9"/>
      <c r="W32" s="9"/>
      <c r="X32" s="9"/>
      <c r="Y32" s="9"/>
      <c r="Z32" s="9"/>
      <c r="AA32" s="9"/>
      <c r="AB32" s="9"/>
      <c r="AC32" s="9"/>
      <c r="AD32" s="9"/>
      <c r="AE32" s="9"/>
      <c r="AF32" s="9"/>
      <c r="AG32" s="9"/>
      <c r="AH32" s="9"/>
      <c r="AI32" s="9"/>
      <c r="AJ32" s="11">
        <f t="shared" si="0"/>
        <v>0</v>
      </c>
      <c r="AK32" s="11">
        <f t="shared" si="1"/>
        <v>0</v>
      </c>
      <c r="AL32" s="47" t="e">
        <f t="shared" si="2"/>
        <v>#DIV/0!</v>
      </c>
    </row>
    <row r="33" spans="1:38" x14ac:dyDescent="0.25">
      <c r="A33" s="10">
        <f t="shared" si="3"/>
        <v>32</v>
      </c>
      <c r="B33" s="11">
        <f>Enrollment!B33</f>
        <v>0</v>
      </c>
      <c r="C33" s="12">
        <f>Enrollment!D33</f>
        <v>0</v>
      </c>
      <c r="D33" s="51">
        <f>Enrollment!N33</f>
        <v>0</v>
      </c>
      <c r="E33" s="29"/>
      <c r="F33" s="29"/>
      <c r="G33" s="29"/>
      <c r="H33" s="29"/>
      <c r="I33" s="29"/>
      <c r="J33" s="29"/>
      <c r="K33" s="29"/>
      <c r="L33" s="29"/>
      <c r="M33" s="29"/>
      <c r="N33" s="29"/>
      <c r="O33" s="29"/>
      <c r="P33" s="9"/>
      <c r="Q33" s="9"/>
      <c r="R33" s="9"/>
      <c r="S33" s="9"/>
      <c r="T33" s="9"/>
      <c r="U33" s="9"/>
      <c r="V33" s="9"/>
      <c r="W33" s="9"/>
      <c r="X33" s="9"/>
      <c r="Y33" s="9"/>
      <c r="Z33" s="9"/>
      <c r="AA33" s="9"/>
      <c r="AB33" s="9"/>
      <c r="AC33" s="9"/>
      <c r="AD33" s="9"/>
      <c r="AE33" s="9"/>
      <c r="AF33" s="9"/>
      <c r="AG33" s="9"/>
      <c r="AH33" s="9"/>
      <c r="AI33" s="9"/>
      <c r="AJ33" s="11">
        <f t="shared" si="0"/>
        <v>0</v>
      </c>
      <c r="AK33" s="11">
        <f t="shared" si="1"/>
        <v>0</v>
      </c>
      <c r="AL33" s="47" t="e">
        <f t="shared" si="2"/>
        <v>#DIV/0!</v>
      </c>
    </row>
    <row r="34" spans="1:38" x14ac:dyDescent="0.25">
      <c r="A34" s="10">
        <f t="shared" si="3"/>
        <v>33</v>
      </c>
      <c r="B34" s="11">
        <f>Enrollment!B34</f>
        <v>0</v>
      </c>
      <c r="C34" s="12">
        <f>Enrollment!D34</f>
        <v>0</v>
      </c>
      <c r="D34" s="51">
        <f>Enrollment!N34</f>
        <v>0</v>
      </c>
      <c r="E34" s="29"/>
      <c r="F34" s="29"/>
      <c r="G34" s="29"/>
      <c r="H34" s="29"/>
      <c r="I34" s="29"/>
      <c r="J34" s="29"/>
      <c r="K34" s="29"/>
      <c r="L34" s="29"/>
      <c r="M34" s="29"/>
      <c r="N34" s="29"/>
      <c r="O34" s="29"/>
      <c r="P34" s="9"/>
      <c r="Q34" s="9"/>
      <c r="R34" s="9"/>
      <c r="S34" s="9"/>
      <c r="T34" s="9"/>
      <c r="U34" s="9"/>
      <c r="V34" s="9"/>
      <c r="W34" s="9"/>
      <c r="X34" s="9"/>
      <c r="Y34" s="9"/>
      <c r="Z34" s="9"/>
      <c r="AA34" s="9"/>
      <c r="AB34" s="9"/>
      <c r="AC34" s="9"/>
      <c r="AD34" s="9"/>
      <c r="AE34" s="9"/>
      <c r="AF34" s="9"/>
      <c r="AG34" s="9"/>
      <c r="AH34" s="9"/>
      <c r="AI34" s="9"/>
      <c r="AJ34" s="11">
        <f t="shared" si="0"/>
        <v>0</v>
      </c>
      <c r="AK34" s="11">
        <f t="shared" si="1"/>
        <v>0</v>
      </c>
      <c r="AL34" s="47" t="e">
        <f t="shared" si="2"/>
        <v>#DIV/0!</v>
      </c>
    </row>
    <row r="35" spans="1:38" x14ac:dyDescent="0.25">
      <c r="A35" s="10">
        <f t="shared" si="3"/>
        <v>34</v>
      </c>
      <c r="B35" s="11">
        <f>Enrollment!B35</f>
        <v>0</v>
      </c>
      <c r="C35" s="12">
        <f>Enrollment!D35</f>
        <v>0</v>
      </c>
      <c r="D35" s="51">
        <f>Enrollment!N35</f>
        <v>0</v>
      </c>
      <c r="E35" s="29"/>
      <c r="F35" s="29"/>
      <c r="G35" s="29"/>
      <c r="H35" s="29"/>
      <c r="I35" s="29"/>
      <c r="J35" s="29"/>
      <c r="K35" s="29"/>
      <c r="L35" s="29"/>
      <c r="M35" s="29"/>
      <c r="N35" s="29"/>
      <c r="O35" s="29"/>
      <c r="P35" s="9"/>
      <c r="Q35" s="9"/>
      <c r="R35" s="9"/>
      <c r="S35" s="9"/>
      <c r="T35" s="9"/>
      <c r="U35" s="9"/>
      <c r="V35" s="9"/>
      <c r="W35" s="9"/>
      <c r="X35" s="9"/>
      <c r="Y35" s="9"/>
      <c r="Z35" s="9"/>
      <c r="AA35" s="9"/>
      <c r="AB35" s="9"/>
      <c r="AC35" s="9"/>
      <c r="AD35" s="9"/>
      <c r="AE35" s="9"/>
      <c r="AF35" s="9"/>
      <c r="AG35" s="9"/>
      <c r="AH35" s="9"/>
      <c r="AI35" s="9"/>
      <c r="AJ35" s="11">
        <f t="shared" si="0"/>
        <v>0</v>
      </c>
      <c r="AK35" s="11">
        <f t="shared" si="1"/>
        <v>0</v>
      </c>
      <c r="AL35" s="47" t="e">
        <f t="shared" si="2"/>
        <v>#DIV/0!</v>
      </c>
    </row>
    <row r="36" spans="1:38" x14ac:dyDescent="0.25">
      <c r="A36" s="10">
        <f t="shared" si="3"/>
        <v>35</v>
      </c>
      <c r="B36" s="11">
        <f>Enrollment!B36</f>
        <v>0</v>
      </c>
      <c r="C36" s="12">
        <f>Enrollment!D36</f>
        <v>0</v>
      </c>
      <c r="D36" s="51">
        <f>Enrollment!N36</f>
        <v>0</v>
      </c>
      <c r="E36" s="29"/>
      <c r="F36" s="29"/>
      <c r="G36" s="29"/>
      <c r="H36" s="29"/>
      <c r="I36" s="29"/>
      <c r="J36" s="29"/>
      <c r="K36" s="29"/>
      <c r="L36" s="29"/>
      <c r="M36" s="29"/>
      <c r="N36" s="29"/>
      <c r="O36" s="29"/>
      <c r="P36" s="9"/>
      <c r="Q36" s="9"/>
      <c r="R36" s="9"/>
      <c r="S36" s="9"/>
      <c r="T36" s="9"/>
      <c r="U36" s="9"/>
      <c r="V36" s="9"/>
      <c r="W36" s="9"/>
      <c r="X36" s="9"/>
      <c r="Y36" s="9"/>
      <c r="Z36" s="9"/>
      <c r="AA36" s="9"/>
      <c r="AB36" s="9"/>
      <c r="AC36" s="9"/>
      <c r="AD36" s="9"/>
      <c r="AE36" s="9"/>
      <c r="AF36" s="9"/>
      <c r="AG36" s="9"/>
      <c r="AH36" s="9"/>
      <c r="AI36" s="9"/>
      <c r="AJ36" s="11">
        <f t="shared" si="0"/>
        <v>0</v>
      </c>
      <c r="AK36" s="11">
        <f t="shared" si="1"/>
        <v>0</v>
      </c>
      <c r="AL36" s="47" t="e">
        <f t="shared" si="2"/>
        <v>#DIV/0!</v>
      </c>
    </row>
    <row r="37" spans="1:38" x14ac:dyDescent="0.25">
      <c r="A37" s="10">
        <f t="shared" si="3"/>
        <v>36</v>
      </c>
      <c r="B37" s="11">
        <f>Enrollment!B37</f>
        <v>0</v>
      </c>
      <c r="C37" s="12">
        <f>Enrollment!D37</f>
        <v>0</v>
      </c>
      <c r="D37" s="51">
        <f>Enrollment!N37</f>
        <v>0</v>
      </c>
      <c r="E37" s="29"/>
      <c r="F37" s="29"/>
      <c r="G37" s="29"/>
      <c r="H37" s="29"/>
      <c r="I37" s="29"/>
      <c r="J37" s="29"/>
      <c r="K37" s="29"/>
      <c r="L37" s="29"/>
      <c r="M37" s="29"/>
      <c r="N37" s="29"/>
      <c r="O37" s="29"/>
      <c r="P37" s="9"/>
      <c r="Q37" s="9"/>
      <c r="R37" s="9"/>
      <c r="S37" s="9"/>
      <c r="T37" s="9"/>
      <c r="U37" s="9"/>
      <c r="V37" s="9"/>
      <c r="W37" s="9"/>
      <c r="X37" s="9"/>
      <c r="Y37" s="9"/>
      <c r="Z37" s="9"/>
      <c r="AA37" s="9"/>
      <c r="AB37" s="9"/>
      <c r="AC37" s="9"/>
      <c r="AD37" s="9"/>
      <c r="AE37" s="9"/>
      <c r="AF37" s="9"/>
      <c r="AG37" s="9"/>
      <c r="AH37" s="9"/>
      <c r="AI37" s="9"/>
      <c r="AJ37" s="11">
        <f t="shared" si="0"/>
        <v>0</v>
      </c>
      <c r="AK37" s="11">
        <f t="shared" si="1"/>
        <v>0</v>
      </c>
      <c r="AL37" s="47" t="e">
        <f t="shared" si="2"/>
        <v>#DIV/0!</v>
      </c>
    </row>
    <row r="38" spans="1:38" x14ac:dyDescent="0.25">
      <c r="A38" s="10">
        <f t="shared" si="3"/>
        <v>37</v>
      </c>
      <c r="B38" s="11">
        <f>Enrollment!B38</f>
        <v>0</v>
      </c>
      <c r="C38" s="12">
        <f>Enrollment!D38</f>
        <v>0</v>
      </c>
      <c r="D38" s="51">
        <f>Enrollment!N38</f>
        <v>0</v>
      </c>
      <c r="E38" s="29"/>
      <c r="F38" s="29"/>
      <c r="G38" s="29"/>
      <c r="H38" s="29"/>
      <c r="I38" s="29"/>
      <c r="J38" s="29"/>
      <c r="K38" s="29"/>
      <c r="L38" s="29"/>
      <c r="M38" s="29"/>
      <c r="N38" s="29"/>
      <c r="O38" s="29"/>
      <c r="P38" s="9"/>
      <c r="Q38" s="9"/>
      <c r="R38" s="9"/>
      <c r="S38" s="9"/>
      <c r="T38" s="9"/>
      <c r="U38" s="9"/>
      <c r="V38" s="9"/>
      <c r="W38" s="9"/>
      <c r="X38" s="9"/>
      <c r="Y38" s="9"/>
      <c r="Z38" s="9"/>
      <c r="AA38" s="9"/>
      <c r="AB38" s="9"/>
      <c r="AC38" s="9"/>
      <c r="AD38" s="9"/>
      <c r="AE38" s="9"/>
      <c r="AF38" s="9"/>
      <c r="AG38" s="9"/>
      <c r="AH38" s="9"/>
      <c r="AI38" s="9"/>
      <c r="AJ38" s="11">
        <f t="shared" si="0"/>
        <v>0</v>
      </c>
      <c r="AK38" s="11">
        <f t="shared" si="1"/>
        <v>0</v>
      </c>
      <c r="AL38" s="47" t="e">
        <f t="shared" si="2"/>
        <v>#DIV/0!</v>
      </c>
    </row>
    <row r="39" spans="1:38" x14ac:dyDescent="0.25">
      <c r="A39" s="10">
        <f t="shared" si="3"/>
        <v>38</v>
      </c>
      <c r="B39" s="11">
        <f>Enrollment!B39</f>
        <v>0</v>
      </c>
      <c r="C39" s="12">
        <f>Enrollment!D39</f>
        <v>0</v>
      </c>
      <c r="D39" s="51">
        <f>Enrollment!N39</f>
        <v>0</v>
      </c>
      <c r="E39" s="29"/>
      <c r="F39" s="29"/>
      <c r="G39" s="29"/>
      <c r="H39" s="29"/>
      <c r="I39" s="29"/>
      <c r="J39" s="29"/>
      <c r="K39" s="29"/>
      <c r="L39" s="29"/>
      <c r="M39" s="29"/>
      <c r="N39" s="29"/>
      <c r="O39" s="29"/>
      <c r="P39" s="9"/>
      <c r="Q39" s="9"/>
      <c r="R39" s="9"/>
      <c r="S39" s="9"/>
      <c r="T39" s="9"/>
      <c r="U39" s="9"/>
      <c r="V39" s="9"/>
      <c r="W39" s="9"/>
      <c r="X39" s="9"/>
      <c r="Y39" s="9"/>
      <c r="Z39" s="9"/>
      <c r="AA39" s="9"/>
      <c r="AB39" s="9"/>
      <c r="AC39" s="9"/>
      <c r="AD39" s="9"/>
      <c r="AE39" s="9"/>
      <c r="AF39" s="9"/>
      <c r="AG39" s="9"/>
      <c r="AH39" s="9"/>
      <c r="AI39" s="9"/>
      <c r="AJ39" s="11">
        <f t="shared" si="0"/>
        <v>0</v>
      </c>
      <c r="AK39" s="11">
        <f t="shared" si="1"/>
        <v>0</v>
      </c>
      <c r="AL39" s="47" t="e">
        <f t="shared" si="2"/>
        <v>#DIV/0!</v>
      </c>
    </row>
    <row r="40" spans="1:38" x14ac:dyDescent="0.25">
      <c r="A40" s="10">
        <f t="shared" si="3"/>
        <v>39</v>
      </c>
      <c r="B40" s="11">
        <f>Enrollment!B40</f>
        <v>0</v>
      </c>
      <c r="C40" s="12">
        <f>Enrollment!D40</f>
        <v>0</v>
      </c>
      <c r="D40" s="51">
        <f>Enrollment!N40</f>
        <v>0</v>
      </c>
      <c r="E40" s="29"/>
      <c r="F40" s="29"/>
      <c r="G40" s="29"/>
      <c r="H40" s="29"/>
      <c r="I40" s="29"/>
      <c r="J40" s="29"/>
      <c r="K40" s="29"/>
      <c r="L40" s="29"/>
      <c r="M40" s="29"/>
      <c r="N40" s="29"/>
      <c r="O40" s="29"/>
      <c r="P40" s="9"/>
      <c r="Q40" s="9"/>
      <c r="R40" s="9"/>
      <c r="S40" s="9"/>
      <c r="T40" s="9"/>
      <c r="U40" s="9"/>
      <c r="V40" s="9"/>
      <c r="W40" s="9"/>
      <c r="X40" s="9"/>
      <c r="Y40" s="9"/>
      <c r="Z40" s="9"/>
      <c r="AA40" s="9"/>
      <c r="AB40" s="9"/>
      <c r="AC40" s="9"/>
      <c r="AD40" s="9"/>
      <c r="AE40" s="9"/>
      <c r="AF40" s="9"/>
      <c r="AG40" s="9"/>
      <c r="AH40" s="9"/>
      <c r="AI40" s="9"/>
      <c r="AJ40" s="11">
        <f t="shared" si="0"/>
        <v>0</v>
      </c>
      <c r="AK40" s="11">
        <f t="shared" si="1"/>
        <v>0</v>
      </c>
      <c r="AL40" s="47" t="e">
        <f t="shared" si="2"/>
        <v>#DIV/0!</v>
      </c>
    </row>
    <row r="41" spans="1:38" x14ac:dyDescent="0.25">
      <c r="A41" s="10">
        <f t="shared" si="3"/>
        <v>40</v>
      </c>
      <c r="B41" s="11">
        <f>Enrollment!B41</f>
        <v>0</v>
      </c>
      <c r="C41" s="12">
        <f>Enrollment!D41</f>
        <v>0</v>
      </c>
      <c r="D41" s="51">
        <f>Enrollment!N41</f>
        <v>0</v>
      </c>
      <c r="E41" s="29"/>
      <c r="F41" s="29"/>
      <c r="G41" s="29"/>
      <c r="H41" s="29"/>
      <c r="I41" s="29"/>
      <c r="J41" s="29"/>
      <c r="K41" s="29"/>
      <c r="L41" s="29"/>
      <c r="M41" s="29"/>
      <c r="N41" s="29"/>
      <c r="O41" s="29"/>
      <c r="P41" s="9"/>
      <c r="Q41" s="9"/>
      <c r="R41" s="9"/>
      <c r="S41" s="9"/>
      <c r="T41" s="9"/>
      <c r="U41" s="9"/>
      <c r="V41" s="9"/>
      <c r="W41" s="9"/>
      <c r="X41" s="9"/>
      <c r="Y41" s="9"/>
      <c r="Z41" s="9"/>
      <c r="AA41" s="9"/>
      <c r="AB41" s="9"/>
      <c r="AC41" s="9"/>
      <c r="AD41" s="9"/>
      <c r="AE41" s="9"/>
      <c r="AF41" s="9"/>
      <c r="AG41" s="9"/>
      <c r="AH41" s="9"/>
      <c r="AI41" s="9"/>
      <c r="AJ41" s="11">
        <f t="shared" si="0"/>
        <v>0</v>
      </c>
      <c r="AK41" s="11">
        <f t="shared" si="1"/>
        <v>0</v>
      </c>
      <c r="AL41" s="47" t="e">
        <f t="shared" si="2"/>
        <v>#DIV/0!</v>
      </c>
    </row>
    <row r="42" spans="1:38" x14ac:dyDescent="0.25">
      <c r="A42" s="10">
        <f t="shared" si="3"/>
        <v>41</v>
      </c>
      <c r="B42" s="11">
        <f>Enrollment!B42</f>
        <v>0</v>
      </c>
      <c r="C42" s="12">
        <f>Enrollment!D42</f>
        <v>0</v>
      </c>
      <c r="D42" s="51">
        <f>Enrollment!N42</f>
        <v>0</v>
      </c>
      <c r="E42" s="29"/>
      <c r="F42" s="29"/>
      <c r="G42" s="29"/>
      <c r="H42" s="29"/>
      <c r="I42" s="29"/>
      <c r="J42" s="29"/>
      <c r="K42" s="29"/>
      <c r="L42" s="29"/>
      <c r="M42" s="29"/>
      <c r="N42" s="29"/>
      <c r="O42" s="29"/>
      <c r="P42" s="9"/>
      <c r="Q42" s="9"/>
      <c r="R42" s="9"/>
      <c r="S42" s="9"/>
      <c r="T42" s="9"/>
      <c r="U42" s="9"/>
      <c r="V42" s="9"/>
      <c r="W42" s="9"/>
      <c r="X42" s="9"/>
      <c r="Y42" s="9"/>
      <c r="Z42" s="9"/>
      <c r="AA42" s="9"/>
      <c r="AB42" s="9"/>
      <c r="AC42" s="9"/>
      <c r="AD42" s="9"/>
      <c r="AE42" s="9"/>
      <c r="AF42" s="9"/>
      <c r="AG42" s="9"/>
      <c r="AH42" s="9"/>
      <c r="AI42" s="9"/>
      <c r="AJ42" s="11">
        <f t="shared" si="0"/>
        <v>0</v>
      </c>
      <c r="AK42" s="11">
        <f t="shared" si="1"/>
        <v>0</v>
      </c>
      <c r="AL42" s="47" t="e">
        <f t="shared" si="2"/>
        <v>#DIV/0!</v>
      </c>
    </row>
    <row r="43" spans="1:38" x14ac:dyDescent="0.25">
      <c r="A43" s="10">
        <f t="shared" si="3"/>
        <v>42</v>
      </c>
      <c r="B43" s="11">
        <f>Enrollment!B43</f>
        <v>0</v>
      </c>
      <c r="C43" s="12">
        <f>Enrollment!D43</f>
        <v>0</v>
      </c>
      <c r="D43" s="51">
        <f>Enrollment!N43</f>
        <v>0</v>
      </c>
      <c r="E43" s="29"/>
      <c r="F43" s="29"/>
      <c r="G43" s="29"/>
      <c r="H43" s="29"/>
      <c r="I43" s="29"/>
      <c r="J43" s="29"/>
      <c r="K43" s="29"/>
      <c r="L43" s="29"/>
      <c r="M43" s="29"/>
      <c r="N43" s="29"/>
      <c r="O43" s="29"/>
      <c r="P43" s="9"/>
      <c r="Q43" s="9"/>
      <c r="R43" s="9"/>
      <c r="S43" s="9"/>
      <c r="T43" s="9"/>
      <c r="U43" s="9"/>
      <c r="V43" s="9"/>
      <c r="W43" s="9"/>
      <c r="X43" s="9"/>
      <c r="Y43" s="9"/>
      <c r="Z43" s="9"/>
      <c r="AA43" s="9"/>
      <c r="AB43" s="9"/>
      <c r="AC43" s="9"/>
      <c r="AD43" s="9"/>
      <c r="AE43" s="9"/>
      <c r="AF43" s="9"/>
      <c r="AG43" s="9"/>
      <c r="AH43" s="9"/>
      <c r="AI43" s="9"/>
      <c r="AJ43" s="11">
        <f t="shared" si="0"/>
        <v>0</v>
      </c>
      <c r="AK43" s="11">
        <f t="shared" si="1"/>
        <v>0</v>
      </c>
      <c r="AL43" s="47" t="e">
        <f t="shared" si="2"/>
        <v>#DIV/0!</v>
      </c>
    </row>
    <row r="44" spans="1:38" x14ac:dyDescent="0.25">
      <c r="A44" s="10">
        <f t="shared" si="3"/>
        <v>43</v>
      </c>
      <c r="B44" s="11">
        <f>Enrollment!B44</f>
        <v>0</v>
      </c>
      <c r="C44" s="12">
        <f>Enrollment!D44</f>
        <v>0</v>
      </c>
      <c r="D44" s="51">
        <f>Enrollment!N44</f>
        <v>0</v>
      </c>
      <c r="E44" s="29"/>
      <c r="F44" s="29"/>
      <c r="G44" s="29"/>
      <c r="H44" s="29"/>
      <c r="I44" s="29"/>
      <c r="J44" s="29"/>
      <c r="K44" s="29"/>
      <c r="L44" s="29"/>
      <c r="M44" s="29"/>
      <c r="N44" s="29"/>
      <c r="O44" s="29"/>
      <c r="P44" s="9"/>
      <c r="Q44" s="9"/>
      <c r="R44" s="9"/>
      <c r="S44" s="9"/>
      <c r="T44" s="9"/>
      <c r="U44" s="9"/>
      <c r="V44" s="9"/>
      <c r="W44" s="9"/>
      <c r="X44" s="9"/>
      <c r="Y44" s="9"/>
      <c r="Z44" s="9"/>
      <c r="AA44" s="9"/>
      <c r="AB44" s="9"/>
      <c r="AC44" s="9"/>
      <c r="AD44" s="9"/>
      <c r="AE44" s="9"/>
      <c r="AF44" s="9"/>
      <c r="AG44" s="9"/>
      <c r="AH44" s="9"/>
      <c r="AI44" s="9"/>
      <c r="AJ44" s="11">
        <f t="shared" si="0"/>
        <v>0</v>
      </c>
      <c r="AK44" s="11">
        <f t="shared" si="1"/>
        <v>0</v>
      </c>
      <c r="AL44" s="47" t="e">
        <f t="shared" si="2"/>
        <v>#DIV/0!</v>
      </c>
    </row>
    <row r="45" spans="1:38" x14ac:dyDescent="0.25">
      <c r="A45" s="10">
        <f t="shared" si="3"/>
        <v>44</v>
      </c>
      <c r="B45" s="11">
        <f>Enrollment!B45</f>
        <v>0</v>
      </c>
      <c r="C45" s="12">
        <f>Enrollment!D45</f>
        <v>0</v>
      </c>
      <c r="D45" s="51">
        <f>Enrollment!N45</f>
        <v>0</v>
      </c>
      <c r="E45" s="29"/>
      <c r="F45" s="29"/>
      <c r="G45" s="29"/>
      <c r="H45" s="29"/>
      <c r="I45" s="29"/>
      <c r="J45" s="29"/>
      <c r="K45" s="29"/>
      <c r="L45" s="29"/>
      <c r="M45" s="29"/>
      <c r="N45" s="29"/>
      <c r="O45" s="29"/>
      <c r="P45" s="9"/>
      <c r="Q45" s="9"/>
      <c r="R45" s="9"/>
      <c r="S45" s="9"/>
      <c r="T45" s="9"/>
      <c r="U45" s="9"/>
      <c r="V45" s="9"/>
      <c r="W45" s="9"/>
      <c r="X45" s="9"/>
      <c r="Y45" s="9"/>
      <c r="Z45" s="9"/>
      <c r="AA45" s="9"/>
      <c r="AB45" s="9"/>
      <c r="AC45" s="9"/>
      <c r="AD45" s="9"/>
      <c r="AE45" s="9"/>
      <c r="AF45" s="9"/>
      <c r="AG45" s="9"/>
      <c r="AH45" s="9"/>
      <c r="AI45" s="9"/>
      <c r="AJ45" s="11">
        <f t="shared" si="0"/>
        <v>0</v>
      </c>
      <c r="AK45" s="11">
        <f t="shared" si="1"/>
        <v>0</v>
      </c>
      <c r="AL45" s="47" t="e">
        <f t="shared" si="2"/>
        <v>#DIV/0!</v>
      </c>
    </row>
    <row r="46" spans="1:38" x14ac:dyDescent="0.25">
      <c r="A46" s="10">
        <f t="shared" si="3"/>
        <v>45</v>
      </c>
      <c r="B46" s="11">
        <f>Enrollment!B46</f>
        <v>0</v>
      </c>
      <c r="C46" s="12">
        <f>Enrollment!D46</f>
        <v>0</v>
      </c>
      <c r="D46" s="51">
        <f>Enrollment!N46</f>
        <v>0</v>
      </c>
      <c r="E46" s="29"/>
      <c r="F46" s="29"/>
      <c r="G46" s="29"/>
      <c r="H46" s="29"/>
      <c r="I46" s="29"/>
      <c r="J46" s="29"/>
      <c r="K46" s="29"/>
      <c r="L46" s="29"/>
      <c r="M46" s="29"/>
      <c r="N46" s="29"/>
      <c r="O46" s="29"/>
      <c r="P46" s="9"/>
      <c r="Q46" s="9"/>
      <c r="R46" s="9"/>
      <c r="S46" s="9"/>
      <c r="T46" s="9"/>
      <c r="U46" s="9"/>
      <c r="V46" s="9"/>
      <c r="W46" s="9"/>
      <c r="X46" s="9"/>
      <c r="Y46" s="9"/>
      <c r="Z46" s="9"/>
      <c r="AA46" s="9"/>
      <c r="AB46" s="9"/>
      <c r="AC46" s="9"/>
      <c r="AD46" s="9"/>
      <c r="AE46" s="9"/>
      <c r="AF46" s="9"/>
      <c r="AG46" s="9"/>
      <c r="AH46" s="9"/>
      <c r="AI46" s="9"/>
      <c r="AJ46" s="11">
        <f t="shared" si="0"/>
        <v>0</v>
      </c>
      <c r="AK46" s="11">
        <f t="shared" si="1"/>
        <v>0</v>
      </c>
      <c r="AL46" s="47" t="e">
        <f t="shared" si="2"/>
        <v>#DIV/0!</v>
      </c>
    </row>
    <row r="47" spans="1:38" x14ac:dyDescent="0.25">
      <c r="A47" s="10">
        <f t="shared" si="3"/>
        <v>46</v>
      </c>
      <c r="B47" s="11">
        <f>Enrollment!B47</f>
        <v>0</v>
      </c>
      <c r="C47" s="12">
        <f>Enrollment!D47</f>
        <v>0</v>
      </c>
      <c r="D47" s="51">
        <f>Enrollment!N47</f>
        <v>0</v>
      </c>
      <c r="E47" s="29"/>
      <c r="F47" s="29"/>
      <c r="G47" s="29"/>
      <c r="H47" s="29"/>
      <c r="I47" s="29"/>
      <c r="J47" s="29"/>
      <c r="K47" s="29"/>
      <c r="L47" s="29"/>
      <c r="M47" s="29"/>
      <c r="N47" s="29"/>
      <c r="O47" s="29"/>
      <c r="P47" s="9"/>
      <c r="Q47" s="9"/>
      <c r="R47" s="9"/>
      <c r="S47" s="9"/>
      <c r="T47" s="9"/>
      <c r="U47" s="9"/>
      <c r="V47" s="9"/>
      <c r="W47" s="9"/>
      <c r="X47" s="9"/>
      <c r="Y47" s="9"/>
      <c r="Z47" s="9"/>
      <c r="AA47" s="9"/>
      <c r="AB47" s="9"/>
      <c r="AC47" s="9"/>
      <c r="AD47" s="9"/>
      <c r="AE47" s="9"/>
      <c r="AF47" s="9"/>
      <c r="AG47" s="9"/>
      <c r="AH47" s="9"/>
      <c r="AI47" s="9"/>
      <c r="AJ47" s="11">
        <f t="shared" si="0"/>
        <v>0</v>
      </c>
      <c r="AK47" s="11">
        <f t="shared" si="1"/>
        <v>0</v>
      </c>
      <c r="AL47" s="47" t="e">
        <f t="shared" si="2"/>
        <v>#DIV/0!</v>
      </c>
    </row>
    <row r="48" spans="1:38" x14ac:dyDescent="0.25">
      <c r="A48" s="10">
        <f t="shared" si="3"/>
        <v>47</v>
      </c>
      <c r="B48" s="11">
        <f>Enrollment!B48</f>
        <v>0</v>
      </c>
      <c r="C48" s="12">
        <f>Enrollment!D48</f>
        <v>0</v>
      </c>
      <c r="D48" s="51">
        <f>Enrollment!N48</f>
        <v>0</v>
      </c>
      <c r="E48" s="29"/>
      <c r="F48" s="29"/>
      <c r="G48" s="29"/>
      <c r="H48" s="29"/>
      <c r="I48" s="29"/>
      <c r="J48" s="29"/>
      <c r="K48" s="29"/>
      <c r="L48" s="29"/>
      <c r="M48" s="29"/>
      <c r="N48" s="29"/>
      <c r="O48" s="29"/>
      <c r="P48" s="9"/>
      <c r="Q48" s="9"/>
      <c r="R48" s="9"/>
      <c r="S48" s="9"/>
      <c r="T48" s="9"/>
      <c r="U48" s="9"/>
      <c r="V48" s="9"/>
      <c r="W48" s="9"/>
      <c r="X48" s="9"/>
      <c r="Y48" s="9"/>
      <c r="Z48" s="9"/>
      <c r="AA48" s="9"/>
      <c r="AB48" s="9"/>
      <c r="AC48" s="9"/>
      <c r="AD48" s="9"/>
      <c r="AE48" s="9"/>
      <c r="AF48" s="9"/>
      <c r="AG48" s="9"/>
      <c r="AH48" s="9"/>
      <c r="AI48" s="9"/>
      <c r="AJ48" s="11">
        <f t="shared" si="0"/>
        <v>0</v>
      </c>
      <c r="AK48" s="11">
        <f t="shared" si="1"/>
        <v>0</v>
      </c>
      <c r="AL48" s="47" t="e">
        <f t="shared" si="2"/>
        <v>#DIV/0!</v>
      </c>
    </row>
    <row r="49" spans="1:38" x14ac:dyDescent="0.25">
      <c r="A49" s="10">
        <f t="shared" si="3"/>
        <v>48</v>
      </c>
      <c r="B49" s="11">
        <f>Enrollment!B49</f>
        <v>0</v>
      </c>
      <c r="C49" s="12">
        <f>Enrollment!D49</f>
        <v>0</v>
      </c>
      <c r="D49" s="51">
        <f>Enrollment!N49</f>
        <v>0</v>
      </c>
      <c r="E49" s="29"/>
      <c r="F49" s="29"/>
      <c r="G49" s="29"/>
      <c r="H49" s="29"/>
      <c r="I49" s="29"/>
      <c r="J49" s="29"/>
      <c r="K49" s="29"/>
      <c r="L49" s="29"/>
      <c r="M49" s="29"/>
      <c r="N49" s="29"/>
      <c r="O49" s="29"/>
      <c r="P49" s="9"/>
      <c r="Q49" s="9"/>
      <c r="R49" s="9"/>
      <c r="S49" s="9"/>
      <c r="T49" s="9"/>
      <c r="U49" s="9"/>
      <c r="V49" s="9"/>
      <c r="W49" s="9"/>
      <c r="X49" s="9"/>
      <c r="Y49" s="9"/>
      <c r="Z49" s="9"/>
      <c r="AA49" s="9"/>
      <c r="AB49" s="9"/>
      <c r="AC49" s="9"/>
      <c r="AD49" s="9"/>
      <c r="AE49" s="9"/>
      <c r="AF49" s="9"/>
      <c r="AG49" s="9"/>
      <c r="AH49" s="9"/>
      <c r="AI49" s="9"/>
      <c r="AJ49" s="11">
        <f t="shared" si="0"/>
        <v>0</v>
      </c>
      <c r="AK49" s="11">
        <f t="shared" si="1"/>
        <v>0</v>
      </c>
      <c r="AL49" s="47" t="e">
        <f t="shared" si="2"/>
        <v>#DIV/0!</v>
      </c>
    </row>
    <row r="50" spans="1:38" x14ac:dyDescent="0.25">
      <c r="A50" s="10">
        <f t="shared" si="3"/>
        <v>49</v>
      </c>
      <c r="B50" s="11">
        <f>Enrollment!B50</f>
        <v>0</v>
      </c>
      <c r="C50" s="12">
        <f>Enrollment!D50</f>
        <v>0</v>
      </c>
      <c r="D50" s="51">
        <f>Enrollment!N50</f>
        <v>0</v>
      </c>
      <c r="E50" s="29"/>
      <c r="F50" s="29"/>
      <c r="G50" s="29"/>
      <c r="H50" s="29"/>
      <c r="I50" s="29"/>
      <c r="J50" s="29"/>
      <c r="K50" s="29"/>
      <c r="L50" s="29"/>
      <c r="M50" s="29"/>
      <c r="N50" s="29"/>
      <c r="O50" s="29"/>
      <c r="P50" s="9"/>
      <c r="Q50" s="9"/>
      <c r="R50" s="9"/>
      <c r="S50" s="9"/>
      <c r="T50" s="9"/>
      <c r="U50" s="9"/>
      <c r="V50" s="9"/>
      <c r="W50" s="9"/>
      <c r="X50" s="9"/>
      <c r="Y50" s="9"/>
      <c r="Z50" s="9"/>
      <c r="AA50" s="9"/>
      <c r="AB50" s="9"/>
      <c r="AC50" s="9"/>
      <c r="AD50" s="9"/>
      <c r="AE50" s="9"/>
      <c r="AF50" s="9"/>
      <c r="AG50" s="9"/>
      <c r="AH50" s="9"/>
      <c r="AI50" s="9"/>
      <c r="AJ50" s="11">
        <f t="shared" si="0"/>
        <v>0</v>
      </c>
      <c r="AK50" s="11">
        <f t="shared" si="1"/>
        <v>0</v>
      </c>
      <c r="AL50" s="47" t="e">
        <f t="shared" si="2"/>
        <v>#DIV/0!</v>
      </c>
    </row>
    <row r="51" spans="1:38" x14ac:dyDescent="0.25">
      <c r="A51" s="10">
        <f t="shared" si="3"/>
        <v>50</v>
      </c>
      <c r="B51" s="11">
        <f>Enrollment!B51</f>
        <v>0</v>
      </c>
      <c r="C51" s="12">
        <f>Enrollment!D51</f>
        <v>0</v>
      </c>
      <c r="D51" s="51">
        <f>Enrollment!N51</f>
        <v>0</v>
      </c>
      <c r="E51" s="29"/>
      <c r="F51" s="29"/>
      <c r="G51" s="29"/>
      <c r="H51" s="29"/>
      <c r="I51" s="29"/>
      <c r="J51" s="29"/>
      <c r="K51" s="29"/>
      <c r="L51" s="29"/>
      <c r="M51" s="29"/>
      <c r="N51" s="29"/>
      <c r="O51" s="29"/>
      <c r="P51" s="9"/>
      <c r="Q51" s="9"/>
      <c r="R51" s="9"/>
      <c r="S51" s="9"/>
      <c r="T51" s="9"/>
      <c r="U51" s="9"/>
      <c r="V51" s="9"/>
      <c r="W51" s="9"/>
      <c r="X51" s="9"/>
      <c r="Y51" s="9"/>
      <c r="Z51" s="9"/>
      <c r="AA51" s="9"/>
      <c r="AB51" s="9"/>
      <c r="AC51" s="9"/>
      <c r="AD51" s="9"/>
      <c r="AE51" s="9"/>
      <c r="AF51" s="9"/>
      <c r="AG51" s="9"/>
      <c r="AH51" s="9"/>
      <c r="AI51" s="9"/>
      <c r="AJ51" s="11">
        <f t="shared" si="0"/>
        <v>0</v>
      </c>
      <c r="AK51" s="11">
        <f t="shared" si="1"/>
        <v>0</v>
      </c>
      <c r="AL51" s="47" t="e">
        <f t="shared" si="2"/>
        <v>#DIV/0!</v>
      </c>
    </row>
    <row r="52" spans="1:38" x14ac:dyDescent="0.25">
      <c r="A52" s="10">
        <f t="shared" si="3"/>
        <v>51</v>
      </c>
      <c r="B52" s="11">
        <f>Enrollment!B52</f>
        <v>0</v>
      </c>
      <c r="C52" s="12">
        <f>Enrollment!D52</f>
        <v>0</v>
      </c>
      <c r="D52" s="51">
        <f>Enrollment!N52</f>
        <v>0</v>
      </c>
      <c r="E52" s="29"/>
      <c r="F52" s="29"/>
      <c r="G52" s="29"/>
      <c r="H52" s="29"/>
      <c r="I52" s="29"/>
      <c r="J52" s="29"/>
      <c r="K52" s="29"/>
      <c r="L52" s="29"/>
      <c r="M52" s="29"/>
      <c r="N52" s="29"/>
      <c r="O52" s="29"/>
      <c r="P52" s="9"/>
      <c r="Q52" s="9"/>
      <c r="R52" s="9"/>
      <c r="S52" s="9"/>
      <c r="T52" s="9"/>
      <c r="U52" s="9"/>
      <c r="V52" s="9"/>
      <c r="W52" s="9"/>
      <c r="X52" s="9"/>
      <c r="Y52" s="9"/>
      <c r="Z52" s="9"/>
      <c r="AA52" s="9"/>
      <c r="AB52" s="9"/>
      <c r="AC52" s="9"/>
      <c r="AD52" s="9"/>
      <c r="AE52" s="9"/>
      <c r="AF52" s="9"/>
      <c r="AG52" s="9"/>
      <c r="AH52" s="9"/>
      <c r="AI52" s="9"/>
      <c r="AJ52" s="11">
        <f t="shared" si="0"/>
        <v>0</v>
      </c>
      <c r="AK52" s="11">
        <f t="shared" si="1"/>
        <v>0</v>
      </c>
      <c r="AL52" s="47" t="e">
        <f t="shared" si="2"/>
        <v>#DIV/0!</v>
      </c>
    </row>
    <row r="53" spans="1:38" x14ac:dyDescent="0.25">
      <c r="A53" s="10">
        <f t="shared" si="3"/>
        <v>52</v>
      </c>
      <c r="B53" s="11">
        <f>Enrollment!B53</f>
        <v>0</v>
      </c>
      <c r="C53" s="12">
        <f>Enrollment!D53</f>
        <v>0</v>
      </c>
      <c r="D53" s="51">
        <f>Enrollment!N53</f>
        <v>0</v>
      </c>
      <c r="E53" s="29"/>
      <c r="F53" s="29"/>
      <c r="G53" s="29"/>
      <c r="H53" s="29"/>
      <c r="I53" s="29"/>
      <c r="J53" s="29"/>
      <c r="K53" s="29"/>
      <c r="L53" s="29"/>
      <c r="M53" s="29"/>
      <c r="N53" s="29"/>
      <c r="O53" s="29"/>
      <c r="P53" s="9"/>
      <c r="Q53" s="9"/>
      <c r="R53" s="9"/>
      <c r="S53" s="9"/>
      <c r="T53" s="9"/>
      <c r="U53" s="9"/>
      <c r="V53" s="9"/>
      <c r="W53" s="9"/>
      <c r="X53" s="9"/>
      <c r="Y53" s="9"/>
      <c r="Z53" s="9"/>
      <c r="AA53" s="9"/>
      <c r="AB53" s="9"/>
      <c r="AC53" s="9"/>
      <c r="AD53" s="9"/>
      <c r="AE53" s="9"/>
      <c r="AF53" s="9"/>
      <c r="AG53" s="9"/>
      <c r="AH53" s="9"/>
      <c r="AI53" s="9"/>
      <c r="AJ53" s="11">
        <f t="shared" si="0"/>
        <v>0</v>
      </c>
      <c r="AK53" s="11">
        <f t="shared" si="1"/>
        <v>0</v>
      </c>
      <c r="AL53" s="47" t="e">
        <f t="shared" si="2"/>
        <v>#DIV/0!</v>
      </c>
    </row>
    <row r="54" spans="1:38" x14ac:dyDescent="0.25">
      <c r="A54" s="10">
        <f t="shared" si="3"/>
        <v>53</v>
      </c>
      <c r="B54" s="11">
        <f>Enrollment!B54</f>
        <v>0</v>
      </c>
      <c r="C54" s="12">
        <f>Enrollment!D54</f>
        <v>0</v>
      </c>
      <c r="D54" s="51">
        <f>Enrollment!N54</f>
        <v>0</v>
      </c>
      <c r="E54" s="29"/>
      <c r="F54" s="29"/>
      <c r="G54" s="29"/>
      <c r="H54" s="29"/>
      <c r="I54" s="29"/>
      <c r="J54" s="29"/>
      <c r="K54" s="29"/>
      <c r="L54" s="29"/>
      <c r="M54" s="29"/>
      <c r="N54" s="29"/>
      <c r="O54" s="29"/>
      <c r="P54" s="9"/>
      <c r="Q54" s="9"/>
      <c r="R54" s="9"/>
      <c r="S54" s="9"/>
      <c r="T54" s="9"/>
      <c r="U54" s="9"/>
      <c r="V54" s="9"/>
      <c r="W54" s="9"/>
      <c r="X54" s="9"/>
      <c r="Y54" s="9"/>
      <c r="Z54" s="9"/>
      <c r="AA54" s="9"/>
      <c r="AB54" s="9"/>
      <c r="AC54" s="9"/>
      <c r="AD54" s="9"/>
      <c r="AE54" s="9"/>
      <c r="AF54" s="9"/>
      <c r="AG54" s="9"/>
      <c r="AH54" s="9"/>
      <c r="AI54" s="9"/>
      <c r="AJ54" s="11">
        <f t="shared" si="0"/>
        <v>0</v>
      </c>
      <c r="AK54" s="11">
        <f t="shared" si="1"/>
        <v>0</v>
      </c>
      <c r="AL54" s="47" t="e">
        <f t="shared" si="2"/>
        <v>#DIV/0!</v>
      </c>
    </row>
    <row r="55" spans="1:38" x14ac:dyDescent="0.25">
      <c r="A55" s="10">
        <f t="shared" si="3"/>
        <v>54</v>
      </c>
      <c r="B55" s="11">
        <f>Enrollment!B55</f>
        <v>0</v>
      </c>
      <c r="C55" s="12">
        <f>Enrollment!D55</f>
        <v>0</v>
      </c>
      <c r="D55" s="51">
        <f>Enrollment!N55</f>
        <v>0</v>
      </c>
      <c r="E55" s="29"/>
      <c r="F55" s="29"/>
      <c r="G55" s="29"/>
      <c r="H55" s="29"/>
      <c r="I55" s="29"/>
      <c r="J55" s="29"/>
      <c r="K55" s="29"/>
      <c r="L55" s="29"/>
      <c r="M55" s="29"/>
      <c r="N55" s="29"/>
      <c r="O55" s="29"/>
      <c r="P55" s="9"/>
      <c r="Q55" s="9"/>
      <c r="R55" s="9"/>
      <c r="S55" s="9"/>
      <c r="T55" s="9"/>
      <c r="U55" s="9"/>
      <c r="V55" s="9"/>
      <c r="W55" s="9"/>
      <c r="X55" s="9"/>
      <c r="Y55" s="9"/>
      <c r="Z55" s="9"/>
      <c r="AA55" s="9"/>
      <c r="AB55" s="9"/>
      <c r="AC55" s="9"/>
      <c r="AD55" s="9"/>
      <c r="AE55" s="9"/>
      <c r="AF55" s="9"/>
      <c r="AG55" s="9"/>
      <c r="AH55" s="9"/>
      <c r="AI55" s="9"/>
      <c r="AJ55" s="11">
        <f t="shared" si="0"/>
        <v>0</v>
      </c>
      <c r="AK55" s="11">
        <f t="shared" si="1"/>
        <v>0</v>
      </c>
      <c r="AL55" s="47" t="e">
        <f t="shared" si="2"/>
        <v>#DIV/0!</v>
      </c>
    </row>
    <row r="56" spans="1:38" x14ac:dyDescent="0.25">
      <c r="A56" s="10">
        <f t="shared" si="3"/>
        <v>55</v>
      </c>
      <c r="B56" s="11">
        <f>Enrollment!B56</f>
        <v>0</v>
      </c>
      <c r="C56" s="12">
        <f>Enrollment!D56</f>
        <v>0</v>
      </c>
      <c r="D56" s="51">
        <f>Enrollment!N56</f>
        <v>0</v>
      </c>
      <c r="E56" s="29"/>
      <c r="F56" s="29"/>
      <c r="G56" s="29"/>
      <c r="H56" s="29"/>
      <c r="I56" s="29"/>
      <c r="J56" s="29"/>
      <c r="K56" s="29"/>
      <c r="L56" s="29"/>
      <c r="M56" s="29"/>
      <c r="N56" s="29"/>
      <c r="O56" s="29"/>
      <c r="P56" s="9"/>
      <c r="Q56" s="9"/>
      <c r="R56" s="9"/>
      <c r="S56" s="9"/>
      <c r="T56" s="9"/>
      <c r="U56" s="9"/>
      <c r="V56" s="9"/>
      <c r="W56" s="9"/>
      <c r="X56" s="9"/>
      <c r="Y56" s="9"/>
      <c r="Z56" s="9"/>
      <c r="AA56" s="9"/>
      <c r="AB56" s="9"/>
      <c r="AC56" s="9"/>
      <c r="AD56" s="9"/>
      <c r="AE56" s="9"/>
      <c r="AF56" s="9"/>
      <c r="AG56" s="9"/>
      <c r="AH56" s="9"/>
      <c r="AI56" s="9"/>
      <c r="AJ56" s="11">
        <f t="shared" si="0"/>
        <v>0</v>
      </c>
      <c r="AK56" s="11">
        <f t="shared" si="1"/>
        <v>0</v>
      </c>
      <c r="AL56" s="47" t="e">
        <f t="shared" si="2"/>
        <v>#DIV/0!</v>
      </c>
    </row>
    <row r="57" spans="1:38" x14ac:dyDescent="0.25">
      <c r="A57" s="10">
        <f t="shared" si="3"/>
        <v>56</v>
      </c>
      <c r="B57" s="11">
        <f>Enrollment!B57</f>
        <v>0</v>
      </c>
      <c r="C57" s="12">
        <f>Enrollment!D57</f>
        <v>0</v>
      </c>
      <c r="D57" s="51">
        <f>Enrollment!N57</f>
        <v>0</v>
      </c>
      <c r="E57" s="29"/>
      <c r="F57" s="29"/>
      <c r="G57" s="29"/>
      <c r="H57" s="29"/>
      <c r="I57" s="29"/>
      <c r="J57" s="29"/>
      <c r="K57" s="29"/>
      <c r="L57" s="29"/>
      <c r="M57" s="29"/>
      <c r="N57" s="29"/>
      <c r="O57" s="29"/>
      <c r="P57" s="9"/>
      <c r="Q57" s="9"/>
      <c r="R57" s="9"/>
      <c r="S57" s="9"/>
      <c r="T57" s="9"/>
      <c r="U57" s="9"/>
      <c r="V57" s="9"/>
      <c r="W57" s="9"/>
      <c r="X57" s="9"/>
      <c r="Y57" s="9"/>
      <c r="Z57" s="9"/>
      <c r="AA57" s="9"/>
      <c r="AB57" s="9"/>
      <c r="AC57" s="9"/>
      <c r="AD57" s="9"/>
      <c r="AE57" s="9"/>
      <c r="AF57" s="9"/>
      <c r="AG57" s="9"/>
      <c r="AH57" s="9"/>
      <c r="AI57" s="9"/>
      <c r="AJ57" s="11">
        <f t="shared" si="0"/>
        <v>0</v>
      </c>
      <c r="AK57" s="11">
        <f t="shared" si="1"/>
        <v>0</v>
      </c>
      <c r="AL57" s="47" t="e">
        <f t="shared" si="2"/>
        <v>#DIV/0!</v>
      </c>
    </row>
    <row r="58" spans="1:38" x14ac:dyDescent="0.25">
      <c r="A58" s="10">
        <f t="shared" si="3"/>
        <v>57</v>
      </c>
      <c r="B58" s="11">
        <f>Enrollment!B58</f>
        <v>0</v>
      </c>
      <c r="C58" s="12">
        <f>Enrollment!D58</f>
        <v>0</v>
      </c>
      <c r="D58" s="51">
        <f>Enrollment!N58</f>
        <v>0</v>
      </c>
      <c r="E58" s="29"/>
      <c r="F58" s="29"/>
      <c r="G58" s="29"/>
      <c r="H58" s="29"/>
      <c r="I58" s="29"/>
      <c r="J58" s="29"/>
      <c r="K58" s="29"/>
      <c r="L58" s="29"/>
      <c r="M58" s="29"/>
      <c r="N58" s="29"/>
      <c r="O58" s="29"/>
      <c r="P58" s="9"/>
      <c r="Q58" s="9"/>
      <c r="R58" s="9"/>
      <c r="S58" s="9"/>
      <c r="T58" s="9"/>
      <c r="U58" s="9"/>
      <c r="V58" s="9"/>
      <c r="W58" s="9"/>
      <c r="X58" s="9"/>
      <c r="Y58" s="9"/>
      <c r="Z58" s="9"/>
      <c r="AA58" s="9"/>
      <c r="AB58" s="9"/>
      <c r="AC58" s="9"/>
      <c r="AD58" s="9"/>
      <c r="AE58" s="9"/>
      <c r="AF58" s="9"/>
      <c r="AG58" s="9"/>
      <c r="AH58" s="9"/>
      <c r="AI58" s="9"/>
      <c r="AJ58" s="11">
        <f t="shared" si="0"/>
        <v>0</v>
      </c>
      <c r="AK58" s="11">
        <f t="shared" si="1"/>
        <v>0</v>
      </c>
      <c r="AL58" s="47" t="e">
        <f t="shared" si="2"/>
        <v>#DIV/0!</v>
      </c>
    </row>
    <row r="59" spans="1:38" x14ac:dyDescent="0.25">
      <c r="A59" s="10">
        <f t="shared" si="3"/>
        <v>58</v>
      </c>
      <c r="B59" s="11">
        <f>Enrollment!B59</f>
        <v>0</v>
      </c>
      <c r="C59" s="12">
        <f>Enrollment!D59</f>
        <v>0</v>
      </c>
      <c r="D59" s="51">
        <f>Enrollment!N59</f>
        <v>0</v>
      </c>
      <c r="E59" s="29"/>
      <c r="F59" s="29"/>
      <c r="G59" s="29"/>
      <c r="H59" s="29"/>
      <c r="I59" s="29"/>
      <c r="J59" s="29"/>
      <c r="K59" s="29"/>
      <c r="L59" s="29"/>
      <c r="M59" s="29"/>
      <c r="N59" s="29"/>
      <c r="O59" s="29"/>
      <c r="P59" s="9"/>
      <c r="Q59" s="9"/>
      <c r="R59" s="9"/>
      <c r="S59" s="9"/>
      <c r="T59" s="9"/>
      <c r="U59" s="9"/>
      <c r="V59" s="9"/>
      <c r="W59" s="9"/>
      <c r="X59" s="9"/>
      <c r="Y59" s="9"/>
      <c r="Z59" s="9"/>
      <c r="AA59" s="9"/>
      <c r="AB59" s="9"/>
      <c r="AC59" s="9"/>
      <c r="AD59" s="9"/>
      <c r="AE59" s="9"/>
      <c r="AF59" s="9"/>
      <c r="AG59" s="9"/>
      <c r="AH59" s="9"/>
      <c r="AI59" s="9"/>
      <c r="AJ59" s="11">
        <f t="shared" si="0"/>
        <v>0</v>
      </c>
      <c r="AK59" s="11">
        <f t="shared" si="1"/>
        <v>0</v>
      </c>
      <c r="AL59" s="47" t="e">
        <f t="shared" si="2"/>
        <v>#DIV/0!</v>
      </c>
    </row>
    <row r="60" spans="1:38" x14ac:dyDescent="0.25">
      <c r="A60" s="10">
        <f t="shared" si="3"/>
        <v>59</v>
      </c>
      <c r="B60" s="11">
        <f>Enrollment!B60</f>
        <v>0</v>
      </c>
      <c r="C60" s="12">
        <f>Enrollment!D60</f>
        <v>0</v>
      </c>
      <c r="D60" s="51">
        <f>Enrollment!N60</f>
        <v>0</v>
      </c>
      <c r="E60" s="29"/>
      <c r="F60" s="29"/>
      <c r="G60" s="29"/>
      <c r="H60" s="29"/>
      <c r="I60" s="29"/>
      <c r="J60" s="29"/>
      <c r="K60" s="29"/>
      <c r="L60" s="29"/>
      <c r="M60" s="29"/>
      <c r="N60" s="29"/>
      <c r="O60" s="29"/>
      <c r="P60" s="9"/>
      <c r="Q60" s="9"/>
      <c r="R60" s="9"/>
      <c r="S60" s="9"/>
      <c r="T60" s="9"/>
      <c r="U60" s="9"/>
      <c r="V60" s="9"/>
      <c r="W60" s="9"/>
      <c r="X60" s="9"/>
      <c r="Y60" s="9"/>
      <c r="Z60" s="9"/>
      <c r="AA60" s="9"/>
      <c r="AB60" s="9"/>
      <c r="AC60" s="9"/>
      <c r="AD60" s="9"/>
      <c r="AE60" s="9"/>
      <c r="AF60" s="9"/>
      <c r="AG60" s="9"/>
      <c r="AH60" s="9"/>
      <c r="AI60" s="9"/>
      <c r="AJ60" s="11">
        <f t="shared" si="0"/>
        <v>0</v>
      </c>
      <c r="AK60" s="11">
        <f t="shared" si="1"/>
        <v>0</v>
      </c>
      <c r="AL60" s="47" t="e">
        <f t="shared" si="2"/>
        <v>#DIV/0!</v>
      </c>
    </row>
    <row r="61" spans="1:38" x14ac:dyDescent="0.25">
      <c r="A61" s="10">
        <f t="shared" si="3"/>
        <v>60</v>
      </c>
      <c r="B61" s="11">
        <f>Enrollment!B61</f>
        <v>0</v>
      </c>
      <c r="C61" s="12">
        <f>Enrollment!D61</f>
        <v>0</v>
      </c>
      <c r="D61" s="51">
        <f>Enrollment!N61</f>
        <v>0</v>
      </c>
      <c r="E61" s="29"/>
      <c r="F61" s="29"/>
      <c r="G61" s="29"/>
      <c r="H61" s="29"/>
      <c r="I61" s="29"/>
      <c r="J61" s="29"/>
      <c r="K61" s="29"/>
      <c r="L61" s="29"/>
      <c r="M61" s="29"/>
      <c r="N61" s="29"/>
      <c r="O61" s="29"/>
      <c r="P61" s="9"/>
      <c r="Q61" s="9"/>
      <c r="R61" s="9"/>
      <c r="S61" s="9"/>
      <c r="T61" s="9"/>
      <c r="U61" s="9"/>
      <c r="V61" s="9"/>
      <c r="W61" s="9"/>
      <c r="X61" s="9"/>
      <c r="Y61" s="9"/>
      <c r="Z61" s="9"/>
      <c r="AA61" s="9"/>
      <c r="AB61" s="9"/>
      <c r="AC61" s="9"/>
      <c r="AD61" s="9"/>
      <c r="AE61" s="9"/>
      <c r="AF61" s="9"/>
      <c r="AG61" s="9"/>
      <c r="AH61" s="9"/>
      <c r="AI61" s="9"/>
      <c r="AJ61" s="11">
        <f t="shared" si="0"/>
        <v>0</v>
      </c>
      <c r="AK61" s="11">
        <f t="shared" si="1"/>
        <v>0</v>
      </c>
      <c r="AL61" s="47" t="e">
        <f t="shared" si="2"/>
        <v>#DIV/0!</v>
      </c>
    </row>
    <row r="62" spans="1:38" x14ac:dyDescent="0.25">
      <c r="A62" s="10">
        <f t="shared" si="3"/>
        <v>61</v>
      </c>
      <c r="B62" s="11">
        <f>Enrollment!B62</f>
        <v>0</v>
      </c>
      <c r="C62" s="12">
        <f>Enrollment!D62</f>
        <v>0</v>
      </c>
      <c r="D62" s="51">
        <f>Enrollment!N62</f>
        <v>0</v>
      </c>
      <c r="E62" s="29"/>
      <c r="F62" s="29"/>
      <c r="G62" s="29"/>
      <c r="H62" s="29"/>
      <c r="I62" s="29"/>
      <c r="J62" s="29"/>
      <c r="K62" s="29"/>
      <c r="L62" s="29"/>
      <c r="M62" s="29"/>
      <c r="N62" s="29"/>
      <c r="O62" s="29"/>
      <c r="P62" s="9"/>
      <c r="Q62" s="9"/>
      <c r="R62" s="9"/>
      <c r="S62" s="9"/>
      <c r="T62" s="9"/>
      <c r="U62" s="9"/>
      <c r="V62" s="9"/>
      <c r="W62" s="9"/>
      <c r="X62" s="9"/>
      <c r="Y62" s="9"/>
      <c r="Z62" s="9"/>
      <c r="AA62" s="9"/>
      <c r="AB62" s="9"/>
      <c r="AC62" s="9"/>
      <c r="AD62" s="9"/>
      <c r="AE62" s="9"/>
      <c r="AF62" s="9"/>
      <c r="AG62" s="9"/>
      <c r="AH62" s="9"/>
      <c r="AI62" s="9"/>
      <c r="AJ62" s="11">
        <f t="shared" si="0"/>
        <v>0</v>
      </c>
      <c r="AK62" s="11">
        <f t="shared" si="1"/>
        <v>0</v>
      </c>
      <c r="AL62" s="47" t="e">
        <f t="shared" si="2"/>
        <v>#DIV/0!</v>
      </c>
    </row>
    <row r="63" spans="1:38" x14ac:dyDescent="0.25">
      <c r="A63" s="10">
        <f t="shared" si="3"/>
        <v>62</v>
      </c>
      <c r="B63" s="11">
        <f>Enrollment!B63</f>
        <v>0</v>
      </c>
      <c r="C63" s="12">
        <f>Enrollment!D63</f>
        <v>0</v>
      </c>
      <c r="D63" s="51">
        <f>Enrollment!N63</f>
        <v>0</v>
      </c>
      <c r="E63" s="29"/>
      <c r="F63" s="29"/>
      <c r="G63" s="29"/>
      <c r="H63" s="29"/>
      <c r="I63" s="29"/>
      <c r="J63" s="29"/>
      <c r="K63" s="29"/>
      <c r="L63" s="29"/>
      <c r="M63" s="29"/>
      <c r="N63" s="29"/>
      <c r="O63" s="29"/>
      <c r="P63" s="9"/>
      <c r="Q63" s="9"/>
      <c r="R63" s="9"/>
      <c r="S63" s="9"/>
      <c r="T63" s="9"/>
      <c r="U63" s="9"/>
      <c r="V63" s="9"/>
      <c r="W63" s="9"/>
      <c r="X63" s="9"/>
      <c r="Y63" s="9"/>
      <c r="Z63" s="9"/>
      <c r="AA63" s="9"/>
      <c r="AB63" s="9"/>
      <c r="AC63" s="9"/>
      <c r="AD63" s="9"/>
      <c r="AE63" s="9"/>
      <c r="AF63" s="9"/>
      <c r="AG63" s="9"/>
      <c r="AH63" s="9"/>
      <c r="AI63" s="9"/>
      <c r="AJ63" s="11">
        <f t="shared" si="0"/>
        <v>0</v>
      </c>
      <c r="AK63" s="11">
        <f t="shared" si="1"/>
        <v>0</v>
      </c>
      <c r="AL63" s="47" t="e">
        <f t="shared" si="2"/>
        <v>#DIV/0!</v>
      </c>
    </row>
    <row r="64" spans="1:38" x14ac:dyDescent="0.25">
      <c r="A64" s="10">
        <f t="shared" si="3"/>
        <v>63</v>
      </c>
      <c r="B64" s="11">
        <f>Enrollment!B64</f>
        <v>0</v>
      </c>
      <c r="C64" s="12">
        <f>Enrollment!D64</f>
        <v>0</v>
      </c>
      <c r="D64" s="51">
        <f>Enrollment!N64</f>
        <v>0</v>
      </c>
      <c r="E64" s="29"/>
      <c r="F64" s="29"/>
      <c r="G64" s="29"/>
      <c r="H64" s="29"/>
      <c r="I64" s="29"/>
      <c r="J64" s="29"/>
      <c r="K64" s="29"/>
      <c r="L64" s="29"/>
      <c r="M64" s="29"/>
      <c r="N64" s="29"/>
      <c r="O64" s="29"/>
      <c r="P64" s="9"/>
      <c r="Q64" s="9"/>
      <c r="R64" s="9"/>
      <c r="S64" s="9"/>
      <c r="T64" s="9"/>
      <c r="U64" s="9"/>
      <c r="V64" s="9"/>
      <c r="W64" s="9"/>
      <c r="X64" s="9"/>
      <c r="Y64" s="9"/>
      <c r="Z64" s="9"/>
      <c r="AA64" s="9"/>
      <c r="AB64" s="9"/>
      <c r="AC64" s="9"/>
      <c r="AD64" s="9"/>
      <c r="AE64" s="9"/>
      <c r="AF64" s="9"/>
      <c r="AG64" s="9"/>
      <c r="AH64" s="9"/>
      <c r="AI64" s="9"/>
      <c r="AJ64" s="11">
        <f t="shared" si="0"/>
        <v>0</v>
      </c>
      <c r="AK64" s="11">
        <f t="shared" si="1"/>
        <v>0</v>
      </c>
      <c r="AL64" s="47" t="e">
        <f t="shared" si="2"/>
        <v>#DIV/0!</v>
      </c>
    </row>
    <row r="65" spans="1:38" x14ac:dyDescent="0.25">
      <c r="A65" s="10">
        <f t="shared" si="3"/>
        <v>64</v>
      </c>
      <c r="B65" s="11">
        <f>Enrollment!B65</f>
        <v>0</v>
      </c>
      <c r="C65" s="12">
        <f>Enrollment!D65</f>
        <v>0</v>
      </c>
      <c r="D65" s="51">
        <f>Enrollment!N65</f>
        <v>0</v>
      </c>
      <c r="E65" s="29"/>
      <c r="F65" s="29"/>
      <c r="G65" s="29"/>
      <c r="H65" s="29"/>
      <c r="I65" s="29"/>
      <c r="J65" s="29"/>
      <c r="K65" s="29"/>
      <c r="L65" s="29"/>
      <c r="M65" s="29"/>
      <c r="N65" s="29"/>
      <c r="O65" s="29"/>
      <c r="P65" s="9"/>
      <c r="Q65" s="9"/>
      <c r="R65" s="9"/>
      <c r="S65" s="9"/>
      <c r="T65" s="9"/>
      <c r="U65" s="9"/>
      <c r="V65" s="9"/>
      <c r="W65" s="9"/>
      <c r="X65" s="9"/>
      <c r="Y65" s="9"/>
      <c r="Z65" s="9"/>
      <c r="AA65" s="9"/>
      <c r="AB65" s="9"/>
      <c r="AC65" s="9"/>
      <c r="AD65" s="9"/>
      <c r="AE65" s="9"/>
      <c r="AF65" s="9"/>
      <c r="AG65" s="9"/>
      <c r="AH65" s="9"/>
      <c r="AI65" s="9"/>
      <c r="AJ65" s="11">
        <f t="shared" si="0"/>
        <v>0</v>
      </c>
      <c r="AK65" s="11">
        <f t="shared" si="1"/>
        <v>0</v>
      </c>
      <c r="AL65" s="47" t="e">
        <f t="shared" si="2"/>
        <v>#DIV/0!</v>
      </c>
    </row>
    <row r="66" spans="1:38" x14ac:dyDescent="0.25">
      <c r="A66" s="10">
        <f t="shared" si="3"/>
        <v>65</v>
      </c>
      <c r="B66" s="11">
        <f>Enrollment!B66</f>
        <v>0</v>
      </c>
      <c r="C66" s="12">
        <f>Enrollment!D66</f>
        <v>0</v>
      </c>
      <c r="D66" s="51">
        <f>Enrollment!N66</f>
        <v>0</v>
      </c>
      <c r="E66" s="29"/>
      <c r="F66" s="29"/>
      <c r="G66" s="29"/>
      <c r="H66" s="29"/>
      <c r="I66" s="29"/>
      <c r="J66" s="29"/>
      <c r="K66" s="29"/>
      <c r="L66" s="29"/>
      <c r="M66" s="29"/>
      <c r="N66" s="29"/>
      <c r="O66" s="29"/>
      <c r="P66" s="9"/>
      <c r="Q66" s="9"/>
      <c r="R66" s="9"/>
      <c r="S66" s="9"/>
      <c r="T66" s="9"/>
      <c r="U66" s="9"/>
      <c r="V66" s="9"/>
      <c r="W66" s="9"/>
      <c r="X66" s="9"/>
      <c r="Y66" s="9"/>
      <c r="Z66" s="9"/>
      <c r="AA66" s="9"/>
      <c r="AB66" s="9"/>
      <c r="AC66" s="9"/>
      <c r="AD66" s="9"/>
      <c r="AE66" s="9"/>
      <c r="AF66" s="9"/>
      <c r="AG66" s="9"/>
      <c r="AH66" s="9"/>
      <c r="AI66" s="9"/>
      <c r="AJ66" s="11">
        <f t="shared" si="0"/>
        <v>0</v>
      </c>
      <c r="AK66" s="11">
        <f t="shared" si="1"/>
        <v>0</v>
      </c>
      <c r="AL66" s="47" t="e">
        <f t="shared" si="2"/>
        <v>#DIV/0!</v>
      </c>
    </row>
    <row r="67" spans="1:38" x14ac:dyDescent="0.25">
      <c r="A67" s="10">
        <f t="shared" si="3"/>
        <v>66</v>
      </c>
      <c r="B67" s="11">
        <f>Enrollment!B67</f>
        <v>0</v>
      </c>
      <c r="C67" s="12">
        <f>Enrollment!D67</f>
        <v>0</v>
      </c>
      <c r="D67" s="51">
        <f>Enrollment!N67</f>
        <v>0</v>
      </c>
      <c r="E67" s="29"/>
      <c r="F67" s="29"/>
      <c r="G67" s="29"/>
      <c r="H67" s="29"/>
      <c r="I67" s="29"/>
      <c r="J67" s="29"/>
      <c r="K67" s="29"/>
      <c r="L67" s="29"/>
      <c r="M67" s="29"/>
      <c r="N67" s="29"/>
      <c r="O67" s="29"/>
      <c r="P67" s="9"/>
      <c r="Q67" s="9"/>
      <c r="R67" s="9"/>
      <c r="S67" s="9"/>
      <c r="T67" s="9"/>
      <c r="U67" s="9"/>
      <c r="V67" s="9"/>
      <c r="W67" s="9"/>
      <c r="X67" s="9"/>
      <c r="Y67" s="9"/>
      <c r="Z67" s="9"/>
      <c r="AA67" s="9"/>
      <c r="AB67" s="9"/>
      <c r="AC67" s="9"/>
      <c r="AD67" s="9"/>
      <c r="AE67" s="9"/>
      <c r="AF67" s="9"/>
      <c r="AG67" s="9"/>
      <c r="AH67" s="9"/>
      <c r="AI67" s="9"/>
      <c r="AJ67" s="11">
        <f t="shared" ref="AJ67:AJ130" si="4">COUNTIF(E67:AI67,"1")</f>
        <v>0</v>
      </c>
      <c r="AK67" s="11">
        <f t="shared" ref="AK67:AK130" si="5">COUNTIFS(E67:AI67,"1")+COUNTIF(E67:AI67,"0")</f>
        <v>0</v>
      </c>
      <c r="AL67" s="47" t="e">
        <f t="shared" ref="AL67:AL130" si="6">AJ67/AK67</f>
        <v>#DIV/0!</v>
      </c>
    </row>
    <row r="68" spans="1:38" x14ac:dyDescent="0.25">
      <c r="A68" s="10">
        <f t="shared" ref="A68:A131" si="7">A67+1</f>
        <v>67</v>
      </c>
      <c r="B68" s="11">
        <f>Enrollment!B68</f>
        <v>0</v>
      </c>
      <c r="C68" s="12">
        <f>Enrollment!D68</f>
        <v>0</v>
      </c>
      <c r="D68" s="51">
        <f>Enrollment!N68</f>
        <v>0</v>
      </c>
      <c r="E68" s="29"/>
      <c r="F68" s="29"/>
      <c r="G68" s="29"/>
      <c r="H68" s="29"/>
      <c r="I68" s="29"/>
      <c r="J68" s="29"/>
      <c r="K68" s="29"/>
      <c r="L68" s="29"/>
      <c r="M68" s="29"/>
      <c r="N68" s="29"/>
      <c r="O68" s="29"/>
      <c r="P68" s="9"/>
      <c r="Q68" s="9"/>
      <c r="R68" s="9"/>
      <c r="S68" s="9"/>
      <c r="T68" s="9"/>
      <c r="U68" s="9"/>
      <c r="V68" s="9"/>
      <c r="W68" s="9"/>
      <c r="X68" s="9"/>
      <c r="Y68" s="9"/>
      <c r="Z68" s="9"/>
      <c r="AA68" s="9"/>
      <c r="AB68" s="9"/>
      <c r="AC68" s="9"/>
      <c r="AD68" s="9"/>
      <c r="AE68" s="9"/>
      <c r="AF68" s="9"/>
      <c r="AG68" s="9"/>
      <c r="AH68" s="9"/>
      <c r="AI68" s="9"/>
      <c r="AJ68" s="11">
        <f t="shared" si="4"/>
        <v>0</v>
      </c>
      <c r="AK68" s="11">
        <f t="shared" si="5"/>
        <v>0</v>
      </c>
      <c r="AL68" s="47" t="e">
        <f t="shared" si="6"/>
        <v>#DIV/0!</v>
      </c>
    </row>
    <row r="69" spans="1:38" x14ac:dyDescent="0.25">
      <c r="A69" s="10">
        <f t="shared" si="7"/>
        <v>68</v>
      </c>
      <c r="B69" s="11">
        <f>Enrollment!B69</f>
        <v>0</v>
      </c>
      <c r="C69" s="12">
        <f>Enrollment!D69</f>
        <v>0</v>
      </c>
      <c r="D69" s="51">
        <f>Enrollment!N69</f>
        <v>0</v>
      </c>
      <c r="E69" s="29"/>
      <c r="F69" s="29"/>
      <c r="G69" s="29"/>
      <c r="H69" s="29"/>
      <c r="I69" s="29"/>
      <c r="J69" s="29"/>
      <c r="K69" s="29"/>
      <c r="L69" s="29"/>
      <c r="M69" s="29"/>
      <c r="N69" s="29"/>
      <c r="O69" s="29"/>
      <c r="P69" s="9"/>
      <c r="Q69" s="9"/>
      <c r="R69" s="9"/>
      <c r="S69" s="9"/>
      <c r="T69" s="9"/>
      <c r="U69" s="9"/>
      <c r="V69" s="9"/>
      <c r="W69" s="9"/>
      <c r="X69" s="9"/>
      <c r="Y69" s="9"/>
      <c r="Z69" s="9"/>
      <c r="AA69" s="9"/>
      <c r="AB69" s="9"/>
      <c r="AC69" s="9"/>
      <c r="AD69" s="9"/>
      <c r="AE69" s="9"/>
      <c r="AF69" s="9"/>
      <c r="AG69" s="9"/>
      <c r="AH69" s="9"/>
      <c r="AI69" s="9"/>
      <c r="AJ69" s="11">
        <f t="shared" si="4"/>
        <v>0</v>
      </c>
      <c r="AK69" s="11">
        <f t="shared" si="5"/>
        <v>0</v>
      </c>
      <c r="AL69" s="47" t="e">
        <f t="shared" si="6"/>
        <v>#DIV/0!</v>
      </c>
    </row>
    <row r="70" spans="1:38" x14ac:dyDescent="0.25">
      <c r="A70" s="10">
        <f t="shared" si="7"/>
        <v>69</v>
      </c>
      <c r="B70" s="11">
        <f>Enrollment!B70</f>
        <v>0</v>
      </c>
      <c r="C70" s="12">
        <f>Enrollment!D70</f>
        <v>0</v>
      </c>
      <c r="D70" s="51">
        <f>Enrollment!N70</f>
        <v>0</v>
      </c>
      <c r="E70" s="29"/>
      <c r="F70" s="29"/>
      <c r="G70" s="29"/>
      <c r="H70" s="29"/>
      <c r="I70" s="29"/>
      <c r="J70" s="29"/>
      <c r="K70" s="29"/>
      <c r="L70" s="29"/>
      <c r="M70" s="29"/>
      <c r="N70" s="29"/>
      <c r="O70" s="29"/>
      <c r="P70" s="9"/>
      <c r="Q70" s="9"/>
      <c r="R70" s="9"/>
      <c r="S70" s="9"/>
      <c r="T70" s="9"/>
      <c r="U70" s="9"/>
      <c r="V70" s="9"/>
      <c r="W70" s="9"/>
      <c r="X70" s="9"/>
      <c r="Y70" s="9"/>
      <c r="Z70" s="9"/>
      <c r="AA70" s="9"/>
      <c r="AB70" s="9"/>
      <c r="AC70" s="9"/>
      <c r="AD70" s="9"/>
      <c r="AE70" s="9"/>
      <c r="AF70" s="9"/>
      <c r="AG70" s="9"/>
      <c r="AH70" s="9"/>
      <c r="AI70" s="9"/>
      <c r="AJ70" s="11">
        <f t="shared" si="4"/>
        <v>0</v>
      </c>
      <c r="AK70" s="11">
        <f t="shared" si="5"/>
        <v>0</v>
      </c>
      <c r="AL70" s="47" t="e">
        <f t="shared" si="6"/>
        <v>#DIV/0!</v>
      </c>
    </row>
    <row r="71" spans="1:38" x14ac:dyDescent="0.25">
      <c r="A71" s="10">
        <f t="shared" si="7"/>
        <v>70</v>
      </c>
      <c r="B71" s="11">
        <f>Enrollment!B71</f>
        <v>0</v>
      </c>
      <c r="C71" s="12">
        <f>Enrollment!D71</f>
        <v>0</v>
      </c>
      <c r="D71" s="51">
        <f>Enrollment!N71</f>
        <v>0</v>
      </c>
      <c r="E71" s="29"/>
      <c r="F71" s="29"/>
      <c r="G71" s="29"/>
      <c r="H71" s="29"/>
      <c r="I71" s="29"/>
      <c r="J71" s="29"/>
      <c r="K71" s="29"/>
      <c r="L71" s="29"/>
      <c r="M71" s="29"/>
      <c r="N71" s="29"/>
      <c r="O71" s="29"/>
      <c r="P71" s="9"/>
      <c r="Q71" s="9"/>
      <c r="R71" s="9"/>
      <c r="S71" s="9"/>
      <c r="T71" s="9"/>
      <c r="U71" s="9"/>
      <c r="V71" s="9"/>
      <c r="W71" s="9"/>
      <c r="X71" s="9"/>
      <c r="Y71" s="9"/>
      <c r="Z71" s="9"/>
      <c r="AA71" s="9"/>
      <c r="AB71" s="9"/>
      <c r="AC71" s="9"/>
      <c r="AD71" s="9"/>
      <c r="AE71" s="9"/>
      <c r="AF71" s="9"/>
      <c r="AG71" s="9"/>
      <c r="AH71" s="9"/>
      <c r="AI71" s="9"/>
      <c r="AJ71" s="11">
        <f t="shared" si="4"/>
        <v>0</v>
      </c>
      <c r="AK71" s="11">
        <f t="shared" si="5"/>
        <v>0</v>
      </c>
      <c r="AL71" s="47" t="e">
        <f t="shared" si="6"/>
        <v>#DIV/0!</v>
      </c>
    </row>
    <row r="72" spans="1:38" x14ac:dyDescent="0.25">
      <c r="A72" s="10">
        <f t="shared" si="7"/>
        <v>71</v>
      </c>
      <c r="B72" s="11">
        <f>Enrollment!B72</f>
        <v>0</v>
      </c>
      <c r="C72" s="12">
        <f>Enrollment!D72</f>
        <v>0</v>
      </c>
      <c r="D72" s="51">
        <f>Enrollment!N72</f>
        <v>0</v>
      </c>
      <c r="E72" s="29"/>
      <c r="F72" s="29"/>
      <c r="G72" s="29"/>
      <c r="H72" s="29"/>
      <c r="I72" s="29"/>
      <c r="J72" s="29"/>
      <c r="K72" s="29"/>
      <c r="L72" s="29"/>
      <c r="M72" s="29"/>
      <c r="N72" s="29"/>
      <c r="O72" s="29"/>
      <c r="P72" s="9"/>
      <c r="Q72" s="9"/>
      <c r="R72" s="9"/>
      <c r="S72" s="9"/>
      <c r="T72" s="9"/>
      <c r="U72" s="9"/>
      <c r="V72" s="9"/>
      <c r="W72" s="9"/>
      <c r="X72" s="9"/>
      <c r="Y72" s="9"/>
      <c r="Z72" s="9"/>
      <c r="AA72" s="9"/>
      <c r="AB72" s="9"/>
      <c r="AC72" s="9"/>
      <c r="AD72" s="9"/>
      <c r="AE72" s="9"/>
      <c r="AF72" s="9"/>
      <c r="AG72" s="9"/>
      <c r="AH72" s="9"/>
      <c r="AI72" s="9"/>
      <c r="AJ72" s="11">
        <f t="shared" si="4"/>
        <v>0</v>
      </c>
      <c r="AK72" s="11">
        <f t="shared" si="5"/>
        <v>0</v>
      </c>
      <c r="AL72" s="47" t="e">
        <f t="shared" si="6"/>
        <v>#DIV/0!</v>
      </c>
    </row>
    <row r="73" spans="1:38" x14ac:dyDescent="0.25">
      <c r="A73" s="10">
        <f t="shared" si="7"/>
        <v>72</v>
      </c>
      <c r="B73" s="11">
        <f>Enrollment!B73</f>
        <v>0</v>
      </c>
      <c r="C73" s="12">
        <f>Enrollment!D73</f>
        <v>0</v>
      </c>
      <c r="D73" s="51">
        <f>Enrollment!N73</f>
        <v>0</v>
      </c>
      <c r="E73" s="29"/>
      <c r="F73" s="29"/>
      <c r="G73" s="29"/>
      <c r="H73" s="29"/>
      <c r="I73" s="29"/>
      <c r="J73" s="29"/>
      <c r="K73" s="29"/>
      <c r="L73" s="29"/>
      <c r="M73" s="29"/>
      <c r="N73" s="29"/>
      <c r="O73" s="29"/>
      <c r="P73" s="9"/>
      <c r="Q73" s="9"/>
      <c r="R73" s="9"/>
      <c r="S73" s="9"/>
      <c r="T73" s="9"/>
      <c r="U73" s="9"/>
      <c r="V73" s="9"/>
      <c r="W73" s="9"/>
      <c r="X73" s="9"/>
      <c r="Y73" s="9"/>
      <c r="Z73" s="9"/>
      <c r="AA73" s="9"/>
      <c r="AB73" s="9"/>
      <c r="AC73" s="9"/>
      <c r="AD73" s="9"/>
      <c r="AE73" s="9"/>
      <c r="AF73" s="9"/>
      <c r="AG73" s="9"/>
      <c r="AH73" s="9"/>
      <c r="AI73" s="9"/>
      <c r="AJ73" s="11">
        <f t="shared" si="4"/>
        <v>0</v>
      </c>
      <c r="AK73" s="11">
        <f t="shared" si="5"/>
        <v>0</v>
      </c>
      <c r="AL73" s="47" t="e">
        <f t="shared" si="6"/>
        <v>#DIV/0!</v>
      </c>
    </row>
    <row r="74" spans="1:38" x14ac:dyDescent="0.25">
      <c r="A74" s="10">
        <f t="shared" si="7"/>
        <v>73</v>
      </c>
      <c r="B74" s="11">
        <f>Enrollment!B74</f>
        <v>0</v>
      </c>
      <c r="C74" s="12">
        <f>Enrollment!D74</f>
        <v>0</v>
      </c>
      <c r="D74" s="51">
        <f>Enrollment!N74</f>
        <v>0</v>
      </c>
      <c r="E74" s="29"/>
      <c r="F74" s="29"/>
      <c r="G74" s="29"/>
      <c r="H74" s="29"/>
      <c r="I74" s="29"/>
      <c r="J74" s="29"/>
      <c r="K74" s="29"/>
      <c r="L74" s="29"/>
      <c r="M74" s="29"/>
      <c r="N74" s="29"/>
      <c r="O74" s="29"/>
      <c r="P74" s="9"/>
      <c r="Q74" s="9"/>
      <c r="R74" s="9"/>
      <c r="S74" s="9"/>
      <c r="T74" s="9"/>
      <c r="U74" s="9"/>
      <c r="V74" s="9"/>
      <c r="W74" s="9"/>
      <c r="X74" s="9"/>
      <c r="Y74" s="9"/>
      <c r="Z74" s="9"/>
      <c r="AA74" s="9"/>
      <c r="AB74" s="9"/>
      <c r="AC74" s="9"/>
      <c r="AD74" s="9"/>
      <c r="AE74" s="9"/>
      <c r="AF74" s="9"/>
      <c r="AG74" s="9"/>
      <c r="AH74" s="9"/>
      <c r="AI74" s="9"/>
      <c r="AJ74" s="11">
        <f t="shared" si="4"/>
        <v>0</v>
      </c>
      <c r="AK74" s="11">
        <f t="shared" si="5"/>
        <v>0</v>
      </c>
      <c r="AL74" s="47" t="e">
        <f t="shared" si="6"/>
        <v>#DIV/0!</v>
      </c>
    </row>
    <row r="75" spans="1:38" x14ac:dyDescent="0.25">
      <c r="A75" s="10">
        <f t="shared" si="7"/>
        <v>74</v>
      </c>
      <c r="B75" s="11">
        <f>Enrollment!B75</f>
        <v>0</v>
      </c>
      <c r="C75" s="12">
        <f>Enrollment!D75</f>
        <v>0</v>
      </c>
      <c r="D75" s="51">
        <f>Enrollment!N75</f>
        <v>0</v>
      </c>
      <c r="E75" s="29"/>
      <c r="F75" s="29"/>
      <c r="G75" s="29"/>
      <c r="H75" s="29"/>
      <c r="I75" s="29"/>
      <c r="J75" s="29"/>
      <c r="K75" s="29"/>
      <c r="L75" s="29"/>
      <c r="M75" s="29"/>
      <c r="N75" s="29"/>
      <c r="O75" s="29"/>
      <c r="P75" s="9"/>
      <c r="Q75" s="9"/>
      <c r="R75" s="9"/>
      <c r="S75" s="9"/>
      <c r="T75" s="9"/>
      <c r="U75" s="9"/>
      <c r="V75" s="9"/>
      <c r="W75" s="9"/>
      <c r="X75" s="9"/>
      <c r="Y75" s="9"/>
      <c r="Z75" s="9"/>
      <c r="AA75" s="9"/>
      <c r="AB75" s="9"/>
      <c r="AC75" s="9"/>
      <c r="AD75" s="9"/>
      <c r="AE75" s="9"/>
      <c r="AF75" s="9"/>
      <c r="AG75" s="9"/>
      <c r="AH75" s="9"/>
      <c r="AI75" s="9"/>
      <c r="AJ75" s="11">
        <f t="shared" si="4"/>
        <v>0</v>
      </c>
      <c r="AK75" s="11">
        <f t="shared" si="5"/>
        <v>0</v>
      </c>
      <c r="AL75" s="47" t="e">
        <f t="shared" si="6"/>
        <v>#DIV/0!</v>
      </c>
    </row>
    <row r="76" spans="1:38" x14ac:dyDescent="0.25">
      <c r="A76" s="10">
        <f t="shared" si="7"/>
        <v>75</v>
      </c>
      <c r="B76" s="11">
        <f>Enrollment!B76</f>
        <v>0</v>
      </c>
      <c r="C76" s="12">
        <f>Enrollment!D76</f>
        <v>0</v>
      </c>
      <c r="D76" s="51">
        <f>Enrollment!N76</f>
        <v>0</v>
      </c>
      <c r="E76" s="29"/>
      <c r="F76" s="29"/>
      <c r="G76" s="29"/>
      <c r="H76" s="29"/>
      <c r="I76" s="29"/>
      <c r="J76" s="29"/>
      <c r="K76" s="29"/>
      <c r="L76" s="29"/>
      <c r="M76" s="29"/>
      <c r="N76" s="29"/>
      <c r="O76" s="29"/>
      <c r="P76" s="9"/>
      <c r="Q76" s="9"/>
      <c r="R76" s="9"/>
      <c r="S76" s="9"/>
      <c r="T76" s="9"/>
      <c r="U76" s="9"/>
      <c r="V76" s="9"/>
      <c r="W76" s="9"/>
      <c r="X76" s="9"/>
      <c r="Y76" s="9"/>
      <c r="Z76" s="9"/>
      <c r="AA76" s="9"/>
      <c r="AB76" s="9"/>
      <c r="AC76" s="9"/>
      <c r="AD76" s="9"/>
      <c r="AE76" s="9"/>
      <c r="AF76" s="9"/>
      <c r="AG76" s="9"/>
      <c r="AH76" s="9"/>
      <c r="AI76" s="9"/>
      <c r="AJ76" s="11">
        <f t="shared" si="4"/>
        <v>0</v>
      </c>
      <c r="AK76" s="11">
        <f t="shared" si="5"/>
        <v>0</v>
      </c>
      <c r="AL76" s="47" t="e">
        <f t="shared" si="6"/>
        <v>#DIV/0!</v>
      </c>
    </row>
    <row r="77" spans="1:38" x14ac:dyDescent="0.25">
      <c r="A77" s="10">
        <f t="shared" si="7"/>
        <v>76</v>
      </c>
      <c r="B77" s="11">
        <f>Enrollment!B77</f>
        <v>0</v>
      </c>
      <c r="C77" s="12">
        <f>Enrollment!D77</f>
        <v>0</v>
      </c>
      <c r="D77" s="51">
        <f>Enrollment!N77</f>
        <v>0</v>
      </c>
      <c r="E77" s="29"/>
      <c r="F77" s="29"/>
      <c r="G77" s="29"/>
      <c r="H77" s="29"/>
      <c r="I77" s="29"/>
      <c r="J77" s="29"/>
      <c r="K77" s="29"/>
      <c r="L77" s="29"/>
      <c r="M77" s="29"/>
      <c r="N77" s="29"/>
      <c r="O77" s="29"/>
      <c r="P77" s="9"/>
      <c r="Q77" s="9"/>
      <c r="R77" s="9"/>
      <c r="S77" s="9"/>
      <c r="T77" s="9"/>
      <c r="U77" s="9"/>
      <c r="V77" s="9"/>
      <c r="W77" s="9"/>
      <c r="X77" s="9"/>
      <c r="Y77" s="9"/>
      <c r="Z77" s="9"/>
      <c r="AA77" s="9"/>
      <c r="AB77" s="9"/>
      <c r="AC77" s="9"/>
      <c r="AD77" s="9"/>
      <c r="AE77" s="9"/>
      <c r="AF77" s="9"/>
      <c r="AG77" s="9"/>
      <c r="AH77" s="9"/>
      <c r="AI77" s="9"/>
      <c r="AJ77" s="11">
        <f t="shared" si="4"/>
        <v>0</v>
      </c>
      <c r="AK77" s="11">
        <f t="shared" si="5"/>
        <v>0</v>
      </c>
      <c r="AL77" s="47" t="e">
        <f t="shared" si="6"/>
        <v>#DIV/0!</v>
      </c>
    </row>
    <row r="78" spans="1:38" x14ac:dyDescent="0.25">
      <c r="A78" s="10">
        <f t="shared" si="7"/>
        <v>77</v>
      </c>
      <c r="B78" s="11">
        <f>Enrollment!B78</f>
        <v>0</v>
      </c>
      <c r="C78" s="12">
        <f>Enrollment!D78</f>
        <v>0</v>
      </c>
      <c r="D78" s="51">
        <f>Enrollment!N78</f>
        <v>0</v>
      </c>
      <c r="E78" s="29"/>
      <c r="F78" s="29"/>
      <c r="G78" s="29"/>
      <c r="H78" s="29"/>
      <c r="I78" s="29"/>
      <c r="J78" s="29"/>
      <c r="K78" s="29"/>
      <c r="L78" s="29"/>
      <c r="M78" s="29"/>
      <c r="N78" s="29"/>
      <c r="O78" s="29"/>
      <c r="P78" s="9"/>
      <c r="Q78" s="9"/>
      <c r="R78" s="9"/>
      <c r="S78" s="9"/>
      <c r="T78" s="9"/>
      <c r="U78" s="9"/>
      <c r="V78" s="9"/>
      <c r="W78" s="9"/>
      <c r="X78" s="9"/>
      <c r="Y78" s="9"/>
      <c r="Z78" s="9"/>
      <c r="AA78" s="9"/>
      <c r="AB78" s="9"/>
      <c r="AC78" s="9"/>
      <c r="AD78" s="9"/>
      <c r="AE78" s="9"/>
      <c r="AF78" s="9"/>
      <c r="AG78" s="9"/>
      <c r="AH78" s="9"/>
      <c r="AI78" s="9"/>
      <c r="AJ78" s="11">
        <f t="shared" si="4"/>
        <v>0</v>
      </c>
      <c r="AK78" s="11">
        <f t="shared" si="5"/>
        <v>0</v>
      </c>
      <c r="AL78" s="47" t="e">
        <f t="shared" si="6"/>
        <v>#DIV/0!</v>
      </c>
    </row>
    <row r="79" spans="1:38" x14ac:dyDescent="0.25">
      <c r="A79" s="10">
        <f t="shared" si="7"/>
        <v>78</v>
      </c>
      <c r="B79" s="11">
        <f>Enrollment!B79</f>
        <v>0</v>
      </c>
      <c r="C79" s="12">
        <f>Enrollment!D79</f>
        <v>0</v>
      </c>
      <c r="D79" s="51">
        <f>Enrollment!N79</f>
        <v>0</v>
      </c>
      <c r="E79" s="29"/>
      <c r="F79" s="29"/>
      <c r="G79" s="29"/>
      <c r="H79" s="29"/>
      <c r="I79" s="29"/>
      <c r="J79" s="29"/>
      <c r="K79" s="29"/>
      <c r="L79" s="29"/>
      <c r="M79" s="29"/>
      <c r="N79" s="29"/>
      <c r="O79" s="29"/>
      <c r="P79" s="9"/>
      <c r="Q79" s="9"/>
      <c r="R79" s="9"/>
      <c r="S79" s="9"/>
      <c r="T79" s="9"/>
      <c r="U79" s="9"/>
      <c r="V79" s="9"/>
      <c r="W79" s="9"/>
      <c r="X79" s="9"/>
      <c r="Y79" s="9"/>
      <c r="Z79" s="9"/>
      <c r="AA79" s="9"/>
      <c r="AB79" s="9"/>
      <c r="AC79" s="9"/>
      <c r="AD79" s="9"/>
      <c r="AE79" s="9"/>
      <c r="AF79" s="9"/>
      <c r="AG79" s="9"/>
      <c r="AH79" s="9"/>
      <c r="AI79" s="9"/>
      <c r="AJ79" s="11">
        <f t="shared" si="4"/>
        <v>0</v>
      </c>
      <c r="AK79" s="11">
        <f t="shared" si="5"/>
        <v>0</v>
      </c>
      <c r="AL79" s="47" t="e">
        <f t="shared" si="6"/>
        <v>#DIV/0!</v>
      </c>
    </row>
    <row r="80" spans="1:38" x14ac:dyDescent="0.25">
      <c r="A80" s="10">
        <f t="shared" si="7"/>
        <v>79</v>
      </c>
      <c r="B80" s="11">
        <f>Enrollment!B80</f>
        <v>0</v>
      </c>
      <c r="C80" s="12">
        <f>Enrollment!D80</f>
        <v>0</v>
      </c>
      <c r="D80" s="51">
        <f>Enrollment!N80</f>
        <v>0</v>
      </c>
      <c r="E80" s="29"/>
      <c r="F80" s="29"/>
      <c r="G80" s="29"/>
      <c r="H80" s="29"/>
      <c r="I80" s="29"/>
      <c r="J80" s="29"/>
      <c r="K80" s="29"/>
      <c r="L80" s="29"/>
      <c r="M80" s="29"/>
      <c r="N80" s="29"/>
      <c r="O80" s="29"/>
      <c r="P80" s="9"/>
      <c r="Q80" s="9"/>
      <c r="R80" s="9"/>
      <c r="S80" s="9"/>
      <c r="T80" s="9"/>
      <c r="U80" s="9"/>
      <c r="V80" s="9"/>
      <c r="W80" s="9"/>
      <c r="X80" s="9"/>
      <c r="Y80" s="9"/>
      <c r="Z80" s="9"/>
      <c r="AA80" s="9"/>
      <c r="AB80" s="9"/>
      <c r="AC80" s="9"/>
      <c r="AD80" s="9"/>
      <c r="AE80" s="9"/>
      <c r="AF80" s="9"/>
      <c r="AG80" s="9"/>
      <c r="AH80" s="9"/>
      <c r="AI80" s="9"/>
      <c r="AJ80" s="11">
        <f t="shared" si="4"/>
        <v>0</v>
      </c>
      <c r="AK80" s="11">
        <f t="shared" si="5"/>
        <v>0</v>
      </c>
      <c r="AL80" s="47" t="e">
        <f t="shared" si="6"/>
        <v>#DIV/0!</v>
      </c>
    </row>
    <row r="81" spans="1:38" x14ac:dyDescent="0.25">
      <c r="A81" s="10">
        <f t="shared" si="7"/>
        <v>80</v>
      </c>
      <c r="B81" s="11">
        <f>Enrollment!B81</f>
        <v>0</v>
      </c>
      <c r="C81" s="12">
        <f>Enrollment!D81</f>
        <v>0</v>
      </c>
      <c r="D81" s="51">
        <f>Enrollment!N81</f>
        <v>0</v>
      </c>
      <c r="E81" s="29"/>
      <c r="F81" s="29"/>
      <c r="G81" s="29"/>
      <c r="H81" s="29"/>
      <c r="I81" s="29"/>
      <c r="J81" s="29"/>
      <c r="K81" s="29"/>
      <c r="L81" s="29"/>
      <c r="M81" s="29"/>
      <c r="N81" s="29"/>
      <c r="O81" s="29"/>
      <c r="P81" s="9"/>
      <c r="Q81" s="9"/>
      <c r="R81" s="9"/>
      <c r="S81" s="9"/>
      <c r="T81" s="9"/>
      <c r="U81" s="9"/>
      <c r="V81" s="9"/>
      <c r="W81" s="9"/>
      <c r="X81" s="9"/>
      <c r="Y81" s="9"/>
      <c r="Z81" s="9"/>
      <c r="AA81" s="9"/>
      <c r="AB81" s="9"/>
      <c r="AC81" s="9"/>
      <c r="AD81" s="9"/>
      <c r="AE81" s="9"/>
      <c r="AF81" s="9"/>
      <c r="AG81" s="9"/>
      <c r="AH81" s="9"/>
      <c r="AI81" s="9"/>
      <c r="AJ81" s="11">
        <f t="shared" si="4"/>
        <v>0</v>
      </c>
      <c r="AK81" s="11">
        <f t="shared" si="5"/>
        <v>0</v>
      </c>
      <c r="AL81" s="47" t="e">
        <f t="shared" si="6"/>
        <v>#DIV/0!</v>
      </c>
    </row>
    <row r="82" spans="1:38" x14ac:dyDescent="0.25">
      <c r="A82" s="10">
        <f t="shared" si="7"/>
        <v>81</v>
      </c>
      <c r="B82" s="11">
        <f>Enrollment!B82</f>
        <v>0</v>
      </c>
      <c r="C82" s="12">
        <f>Enrollment!D82</f>
        <v>0</v>
      </c>
      <c r="D82" s="51">
        <f>Enrollment!N82</f>
        <v>0</v>
      </c>
      <c r="E82" s="29"/>
      <c r="F82" s="29"/>
      <c r="G82" s="29"/>
      <c r="H82" s="29"/>
      <c r="I82" s="29"/>
      <c r="J82" s="29"/>
      <c r="K82" s="29"/>
      <c r="L82" s="29"/>
      <c r="M82" s="29"/>
      <c r="N82" s="29"/>
      <c r="O82" s="29"/>
      <c r="P82" s="9"/>
      <c r="Q82" s="9"/>
      <c r="R82" s="9"/>
      <c r="S82" s="9"/>
      <c r="T82" s="9"/>
      <c r="U82" s="9"/>
      <c r="V82" s="9"/>
      <c r="W82" s="9"/>
      <c r="X82" s="9"/>
      <c r="Y82" s="9"/>
      <c r="Z82" s="9"/>
      <c r="AA82" s="9"/>
      <c r="AB82" s="9"/>
      <c r="AC82" s="9"/>
      <c r="AD82" s="9"/>
      <c r="AE82" s="9"/>
      <c r="AF82" s="9"/>
      <c r="AG82" s="9"/>
      <c r="AH82" s="9"/>
      <c r="AI82" s="9"/>
      <c r="AJ82" s="11">
        <f t="shared" si="4"/>
        <v>0</v>
      </c>
      <c r="AK82" s="11">
        <f t="shared" si="5"/>
        <v>0</v>
      </c>
      <c r="AL82" s="47" t="e">
        <f t="shared" si="6"/>
        <v>#DIV/0!</v>
      </c>
    </row>
    <row r="83" spans="1:38" x14ac:dyDescent="0.25">
      <c r="A83" s="10">
        <f t="shared" si="7"/>
        <v>82</v>
      </c>
      <c r="B83" s="11">
        <f>Enrollment!B83</f>
        <v>0</v>
      </c>
      <c r="C83" s="12">
        <f>Enrollment!D83</f>
        <v>0</v>
      </c>
      <c r="D83" s="51">
        <f>Enrollment!N83</f>
        <v>0</v>
      </c>
      <c r="E83" s="29"/>
      <c r="F83" s="29"/>
      <c r="G83" s="29"/>
      <c r="H83" s="29"/>
      <c r="I83" s="29"/>
      <c r="J83" s="29"/>
      <c r="K83" s="29"/>
      <c r="L83" s="29"/>
      <c r="M83" s="29"/>
      <c r="N83" s="29"/>
      <c r="O83" s="29"/>
      <c r="P83" s="9"/>
      <c r="Q83" s="9"/>
      <c r="R83" s="9"/>
      <c r="S83" s="9"/>
      <c r="T83" s="9"/>
      <c r="U83" s="9"/>
      <c r="V83" s="9"/>
      <c r="W83" s="9"/>
      <c r="X83" s="9"/>
      <c r="Y83" s="9"/>
      <c r="Z83" s="9"/>
      <c r="AA83" s="9"/>
      <c r="AB83" s="9"/>
      <c r="AC83" s="9"/>
      <c r="AD83" s="9"/>
      <c r="AE83" s="9"/>
      <c r="AF83" s="9"/>
      <c r="AG83" s="9"/>
      <c r="AH83" s="9"/>
      <c r="AI83" s="9"/>
      <c r="AJ83" s="11">
        <f t="shared" si="4"/>
        <v>0</v>
      </c>
      <c r="AK83" s="11">
        <f t="shared" si="5"/>
        <v>0</v>
      </c>
      <c r="AL83" s="47" t="e">
        <f t="shared" si="6"/>
        <v>#DIV/0!</v>
      </c>
    </row>
    <row r="84" spans="1:38" x14ac:dyDescent="0.25">
      <c r="A84" s="10">
        <f t="shared" si="7"/>
        <v>83</v>
      </c>
      <c r="B84" s="11">
        <f>Enrollment!B84</f>
        <v>0</v>
      </c>
      <c r="C84" s="12">
        <f>Enrollment!D84</f>
        <v>0</v>
      </c>
      <c r="D84" s="51">
        <f>Enrollment!N84</f>
        <v>0</v>
      </c>
      <c r="E84" s="29"/>
      <c r="F84" s="29"/>
      <c r="G84" s="29"/>
      <c r="H84" s="29"/>
      <c r="I84" s="29"/>
      <c r="J84" s="29"/>
      <c r="K84" s="29"/>
      <c r="L84" s="29"/>
      <c r="M84" s="29"/>
      <c r="N84" s="29"/>
      <c r="O84" s="29"/>
      <c r="P84" s="9"/>
      <c r="Q84" s="9"/>
      <c r="R84" s="9"/>
      <c r="S84" s="9"/>
      <c r="T84" s="9"/>
      <c r="U84" s="9"/>
      <c r="V84" s="9"/>
      <c r="W84" s="9"/>
      <c r="X84" s="9"/>
      <c r="Y84" s="9"/>
      <c r="Z84" s="9"/>
      <c r="AA84" s="9"/>
      <c r="AB84" s="9"/>
      <c r="AC84" s="9"/>
      <c r="AD84" s="9"/>
      <c r="AE84" s="9"/>
      <c r="AF84" s="9"/>
      <c r="AG84" s="9"/>
      <c r="AH84" s="9"/>
      <c r="AI84" s="9"/>
      <c r="AJ84" s="11">
        <f t="shared" si="4"/>
        <v>0</v>
      </c>
      <c r="AK84" s="11">
        <f t="shared" si="5"/>
        <v>0</v>
      </c>
      <c r="AL84" s="47" t="e">
        <f t="shared" si="6"/>
        <v>#DIV/0!</v>
      </c>
    </row>
    <row r="85" spans="1:38" x14ac:dyDescent="0.25">
      <c r="A85" s="10">
        <f t="shared" si="7"/>
        <v>84</v>
      </c>
      <c r="B85" s="11">
        <f>Enrollment!B85</f>
        <v>0</v>
      </c>
      <c r="C85" s="12">
        <f>Enrollment!D85</f>
        <v>0</v>
      </c>
      <c r="D85" s="51">
        <f>Enrollment!N85</f>
        <v>0</v>
      </c>
      <c r="E85" s="29"/>
      <c r="F85" s="29"/>
      <c r="G85" s="29"/>
      <c r="H85" s="29"/>
      <c r="I85" s="29"/>
      <c r="J85" s="29"/>
      <c r="K85" s="29"/>
      <c r="L85" s="29"/>
      <c r="M85" s="29"/>
      <c r="N85" s="29"/>
      <c r="O85" s="29"/>
      <c r="P85" s="9"/>
      <c r="Q85" s="9"/>
      <c r="R85" s="9"/>
      <c r="S85" s="9"/>
      <c r="T85" s="9"/>
      <c r="U85" s="9"/>
      <c r="V85" s="9"/>
      <c r="W85" s="9"/>
      <c r="X85" s="9"/>
      <c r="Y85" s="9"/>
      <c r="Z85" s="9"/>
      <c r="AA85" s="9"/>
      <c r="AB85" s="9"/>
      <c r="AC85" s="9"/>
      <c r="AD85" s="9"/>
      <c r="AE85" s="9"/>
      <c r="AF85" s="9"/>
      <c r="AG85" s="9"/>
      <c r="AH85" s="9"/>
      <c r="AI85" s="9"/>
      <c r="AJ85" s="11">
        <f t="shared" si="4"/>
        <v>0</v>
      </c>
      <c r="AK85" s="11">
        <f t="shared" si="5"/>
        <v>0</v>
      </c>
      <c r="AL85" s="47" t="e">
        <f t="shared" si="6"/>
        <v>#DIV/0!</v>
      </c>
    </row>
    <row r="86" spans="1:38" x14ac:dyDescent="0.25">
      <c r="A86" s="10">
        <f t="shared" si="7"/>
        <v>85</v>
      </c>
      <c r="B86" s="11">
        <f>Enrollment!B86</f>
        <v>0</v>
      </c>
      <c r="C86" s="12">
        <f>Enrollment!D86</f>
        <v>0</v>
      </c>
      <c r="D86" s="51">
        <f>Enrollment!N86</f>
        <v>0</v>
      </c>
      <c r="E86" s="29"/>
      <c r="F86" s="29"/>
      <c r="G86" s="29"/>
      <c r="H86" s="29"/>
      <c r="I86" s="29"/>
      <c r="J86" s="29"/>
      <c r="K86" s="29"/>
      <c r="L86" s="29"/>
      <c r="M86" s="29"/>
      <c r="N86" s="29"/>
      <c r="O86" s="29"/>
      <c r="P86" s="9"/>
      <c r="Q86" s="9"/>
      <c r="R86" s="9"/>
      <c r="S86" s="9"/>
      <c r="T86" s="9"/>
      <c r="U86" s="9"/>
      <c r="V86" s="9"/>
      <c r="W86" s="9"/>
      <c r="X86" s="9"/>
      <c r="Y86" s="9"/>
      <c r="Z86" s="9"/>
      <c r="AA86" s="9"/>
      <c r="AB86" s="9"/>
      <c r="AC86" s="9"/>
      <c r="AD86" s="9"/>
      <c r="AE86" s="9"/>
      <c r="AF86" s="9"/>
      <c r="AG86" s="9"/>
      <c r="AH86" s="9"/>
      <c r="AI86" s="9"/>
      <c r="AJ86" s="11">
        <f t="shared" si="4"/>
        <v>0</v>
      </c>
      <c r="AK86" s="11">
        <f t="shared" si="5"/>
        <v>0</v>
      </c>
      <c r="AL86" s="47" t="e">
        <f t="shared" si="6"/>
        <v>#DIV/0!</v>
      </c>
    </row>
    <row r="87" spans="1:38" x14ac:dyDescent="0.25">
      <c r="A87" s="10">
        <f t="shared" si="7"/>
        <v>86</v>
      </c>
      <c r="B87" s="11">
        <f>Enrollment!B87</f>
        <v>0</v>
      </c>
      <c r="C87" s="12">
        <f>Enrollment!D87</f>
        <v>0</v>
      </c>
      <c r="D87" s="51">
        <f>Enrollment!N87</f>
        <v>0</v>
      </c>
      <c r="E87" s="29"/>
      <c r="F87" s="29"/>
      <c r="G87" s="29"/>
      <c r="H87" s="29"/>
      <c r="I87" s="29"/>
      <c r="J87" s="29"/>
      <c r="K87" s="29"/>
      <c r="L87" s="29"/>
      <c r="M87" s="29"/>
      <c r="N87" s="29"/>
      <c r="O87" s="29"/>
      <c r="P87" s="9"/>
      <c r="Q87" s="9"/>
      <c r="R87" s="9"/>
      <c r="S87" s="9"/>
      <c r="T87" s="9"/>
      <c r="U87" s="9"/>
      <c r="V87" s="9"/>
      <c r="W87" s="9"/>
      <c r="X87" s="9"/>
      <c r="Y87" s="9"/>
      <c r="Z87" s="9"/>
      <c r="AA87" s="9"/>
      <c r="AB87" s="9"/>
      <c r="AC87" s="9"/>
      <c r="AD87" s="9"/>
      <c r="AE87" s="9"/>
      <c r="AF87" s="9"/>
      <c r="AG87" s="9"/>
      <c r="AH87" s="9"/>
      <c r="AI87" s="9"/>
      <c r="AJ87" s="11">
        <f t="shared" si="4"/>
        <v>0</v>
      </c>
      <c r="AK87" s="11">
        <f t="shared" si="5"/>
        <v>0</v>
      </c>
      <c r="AL87" s="47" t="e">
        <f t="shared" si="6"/>
        <v>#DIV/0!</v>
      </c>
    </row>
    <row r="88" spans="1:38" x14ac:dyDescent="0.25">
      <c r="A88" s="10">
        <f t="shared" si="7"/>
        <v>87</v>
      </c>
      <c r="B88" s="11">
        <f>Enrollment!B88</f>
        <v>0</v>
      </c>
      <c r="C88" s="12">
        <f>Enrollment!D88</f>
        <v>0</v>
      </c>
      <c r="D88" s="51">
        <f>Enrollment!N88</f>
        <v>0</v>
      </c>
      <c r="E88" s="29"/>
      <c r="F88" s="29"/>
      <c r="G88" s="29"/>
      <c r="H88" s="29"/>
      <c r="I88" s="29"/>
      <c r="J88" s="29"/>
      <c r="K88" s="29"/>
      <c r="L88" s="29"/>
      <c r="M88" s="29"/>
      <c r="N88" s="29"/>
      <c r="O88" s="29"/>
      <c r="P88" s="9"/>
      <c r="Q88" s="9"/>
      <c r="R88" s="9"/>
      <c r="S88" s="9"/>
      <c r="T88" s="9"/>
      <c r="U88" s="9"/>
      <c r="V88" s="9"/>
      <c r="W88" s="9"/>
      <c r="X88" s="9"/>
      <c r="Y88" s="9"/>
      <c r="Z88" s="9"/>
      <c r="AA88" s="9"/>
      <c r="AB88" s="9"/>
      <c r="AC88" s="9"/>
      <c r="AD88" s="9"/>
      <c r="AE88" s="9"/>
      <c r="AF88" s="9"/>
      <c r="AG88" s="9"/>
      <c r="AH88" s="9"/>
      <c r="AI88" s="9"/>
      <c r="AJ88" s="11">
        <f t="shared" si="4"/>
        <v>0</v>
      </c>
      <c r="AK88" s="11">
        <f t="shared" si="5"/>
        <v>0</v>
      </c>
      <c r="AL88" s="47" t="e">
        <f t="shared" si="6"/>
        <v>#DIV/0!</v>
      </c>
    </row>
    <row r="89" spans="1:38" x14ac:dyDescent="0.25">
      <c r="A89" s="10">
        <f t="shared" si="7"/>
        <v>88</v>
      </c>
      <c r="B89" s="11">
        <f>Enrollment!B89</f>
        <v>0</v>
      </c>
      <c r="C89" s="12">
        <f>Enrollment!D89</f>
        <v>0</v>
      </c>
      <c r="D89" s="51">
        <f>Enrollment!N89</f>
        <v>0</v>
      </c>
      <c r="E89" s="29"/>
      <c r="F89" s="29"/>
      <c r="G89" s="29"/>
      <c r="H89" s="29"/>
      <c r="I89" s="29"/>
      <c r="J89" s="29"/>
      <c r="K89" s="29"/>
      <c r="L89" s="29"/>
      <c r="M89" s="29"/>
      <c r="N89" s="29"/>
      <c r="O89" s="29"/>
      <c r="P89" s="9"/>
      <c r="Q89" s="9"/>
      <c r="R89" s="9"/>
      <c r="S89" s="9"/>
      <c r="T89" s="9"/>
      <c r="U89" s="9"/>
      <c r="V89" s="9"/>
      <c r="W89" s="9"/>
      <c r="X89" s="9"/>
      <c r="Y89" s="9"/>
      <c r="Z89" s="9"/>
      <c r="AA89" s="9"/>
      <c r="AB89" s="9"/>
      <c r="AC89" s="9"/>
      <c r="AD89" s="9"/>
      <c r="AE89" s="9"/>
      <c r="AF89" s="9"/>
      <c r="AG89" s="9"/>
      <c r="AH89" s="9"/>
      <c r="AI89" s="9"/>
      <c r="AJ89" s="11">
        <f t="shared" si="4"/>
        <v>0</v>
      </c>
      <c r="AK89" s="11">
        <f t="shared" si="5"/>
        <v>0</v>
      </c>
      <c r="AL89" s="47" t="e">
        <f t="shared" si="6"/>
        <v>#DIV/0!</v>
      </c>
    </row>
    <row r="90" spans="1:38" x14ac:dyDescent="0.25">
      <c r="A90" s="10">
        <f t="shared" si="7"/>
        <v>89</v>
      </c>
      <c r="B90" s="11">
        <f>Enrollment!B90</f>
        <v>0</v>
      </c>
      <c r="C90" s="12">
        <f>Enrollment!D90</f>
        <v>0</v>
      </c>
      <c r="D90" s="51">
        <f>Enrollment!N90</f>
        <v>0</v>
      </c>
      <c r="E90" s="29"/>
      <c r="F90" s="29"/>
      <c r="G90" s="29"/>
      <c r="H90" s="29"/>
      <c r="I90" s="29"/>
      <c r="J90" s="29"/>
      <c r="K90" s="29"/>
      <c r="L90" s="29"/>
      <c r="M90" s="29"/>
      <c r="N90" s="29"/>
      <c r="O90" s="29"/>
      <c r="P90" s="9"/>
      <c r="Q90" s="9"/>
      <c r="R90" s="9"/>
      <c r="S90" s="9"/>
      <c r="T90" s="9"/>
      <c r="U90" s="9"/>
      <c r="V90" s="9"/>
      <c r="W90" s="9"/>
      <c r="X90" s="9"/>
      <c r="Y90" s="9"/>
      <c r="Z90" s="9"/>
      <c r="AA90" s="9"/>
      <c r="AB90" s="9"/>
      <c r="AC90" s="9"/>
      <c r="AD90" s="9"/>
      <c r="AE90" s="9"/>
      <c r="AF90" s="9"/>
      <c r="AG90" s="9"/>
      <c r="AH90" s="9"/>
      <c r="AI90" s="9"/>
      <c r="AJ90" s="11">
        <f t="shared" si="4"/>
        <v>0</v>
      </c>
      <c r="AK90" s="11">
        <f t="shared" si="5"/>
        <v>0</v>
      </c>
      <c r="AL90" s="47" t="e">
        <f t="shared" si="6"/>
        <v>#DIV/0!</v>
      </c>
    </row>
    <row r="91" spans="1:38" x14ac:dyDescent="0.25">
      <c r="A91" s="10">
        <f t="shared" si="7"/>
        <v>90</v>
      </c>
      <c r="B91" s="11">
        <f>Enrollment!B91</f>
        <v>0</v>
      </c>
      <c r="C91" s="12">
        <f>Enrollment!D91</f>
        <v>0</v>
      </c>
      <c r="D91" s="51">
        <f>Enrollment!N91</f>
        <v>0</v>
      </c>
      <c r="E91" s="29"/>
      <c r="F91" s="29"/>
      <c r="G91" s="29"/>
      <c r="H91" s="29"/>
      <c r="I91" s="29"/>
      <c r="J91" s="29"/>
      <c r="K91" s="29"/>
      <c r="L91" s="29"/>
      <c r="M91" s="29"/>
      <c r="N91" s="29"/>
      <c r="O91" s="29"/>
      <c r="P91" s="9"/>
      <c r="Q91" s="9"/>
      <c r="R91" s="9"/>
      <c r="S91" s="9"/>
      <c r="T91" s="9"/>
      <c r="U91" s="9"/>
      <c r="V91" s="9"/>
      <c r="W91" s="9"/>
      <c r="X91" s="9"/>
      <c r="Y91" s="9"/>
      <c r="Z91" s="9"/>
      <c r="AA91" s="9"/>
      <c r="AB91" s="9"/>
      <c r="AC91" s="9"/>
      <c r="AD91" s="9"/>
      <c r="AE91" s="9"/>
      <c r="AF91" s="9"/>
      <c r="AG91" s="9"/>
      <c r="AH91" s="9"/>
      <c r="AI91" s="9"/>
      <c r="AJ91" s="11">
        <f t="shared" si="4"/>
        <v>0</v>
      </c>
      <c r="AK91" s="11">
        <f t="shared" si="5"/>
        <v>0</v>
      </c>
      <c r="AL91" s="47" t="e">
        <f t="shared" si="6"/>
        <v>#DIV/0!</v>
      </c>
    </row>
    <row r="92" spans="1:38" x14ac:dyDescent="0.25">
      <c r="A92" s="10">
        <f t="shared" si="7"/>
        <v>91</v>
      </c>
      <c r="B92" s="11">
        <f>Enrollment!B92</f>
        <v>0</v>
      </c>
      <c r="C92" s="12">
        <f>Enrollment!D92</f>
        <v>0</v>
      </c>
      <c r="D92" s="51">
        <f>Enrollment!N92</f>
        <v>0</v>
      </c>
      <c r="E92" s="29"/>
      <c r="F92" s="29"/>
      <c r="G92" s="29"/>
      <c r="H92" s="29"/>
      <c r="I92" s="29"/>
      <c r="J92" s="29"/>
      <c r="K92" s="29"/>
      <c r="L92" s="29"/>
      <c r="M92" s="29"/>
      <c r="N92" s="29"/>
      <c r="O92" s="29"/>
      <c r="P92" s="9"/>
      <c r="Q92" s="9"/>
      <c r="R92" s="9"/>
      <c r="S92" s="9"/>
      <c r="T92" s="9"/>
      <c r="U92" s="9"/>
      <c r="V92" s="9"/>
      <c r="W92" s="9"/>
      <c r="X92" s="9"/>
      <c r="Y92" s="9"/>
      <c r="Z92" s="9"/>
      <c r="AA92" s="9"/>
      <c r="AB92" s="9"/>
      <c r="AC92" s="9"/>
      <c r="AD92" s="9"/>
      <c r="AE92" s="9"/>
      <c r="AF92" s="9"/>
      <c r="AG92" s="9"/>
      <c r="AH92" s="9"/>
      <c r="AI92" s="9"/>
      <c r="AJ92" s="11">
        <f t="shared" si="4"/>
        <v>0</v>
      </c>
      <c r="AK92" s="11">
        <f t="shared" si="5"/>
        <v>0</v>
      </c>
      <c r="AL92" s="47" t="e">
        <f t="shared" si="6"/>
        <v>#DIV/0!</v>
      </c>
    </row>
    <row r="93" spans="1:38" x14ac:dyDescent="0.25">
      <c r="A93" s="10">
        <f t="shared" si="7"/>
        <v>92</v>
      </c>
      <c r="B93" s="11">
        <f>Enrollment!B93</f>
        <v>0</v>
      </c>
      <c r="C93" s="12">
        <f>Enrollment!D93</f>
        <v>0</v>
      </c>
      <c r="D93" s="51">
        <f>Enrollment!N93</f>
        <v>0</v>
      </c>
      <c r="E93" s="29"/>
      <c r="F93" s="29"/>
      <c r="G93" s="29"/>
      <c r="H93" s="29"/>
      <c r="I93" s="29"/>
      <c r="J93" s="29"/>
      <c r="K93" s="29"/>
      <c r="L93" s="29"/>
      <c r="M93" s="29"/>
      <c r="N93" s="29"/>
      <c r="O93" s="29"/>
      <c r="P93" s="9"/>
      <c r="Q93" s="9"/>
      <c r="R93" s="9"/>
      <c r="S93" s="9"/>
      <c r="T93" s="9"/>
      <c r="U93" s="9"/>
      <c r="V93" s="9"/>
      <c r="W93" s="9"/>
      <c r="X93" s="9"/>
      <c r="Y93" s="9"/>
      <c r="Z93" s="9"/>
      <c r="AA93" s="9"/>
      <c r="AB93" s="9"/>
      <c r="AC93" s="9"/>
      <c r="AD93" s="9"/>
      <c r="AE93" s="9"/>
      <c r="AF93" s="9"/>
      <c r="AG93" s="9"/>
      <c r="AH93" s="9"/>
      <c r="AI93" s="9"/>
      <c r="AJ93" s="11">
        <f t="shared" si="4"/>
        <v>0</v>
      </c>
      <c r="AK93" s="11">
        <f t="shared" si="5"/>
        <v>0</v>
      </c>
      <c r="AL93" s="47" t="e">
        <f t="shared" si="6"/>
        <v>#DIV/0!</v>
      </c>
    </row>
    <row r="94" spans="1:38" x14ac:dyDescent="0.25">
      <c r="A94" s="10">
        <f t="shared" si="7"/>
        <v>93</v>
      </c>
      <c r="B94" s="11">
        <f>Enrollment!B94</f>
        <v>0</v>
      </c>
      <c r="C94" s="12">
        <f>Enrollment!D94</f>
        <v>0</v>
      </c>
      <c r="D94" s="51">
        <f>Enrollment!N94</f>
        <v>0</v>
      </c>
      <c r="E94" s="29"/>
      <c r="F94" s="29"/>
      <c r="G94" s="29"/>
      <c r="H94" s="29"/>
      <c r="I94" s="29"/>
      <c r="J94" s="29"/>
      <c r="K94" s="29"/>
      <c r="L94" s="29"/>
      <c r="M94" s="29"/>
      <c r="N94" s="29"/>
      <c r="O94" s="29"/>
      <c r="P94" s="9"/>
      <c r="Q94" s="9"/>
      <c r="R94" s="9"/>
      <c r="S94" s="9"/>
      <c r="T94" s="9"/>
      <c r="U94" s="9"/>
      <c r="V94" s="9"/>
      <c r="W94" s="9"/>
      <c r="X94" s="9"/>
      <c r="Y94" s="9"/>
      <c r="Z94" s="9"/>
      <c r="AA94" s="9"/>
      <c r="AB94" s="9"/>
      <c r="AC94" s="9"/>
      <c r="AD94" s="9"/>
      <c r="AE94" s="9"/>
      <c r="AF94" s="9"/>
      <c r="AG94" s="9"/>
      <c r="AH94" s="9"/>
      <c r="AI94" s="9"/>
      <c r="AJ94" s="11">
        <f t="shared" si="4"/>
        <v>0</v>
      </c>
      <c r="AK94" s="11">
        <f t="shared" si="5"/>
        <v>0</v>
      </c>
      <c r="AL94" s="47" t="e">
        <f t="shared" si="6"/>
        <v>#DIV/0!</v>
      </c>
    </row>
    <row r="95" spans="1:38" x14ac:dyDescent="0.25">
      <c r="A95" s="10">
        <f t="shared" si="7"/>
        <v>94</v>
      </c>
      <c r="B95" s="11">
        <f>Enrollment!B95</f>
        <v>0</v>
      </c>
      <c r="C95" s="12">
        <f>Enrollment!D95</f>
        <v>0</v>
      </c>
      <c r="D95" s="51">
        <f>Enrollment!N95</f>
        <v>0</v>
      </c>
      <c r="E95" s="29"/>
      <c r="F95" s="29"/>
      <c r="G95" s="29"/>
      <c r="H95" s="29"/>
      <c r="I95" s="29"/>
      <c r="J95" s="29"/>
      <c r="K95" s="29"/>
      <c r="L95" s="29"/>
      <c r="M95" s="29"/>
      <c r="N95" s="29"/>
      <c r="O95" s="29"/>
      <c r="P95" s="9"/>
      <c r="Q95" s="9"/>
      <c r="R95" s="9"/>
      <c r="S95" s="9"/>
      <c r="T95" s="9"/>
      <c r="U95" s="9"/>
      <c r="V95" s="9"/>
      <c r="W95" s="9"/>
      <c r="X95" s="9"/>
      <c r="Y95" s="9"/>
      <c r="Z95" s="9"/>
      <c r="AA95" s="9"/>
      <c r="AB95" s="9"/>
      <c r="AC95" s="9"/>
      <c r="AD95" s="9"/>
      <c r="AE95" s="9"/>
      <c r="AF95" s="9"/>
      <c r="AG95" s="9"/>
      <c r="AH95" s="9"/>
      <c r="AI95" s="9"/>
      <c r="AJ95" s="11">
        <f t="shared" si="4"/>
        <v>0</v>
      </c>
      <c r="AK95" s="11">
        <f t="shared" si="5"/>
        <v>0</v>
      </c>
      <c r="AL95" s="47" t="e">
        <f t="shared" si="6"/>
        <v>#DIV/0!</v>
      </c>
    </row>
    <row r="96" spans="1:38" x14ac:dyDescent="0.25">
      <c r="A96" s="10">
        <f t="shared" si="7"/>
        <v>95</v>
      </c>
      <c r="B96" s="11">
        <f>Enrollment!B96</f>
        <v>0</v>
      </c>
      <c r="C96" s="12">
        <f>Enrollment!D96</f>
        <v>0</v>
      </c>
      <c r="D96" s="51">
        <f>Enrollment!N96</f>
        <v>0</v>
      </c>
      <c r="E96" s="29"/>
      <c r="F96" s="29"/>
      <c r="G96" s="29"/>
      <c r="H96" s="29"/>
      <c r="I96" s="29"/>
      <c r="J96" s="29"/>
      <c r="K96" s="29"/>
      <c r="L96" s="29"/>
      <c r="M96" s="29"/>
      <c r="N96" s="29"/>
      <c r="O96" s="29"/>
      <c r="P96" s="9"/>
      <c r="Q96" s="9"/>
      <c r="R96" s="9"/>
      <c r="S96" s="9"/>
      <c r="T96" s="9"/>
      <c r="U96" s="9"/>
      <c r="V96" s="9"/>
      <c r="W96" s="9"/>
      <c r="X96" s="9"/>
      <c r="Y96" s="9"/>
      <c r="Z96" s="9"/>
      <c r="AA96" s="9"/>
      <c r="AB96" s="9"/>
      <c r="AC96" s="9"/>
      <c r="AD96" s="9"/>
      <c r="AE96" s="9"/>
      <c r="AF96" s="9"/>
      <c r="AG96" s="9"/>
      <c r="AH96" s="9"/>
      <c r="AI96" s="9"/>
      <c r="AJ96" s="11">
        <f t="shared" si="4"/>
        <v>0</v>
      </c>
      <c r="AK96" s="11">
        <f t="shared" si="5"/>
        <v>0</v>
      </c>
      <c r="AL96" s="47" t="e">
        <f t="shared" si="6"/>
        <v>#DIV/0!</v>
      </c>
    </row>
    <row r="97" spans="1:38" x14ac:dyDescent="0.25">
      <c r="A97" s="10">
        <f t="shared" si="7"/>
        <v>96</v>
      </c>
      <c r="B97" s="11">
        <f>Enrollment!B97</f>
        <v>0</v>
      </c>
      <c r="C97" s="12">
        <f>Enrollment!D97</f>
        <v>0</v>
      </c>
      <c r="D97" s="51">
        <f>Enrollment!N97</f>
        <v>0</v>
      </c>
      <c r="E97" s="29"/>
      <c r="F97" s="29"/>
      <c r="G97" s="29"/>
      <c r="H97" s="29"/>
      <c r="I97" s="29"/>
      <c r="J97" s="29"/>
      <c r="K97" s="29"/>
      <c r="L97" s="29"/>
      <c r="M97" s="29"/>
      <c r="N97" s="29"/>
      <c r="O97" s="29"/>
      <c r="P97" s="9"/>
      <c r="Q97" s="9"/>
      <c r="R97" s="9"/>
      <c r="S97" s="9"/>
      <c r="T97" s="9"/>
      <c r="U97" s="9"/>
      <c r="V97" s="9"/>
      <c r="W97" s="9"/>
      <c r="X97" s="9"/>
      <c r="Y97" s="9"/>
      <c r="Z97" s="9"/>
      <c r="AA97" s="9"/>
      <c r="AB97" s="9"/>
      <c r="AC97" s="9"/>
      <c r="AD97" s="9"/>
      <c r="AE97" s="9"/>
      <c r="AF97" s="9"/>
      <c r="AG97" s="9"/>
      <c r="AH97" s="9"/>
      <c r="AI97" s="9"/>
      <c r="AJ97" s="11">
        <f t="shared" si="4"/>
        <v>0</v>
      </c>
      <c r="AK97" s="11">
        <f t="shared" si="5"/>
        <v>0</v>
      </c>
      <c r="AL97" s="47" t="e">
        <f t="shared" si="6"/>
        <v>#DIV/0!</v>
      </c>
    </row>
    <row r="98" spans="1:38" x14ac:dyDescent="0.25">
      <c r="A98" s="10">
        <f t="shared" si="7"/>
        <v>97</v>
      </c>
      <c r="B98" s="11">
        <f>Enrollment!B98</f>
        <v>0</v>
      </c>
      <c r="C98" s="12">
        <f>Enrollment!D98</f>
        <v>0</v>
      </c>
      <c r="D98" s="51">
        <f>Enrollment!N98</f>
        <v>0</v>
      </c>
      <c r="E98" s="29"/>
      <c r="F98" s="29"/>
      <c r="G98" s="29"/>
      <c r="H98" s="29"/>
      <c r="I98" s="29"/>
      <c r="J98" s="29"/>
      <c r="K98" s="29"/>
      <c r="L98" s="29"/>
      <c r="M98" s="29"/>
      <c r="N98" s="29"/>
      <c r="O98" s="29"/>
      <c r="P98" s="9"/>
      <c r="Q98" s="9"/>
      <c r="R98" s="9"/>
      <c r="S98" s="9"/>
      <c r="T98" s="9"/>
      <c r="U98" s="9"/>
      <c r="V98" s="9"/>
      <c r="W98" s="9"/>
      <c r="X98" s="9"/>
      <c r="Y98" s="9"/>
      <c r="Z98" s="9"/>
      <c r="AA98" s="9"/>
      <c r="AB98" s="9"/>
      <c r="AC98" s="9"/>
      <c r="AD98" s="9"/>
      <c r="AE98" s="9"/>
      <c r="AF98" s="9"/>
      <c r="AG98" s="9"/>
      <c r="AH98" s="9"/>
      <c r="AI98" s="9"/>
      <c r="AJ98" s="11">
        <f t="shared" si="4"/>
        <v>0</v>
      </c>
      <c r="AK98" s="11">
        <f t="shared" si="5"/>
        <v>0</v>
      </c>
      <c r="AL98" s="47" t="e">
        <f t="shared" si="6"/>
        <v>#DIV/0!</v>
      </c>
    </row>
    <row r="99" spans="1:38" x14ac:dyDescent="0.25">
      <c r="A99" s="10">
        <f t="shared" si="7"/>
        <v>98</v>
      </c>
      <c r="B99" s="11">
        <f>Enrollment!B99</f>
        <v>0</v>
      </c>
      <c r="C99" s="12">
        <f>Enrollment!D99</f>
        <v>0</v>
      </c>
      <c r="D99" s="51">
        <f>Enrollment!N99</f>
        <v>0</v>
      </c>
      <c r="E99" s="29"/>
      <c r="F99" s="29"/>
      <c r="G99" s="29"/>
      <c r="H99" s="29"/>
      <c r="I99" s="29"/>
      <c r="J99" s="29"/>
      <c r="K99" s="29"/>
      <c r="L99" s="29"/>
      <c r="M99" s="29"/>
      <c r="N99" s="29"/>
      <c r="O99" s="29"/>
      <c r="P99" s="9"/>
      <c r="Q99" s="9"/>
      <c r="R99" s="9"/>
      <c r="S99" s="9"/>
      <c r="T99" s="9"/>
      <c r="U99" s="9"/>
      <c r="V99" s="9"/>
      <c r="W99" s="9"/>
      <c r="X99" s="9"/>
      <c r="Y99" s="9"/>
      <c r="Z99" s="9"/>
      <c r="AA99" s="9"/>
      <c r="AB99" s="9"/>
      <c r="AC99" s="9"/>
      <c r="AD99" s="9"/>
      <c r="AE99" s="9"/>
      <c r="AF99" s="9"/>
      <c r="AG99" s="9"/>
      <c r="AH99" s="9"/>
      <c r="AI99" s="9"/>
      <c r="AJ99" s="11">
        <f t="shared" si="4"/>
        <v>0</v>
      </c>
      <c r="AK99" s="11">
        <f t="shared" si="5"/>
        <v>0</v>
      </c>
      <c r="AL99" s="47" t="e">
        <f t="shared" si="6"/>
        <v>#DIV/0!</v>
      </c>
    </row>
    <row r="100" spans="1:38" x14ac:dyDescent="0.25">
      <c r="A100" s="10">
        <f t="shared" si="7"/>
        <v>99</v>
      </c>
      <c r="B100" s="11">
        <f>Enrollment!B100</f>
        <v>0</v>
      </c>
      <c r="C100" s="12">
        <f>Enrollment!D100</f>
        <v>0</v>
      </c>
      <c r="D100" s="51">
        <f>Enrollment!N100</f>
        <v>0</v>
      </c>
      <c r="E100" s="29"/>
      <c r="F100" s="29"/>
      <c r="G100" s="29"/>
      <c r="H100" s="29"/>
      <c r="I100" s="29"/>
      <c r="J100" s="29"/>
      <c r="K100" s="29"/>
      <c r="L100" s="29"/>
      <c r="M100" s="29"/>
      <c r="N100" s="29"/>
      <c r="O100" s="29"/>
      <c r="P100" s="9"/>
      <c r="Q100" s="9"/>
      <c r="R100" s="9"/>
      <c r="S100" s="9"/>
      <c r="T100" s="9"/>
      <c r="U100" s="9"/>
      <c r="V100" s="9"/>
      <c r="W100" s="9"/>
      <c r="X100" s="9"/>
      <c r="Y100" s="9"/>
      <c r="Z100" s="9"/>
      <c r="AA100" s="9"/>
      <c r="AB100" s="9"/>
      <c r="AC100" s="9"/>
      <c r="AD100" s="9"/>
      <c r="AE100" s="9"/>
      <c r="AF100" s="9"/>
      <c r="AG100" s="9"/>
      <c r="AH100" s="9"/>
      <c r="AI100" s="9"/>
      <c r="AJ100" s="11">
        <f t="shared" si="4"/>
        <v>0</v>
      </c>
      <c r="AK100" s="11">
        <f t="shared" si="5"/>
        <v>0</v>
      </c>
      <c r="AL100" s="47" t="e">
        <f t="shared" si="6"/>
        <v>#DIV/0!</v>
      </c>
    </row>
    <row r="101" spans="1:38" x14ac:dyDescent="0.25">
      <c r="A101" s="10">
        <f t="shared" si="7"/>
        <v>100</v>
      </c>
      <c r="B101" s="11">
        <f>Enrollment!B101</f>
        <v>0</v>
      </c>
      <c r="C101" s="12">
        <f>Enrollment!D101</f>
        <v>0</v>
      </c>
      <c r="D101" s="51">
        <f>Enrollment!N101</f>
        <v>0</v>
      </c>
      <c r="E101" s="29"/>
      <c r="F101" s="29"/>
      <c r="G101" s="29"/>
      <c r="H101" s="29"/>
      <c r="I101" s="29"/>
      <c r="J101" s="29"/>
      <c r="K101" s="29"/>
      <c r="L101" s="29"/>
      <c r="M101" s="29"/>
      <c r="N101" s="29"/>
      <c r="O101" s="29"/>
      <c r="P101" s="9"/>
      <c r="Q101" s="9"/>
      <c r="R101" s="9"/>
      <c r="S101" s="9"/>
      <c r="T101" s="9"/>
      <c r="U101" s="9"/>
      <c r="V101" s="9"/>
      <c r="W101" s="9"/>
      <c r="X101" s="9"/>
      <c r="Y101" s="9"/>
      <c r="Z101" s="9"/>
      <c r="AA101" s="9"/>
      <c r="AB101" s="9"/>
      <c r="AC101" s="9"/>
      <c r="AD101" s="9"/>
      <c r="AE101" s="9"/>
      <c r="AF101" s="9"/>
      <c r="AG101" s="9"/>
      <c r="AH101" s="9"/>
      <c r="AI101" s="9"/>
      <c r="AJ101" s="11">
        <f t="shared" si="4"/>
        <v>0</v>
      </c>
      <c r="AK101" s="11">
        <f t="shared" si="5"/>
        <v>0</v>
      </c>
      <c r="AL101" s="47" t="e">
        <f t="shared" si="6"/>
        <v>#DIV/0!</v>
      </c>
    </row>
    <row r="102" spans="1:38" x14ac:dyDescent="0.25">
      <c r="A102" s="10">
        <f t="shared" si="7"/>
        <v>101</v>
      </c>
      <c r="B102" s="11">
        <f>Enrollment!B102</f>
        <v>0</v>
      </c>
      <c r="C102" s="12">
        <f>Enrollment!D102</f>
        <v>0</v>
      </c>
      <c r="D102" s="51">
        <f>Enrollment!N102</f>
        <v>0</v>
      </c>
      <c r="E102" s="29"/>
      <c r="F102" s="29"/>
      <c r="G102" s="29"/>
      <c r="H102" s="29"/>
      <c r="I102" s="29"/>
      <c r="J102" s="29"/>
      <c r="K102" s="29"/>
      <c r="L102" s="29"/>
      <c r="M102" s="29"/>
      <c r="N102" s="29"/>
      <c r="O102" s="29"/>
      <c r="P102" s="9"/>
      <c r="Q102" s="9"/>
      <c r="R102" s="9"/>
      <c r="S102" s="9"/>
      <c r="T102" s="9"/>
      <c r="U102" s="9"/>
      <c r="V102" s="9"/>
      <c r="W102" s="9"/>
      <c r="X102" s="9"/>
      <c r="Y102" s="9"/>
      <c r="Z102" s="9"/>
      <c r="AA102" s="9"/>
      <c r="AB102" s="9"/>
      <c r="AC102" s="9"/>
      <c r="AD102" s="9"/>
      <c r="AE102" s="9"/>
      <c r="AF102" s="9"/>
      <c r="AG102" s="9"/>
      <c r="AH102" s="9"/>
      <c r="AI102" s="9"/>
      <c r="AJ102" s="11">
        <f t="shared" si="4"/>
        <v>0</v>
      </c>
      <c r="AK102" s="11">
        <f t="shared" si="5"/>
        <v>0</v>
      </c>
      <c r="AL102" s="47" t="e">
        <f t="shared" si="6"/>
        <v>#DIV/0!</v>
      </c>
    </row>
    <row r="103" spans="1:38" x14ac:dyDescent="0.25">
      <c r="A103" s="10">
        <f t="shared" si="7"/>
        <v>102</v>
      </c>
      <c r="B103" s="11">
        <f>Enrollment!B103</f>
        <v>0</v>
      </c>
      <c r="C103" s="12">
        <f>Enrollment!D103</f>
        <v>0</v>
      </c>
      <c r="D103" s="51">
        <f>Enrollment!N103</f>
        <v>0</v>
      </c>
      <c r="E103" s="29"/>
      <c r="F103" s="29"/>
      <c r="G103" s="29"/>
      <c r="H103" s="29"/>
      <c r="I103" s="29"/>
      <c r="J103" s="29"/>
      <c r="K103" s="29"/>
      <c r="L103" s="29"/>
      <c r="M103" s="29"/>
      <c r="N103" s="29"/>
      <c r="O103" s="29"/>
      <c r="P103" s="9"/>
      <c r="Q103" s="9"/>
      <c r="R103" s="9"/>
      <c r="S103" s="9"/>
      <c r="T103" s="9"/>
      <c r="U103" s="9"/>
      <c r="V103" s="9"/>
      <c r="W103" s="9"/>
      <c r="X103" s="9"/>
      <c r="Y103" s="9"/>
      <c r="Z103" s="9"/>
      <c r="AA103" s="9"/>
      <c r="AB103" s="9"/>
      <c r="AC103" s="9"/>
      <c r="AD103" s="9"/>
      <c r="AE103" s="9"/>
      <c r="AF103" s="9"/>
      <c r="AG103" s="9"/>
      <c r="AH103" s="9"/>
      <c r="AI103" s="9"/>
      <c r="AJ103" s="11">
        <f t="shared" si="4"/>
        <v>0</v>
      </c>
      <c r="AK103" s="11">
        <f t="shared" si="5"/>
        <v>0</v>
      </c>
      <c r="AL103" s="47" t="e">
        <f t="shared" si="6"/>
        <v>#DIV/0!</v>
      </c>
    </row>
    <row r="104" spans="1:38" x14ac:dyDescent="0.25">
      <c r="A104" s="10">
        <f t="shared" si="7"/>
        <v>103</v>
      </c>
      <c r="B104" s="11">
        <f>Enrollment!B104</f>
        <v>0</v>
      </c>
      <c r="C104" s="12">
        <f>Enrollment!D104</f>
        <v>0</v>
      </c>
      <c r="D104" s="51">
        <f>Enrollment!N104</f>
        <v>0</v>
      </c>
      <c r="E104" s="29"/>
      <c r="F104" s="29"/>
      <c r="G104" s="29"/>
      <c r="H104" s="29"/>
      <c r="I104" s="29"/>
      <c r="J104" s="29"/>
      <c r="K104" s="29"/>
      <c r="L104" s="29"/>
      <c r="M104" s="29"/>
      <c r="N104" s="29"/>
      <c r="O104" s="29"/>
      <c r="P104" s="9"/>
      <c r="Q104" s="9"/>
      <c r="R104" s="9"/>
      <c r="S104" s="9"/>
      <c r="T104" s="9"/>
      <c r="U104" s="9"/>
      <c r="V104" s="9"/>
      <c r="W104" s="9"/>
      <c r="X104" s="9"/>
      <c r="Y104" s="9"/>
      <c r="Z104" s="9"/>
      <c r="AA104" s="9"/>
      <c r="AB104" s="9"/>
      <c r="AC104" s="9"/>
      <c r="AD104" s="9"/>
      <c r="AE104" s="9"/>
      <c r="AF104" s="9"/>
      <c r="AG104" s="9"/>
      <c r="AH104" s="9"/>
      <c r="AI104" s="9"/>
      <c r="AJ104" s="11">
        <f t="shared" si="4"/>
        <v>0</v>
      </c>
      <c r="AK104" s="11">
        <f t="shared" si="5"/>
        <v>0</v>
      </c>
      <c r="AL104" s="47" t="e">
        <f t="shared" si="6"/>
        <v>#DIV/0!</v>
      </c>
    </row>
    <row r="105" spans="1:38" x14ac:dyDescent="0.25">
      <c r="A105" s="10">
        <f t="shared" si="7"/>
        <v>104</v>
      </c>
      <c r="B105" s="11">
        <f>Enrollment!B105</f>
        <v>0</v>
      </c>
      <c r="C105" s="12">
        <f>Enrollment!D105</f>
        <v>0</v>
      </c>
      <c r="D105" s="51">
        <f>Enrollment!N105</f>
        <v>0</v>
      </c>
      <c r="E105" s="29"/>
      <c r="F105" s="29"/>
      <c r="G105" s="29"/>
      <c r="H105" s="29"/>
      <c r="I105" s="29"/>
      <c r="J105" s="29"/>
      <c r="K105" s="29"/>
      <c r="L105" s="29"/>
      <c r="M105" s="29"/>
      <c r="N105" s="29"/>
      <c r="O105" s="29"/>
      <c r="P105" s="9"/>
      <c r="Q105" s="9"/>
      <c r="R105" s="9"/>
      <c r="S105" s="9"/>
      <c r="T105" s="9"/>
      <c r="U105" s="9"/>
      <c r="V105" s="9"/>
      <c r="W105" s="9"/>
      <c r="X105" s="9"/>
      <c r="Y105" s="9"/>
      <c r="Z105" s="9"/>
      <c r="AA105" s="9"/>
      <c r="AB105" s="9"/>
      <c r="AC105" s="9"/>
      <c r="AD105" s="9"/>
      <c r="AE105" s="9"/>
      <c r="AF105" s="9"/>
      <c r="AG105" s="9"/>
      <c r="AH105" s="9"/>
      <c r="AI105" s="9"/>
      <c r="AJ105" s="11">
        <f t="shared" si="4"/>
        <v>0</v>
      </c>
      <c r="AK105" s="11">
        <f t="shared" si="5"/>
        <v>0</v>
      </c>
      <c r="AL105" s="47" t="e">
        <f t="shared" si="6"/>
        <v>#DIV/0!</v>
      </c>
    </row>
    <row r="106" spans="1:38" x14ac:dyDescent="0.25">
      <c r="A106" s="10">
        <f t="shared" si="7"/>
        <v>105</v>
      </c>
      <c r="B106" s="11">
        <f>Enrollment!B106</f>
        <v>0</v>
      </c>
      <c r="C106" s="12">
        <f>Enrollment!D106</f>
        <v>0</v>
      </c>
      <c r="D106" s="51">
        <f>Enrollment!N106</f>
        <v>0</v>
      </c>
      <c r="E106" s="29"/>
      <c r="F106" s="29"/>
      <c r="G106" s="29"/>
      <c r="H106" s="29"/>
      <c r="I106" s="29"/>
      <c r="J106" s="29"/>
      <c r="K106" s="29"/>
      <c r="L106" s="29"/>
      <c r="M106" s="29"/>
      <c r="N106" s="29"/>
      <c r="O106" s="29"/>
      <c r="P106" s="9"/>
      <c r="Q106" s="9"/>
      <c r="R106" s="9"/>
      <c r="S106" s="9"/>
      <c r="T106" s="9"/>
      <c r="U106" s="9"/>
      <c r="V106" s="9"/>
      <c r="W106" s="9"/>
      <c r="X106" s="9"/>
      <c r="Y106" s="9"/>
      <c r="Z106" s="9"/>
      <c r="AA106" s="9"/>
      <c r="AB106" s="9"/>
      <c r="AC106" s="9"/>
      <c r="AD106" s="9"/>
      <c r="AE106" s="9"/>
      <c r="AF106" s="9"/>
      <c r="AG106" s="9"/>
      <c r="AH106" s="9"/>
      <c r="AI106" s="9"/>
      <c r="AJ106" s="11">
        <f t="shared" si="4"/>
        <v>0</v>
      </c>
      <c r="AK106" s="11">
        <f t="shared" si="5"/>
        <v>0</v>
      </c>
      <c r="AL106" s="47" t="e">
        <f t="shared" si="6"/>
        <v>#DIV/0!</v>
      </c>
    </row>
    <row r="107" spans="1:38" x14ac:dyDescent="0.25">
      <c r="A107" s="10">
        <f t="shared" si="7"/>
        <v>106</v>
      </c>
      <c r="B107" s="11">
        <f>Enrollment!B107</f>
        <v>0</v>
      </c>
      <c r="C107" s="12">
        <f>Enrollment!D107</f>
        <v>0</v>
      </c>
      <c r="D107" s="51">
        <f>Enrollment!N107</f>
        <v>0</v>
      </c>
      <c r="E107" s="29"/>
      <c r="F107" s="29"/>
      <c r="G107" s="29"/>
      <c r="H107" s="29"/>
      <c r="I107" s="29"/>
      <c r="J107" s="29"/>
      <c r="K107" s="29"/>
      <c r="L107" s="29"/>
      <c r="M107" s="29"/>
      <c r="N107" s="29"/>
      <c r="O107" s="29"/>
      <c r="P107" s="9"/>
      <c r="Q107" s="9"/>
      <c r="R107" s="9"/>
      <c r="S107" s="9"/>
      <c r="T107" s="9"/>
      <c r="U107" s="9"/>
      <c r="V107" s="9"/>
      <c r="W107" s="9"/>
      <c r="X107" s="9"/>
      <c r="Y107" s="9"/>
      <c r="Z107" s="9"/>
      <c r="AA107" s="9"/>
      <c r="AB107" s="9"/>
      <c r="AC107" s="9"/>
      <c r="AD107" s="9"/>
      <c r="AE107" s="9"/>
      <c r="AF107" s="9"/>
      <c r="AG107" s="9"/>
      <c r="AH107" s="9"/>
      <c r="AI107" s="9"/>
      <c r="AJ107" s="11">
        <f t="shared" si="4"/>
        <v>0</v>
      </c>
      <c r="AK107" s="11">
        <f t="shared" si="5"/>
        <v>0</v>
      </c>
      <c r="AL107" s="47" t="e">
        <f t="shared" si="6"/>
        <v>#DIV/0!</v>
      </c>
    </row>
    <row r="108" spans="1:38" x14ac:dyDescent="0.25">
      <c r="A108" s="10">
        <f t="shared" si="7"/>
        <v>107</v>
      </c>
      <c r="B108" s="11">
        <f>Enrollment!B108</f>
        <v>0</v>
      </c>
      <c r="C108" s="12">
        <f>Enrollment!D108</f>
        <v>0</v>
      </c>
      <c r="D108" s="51">
        <f>Enrollment!N108</f>
        <v>0</v>
      </c>
      <c r="E108" s="29"/>
      <c r="F108" s="29"/>
      <c r="G108" s="29"/>
      <c r="H108" s="29"/>
      <c r="I108" s="29"/>
      <c r="J108" s="29"/>
      <c r="K108" s="29"/>
      <c r="L108" s="29"/>
      <c r="M108" s="29"/>
      <c r="N108" s="29"/>
      <c r="O108" s="29"/>
      <c r="P108" s="9"/>
      <c r="Q108" s="9"/>
      <c r="R108" s="9"/>
      <c r="S108" s="9"/>
      <c r="T108" s="9"/>
      <c r="U108" s="9"/>
      <c r="V108" s="9"/>
      <c r="W108" s="9"/>
      <c r="X108" s="9"/>
      <c r="Y108" s="9"/>
      <c r="Z108" s="9"/>
      <c r="AA108" s="9"/>
      <c r="AB108" s="9"/>
      <c r="AC108" s="9"/>
      <c r="AD108" s="9"/>
      <c r="AE108" s="9"/>
      <c r="AF108" s="9"/>
      <c r="AG108" s="9"/>
      <c r="AH108" s="9"/>
      <c r="AI108" s="9"/>
      <c r="AJ108" s="11">
        <f t="shared" si="4"/>
        <v>0</v>
      </c>
      <c r="AK108" s="11">
        <f t="shared" si="5"/>
        <v>0</v>
      </c>
      <c r="AL108" s="47" t="e">
        <f t="shared" si="6"/>
        <v>#DIV/0!</v>
      </c>
    </row>
    <row r="109" spans="1:38" x14ac:dyDescent="0.25">
      <c r="A109" s="10">
        <f t="shared" si="7"/>
        <v>108</v>
      </c>
      <c r="B109" s="11">
        <f>Enrollment!B109</f>
        <v>0</v>
      </c>
      <c r="C109" s="12">
        <f>Enrollment!D109</f>
        <v>0</v>
      </c>
      <c r="D109" s="51">
        <f>Enrollment!N109</f>
        <v>0</v>
      </c>
      <c r="E109" s="29"/>
      <c r="F109" s="29"/>
      <c r="G109" s="29"/>
      <c r="H109" s="29"/>
      <c r="I109" s="29"/>
      <c r="J109" s="29"/>
      <c r="K109" s="29"/>
      <c r="L109" s="29"/>
      <c r="M109" s="29"/>
      <c r="N109" s="29"/>
      <c r="O109" s="29"/>
      <c r="P109" s="9"/>
      <c r="Q109" s="9"/>
      <c r="R109" s="9"/>
      <c r="S109" s="9"/>
      <c r="T109" s="9"/>
      <c r="U109" s="9"/>
      <c r="V109" s="9"/>
      <c r="W109" s="9"/>
      <c r="X109" s="9"/>
      <c r="Y109" s="9"/>
      <c r="Z109" s="9"/>
      <c r="AA109" s="9"/>
      <c r="AB109" s="9"/>
      <c r="AC109" s="9"/>
      <c r="AD109" s="9"/>
      <c r="AE109" s="9"/>
      <c r="AF109" s="9"/>
      <c r="AG109" s="9"/>
      <c r="AH109" s="9"/>
      <c r="AI109" s="9"/>
      <c r="AJ109" s="11">
        <f t="shared" si="4"/>
        <v>0</v>
      </c>
      <c r="AK109" s="11">
        <f t="shared" si="5"/>
        <v>0</v>
      </c>
      <c r="AL109" s="47" t="e">
        <f t="shared" si="6"/>
        <v>#DIV/0!</v>
      </c>
    </row>
    <row r="110" spans="1:38" x14ac:dyDescent="0.25">
      <c r="A110" s="10">
        <f t="shared" si="7"/>
        <v>109</v>
      </c>
      <c r="B110" s="11">
        <f>Enrollment!B110</f>
        <v>0</v>
      </c>
      <c r="C110" s="12">
        <f>Enrollment!D110</f>
        <v>0</v>
      </c>
      <c r="D110" s="51">
        <f>Enrollment!N110</f>
        <v>0</v>
      </c>
      <c r="E110" s="29"/>
      <c r="F110" s="29"/>
      <c r="G110" s="29"/>
      <c r="H110" s="29"/>
      <c r="I110" s="29"/>
      <c r="J110" s="29"/>
      <c r="K110" s="29"/>
      <c r="L110" s="29"/>
      <c r="M110" s="29"/>
      <c r="N110" s="29"/>
      <c r="O110" s="29"/>
      <c r="P110" s="9"/>
      <c r="Q110" s="9"/>
      <c r="R110" s="9"/>
      <c r="S110" s="9"/>
      <c r="T110" s="9"/>
      <c r="U110" s="9"/>
      <c r="V110" s="9"/>
      <c r="W110" s="9"/>
      <c r="X110" s="9"/>
      <c r="Y110" s="9"/>
      <c r="Z110" s="9"/>
      <c r="AA110" s="9"/>
      <c r="AB110" s="9"/>
      <c r="AC110" s="9"/>
      <c r="AD110" s="9"/>
      <c r="AE110" s="9"/>
      <c r="AF110" s="9"/>
      <c r="AG110" s="9"/>
      <c r="AH110" s="9"/>
      <c r="AI110" s="9"/>
      <c r="AJ110" s="11">
        <f t="shared" si="4"/>
        <v>0</v>
      </c>
      <c r="AK110" s="11">
        <f t="shared" si="5"/>
        <v>0</v>
      </c>
      <c r="AL110" s="47" t="e">
        <f t="shared" si="6"/>
        <v>#DIV/0!</v>
      </c>
    </row>
    <row r="111" spans="1:38" x14ac:dyDescent="0.25">
      <c r="A111" s="10">
        <f t="shared" si="7"/>
        <v>110</v>
      </c>
      <c r="B111" s="11">
        <f>Enrollment!B111</f>
        <v>0</v>
      </c>
      <c r="C111" s="12">
        <f>Enrollment!D111</f>
        <v>0</v>
      </c>
      <c r="D111" s="51">
        <f>Enrollment!N111</f>
        <v>0</v>
      </c>
      <c r="E111" s="29"/>
      <c r="F111" s="29"/>
      <c r="G111" s="29"/>
      <c r="H111" s="29"/>
      <c r="I111" s="29"/>
      <c r="J111" s="29"/>
      <c r="K111" s="29"/>
      <c r="L111" s="29"/>
      <c r="M111" s="29"/>
      <c r="N111" s="29"/>
      <c r="O111" s="29"/>
      <c r="P111" s="9"/>
      <c r="Q111" s="9"/>
      <c r="R111" s="9"/>
      <c r="S111" s="9"/>
      <c r="T111" s="9"/>
      <c r="U111" s="9"/>
      <c r="V111" s="9"/>
      <c r="W111" s="9"/>
      <c r="X111" s="9"/>
      <c r="Y111" s="9"/>
      <c r="Z111" s="9"/>
      <c r="AA111" s="9"/>
      <c r="AB111" s="9"/>
      <c r="AC111" s="9"/>
      <c r="AD111" s="9"/>
      <c r="AE111" s="9"/>
      <c r="AF111" s="9"/>
      <c r="AG111" s="9"/>
      <c r="AH111" s="9"/>
      <c r="AI111" s="9"/>
      <c r="AJ111" s="11">
        <f t="shared" si="4"/>
        <v>0</v>
      </c>
      <c r="AK111" s="11">
        <f t="shared" si="5"/>
        <v>0</v>
      </c>
      <c r="AL111" s="47" t="e">
        <f t="shared" si="6"/>
        <v>#DIV/0!</v>
      </c>
    </row>
    <row r="112" spans="1:38" x14ac:dyDescent="0.25">
      <c r="A112" s="10">
        <f t="shared" si="7"/>
        <v>111</v>
      </c>
      <c r="B112" s="11">
        <f>Enrollment!B112</f>
        <v>0</v>
      </c>
      <c r="C112" s="12">
        <f>Enrollment!D112</f>
        <v>0</v>
      </c>
      <c r="D112" s="51">
        <f>Enrollment!N112</f>
        <v>0</v>
      </c>
      <c r="E112" s="29"/>
      <c r="F112" s="29"/>
      <c r="G112" s="29"/>
      <c r="H112" s="29"/>
      <c r="I112" s="29"/>
      <c r="J112" s="29"/>
      <c r="K112" s="29"/>
      <c r="L112" s="29"/>
      <c r="M112" s="29"/>
      <c r="N112" s="29"/>
      <c r="O112" s="29"/>
      <c r="P112" s="9"/>
      <c r="Q112" s="9"/>
      <c r="R112" s="9"/>
      <c r="S112" s="9"/>
      <c r="T112" s="9"/>
      <c r="U112" s="9"/>
      <c r="V112" s="9"/>
      <c r="W112" s="9"/>
      <c r="X112" s="9"/>
      <c r="Y112" s="9"/>
      <c r="Z112" s="9"/>
      <c r="AA112" s="9"/>
      <c r="AB112" s="9"/>
      <c r="AC112" s="9"/>
      <c r="AD112" s="9"/>
      <c r="AE112" s="9"/>
      <c r="AF112" s="9"/>
      <c r="AG112" s="9"/>
      <c r="AH112" s="9"/>
      <c r="AI112" s="9"/>
      <c r="AJ112" s="11">
        <f t="shared" si="4"/>
        <v>0</v>
      </c>
      <c r="AK112" s="11">
        <f t="shared" si="5"/>
        <v>0</v>
      </c>
      <c r="AL112" s="47" t="e">
        <f t="shared" si="6"/>
        <v>#DIV/0!</v>
      </c>
    </row>
    <row r="113" spans="1:38" x14ac:dyDescent="0.25">
      <c r="A113" s="10">
        <f t="shared" si="7"/>
        <v>112</v>
      </c>
      <c r="B113" s="11">
        <f>Enrollment!B113</f>
        <v>0</v>
      </c>
      <c r="C113" s="12">
        <f>Enrollment!D113</f>
        <v>0</v>
      </c>
      <c r="D113" s="51">
        <f>Enrollment!N113</f>
        <v>0</v>
      </c>
      <c r="E113" s="29"/>
      <c r="F113" s="29"/>
      <c r="G113" s="29"/>
      <c r="H113" s="29"/>
      <c r="I113" s="29"/>
      <c r="J113" s="29"/>
      <c r="K113" s="29"/>
      <c r="L113" s="29"/>
      <c r="M113" s="29"/>
      <c r="N113" s="29"/>
      <c r="O113" s="29"/>
      <c r="P113" s="9"/>
      <c r="Q113" s="9"/>
      <c r="R113" s="9"/>
      <c r="S113" s="9"/>
      <c r="T113" s="9"/>
      <c r="U113" s="9"/>
      <c r="V113" s="9"/>
      <c r="W113" s="9"/>
      <c r="X113" s="9"/>
      <c r="Y113" s="9"/>
      <c r="Z113" s="9"/>
      <c r="AA113" s="9"/>
      <c r="AB113" s="9"/>
      <c r="AC113" s="9"/>
      <c r="AD113" s="9"/>
      <c r="AE113" s="9"/>
      <c r="AF113" s="9"/>
      <c r="AG113" s="9"/>
      <c r="AH113" s="9"/>
      <c r="AI113" s="9"/>
      <c r="AJ113" s="11">
        <f t="shared" si="4"/>
        <v>0</v>
      </c>
      <c r="AK113" s="11">
        <f t="shared" si="5"/>
        <v>0</v>
      </c>
      <c r="AL113" s="47" t="e">
        <f t="shared" si="6"/>
        <v>#DIV/0!</v>
      </c>
    </row>
    <row r="114" spans="1:38" x14ac:dyDescent="0.25">
      <c r="A114" s="10">
        <f t="shared" si="7"/>
        <v>113</v>
      </c>
      <c r="B114" s="11">
        <f>Enrollment!B114</f>
        <v>0</v>
      </c>
      <c r="C114" s="12">
        <f>Enrollment!D114</f>
        <v>0</v>
      </c>
      <c r="D114" s="51">
        <f>Enrollment!N114</f>
        <v>0</v>
      </c>
      <c r="E114" s="29"/>
      <c r="F114" s="29"/>
      <c r="G114" s="29"/>
      <c r="H114" s="29"/>
      <c r="I114" s="29"/>
      <c r="J114" s="29"/>
      <c r="K114" s="29"/>
      <c r="L114" s="29"/>
      <c r="M114" s="29"/>
      <c r="N114" s="29"/>
      <c r="O114" s="29"/>
      <c r="P114" s="9"/>
      <c r="Q114" s="9"/>
      <c r="R114" s="9"/>
      <c r="S114" s="9"/>
      <c r="T114" s="9"/>
      <c r="U114" s="9"/>
      <c r="V114" s="9"/>
      <c r="W114" s="9"/>
      <c r="X114" s="9"/>
      <c r="Y114" s="9"/>
      <c r="Z114" s="9"/>
      <c r="AA114" s="9"/>
      <c r="AB114" s="9"/>
      <c r="AC114" s="9"/>
      <c r="AD114" s="9"/>
      <c r="AE114" s="9"/>
      <c r="AF114" s="9"/>
      <c r="AG114" s="9"/>
      <c r="AH114" s="9"/>
      <c r="AI114" s="9"/>
      <c r="AJ114" s="11">
        <f t="shared" si="4"/>
        <v>0</v>
      </c>
      <c r="AK114" s="11">
        <f t="shared" si="5"/>
        <v>0</v>
      </c>
      <c r="AL114" s="47" t="e">
        <f t="shared" si="6"/>
        <v>#DIV/0!</v>
      </c>
    </row>
    <row r="115" spans="1:38" x14ac:dyDescent="0.25">
      <c r="A115" s="10">
        <f t="shared" si="7"/>
        <v>114</v>
      </c>
      <c r="B115" s="11">
        <f>Enrollment!B115</f>
        <v>0</v>
      </c>
      <c r="C115" s="12">
        <f>Enrollment!D115</f>
        <v>0</v>
      </c>
      <c r="D115" s="51">
        <f>Enrollment!N115</f>
        <v>0</v>
      </c>
      <c r="E115" s="29"/>
      <c r="F115" s="29"/>
      <c r="G115" s="29"/>
      <c r="H115" s="29"/>
      <c r="I115" s="29"/>
      <c r="J115" s="29"/>
      <c r="K115" s="29"/>
      <c r="L115" s="29"/>
      <c r="M115" s="29"/>
      <c r="N115" s="29"/>
      <c r="O115" s="29"/>
      <c r="P115" s="9"/>
      <c r="Q115" s="9"/>
      <c r="R115" s="9"/>
      <c r="S115" s="9"/>
      <c r="T115" s="9"/>
      <c r="U115" s="9"/>
      <c r="V115" s="9"/>
      <c r="W115" s="9"/>
      <c r="X115" s="9"/>
      <c r="Y115" s="9"/>
      <c r="Z115" s="9"/>
      <c r="AA115" s="9"/>
      <c r="AB115" s="9"/>
      <c r="AC115" s="9"/>
      <c r="AD115" s="9"/>
      <c r="AE115" s="9"/>
      <c r="AF115" s="9"/>
      <c r="AG115" s="9"/>
      <c r="AH115" s="9"/>
      <c r="AI115" s="9"/>
      <c r="AJ115" s="11">
        <f t="shared" si="4"/>
        <v>0</v>
      </c>
      <c r="AK115" s="11">
        <f t="shared" si="5"/>
        <v>0</v>
      </c>
      <c r="AL115" s="47" t="e">
        <f t="shared" si="6"/>
        <v>#DIV/0!</v>
      </c>
    </row>
    <row r="116" spans="1:38" x14ac:dyDescent="0.25">
      <c r="A116" s="10">
        <f t="shared" si="7"/>
        <v>115</v>
      </c>
      <c r="B116" s="11">
        <f>Enrollment!B116</f>
        <v>0</v>
      </c>
      <c r="C116" s="12">
        <f>Enrollment!D116</f>
        <v>0</v>
      </c>
      <c r="D116" s="51">
        <f>Enrollment!N116</f>
        <v>0</v>
      </c>
      <c r="E116" s="29"/>
      <c r="F116" s="29"/>
      <c r="G116" s="29"/>
      <c r="H116" s="29"/>
      <c r="I116" s="29"/>
      <c r="J116" s="29"/>
      <c r="K116" s="29"/>
      <c r="L116" s="29"/>
      <c r="M116" s="29"/>
      <c r="N116" s="29"/>
      <c r="O116" s="29"/>
      <c r="P116" s="9"/>
      <c r="Q116" s="9"/>
      <c r="R116" s="9"/>
      <c r="S116" s="9"/>
      <c r="T116" s="9"/>
      <c r="U116" s="9"/>
      <c r="V116" s="9"/>
      <c r="W116" s="9"/>
      <c r="X116" s="9"/>
      <c r="Y116" s="9"/>
      <c r="Z116" s="9"/>
      <c r="AA116" s="9"/>
      <c r="AB116" s="9"/>
      <c r="AC116" s="9"/>
      <c r="AD116" s="9"/>
      <c r="AE116" s="9"/>
      <c r="AF116" s="9"/>
      <c r="AG116" s="9"/>
      <c r="AH116" s="9"/>
      <c r="AI116" s="9"/>
      <c r="AJ116" s="11">
        <f t="shared" si="4"/>
        <v>0</v>
      </c>
      <c r="AK116" s="11">
        <f t="shared" si="5"/>
        <v>0</v>
      </c>
      <c r="AL116" s="47" t="e">
        <f t="shared" si="6"/>
        <v>#DIV/0!</v>
      </c>
    </row>
    <row r="117" spans="1:38" x14ac:dyDescent="0.25">
      <c r="A117" s="10">
        <f t="shared" si="7"/>
        <v>116</v>
      </c>
      <c r="B117" s="11">
        <f>Enrollment!B117</f>
        <v>0</v>
      </c>
      <c r="C117" s="12">
        <f>Enrollment!D117</f>
        <v>0</v>
      </c>
      <c r="D117" s="51">
        <f>Enrollment!N117</f>
        <v>0</v>
      </c>
      <c r="E117" s="29"/>
      <c r="F117" s="29"/>
      <c r="G117" s="29"/>
      <c r="H117" s="29"/>
      <c r="I117" s="29"/>
      <c r="J117" s="29"/>
      <c r="K117" s="29"/>
      <c r="L117" s="29"/>
      <c r="M117" s="29"/>
      <c r="N117" s="29"/>
      <c r="O117" s="29"/>
      <c r="P117" s="9"/>
      <c r="Q117" s="9"/>
      <c r="R117" s="9"/>
      <c r="S117" s="9"/>
      <c r="T117" s="9"/>
      <c r="U117" s="9"/>
      <c r="V117" s="9"/>
      <c r="W117" s="9"/>
      <c r="X117" s="9"/>
      <c r="Y117" s="9"/>
      <c r="Z117" s="9"/>
      <c r="AA117" s="9"/>
      <c r="AB117" s="9"/>
      <c r="AC117" s="9"/>
      <c r="AD117" s="9"/>
      <c r="AE117" s="9"/>
      <c r="AF117" s="9"/>
      <c r="AG117" s="9"/>
      <c r="AH117" s="9"/>
      <c r="AI117" s="9"/>
      <c r="AJ117" s="11">
        <f t="shared" si="4"/>
        <v>0</v>
      </c>
      <c r="AK117" s="11">
        <f t="shared" si="5"/>
        <v>0</v>
      </c>
      <c r="AL117" s="47" t="e">
        <f t="shared" si="6"/>
        <v>#DIV/0!</v>
      </c>
    </row>
    <row r="118" spans="1:38" x14ac:dyDescent="0.25">
      <c r="A118" s="10">
        <f t="shared" si="7"/>
        <v>117</v>
      </c>
      <c r="B118" s="11">
        <f>Enrollment!B118</f>
        <v>0</v>
      </c>
      <c r="C118" s="12">
        <f>Enrollment!D118</f>
        <v>0</v>
      </c>
      <c r="D118" s="51">
        <f>Enrollment!N118</f>
        <v>0</v>
      </c>
      <c r="E118" s="29"/>
      <c r="F118" s="29"/>
      <c r="G118" s="29"/>
      <c r="H118" s="29"/>
      <c r="I118" s="29"/>
      <c r="J118" s="29"/>
      <c r="K118" s="29"/>
      <c r="L118" s="29"/>
      <c r="M118" s="29"/>
      <c r="N118" s="29"/>
      <c r="O118" s="29"/>
      <c r="P118" s="9"/>
      <c r="Q118" s="9"/>
      <c r="R118" s="9"/>
      <c r="S118" s="9"/>
      <c r="T118" s="9"/>
      <c r="U118" s="9"/>
      <c r="V118" s="9"/>
      <c r="W118" s="9"/>
      <c r="X118" s="9"/>
      <c r="Y118" s="9"/>
      <c r="Z118" s="9"/>
      <c r="AA118" s="9"/>
      <c r="AB118" s="9"/>
      <c r="AC118" s="9"/>
      <c r="AD118" s="9"/>
      <c r="AE118" s="9"/>
      <c r="AF118" s="9"/>
      <c r="AG118" s="9"/>
      <c r="AH118" s="9"/>
      <c r="AI118" s="9"/>
      <c r="AJ118" s="11">
        <f t="shared" si="4"/>
        <v>0</v>
      </c>
      <c r="AK118" s="11">
        <f t="shared" si="5"/>
        <v>0</v>
      </c>
      <c r="AL118" s="47" t="e">
        <f t="shared" si="6"/>
        <v>#DIV/0!</v>
      </c>
    </row>
    <row r="119" spans="1:38" x14ac:dyDescent="0.25">
      <c r="A119" s="10">
        <f t="shared" si="7"/>
        <v>118</v>
      </c>
      <c r="B119" s="11">
        <f>Enrollment!B119</f>
        <v>0</v>
      </c>
      <c r="C119" s="12">
        <f>Enrollment!D119</f>
        <v>0</v>
      </c>
      <c r="D119" s="51">
        <f>Enrollment!N119</f>
        <v>0</v>
      </c>
      <c r="E119" s="29"/>
      <c r="F119" s="29"/>
      <c r="G119" s="29"/>
      <c r="H119" s="29"/>
      <c r="I119" s="29"/>
      <c r="J119" s="29"/>
      <c r="K119" s="29"/>
      <c r="L119" s="29"/>
      <c r="M119" s="29"/>
      <c r="N119" s="29"/>
      <c r="O119" s="29"/>
      <c r="P119" s="9"/>
      <c r="Q119" s="9"/>
      <c r="R119" s="9"/>
      <c r="S119" s="9"/>
      <c r="T119" s="9"/>
      <c r="U119" s="9"/>
      <c r="V119" s="9"/>
      <c r="W119" s="9"/>
      <c r="X119" s="9"/>
      <c r="Y119" s="9"/>
      <c r="Z119" s="9"/>
      <c r="AA119" s="9"/>
      <c r="AB119" s="9"/>
      <c r="AC119" s="9"/>
      <c r="AD119" s="9"/>
      <c r="AE119" s="9"/>
      <c r="AF119" s="9"/>
      <c r="AG119" s="9"/>
      <c r="AH119" s="9"/>
      <c r="AI119" s="9"/>
      <c r="AJ119" s="11">
        <f t="shared" si="4"/>
        <v>0</v>
      </c>
      <c r="AK119" s="11">
        <f t="shared" si="5"/>
        <v>0</v>
      </c>
      <c r="AL119" s="47" t="e">
        <f t="shared" si="6"/>
        <v>#DIV/0!</v>
      </c>
    </row>
    <row r="120" spans="1:38" x14ac:dyDescent="0.25">
      <c r="A120" s="10">
        <f t="shared" si="7"/>
        <v>119</v>
      </c>
      <c r="B120" s="11">
        <f>Enrollment!B120</f>
        <v>0</v>
      </c>
      <c r="C120" s="12">
        <f>Enrollment!D120</f>
        <v>0</v>
      </c>
      <c r="D120" s="51">
        <f>Enrollment!N120</f>
        <v>0</v>
      </c>
      <c r="E120" s="29"/>
      <c r="F120" s="29"/>
      <c r="G120" s="29"/>
      <c r="H120" s="29"/>
      <c r="I120" s="29"/>
      <c r="J120" s="29"/>
      <c r="K120" s="29"/>
      <c r="L120" s="29"/>
      <c r="M120" s="29"/>
      <c r="N120" s="29"/>
      <c r="O120" s="29"/>
      <c r="P120" s="9"/>
      <c r="Q120" s="9"/>
      <c r="R120" s="9"/>
      <c r="S120" s="9"/>
      <c r="T120" s="9"/>
      <c r="U120" s="9"/>
      <c r="V120" s="9"/>
      <c r="W120" s="9"/>
      <c r="X120" s="9"/>
      <c r="Y120" s="9"/>
      <c r="Z120" s="9"/>
      <c r="AA120" s="9"/>
      <c r="AB120" s="9"/>
      <c r="AC120" s="9"/>
      <c r="AD120" s="9"/>
      <c r="AE120" s="9"/>
      <c r="AF120" s="9"/>
      <c r="AG120" s="9"/>
      <c r="AH120" s="9"/>
      <c r="AI120" s="9"/>
      <c r="AJ120" s="11">
        <f t="shared" si="4"/>
        <v>0</v>
      </c>
      <c r="AK120" s="11">
        <f t="shared" si="5"/>
        <v>0</v>
      </c>
      <c r="AL120" s="47" t="e">
        <f t="shared" si="6"/>
        <v>#DIV/0!</v>
      </c>
    </row>
    <row r="121" spans="1:38" x14ac:dyDescent="0.25">
      <c r="A121" s="10">
        <f t="shared" si="7"/>
        <v>120</v>
      </c>
      <c r="B121" s="11">
        <f>Enrollment!B121</f>
        <v>0</v>
      </c>
      <c r="C121" s="12">
        <f>Enrollment!D121</f>
        <v>0</v>
      </c>
      <c r="D121" s="51">
        <f>Enrollment!N121</f>
        <v>0</v>
      </c>
      <c r="E121" s="29"/>
      <c r="F121" s="29"/>
      <c r="G121" s="29"/>
      <c r="H121" s="29"/>
      <c r="I121" s="29"/>
      <c r="J121" s="29"/>
      <c r="K121" s="29"/>
      <c r="L121" s="29"/>
      <c r="M121" s="29"/>
      <c r="N121" s="29"/>
      <c r="O121" s="29"/>
      <c r="P121" s="9"/>
      <c r="Q121" s="9"/>
      <c r="R121" s="9"/>
      <c r="S121" s="9"/>
      <c r="T121" s="9"/>
      <c r="U121" s="9"/>
      <c r="V121" s="9"/>
      <c r="W121" s="9"/>
      <c r="X121" s="9"/>
      <c r="Y121" s="9"/>
      <c r="Z121" s="9"/>
      <c r="AA121" s="9"/>
      <c r="AB121" s="9"/>
      <c r="AC121" s="9"/>
      <c r="AD121" s="9"/>
      <c r="AE121" s="9"/>
      <c r="AF121" s="9"/>
      <c r="AG121" s="9"/>
      <c r="AH121" s="9"/>
      <c r="AI121" s="9"/>
      <c r="AJ121" s="11">
        <f t="shared" si="4"/>
        <v>0</v>
      </c>
      <c r="AK121" s="11">
        <f t="shared" si="5"/>
        <v>0</v>
      </c>
      <c r="AL121" s="47" t="e">
        <f t="shared" si="6"/>
        <v>#DIV/0!</v>
      </c>
    </row>
    <row r="122" spans="1:38" x14ac:dyDescent="0.25">
      <c r="A122" s="10">
        <f t="shared" si="7"/>
        <v>121</v>
      </c>
      <c r="B122" s="11">
        <f>Enrollment!B122</f>
        <v>0</v>
      </c>
      <c r="C122" s="12">
        <f>Enrollment!D122</f>
        <v>0</v>
      </c>
      <c r="D122" s="51">
        <f>Enrollment!N122</f>
        <v>0</v>
      </c>
      <c r="E122" s="29"/>
      <c r="F122" s="29"/>
      <c r="G122" s="29"/>
      <c r="H122" s="29"/>
      <c r="I122" s="29"/>
      <c r="J122" s="29"/>
      <c r="K122" s="29"/>
      <c r="L122" s="29"/>
      <c r="M122" s="29"/>
      <c r="N122" s="29"/>
      <c r="O122" s="29"/>
      <c r="P122" s="9"/>
      <c r="Q122" s="9"/>
      <c r="R122" s="9"/>
      <c r="S122" s="9"/>
      <c r="T122" s="9"/>
      <c r="U122" s="9"/>
      <c r="V122" s="9"/>
      <c r="W122" s="9"/>
      <c r="X122" s="9"/>
      <c r="Y122" s="9"/>
      <c r="Z122" s="9"/>
      <c r="AA122" s="9"/>
      <c r="AB122" s="9"/>
      <c r="AC122" s="9"/>
      <c r="AD122" s="9"/>
      <c r="AE122" s="9"/>
      <c r="AF122" s="9"/>
      <c r="AG122" s="9"/>
      <c r="AH122" s="9"/>
      <c r="AI122" s="9"/>
      <c r="AJ122" s="11">
        <f t="shared" si="4"/>
        <v>0</v>
      </c>
      <c r="AK122" s="11">
        <f t="shared" si="5"/>
        <v>0</v>
      </c>
      <c r="AL122" s="47" t="e">
        <f t="shared" si="6"/>
        <v>#DIV/0!</v>
      </c>
    </row>
    <row r="123" spans="1:38" x14ac:dyDescent="0.25">
      <c r="A123" s="10">
        <f t="shared" si="7"/>
        <v>122</v>
      </c>
      <c r="B123" s="11">
        <f>Enrollment!B123</f>
        <v>0</v>
      </c>
      <c r="C123" s="12">
        <f>Enrollment!D123</f>
        <v>0</v>
      </c>
      <c r="D123" s="51">
        <f>Enrollment!N123</f>
        <v>0</v>
      </c>
      <c r="E123" s="29"/>
      <c r="F123" s="29"/>
      <c r="G123" s="29"/>
      <c r="H123" s="29"/>
      <c r="I123" s="29"/>
      <c r="J123" s="29"/>
      <c r="K123" s="29"/>
      <c r="L123" s="29"/>
      <c r="M123" s="29"/>
      <c r="N123" s="29"/>
      <c r="O123" s="29"/>
      <c r="P123" s="9"/>
      <c r="Q123" s="9"/>
      <c r="R123" s="9"/>
      <c r="S123" s="9"/>
      <c r="T123" s="9"/>
      <c r="U123" s="9"/>
      <c r="V123" s="9"/>
      <c r="W123" s="9"/>
      <c r="X123" s="9"/>
      <c r="Y123" s="9"/>
      <c r="Z123" s="9"/>
      <c r="AA123" s="9"/>
      <c r="AB123" s="9"/>
      <c r="AC123" s="9"/>
      <c r="AD123" s="9"/>
      <c r="AE123" s="9"/>
      <c r="AF123" s="9"/>
      <c r="AG123" s="9"/>
      <c r="AH123" s="9"/>
      <c r="AI123" s="9"/>
      <c r="AJ123" s="11">
        <f t="shared" si="4"/>
        <v>0</v>
      </c>
      <c r="AK123" s="11">
        <f t="shared" si="5"/>
        <v>0</v>
      </c>
      <c r="AL123" s="47" t="e">
        <f t="shared" si="6"/>
        <v>#DIV/0!</v>
      </c>
    </row>
    <row r="124" spans="1:38" x14ac:dyDescent="0.25">
      <c r="A124" s="10">
        <f t="shared" si="7"/>
        <v>123</v>
      </c>
      <c r="B124" s="11">
        <f>Enrollment!B124</f>
        <v>0</v>
      </c>
      <c r="C124" s="12">
        <f>Enrollment!D124</f>
        <v>0</v>
      </c>
      <c r="D124" s="51">
        <f>Enrollment!N124</f>
        <v>0</v>
      </c>
      <c r="E124" s="29"/>
      <c r="F124" s="29"/>
      <c r="G124" s="29"/>
      <c r="H124" s="29"/>
      <c r="I124" s="29"/>
      <c r="J124" s="29"/>
      <c r="K124" s="29"/>
      <c r="L124" s="29"/>
      <c r="M124" s="29"/>
      <c r="N124" s="29"/>
      <c r="O124" s="29"/>
      <c r="P124" s="9"/>
      <c r="Q124" s="9"/>
      <c r="R124" s="9"/>
      <c r="S124" s="9"/>
      <c r="T124" s="9"/>
      <c r="U124" s="9"/>
      <c r="V124" s="9"/>
      <c r="W124" s="9"/>
      <c r="X124" s="9"/>
      <c r="Y124" s="9"/>
      <c r="Z124" s="9"/>
      <c r="AA124" s="9"/>
      <c r="AB124" s="9"/>
      <c r="AC124" s="9"/>
      <c r="AD124" s="9"/>
      <c r="AE124" s="9"/>
      <c r="AF124" s="9"/>
      <c r="AG124" s="9"/>
      <c r="AH124" s="9"/>
      <c r="AI124" s="9"/>
      <c r="AJ124" s="11">
        <f t="shared" si="4"/>
        <v>0</v>
      </c>
      <c r="AK124" s="11">
        <f t="shared" si="5"/>
        <v>0</v>
      </c>
      <c r="AL124" s="47" t="e">
        <f t="shared" si="6"/>
        <v>#DIV/0!</v>
      </c>
    </row>
    <row r="125" spans="1:38" x14ac:dyDescent="0.25">
      <c r="A125" s="10">
        <f t="shared" si="7"/>
        <v>124</v>
      </c>
      <c r="B125" s="11">
        <f>Enrollment!B125</f>
        <v>0</v>
      </c>
      <c r="C125" s="12">
        <f>Enrollment!D125</f>
        <v>0</v>
      </c>
      <c r="D125" s="51">
        <f>Enrollment!N125</f>
        <v>0</v>
      </c>
      <c r="E125" s="29"/>
      <c r="F125" s="29"/>
      <c r="G125" s="29"/>
      <c r="H125" s="29"/>
      <c r="I125" s="29"/>
      <c r="J125" s="29"/>
      <c r="K125" s="29"/>
      <c r="L125" s="29"/>
      <c r="M125" s="29"/>
      <c r="N125" s="29"/>
      <c r="O125" s="29"/>
      <c r="P125" s="9"/>
      <c r="Q125" s="9"/>
      <c r="R125" s="9"/>
      <c r="S125" s="9"/>
      <c r="T125" s="9"/>
      <c r="U125" s="9"/>
      <c r="V125" s="9"/>
      <c r="W125" s="9"/>
      <c r="X125" s="9"/>
      <c r="Y125" s="9"/>
      <c r="Z125" s="9"/>
      <c r="AA125" s="9"/>
      <c r="AB125" s="9"/>
      <c r="AC125" s="9"/>
      <c r="AD125" s="9"/>
      <c r="AE125" s="9"/>
      <c r="AF125" s="9"/>
      <c r="AG125" s="9"/>
      <c r="AH125" s="9"/>
      <c r="AI125" s="9"/>
      <c r="AJ125" s="11">
        <f t="shared" si="4"/>
        <v>0</v>
      </c>
      <c r="AK125" s="11">
        <f t="shared" si="5"/>
        <v>0</v>
      </c>
      <c r="AL125" s="47" t="e">
        <f t="shared" si="6"/>
        <v>#DIV/0!</v>
      </c>
    </row>
    <row r="126" spans="1:38" x14ac:dyDescent="0.25">
      <c r="A126" s="10">
        <f t="shared" si="7"/>
        <v>125</v>
      </c>
      <c r="B126" s="11">
        <f>Enrollment!B126</f>
        <v>0</v>
      </c>
      <c r="C126" s="12">
        <f>Enrollment!D126</f>
        <v>0</v>
      </c>
      <c r="D126" s="51">
        <f>Enrollment!N126</f>
        <v>0</v>
      </c>
      <c r="E126" s="29"/>
      <c r="F126" s="29"/>
      <c r="G126" s="29"/>
      <c r="H126" s="29"/>
      <c r="I126" s="29"/>
      <c r="J126" s="29"/>
      <c r="K126" s="29"/>
      <c r="L126" s="29"/>
      <c r="M126" s="29"/>
      <c r="N126" s="29"/>
      <c r="O126" s="29"/>
      <c r="P126" s="9"/>
      <c r="Q126" s="9"/>
      <c r="R126" s="9"/>
      <c r="S126" s="9"/>
      <c r="T126" s="9"/>
      <c r="U126" s="9"/>
      <c r="V126" s="9"/>
      <c r="W126" s="9"/>
      <c r="X126" s="9"/>
      <c r="Y126" s="9"/>
      <c r="Z126" s="9"/>
      <c r="AA126" s="9"/>
      <c r="AB126" s="9"/>
      <c r="AC126" s="9"/>
      <c r="AD126" s="9"/>
      <c r="AE126" s="9"/>
      <c r="AF126" s="9"/>
      <c r="AG126" s="9"/>
      <c r="AH126" s="9"/>
      <c r="AI126" s="9"/>
      <c r="AJ126" s="11">
        <f t="shared" si="4"/>
        <v>0</v>
      </c>
      <c r="AK126" s="11">
        <f t="shared" si="5"/>
        <v>0</v>
      </c>
      <c r="AL126" s="47" t="e">
        <f t="shared" si="6"/>
        <v>#DIV/0!</v>
      </c>
    </row>
    <row r="127" spans="1:38" x14ac:dyDescent="0.25">
      <c r="A127" s="10">
        <f t="shared" si="7"/>
        <v>126</v>
      </c>
      <c r="B127" s="11">
        <f>Enrollment!B127</f>
        <v>0</v>
      </c>
      <c r="C127" s="12">
        <f>Enrollment!D127</f>
        <v>0</v>
      </c>
      <c r="D127" s="51">
        <f>Enrollment!N127</f>
        <v>0</v>
      </c>
      <c r="E127" s="29"/>
      <c r="F127" s="29"/>
      <c r="G127" s="29"/>
      <c r="H127" s="29"/>
      <c r="I127" s="29"/>
      <c r="J127" s="29"/>
      <c r="K127" s="29"/>
      <c r="L127" s="29"/>
      <c r="M127" s="29"/>
      <c r="N127" s="29"/>
      <c r="O127" s="29"/>
      <c r="P127" s="9"/>
      <c r="Q127" s="9"/>
      <c r="R127" s="9"/>
      <c r="S127" s="9"/>
      <c r="T127" s="9"/>
      <c r="U127" s="9"/>
      <c r="V127" s="9"/>
      <c r="W127" s="9"/>
      <c r="X127" s="9"/>
      <c r="Y127" s="9"/>
      <c r="Z127" s="9"/>
      <c r="AA127" s="9"/>
      <c r="AB127" s="9"/>
      <c r="AC127" s="9"/>
      <c r="AD127" s="9"/>
      <c r="AE127" s="9"/>
      <c r="AF127" s="9"/>
      <c r="AG127" s="9"/>
      <c r="AH127" s="9"/>
      <c r="AI127" s="9"/>
      <c r="AJ127" s="11">
        <f t="shared" si="4"/>
        <v>0</v>
      </c>
      <c r="AK127" s="11">
        <f t="shared" si="5"/>
        <v>0</v>
      </c>
      <c r="AL127" s="47" t="e">
        <f t="shared" si="6"/>
        <v>#DIV/0!</v>
      </c>
    </row>
    <row r="128" spans="1:38" x14ac:dyDescent="0.25">
      <c r="A128" s="10">
        <f t="shared" si="7"/>
        <v>127</v>
      </c>
      <c r="B128" s="11">
        <f>Enrollment!B128</f>
        <v>0</v>
      </c>
      <c r="C128" s="12">
        <f>Enrollment!D128</f>
        <v>0</v>
      </c>
      <c r="D128" s="51">
        <f>Enrollment!N128</f>
        <v>0</v>
      </c>
      <c r="E128" s="29"/>
      <c r="F128" s="29"/>
      <c r="G128" s="29"/>
      <c r="H128" s="29"/>
      <c r="I128" s="29"/>
      <c r="J128" s="29"/>
      <c r="K128" s="29"/>
      <c r="L128" s="29"/>
      <c r="M128" s="29"/>
      <c r="N128" s="29"/>
      <c r="O128" s="29"/>
      <c r="P128" s="9"/>
      <c r="Q128" s="9"/>
      <c r="R128" s="9"/>
      <c r="S128" s="9"/>
      <c r="T128" s="9"/>
      <c r="U128" s="9"/>
      <c r="V128" s="9"/>
      <c r="W128" s="9"/>
      <c r="X128" s="9"/>
      <c r="Y128" s="9"/>
      <c r="Z128" s="9"/>
      <c r="AA128" s="9"/>
      <c r="AB128" s="9"/>
      <c r="AC128" s="9"/>
      <c r="AD128" s="9"/>
      <c r="AE128" s="9"/>
      <c r="AF128" s="9"/>
      <c r="AG128" s="9"/>
      <c r="AH128" s="9"/>
      <c r="AI128" s="9"/>
      <c r="AJ128" s="11">
        <f t="shared" si="4"/>
        <v>0</v>
      </c>
      <c r="AK128" s="11">
        <f t="shared" si="5"/>
        <v>0</v>
      </c>
      <c r="AL128" s="47" t="e">
        <f t="shared" si="6"/>
        <v>#DIV/0!</v>
      </c>
    </row>
    <row r="129" spans="1:38" x14ac:dyDescent="0.25">
      <c r="A129" s="10">
        <f t="shared" si="7"/>
        <v>128</v>
      </c>
      <c r="B129" s="11">
        <f>Enrollment!B129</f>
        <v>0</v>
      </c>
      <c r="C129" s="12">
        <f>Enrollment!D129</f>
        <v>0</v>
      </c>
      <c r="D129" s="51">
        <f>Enrollment!N129</f>
        <v>0</v>
      </c>
      <c r="E129" s="29"/>
      <c r="F129" s="29"/>
      <c r="G129" s="29"/>
      <c r="H129" s="29"/>
      <c r="I129" s="29"/>
      <c r="J129" s="29"/>
      <c r="K129" s="29"/>
      <c r="L129" s="29"/>
      <c r="M129" s="29"/>
      <c r="N129" s="29"/>
      <c r="O129" s="29"/>
      <c r="P129" s="9"/>
      <c r="Q129" s="9"/>
      <c r="R129" s="9"/>
      <c r="S129" s="9"/>
      <c r="T129" s="9"/>
      <c r="U129" s="9"/>
      <c r="V129" s="9"/>
      <c r="W129" s="9"/>
      <c r="X129" s="9"/>
      <c r="Y129" s="9"/>
      <c r="Z129" s="9"/>
      <c r="AA129" s="9"/>
      <c r="AB129" s="9"/>
      <c r="AC129" s="9"/>
      <c r="AD129" s="9"/>
      <c r="AE129" s="9"/>
      <c r="AF129" s="9"/>
      <c r="AG129" s="9"/>
      <c r="AH129" s="9"/>
      <c r="AI129" s="9"/>
      <c r="AJ129" s="11">
        <f t="shared" si="4"/>
        <v>0</v>
      </c>
      <c r="AK129" s="11">
        <f t="shared" si="5"/>
        <v>0</v>
      </c>
      <c r="AL129" s="47" t="e">
        <f t="shared" si="6"/>
        <v>#DIV/0!</v>
      </c>
    </row>
    <row r="130" spans="1:38" x14ac:dyDescent="0.25">
      <c r="A130" s="10">
        <f t="shared" si="7"/>
        <v>129</v>
      </c>
      <c r="B130" s="11">
        <f>Enrollment!B130</f>
        <v>0</v>
      </c>
      <c r="C130" s="12">
        <f>Enrollment!D130</f>
        <v>0</v>
      </c>
      <c r="D130" s="51">
        <f>Enrollment!N130</f>
        <v>0</v>
      </c>
      <c r="E130" s="29"/>
      <c r="F130" s="29"/>
      <c r="G130" s="29"/>
      <c r="H130" s="29"/>
      <c r="I130" s="29"/>
      <c r="J130" s="29"/>
      <c r="K130" s="29"/>
      <c r="L130" s="29"/>
      <c r="M130" s="29"/>
      <c r="N130" s="29"/>
      <c r="O130" s="29"/>
      <c r="P130" s="9"/>
      <c r="Q130" s="9"/>
      <c r="R130" s="9"/>
      <c r="S130" s="9"/>
      <c r="T130" s="9"/>
      <c r="U130" s="9"/>
      <c r="V130" s="9"/>
      <c r="W130" s="9"/>
      <c r="X130" s="9"/>
      <c r="Y130" s="9"/>
      <c r="Z130" s="9"/>
      <c r="AA130" s="9"/>
      <c r="AB130" s="9"/>
      <c r="AC130" s="9"/>
      <c r="AD130" s="9"/>
      <c r="AE130" s="9"/>
      <c r="AF130" s="9"/>
      <c r="AG130" s="9"/>
      <c r="AH130" s="9"/>
      <c r="AI130" s="9"/>
      <c r="AJ130" s="11">
        <f t="shared" si="4"/>
        <v>0</v>
      </c>
      <c r="AK130" s="11">
        <f t="shared" si="5"/>
        <v>0</v>
      </c>
      <c r="AL130" s="47" t="e">
        <f t="shared" si="6"/>
        <v>#DIV/0!</v>
      </c>
    </row>
    <row r="131" spans="1:38" x14ac:dyDescent="0.25">
      <c r="A131" s="10">
        <f t="shared" si="7"/>
        <v>130</v>
      </c>
      <c r="B131" s="11">
        <f>Enrollment!B131</f>
        <v>0</v>
      </c>
      <c r="C131" s="12">
        <f>Enrollment!D131</f>
        <v>0</v>
      </c>
      <c r="D131" s="51">
        <f>Enrollment!N131</f>
        <v>0</v>
      </c>
      <c r="E131" s="29"/>
      <c r="F131" s="29"/>
      <c r="G131" s="29"/>
      <c r="H131" s="29"/>
      <c r="I131" s="29"/>
      <c r="J131" s="29"/>
      <c r="K131" s="29"/>
      <c r="L131" s="29"/>
      <c r="M131" s="29"/>
      <c r="N131" s="29"/>
      <c r="O131" s="29"/>
      <c r="P131" s="9"/>
      <c r="Q131" s="9"/>
      <c r="R131" s="9"/>
      <c r="S131" s="9"/>
      <c r="T131" s="9"/>
      <c r="U131" s="9"/>
      <c r="V131" s="9"/>
      <c r="W131" s="9"/>
      <c r="X131" s="9"/>
      <c r="Y131" s="9"/>
      <c r="Z131" s="9"/>
      <c r="AA131" s="9"/>
      <c r="AB131" s="9"/>
      <c r="AC131" s="9"/>
      <c r="AD131" s="9"/>
      <c r="AE131" s="9"/>
      <c r="AF131" s="9"/>
      <c r="AG131" s="9"/>
      <c r="AH131" s="9"/>
      <c r="AI131" s="9"/>
      <c r="AJ131" s="11">
        <f t="shared" ref="AJ131:AJ194" si="8">COUNTIF(E131:AI131,"1")</f>
        <v>0</v>
      </c>
      <c r="AK131" s="11">
        <f t="shared" ref="AK131:AK194" si="9">COUNTIFS(E131:AI131,"1")+COUNTIF(E131:AI131,"0")</f>
        <v>0</v>
      </c>
      <c r="AL131" s="47" t="e">
        <f t="shared" ref="AL131:AL194" si="10">AJ131/AK131</f>
        <v>#DIV/0!</v>
      </c>
    </row>
    <row r="132" spans="1:38" x14ac:dyDescent="0.25">
      <c r="A132" s="10">
        <f t="shared" ref="A132:A195" si="11">A131+1</f>
        <v>131</v>
      </c>
      <c r="B132" s="11">
        <f>Enrollment!B132</f>
        <v>0</v>
      </c>
      <c r="C132" s="12">
        <f>Enrollment!D132</f>
        <v>0</v>
      </c>
      <c r="D132" s="51">
        <f>Enrollment!N132</f>
        <v>0</v>
      </c>
      <c r="E132" s="29"/>
      <c r="F132" s="29"/>
      <c r="G132" s="29"/>
      <c r="H132" s="29"/>
      <c r="I132" s="29"/>
      <c r="J132" s="29"/>
      <c r="K132" s="29"/>
      <c r="L132" s="29"/>
      <c r="M132" s="29"/>
      <c r="N132" s="29"/>
      <c r="O132" s="29"/>
      <c r="P132" s="9"/>
      <c r="Q132" s="9"/>
      <c r="R132" s="9"/>
      <c r="S132" s="9"/>
      <c r="T132" s="9"/>
      <c r="U132" s="9"/>
      <c r="V132" s="9"/>
      <c r="W132" s="9"/>
      <c r="X132" s="9"/>
      <c r="Y132" s="9"/>
      <c r="Z132" s="9"/>
      <c r="AA132" s="9"/>
      <c r="AB132" s="9"/>
      <c r="AC132" s="9"/>
      <c r="AD132" s="9"/>
      <c r="AE132" s="9"/>
      <c r="AF132" s="9"/>
      <c r="AG132" s="9"/>
      <c r="AH132" s="9"/>
      <c r="AI132" s="9"/>
      <c r="AJ132" s="11">
        <f t="shared" si="8"/>
        <v>0</v>
      </c>
      <c r="AK132" s="11">
        <f t="shared" si="9"/>
        <v>0</v>
      </c>
      <c r="AL132" s="47" t="e">
        <f t="shared" si="10"/>
        <v>#DIV/0!</v>
      </c>
    </row>
    <row r="133" spans="1:38" x14ac:dyDescent="0.25">
      <c r="A133" s="10">
        <f t="shared" si="11"/>
        <v>132</v>
      </c>
      <c r="B133" s="11">
        <f>Enrollment!B133</f>
        <v>0</v>
      </c>
      <c r="C133" s="12">
        <f>Enrollment!D133</f>
        <v>0</v>
      </c>
      <c r="D133" s="51">
        <f>Enrollment!N133</f>
        <v>0</v>
      </c>
      <c r="E133" s="29"/>
      <c r="F133" s="29"/>
      <c r="G133" s="29"/>
      <c r="H133" s="29"/>
      <c r="I133" s="29"/>
      <c r="J133" s="29"/>
      <c r="K133" s="29"/>
      <c r="L133" s="29"/>
      <c r="M133" s="29"/>
      <c r="N133" s="29"/>
      <c r="O133" s="29"/>
      <c r="P133" s="9"/>
      <c r="Q133" s="9"/>
      <c r="R133" s="9"/>
      <c r="S133" s="9"/>
      <c r="T133" s="9"/>
      <c r="U133" s="9"/>
      <c r="V133" s="9"/>
      <c r="W133" s="9"/>
      <c r="X133" s="9"/>
      <c r="Y133" s="9"/>
      <c r="Z133" s="9"/>
      <c r="AA133" s="9"/>
      <c r="AB133" s="9"/>
      <c r="AC133" s="9"/>
      <c r="AD133" s="9"/>
      <c r="AE133" s="9"/>
      <c r="AF133" s="9"/>
      <c r="AG133" s="9"/>
      <c r="AH133" s="9"/>
      <c r="AI133" s="9"/>
      <c r="AJ133" s="11">
        <f t="shared" si="8"/>
        <v>0</v>
      </c>
      <c r="AK133" s="11">
        <f t="shared" si="9"/>
        <v>0</v>
      </c>
      <c r="AL133" s="47" t="e">
        <f t="shared" si="10"/>
        <v>#DIV/0!</v>
      </c>
    </row>
    <row r="134" spans="1:38" x14ac:dyDescent="0.25">
      <c r="A134" s="10">
        <f t="shared" si="11"/>
        <v>133</v>
      </c>
      <c r="B134" s="11">
        <f>Enrollment!B134</f>
        <v>0</v>
      </c>
      <c r="C134" s="12">
        <f>Enrollment!D134</f>
        <v>0</v>
      </c>
      <c r="D134" s="51">
        <f>Enrollment!N134</f>
        <v>0</v>
      </c>
      <c r="E134" s="29"/>
      <c r="F134" s="29"/>
      <c r="G134" s="29"/>
      <c r="H134" s="29"/>
      <c r="I134" s="29"/>
      <c r="J134" s="29"/>
      <c r="K134" s="29"/>
      <c r="L134" s="29"/>
      <c r="M134" s="29"/>
      <c r="N134" s="29"/>
      <c r="O134" s="29"/>
      <c r="P134" s="9"/>
      <c r="Q134" s="9"/>
      <c r="R134" s="9"/>
      <c r="S134" s="9"/>
      <c r="T134" s="9"/>
      <c r="U134" s="9"/>
      <c r="V134" s="9"/>
      <c r="W134" s="9"/>
      <c r="X134" s="9"/>
      <c r="Y134" s="9"/>
      <c r="Z134" s="9"/>
      <c r="AA134" s="9"/>
      <c r="AB134" s="9"/>
      <c r="AC134" s="9"/>
      <c r="AD134" s="9"/>
      <c r="AE134" s="9"/>
      <c r="AF134" s="9"/>
      <c r="AG134" s="9"/>
      <c r="AH134" s="9"/>
      <c r="AI134" s="9"/>
      <c r="AJ134" s="11">
        <f t="shared" si="8"/>
        <v>0</v>
      </c>
      <c r="AK134" s="11">
        <f t="shared" si="9"/>
        <v>0</v>
      </c>
      <c r="AL134" s="47" t="e">
        <f t="shared" si="10"/>
        <v>#DIV/0!</v>
      </c>
    </row>
    <row r="135" spans="1:38" x14ac:dyDescent="0.25">
      <c r="A135" s="10">
        <f t="shared" si="11"/>
        <v>134</v>
      </c>
      <c r="B135" s="11">
        <f>Enrollment!B135</f>
        <v>0</v>
      </c>
      <c r="C135" s="12">
        <f>Enrollment!D135</f>
        <v>0</v>
      </c>
      <c r="D135" s="51">
        <f>Enrollment!N135</f>
        <v>0</v>
      </c>
      <c r="E135" s="29"/>
      <c r="F135" s="29"/>
      <c r="G135" s="29"/>
      <c r="H135" s="29"/>
      <c r="I135" s="29"/>
      <c r="J135" s="29"/>
      <c r="K135" s="29"/>
      <c r="L135" s="29"/>
      <c r="M135" s="29"/>
      <c r="N135" s="29"/>
      <c r="O135" s="29"/>
      <c r="P135" s="9"/>
      <c r="Q135" s="9"/>
      <c r="R135" s="9"/>
      <c r="S135" s="9"/>
      <c r="T135" s="9"/>
      <c r="U135" s="9"/>
      <c r="V135" s="9"/>
      <c r="W135" s="9"/>
      <c r="X135" s="9"/>
      <c r="Y135" s="9"/>
      <c r="Z135" s="9"/>
      <c r="AA135" s="9"/>
      <c r="AB135" s="9"/>
      <c r="AC135" s="9"/>
      <c r="AD135" s="9"/>
      <c r="AE135" s="9"/>
      <c r="AF135" s="9"/>
      <c r="AG135" s="9"/>
      <c r="AH135" s="9"/>
      <c r="AI135" s="9"/>
      <c r="AJ135" s="11">
        <f t="shared" si="8"/>
        <v>0</v>
      </c>
      <c r="AK135" s="11">
        <f t="shared" si="9"/>
        <v>0</v>
      </c>
      <c r="AL135" s="47" t="e">
        <f t="shared" si="10"/>
        <v>#DIV/0!</v>
      </c>
    </row>
    <row r="136" spans="1:38" x14ac:dyDescent="0.25">
      <c r="A136" s="10">
        <f t="shared" si="11"/>
        <v>135</v>
      </c>
      <c r="B136" s="11">
        <f>Enrollment!B136</f>
        <v>0</v>
      </c>
      <c r="C136" s="12">
        <f>Enrollment!D136</f>
        <v>0</v>
      </c>
      <c r="D136" s="51">
        <f>Enrollment!N136</f>
        <v>0</v>
      </c>
      <c r="E136" s="29"/>
      <c r="F136" s="29"/>
      <c r="G136" s="29"/>
      <c r="H136" s="29"/>
      <c r="I136" s="29"/>
      <c r="J136" s="29"/>
      <c r="K136" s="29"/>
      <c r="L136" s="29"/>
      <c r="M136" s="29"/>
      <c r="N136" s="29"/>
      <c r="O136" s="29"/>
      <c r="P136" s="9"/>
      <c r="Q136" s="9"/>
      <c r="R136" s="9"/>
      <c r="S136" s="9"/>
      <c r="T136" s="9"/>
      <c r="U136" s="9"/>
      <c r="V136" s="9"/>
      <c r="W136" s="9"/>
      <c r="X136" s="9"/>
      <c r="Y136" s="9"/>
      <c r="Z136" s="9"/>
      <c r="AA136" s="9"/>
      <c r="AB136" s="9"/>
      <c r="AC136" s="9"/>
      <c r="AD136" s="9"/>
      <c r="AE136" s="9"/>
      <c r="AF136" s="9"/>
      <c r="AG136" s="9"/>
      <c r="AH136" s="9"/>
      <c r="AI136" s="9"/>
      <c r="AJ136" s="11">
        <f t="shared" si="8"/>
        <v>0</v>
      </c>
      <c r="AK136" s="11">
        <f t="shared" si="9"/>
        <v>0</v>
      </c>
      <c r="AL136" s="47" t="e">
        <f t="shared" si="10"/>
        <v>#DIV/0!</v>
      </c>
    </row>
    <row r="137" spans="1:38" x14ac:dyDescent="0.25">
      <c r="A137" s="10">
        <f t="shared" si="11"/>
        <v>136</v>
      </c>
      <c r="B137" s="11">
        <f>Enrollment!B137</f>
        <v>0</v>
      </c>
      <c r="C137" s="12">
        <f>Enrollment!D137</f>
        <v>0</v>
      </c>
      <c r="D137" s="51">
        <f>Enrollment!N137</f>
        <v>0</v>
      </c>
      <c r="E137" s="29"/>
      <c r="F137" s="29"/>
      <c r="G137" s="29"/>
      <c r="H137" s="29"/>
      <c r="I137" s="29"/>
      <c r="J137" s="29"/>
      <c r="K137" s="29"/>
      <c r="L137" s="29"/>
      <c r="M137" s="29"/>
      <c r="N137" s="29"/>
      <c r="O137" s="29"/>
      <c r="P137" s="9"/>
      <c r="Q137" s="9"/>
      <c r="R137" s="9"/>
      <c r="S137" s="9"/>
      <c r="T137" s="9"/>
      <c r="U137" s="9"/>
      <c r="V137" s="9"/>
      <c r="W137" s="9"/>
      <c r="X137" s="9"/>
      <c r="Y137" s="9"/>
      <c r="Z137" s="9"/>
      <c r="AA137" s="9"/>
      <c r="AB137" s="9"/>
      <c r="AC137" s="9"/>
      <c r="AD137" s="9"/>
      <c r="AE137" s="9"/>
      <c r="AF137" s="9"/>
      <c r="AG137" s="9"/>
      <c r="AH137" s="9"/>
      <c r="AI137" s="9"/>
      <c r="AJ137" s="11">
        <f t="shared" si="8"/>
        <v>0</v>
      </c>
      <c r="AK137" s="11">
        <f t="shared" si="9"/>
        <v>0</v>
      </c>
      <c r="AL137" s="47" t="e">
        <f t="shared" si="10"/>
        <v>#DIV/0!</v>
      </c>
    </row>
    <row r="138" spans="1:38" x14ac:dyDescent="0.25">
      <c r="A138" s="10">
        <f t="shared" si="11"/>
        <v>137</v>
      </c>
      <c r="B138" s="11">
        <f>Enrollment!B138</f>
        <v>0</v>
      </c>
      <c r="C138" s="12">
        <f>Enrollment!D138</f>
        <v>0</v>
      </c>
      <c r="D138" s="51">
        <f>Enrollment!N138</f>
        <v>0</v>
      </c>
      <c r="E138" s="29"/>
      <c r="F138" s="29"/>
      <c r="G138" s="29"/>
      <c r="H138" s="29"/>
      <c r="I138" s="29"/>
      <c r="J138" s="29"/>
      <c r="K138" s="29"/>
      <c r="L138" s="29"/>
      <c r="M138" s="29"/>
      <c r="N138" s="29"/>
      <c r="O138" s="29"/>
      <c r="P138" s="9"/>
      <c r="Q138" s="9"/>
      <c r="R138" s="9"/>
      <c r="S138" s="9"/>
      <c r="T138" s="9"/>
      <c r="U138" s="9"/>
      <c r="V138" s="9"/>
      <c r="W138" s="9"/>
      <c r="X138" s="9"/>
      <c r="Y138" s="9"/>
      <c r="Z138" s="9"/>
      <c r="AA138" s="9"/>
      <c r="AB138" s="9"/>
      <c r="AC138" s="9"/>
      <c r="AD138" s="9"/>
      <c r="AE138" s="9"/>
      <c r="AF138" s="9"/>
      <c r="AG138" s="9"/>
      <c r="AH138" s="9"/>
      <c r="AI138" s="9"/>
      <c r="AJ138" s="11">
        <f t="shared" si="8"/>
        <v>0</v>
      </c>
      <c r="AK138" s="11">
        <f t="shared" si="9"/>
        <v>0</v>
      </c>
      <c r="AL138" s="47" t="e">
        <f t="shared" si="10"/>
        <v>#DIV/0!</v>
      </c>
    </row>
    <row r="139" spans="1:38" x14ac:dyDescent="0.25">
      <c r="A139" s="10">
        <f t="shared" si="11"/>
        <v>138</v>
      </c>
      <c r="B139" s="11">
        <f>Enrollment!B139</f>
        <v>0</v>
      </c>
      <c r="C139" s="12">
        <f>Enrollment!D139</f>
        <v>0</v>
      </c>
      <c r="D139" s="51">
        <f>Enrollment!N139</f>
        <v>0</v>
      </c>
      <c r="E139" s="29"/>
      <c r="F139" s="29"/>
      <c r="G139" s="29"/>
      <c r="H139" s="29"/>
      <c r="I139" s="29"/>
      <c r="J139" s="29"/>
      <c r="K139" s="29"/>
      <c r="L139" s="29"/>
      <c r="M139" s="29"/>
      <c r="N139" s="29"/>
      <c r="O139" s="29"/>
      <c r="P139" s="9"/>
      <c r="Q139" s="9"/>
      <c r="R139" s="9"/>
      <c r="S139" s="9"/>
      <c r="T139" s="9"/>
      <c r="U139" s="9"/>
      <c r="V139" s="9"/>
      <c r="W139" s="9"/>
      <c r="X139" s="9"/>
      <c r="Y139" s="9"/>
      <c r="Z139" s="9"/>
      <c r="AA139" s="9"/>
      <c r="AB139" s="9"/>
      <c r="AC139" s="9"/>
      <c r="AD139" s="9"/>
      <c r="AE139" s="9"/>
      <c r="AF139" s="9"/>
      <c r="AG139" s="9"/>
      <c r="AH139" s="9"/>
      <c r="AI139" s="9"/>
      <c r="AJ139" s="11">
        <f t="shared" si="8"/>
        <v>0</v>
      </c>
      <c r="AK139" s="11">
        <f t="shared" si="9"/>
        <v>0</v>
      </c>
      <c r="AL139" s="47" t="e">
        <f t="shared" si="10"/>
        <v>#DIV/0!</v>
      </c>
    </row>
    <row r="140" spans="1:38" x14ac:dyDescent="0.25">
      <c r="A140" s="10">
        <f t="shared" si="11"/>
        <v>139</v>
      </c>
      <c r="B140" s="11">
        <f>Enrollment!B140</f>
        <v>0</v>
      </c>
      <c r="C140" s="12">
        <f>Enrollment!D140</f>
        <v>0</v>
      </c>
      <c r="D140" s="51">
        <f>Enrollment!N140</f>
        <v>0</v>
      </c>
      <c r="E140" s="29"/>
      <c r="F140" s="29"/>
      <c r="G140" s="29"/>
      <c r="H140" s="29"/>
      <c r="I140" s="29"/>
      <c r="J140" s="29"/>
      <c r="K140" s="29"/>
      <c r="L140" s="29"/>
      <c r="M140" s="29"/>
      <c r="N140" s="29"/>
      <c r="O140" s="29"/>
      <c r="P140" s="9"/>
      <c r="Q140" s="9"/>
      <c r="R140" s="9"/>
      <c r="S140" s="9"/>
      <c r="T140" s="9"/>
      <c r="U140" s="9"/>
      <c r="V140" s="9"/>
      <c r="W140" s="9"/>
      <c r="X140" s="9"/>
      <c r="Y140" s="9"/>
      <c r="Z140" s="9"/>
      <c r="AA140" s="9"/>
      <c r="AB140" s="9"/>
      <c r="AC140" s="9"/>
      <c r="AD140" s="9"/>
      <c r="AE140" s="9"/>
      <c r="AF140" s="9"/>
      <c r="AG140" s="9"/>
      <c r="AH140" s="9"/>
      <c r="AI140" s="9"/>
      <c r="AJ140" s="11">
        <f t="shared" si="8"/>
        <v>0</v>
      </c>
      <c r="AK140" s="11">
        <f t="shared" si="9"/>
        <v>0</v>
      </c>
      <c r="AL140" s="47" t="e">
        <f t="shared" si="10"/>
        <v>#DIV/0!</v>
      </c>
    </row>
    <row r="141" spans="1:38" x14ac:dyDescent="0.25">
      <c r="A141" s="10">
        <f t="shared" si="11"/>
        <v>140</v>
      </c>
      <c r="B141" s="11">
        <f>Enrollment!B141</f>
        <v>0</v>
      </c>
      <c r="C141" s="12">
        <f>Enrollment!D141</f>
        <v>0</v>
      </c>
      <c r="D141" s="51">
        <f>Enrollment!N141</f>
        <v>0</v>
      </c>
      <c r="E141" s="29"/>
      <c r="F141" s="29"/>
      <c r="G141" s="29"/>
      <c r="H141" s="29"/>
      <c r="I141" s="29"/>
      <c r="J141" s="29"/>
      <c r="K141" s="29"/>
      <c r="L141" s="29"/>
      <c r="M141" s="29"/>
      <c r="N141" s="29"/>
      <c r="O141" s="29"/>
      <c r="P141" s="9"/>
      <c r="Q141" s="9"/>
      <c r="R141" s="9"/>
      <c r="S141" s="9"/>
      <c r="T141" s="9"/>
      <c r="U141" s="9"/>
      <c r="V141" s="9"/>
      <c r="W141" s="9"/>
      <c r="X141" s="9"/>
      <c r="Y141" s="9"/>
      <c r="Z141" s="9"/>
      <c r="AA141" s="9"/>
      <c r="AB141" s="9"/>
      <c r="AC141" s="9"/>
      <c r="AD141" s="9"/>
      <c r="AE141" s="9"/>
      <c r="AF141" s="9"/>
      <c r="AG141" s="9"/>
      <c r="AH141" s="9"/>
      <c r="AI141" s="9"/>
      <c r="AJ141" s="11">
        <f t="shared" si="8"/>
        <v>0</v>
      </c>
      <c r="AK141" s="11">
        <f t="shared" si="9"/>
        <v>0</v>
      </c>
      <c r="AL141" s="47" t="e">
        <f t="shared" si="10"/>
        <v>#DIV/0!</v>
      </c>
    </row>
    <row r="142" spans="1:38" x14ac:dyDescent="0.25">
      <c r="A142" s="10">
        <f t="shared" si="11"/>
        <v>141</v>
      </c>
      <c r="B142" s="11">
        <f>Enrollment!B142</f>
        <v>0</v>
      </c>
      <c r="C142" s="12">
        <f>Enrollment!D142</f>
        <v>0</v>
      </c>
      <c r="D142" s="51">
        <f>Enrollment!N142</f>
        <v>0</v>
      </c>
      <c r="E142" s="29"/>
      <c r="F142" s="29"/>
      <c r="G142" s="29"/>
      <c r="H142" s="29"/>
      <c r="I142" s="29"/>
      <c r="J142" s="29"/>
      <c r="K142" s="29"/>
      <c r="L142" s="29"/>
      <c r="M142" s="29"/>
      <c r="N142" s="29"/>
      <c r="O142" s="29"/>
      <c r="P142" s="9"/>
      <c r="Q142" s="9"/>
      <c r="R142" s="9"/>
      <c r="S142" s="9"/>
      <c r="T142" s="9"/>
      <c r="U142" s="9"/>
      <c r="V142" s="9"/>
      <c r="W142" s="9"/>
      <c r="X142" s="9"/>
      <c r="Y142" s="9"/>
      <c r="Z142" s="9"/>
      <c r="AA142" s="9"/>
      <c r="AB142" s="9"/>
      <c r="AC142" s="9"/>
      <c r="AD142" s="9"/>
      <c r="AE142" s="9"/>
      <c r="AF142" s="9"/>
      <c r="AG142" s="9"/>
      <c r="AH142" s="9"/>
      <c r="AI142" s="9"/>
      <c r="AJ142" s="11">
        <f t="shared" si="8"/>
        <v>0</v>
      </c>
      <c r="AK142" s="11">
        <f t="shared" si="9"/>
        <v>0</v>
      </c>
      <c r="AL142" s="47" t="e">
        <f t="shared" si="10"/>
        <v>#DIV/0!</v>
      </c>
    </row>
    <row r="143" spans="1:38" x14ac:dyDescent="0.25">
      <c r="A143" s="10">
        <f t="shared" si="11"/>
        <v>142</v>
      </c>
      <c r="B143" s="11">
        <f>Enrollment!B143</f>
        <v>0</v>
      </c>
      <c r="C143" s="12">
        <f>Enrollment!D143</f>
        <v>0</v>
      </c>
      <c r="D143" s="51">
        <f>Enrollment!N143</f>
        <v>0</v>
      </c>
      <c r="E143" s="29"/>
      <c r="F143" s="29"/>
      <c r="G143" s="29"/>
      <c r="H143" s="29"/>
      <c r="I143" s="29"/>
      <c r="J143" s="29"/>
      <c r="K143" s="29"/>
      <c r="L143" s="29"/>
      <c r="M143" s="29"/>
      <c r="N143" s="29"/>
      <c r="O143" s="29"/>
      <c r="P143" s="9"/>
      <c r="Q143" s="9"/>
      <c r="R143" s="9"/>
      <c r="S143" s="9"/>
      <c r="T143" s="9"/>
      <c r="U143" s="9"/>
      <c r="V143" s="9"/>
      <c r="W143" s="9"/>
      <c r="X143" s="9"/>
      <c r="Y143" s="9"/>
      <c r="Z143" s="9"/>
      <c r="AA143" s="9"/>
      <c r="AB143" s="9"/>
      <c r="AC143" s="9"/>
      <c r="AD143" s="9"/>
      <c r="AE143" s="9"/>
      <c r="AF143" s="9"/>
      <c r="AG143" s="9"/>
      <c r="AH143" s="9"/>
      <c r="AI143" s="9"/>
      <c r="AJ143" s="11">
        <f t="shared" si="8"/>
        <v>0</v>
      </c>
      <c r="AK143" s="11">
        <f t="shared" si="9"/>
        <v>0</v>
      </c>
      <c r="AL143" s="47" t="e">
        <f t="shared" si="10"/>
        <v>#DIV/0!</v>
      </c>
    </row>
    <row r="144" spans="1:38" x14ac:dyDescent="0.25">
      <c r="A144" s="10">
        <f t="shared" si="11"/>
        <v>143</v>
      </c>
      <c r="B144" s="11">
        <f>Enrollment!B144</f>
        <v>0</v>
      </c>
      <c r="C144" s="12">
        <f>Enrollment!D144</f>
        <v>0</v>
      </c>
      <c r="D144" s="51">
        <f>Enrollment!N144</f>
        <v>0</v>
      </c>
      <c r="E144" s="29"/>
      <c r="F144" s="29"/>
      <c r="G144" s="29"/>
      <c r="H144" s="29"/>
      <c r="I144" s="29"/>
      <c r="J144" s="29"/>
      <c r="K144" s="29"/>
      <c r="L144" s="29"/>
      <c r="M144" s="29"/>
      <c r="N144" s="29"/>
      <c r="O144" s="29"/>
      <c r="P144" s="9"/>
      <c r="Q144" s="9"/>
      <c r="R144" s="9"/>
      <c r="S144" s="9"/>
      <c r="T144" s="9"/>
      <c r="U144" s="9"/>
      <c r="V144" s="9"/>
      <c r="W144" s="9"/>
      <c r="X144" s="9"/>
      <c r="Y144" s="9"/>
      <c r="Z144" s="9"/>
      <c r="AA144" s="9"/>
      <c r="AB144" s="9"/>
      <c r="AC144" s="9"/>
      <c r="AD144" s="9"/>
      <c r="AE144" s="9"/>
      <c r="AF144" s="9"/>
      <c r="AG144" s="9"/>
      <c r="AH144" s="9"/>
      <c r="AI144" s="9"/>
      <c r="AJ144" s="11">
        <f t="shared" si="8"/>
        <v>0</v>
      </c>
      <c r="AK144" s="11">
        <f t="shared" si="9"/>
        <v>0</v>
      </c>
      <c r="AL144" s="47" t="e">
        <f t="shared" si="10"/>
        <v>#DIV/0!</v>
      </c>
    </row>
    <row r="145" spans="1:38" x14ac:dyDescent="0.25">
      <c r="A145" s="10">
        <f t="shared" si="11"/>
        <v>144</v>
      </c>
      <c r="B145" s="11">
        <f>Enrollment!B145</f>
        <v>0</v>
      </c>
      <c r="C145" s="12">
        <f>Enrollment!D145</f>
        <v>0</v>
      </c>
      <c r="D145" s="51">
        <f>Enrollment!N145</f>
        <v>0</v>
      </c>
      <c r="E145" s="29"/>
      <c r="F145" s="29"/>
      <c r="G145" s="29"/>
      <c r="H145" s="29"/>
      <c r="I145" s="29"/>
      <c r="J145" s="29"/>
      <c r="K145" s="29"/>
      <c r="L145" s="29"/>
      <c r="M145" s="29"/>
      <c r="N145" s="29"/>
      <c r="O145" s="29"/>
      <c r="P145" s="9"/>
      <c r="Q145" s="9"/>
      <c r="R145" s="9"/>
      <c r="S145" s="9"/>
      <c r="T145" s="9"/>
      <c r="U145" s="9"/>
      <c r="V145" s="9"/>
      <c r="W145" s="9"/>
      <c r="X145" s="9"/>
      <c r="Y145" s="9"/>
      <c r="Z145" s="9"/>
      <c r="AA145" s="9"/>
      <c r="AB145" s="9"/>
      <c r="AC145" s="9"/>
      <c r="AD145" s="9"/>
      <c r="AE145" s="9"/>
      <c r="AF145" s="9"/>
      <c r="AG145" s="9"/>
      <c r="AH145" s="9"/>
      <c r="AI145" s="9"/>
      <c r="AJ145" s="11">
        <f t="shared" si="8"/>
        <v>0</v>
      </c>
      <c r="AK145" s="11">
        <f t="shared" si="9"/>
        <v>0</v>
      </c>
      <c r="AL145" s="47" t="e">
        <f t="shared" si="10"/>
        <v>#DIV/0!</v>
      </c>
    </row>
    <row r="146" spans="1:38" x14ac:dyDescent="0.25">
      <c r="A146" s="10">
        <f t="shared" si="11"/>
        <v>145</v>
      </c>
      <c r="B146" s="11">
        <f>Enrollment!B146</f>
        <v>0</v>
      </c>
      <c r="C146" s="12">
        <f>Enrollment!D146</f>
        <v>0</v>
      </c>
      <c r="D146" s="51">
        <f>Enrollment!N146</f>
        <v>0</v>
      </c>
      <c r="E146" s="29"/>
      <c r="F146" s="29"/>
      <c r="G146" s="29"/>
      <c r="H146" s="29"/>
      <c r="I146" s="29"/>
      <c r="J146" s="29"/>
      <c r="K146" s="29"/>
      <c r="L146" s="29"/>
      <c r="M146" s="29"/>
      <c r="N146" s="29"/>
      <c r="O146" s="29"/>
      <c r="P146" s="9"/>
      <c r="Q146" s="9"/>
      <c r="R146" s="9"/>
      <c r="S146" s="9"/>
      <c r="T146" s="9"/>
      <c r="U146" s="9"/>
      <c r="V146" s="9"/>
      <c r="W146" s="9"/>
      <c r="X146" s="9"/>
      <c r="Y146" s="9"/>
      <c r="Z146" s="9"/>
      <c r="AA146" s="9"/>
      <c r="AB146" s="9"/>
      <c r="AC146" s="9"/>
      <c r="AD146" s="9"/>
      <c r="AE146" s="9"/>
      <c r="AF146" s="9"/>
      <c r="AG146" s="9"/>
      <c r="AH146" s="9"/>
      <c r="AI146" s="9"/>
      <c r="AJ146" s="11">
        <f t="shared" si="8"/>
        <v>0</v>
      </c>
      <c r="AK146" s="11">
        <f t="shared" si="9"/>
        <v>0</v>
      </c>
      <c r="AL146" s="47" t="e">
        <f t="shared" si="10"/>
        <v>#DIV/0!</v>
      </c>
    </row>
    <row r="147" spans="1:38" x14ac:dyDescent="0.25">
      <c r="A147" s="10">
        <f t="shared" si="11"/>
        <v>146</v>
      </c>
      <c r="B147" s="11">
        <f>Enrollment!B147</f>
        <v>0</v>
      </c>
      <c r="C147" s="12">
        <f>Enrollment!D147</f>
        <v>0</v>
      </c>
      <c r="D147" s="51">
        <f>Enrollment!N147</f>
        <v>0</v>
      </c>
      <c r="E147" s="29"/>
      <c r="F147" s="29"/>
      <c r="G147" s="29"/>
      <c r="H147" s="29"/>
      <c r="I147" s="29"/>
      <c r="J147" s="29"/>
      <c r="K147" s="29"/>
      <c r="L147" s="29"/>
      <c r="M147" s="29"/>
      <c r="N147" s="29"/>
      <c r="O147" s="29"/>
      <c r="P147" s="9"/>
      <c r="Q147" s="9"/>
      <c r="R147" s="9"/>
      <c r="S147" s="9"/>
      <c r="T147" s="9"/>
      <c r="U147" s="9"/>
      <c r="V147" s="9"/>
      <c r="W147" s="9"/>
      <c r="X147" s="9"/>
      <c r="Y147" s="9"/>
      <c r="Z147" s="9"/>
      <c r="AA147" s="9"/>
      <c r="AB147" s="9"/>
      <c r="AC147" s="9"/>
      <c r="AD147" s="9"/>
      <c r="AE147" s="9"/>
      <c r="AF147" s="9"/>
      <c r="AG147" s="9"/>
      <c r="AH147" s="9"/>
      <c r="AI147" s="9"/>
      <c r="AJ147" s="11">
        <f t="shared" si="8"/>
        <v>0</v>
      </c>
      <c r="AK147" s="11">
        <f t="shared" si="9"/>
        <v>0</v>
      </c>
      <c r="AL147" s="47" t="e">
        <f t="shared" si="10"/>
        <v>#DIV/0!</v>
      </c>
    </row>
    <row r="148" spans="1:38" x14ac:dyDescent="0.25">
      <c r="A148" s="10">
        <f t="shared" si="11"/>
        <v>147</v>
      </c>
      <c r="B148" s="11">
        <f>Enrollment!B148</f>
        <v>0</v>
      </c>
      <c r="C148" s="12">
        <f>Enrollment!D148</f>
        <v>0</v>
      </c>
      <c r="D148" s="51">
        <f>Enrollment!N148</f>
        <v>0</v>
      </c>
      <c r="E148" s="29"/>
      <c r="F148" s="29"/>
      <c r="G148" s="29"/>
      <c r="H148" s="29"/>
      <c r="I148" s="29"/>
      <c r="J148" s="29"/>
      <c r="K148" s="29"/>
      <c r="L148" s="29"/>
      <c r="M148" s="29"/>
      <c r="N148" s="29"/>
      <c r="O148" s="29"/>
      <c r="P148" s="9"/>
      <c r="Q148" s="9"/>
      <c r="R148" s="9"/>
      <c r="S148" s="9"/>
      <c r="T148" s="9"/>
      <c r="U148" s="9"/>
      <c r="V148" s="9"/>
      <c r="W148" s="9"/>
      <c r="X148" s="9"/>
      <c r="Y148" s="9"/>
      <c r="Z148" s="9"/>
      <c r="AA148" s="9"/>
      <c r="AB148" s="9"/>
      <c r="AC148" s="9"/>
      <c r="AD148" s="9"/>
      <c r="AE148" s="9"/>
      <c r="AF148" s="9"/>
      <c r="AG148" s="9"/>
      <c r="AH148" s="9"/>
      <c r="AI148" s="9"/>
      <c r="AJ148" s="11">
        <f t="shared" si="8"/>
        <v>0</v>
      </c>
      <c r="AK148" s="11">
        <f t="shared" si="9"/>
        <v>0</v>
      </c>
      <c r="AL148" s="47" t="e">
        <f t="shared" si="10"/>
        <v>#DIV/0!</v>
      </c>
    </row>
    <row r="149" spans="1:38" x14ac:dyDescent="0.25">
      <c r="A149" s="10">
        <f t="shared" si="11"/>
        <v>148</v>
      </c>
      <c r="B149" s="11">
        <f>Enrollment!B149</f>
        <v>0</v>
      </c>
      <c r="C149" s="12">
        <f>Enrollment!D149</f>
        <v>0</v>
      </c>
      <c r="D149" s="51">
        <f>Enrollment!N149</f>
        <v>0</v>
      </c>
      <c r="E149" s="29"/>
      <c r="F149" s="29"/>
      <c r="G149" s="29"/>
      <c r="H149" s="29"/>
      <c r="I149" s="29"/>
      <c r="J149" s="29"/>
      <c r="K149" s="29"/>
      <c r="L149" s="29"/>
      <c r="M149" s="29"/>
      <c r="N149" s="29"/>
      <c r="O149" s="29"/>
      <c r="P149" s="9"/>
      <c r="Q149" s="9"/>
      <c r="R149" s="9"/>
      <c r="S149" s="9"/>
      <c r="T149" s="9"/>
      <c r="U149" s="9"/>
      <c r="V149" s="9"/>
      <c r="W149" s="9"/>
      <c r="X149" s="9"/>
      <c r="Y149" s="9"/>
      <c r="Z149" s="9"/>
      <c r="AA149" s="9"/>
      <c r="AB149" s="9"/>
      <c r="AC149" s="9"/>
      <c r="AD149" s="9"/>
      <c r="AE149" s="9"/>
      <c r="AF149" s="9"/>
      <c r="AG149" s="9"/>
      <c r="AH149" s="9"/>
      <c r="AI149" s="9"/>
      <c r="AJ149" s="11">
        <f t="shared" si="8"/>
        <v>0</v>
      </c>
      <c r="AK149" s="11">
        <f t="shared" si="9"/>
        <v>0</v>
      </c>
      <c r="AL149" s="47" t="e">
        <f t="shared" si="10"/>
        <v>#DIV/0!</v>
      </c>
    </row>
    <row r="150" spans="1:38" x14ac:dyDescent="0.25">
      <c r="A150" s="10">
        <f t="shared" si="11"/>
        <v>149</v>
      </c>
      <c r="B150" s="11">
        <f>Enrollment!B150</f>
        <v>0</v>
      </c>
      <c r="C150" s="12">
        <f>Enrollment!D150</f>
        <v>0</v>
      </c>
      <c r="D150" s="51">
        <f>Enrollment!N150</f>
        <v>0</v>
      </c>
      <c r="E150" s="29"/>
      <c r="F150" s="29"/>
      <c r="G150" s="29"/>
      <c r="H150" s="29"/>
      <c r="I150" s="29"/>
      <c r="J150" s="29"/>
      <c r="K150" s="29"/>
      <c r="L150" s="29"/>
      <c r="M150" s="29"/>
      <c r="N150" s="29"/>
      <c r="O150" s="29"/>
      <c r="P150" s="9"/>
      <c r="Q150" s="9"/>
      <c r="R150" s="9"/>
      <c r="S150" s="9"/>
      <c r="T150" s="9"/>
      <c r="U150" s="9"/>
      <c r="V150" s="9"/>
      <c r="W150" s="9"/>
      <c r="X150" s="9"/>
      <c r="Y150" s="9"/>
      <c r="Z150" s="9"/>
      <c r="AA150" s="9"/>
      <c r="AB150" s="9"/>
      <c r="AC150" s="9"/>
      <c r="AD150" s="9"/>
      <c r="AE150" s="9"/>
      <c r="AF150" s="9"/>
      <c r="AG150" s="9"/>
      <c r="AH150" s="9"/>
      <c r="AI150" s="9"/>
      <c r="AJ150" s="11">
        <f t="shared" si="8"/>
        <v>0</v>
      </c>
      <c r="AK150" s="11">
        <f t="shared" si="9"/>
        <v>0</v>
      </c>
      <c r="AL150" s="47" t="e">
        <f t="shared" si="10"/>
        <v>#DIV/0!</v>
      </c>
    </row>
    <row r="151" spans="1:38" x14ac:dyDescent="0.25">
      <c r="A151" s="10">
        <f t="shared" si="11"/>
        <v>150</v>
      </c>
      <c r="B151" s="11">
        <f>Enrollment!B151</f>
        <v>0</v>
      </c>
      <c r="C151" s="12">
        <f>Enrollment!D151</f>
        <v>0</v>
      </c>
      <c r="D151" s="51">
        <f>Enrollment!N151</f>
        <v>0</v>
      </c>
      <c r="E151" s="29"/>
      <c r="F151" s="29"/>
      <c r="G151" s="29"/>
      <c r="H151" s="29"/>
      <c r="I151" s="29"/>
      <c r="J151" s="29"/>
      <c r="K151" s="29"/>
      <c r="L151" s="29"/>
      <c r="M151" s="29"/>
      <c r="N151" s="29"/>
      <c r="O151" s="29"/>
      <c r="P151" s="9"/>
      <c r="Q151" s="9"/>
      <c r="R151" s="9"/>
      <c r="S151" s="9"/>
      <c r="T151" s="9"/>
      <c r="U151" s="9"/>
      <c r="V151" s="9"/>
      <c r="W151" s="9"/>
      <c r="X151" s="9"/>
      <c r="Y151" s="9"/>
      <c r="Z151" s="9"/>
      <c r="AA151" s="9"/>
      <c r="AB151" s="9"/>
      <c r="AC151" s="9"/>
      <c r="AD151" s="9"/>
      <c r="AE151" s="9"/>
      <c r="AF151" s="9"/>
      <c r="AG151" s="9"/>
      <c r="AH151" s="9"/>
      <c r="AI151" s="9"/>
      <c r="AJ151" s="11">
        <f t="shared" si="8"/>
        <v>0</v>
      </c>
      <c r="AK151" s="11">
        <f t="shared" si="9"/>
        <v>0</v>
      </c>
      <c r="AL151" s="47" t="e">
        <f t="shared" si="10"/>
        <v>#DIV/0!</v>
      </c>
    </row>
    <row r="152" spans="1:38" x14ac:dyDescent="0.25">
      <c r="A152" s="10">
        <f t="shared" si="11"/>
        <v>151</v>
      </c>
      <c r="B152" s="11">
        <f>Enrollment!B152</f>
        <v>0</v>
      </c>
      <c r="C152" s="12">
        <f>Enrollment!D152</f>
        <v>0</v>
      </c>
      <c r="D152" s="51">
        <f>Enrollment!N152</f>
        <v>0</v>
      </c>
      <c r="E152" s="29"/>
      <c r="F152" s="29"/>
      <c r="G152" s="29"/>
      <c r="H152" s="29"/>
      <c r="I152" s="29"/>
      <c r="J152" s="29"/>
      <c r="K152" s="29"/>
      <c r="L152" s="29"/>
      <c r="M152" s="29"/>
      <c r="N152" s="29"/>
      <c r="O152" s="29"/>
      <c r="P152" s="9"/>
      <c r="Q152" s="9"/>
      <c r="R152" s="9"/>
      <c r="S152" s="9"/>
      <c r="T152" s="9"/>
      <c r="U152" s="9"/>
      <c r="V152" s="9"/>
      <c r="W152" s="9"/>
      <c r="X152" s="9"/>
      <c r="Y152" s="9"/>
      <c r="Z152" s="9"/>
      <c r="AA152" s="9"/>
      <c r="AB152" s="9"/>
      <c r="AC152" s="9"/>
      <c r="AD152" s="9"/>
      <c r="AE152" s="9"/>
      <c r="AF152" s="9"/>
      <c r="AG152" s="9"/>
      <c r="AH152" s="9"/>
      <c r="AI152" s="9"/>
      <c r="AJ152" s="11">
        <f t="shared" si="8"/>
        <v>0</v>
      </c>
      <c r="AK152" s="11">
        <f t="shared" si="9"/>
        <v>0</v>
      </c>
      <c r="AL152" s="47" t="e">
        <f t="shared" si="10"/>
        <v>#DIV/0!</v>
      </c>
    </row>
    <row r="153" spans="1:38" x14ac:dyDescent="0.25">
      <c r="A153" s="10">
        <f t="shared" si="11"/>
        <v>152</v>
      </c>
      <c r="B153" s="11">
        <f>Enrollment!B153</f>
        <v>0</v>
      </c>
      <c r="C153" s="12">
        <f>Enrollment!D153</f>
        <v>0</v>
      </c>
      <c r="D153" s="51">
        <f>Enrollment!N153</f>
        <v>0</v>
      </c>
      <c r="E153" s="29"/>
      <c r="F153" s="29"/>
      <c r="G153" s="29"/>
      <c r="H153" s="29"/>
      <c r="I153" s="29"/>
      <c r="J153" s="29"/>
      <c r="K153" s="29"/>
      <c r="L153" s="29"/>
      <c r="M153" s="29"/>
      <c r="N153" s="29"/>
      <c r="O153" s="29"/>
      <c r="P153" s="9"/>
      <c r="Q153" s="9"/>
      <c r="R153" s="9"/>
      <c r="S153" s="9"/>
      <c r="T153" s="9"/>
      <c r="U153" s="9"/>
      <c r="V153" s="9"/>
      <c r="W153" s="9"/>
      <c r="X153" s="9"/>
      <c r="Y153" s="9"/>
      <c r="Z153" s="9"/>
      <c r="AA153" s="9"/>
      <c r="AB153" s="9"/>
      <c r="AC153" s="9"/>
      <c r="AD153" s="9"/>
      <c r="AE153" s="9"/>
      <c r="AF153" s="9"/>
      <c r="AG153" s="9"/>
      <c r="AH153" s="9"/>
      <c r="AI153" s="9"/>
      <c r="AJ153" s="11">
        <f t="shared" si="8"/>
        <v>0</v>
      </c>
      <c r="AK153" s="11">
        <f t="shared" si="9"/>
        <v>0</v>
      </c>
      <c r="AL153" s="47" t="e">
        <f t="shared" si="10"/>
        <v>#DIV/0!</v>
      </c>
    </row>
    <row r="154" spans="1:38" x14ac:dyDescent="0.25">
      <c r="A154" s="10">
        <f t="shared" si="11"/>
        <v>153</v>
      </c>
      <c r="B154" s="11">
        <f>Enrollment!B154</f>
        <v>0</v>
      </c>
      <c r="C154" s="12">
        <f>Enrollment!D154</f>
        <v>0</v>
      </c>
      <c r="D154" s="51">
        <f>Enrollment!N154</f>
        <v>0</v>
      </c>
      <c r="E154" s="29"/>
      <c r="F154" s="29"/>
      <c r="G154" s="29"/>
      <c r="H154" s="29"/>
      <c r="I154" s="29"/>
      <c r="J154" s="29"/>
      <c r="K154" s="29"/>
      <c r="L154" s="29"/>
      <c r="M154" s="29"/>
      <c r="N154" s="29"/>
      <c r="O154" s="29"/>
      <c r="P154" s="9"/>
      <c r="Q154" s="9"/>
      <c r="R154" s="9"/>
      <c r="S154" s="9"/>
      <c r="T154" s="9"/>
      <c r="U154" s="9"/>
      <c r="V154" s="9"/>
      <c r="W154" s="9"/>
      <c r="X154" s="9"/>
      <c r="Y154" s="9"/>
      <c r="Z154" s="9"/>
      <c r="AA154" s="9"/>
      <c r="AB154" s="9"/>
      <c r="AC154" s="9"/>
      <c r="AD154" s="9"/>
      <c r="AE154" s="9"/>
      <c r="AF154" s="9"/>
      <c r="AG154" s="9"/>
      <c r="AH154" s="9"/>
      <c r="AI154" s="9"/>
      <c r="AJ154" s="11">
        <f t="shared" si="8"/>
        <v>0</v>
      </c>
      <c r="AK154" s="11">
        <f t="shared" si="9"/>
        <v>0</v>
      </c>
      <c r="AL154" s="47" t="e">
        <f t="shared" si="10"/>
        <v>#DIV/0!</v>
      </c>
    </row>
    <row r="155" spans="1:38" x14ac:dyDescent="0.25">
      <c r="A155" s="10">
        <f t="shared" si="11"/>
        <v>154</v>
      </c>
      <c r="B155" s="11">
        <f>Enrollment!B155</f>
        <v>0</v>
      </c>
      <c r="C155" s="12">
        <f>Enrollment!D155</f>
        <v>0</v>
      </c>
      <c r="D155" s="51">
        <f>Enrollment!N155</f>
        <v>0</v>
      </c>
      <c r="E155" s="29"/>
      <c r="F155" s="29"/>
      <c r="G155" s="29"/>
      <c r="H155" s="29"/>
      <c r="I155" s="29"/>
      <c r="J155" s="29"/>
      <c r="K155" s="29"/>
      <c r="L155" s="29"/>
      <c r="M155" s="29"/>
      <c r="N155" s="29"/>
      <c r="O155" s="29"/>
      <c r="P155" s="9"/>
      <c r="Q155" s="9"/>
      <c r="R155" s="9"/>
      <c r="S155" s="9"/>
      <c r="T155" s="9"/>
      <c r="U155" s="9"/>
      <c r="V155" s="9"/>
      <c r="W155" s="9"/>
      <c r="X155" s="9"/>
      <c r="Y155" s="9"/>
      <c r="Z155" s="9"/>
      <c r="AA155" s="9"/>
      <c r="AB155" s="9"/>
      <c r="AC155" s="9"/>
      <c r="AD155" s="9"/>
      <c r="AE155" s="9"/>
      <c r="AF155" s="9"/>
      <c r="AG155" s="9"/>
      <c r="AH155" s="9"/>
      <c r="AI155" s="9"/>
      <c r="AJ155" s="11">
        <f t="shared" si="8"/>
        <v>0</v>
      </c>
      <c r="AK155" s="11">
        <f t="shared" si="9"/>
        <v>0</v>
      </c>
      <c r="AL155" s="47" t="e">
        <f t="shared" si="10"/>
        <v>#DIV/0!</v>
      </c>
    </row>
    <row r="156" spans="1:38" x14ac:dyDescent="0.25">
      <c r="A156" s="10">
        <f t="shared" si="11"/>
        <v>155</v>
      </c>
      <c r="B156" s="11">
        <f>Enrollment!B156</f>
        <v>0</v>
      </c>
      <c r="C156" s="12">
        <f>Enrollment!D156</f>
        <v>0</v>
      </c>
      <c r="D156" s="51">
        <f>Enrollment!N156</f>
        <v>0</v>
      </c>
      <c r="E156" s="29"/>
      <c r="F156" s="29"/>
      <c r="G156" s="29"/>
      <c r="H156" s="29"/>
      <c r="I156" s="29"/>
      <c r="J156" s="29"/>
      <c r="K156" s="29"/>
      <c r="L156" s="29"/>
      <c r="M156" s="29"/>
      <c r="N156" s="29"/>
      <c r="O156" s="29"/>
      <c r="P156" s="9"/>
      <c r="Q156" s="9"/>
      <c r="R156" s="9"/>
      <c r="S156" s="9"/>
      <c r="T156" s="9"/>
      <c r="U156" s="9"/>
      <c r="V156" s="9"/>
      <c r="W156" s="9"/>
      <c r="X156" s="9"/>
      <c r="Y156" s="9"/>
      <c r="Z156" s="9"/>
      <c r="AA156" s="9"/>
      <c r="AB156" s="9"/>
      <c r="AC156" s="9"/>
      <c r="AD156" s="9"/>
      <c r="AE156" s="9"/>
      <c r="AF156" s="9"/>
      <c r="AG156" s="9"/>
      <c r="AH156" s="9"/>
      <c r="AI156" s="9"/>
      <c r="AJ156" s="11">
        <f t="shared" si="8"/>
        <v>0</v>
      </c>
      <c r="AK156" s="11">
        <f t="shared" si="9"/>
        <v>0</v>
      </c>
      <c r="AL156" s="47" t="e">
        <f t="shared" si="10"/>
        <v>#DIV/0!</v>
      </c>
    </row>
    <row r="157" spans="1:38" x14ac:dyDescent="0.25">
      <c r="A157" s="10">
        <f t="shared" si="11"/>
        <v>156</v>
      </c>
      <c r="B157" s="11">
        <f>Enrollment!B157</f>
        <v>0</v>
      </c>
      <c r="C157" s="12">
        <f>Enrollment!D157</f>
        <v>0</v>
      </c>
      <c r="D157" s="51">
        <f>Enrollment!N157</f>
        <v>0</v>
      </c>
      <c r="E157" s="29"/>
      <c r="F157" s="29"/>
      <c r="G157" s="29"/>
      <c r="H157" s="29"/>
      <c r="I157" s="29"/>
      <c r="J157" s="29"/>
      <c r="K157" s="29"/>
      <c r="L157" s="29"/>
      <c r="M157" s="29"/>
      <c r="N157" s="29"/>
      <c r="O157" s="29"/>
      <c r="P157" s="9"/>
      <c r="Q157" s="9"/>
      <c r="R157" s="9"/>
      <c r="S157" s="9"/>
      <c r="T157" s="9"/>
      <c r="U157" s="9"/>
      <c r="V157" s="9"/>
      <c r="W157" s="9"/>
      <c r="X157" s="9"/>
      <c r="Y157" s="9"/>
      <c r="Z157" s="9"/>
      <c r="AA157" s="9"/>
      <c r="AB157" s="9"/>
      <c r="AC157" s="9"/>
      <c r="AD157" s="9"/>
      <c r="AE157" s="9"/>
      <c r="AF157" s="9"/>
      <c r="AG157" s="9"/>
      <c r="AH157" s="9"/>
      <c r="AI157" s="9"/>
      <c r="AJ157" s="11">
        <f t="shared" si="8"/>
        <v>0</v>
      </c>
      <c r="AK157" s="11">
        <f t="shared" si="9"/>
        <v>0</v>
      </c>
      <c r="AL157" s="47" t="e">
        <f t="shared" si="10"/>
        <v>#DIV/0!</v>
      </c>
    </row>
    <row r="158" spans="1:38" x14ac:dyDescent="0.25">
      <c r="A158" s="10">
        <f t="shared" si="11"/>
        <v>157</v>
      </c>
      <c r="B158" s="11">
        <f>Enrollment!B158</f>
        <v>0</v>
      </c>
      <c r="C158" s="12">
        <f>Enrollment!D158</f>
        <v>0</v>
      </c>
      <c r="D158" s="51">
        <f>Enrollment!N158</f>
        <v>0</v>
      </c>
      <c r="E158" s="29"/>
      <c r="F158" s="29"/>
      <c r="G158" s="29"/>
      <c r="H158" s="29"/>
      <c r="I158" s="29"/>
      <c r="J158" s="29"/>
      <c r="K158" s="29"/>
      <c r="L158" s="29"/>
      <c r="M158" s="29"/>
      <c r="N158" s="29"/>
      <c r="O158" s="29"/>
      <c r="P158" s="9"/>
      <c r="Q158" s="9"/>
      <c r="R158" s="9"/>
      <c r="S158" s="9"/>
      <c r="T158" s="9"/>
      <c r="U158" s="9"/>
      <c r="V158" s="9"/>
      <c r="W158" s="9"/>
      <c r="X158" s="9"/>
      <c r="Y158" s="9"/>
      <c r="Z158" s="9"/>
      <c r="AA158" s="9"/>
      <c r="AB158" s="9"/>
      <c r="AC158" s="9"/>
      <c r="AD158" s="9"/>
      <c r="AE158" s="9"/>
      <c r="AF158" s="9"/>
      <c r="AG158" s="9"/>
      <c r="AH158" s="9"/>
      <c r="AI158" s="9"/>
      <c r="AJ158" s="11">
        <f t="shared" si="8"/>
        <v>0</v>
      </c>
      <c r="AK158" s="11">
        <f t="shared" si="9"/>
        <v>0</v>
      </c>
      <c r="AL158" s="47" t="e">
        <f t="shared" si="10"/>
        <v>#DIV/0!</v>
      </c>
    </row>
    <row r="159" spans="1:38" x14ac:dyDescent="0.25">
      <c r="A159" s="10">
        <f t="shared" si="11"/>
        <v>158</v>
      </c>
      <c r="B159" s="11">
        <f>Enrollment!B159</f>
        <v>0</v>
      </c>
      <c r="C159" s="12">
        <f>Enrollment!D159</f>
        <v>0</v>
      </c>
      <c r="D159" s="51">
        <f>Enrollment!N159</f>
        <v>0</v>
      </c>
      <c r="E159" s="29"/>
      <c r="F159" s="29"/>
      <c r="G159" s="29"/>
      <c r="H159" s="29"/>
      <c r="I159" s="29"/>
      <c r="J159" s="29"/>
      <c r="K159" s="29"/>
      <c r="L159" s="29"/>
      <c r="M159" s="29"/>
      <c r="N159" s="29"/>
      <c r="O159" s="29"/>
      <c r="P159" s="9"/>
      <c r="Q159" s="9"/>
      <c r="R159" s="9"/>
      <c r="S159" s="9"/>
      <c r="T159" s="9"/>
      <c r="U159" s="9"/>
      <c r="V159" s="9"/>
      <c r="W159" s="9"/>
      <c r="X159" s="9"/>
      <c r="Y159" s="9"/>
      <c r="Z159" s="9"/>
      <c r="AA159" s="9"/>
      <c r="AB159" s="9"/>
      <c r="AC159" s="9"/>
      <c r="AD159" s="9"/>
      <c r="AE159" s="9"/>
      <c r="AF159" s="9"/>
      <c r="AG159" s="9"/>
      <c r="AH159" s="9"/>
      <c r="AI159" s="9"/>
      <c r="AJ159" s="11">
        <f t="shared" si="8"/>
        <v>0</v>
      </c>
      <c r="AK159" s="11">
        <f t="shared" si="9"/>
        <v>0</v>
      </c>
      <c r="AL159" s="47" t="e">
        <f t="shared" si="10"/>
        <v>#DIV/0!</v>
      </c>
    </row>
    <row r="160" spans="1:38" x14ac:dyDescent="0.25">
      <c r="A160" s="10">
        <f t="shared" si="11"/>
        <v>159</v>
      </c>
      <c r="B160" s="11">
        <f>Enrollment!B160</f>
        <v>0</v>
      </c>
      <c r="C160" s="12">
        <f>Enrollment!D160</f>
        <v>0</v>
      </c>
      <c r="D160" s="51">
        <f>Enrollment!N160</f>
        <v>0</v>
      </c>
      <c r="E160" s="29"/>
      <c r="F160" s="29"/>
      <c r="G160" s="29"/>
      <c r="H160" s="29"/>
      <c r="I160" s="29"/>
      <c r="J160" s="29"/>
      <c r="K160" s="29"/>
      <c r="L160" s="29"/>
      <c r="M160" s="29"/>
      <c r="N160" s="29"/>
      <c r="O160" s="29"/>
      <c r="P160" s="9"/>
      <c r="Q160" s="9"/>
      <c r="R160" s="9"/>
      <c r="S160" s="9"/>
      <c r="T160" s="9"/>
      <c r="U160" s="9"/>
      <c r="V160" s="9"/>
      <c r="W160" s="9"/>
      <c r="X160" s="9"/>
      <c r="Y160" s="9"/>
      <c r="Z160" s="9"/>
      <c r="AA160" s="9"/>
      <c r="AB160" s="9"/>
      <c r="AC160" s="9"/>
      <c r="AD160" s="9"/>
      <c r="AE160" s="9"/>
      <c r="AF160" s="9"/>
      <c r="AG160" s="9"/>
      <c r="AH160" s="9"/>
      <c r="AI160" s="9"/>
      <c r="AJ160" s="11">
        <f t="shared" si="8"/>
        <v>0</v>
      </c>
      <c r="AK160" s="11">
        <f t="shared" si="9"/>
        <v>0</v>
      </c>
      <c r="AL160" s="47" t="e">
        <f t="shared" si="10"/>
        <v>#DIV/0!</v>
      </c>
    </row>
    <row r="161" spans="1:38" x14ac:dyDescent="0.25">
      <c r="A161" s="10">
        <f t="shared" si="11"/>
        <v>160</v>
      </c>
      <c r="B161" s="11">
        <f>Enrollment!B161</f>
        <v>0</v>
      </c>
      <c r="C161" s="12">
        <f>Enrollment!D161</f>
        <v>0</v>
      </c>
      <c r="D161" s="51">
        <f>Enrollment!N161</f>
        <v>0</v>
      </c>
      <c r="E161" s="29"/>
      <c r="F161" s="29"/>
      <c r="G161" s="29"/>
      <c r="H161" s="29"/>
      <c r="I161" s="29"/>
      <c r="J161" s="29"/>
      <c r="K161" s="29"/>
      <c r="L161" s="29"/>
      <c r="M161" s="29"/>
      <c r="N161" s="29"/>
      <c r="O161" s="29"/>
      <c r="P161" s="9"/>
      <c r="Q161" s="9"/>
      <c r="R161" s="9"/>
      <c r="S161" s="9"/>
      <c r="T161" s="9"/>
      <c r="U161" s="9"/>
      <c r="V161" s="9"/>
      <c r="W161" s="9"/>
      <c r="X161" s="9"/>
      <c r="Y161" s="9"/>
      <c r="Z161" s="9"/>
      <c r="AA161" s="9"/>
      <c r="AB161" s="9"/>
      <c r="AC161" s="9"/>
      <c r="AD161" s="9"/>
      <c r="AE161" s="9"/>
      <c r="AF161" s="9"/>
      <c r="AG161" s="9"/>
      <c r="AH161" s="9"/>
      <c r="AI161" s="9"/>
      <c r="AJ161" s="11">
        <f t="shared" si="8"/>
        <v>0</v>
      </c>
      <c r="AK161" s="11">
        <f t="shared" si="9"/>
        <v>0</v>
      </c>
      <c r="AL161" s="47" t="e">
        <f t="shared" si="10"/>
        <v>#DIV/0!</v>
      </c>
    </row>
    <row r="162" spans="1:38" x14ac:dyDescent="0.25">
      <c r="A162" s="10">
        <f t="shared" si="11"/>
        <v>161</v>
      </c>
      <c r="B162" s="11">
        <f>Enrollment!B162</f>
        <v>0</v>
      </c>
      <c r="C162" s="12">
        <f>Enrollment!D162</f>
        <v>0</v>
      </c>
      <c r="D162" s="51">
        <f>Enrollment!N162</f>
        <v>0</v>
      </c>
      <c r="E162" s="29"/>
      <c r="F162" s="29"/>
      <c r="G162" s="29"/>
      <c r="H162" s="29"/>
      <c r="I162" s="29"/>
      <c r="J162" s="29"/>
      <c r="K162" s="29"/>
      <c r="L162" s="29"/>
      <c r="M162" s="29"/>
      <c r="N162" s="29"/>
      <c r="O162" s="29"/>
      <c r="P162" s="9"/>
      <c r="Q162" s="9"/>
      <c r="R162" s="9"/>
      <c r="S162" s="9"/>
      <c r="T162" s="9"/>
      <c r="U162" s="9"/>
      <c r="V162" s="9"/>
      <c r="W162" s="9"/>
      <c r="X162" s="9"/>
      <c r="Y162" s="9"/>
      <c r="Z162" s="9"/>
      <c r="AA162" s="9"/>
      <c r="AB162" s="9"/>
      <c r="AC162" s="9"/>
      <c r="AD162" s="9"/>
      <c r="AE162" s="9"/>
      <c r="AF162" s="9"/>
      <c r="AG162" s="9"/>
      <c r="AH162" s="9"/>
      <c r="AI162" s="9"/>
      <c r="AJ162" s="11">
        <f t="shared" si="8"/>
        <v>0</v>
      </c>
      <c r="AK162" s="11">
        <f t="shared" si="9"/>
        <v>0</v>
      </c>
      <c r="AL162" s="47" t="e">
        <f t="shared" si="10"/>
        <v>#DIV/0!</v>
      </c>
    </row>
    <row r="163" spans="1:38" x14ac:dyDescent="0.25">
      <c r="A163" s="10">
        <f t="shared" si="11"/>
        <v>162</v>
      </c>
      <c r="B163" s="11">
        <f>Enrollment!B163</f>
        <v>0</v>
      </c>
      <c r="C163" s="12">
        <f>Enrollment!D163</f>
        <v>0</v>
      </c>
      <c r="D163" s="51">
        <f>Enrollment!N163</f>
        <v>0</v>
      </c>
      <c r="E163" s="29"/>
      <c r="F163" s="29"/>
      <c r="G163" s="29"/>
      <c r="H163" s="29"/>
      <c r="I163" s="29"/>
      <c r="J163" s="29"/>
      <c r="K163" s="29"/>
      <c r="L163" s="29"/>
      <c r="M163" s="29"/>
      <c r="N163" s="29"/>
      <c r="O163" s="29"/>
      <c r="P163" s="9"/>
      <c r="Q163" s="9"/>
      <c r="R163" s="9"/>
      <c r="S163" s="9"/>
      <c r="T163" s="9"/>
      <c r="U163" s="9"/>
      <c r="V163" s="9"/>
      <c r="W163" s="9"/>
      <c r="X163" s="9"/>
      <c r="Y163" s="9"/>
      <c r="Z163" s="9"/>
      <c r="AA163" s="9"/>
      <c r="AB163" s="9"/>
      <c r="AC163" s="9"/>
      <c r="AD163" s="9"/>
      <c r="AE163" s="9"/>
      <c r="AF163" s="9"/>
      <c r="AG163" s="9"/>
      <c r="AH163" s="9"/>
      <c r="AI163" s="9"/>
      <c r="AJ163" s="11">
        <f t="shared" si="8"/>
        <v>0</v>
      </c>
      <c r="AK163" s="11">
        <f t="shared" si="9"/>
        <v>0</v>
      </c>
      <c r="AL163" s="47" t="e">
        <f t="shared" si="10"/>
        <v>#DIV/0!</v>
      </c>
    </row>
    <row r="164" spans="1:38" x14ac:dyDescent="0.25">
      <c r="A164" s="10">
        <f t="shared" si="11"/>
        <v>163</v>
      </c>
      <c r="B164" s="11">
        <f>Enrollment!B164</f>
        <v>0</v>
      </c>
      <c r="C164" s="12">
        <f>Enrollment!D164</f>
        <v>0</v>
      </c>
      <c r="D164" s="51">
        <f>Enrollment!N164</f>
        <v>0</v>
      </c>
      <c r="E164" s="29"/>
      <c r="F164" s="29"/>
      <c r="G164" s="29"/>
      <c r="H164" s="29"/>
      <c r="I164" s="29"/>
      <c r="J164" s="29"/>
      <c r="K164" s="29"/>
      <c r="L164" s="29"/>
      <c r="M164" s="29"/>
      <c r="N164" s="29"/>
      <c r="O164" s="29"/>
      <c r="P164" s="9"/>
      <c r="Q164" s="9"/>
      <c r="R164" s="9"/>
      <c r="S164" s="9"/>
      <c r="T164" s="9"/>
      <c r="U164" s="9"/>
      <c r="V164" s="9"/>
      <c r="W164" s="9"/>
      <c r="X164" s="9"/>
      <c r="Y164" s="9"/>
      <c r="Z164" s="9"/>
      <c r="AA164" s="9"/>
      <c r="AB164" s="9"/>
      <c r="AC164" s="9"/>
      <c r="AD164" s="9"/>
      <c r="AE164" s="9"/>
      <c r="AF164" s="9"/>
      <c r="AG164" s="9"/>
      <c r="AH164" s="9"/>
      <c r="AI164" s="9"/>
      <c r="AJ164" s="11">
        <f t="shared" si="8"/>
        <v>0</v>
      </c>
      <c r="AK164" s="11">
        <f t="shared" si="9"/>
        <v>0</v>
      </c>
      <c r="AL164" s="47" t="e">
        <f t="shared" si="10"/>
        <v>#DIV/0!</v>
      </c>
    </row>
    <row r="165" spans="1:38" x14ac:dyDescent="0.25">
      <c r="A165" s="10">
        <f t="shared" si="11"/>
        <v>164</v>
      </c>
      <c r="B165" s="11">
        <f>Enrollment!B165</f>
        <v>0</v>
      </c>
      <c r="C165" s="12">
        <f>Enrollment!D165</f>
        <v>0</v>
      </c>
      <c r="D165" s="51">
        <f>Enrollment!N165</f>
        <v>0</v>
      </c>
      <c r="E165" s="29"/>
      <c r="F165" s="29"/>
      <c r="G165" s="29"/>
      <c r="H165" s="29"/>
      <c r="I165" s="29"/>
      <c r="J165" s="29"/>
      <c r="K165" s="29"/>
      <c r="L165" s="29"/>
      <c r="M165" s="29"/>
      <c r="N165" s="29"/>
      <c r="O165" s="29"/>
      <c r="P165" s="9"/>
      <c r="Q165" s="9"/>
      <c r="R165" s="9"/>
      <c r="S165" s="9"/>
      <c r="T165" s="9"/>
      <c r="U165" s="9"/>
      <c r="V165" s="9"/>
      <c r="W165" s="9"/>
      <c r="X165" s="9"/>
      <c r="Y165" s="9"/>
      <c r="Z165" s="9"/>
      <c r="AA165" s="9"/>
      <c r="AB165" s="9"/>
      <c r="AC165" s="9"/>
      <c r="AD165" s="9"/>
      <c r="AE165" s="9"/>
      <c r="AF165" s="9"/>
      <c r="AG165" s="9"/>
      <c r="AH165" s="9"/>
      <c r="AI165" s="9"/>
      <c r="AJ165" s="11">
        <f t="shared" si="8"/>
        <v>0</v>
      </c>
      <c r="AK165" s="11">
        <f t="shared" si="9"/>
        <v>0</v>
      </c>
      <c r="AL165" s="47" t="e">
        <f t="shared" si="10"/>
        <v>#DIV/0!</v>
      </c>
    </row>
    <row r="166" spans="1:38" x14ac:dyDescent="0.25">
      <c r="A166" s="10">
        <f t="shared" si="11"/>
        <v>165</v>
      </c>
      <c r="B166" s="11">
        <f>Enrollment!B166</f>
        <v>0</v>
      </c>
      <c r="C166" s="12">
        <f>Enrollment!D166</f>
        <v>0</v>
      </c>
      <c r="D166" s="51">
        <f>Enrollment!N166</f>
        <v>0</v>
      </c>
      <c r="E166" s="29"/>
      <c r="F166" s="29"/>
      <c r="G166" s="29"/>
      <c r="H166" s="29"/>
      <c r="I166" s="29"/>
      <c r="J166" s="29"/>
      <c r="K166" s="29"/>
      <c r="L166" s="29"/>
      <c r="M166" s="29"/>
      <c r="N166" s="29"/>
      <c r="O166" s="29"/>
      <c r="P166" s="9"/>
      <c r="Q166" s="9"/>
      <c r="R166" s="9"/>
      <c r="S166" s="9"/>
      <c r="T166" s="9"/>
      <c r="U166" s="9"/>
      <c r="V166" s="9"/>
      <c r="W166" s="9"/>
      <c r="X166" s="9"/>
      <c r="Y166" s="9"/>
      <c r="Z166" s="9"/>
      <c r="AA166" s="9"/>
      <c r="AB166" s="9"/>
      <c r="AC166" s="9"/>
      <c r="AD166" s="9"/>
      <c r="AE166" s="9"/>
      <c r="AF166" s="9"/>
      <c r="AG166" s="9"/>
      <c r="AH166" s="9"/>
      <c r="AI166" s="9"/>
      <c r="AJ166" s="11">
        <f t="shared" si="8"/>
        <v>0</v>
      </c>
      <c r="AK166" s="11">
        <f t="shared" si="9"/>
        <v>0</v>
      </c>
      <c r="AL166" s="47" t="e">
        <f t="shared" si="10"/>
        <v>#DIV/0!</v>
      </c>
    </row>
    <row r="167" spans="1:38" x14ac:dyDescent="0.25">
      <c r="A167" s="10">
        <f t="shared" si="11"/>
        <v>166</v>
      </c>
      <c r="B167" s="11">
        <f>Enrollment!B167</f>
        <v>0</v>
      </c>
      <c r="C167" s="12">
        <f>Enrollment!D167</f>
        <v>0</v>
      </c>
      <c r="D167" s="51">
        <f>Enrollment!N167</f>
        <v>0</v>
      </c>
      <c r="E167" s="29"/>
      <c r="F167" s="29"/>
      <c r="G167" s="29"/>
      <c r="H167" s="29"/>
      <c r="I167" s="29"/>
      <c r="J167" s="29"/>
      <c r="K167" s="29"/>
      <c r="L167" s="29"/>
      <c r="M167" s="29"/>
      <c r="N167" s="29"/>
      <c r="O167" s="29"/>
      <c r="P167" s="9"/>
      <c r="Q167" s="9"/>
      <c r="R167" s="9"/>
      <c r="S167" s="9"/>
      <c r="T167" s="9"/>
      <c r="U167" s="9"/>
      <c r="V167" s="9"/>
      <c r="W167" s="9"/>
      <c r="X167" s="9"/>
      <c r="Y167" s="9"/>
      <c r="Z167" s="9"/>
      <c r="AA167" s="9"/>
      <c r="AB167" s="9"/>
      <c r="AC167" s="9"/>
      <c r="AD167" s="9"/>
      <c r="AE167" s="9"/>
      <c r="AF167" s="9"/>
      <c r="AG167" s="9"/>
      <c r="AH167" s="9"/>
      <c r="AI167" s="9"/>
      <c r="AJ167" s="11">
        <f t="shared" si="8"/>
        <v>0</v>
      </c>
      <c r="AK167" s="11">
        <f t="shared" si="9"/>
        <v>0</v>
      </c>
      <c r="AL167" s="47" t="e">
        <f t="shared" si="10"/>
        <v>#DIV/0!</v>
      </c>
    </row>
    <row r="168" spans="1:38" x14ac:dyDescent="0.25">
      <c r="A168" s="10">
        <f t="shared" si="11"/>
        <v>167</v>
      </c>
      <c r="B168" s="11">
        <f>Enrollment!B168</f>
        <v>0</v>
      </c>
      <c r="C168" s="12">
        <f>Enrollment!D168</f>
        <v>0</v>
      </c>
      <c r="D168" s="51">
        <f>Enrollment!N168</f>
        <v>0</v>
      </c>
      <c r="E168" s="29"/>
      <c r="F168" s="29"/>
      <c r="G168" s="29"/>
      <c r="H168" s="29"/>
      <c r="I168" s="29"/>
      <c r="J168" s="29"/>
      <c r="K168" s="29"/>
      <c r="L168" s="29"/>
      <c r="M168" s="29"/>
      <c r="N168" s="29"/>
      <c r="O168" s="29"/>
      <c r="P168" s="9"/>
      <c r="Q168" s="9"/>
      <c r="R168" s="9"/>
      <c r="S168" s="9"/>
      <c r="T168" s="9"/>
      <c r="U168" s="9"/>
      <c r="V168" s="9"/>
      <c r="W168" s="9"/>
      <c r="X168" s="9"/>
      <c r="Y168" s="9"/>
      <c r="Z168" s="9"/>
      <c r="AA168" s="9"/>
      <c r="AB168" s="9"/>
      <c r="AC168" s="9"/>
      <c r="AD168" s="9"/>
      <c r="AE168" s="9"/>
      <c r="AF168" s="9"/>
      <c r="AG168" s="9"/>
      <c r="AH168" s="9"/>
      <c r="AI168" s="9"/>
      <c r="AJ168" s="11">
        <f t="shared" si="8"/>
        <v>0</v>
      </c>
      <c r="AK168" s="11">
        <f t="shared" si="9"/>
        <v>0</v>
      </c>
      <c r="AL168" s="47" t="e">
        <f t="shared" si="10"/>
        <v>#DIV/0!</v>
      </c>
    </row>
    <row r="169" spans="1:38" x14ac:dyDescent="0.25">
      <c r="A169" s="10">
        <f t="shared" si="11"/>
        <v>168</v>
      </c>
      <c r="B169" s="11">
        <f>Enrollment!B169</f>
        <v>0</v>
      </c>
      <c r="C169" s="12">
        <f>Enrollment!D169</f>
        <v>0</v>
      </c>
      <c r="D169" s="51">
        <f>Enrollment!N169</f>
        <v>0</v>
      </c>
      <c r="E169" s="29"/>
      <c r="F169" s="29"/>
      <c r="G169" s="29"/>
      <c r="H169" s="29"/>
      <c r="I169" s="29"/>
      <c r="J169" s="29"/>
      <c r="K169" s="29"/>
      <c r="L169" s="29"/>
      <c r="M169" s="29"/>
      <c r="N169" s="29"/>
      <c r="O169" s="29"/>
      <c r="P169" s="9"/>
      <c r="Q169" s="9"/>
      <c r="R169" s="9"/>
      <c r="S169" s="9"/>
      <c r="T169" s="9"/>
      <c r="U169" s="9"/>
      <c r="V169" s="9"/>
      <c r="W169" s="9"/>
      <c r="X169" s="9"/>
      <c r="Y169" s="9"/>
      <c r="Z169" s="9"/>
      <c r="AA169" s="9"/>
      <c r="AB169" s="9"/>
      <c r="AC169" s="9"/>
      <c r="AD169" s="9"/>
      <c r="AE169" s="9"/>
      <c r="AF169" s="9"/>
      <c r="AG169" s="9"/>
      <c r="AH169" s="9"/>
      <c r="AI169" s="9"/>
      <c r="AJ169" s="11">
        <f t="shared" si="8"/>
        <v>0</v>
      </c>
      <c r="AK169" s="11">
        <f t="shared" si="9"/>
        <v>0</v>
      </c>
      <c r="AL169" s="47" t="e">
        <f t="shared" si="10"/>
        <v>#DIV/0!</v>
      </c>
    </row>
    <row r="170" spans="1:38" x14ac:dyDescent="0.25">
      <c r="A170" s="10">
        <f t="shared" si="11"/>
        <v>169</v>
      </c>
      <c r="B170" s="11">
        <f>Enrollment!B170</f>
        <v>0</v>
      </c>
      <c r="C170" s="12">
        <f>Enrollment!D170</f>
        <v>0</v>
      </c>
      <c r="D170" s="51">
        <f>Enrollment!N170</f>
        <v>0</v>
      </c>
      <c r="E170" s="29"/>
      <c r="F170" s="29"/>
      <c r="G170" s="29"/>
      <c r="H170" s="29"/>
      <c r="I170" s="29"/>
      <c r="J170" s="29"/>
      <c r="K170" s="29"/>
      <c r="L170" s="29"/>
      <c r="M170" s="29"/>
      <c r="N170" s="29"/>
      <c r="O170" s="29"/>
      <c r="P170" s="9"/>
      <c r="Q170" s="9"/>
      <c r="R170" s="9"/>
      <c r="S170" s="9"/>
      <c r="T170" s="9"/>
      <c r="U170" s="9"/>
      <c r="V170" s="9"/>
      <c r="W170" s="9"/>
      <c r="X170" s="9"/>
      <c r="Y170" s="9"/>
      <c r="Z170" s="9"/>
      <c r="AA170" s="9"/>
      <c r="AB170" s="9"/>
      <c r="AC170" s="9"/>
      <c r="AD170" s="9"/>
      <c r="AE170" s="9"/>
      <c r="AF170" s="9"/>
      <c r="AG170" s="9"/>
      <c r="AH170" s="9"/>
      <c r="AI170" s="9"/>
      <c r="AJ170" s="11">
        <f t="shared" si="8"/>
        <v>0</v>
      </c>
      <c r="AK170" s="11">
        <f t="shared" si="9"/>
        <v>0</v>
      </c>
      <c r="AL170" s="47" t="e">
        <f t="shared" si="10"/>
        <v>#DIV/0!</v>
      </c>
    </row>
    <row r="171" spans="1:38" x14ac:dyDescent="0.25">
      <c r="A171" s="10">
        <f t="shared" si="11"/>
        <v>170</v>
      </c>
      <c r="B171" s="11">
        <f>Enrollment!B171</f>
        <v>0</v>
      </c>
      <c r="C171" s="12">
        <f>Enrollment!D171</f>
        <v>0</v>
      </c>
      <c r="D171" s="51">
        <f>Enrollment!N171</f>
        <v>0</v>
      </c>
      <c r="E171" s="29"/>
      <c r="F171" s="29"/>
      <c r="G171" s="29"/>
      <c r="H171" s="29"/>
      <c r="I171" s="29"/>
      <c r="J171" s="29"/>
      <c r="K171" s="29"/>
      <c r="L171" s="29"/>
      <c r="M171" s="29"/>
      <c r="N171" s="29"/>
      <c r="O171" s="29"/>
      <c r="P171" s="9"/>
      <c r="Q171" s="9"/>
      <c r="R171" s="9"/>
      <c r="S171" s="9"/>
      <c r="T171" s="9"/>
      <c r="U171" s="9"/>
      <c r="V171" s="9"/>
      <c r="W171" s="9"/>
      <c r="X171" s="9"/>
      <c r="Y171" s="9"/>
      <c r="Z171" s="9"/>
      <c r="AA171" s="9"/>
      <c r="AB171" s="9"/>
      <c r="AC171" s="9"/>
      <c r="AD171" s="9"/>
      <c r="AE171" s="9"/>
      <c r="AF171" s="9"/>
      <c r="AG171" s="9"/>
      <c r="AH171" s="9"/>
      <c r="AI171" s="9"/>
      <c r="AJ171" s="11">
        <f t="shared" si="8"/>
        <v>0</v>
      </c>
      <c r="AK171" s="11">
        <f t="shared" si="9"/>
        <v>0</v>
      </c>
      <c r="AL171" s="47" t="e">
        <f t="shared" si="10"/>
        <v>#DIV/0!</v>
      </c>
    </row>
    <row r="172" spans="1:38" x14ac:dyDescent="0.25">
      <c r="A172" s="10">
        <f t="shared" si="11"/>
        <v>171</v>
      </c>
      <c r="B172" s="11">
        <f>Enrollment!B172</f>
        <v>0</v>
      </c>
      <c r="C172" s="12">
        <f>Enrollment!D172</f>
        <v>0</v>
      </c>
      <c r="D172" s="51">
        <f>Enrollment!N172</f>
        <v>0</v>
      </c>
      <c r="E172" s="29"/>
      <c r="F172" s="29"/>
      <c r="G172" s="29"/>
      <c r="H172" s="29"/>
      <c r="I172" s="29"/>
      <c r="J172" s="29"/>
      <c r="K172" s="29"/>
      <c r="L172" s="29"/>
      <c r="M172" s="29"/>
      <c r="N172" s="29"/>
      <c r="O172" s="29"/>
      <c r="P172" s="9"/>
      <c r="Q172" s="9"/>
      <c r="R172" s="9"/>
      <c r="S172" s="9"/>
      <c r="T172" s="9"/>
      <c r="U172" s="9"/>
      <c r="V172" s="9"/>
      <c r="W172" s="9"/>
      <c r="X172" s="9"/>
      <c r="Y172" s="9"/>
      <c r="Z172" s="9"/>
      <c r="AA172" s="9"/>
      <c r="AB172" s="9"/>
      <c r="AC172" s="9"/>
      <c r="AD172" s="9"/>
      <c r="AE172" s="9"/>
      <c r="AF172" s="9"/>
      <c r="AG172" s="9"/>
      <c r="AH172" s="9"/>
      <c r="AI172" s="9"/>
      <c r="AJ172" s="11">
        <f t="shared" si="8"/>
        <v>0</v>
      </c>
      <c r="AK172" s="11">
        <f t="shared" si="9"/>
        <v>0</v>
      </c>
      <c r="AL172" s="47" t="e">
        <f t="shared" si="10"/>
        <v>#DIV/0!</v>
      </c>
    </row>
    <row r="173" spans="1:38" x14ac:dyDescent="0.25">
      <c r="A173" s="10">
        <f t="shared" si="11"/>
        <v>172</v>
      </c>
      <c r="B173" s="11">
        <f>Enrollment!B173</f>
        <v>0</v>
      </c>
      <c r="C173" s="12">
        <f>Enrollment!D173</f>
        <v>0</v>
      </c>
      <c r="D173" s="51">
        <f>Enrollment!N173</f>
        <v>0</v>
      </c>
      <c r="E173" s="29"/>
      <c r="F173" s="29"/>
      <c r="G173" s="29"/>
      <c r="H173" s="29"/>
      <c r="I173" s="29"/>
      <c r="J173" s="29"/>
      <c r="K173" s="29"/>
      <c r="L173" s="29"/>
      <c r="M173" s="29"/>
      <c r="N173" s="29"/>
      <c r="O173" s="29"/>
      <c r="P173" s="9"/>
      <c r="Q173" s="9"/>
      <c r="R173" s="9"/>
      <c r="S173" s="9"/>
      <c r="T173" s="9"/>
      <c r="U173" s="9"/>
      <c r="V173" s="9"/>
      <c r="W173" s="9"/>
      <c r="X173" s="9"/>
      <c r="Y173" s="9"/>
      <c r="Z173" s="9"/>
      <c r="AA173" s="9"/>
      <c r="AB173" s="9"/>
      <c r="AC173" s="9"/>
      <c r="AD173" s="9"/>
      <c r="AE173" s="9"/>
      <c r="AF173" s="9"/>
      <c r="AG173" s="9"/>
      <c r="AH173" s="9"/>
      <c r="AI173" s="9"/>
      <c r="AJ173" s="11">
        <f t="shared" si="8"/>
        <v>0</v>
      </c>
      <c r="AK173" s="11">
        <f t="shared" si="9"/>
        <v>0</v>
      </c>
      <c r="AL173" s="47" t="e">
        <f t="shared" si="10"/>
        <v>#DIV/0!</v>
      </c>
    </row>
    <row r="174" spans="1:38" x14ac:dyDescent="0.25">
      <c r="A174" s="10">
        <f t="shared" si="11"/>
        <v>173</v>
      </c>
      <c r="B174" s="11">
        <f>Enrollment!B174</f>
        <v>0</v>
      </c>
      <c r="C174" s="12">
        <f>Enrollment!D174</f>
        <v>0</v>
      </c>
      <c r="D174" s="51">
        <f>Enrollment!N174</f>
        <v>0</v>
      </c>
      <c r="E174" s="29"/>
      <c r="F174" s="29"/>
      <c r="G174" s="29"/>
      <c r="H174" s="29"/>
      <c r="I174" s="29"/>
      <c r="J174" s="29"/>
      <c r="K174" s="29"/>
      <c r="L174" s="29"/>
      <c r="M174" s="29"/>
      <c r="N174" s="29"/>
      <c r="O174" s="29"/>
      <c r="P174" s="9"/>
      <c r="Q174" s="9"/>
      <c r="R174" s="9"/>
      <c r="S174" s="9"/>
      <c r="T174" s="9"/>
      <c r="U174" s="9"/>
      <c r="V174" s="9"/>
      <c r="W174" s="9"/>
      <c r="X174" s="9"/>
      <c r="Y174" s="9"/>
      <c r="Z174" s="9"/>
      <c r="AA174" s="9"/>
      <c r="AB174" s="9"/>
      <c r="AC174" s="9"/>
      <c r="AD174" s="9"/>
      <c r="AE174" s="9"/>
      <c r="AF174" s="9"/>
      <c r="AG174" s="9"/>
      <c r="AH174" s="9"/>
      <c r="AI174" s="9"/>
      <c r="AJ174" s="11">
        <f t="shared" si="8"/>
        <v>0</v>
      </c>
      <c r="AK174" s="11">
        <f t="shared" si="9"/>
        <v>0</v>
      </c>
      <c r="AL174" s="47" t="e">
        <f t="shared" si="10"/>
        <v>#DIV/0!</v>
      </c>
    </row>
    <row r="175" spans="1:38" x14ac:dyDescent="0.25">
      <c r="A175" s="10">
        <f t="shared" si="11"/>
        <v>174</v>
      </c>
      <c r="B175" s="11">
        <f>Enrollment!B175</f>
        <v>0</v>
      </c>
      <c r="C175" s="12">
        <f>Enrollment!D175</f>
        <v>0</v>
      </c>
      <c r="D175" s="51">
        <f>Enrollment!N175</f>
        <v>0</v>
      </c>
      <c r="E175" s="29"/>
      <c r="F175" s="29"/>
      <c r="G175" s="29"/>
      <c r="H175" s="29"/>
      <c r="I175" s="29"/>
      <c r="J175" s="29"/>
      <c r="K175" s="29"/>
      <c r="L175" s="29"/>
      <c r="M175" s="29"/>
      <c r="N175" s="29"/>
      <c r="O175" s="29"/>
      <c r="P175" s="9"/>
      <c r="Q175" s="9"/>
      <c r="R175" s="9"/>
      <c r="S175" s="9"/>
      <c r="T175" s="9"/>
      <c r="U175" s="9"/>
      <c r="V175" s="9"/>
      <c r="W175" s="9"/>
      <c r="X175" s="9"/>
      <c r="Y175" s="9"/>
      <c r="Z175" s="9"/>
      <c r="AA175" s="9"/>
      <c r="AB175" s="9"/>
      <c r="AC175" s="9"/>
      <c r="AD175" s="9"/>
      <c r="AE175" s="9"/>
      <c r="AF175" s="9"/>
      <c r="AG175" s="9"/>
      <c r="AH175" s="9"/>
      <c r="AI175" s="9"/>
      <c r="AJ175" s="11">
        <f t="shared" si="8"/>
        <v>0</v>
      </c>
      <c r="AK175" s="11">
        <f t="shared" si="9"/>
        <v>0</v>
      </c>
      <c r="AL175" s="47" t="e">
        <f t="shared" si="10"/>
        <v>#DIV/0!</v>
      </c>
    </row>
    <row r="176" spans="1:38" x14ac:dyDescent="0.25">
      <c r="A176" s="10">
        <f t="shared" si="11"/>
        <v>175</v>
      </c>
      <c r="B176" s="11">
        <f>Enrollment!B176</f>
        <v>0</v>
      </c>
      <c r="C176" s="12">
        <f>Enrollment!D176</f>
        <v>0</v>
      </c>
      <c r="D176" s="51">
        <f>Enrollment!N176</f>
        <v>0</v>
      </c>
      <c r="E176" s="29"/>
      <c r="F176" s="29"/>
      <c r="G176" s="29"/>
      <c r="H176" s="29"/>
      <c r="I176" s="29"/>
      <c r="J176" s="29"/>
      <c r="K176" s="29"/>
      <c r="L176" s="29"/>
      <c r="M176" s="29"/>
      <c r="N176" s="29"/>
      <c r="O176" s="29"/>
      <c r="P176" s="9"/>
      <c r="Q176" s="9"/>
      <c r="R176" s="9"/>
      <c r="S176" s="9"/>
      <c r="T176" s="9"/>
      <c r="U176" s="9"/>
      <c r="V176" s="9"/>
      <c r="W176" s="9"/>
      <c r="X176" s="9"/>
      <c r="Y176" s="9"/>
      <c r="Z176" s="9"/>
      <c r="AA176" s="9"/>
      <c r="AB176" s="9"/>
      <c r="AC176" s="9"/>
      <c r="AD176" s="9"/>
      <c r="AE176" s="9"/>
      <c r="AF176" s="9"/>
      <c r="AG176" s="9"/>
      <c r="AH176" s="9"/>
      <c r="AI176" s="9"/>
      <c r="AJ176" s="11">
        <f t="shared" si="8"/>
        <v>0</v>
      </c>
      <c r="AK176" s="11">
        <f t="shared" si="9"/>
        <v>0</v>
      </c>
      <c r="AL176" s="47" t="e">
        <f t="shared" si="10"/>
        <v>#DIV/0!</v>
      </c>
    </row>
    <row r="177" spans="1:38" x14ac:dyDescent="0.25">
      <c r="A177" s="10">
        <f t="shared" si="11"/>
        <v>176</v>
      </c>
      <c r="B177" s="11">
        <f>Enrollment!B177</f>
        <v>0</v>
      </c>
      <c r="C177" s="12">
        <f>Enrollment!D177</f>
        <v>0</v>
      </c>
      <c r="D177" s="51">
        <f>Enrollment!N177</f>
        <v>0</v>
      </c>
      <c r="E177" s="29"/>
      <c r="F177" s="29"/>
      <c r="G177" s="29"/>
      <c r="H177" s="29"/>
      <c r="I177" s="29"/>
      <c r="J177" s="29"/>
      <c r="K177" s="29"/>
      <c r="L177" s="29"/>
      <c r="M177" s="29"/>
      <c r="N177" s="29"/>
      <c r="O177" s="29"/>
      <c r="P177" s="9"/>
      <c r="Q177" s="9"/>
      <c r="R177" s="9"/>
      <c r="S177" s="9"/>
      <c r="T177" s="9"/>
      <c r="U177" s="9"/>
      <c r="V177" s="9"/>
      <c r="W177" s="9"/>
      <c r="X177" s="9"/>
      <c r="Y177" s="9"/>
      <c r="Z177" s="9"/>
      <c r="AA177" s="9"/>
      <c r="AB177" s="9"/>
      <c r="AC177" s="9"/>
      <c r="AD177" s="9"/>
      <c r="AE177" s="9"/>
      <c r="AF177" s="9"/>
      <c r="AG177" s="9"/>
      <c r="AH177" s="9"/>
      <c r="AI177" s="9"/>
      <c r="AJ177" s="11">
        <f t="shared" si="8"/>
        <v>0</v>
      </c>
      <c r="AK177" s="11">
        <f t="shared" si="9"/>
        <v>0</v>
      </c>
      <c r="AL177" s="47" t="e">
        <f t="shared" si="10"/>
        <v>#DIV/0!</v>
      </c>
    </row>
    <row r="178" spans="1:38" x14ac:dyDescent="0.25">
      <c r="A178" s="10">
        <f t="shared" si="11"/>
        <v>177</v>
      </c>
      <c r="B178" s="11">
        <f>Enrollment!B178</f>
        <v>0</v>
      </c>
      <c r="C178" s="12">
        <f>Enrollment!D178</f>
        <v>0</v>
      </c>
      <c r="D178" s="51">
        <f>Enrollment!N178</f>
        <v>0</v>
      </c>
      <c r="E178" s="29"/>
      <c r="F178" s="29"/>
      <c r="G178" s="29"/>
      <c r="H178" s="29"/>
      <c r="I178" s="29"/>
      <c r="J178" s="29"/>
      <c r="K178" s="29"/>
      <c r="L178" s="29"/>
      <c r="M178" s="29"/>
      <c r="N178" s="29"/>
      <c r="O178" s="29"/>
      <c r="P178" s="9"/>
      <c r="Q178" s="9"/>
      <c r="R178" s="9"/>
      <c r="S178" s="9"/>
      <c r="T178" s="9"/>
      <c r="U178" s="9"/>
      <c r="V178" s="9"/>
      <c r="W178" s="9"/>
      <c r="X178" s="9"/>
      <c r="Y178" s="9"/>
      <c r="Z178" s="9"/>
      <c r="AA178" s="9"/>
      <c r="AB178" s="9"/>
      <c r="AC178" s="9"/>
      <c r="AD178" s="9"/>
      <c r="AE178" s="9"/>
      <c r="AF178" s="9"/>
      <c r="AG178" s="9"/>
      <c r="AH178" s="9"/>
      <c r="AI178" s="9"/>
      <c r="AJ178" s="11">
        <f t="shared" si="8"/>
        <v>0</v>
      </c>
      <c r="AK178" s="11">
        <f t="shared" si="9"/>
        <v>0</v>
      </c>
      <c r="AL178" s="47" t="e">
        <f t="shared" si="10"/>
        <v>#DIV/0!</v>
      </c>
    </row>
    <row r="179" spans="1:38" x14ac:dyDescent="0.25">
      <c r="A179" s="10">
        <f t="shared" si="11"/>
        <v>178</v>
      </c>
      <c r="B179" s="11">
        <f>Enrollment!B179</f>
        <v>0</v>
      </c>
      <c r="C179" s="12">
        <f>Enrollment!D179</f>
        <v>0</v>
      </c>
      <c r="D179" s="51">
        <f>Enrollment!N179</f>
        <v>0</v>
      </c>
      <c r="E179" s="29"/>
      <c r="F179" s="29"/>
      <c r="G179" s="29"/>
      <c r="H179" s="29"/>
      <c r="I179" s="29"/>
      <c r="J179" s="29"/>
      <c r="K179" s="29"/>
      <c r="L179" s="29"/>
      <c r="M179" s="29"/>
      <c r="N179" s="29"/>
      <c r="O179" s="29"/>
      <c r="P179" s="9"/>
      <c r="Q179" s="9"/>
      <c r="R179" s="9"/>
      <c r="S179" s="9"/>
      <c r="T179" s="9"/>
      <c r="U179" s="9"/>
      <c r="V179" s="9"/>
      <c r="W179" s="9"/>
      <c r="X179" s="9"/>
      <c r="Y179" s="9"/>
      <c r="Z179" s="9"/>
      <c r="AA179" s="9"/>
      <c r="AB179" s="9"/>
      <c r="AC179" s="9"/>
      <c r="AD179" s="9"/>
      <c r="AE179" s="9"/>
      <c r="AF179" s="9"/>
      <c r="AG179" s="9"/>
      <c r="AH179" s="9"/>
      <c r="AI179" s="9"/>
      <c r="AJ179" s="11">
        <f t="shared" si="8"/>
        <v>0</v>
      </c>
      <c r="AK179" s="11">
        <f t="shared" si="9"/>
        <v>0</v>
      </c>
      <c r="AL179" s="47" t="e">
        <f t="shared" si="10"/>
        <v>#DIV/0!</v>
      </c>
    </row>
    <row r="180" spans="1:38" x14ac:dyDescent="0.25">
      <c r="A180" s="10">
        <f t="shared" si="11"/>
        <v>179</v>
      </c>
      <c r="B180" s="11">
        <f>Enrollment!B180</f>
        <v>0</v>
      </c>
      <c r="C180" s="12">
        <f>Enrollment!D180</f>
        <v>0</v>
      </c>
      <c r="D180" s="51">
        <f>Enrollment!N180</f>
        <v>0</v>
      </c>
      <c r="E180" s="29"/>
      <c r="F180" s="29"/>
      <c r="G180" s="29"/>
      <c r="H180" s="29"/>
      <c r="I180" s="29"/>
      <c r="J180" s="29"/>
      <c r="K180" s="29"/>
      <c r="L180" s="29"/>
      <c r="M180" s="29"/>
      <c r="N180" s="29"/>
      <c r="O180" s="29"/>
      <c r="P180" s="9"/>
      <c r="Q180" s="9"/>
      <c r="R180" s="9"/>
      <c r="S180" s="9"/>
      <c r="T180" s="9"/>
      <c r="U180" s="9"/>
      <c r="V180" s="9"/>
      <c r="W180" s="9"/>
      <c r="X180" s="9"/>
      <c r="Y180" s="9"/>
      <c r="Z180" s="9"/>
      <c r="AA180" s="9"/>
      <c r="AB180" s="9"/>
      <c r="AC180" s="9"/>
      <c r="AD180" s="9"/>
      <c r="AE180" s="9"/>
      <c r="AF180" s="9"/>
      <c r="AG180" s="9"/>
      <c r="AH180" s="9"/>
      <c r="AI180" s="9"/>
      <c r="AJ180" s="11">
        <f t="shared" si="8"/>
        <v>0</v>
      </c>
      <c r="AK180" s="11">
        <f t="shared" si="9"/>
        <v>0</v>
      </c>
      <c r="AL180" s="47" t="e">
        <f t="shared" si="10"/>
        <v>#DIV/0!</v>
      </c>
    </row>
    <row r="181" spans="1:38" x14ac:dyDescent="0.25">
      <c r="A181" s="10">
        <f t="shared" si="11"/>
        <v>180</v>
      </c>
      <c r="B181" s="11">
        <f>Enrollment!B181</f>
        <v>0</v>
      </c>
      <c r="C181" s="12">
        <f>Enrollment!D181</f>
        <v>0</v>
      </c>
      <c r="D181" s="51">
        <f>Enrollment!N181</f>
        <v>0</v>
      </c>
      <c r="E181" s="29"/>
      <c r="F181" s="29"/>
      <c r="G181" s="29"/>
      <c r="H181" s="29"/>
      <c r="I181" s="29"/>
      <c r="J181" s="29"/>
      <c r="K181" s="29"/>
      <c r="L181" s="29"/>
      <c r="M181" s="29"/>
      <c r="N181" s="29"/>
      <c r="O181" s="29"/>
      <c r="P181" s="9"/>
      <c r="Q181" s="9"/>
      <c r="R181" s="9"/>
      <c r="S181" s="9"/>
      <c r="T181" s="9"/>
      <c r="U181" s="9"/>
      <c r="V181" s="9"/>
      <c r="W181" s="9"/>
      <c r="X181" s="9"/>
      <c r="Y181" s="9"/>
      <c r="Z181" s="9"/>
      <c r="AA181" s="9"/>
      <c r="AB181" s="9"/>
      <c r="AC181" s="9"/>
      <c r="AD181" s="9"/>
      <c r="AE181" s="9"/>
      <c r="AF181" s="9"/>
      <c r="AG181" s="9"/>
      <c r="AH181" s="9"/>
      <c r="AI181" s="9"/>
      <c r="AJ181" s="11">
        <f t="shared" si="8"/>
        <v>0</v>
      </c>
      <c r="AK181" s="11">
        <f t="shared" si="9"/>
        <v>0</v>
      </c>
      <c r="AL181" s="47" t="e">
        <f t="shared" si="10"/>
        <v>#DIV/0!</v>
      </c>
    </row>
    <row r="182" spans="1:38" x14ac:dyDescent="0.25">
      <c r="A182" s="10">
        <f t="shared" si="11"/>
        <v>181</v>
      </c>
      <c r="B182" s="11">
        <f>Enrollment!B182</f>
        <v>0</v>
      </c>
      <c r="C182" s="12">
        <f>Enrollment!D182</f>
        <v>0</v>
      </c>
      <c r="D182" s="51">
        <f>Enrollment!N182</f>
        <v>0</v>
      </c>
      <c r="E182" s="29"/>
      <c r="F182" s="29"/>
      <c r="G182" s="29"/>
      <c r="H182" s="29"/>
      <c r="I182" s="29"/>
      <c r="J182" s="29"/>
      <c r="K182" s="29"/>
      <c r="L182" s="29"/>
      <c r="M182" s="29"/>
      <c r="N182" s="29"/>
      <c r="O182" s="29"/>
      <c r="P182" s="9"/>
      <c r="Q182" s="9"/>
      <c r="R182" s="9"/>
      <c r="S182" s="9"/>
      <c r="T182" s="9"/>
      <c r="U182" s="9"/>
      <c r="V182" s="9"/>
      <c r="W182" s="9"/>
      <c r="X182" s="9"/>
      <c r="Y182" s="9"/>
      <c r="Z182" s="9"/>
      <c r="AA182" s="9"/>
      <c r="AB182" s="9"/>
      <c r="AC182" s="9"/>
      <c r="AD182" s="9"/>
      <c r="AE182" s="9"/>
      <c r="AF182" s="9"/>
      <c r="AG182" s="9"/>
      <c r="AH182" s="9"/>
      <c r="AI182" s="9"/>
      <c r="AJ182" s="11">
        <f t="shared" si="8"/>
        <v>0</v>
      </c>
      <c r="AK182" s="11">
        <f t="shared" si="9"/>
        <v>0</v>
      </c>
      <c r="AL182" s="47" t="e">
        <f t="shared" si="10"/>
        <v>#DIV/0!</v>
      </c>
    </row>
    <row r="183" spans="1:38" x14ac:dyDescent="0.25">
      <c r="A183" s="10">
        <f t="shared" si="11"/>
        <v>182</v>
      </c>
      <c r="B183" s="11">
        <f>Enrollment!B183</f>
        <v>0</v>
      </c>
      <c r="C183" s="12">
        <f>Enrollment!D183</f>
        <v>0</v>
      </c>
      <c r="D183" s="51">
        <f>Enrollment!N183</f>
        <v>0</v>
      </c>
      <c r="E183" s="29"/>
      <c r="F183" s="29"/>
      <c r="G183" s="29"/>
      <c r="H183" s="29"/>
      <c r="I183" s="29"/>
      <c r="J183" s="29"/>
      <c r="K183" s="29"/>
      <c r="L183" s="29"/>
      <c r="M183" s="29"/>
      <c r="N183" s="29"/>
      <c r="O183" s="29"/>
      <c r="P183" s="9"/>
      <c r="Q183" s="9"/>
      <c r="R183" s="9"/>
      <c r="S183" s="9"/>
      <c r="T183" s="9"/>
      <c r="U183" s="9"/>
      <c r="V183" s="9"/>
      <c r="W183" s="9"/>
      <c r="X183" s="9"/>
      <c r="Y183" s="9"/>
      <c r="Z183" s="9"/>
      <c r="AA183" s="9"/>
      <c r="AB183" s="9"/>
      <c r="AC183" s="9"/>
      <c r="AD183" s="9"/>
      <c r="AE183" s="9"/>
      <c r="AF183" s="9"/>
      <c r="AG183" s="9"/>
      <c r="AH183" s="9"/>
      <c r="AI183" s="9"/>
      <c r="AJ183" s="11">
        <f t="shared" si="8"/>
        <v>0</v>
      </c>
      <c r="AK183" s="11">
        <f t="shared" si="9"/>
        <v>0</v>
      </c>
      <c r="AL183" s="47" t="e">
        <f t="shared" si="10"/>
        <v>#DIV/0!</v>
      </c>
    </row>
    <row r="184" spans="1:38" x14ac:dyDescent="0.25">
      <c r="A184" s="10">
        <f t="shared" si="11"/>
        <v>183</v>
      </c>
      <c r="B184" s="11">
        <f>Enrollment!B184</f>
        <v>0</v>
      </c>
      <c r="C184" s="12">
        <f>Enrollment!D184</f>
        <v>0</v>
      </c>
      <c r="D184" s="51">
        <f>Enrollment!N184</f>
        <v>0</v>
      </c>
      <c r="E184" s="29"/>
      <c r="F184" s="29"/>
      <c r="G184" s="29"/>
      <c r="H184" s="29"/>
      <c r="I184" s="29"/>
      <c r="J184" s="29"/>
      <c r="K184" s="29"/>
      <c r="L184" s="29"/>
      <c r="M184" s="29"/>
      <c r="N184" s="29"/>
      <c r="O184" s="29"/>
      <c r="P184" s="9"/>
      <c r="Q184" s="9"/>
      <c r="R184" s="9"/>
      <c r="S184" s="9"/>
      <c r="T184" s="9"/>
      <c r="U184" s="9"/>
      <c r="V184" s="9"/>
      <c r="W184" s="9"/>
      <c r="X184" s="9"/>
      <c r="Y184" s="9"/>
      <c r="Z184" s="9"/>
      <c r="AA184" s="9"/>
      <c r="AB184" s="9"/>
      <c r="AC184" s="9"/>
      <c r="AD184" s="9"/>
      <c r="AE184" s="9"/>
      <c r="AF184" s="9"/>
      <c r="AG184" s="9"/>
      <c r="AH184" s="9"/>
      <c r="AI184" s="9"/>
      <c r="AJ184" s="11">
        <f t="shared" si="8"/>
        <v>0</v>
      </c>
      <c r="AK184" s="11">
        <f t="shared" si="9"/>
        <v>0</v>
      </c>
      <c r="AL184" s="47" t="e">
        <f t="shared" si="10"/>
        <v>#DIV/0!</v>
      </c>
    </row>
    <row r="185" spans="1:38" x14ac:dyDescent="0.25">
      <c r="A185" s="10">
        <f t="shared" si="11"/>
        <v>184</v>
      </c>
      <c r="B185" s="11">
        <f>Enrollment!B185</f>
        <v>0</v>
      </c>
      <c r="C185" s="12">
        <f>Enrollment!D185</f>
        <v>0</v>
      </c>
      <c r="D185" s="51">
        <f>Enrollment!N185</f>
        <v>0</v>
      </c>
      <c r="E185" s="29"/>
      <c r="F185" s="29"/>
      <c r="G185" s="29"/>
      <c r="H185" s="29"/>
      <c r="I185" s="29"/>
      <c r="J185" s="29"/>
      <c r="K185" s="29"/>
      <c r="L185" s="29"/>
      <c r="M185" s="29"/>
      <c r="N185" s="29"/>
      <c r="O185" s="29"/>
      <c r="P185" s="9"/>
      <c r="Q185" s="9"/>
      <c r="R185" s="9"/>
      <c r="S185" s="9"/>
      <c r="T185" s="9"/>
      <c r="U185" s="9"/>
      <c r="V185" s="9"/>
      <c r="W185" s="9"/>
      <c r="X185" s="9"/>
      <c r="Y185" s="9"/>
      <c r="Z185" s="9"/>
      <c r="AA185" s="9"/>
      <c r="AB185" s="9"/>
      <c r="AC185" s="9"/>
      <c r="AD185" s="9"/>
      <c r="AE185" s="9"/>
      <c r="AF185" s="9"/>
      <c r="AG185" s="9"/>
      <c r="AH185" s="9"/>
      <c r="AI185" s="9"/>
      <c r="AJ185" s="11">
        <f t="shared" si="8"/>
        <v>0</v>
      </c>
      <c r="AK185" s="11">
        <f t="shared" si="9"/>
        <v>0</v>
      </c>
      <c r="AL185" s="47" t="e">
        <f t="shared" si="10"/>
        <v>#DIV/0!</v>
      </c>
    </row>
    <row r="186" spans="1:38" x14ac:dyDescent="0.25">
      <c r="A186" s="10">
        <f t="shared" si="11"/>
        <v>185</v>
      </c>
      <c r="B186" s="11">
        <f>Enrollment!B186</f>
        <v>0</v>
      </c>
      <c r="C186" s="12">
        <f>Enrollment!D186</f>
        <v>0</v>
      </c>
      <c r="D186" s="51">
        <f>Enrollment!N186</f>
        <v>0</v>
      </c>
      <c r="E186" s="29"/>
      <c r="F186" s="29"/>
      <c r="G186" s="29"/>
      <c r="H186" s="29"/>
      <c r="I186" s="29"/>
      <c r="J186" s="29"/>
      <c r="K186" s="29"/>
      <c r="L186" s="29"/>
      <c r="M186" s="29"/>
      <c r="N186" s="29"/>
      <c r="O186" s="29"/>
      <c r="P186" s="9"/>
      <c r="Q186" s="9"/>
      <c r="R186" s="9"/>
      <c r="S186" s="9"/>
      <c r="T186" s="9"/>
      <c r="U186" s="9"/>
      <c r="V186" s="9"/>
      <c r="W186" s="9"/>
      <c r="X186" s="9"/>
      <c r="Y186" s="9"/>
      <c r="Z186" s="9"/>
      <c r="AA186" s="9"/>
      <c r="AB186" s="9"/>
      <c r="AC186" s="9"/>
      <c r="AD186" s="9"/>
      <c r="AE186" s="9"/>
      <c r="AF186" s="9"/>
      <c r="AG186" s="9"/>
      <c r="AH186" s="9"/>
      <c r="AI186" s="9"/>
      <c r="AJ186" s="11">
        <f t="shared" si="8"/>
        <v>0</v>
      </c>
      <c r="AK186" s="11">
        <f t="shared" si="9"/>
        <v>0</v>
      </c>
      <c r="AL186" s="47" t="e">
        <f t="shared" si="10"/>
        <v>#DIV/0!</v>
      </c>
    </row>
    <row r="187" spans="1:38" x14ac:dyDescent="0.25">
      <c r="A187" s="10">
        <f t="shared" si="11"/>
        <v>186</v>
      </c>
      <c r="B187" s="11">
        <f>Enrollment!B187</f>
        <v>0</v>
      </c>
      <c r="C187" s="12">
        <f>Enrollment!D187</f>
        <v>0</v>
      </c>
      <c r="D187" s="51">
        <f>Enrollment!N187</f>
        <v>0</v>
      </c>
      <c r="E187" s="29"/>
      <c r="F187" s="29"/>
      <c r="G187" s="29"/>
      <c r="H187" s="29"/>
      <c r="I187" s="29"/>
      <c r="J187" s="29"/>
      <c r="K187" s="29"/>
      <c r="L187" s="29"/>
      <c r="M187" s="29"/>
      <c r="N187" s="29"/>
      <c r="O187" s="29"/>
      <c r="P187" s="9"/>
      <c r="Q187" s="9"/>
      <c r="R187" s="9"/>
      <c r="S187" s="9"/>
      <c r="T187" s="9"/>
      <c r="U187" s="9"/>
      <c r="V187" s="9"/>
      <c r="W187" s="9"/>
      <c r="X187" s="9"/>
      <c r="Y187" s="9"/>
      <c r="Z187" s="9"/>
      <c r="AA187" s="9"/>
      <c r="AB187" s="9"/>
      <c r="AC187" s="9"/>
      <c r="AD187" s="9"/>
      <c r="AE187" s="9"/>
      <c r="AF187" s="9"/>
      <c r="AG187" s="9"/>
      <c r="AH187" s="9"/>
      <c r="AI187" s="9"/>
      <c r="AJ187" s="11">
        <f t="shared" si="8"/>
        <v>0</v>
      </c>
      <c r="AK187" s="11">
        <f t="shared" si="9"/>
        <v>0</v>
      </c>
      <c r="AL187" s="47" t="e">
        <f t="shared" si="10"/>
        <v>#DIV/0!</v>
      </c>
    </row>
    <row r="188" spans="1:38" x14ac:dyDescent="0.25">
      <c r="A188" s="10">
        <f t="shared" si="11"/>
        <v>187</v>
      </c>
      <c r="B188" s="11">
        <f>Enrollment!B188</f>
        <v>0</v>
      </c>
      <c r="C188" s="12">
        <f>Enrollment!D188</f>
        <v>0</v>
      </c>
      <c r="D188" s="51">
        <f>Enrollment!N188</f>
        <v>0</v>
      </c>
      <c r="E188" s="29"/>
      <c r="F188" s="29"/>
      <c r="G188" s="29"/>
      <c r="H188" s="29"/>
      <c r="I188" s="29"/>
      <c r="J188" s="29"/>
      <c r="K188" s="29"/>
      <c r="L188" s="29"/>
      <c r="M188" s="29"/>
      <c r="N188" s="29"/>
      <c r="O188" s="29"/>
      <c r="P188" s="9"/>
      <c r="Q188" s="9"/>
      <c r="R188" s="9"/>
      <c r="S188" s="9"/>
      <c r="T188" s="9"/>
      <c r="U188" s="9"/>
      <c r="V188" s="9"/>
      <c r="W188" s="9"/>
      <c r="X188" s="9"/>
      <c r="Y188" s="9"/>
      <c r="Z188" s="9"/>
      <c r="AA188" s="9"/>
      <c r="AB188" s="9"/>
      <c r="AC188" s="9"/>
      <c r="AD188" s="9"/>
      <c r="AE188" s="9"/>
      <c r="AF188" s="9"/>
      <c r="AG188" s="9"/>
      <c r="AH188" s="9"/>
      <c r="AI188" s="9"/>
      <c r="AJ188" s="11">
        <f t="shared" si="8"/>
        <v>0</v>
      </c>
      <c r="AK188" s="11">
        <f t="shared" si="9"/>
        <v>0</v>
      </c>
      <c r="AL188" s="47" t="e">
        <f t="shared" si="10"/>
        <v>#DIV/0!</v>
      </c>
    </row>
    <row r="189" spans="1:38" x14ac:dyDescent="0.25">
      <c r="A189" s="10">
        <f t="shared" si="11"/>
        <v>188</v>
      </c>
      <c r="B189" s="11">
        <f>Enrollment!B189</f>
        <v>0</v>
      </c>
      <c r="C189" s="12">
        <f>Enrollment!D189</f>
        <v>0</v>
      </c>
      <c r="D189" s="51">
        <f>Enrollment!N189</f>
        <v>0</v>
      </c>
      <c r="E189" s="29"/>
      <c r="F189" s="29"/>
      <c r="G189" s="29"/>
      <c r="H189" s="29"/>
      <c r="I189" s="29"/>
      <c r="J189" s="29"/>
      <c r="K189" s="29"/>
      <c r="L189" s="29"/>
      <c r="M189" s="29"/>
      <c r="N189" s="29"/>
      <c r="O189" s="29"/>
      <c r="P189" s="9"/>
      <c r="Q189" s="9"/>
      <c r="R189" s="9"/>
      <c r="S189" s="9"/>
      <c r="T189" s="9"/>
      <c r="U189" s="9"/>
      <c r="V189" s="9"/>
      <c r="W189" s="9"/>
      <c r="X189" s="9"/>
      <c r="Y189" s="9"/>
      <c r="Z189" s="9"/>
      <c r="AA189" s="9"/>
      <c r="AB189" s="9"/>
      <c r="AC189" s="9"/>
      <c r="AD189" s="9"/>
      <c r="AE189" s="9"/>
      <c r="AF189" s="9"/>
      <c r="AG189" s="9"/>
      <c r="AH189" s="9"/>
      <c r="AI189" s="9"/>
      <c r="AJ189" s="11">
        <f t="shared" si="8"/>
        <v>0</v>
      </c>
      <c r="AK189" s="11">
        <f t="shared" si="9"/>
        <v>0</v>
      </c>
      <c r="AL189" s="47" t="e">
        <f t="shared" si="10"/>
        <v>#DIV/0!</v>
      </c>
    </row>
    <row r="190" spans="1:38" x14ac:dyDescent="0.25">
      <c r="A190" s="10">
        <f t="shared" si="11"/>
        <v>189</v>
      </c>
      <c r="B190" s="11">
        <f>Enrollment!B190</f>
        <v>0</v>
      </c>
      <c r="C190" s="12">
        <f>Enrollment!D190</f>
        <v>0</v>
      </c>
      <c r="D190" s="51">
        <f>Enrollment!N190</f>
        <v>0</v>
      </c>
      <c r="E190" s="29"/>
      <c r="F190" s="29"/>
      <c r="G190" s="29"/>
      <c r="H190" s="29"/>
      <c r="I190" s="29"/>
      <c r="J190" s="29"/>
      <c r="K190" s="29"/>
      <c r="L190" s="29"/>
      <c r="M190" s="29"/>
      <c r="N190" s="29"/>
      <c r="O190" s="29"/>
      <c r="P190" s="9"/>
      <c r="Q190" s="9"/>
      <c r="R190" s="9"/>
      <c r="S190" s="9"/>
      <c r="T190" s="9"/>
      <c r="U190" s="9"/>
      <c r="V190" s="9"/>
      <c r="W190" s="9"/>
      <c r="X190" s="9"/>
      <c r="Y190" s="9"/>
      <c r="Z190" s="9"/>
      <c r="AA190" s="9"/>
      <c r="AB190" s="9"/>
      <c r="AC190" s="9"/>
      <c r="AD190" s="9"/>
      <c r="AE190" s="9"/>
      <c r="AF190" s="9"/>
      <c r="AG190" s="9"/>
      <c r="AH190" s="9"/>
      <c r="AI190" s="9"/>
      <c r="AJ190" s="11">
        <f t="shared" si="8"/>
        <v>0</v>
      </c>
      <c r="AK190" s="11">
        <f t="shared" si="9"/>
        <v>0</v>
      </c>
      <c r="AL190" s="47" t="e">
        <f t="shared" si="10"/>
        <v>#DIV/0!</v>
      </c>
    </row>
    <row r="191" spans="1:38" x14ac:dyDescent="0.25">
      <c r="A191" s="10">
        <f t="shared" si="11"/>
        <v>190</v>
      </c>
      <c r="B191" s="11">
        <f>Enrollment!B191</f>
        <v>0</v>
      </c>
      <c r="C191" s="12">
        <f>Enrollment!D191</f>
        <v>0</v>
      </c>
      <c r="D191" s="51">
        <f>Enrollment!N191</f>
        <v>0</v>
      </c>
      <c r="E191" s="29"/>
      <c r="F191" s="29"/>
      <c r="G191" s="29"/>
      <c r="H191" s="29"/>
      <c r="I191" s="29"/>
      <c r="J191" s="29"/>
      <c r="K191" s="29"/>
      <c r="L191" s="29"/>
      <c r="M191" s="29"/>
      <c r="N191" s="29"/>
      <c r="O191" s="29"/>
      <c r="P191" s="9"/>
      <c r="Q191" s="9"/>
      <c r="R191" s="9"/>
      <c r="S191" s="9"/>
      <c r="T191" s="9"/>
      <c r="U191" s="9"/>
      <c r="V191" s="9"/>
      <c r="W191" s="9"/>
      <c r="X191" s="9"/>
      <c r="Y191" s="9"/>
      <c r="Z191" s="9"/>
      <c r="AA191" s="9"/>
      <c r="AB191" s="9"/>
      <c r="AC191" s="9"/>
      <c r="AD191" s="9"/>
      <c r="AE191" s="9"/>
      <c r="AF191" s="9"/>
      <c r="AG191" s="9"/>
      <c r="AH191" s="9"/>
      <c r="AI191" s="9"/>
      <c r="AJ191" s="11">
        <f t="shared" si="8"/>
        <v>0</v>
      </c>
      <c r="AK191" s="11">
        <f t="shared" si="9"/>
        <v>0</v>
      </c>
      <c r="AL191" s="47" t="e">
        <f t="shared" si="10"/>
        <v>#DIV/0!</v>
      </c>
    </row>
    <row r="192" spans="1:38" x14ac:dyDescent="0.25">
      <c r="A192" s="10">
        <f t="shared" si="11"/>
        <v>191</v>
      </c>
      <c r="B192" s="11">
        <f>Enrollment!B192</f>
        <v>0</v>
      </c>
      <c r="C192" s="12">
        <f>Enrollment!D192</f>
        <v>0</v>
      </c>
      <c r="D192" s="51">
        <f>Enrollment!N192</f>
        <v>0</v>
      </c>
      <c r="E192" s="29"/>
      <c r="F192" s="29"/>
      <c r="G192" s="29"/>
      <c r="H192" s="29"/>
      <c r="I192" s="29"/>
      <c r="J192" s="29"/>
      <c r="K192" s="29"/>
      <c r="L192" s="29"/>
      <c r="M192" s="29"/>
      <c r="N192" s="29"/>
      <c r="O192" s="29"/>
      <c r="P192" s="9"/>
      <c r="Q192" s="9"/>
      <c r="R192" s="9"/>
      <c r="S192" s="9"/>
      <c r="T192" s="9"/>
      <c r="U192" s="9"/>
      <c r="V192" s="9"/>
      <c r="W192" s="9"/>
      <c r="X192" s="9"/>
      <c r="Y192" s="9"/>
      <c r="Z192" s="9"/>
      <c r="AA192" s="9"/>
      <c r="AB192" s="9"/>
      <c r="AC192" s="9"/>
      <c r="AD192" s="9"/>
      <c r="AE192" s="9"/>
      <c r="AF192" s="9"/>
      <c r="AG192" s="9"/>
      <c r="AH192" s="9"/>
      <c r="AI192" s="9"/>
      <c r="AJ192" s="11">
        <f t="shared" si="8"/>
        <v>0</v>
      </c>
      <c r="AK192" s="11">
        <f t="shared" si="9"/>
        <v>0</v>
      </c>
      <c r="AL192" s="47" t="e">
        <f t="shared" si="10"/>
        <v>#DIV/0!</v>
      </c>
    </row>
    <row r="193" spans="1:38" x14ac:dyDescent="0.25">
      <c r="A193" s="10">
        <f t="shared" si="11"/>
        <v>192</v>
      </c>
      <c r="B193" s="11">
        <f>Enrollment!B193</f>
        <v>0</v>
      </c>
      <c r="C193" s="12">
        <f>Enrollment!D193</f>
        <v>0</v>
      </c>
      <c r="D193" s="51">
        <f>Enrollment!N193</f>
        <v>0</v>
      </c>
      <c r="E193" s="29"/>
      <c r="F193" s="29"/>
      <c r="G193" s="29"/>
      <c r="H193" s="29"/>
      <c r="I193" s="29"/>
      <c r="J193" s="29"/>
      <c r="K193" s="29"/>
      <c r="L193" s="29"/>
      <c r="M193" s="29"/>
      <c r="N193" s="29"/>
      <c r="O193" s="29"/>
      <c r="P193" s="9"/>
      <c r="Q193" s="9"/>
      <c r="R193" s="9"/>
      <c r="S193" s="9"/>
      <c r="T193" s="9"/>
      <c r="U193" s="9"/>
      <c r="V193" s="9"/>
      <c r="W193" s="9"/>
      <c r="X193" s="9"/>
      <c r="Y193" s="9"/>
      <c r="Z193" s="9"/>
      <c r="AA193" s="9"/>
      <c r="AB193" s="9"/>
      <c r="AC193" s="9"/>
      <c r="AD193" s="9"/>
      <c r="AE193" s="9"/>
      <c r="AF193" s="9"/>
      <c r="AG193" s="9"/>
      <c r="AH193" s="9"/>
      <c r="AI193" s="9"/>
      <c r="AJ193" s="11">
        <f t="shared" si="8"/>
        <v>0</v>
      </c>
      <c r="AK193" s="11">
        <f t="shared" si="9"/>
        <v>0</v>
      </c>
      <c r="AL193" s="47" t="e">
        <f t="shared" si="10"/>
        <v>#DIV/0!</v>
      </c>
    </row>
    <row r="194" spans="1:38" x14ac:dyDescent="0.25">
      <c r="A194" s="10">
        <f t="shared" si="11"/>
        <v>193</v>
      </c>
      <c r="B194" s="11">
        <f>Enrollment!B194</f>
        <v>0</v>
      </c>
      <c r="C194" s="12">
        <f>Enrollment!D194</f>
        <v>0</v>
      </c>
      <c r="D194" s="51">
        <f>Enrollment!N194</f>
        <v>0</v>
      </c>
      <c r="E194" s="29"/>
      <c r="F194" s="29"/>
      <c r="G194" s="29"/>
      <c r="H194" s="29"/>
      <c r="I194" s="29"/>
      <c r="J194" s="29"/>
      <c r="K194" s="29"/>
      <c r="L194" s="29"/>
      <c r="M194" s="29"/>
      <c r="N194" s="29"/>
      <c r="O194" s="29"/>
      <c r="P194" s="9"/>
      <c r="Q194" s="9"/>
      <c r="R194" s="9"/>
      <c r="S194" s="9"/>
      <c r="T194" s="9"/>
      <c r="U194" s="9"/>
      <c r="V194" s="9"/>
      <c r="W194" s="9"/>
      <c r="X194" s="9"/>
      <c r="Y194" s="9"/>
      <c r="Z194" s="9"/>
      <c r="AA194" s="9"/>
      <c r="AB194" s="9"/>
      <c r="AC194" s="9"/>
      <c r="AD194" s="9"/>
      <c r="AE194" s="9"/>
      <c r="AF194" s="9"/>
      <c r="AG194" s="9"/>
      <c r="AH194" s="9"/>
      <c r="AI194" s="9"/>
      <c r="AJ194" s="11">
        <f t="shared" si="8"/>
        <v>0</v>
      </c>
      <c r="AK194" s="11">
        <f t="shared" si="9"/>
        <v>0</v>
      </c>
      <c r="AL194" s="47" t="e">
        <f t="shared" si="10"/>
        <v>#DIV/0!</v>
      </c>
    </row>
    <row r="195" spans="1:38" x14ac:dyDescent="0.25">
      <c r="A195" s="10">
        <f t="shared" si="11"/>
        <v>194</v>
      </c>
      <c r="B195" s="11">
        <f>Enrollment!B195</f>
        <v>0</v>
      </c>
      <c r="C195" s="12">
        <f>Enrollment!D195</f>
        <v>0</v>
      </c>
      <c r="D195" s="51">
        <f>Enrollment!N195</f>
        <v>0</v>
      </c>
      <c r="E195" s="29"/>
      <c r="F195" s="29"/>
      <c r="G195" s="29"/>
      <c r="H195" s="29"/>
      <c r="I195" s="29"/>
      <c r="J195" s="29"/>
      <c r="K195" s="29"/>
      <c r="L195" s="29"/>
      <c r="M195" s="29"/>
      <c r="N195" s="29"/>
      <c r="O195" s="29"/>
      <c r="P195" s="9"/>
      <c r="Q195" s="9"/>
      <c r="R195" s="9"/>
      <c r="S195" s="9"/>
      <c r="T195" s="9"/>
      <c r="U195" s="9"/>
      <c r="V195" s="9"/>
      <c r="W195" s="9"/>
      <c r="X195" s="9"/>
      <c r="Y195" s="9"/>
      <c r="Z195" s="9"/>
      <c r="AA195" s="9"/>
      <c r="AB195" s="9"/>
      <c r="AC195" s="9"/>
      <c r="AD195" s="9"/>
      <c r="AE195" s="9"/>
      <c r="AF195" s="9"/>
      <c r="AG195" s="9"/>
      <c r="AH195" s="9"/>
      <c r="AI195" s="9"/>
      <c r="AJ195" s="11">
        <f t="shared" ref="AJ195:AJ258" si="12">COUNTIF(E195:AI195,"1")</f>
        <v>0</v>
      </c>
      <c r="AK195" s="11">
        <f t="shared" ref="AK195:AK258" si="13">COUNTIFS(E195:AI195,"1")+COUNTIF(E195:AI195,"0")</f>
        <v>0</v>
      </c>
      <c r="AL195" s="47" t="e">
        <f t="shared" ref="AL195:AL258" si="14">AJ195/AK195</f>
        <v>#DIV/0!</v>
      </c>
    </row>
    <row r="196" spans="1:38" x14ac:dyDescent="0.25">
      <c r="A196" s="10">
        <f t="shared" ref="A196:A259" si="15">A195+1</f>
        <v>195</v>
      </c>
      <c r="B196" s="11">
        <f>Enrollment!B196</f>
        <v>0</v>
      </c>
      <c r="C196" s="12">
        <f>Enrollment!D196</f>
        <v>0</v>
      </c>
      <c r="D196" s="51">
        <f>Enrollment!N196</f>
        <v>0</v>
      </c>
      <c r="E196" s="29"/>
      <c r="F196" s="29"/>
      <c r="G196" s="29"/>
      <c r="H196" s="29"/>
      <c r="I196" s="29"/>
      <c r="J196" s="29"/>
      <c r="K196" s="29"/>
      <c r="L196" s="29"/>
      <c r="M196" s="29"/>
      <c r="N196" s="29"/>
      <c r="O196" s="29"/>
      <c r="P196" s="9"/>
      <c r="Q196" s="9"/>
      <c r="R196" s="9"/>
      <c r="S196" s="9"/>
      <c r="T196" s="9"/>
      <c r="U196" s="9"/>
      <c r="V196" s="9"/>
      <c r="W196" s="9"/>
      <c r="X196" s="9"/>
      <c r="Y196" s="9"/>
      <c r="Z196" s="9"/>
      <c r="AA196" s="9"/>
      <c r="AB196" s="9"/>
      <c r="AC196" s="9"/>
      <c r="AD196" s="9"/>
      <c r="AE196" s="9"/>
      <c r="AF196" s="9"/>
      <c r="AG196" s="9"/>
      <c r="AH196" s="9"/>
      <c r="AI196" s="9"/>
      <c r="AJ196" s="11">
        <f t="shared" si="12"/>
        <v>0</v>
      </c>
      <c r="AK196" s="11">
        <f t="shared" si="13"/>
        <v>0</v>
      </c>
      <c r="AL196" s="47" t="e">
        <f t="shared" si="14"/>
        <v>#DIV/0!</v>
      </c>
    </row>
    <row r="197" spans="1:38" x14ac:dyDescent="0.25">
      <c r="A197" s="10">
        <f t="shared" si="15"/>
        <v>196</v>
      </c>
      <c r="B197" s="11">
        <f>Enrollment!B197</f>
        <v>0</v>
      </c>
      <c r="C197" s="12">
        <f>Enrollment!D197</f>
        <v>0</v>
      </c>
      <c r="D197" s="51">
        <f>Enrollment!N197</f>
        <v>0</v>
      </c>
      <c r="E197" s="29"/>
      <c r="F197" s="29"/>
      <c r="G197" s="29"/>
      <c r="H197" s="29"/>
      <c r="I197" s="29"/>
      <c r="J197" s="29"/>
      <c r="K197" s="29"/>
      <c r="L197" s="29"/>
      <c r="M197" s="29"/>
      <c r="N197" s="29"/>
      <c r="O197" s="29"/>
      <c r="P197" s="9"/>
      <c r="Q197" s="9"/>
      <c r="R197" s="9"/>
      <c r="S197" s="9"/>
      <c r="T197" s="9"/>
      <c r="U197" s="9"/>
      <c r="V197" s="9"/>
      <c r="W197" s="9"/>
      <c r="X197" s="9"/>
      <c r="Y197" s="9"/>
      <c r="Z197" s="9"/>
      <c r="AA197" s="9"/>
      <c r="AB197" s="9"/>
      <c r="AC197" s="9"/>
      <c r="AD197" s="9"/>
      <c r="AE197" s="9"/>
      <c r="AF197" s="9"/>
      <c r="AG197" s="9"/>
      <c r="AH197" s="9"/>
      <c r="AI197" s="9"/>
      <c r="AJ197" s="11">
        <f t="shared" si="12"/>
        <v>0</v>
      </c>
      <c r="AK197" s="11">
        <f t="shared" si="13"/>
        <v>0</v>
      </c>
      <c r="AL197" s="47" t="e">
        <f t="shared" si="14"/>
        <v>#DIV/0!</v>
      </c>
    </row>
    <row r="198" spans="1:38" x14ac:dyDescent="0.25">
      <c r="A198" s="10">
        <f t="shared" si="15"/>
        <v>197</v>
      </c>
      <c r="B198" s="11">
        <f>Enrollment!B198</f>
        <v>0</v>
      </c>
      <c r="C198" s="12">
        <f>Enrollment!D198</f>
        <v>0</v>
      </c>
      <c r="D198" s="51">
        <f>Enrollment!N198</f>
        <v>0</v>
      </c>
      <c r="E198" s="29"/>
      <c r="F198" s="29"/>
      <c r="G198" s="29"/>
      <c r="H198" s="29"/>
      <c r="I198" s="29"/>
      <c r="J198" s="29"/>
      <c r="K198" s="29"/>
      <c r="L198" s="29"/>
      <c r="M198" s="29"/>
      <c r="N198" s="29"/>
      <c r="O198" s="29"/>
      <c r="P198" s="9"/>
      <c r="Q198" s="9"/>
      <c r="R198" s="9"/>
      <c r="S198" s="9"/>
      <c r="T198" s="9"/>
      <c r="U198" s="9"/>
      <c r="V198" s="9"/>
      <c r="W198" s="9"/>
      <c r="X198" s="9"/>
      <c r="Y198" s="9"/>
      <c r="Z198" s="9"/>
      <c r="AA198" s="9"/>
      <c r="AB198" s="9"/>
      <c r="AC198" s="9"/>
      <c r="AD198" s="9"/>
      <c r="AE198" s="9"/>
      <c r="AF198" s="9"/>
      <c r="AG198" s="9"/>
      <c r="AH198" s="9"/>
      <c r="AI198" s="9"/>
      <c r="AJ198" s="11">
        <f t="shared" si="12"/>
        <v>0</v>
      </c>
      <c r="AK198" s="11">
        <f t="shared" si="13"/>
        <v>0</v>
      </c>
      <c r="AL198" s="47" t="e">
        <f t="shared" si="14"/>
        <v>#DIV/0!</v>
      </c>
    </row>
    <row r="199" spans="1:38" x14ac:dyDescent="0.25">
      <c r="A199" s="10">
        <f t="shared" si="15"/>
        <v>198</v>
      </c>
      <c r="B199" s="11">
        <f>Enrollment!B199</f>
        <v>0</v>
      </c>
      <c r="C199" s="12">
        <f>Enrollment!D199</f>
        <v>0</v>
      </c>
      <c r="D199" s="51">
        <f>Enrollment!N199</f>
        <v>0</v>
      </c>
      <c r="E199" s="29"/>
      <c r="F199" s="29"/>
      <c r="G199" s="29"/>
      <c r="H199" s="29"/>
      <c r="I199" s="29"/>
      <c r="J199" s="29"/>
      <c r="K199" s="29"/>
      <c r="L199" s="29"/>
      <c r="M199" s="29"/>
      <c r="N199" s="29"/>
      <c r="O199" s="29"/>
      <c r="P199" s="9"/>
      <c r="Q199" s="9"/>
      <c r="R199" s="9"/>
      <c r="S199" s="9"/>
      <c r="T199" s="9"/>
      <c r="U199" s="9"/>
      <c r="V199" s="9"/>
      <c r="W199" s="9"/>
      <c r="X199" s="9"/>
      <c r="Y199" s="9"/>
      <c r="Z199" s="9"/>
      <c r="AA199" s="9"/>
      <c r="AB199" s="9"/>
      <c r="AC199" s="9"/>
      <c r="AD199" s="9"/>
      <c r="AE199" s="9"/>
      <c r="AF199" s="9"/>
      <c r="AG199" s="9"/>
      <c r="AH199" s="9"/>
      <c r="AI199" s="9"/>
      <c r="AJ199" s="11">
        <f t="shared" si="12"/>
        <v>0</v>
      </c>
      <c r="AK199" s="11">
        <f t="shared" si="13"/>
        <v>0</v>
      </c>
      <c r="AL199" s="47" t="e">
        <f t="shared" si="14"/>
        <v>#DIV/0!</v>
      </c>
    </row>
    <row r="200" spans="1:38" x14ac:dyDescent="0.25">
      <c r="A200" s="10">
        <f t="shared" si="15"/>
        <v>199</v>
      </c>
      <c r="B200" s="11">
        <f>Enrollment!B200</f>
        <v>0</v>
      </c>
      <c r="C200" s="12">
        <f>Enrollment!D200</f>
        <v>0</v>
      </c>
      <c r="D200" s="51">
        <f>Enrollment!N200</f>
        <v>0</v>
      </c>
      <c r="E200" s="29"/>
      <c r="F200" s="29"/>
      <c r="G200" s="29"/>
      <c r="H200" s="29"/>
      <c r="I200" s="29"/>
      <c r="J200" s="29"/>
      <c r="K200" s="29"/>
      <c r="L200" s="29"/>
      <c r="M200" s="29"/>
      <c r="N200" s="29"/>
      <c r="O200" s="29"/>
      <c r="P200" s="9"/>
      <c r="Q200" s="9"/>
      <c r="R200" s="9"/>
      <c r="S200" s="9"/>
      <c r="T200" s="9"/>
      <c r="U200" s="9"/>
      <c r="V200" s="9"/>
      <c r="W200" s="9"/>
      <c r="X200" s="9"/>
      <c r="Y200" s="9"/>
      <c r="Z200" s="9"/>
      <c r="AA200" s="9"/>
      <c r="AB200" s="9"/>
      <c r="AC200" s="9"/>
      <c r="AD200" s="9"/>
      <c r="AE200" s="9"/>
      <c r="AF200" s="9"/>
      <c r="AG200" s="9"/>
      <c r="AH200" s="9"/>
      <c r="AI200" s="9"/>
      <c r="AJ200" s="11">
        <f t="shared" si="12"/>
        <v>0</v>
      </c>
      <c r="AK200" s="11">
        <f t="shared" si="13"/>
        <v>0</v>
      </c>
      <c r="AL200" s="47" t="e">
        <f t="shared" si="14"/>
        <v>#DIV/0!</v>
      </c>
    </row>
    <row r="201" spans="1:38" x14ac:dyDescent="0.25">
      <c r="A201" s="10">
        <f t="shared" si="15"/>
        <v>200</v>
      </c>
      <c r="B201" s="11">
        <f>Enrollment!B201</f>
        <v>0</v>
      </c>
      <c r="C201" s="12">
        <f>Enrollment!D201</f>
        <v>0</v>
      </c>
      <c r="D201" s="51">
        <f>Enrollment!N201</f>
        <v>0</v>
      </c>
      <c r="E201" s="29"/>
      <c r="F201" s="29"/>
      <c r="G201" s="29"/>
      <c r="H201" s="29"/>
      <c r="I201" s="29"/>
      <c r="J201" s="29"/>
      <c r="K201" s="29"/>
      <c r="L201" s="29"/>
      <c r="M201" s="29"/>
      <c r="N201" s="29"/>
      <c r="O201" s="29"/>
      <c r="P201" s="9"/>
      <c r="Q201" s="9"/>
      <c r="R201" s="9"/>
      <c r="S201" s="9"/>
      <c r="T201" s="9"/>
      <c r="U201" s="9"/>
      <c r="V201" s="9"/>
      <c r="W201" s="9"/>
      <c r="X201" s="9"/>
      <c r="Y201" s="9"/>
      <c r="Z201" s="9"/>
      <c r="AA201" s="9"/>
      <c r="AB201" s="9"/>
      <c r="AC201" s="9"/>
      <c r="AD201" s="9"/>
      <c r="AE201" s="9"/>
      <c r="AF201" s="9"/>
      <c r="AG201" s="9"/>
      <c r="AH201" s="9"/>
      <c r="AI201" s="9"/>
      <c r="AJ201" s="11">
        <f t="shared" si="12"/>
        <v>0</v>
      </c>
      <c r="AK201" s="11">
        <f t="shared" si="13"/>
        <v>0</v>
      </c>
      <c r="AL201" s="47" t="e">
        <f t="shared" si="14"/>
        <v>#DIV/0!</v>
      </c>
    </row>
    <row r="202" spans="1:38" x14ac:dyDescent="0.25">
      <c r="A202" s="10">
        <f t="shared" si="15"/>
        <v>201</v>
      </c>
      <c r="B202" s="11">
        <f>Enrollment!B202</f>
        <v>0</v>
      </c>
      <c r="C202" s="12">
        <f>Enrollment!D202</f>
        <v>0</v>
      </c>
      <c r="D202" s="51">
        <f>Enrollment!N202</f>
        <v>0</v>
      </c>
      <c r="E202" s="29"/>
      <c r="F202" s="29"/>
      <c r="G202" s="29"/>
      <c r="H202" s="29"/>
      <c r="I202" s="29"/>
      <c r="J202" s="29"/>
      <c r="K202" s="29"/>
      <c r="L202" s="29"/>
      <c r="M202" s="29"/>
      <c r="N202" s="29"/>
      <c r="O202" s="29"/>
      <c r="P202" s="9"/>
      <c r="Q202" s="9"/>
      <c r="R202" s="9"/>
      <c r="S202" s="9"/>
      <c r="T202" s="9"/>
      <c r="U202" s="9"/>
      <c r="V202" s="9"/>
      <c r="W202" s="9"/>
      <c r="X202" s="9"/>
      <c r="Y202" s="9"/>
      <c r="Z202" s="9"/>
      <c r="AA202" s="9"/>
      <c r="AB202" s="9"/>
      <c r="AC202" s="9"/>
      <c r="AD202" s="9"/>
      <c r="AE202" s="9"/>
      <c r="AF202" s="9"/>
      <c r="AG202" s="9"/>
      <c r="AH202" s="9"/>
      <c r="AI202" s="9"/>
      <c r="AJ202" s="11">
        <f t="shared" si="12"/>
        <v>0</v>
      </c>
      <c r="AK202" s="11">
        <f t="shared" si="13"/>
        <v>0</v>
      </c>
      <c r="AL202" s="47" t="e">
        <f t="shared" si="14"/>
        <v>#DIV/0!</v>
      </c>
    </row>
    <row r="203" spans="1:38" x14ac:dyDescent="0.25">
      <c r="A203" s="10">
        <f t="shared" si="15"/>
        <v>202</v>
      </c>
      <c r="B203" s="11">
        <f>Enrollment!B203</f>
        <v>0</v>
      </c>
      <c r="C203" s="12">
        <f>Enrollment!D203</f>
        <v>0</v>
      </c>
      <c r="D203" s="51">
        <f>Enrollment!N203</f>
        <v>0</v>
      </c>
      <c r="E203" s="29"/>
      <c r="F203" s="29"/>
      <c r="G203" s="29"/>
      <c r="H203" s="29"/>
      <c r="I203" s="29"/>
      <c r="J203" s="29"/>
      <c r="K203" s="29"/>
      <c r="L203" s="29"/>
      <c r="M203" s="29"/>
      <c r="N203" s="29"/>
      <c r="O203" s="29"/>
      <c r="P203" s="9"/>
      <c r="Q203" s="9"/>
      <c r="R203" s="9"/>
      <c r="S203" s="9"/>
      <c r="T203" s="9"/>
      <c r="U203" s="9"/>
      <c r="V203" s="9"/>
      <c r="W203" s="9"/>
      <c r="X203" s="9"/>
      <c r="Y203" s="9"/>
      <c r="Z203" s="9"/>
      <c r="AA203" s="9"/>
      <c r="AB203" s="9"/>
      <c r="AC203" s="9"/>
      <c r="AD203" s="9"/>
      <c r="AE203" s="9"/>
      <c r="AF203" s="9"/>
      <c r="AG203" s="9"/>
      <c r="AH203" s="9"/>
      <c r="AI203" s="9"/>
      <c r="AJ203" s="11">
        <f t="shared" si="12"/>
        <v>0</v>
      </c>
      <c r="AK203" s="11">
        <f t="shared" si="13"/>
        <v>0</v>
      </c>
      <c r="AL203" s="47" t="e">
        <f t="shared" si="14"/>
        <v>#DIV/0!</v>
      </c>
    </row>
    <row r="204" spans="1:38" x14ac:dyDescent="0.25">
      <c r="A204" s="10">
        <f t="shared" si="15"/>
        <v>203</v>
      </c>
      <c r="B204" s="11">
        <f>Enrollment!B204</f>
        <v>0</v>
      </c>
      <c r="C204" s="12">
        <f>Enrollment!D204</f>
        <v>0</v>
      </c>
      <c r="D204" s="51">
        <f>Enrollment!N204</f>
        <v>0</v>
      </c>
      <c r="E204" s="29"/>
      <c r="F204" s="29"/>
      <c r="G204" s="29"/>
      <c r="H204" s="29"/>
      <c r="I204" s="29"/>
      <c r="J204" s="29"/>
      <c r="K204" s="29"/>
      <c r="L204" s="29"/>
      <c r="M204" s="29"/>
      <c r="N204" s="29"/>
      <c r="O204" s="29"/>
      <c r="P204" s="9"/>
      <c r="Q204" s="9"/>
      <c r="R204" s="9"/>
      <c r="S204" s="9"/>
      <c r="T204" s="9"/>
      <c r="U204" s="9"/>
      <c r="V204" s="9"/>
      <c r="W204" s="9"/>
      <c r="X204" s="9"/>
      <c r="Y204" s="9"/>
      <c r="Z204" s="9"/>
      <c r="AA204" s="9"/>
      <c r="AB204" s="9"/>
      <c r="AC204" s="9"/>
      <c r="AD204" s="9"/>
      <c r="AE204" s="9"/>
      <c r="AF204" s="9"/>
      <c r="AG204" s="9"/>
      <c r="AH204" s="9"/>
      <c r="AI204" s="9"/>
      <c r="AJ204" s="11">
        <f t="shared" si="12"/>
        <v>0</v>
      </c>
      <c r="AK204" s="11">
        <f t="shared" si="13"/>
        <v>0</v>
      </c>
      <c r="AL204" s="47" t="e">
        <f t="shared" si="14"/>
        <v>#DIV/0!</v>
      </c>
    </row>
    <row r="205" spans="1:38" x14ac:dyDescent="0.25">
      <c r="A205" s="10">
        <f t="shared" si="15"/>
        <v>204</v>
      </c>
      <c r="B205" s="11">
        <f>Enrollment!B205</f>
        <v>0</v>
      </c>
      <c r="C205" s="12">
        <f>Enrollment!D205</f>
        <v>0</v>
      </c>
      <c r="D205" s="51">
        <f>Enrollment!N205</f>
        <v>0</v>
      </c>
      <c r="E205" s="29"/>
      <c r="F205" s="29"/>
      <c r="G205" s="29"/>
      <c r="H205" s="29"/>
      <c r="I205" s="29"/>
      <c r="J205" s="29"/>
      <c r="K205" s="29"/>
      <c r="L205" s="29"/>
      <c r="M205" s="29"/>
      <c r="N205" s="29"/>
      <c r="O205" s="29"/>
      <c r="P205" s="9"/>
      <c r="Q205" s="9"/>
      <c r="R205" s="9"/>
      <c r="S205" s="9"/>
      <c r="T205" s="9"/>
      <c r="U205" s="9"/>
      <c r="V205" s="9"/>
      <c r="W205" s="9"/>
      <c r="X205" s="9"/>
      <c r="Y205" s="9"/>
      <c r="Z205" s="9"/>
      <c r="AA205" s="9"/>
      <c r="AB205" s="9"/>
      <c r="AC205" s="9"/>
      <c r="AD205" s="9"/>
      <c r="AE205" s="9"/>
      <c r="AF205" s="9"/>
      <c r="AG205" s="9"/>
      <c r="AH205" s="9"/>
      <c r="AI205" s="9"/>
      <c r="AJ205" s="11">
        <f t="shared" si="12"/>
        <v>0</v>
      </c>
      <c r="AK205" s="11">
        <f t="shared" si="13"/>
        <v>0</v>
      </c>
      <c r="AL205" s="47" t="e">
        <f t="shared" si="14"/>
        <v>#DIV/0!</v>
      </c>
    </row>
    <row r="206" spans="1:38" x14ac:dyDescent="0.25">
      <c r="A206" s="10">
        <f t="shared" si="15"/>
        <v>205</v>
      </c>
      <c r="B206" s="11">
        <f>Enrollment!B206</f>
        <v>0</v>
      </c>
      <c r="C206" s="12">
        <f>Enrollment!D206</f>
        <v>0</v>
      </c>
      <c r="D206" s="51">
        <f>Enrollment!N206</f>
        <v>0</v>
      </c>
      <c r="E206" s="29"/>
      <c r="F206" s="29"/>
      <c r="G206" s="29"/>
      <c r="H206" s="29"/>
      <c r="I206" s="29"/>
      <c r="J206" s="29"/>
      <c r="K206" s="29"/>
      <c r="L206" s="29"/>
      <c r="M206" s="29"/>
      <c r="N206" s="29"/>
      <c r="O206" s="29"/>
      <c r="P206" s="9"/>
      <c r="Q206" s="9"/>
      <c r="R206" s="9"/>
      <c r="S206" s="9"/>
      <c r="T206" s="9"/>
      <c r="U206" s="9"/>
      <c r="V206" s="9"/>
      <c r="W206" s="9"/>
      <c r="X206" s="9"/>
      <c r="Y206" s="9"/>
      <c r="Z206" s="9"/>
      <c r="AA206" s="9"/>
      <c r="AB206" s="9"/>
      <c r="AC206" s="9"/>
      <c r="AD206" s="9"/>
      <c r="AE206" s="9"/>
      <c r="AF206" s="9"/>
      <c r="AG206" s="9"/>
      <c r="AH206" s="9"/>
      <c r="AI206" s="9"/>
      <c r="AJ206" s="11">
        <f t="shared" si="12"/>
        <v>0</v>
      </c>
      <c r="AK206" s="11">
        <f t="shared" si="13"/>
        <v>0</v>
      </c>
      <c r="AL206" s="47" t="e">
        <f t="shared" si="14"/>
        <v>#DIV/0!</v>
      </c>
    </row>
    <row r="207" spans="1:38" x14ac:dyDescent="0.25">
      <c r="A207" s="10">
        <f t="shared" si="15"/>
        <v>206</v>
      </c>
      <c r="B207" s="11">
        <f>Enrollment!B207</f>
        <v>0</v>
      </c>
      <c r="C207" s="12">
        <f>Enrollment!D207</f>
        <v>0</v>
      </c>
      <c r="D207" s="51">
        <f>Enrollment!N207</f>
        <v>0</v>
      </c>
      <c r="E207" s="29"/>
      <c r="F207" s="29"/>
      <c r="G207" s="29"/>
      <c r="H207" s="29"/>
      <c r="I207" s="29"/>
      <c r="J207" s="29"/>
      <c r="K207" s="29"/>
      <c r="L207" s="29"/>
      <c r="M207" s="29"/>
      <c r="N207" s="29"/>
      <c r="O207" s="29"/>
      <c r="P207" s="9"/>
      <c r="Q207" s="9"/>
      <c r="R207" s="9"/>
      <c r="S207" s="9"/>
      <c r="T207" s="9"/>
      <c r="U207" s="9"/>
      <c r="V207" s="9"/>
      <c r="W207" s="9"/>
      <c r="X207" s="9"/>
      <c r="Y207" s="9"/>
      <c r="Z207" s="9"/>
      <c r="AA207" s="9"/>
      <c r="AB207" s="9"/>
      <c r="AC207" s="9"/>
      <c r="AD207" s="9"/>
      <c r="AE207" s="9"/>
      <c r="AF207" s="9"/>
      <c r="AG207" s="9"/>
      <c r="AH207" s="9"/>
      <c r="AI207" s="9"/>
      <c r="AJ207" s="11">
        <f t="shared" si="12"/>
        <v>0</v>
      </c>
      <c r="AK207" s="11">
        <f t="shared" si="13"/>
        <v>0</v>
      </c>
      <c r="AL207" s="47" t="e">
        <f t="shared" si="14"/>
        <v>#DIV/0!</v>
      </c>
    </row>
    <row r="208" spans="1:38" x14ac:dyDescent="0.25">
      <c r="A208" s="10">
        <f t="shared" si="15"/>
        <v>207</v>
      </c>
      <c r="B208" s="11">
        <f>Enrollment!B208</f>
        <v>0</v>
      </c>
      <c r="C208" s="12">
        <f>Enrollment!D208</f>
        <v>0</v>
      </c>
      <c r="D208" s="51">
        <f>Enrollment!N208</f>
        <v>0</v>
      </c>
      <c r="E208" s="29"/>
      <c r="F208" s="29"/>
      <c r="G208" s="29"/>
      <c r="H208" s="29"/>
      <c r="I208" s="29"/>
      <c r="J208" s="29"/>
      <c r="K208" s="29"/>
      <c r="L208" s="29"/>
      <c r="M208" s="29"/>
      <c r="N208" s="29"/>
      <c r="O208" s="29"/>
      <c r="P208" s="9"/>
      <c r="Q208" s="9"/>
      <c r="R208" s="9"/>
      <c r="S208" s="9"/>
      <c r="T208" s="9"/>
      <c r="U208" s="9"/>
      <c r="V208" s="9"/>
      <c r="W208" s="9"/>
      <c r="X208" s="9"/>
      <c r="Y208" s="9"/>
      <c r="Z208" s="9"/>
      <c r="AA208" s="9"/>
      <c r="AB208" s="9"/>
      <c r="AC208" s="9"/>
      <c r="AD208" s="9"/>
      <c r="AE208" s="9"/>
      <c r="AF208" s="9"/>
      <c r="AG208" s="9"/>
      <c r="AH208" s="9"/>
      <c r="AI208" s="9"/>
      <c r="AJ208" s="11">
        <f t="shared" si="12"/>
        <v>0</v>
      </c>
      <c r="AK208" s="11">
        <f t="shared" si="13"/>
        <v>0</v>
      </c>
      <c r="AL208" s="47" t="e">
        <f t="shared" si="14"/>
        <v>#DIV/0!</v>
      </c>
    </row>
    <row r="209" spans="1:38" x14ac:dyDescent="0.25">
      <c r="A209" s="10">
        <f t="shared" si="15"/>
        <v>208</v>
      </c>
      <c r="B209" s="11">
        <f>Enrollment!B209</f>
        <v>0</v>
      </c>
      <c r="C209" s="12">
        <f>Enrollment!D209</f>
        <v>0</v>
      </c>
      <c r="D209" s="51">
        <f>Enrollment!N209</f>
        <v>0</v>
      </c>
      <c r="E209" s="29"/>
      <c r="F209" s="29"/>
      <c r="G209" s="29"/>
      <c r="H209" s="29"/>
      <c r="I209" s="29"/>
      <c r="J209" s="29"/>
      <c r="K209" s="29"/>
      <c r="L209" s="29"/>
      <c r="M209" s="29"/>
      <c r="N209" s="29"/>
      <c r="O209" s="29"/>
      <c r="P209" s="9"/>
      <c r="Q209" s="9"/>
      <c r="R209" s="9"/>
      <c r="S209" s="9"/>
      <c r="T209" s="9"/>
      <c r="U209" s="9"/>
      <c r="V209" s="9"/>
      <c r="W209" s="9"/>
      <c r="X209" s="9"/>
      <c r="Y209" s="9"/>
      <c r="Z209" s="9"/>
      <c r="AA209" s="9"/>
      <c r="AB209" s="9"/>
      <c r="AC209" s="9"/>
      <c r="AD209" s="9"/>
      <c r="AE209" s="9"/>
      <c r="AF209" s="9"/>
      <c r="AG209" s="9"/>
      <c r="AH209" s="9"/>
      <c r="AI209" s="9"/>
      <c r="AJ209" s="11">
        <f t="shared" si="12"/>
        <v>0</v>
      </c>
      <c r="AK209" s="11">
        <f t="shared" si="13"/>
        <v>0</v>
      </c>
      <c r="AL209" s="47" t="e">
        <f t="shared" si="14"/>
        <v>#DIV/0!</v>
      </c>
    </row>
    <row r="210" spans="1:38" x14ac:dyDescent="0.25">
      <c r="A210" s="10">
        <f t="shared" si="15"/>
        <v>209</v>
      </c>
      <c r="B210" s="11">
        <f>Enrollment!B210</f>
        <v>0</v>
      </c>
      <c r="C210" s="12">
        <f>Enrollment!D210</f>
        <v>0</v>
      </c>
      <c r="D210" s="51">
        <f>Enrollment!N210</f>
        <v>0</v>
      </c>
      <c r="E210" s="29"/>
      <c r="F210" s="29"/>
      <c r="G210" s="29"/>
      <c r="H210" s="29"/>
      <c r="I210" s="29"/>
      <c r="J210" s="29"/>
      <c r="K210" s="29"/>
      <c r="L210" s="29"/>
      <c r="M210" s="29"/>
      <c r="N210" s="29"/>
      <c r="O210" s="29"/>
      <c r="P210" s="9"/>
      <c r="Q210" s="9"/>
      <c r="R210" s="9"/>
      <c r="S210" s="9"/>
      <c r="T210" s="9"/>
      <c r="U210" s="9"/>
      <c r="V210" s="9"/>
      <c r="W210" s="9"/>
      <c r="X210" s="9"/>
      <c r="Y210" s="9"/>
      <c r="Z210" s="9"/>
      <c r="AA210" s="9"/>
      <c r="AB210" s="9"/>
      <c r="AC210" s="9"/>
      <c r="AD210" s="9"/>
      <c r="AE210" s="9"/>
      <c r="AF210" s="9"/>
      <c r="AG210" s="9"/>
      <c r="AH210" s="9"/>
      <c r="AI210" s="9"/>
      <c r="AJ210" s="11">
        <f t="shared" si="12"/>
        <v>0</v>
      </c>
      <c r="AK210" s="11">
        <f t="shared" si="13"/>
        <v>0</v>
      </c>
      <c r="AL210" s="47" t="e">
        <f t="shared" si="14"/>
        <v>#DIV/0!</v>
      </c>
    </row>
    <row r="211" spans="1:38" x14ac:dyDescent="0.25">
      <c r="A211" s="10">
        <f t="shared" si="15"/>
        <v>210</v>
      </c>
      <c r="B211" s="11">
        <f>Enrollment!B211</f>
        <v>0</v>
      </c>
      <c r="C211" s="12">
        <f>Enrollment!D211</f>
        <v>0</v>
      </c>
      <c r="D211" s="51">
        <f>Enrollment!N211</f>
        <v>0</v>
      </c>
      <c r="E211" s="29"/>
      <c r="F211" s="29"/>
      <c r="G211" s="29"/>
      <c r="H211" s="29"/>
      <c r="I211" s="29"/>
      <c r="J211" s="29"/>
      <c r="K211" s="29"/>
      <c r="L211" s="29"/>
      <c r="M211" s="29"/>
      <c r="N211" s="29"/>
      <c r="O211" s="29"/>
      <c r="P211" s="9"/>
      <c r="Q211" s="9"/>
      <c r="R211" s="9"/>
      <c r="S211" s="9"/>
      <c r="T211" s="9"/>
      <c r="U211" s="9"/>
      <c r="V211" s="9"/>
      <c r="W211" s="9"/>
      <c r="X211" s="9"/>
      <c r="Y211" s="9"/>
      <c r="Z211" s="9"/>
      <c r="AA211" s="9"/>
      <c r="AB211" s="9"/>
      <c r="AC211" s="9"/>
      <c r="AD211" s="9"/>
      <c r="AE211" s="9"/>
      <c r="AF211" s="9"/>
      <c r="AG211" s="9"/>
      <c r="AH211" s="9"/>
      <c r="AI211" s="9"/>
      <c r="AJ211" s="11">
        <f t="shared" si="12"/>
        <v>0</v>
      </c>
      <c r="AK211" s="11">
        <f t="shared" si="13"/>
        <v>0</v>
      </c>
      <c r="AL211" s="47" t="e">
        <f t="shared" si="14"/>
        <v>#DIV/0!</v>
      </c>
    </row>
    <row r="212" spans="1:38" x14ac:dyDescent="0.25">
      <c r="A212" s="10">
        <f t="shared" si="15"/>
        <v>211</v>
      </c>
      <c r="B212" s="11">
        <f>Enrollment!B212</f>
        <v>0</v>
      </c>
      <c r="C212" s="12">
        <f>Enrollment!D212</f>
        <v>0</v>
      </c>
      <c r="D212" s="51">
        <f>Enrollment!N212</f>
        <v>0</v>
      </c>
      <c r="E212" s="29"/>
      <c r="F212" s="29"/>
      <c r="G212" s="29"/>
      <c r="H212" s="29"/>
      <c r="I212" s="29"/>
      <c r="J212" s="29"/>
      <c r="K212" s="29"/>
      <c r="L212" s="29"/>
      <c r="M212" s="29"/>
      <c r="N212" s="29"/>
      <c r="O212" s="29"/>
      <c r="P212" s="9"/>
      <c r="Q212" s="9"/>
      <c r="R212" s="9"/>
      <c r="S212" s="9"/>
      <c r="T212" s="9"/>
      <c r="U212" s="9"/>
      <c r="V212" s="9"/>
      <c r="W212" s="9"/>
      <c r="X212" s="9"/>
      <c r="Y212" s="9"/>
      <c r="Z212" s="9"/>
      <c r="AA212" s="9"/>
      <c r="AB212" s="9"/>
      <c r="AC212" s="9"/>
      <c r="AD212" s="9"/>
      <c r="AE212" s="9"/>
      <c r="AF212" s="9"/>
      <c r="AG212" s="9"/>
      <c r="AH212" s="9"/>
      <c r="AI212" s="9"/>
      <c r="AJ212" s="11">
        <f t="shared" si="12"/>
        <v>0</v>
      </c>
      <c r="AK212" s="11">
        <f t="shared" si="13"/>
        <v>0</v>
      </c>
      <c r="AL212" s="47" t="e">
        <f t="shared" si="14"/>
        <v>#DIV/0!</v>
      </c>
    </row>
    <row r="213" spans="1:38" x14ac:dyDescent="0.25">
      <c r="A213" s="10">
        <f t="shared" si="15"/>
        <v>212</v>
      </c>
      <c r="B213" s="11">
        <f>Enrollment!B213</f>
        <v>0</v>
      </c>
      <c r="C213" s="12">
        <f>Enrollment!D213</f>
        <v>0</v>
      </c>
      <c r="D213" s="51">
        <f>Enrollment!N213</f>
        <v>0</v>
      </c>
      <c r="E213" s="29"/>
      <c r="F213" s="29"/>
      <c r="G213" s="29"/>
      <c r="H213" s="29"/>
      <c r="I213" s="29"/>
      <c r="J213" s="29"/>
      <c r="K213" s="29"/>
      <c r="L213" s="29"/>
      <c r="M213" s="29"/>
      <c r="N213" s="29"/>
      <c r="O213" s="29"/>
      <c r="P213" s="9"/>
      <c r="Q213" s="9"/>
      <c r="R213" s="9"/>
      <c r="S213" s="9"/>
      <c r="T213" s="9"/>
      <c r="U213" s="9"/>
      <c r="V213" s="9"/>
      <c r="W213" s="9"/>
      <c r="X213" s="9"/>
      <c r="Y213" s="9"/>
      <c r="Z213" s="9"/>
      <c r="AA213" s="9"/>
      <c r="AB213" s="9"/>
      <c r="AC213" s="9"/>
      <c r="AD213" s="9"/>
      <c r="AE213" s="9"/>
      <c r="AF213" s="9"/>
      <c r="AG213" s="9"/>
      <c r="AH213" s="9"/>
      <c r="AI213" s="9"/>
      <c r="AJ213" s="11">
        <f t="shared" si="12"/>
        <v>0</v>
      </c>
      <c r="AK213" s="11">
        <f t="shared" si="13"/>
        <v>0</v>
      </c>
      <c r="AL213" s="47" t="e">
        <f t="shared" si="14"/>
        <v>#DIV/0!</v>
      </c>
    </row>
    <row r="214" spans="1:38" x14ac:dyDescent="0.25">
      <c r="A214" s="10">
        <f t="shared" si="15"/>
        <v>213</v>
      </c>
      <c r="B214" s="11">
        <f>Enrollment!B214</f>
        <v>0</v>
      </c>
      <c r="C214" s="12">
        <f>Enrollment!D214</f>
        <v>0</v>
      </c>
      <c r="D214" s="51">
        <f>Enrollment!N214</f>
        <v>0</v>
      </c>
      <c r="E214" s="29"/>
      <c r="F214" s="29"/>
      <c r="G214" s="29"/>
      <c r="H214" s="29"/>
      <c r="I214" s="29"/>
      <c r="J214" s="29"/>
      <c r="K214" s="29"/>
      <c r="L214" s="29"/>
      <c r="M214" s="29"/>
      <c r="N214" s="29"/>
      <c r="O214" s="29"/>
      <c r="P214" s="9"/>
      <c r="Q214" s="9"/>
      <c r="R214" s="9"/>
      <c r="S214" s="9"/>
      <c r="T214" s="9"/>
      <c r="U214" s="9"/>
      <c r="V214" s="9"/>
      <c r="W214" s="9"/>
      <c r="X214" s="9"/>
      <c r="Y214" s="9"/>
      <c r="Z214" s="9"/>
      <c r="AA214" s="9"/>
      <c r="AB214" s="9"/>
      <c r="AC214" s="9"/>
      <c r="AD214" s="9"/>
      <c r="AE214" s="9"/>
      <c r="AF214" s="9"/>
      <c r="AG214" s="9"/>
      <c r="AH214" s="9"/>
      <c r="AI214" s="9"/>
      <c r="AJ214" s="11">
        <f t="shared" si="12"/>
        <v>0</v>
      </c>
      <c r="AK214" s="11">
        <f t="shared" si="13"/>
        <v>0</v>
      </c>
      <c r="AL214" s="47" t="e">
        <f t="shared" si="14"/>
        <v>#DIV/0!</v>
      </c>
    </row>
    <row r="215" spans="1:38" x14ac:dyDescent="0.25">
      <c r="A215" s="10">
        <f t="shared" si="15"/>
        <v>214</v>
      </c>
      <c r="B215" s="11">
        <f>Enrollment!B215</f>
        <v>0</v>
      </c>
      <c r="C215" s="12">
        <f>Enrollment!D215</f>
        <v>0</v>
      </c>
      <c r="D215" s="51">
        <f>Enrollment!N215</f>
        <v>0</v>
      </c>
      <c r="E215" s="29"/>
      <c r="F215" s="29"/>
      <c r="G215" s="29"/>
      <c r="H215" s="29"/>
      <c r="I215" s="29"/>
      <c r="J215" s="29"/>
      <c r="K215" s="29"/>
      <c r="L215" s="29"/>
      <c r="M215" s="29"/>
      <c r="N215" s="29"/>
      <c r="O215" s="29"/>
      <c r="P215" s="9"/>
      <c r="Q215" s="9"/>
      <c r="R215" s="9"/>
      <c r="S215" s="9"/>
      <c r="T215" s="9"/>
      <c r="U215" s="9"/>
      <c r="V215" s="9"/>
      <c r="W215" s="9"/>
      <c r="X215" s="9"/>
      <c r="Y215" s="9"/>
      <c r="Z215" s="9"/>
      <c r="AA215" s="9"/>
      <c r="AB215" s="9"/>
      <c r="AC215" s="9"/>
      <c r="AD215" s="9"/>
      <c r="AE215" s="9"/>
      <c r="AF215" s="9"/>
      <c r="AG215" s="9"/>
      <c r="AH215" s="9"/>
      <c r="AI215" s="9"/>
      <c r="AJ215" s="11">
        <f t="shared" si="12"/>
        <v>0</v>
      </c>
      <c r="AK215" s="11">
        <f t="shared" si="13"/>
        <v>0</v>
      </c>
      <c r="AL215" s="47" t="e">
        <f t="shared" si="14"/>
        <v>#DIV/0!</v>
      </c>
    </row>
    <row r="216" spans="1:38" x14ac:dyDescent="0.25">
      <c r="A216" s="10">
        <f t="shared" si="15"/>
        <v>215</v>
      </c>
      <c r="B216" s="11">
        <f>Enrollment!B216</f>
        <v>0</v>
      </c>
      <c r="C216" s="12">
        <f>Enrollment!D216</f>
        <v>0</v>
      </c>
      <c r="D216" s="51">
        <f>Enrollment!N216</f>
        <v>0</v>
      </c>
      <c r="E216" s="29"/>
      <c r="F216" s="29"/>
      <c r="G216" s="29"/>
      <c r="H216" s="29"/>
      <c r="I216" s="29"/>
      <c r="J216" s="29"/>
      <c r="K216" s="29"/>
      <c r="L216" s="29"/>
      <c r="M216" s="29"/>
      <c r="N216" s="29"/>
      <c r="O216" s="29"/>
      <c r="P216" s="9"/>
      <c r="Q216" s="9"/>
      <c r="R216" s="9"/>
      <c r="S216" s="9"/>
      <c r="T216" s="9"/>
      <c r="U216" s="9"/>
      <c r="V216" s="9"/>
      <c r="W216" s="9"/>
      <c r="X216" s="9"/>
      <c r="Y216" s="9"/>
      <c r="Z216" s="9"/>
      <c r="AA216" s="9"/>
      <c r="AB216" s="9"/>
      <c r="AC216" s="9"/>
      <c r="AD216" s="9"/>
      <c r="AE216" s="9"/>
      <c r="AF216" s="9"/>
      <c r="AG216" s="9"/>
      <c r="AH216" s="9"/>
      <c r="AI216" s="9"/>
      <c r="AJ216" s="11">
        <f t="shared" si="12"/>
        <v>0</v>
      </c>
      <c r="AK216" s="11">
        <f t="shared" si="13"/>
        <v>0</v>
      </c>
      <c r="AL216" s="47" t="e">
        <f t="shared" si="14"/>
        <v>#DIV/0!</v>
      </c>
    </row>
    <row r="217" spans="1:38" x14ac:dyDescent="0.25">
      <c r="A217" s="10">
        <f t="shared" si="15"/>
        <v>216</v>
      </c>
      <c r="B217" s="11">
        <f>Enrollment!B217</f>
        <v>0</v>
      </c>
      <c r="C217" s="12">
        <f>Enrollment!D217</f>
        <v>0</v>
      </c>
      <c r="D217" s="51">
        <f>Enrollment!N217</f>
        <v>0</v>
      </c>
      <c r="E217" s="29"/>
      <c r="F217" s="29"/>
      <c r="G217" s="29"/>
      <c r="H217" s="29"/>
      <c r="I217" s="29"/>
      <c r="J217" s="29"/>
      <c r="K217" s="29"/>
      <c r="L217" s="29"/>
      <c r="M217" s="29"/>
      <c r="N217" s="29"/>
      <c r="O217" s="29"/>
      <c r="P217" s="9"/>
      <c r="Q217" s="9"/>
      <c r="R217" s="9"/>
      <c r="S217" s="9"/>
      <c r="T217" s="9"/>
      <c r="U217" s="9"/>
      <c r="V217" s="9"/>
      <c r="W217" s="9"/>
      <c r="X217" s="9"/>
      <c r="Y217" s="9"/>
      <c r="Z217" s="9"/>
      <c r="AA217" s="9"/>
      <c r="AB217" s="9"/>
      <c r="AC217" s="9"/>
      <c r="AD217" s="9"/>
      <c r="AE217" s="9"/>
      <c r="AF217" s="9"/>
      <c r="AG217" s="9"/>
      <c r="AH217" s="9"/>
      <c r="AI217" s="9"/>
      <c r="AJ217" s="11">
        <f t="shared" si="12"/>
        <v>0</v>
      </c>
      <c r="AK217" s="11">
        <f t="shared" si="13"/>
        <v>0</v>
      </c>
      <c r="AL217" s="47" t="e">
        <f t="shared" si="14"/>
        <v>#DIV/0!</v>
      </c>
    </row>
    <row r="218" spans="1:38" x14ac:dyDescent="0.25">
      <c r="A218" s="10">
        <f t="shared" si="15"/>
        <v>217</v>
      </c>
      <c r="B218" s="11">
        <f>Enrollment!B218</f>
        <v>0</v>
      </c>
      <c r="C218" s="12">
        <f>Enrollment!D218</f>
        <v>0</v>
      </c>
      <c r="D218" s="51">
        <f>Enrollment!N218</f>
        <v>0</v>
      </c>
      <c r="E218" s="29"/>
      <c r="F218" s="29"/>
      <c r="G218" s="29"/>
      <c r="H218" s="29"/>
      <c r="I218" s="29"/>
      <c r="J218" s="29"/>
      <c r="K218" s="29"/>
      <c r="L218" s="29"/>
      <c r="M218" s="29"/>
      <c r="N218" s="29"/>
      <c r="O218" s="29"/>
      <c r="P218" s="9"/>
      <c r="Q218" s="9"/>
      <c r="R218" s="9"/>
      <c r="S218" s="9"/>
      <c r="T218" s="9"/>
      <c r="U218" s="9"/>
      <c r="V218" s="9"/>
      <c r="W218" s="9"/>
      <c r="X218" s="9"/>
      <c r="Y218" s="9"/>
      <c r="Z218" s="9"/>
      <c r="AA218" s="9"/>
      <c r="AB218" s="9"/>
      <c r="AC218" s="9"/>
      <c r="AD218" s="9"/>
      <c r="AE218" s="9"/>
      <c r="AF218" s="9"/>
      <c r="AG218" s="9"/>
      <c r="AH218" s="9"/>
      <c r="AI218" s="9"/>
      <c r="AJ218" s="11">
        <f t="shared" si="12"/>
        <v>0</v>
      </c>
      <c r="AK218" s="11">
        <f t="shared" si="13"/>
        <v>0</v>
      </c>
      <c r="AL218" s="47" t="e">
        <f t="shared" si="14"/>
        <v>#DIV/0!</v>
      </c>
    </row>
    <row r="219" spans="1:38" x14ac:dyDescent="0.25">
      <c r="A219" s="10">
        <f t="shared" si="15"/>
        <v>218</v>
      </c>
      <c r="B219" s="11">
        <f>Enrollment!B219</f>
        <v>0</v>
      </c>
      <c r="C219" s="12">
        <f>Enrollment!D219</f>
        <v>0</v>
      </c>
      <c r="D219" s="51">
        <f>Enrollment!N219</f>
        <v>0</v>
      </c>
      <c r="E219" s="29"/>
      <c r="F219" s="29"/>
      <c r="G219" s="29"/>
      <c r="H219" s="29"/>
      <c r="I219" s="29"/>
      <c r="J219" s="29"/>
      <c r="K219" s="29"/>
      <c r="L219" s="29"/>
      <c r="M219" s="29"/>
      <c r="N219" s="29"/>
      <c r="O219" s="29"/>
      <c r="P219" s="9"/>
      <c r="Q219" s="9"/>
      <c r="R219" s="9"/>
      <c r="S219" s="9"/>
      <c r="T219" s="9"/>
      <c r="U219" s="9"/>
      <c r="V219" s="9"/>
      <c r="W219" s="9"/>
      <c r="X219" s="9"/>
      <c r="Y219" s="9"/>
      <c r="Z219" s="9"/>
      <c r="AA219" s="9"/>
      <c r="AB219" s="9"/>
      <c r="AC219" s="9"/>
      <c r="AD219" s="9"/>
      <c r="AE219" s="9"/>
      <c r="AF219" s="9"/>
      <c r="AG219" s="9"/>
      <c r="AH219" s="9"/>
      <c r="AI219" s="9"/>
      <c r="AJ219" s="11">
        <f t="shared" si="12"/>
        <v>0</v>
      </c>
      <c r="AK219" s="11">
        <f t="shared" si="13"/>
        <v>0</v>
      </c>
      <c r="AL219" s="47" t="e">
        <f t="shared" si="14"/>
        <v>#DIV/0!</v>
      </c>
    </row>
    <row r="220" spans="1:38" x14ac:dyDescent="0.25">
      <c r="A220" s="10">
        <f t="shared" si="15"/>
        <v>219</v>
      </c>
      <c r="B220" s="11">
        <f>Enrollment!B220</f>
        <v>0</v>
      </c>
      <c r="C220" s="12">
        <f>Enrollment!D220</f>
        <v>0</v>
      </c>
      <c r="D220" s="51">
        <f>Enrollment!N220</f>
        <v>0</v>
      </c>
      <c r="E220" s="29"/>
      <c r="F220" s="29"/>
      <c r="G220" s="29"/>
      <c r="H220" s="29"/>
      <c r="I220" s="29"/>
      <c r="J220" s="29"/>
      <c r="K220" s="29"/>
      <c r="L220" s="29"/>
      <c r="M220" s="29"/>
      <c r="N220" s="29"/>
      <c r="O220" s="29"/>
      <c r="P220" s="9"/>
      <c r="Q220" s="9"/>
      <c r="R220" s="9"/>
      <c r="S220" s="9"/>
      <c r="T220" s="9"/>
      <c r="U220" s="9"/>
      <c r="V220" s="9"/>
      <c r="W220" s="9"/>
      <c r="X220" s="9"/>
      <c r="Y220" s="9"/>
      <c r="Z220" s="9"/>
      <c r="AA220" s="9"/>
      <c r="AB220" s="9"/>
      <c r="AC220" s="9"/>
      <c r="AD220" s="9"/>
      <c r="AE220" s="9"/>
      <c r="AF220" s="9"/>
      <c r="AG220" s="9"/>
      <c r="AH220" s="9"/>
      <c r="AI220" s="9"/>
      <c r="AJ220" s="11">
        <f t="shared" si="12"/>
        <v>0</v>
      </c>
      <c r="AK220" s="11">
        <f t="shared" si="13"/>
        <v>0</v>
      </c>
      <c r="AL220" s="47" t="e">
        <f t="shared" si="14"/>
        <v>#DIV/0!</v>
      </c>
    </row>
    <row r="221" spans="1:38" x14ac:dyDescent="0.25">
      <c r="A221" s="10">
        <f t="shared" si="15"/>
        <v>220</v>
      </c>
      <c r="B221" s="11">
        <f>Enrollment!B221</f>
        <v>0</v>
      </c>
      <c r="C221" s="12">
        <f>Enrollment!D221</f>
        <v>0</v>
      </c>
      <c r="D221" s="51">
        <f>Enrollment!N221</f>
        <v>0</v>
      </c>
      <c r="E221" s="29"/>
      <c r="F221" s="29"/>
      <c r="G221" s="29"/>
      <c r="H221" s="29"/>
      <c r="I221" s="29"/>
      <c r="J221" s="29"/>
      <c r="K221" s="29"/>
      <c r="L221" s="29"/>
      <c r="M221" s="29"/>
      <c r="N221" s="29"/>
      <c r="O221" s="29"/>
      <c r="P221" s="9"/>
      <c r="Q221" s="9"/>
      <c r="R221" s="9"/>
      <c r="S221" s="9"/>
      <c r="T221" s="9"/>
      <c r="U221" s="9"/>
      <c r="V221" s="9"/>
      <c r="W221" s="9"/>
      <c r="X221" s="9"/>
      <c r="Y221" s="9"/>
      <c r="Z221" s="9"/>
      <c r="AA221" s="9"/>
      <c r="AB221" s="9"/>
      <c r="AC221" s="9"/>
      <c r="AD221" s="9"/>
      <c r="AE221" s="9"/>
      <c r="AF221" s="9"/>
      <c r="AG221" s="9"/>
      <c r="AH221" s="9"/>
      <c r="AI221" s="9"/>
      <c r="AJ221" s="11">
        <f t="shared" si="12"/>
        <v>0</v>
      </c>
      <c r="AK221" s="11">
        <f t="shared" si="13"/>
        <v>0</v>
      </c>
      <c r="AL221" s="47" t="e">
        <f t="shared" si="14"/>
        <v>#DIV/0!</v>
      </c>
    </row>
    <row r="222" spans="1:38" x14ac:dyDescent="0.25">
      <c r="A222" s="10">
        <f t="shared" si="15"/>
        <v>221</v>
      </c>
      <c r="B222" s="11">
        <f>Enrollment!B222</f>
        <v>0</v>
      </c>
      <c r="C222" s="12">
        <f>Enrollment!D222</f>
        <v>0</v>
      </c>
      <c r="D222" s="51">
        <f>Enrollment!N222</f>
        <v>0</v>
      </c>
      <c r="E222" s="29"/>
      <c r="F222" s="29"/>
      <c r="G222" s="29"/>
      <c r="H222" s="29"/>
      <c r="I222" s="29"/>
      <c r="J222" s="29"/>
      <c r="K222" s="29"/>
      <c r="L222" s="29"/>
      <c r="M222" s="29"/>
      <c r="N222" s="29"/>
      <c r="O222" s="29"/>
      <c r="P222" s="9"/>
      <c r="Q222" s="9"/>
      <c r="R222" s="9"/>
      <c r="S222" s="9"/>
      <c r="T222" s="9"/>
      <c r="U222" s="9"/>
      <c r="V222" s="9"/>
      <c r="W222" s="9"/>
      <c r="X222" s="9"/>
      <c r="Y222" s="9"/>
      <c r="Z222" s="9"/>
      <c r="AA222" s="9"/>
      <c r="AB222" s="9"/>
      <c r="AC222" s="9"/>
      <c r="AD222" s="9"/>
      <c r="AE222" s="9"/>
      <c r="AF222" s="9"/>
      <c r="AG222" s="9"/>
      <c r="AH222" s="9"/>
      <c r="AI222" s="9"/>
      <c r="AJ222" s="11">
        <f t="shared" si="12"/>
        <v>0</v>
      </c>
      <c r="AK222" s="11">
        <f t="shared" si="13"/>
        <v>0</v>
      </c>
      <c r="AL222" s="47" t="e">
        <f t="shared" si="14"/>
        <v>#DIV/0!</v>
      </c>
    </row>
    <row r="223" spans="1:38" x14ac:dyDescent="0.25">
      <c r="A223" s="10">
        <f t="shared" si="15"/>
        <v>222</v>
      </c>
      <c r="B223" s="11">
        <f>Enrollment!B223</f>
        <v>0</v>
      </c>
      <c r="C223" s="12">
        <f>Enrollment!D223</f>
        <v>0</v>
      </c>
      <c r="D223" s="51">
        <f>Enrollment!N223</f>
        <v>0</v>
      </c>
      <c r="E223" s="29"/>
      <c r="F223" s="29"/>
      <c r="G223" s="29"/>
      <c r="H223" s="29"/>
      <c r="I223" s="29"/>
      <c r="J223" s="29"/>
      <c r="K223" s="29"/>
      <c r="L223" s="29"/>
      <c r="M223" s="29"/>
      <c r="N223" s="29"/>
      <c r="O223" s="29"/>
      <c r="P223" s="9"/>
      <c r="Q223" s="9"/>
      <c r="R223" s="9"/>
      <c r="S223" s="9"/>
      <c r="T223" s="9"/>
      <c r="U223" s="9"/>
      <c r="V223" s="9"/>
      <c r="W223" s="9"/>
      <c r="X223" s="9"/>
      <c r="Y223" s="9"/>
      <c r="Z223" s="9"/>
      <c r="AA223" s="9"/>
      <c r="AB223" s="9"/>
      <c r="AC223" s="9"/>
      <c r="AD223" s="9"/>
      <c r="AE223" s="9"/>
      <c r="AF223" s="9"/>
      <c r="AG223" s="9"/>
      <c r="AH223" s="9"/>
      <c r="AI223" s="9"/>
      <c r="AJ223" s="11">
        <f t="shared" si="12"/>
        <v>0</v>
      </c>
      <c r="AK223" s="11">
        <f t="shared" si="13"/>
        <v>0</v>
      </c>
      <c r="AL223" s="47" t="e">
        <f t="shared" si="14"/>
        <v>#DIV/0!</v>
      </c>
    </row>
    <row r="224" spans="1:38" x14ac:dyDescent="0.25">
      <c r="A224" s="10">
        <f t="shared" si="15"/>
        <v>223</v>
      </c>
      <c r="B224" s="11">
        <f>Enrollment!B224</f>
        <v>0</v>
      </c>
      <c r="C224" s="12">
        <f>Enrollment!D224</f>
        <v>0</v>
      </c>
      <c r="D224" s="51">
        <f>Enrollment!N224</f>
        <v>0</v>
      </c>
      <c r="E224" s="29"/>
      <c r="F224" s="29"/>
      <c r="G224" s="29"/>
      <c r="H224" s="29"/>
      <c r="I224" s="29"/>
      <c r="J224" s="29"/>
      <c r="K224" s="29"/>
      <c r="L224" s="29"/>
      <c r="M224" s="29"/>
      <c r="N224" s="29"/>
      <c r="O224" s="29"/>
      <c r="P224" s="9"/>
      <c r="Q224" s="9"/>
      <c r="R224" s="9"/>
      <c r="S224" s="9"/>
      <c r="T224" s="9"/>
      <c r="U224" s="9"/>
      <c r="V224" s="9"/>
      <c r="W224" s="9"/>
      <c r="X224" s="9"/>
      <c r="Y224" s="9"/>
      <c r="Z224" s="9"/>
      <c r="AA224" s="9"/>
      <c r="AB224" s="9"/>
      <c r="AC224" s="9"/>
      <c r="AD224" s="9"/>
      <c r="AE224" s="9"/>
      <c r="AF224" s="9"/>
      <c r="AG224" s="9"/>
      <c r="AH224" s="9"/>
      <c r="AI224" s="9"/>
      <c r="AJ224" s="11">
        <f t="shared" si="12"/>
        <v>0</v>
      </c>
      <c r="AK224" s="11">
        <f t="shared" si="13"/>
        <v>0</v>
      </c>
      <c r="AL224" s="47" t="e">
        <f t="shared" si="14"/>
        <v>#DIV/0!</v>
      </c>
    </row>
    <row r="225" spans="1:38" x14ac:dyDescent="0.25">
      <c r="A225" s="10">
        <f t="shared" si="15"/>
        <v>224</v>
      </c>
      <c r="B225" s="11">
        <f>Enrollment!B225</f>
        <v>0</v>
      </c>
      <c r="C225" s="12">
        <f>Enrollment!D225</f>
        <v>0</v>
      </c>
      <c r="D225" s="51">
        <f>Enrollment!N225</f>
        <v>0</v>
      </c>
      <c r="E225" s="29"/>
      <c r="F225" s="29"/>
      <c r="G225" s="29"/>
      <c r="H225" s="29"/>
      <c r="I225" s="29"/>
      <c r="J225" s="29"/>
      <c r="K225" s="29"/>
      <c r="L225" s="29"/>
      <c r="M225" s="29"/>
      <c r="N225" s="29"/>
      <c r="O225" s="29"/>
      <c r="P225" s="9"/>
      <c r="Q225" s="9"/>
      <c r="R225" s="9"/>
      <c r="S225" s="9"/>
      <c r="T225" s="9"/>
      <c r="U225" s="9"/>
      <c r="V225" s="9"/>
      <c r="W225" s="9"/>
      <c r="X225" s="9"/>
      <c r="Y225" s="9"/>
      <c r="Z225" s="9"/>
      <c r="AA225" s="9"/>
      <c r="AB225" s="9"/>
      <c r="AC225" s="9"/>
      <c r="AD225" s="9"/>
      <c r="AE225" s="9"/>
      <c r="AF225" s="9"/>
      <c r="AG225" s="9"/>
      <c r="AH225" s="9"/>
      <c r="AI225" s="9"/>
      <c r="AJ225" s="11">
        <f t="shared" si="12"/>
        <v>0</v>
      </c>
      <c r="AK225" s="11">
        <f t="shared" si="13"/>
        <v>0</v>
      </c>
      <c r="AL225" s="47" t="e">
        <f t="shared" si="14"/>
        <v>#DIV/0!</v>
      </c>
    </row>
    <row r="226" spans="1:38" x14ac:dyDescent="0.25">
      <c r="A226" s="10">
        <f t="shared" si="15"/>
        <v>225</v>
      </c>
      <c r="B226" s="11">
        <f>Enrollment!B226</f>
        <v>0</v>
      </c>
      <c r="C226" s="12">
        <f>Enrollment!D226</f>
        <v>0</v>
      </c>
      <c r="D226" s="51">
        <f>Enrollment!N226</f>
        <v>0</v>
      </c>
      <c r="E226" s="29"/>
      <c r="F226" s="29"/>
      <c r="G226" s="29"/>
      <c r="H226" s="29"/>
      <c r="I226" s="29"/>
      <c r="J226" s="29"/>
      <c r="K226" s="29"/>
      <c r="L226" s="29"/>
      <c r="M226" s="29"/>
      <c r="N226" s="29"/>
      <c r="O226" s="29"/>
      <c r="P226" s="9"/>
      <c r="Q226" s="9"/>
      <c r="R226" s="9"/>
      <c r="S226" s="9"/>
      <c r="T226" s="9"/>
      <c r="U226" s="9"/>
      <c r="V226" s="9"/>
      <c r="W226" s="9"/>
      <c r="X226" s="9"/>
      <c r="Y226" s="9"/>
      <c r="Z226" s="9"/>
      <c r="AA226" s="9"/>
      <c r="AB226" s="9"/>
      <c r="AC226" s="9"/>
      <c r="AD226" s="9"/>
      <c r="AE226" s="9"/>
      <c r="AF226" s="9"/>
      <c r="AG226" s="9"/>
      <c r="AH226" s="9"/>
      <c r="AI226" s="9"/>
      <c r="AJ226" s="11">
        <f t="shared" si="12"/>
        <v>0</v>
      </c>
      <c r="AK226" s="11">
        <f t="shared" si="13"/>
        <v>0</v>
      </c>
      <c r="AL226" s="47" t="e">
        <f t="shared" si="14"/>
        <v>#DIV/0!</v>
      </c>
    </row>
    <row r="227" spans="1:38" x14ac:dyDescent="0.25">
      <c r="A227" s="10">
        <f t="shared" si="15"/>
        <v>226</v>
      </c>
      <c r="B227" s="11">
        <f>Enrollment!B227</f>
        <v>0</v>
      </c>
      <c r="C227" s="12">
        <f>Enrollment!D227</f>
        <v>0</v>
      </c>
      <c r="D227" s="51">
        <f>Enrollment!N227</f>
        <v>0</v>
      </c>
      <c r="E227" s="29"/>
      <c r="F227" s="29"/>
      <c r="G227" s="29"/>
      <c r="H227" s="29"/>
      <c r="I227" s="29"/>
      <c r="J227" s="29"/>
      <c r="K227" s="29"/>
      <c r="L227" s="29"/>
      <c r="M227" s="29"/>
      <c r="N227" s="29"/>
      <c r="O227" s="29"/>
      <c r="P227" s="9"/>
      <c r="Q227" s="9"/>
      <c r="R227" s="9"/>
      <c r="S227" s="9"/>
      <c r="T227" s="9"/>
      <c r="U227" s="9"/>
      <c r="V227" s="9"/>
      <c r="W227" s="9"/>
      <c r="X227" s="9"/>
      <c r="Y227" s="9"/>
      <c r="Z227" s="9"/>
      <c r="AA227" s="9"/>
      <c r="AB227" s="9"/>
      <c r="AC227" s="9"/>
      <c r="AD227" s="9"/>
      <c r="AE227" s="9"/>
      <c r="AF227" s="9"/>
      <c r="AG227" s="9"/>
      <c r="AH227" s="9"/>
      <c r="AI227" s="9"/>
      <c r="AJ227" s="11">
        <f t="shared" si="12"/>
        <v>0</v>
      </c>
      <c r="AK227" s="11">
        <f t="shared" si="13"/>
        <v>0</v>
      </c>
      <c r="AL227" s="47" t="e">
        <f t="shared" si="14"/>
        <v>#DIV/0!</v>
      </c>
    </row>
    <row r="228" spans="1:38" x14ac:dyDescent="0.25">
      <c r="A228" s="10">
        <f t="shared" si="15"/>
        <v>227</v>
      </c>
      <c r="B228" s="11">
        <f>Enrollment!B228</f>
        <v>0</v>
      </c>
      <c r="C228" s="12">
        <f>Enrollment!D228</f>
        <v>0</v>
      </c>
      <c r="D228" s="51">
        <f>Enrollment!N228</f>
        <v>0</v>
      </c>
      <c r="E228" s="29"/>
      <c r="F228" s="29"/>
      <c r="G228" s="29"/>
      <c r="H228" s="29"/>
      <c r="I228" s="29"/>
      <c r="J228" s="29"/>
      <c r="K228" s="29"/>
      <c r="L228" s="29"/>
      <c r="M228" s="29"/>
      <c r="N228" s="29"/>
      <c r="O228" s="29"/>
      <c r="P228" s="9"/>
      <c r="Q228" s="9"/>
      <c r="R228" s="9"/>
      <c r="S228" s="9"/>
      <c r="T228" s="9"/>
      <c r="U228" s="9"/>
      <c r="V228" s="9"/>
      <c r="W228" s="9"/>
      <c r="X228" s="9"/>
      <c r="Y228" s="9"/>
      <c r="Z228" s="9"/>
      <c r="AA228" s="9"/>
      <c r="AB228" s="9"/>
      <c r="AC228" s="9"/>
      <c r="AD228" s="9"/>
      <c r="AE228" s="9"/>
      <c r="AF228" s="9"/>
      <c r="AG228" s="9"/>
      <c r="AH228" s="9"/>
      <c r="AI228" s="9"/>
      <c r="AJ228" s="11">
        <f t="shared" si="12"/>
        <v>0</v>
      </c>
      <c r="AK228" s="11">
        <f t="shared" si="13"/>
        <v>0</v>
      </c>
      <c r="AL228" s="47" t="e">
        <f t="shared" si="14"/>
        <v>#DIV/0!</v>
      </c>
    </row>
    <row r="229" spans="1:38" x14ac:dyDescent="0.25">
      <c r="A229" s="10">
        <f t="shared" si="15"/>
        <v>228</v>
      </c>
      <c r="B229" s="11">
        <f>Enrollment!B229</f>
        <v>0</v>
      </c>
      <c r="C229" s="12">
        <f>Enrollment!D229</f>
        <v>0</v>
      </c>
      <c r="D229" s="51">
        <f>Enrollment!N229</f>
        <v>0</v>
      </c>
      <c r="E229" s="29"/>
      <c r="F229" s="29"/>
      <c r="G229" s="29"/>
      <c r="H229" s="29"/>
      <c r="I229" s="29"/>
      <c r="J229" s="29"/>
      <c r="K229" s="29"/>
      <c r="L229" s="29"/>
      <c r="M229" s="29"/>
      <c r="N229" s="29"/>
      <c r="O229" s="29"/>
      <c r="P229" s="9"/>
      <c r="Q229" s="9"/>
      <c r="R229" s="9"/>
      <c r="S229" s="9"/>
      <c r="T229" s="9"/>
      <c r="U229" s="9"/>
      <c r="V229" s="9"/>
      <c r="W229" s="9"/>
      <c r="X229" s="9"/>
      <c r="Y229" s="9"/>
      <c r="Z229" s="9"/>
      <c r="AA229" s="9"/>
      <c r="AB229" s="9"/>
      <c r="AC229" s="9"/>
      <c r="AD229" s="9"/>
      <c r="AE229" s="9"/>
      <c r="AF229" s="9"/>
      <c r="AG229" s="9"/>
      <c r="AH229" s="9"/>
      <c r="AI229" s="9"/>
      <c r="AJ229" s="11">
        <f t="shared" si="12"/>
        <v>0</v>
      </c>
      <c r="AK229" s="11">
        <f t="shared" si="13"/>
        <v>0</v>
      </c>
      <c r="AL229" s="47" t="e">
        <f t="shared" si="14"/>
        <v>#DIV/0!</v>
      </c>
    </row>
    <row r="230" spans="1:38" x14ac:dyDescent="0.25">
      <c r="A230" s="10">
        <f t="shared" si="15"/>
        <v>229</v>
      </c>
      <c r="B230" s="11">
        <f>Enrollment!B230</f>
        <v>0</v>
      </c>
      <c r="C230" s="12">
        <f>Enrollment!D230</f>
        <v>0</v>
      </c>
      <c r="D230" s="51">
        <f>Enrollment!N230</f>
        <v>0</v>
      </c>
      <c r="E230" s="29"/>
      <c r="F230" s="29"/>
      <c r="G230" s="29"/>
      <c r="H230" s="29"/>
      <c r="I230" s="29"/>
      <c r="J230" s="29"/>
      <c r="K230" s="29"/>
      <c r="L230" s="29"/>
      <c r="M230" s="29"/>
      <c r="N230" s="29"/>
      <c r="O230" s="29"/>
      <c r="P230" s="9"/>
      <c r="Q230" s="9"/>
      <c r="R230" s="9"/>
      <c r="S230" s="9"/>
      <c r="T230" s="9"/>
      <c r="U230" s="9"/>
      <c r="V230" s="9"/>
      <c r="W230" s="9"/>
      <c r="X230" s="9"/>
      <c r="Y230" s="9"/>
      <c r="Z230" s="9"/>
      <c r="AA230" s="9"/>
      <c r="AB230" s="9"/>
      <c r="AC230" s="9"/>
      <c r="AD230" s="9"/>
      <c r="AE230" s="9"/>
      <c r="AF230" s="9"/>
      <c r="AG230" s="9"/>
      <c r="AH230" s="9"/>
      <c r="AI230" s="9"/>
      <c r="AJ230" s="11">
        <f t="shared" si="12"/>
        <v>0</v>
      </c>
      <c r="AK230" s="11">
        <f t="shared" si="13"/>
        <v>0</v>
      </c>
      <c r="AL230" s="47" t="e">
        <f t="shared" si="14"/>
        <v>#DIV/0!</v>
      </c>
    </row>
    <row r="231" spans="1:38" x14ac:dyDescent="0.25">
      <c r="A231" s="10">
        <f t="shared" si="15"/>
        <v>230</v>
      </c>
      <c r="B231" s="11">
        <f>Enrollment!B231</f>
        <v>0</v>
      </c>
      <c r="C231" s="12">
        <f>Enrollment!D231</f>
        <v>0</v>
      </c>
      <c r="D231" s="51">
        <f>Enrollment!N231</f>
        <v>0</v>
      </c>
      <c r="E231" s="29"/>
      <c r="F231" s="29"/>
      <c r="G231" s="29"/>
      <c r="H231" s="29"/>
      <c r="I231" s="29"/>
      <c r="J231" s="29"/>
      <c r="K231" s="29"/>
      <c r="L231" s="29"/>
      <c r="M231" s="29"/>
      <c r="N231" s="29"/>
      <c r="O231" s="29"/>
      <c r="P231" s="9"/>
      <c r="Q231" s="9"/>
      <c r="R231" s="9"/>
      <c r="S231" s="9"/>
      <c r="T231" s="9"/>
      <c r="U231" s="9"/>
      <c r="V231" s="9"/>
      <c r="W231" s="9"/>
      <c r="X231" s="9"/>
      <c r="Y231" s="9"/>
      <c r="Z231" s="9"/>
      <c r="AA231" s="9"/>
      <c r="AB231" s="9"/>
      <c r="AC231" s="9"/>
      <c r="AD231" s="9"/>
      <c r="AE231" s="9"/>
      <c r="AF231" s="9"/>
      <c r="AG231" s="9"/>
      <c r="AH231" s="9"/>
      <c r="AI231" s="9"/>
      <c r="AJ231" s="11">
        <f t="shared" si="12"/>
        <v>0</v>
      </c>
      <c r="AK231" s="11">
        <f t="shared" si="13"/>
        <v>0</v>
      </c>
      <c r="AL231" s="47" t="e">
        <f t="shared" si="14"/>
        <v>#DIV/0!</v>
      </c>
    </row>
    <row r="232" spans="1:38" x14ac:dyDescent="0.25">
      <c r="A232" s="10">
        <f t="shared" si="15"/>
        <v>231</v>
      </c>
      <c r="B232" s="11">
        <f>Enrollment!B232</f>
        <v>0</v>
      </c>
      <c r="C232" s="12">
        <f>Enrollment!D232</f>
        <v>0</v>
      </c>
      <c r="D232" s="51">
        <f>Enrollment!N232</f>
        <v>0</v>
      </c>
      <c r="E232" s="29"/>
      <c r="F232" s="29"/>
      <c r="G232" s="29"/>
      <c r="H232" s="29"/>
      <c r="I232" s="29"/>
      <c r="J232" s="29"/>
      <c r="K232" s="29"/>
      <c r="L232" s="29"/>
      <c r="M232" s="29"/>
      <c r="N232" s="29"/>
      <c r="O232" s="29"/>
      <c r="P232" s="9"/>
      <c r="Q232" s="9"/>
      <c r="R232" s="9"/>
      <c r="S232" s="9"/>
      <c r="T232" s="9"/>
      <c r="U232" s="9"/>
      <c r="V232" s="9"/>
      <c r="W232" s="9"/>
      <c r="X232" s="9"/>
      <c r="Y232" s="9"/>
      <c r="Z232" s="9"/>
      <c r="AA232" s="9"/>
      <c r="AB232" s="9"/>
      <c r="AC232" s="9"/>
      <c r="AD232" s="9"/>
      <c r="AE232" s="9"/>
      <c r="AF232" s="9"/>
      <c r="AG232" s="9"/>
      <c r="AH232" s="9"/>
      <c r="AI232" s="9"/>
      <c r="AJ232" s="11">
        <f t="shared" si="12"/>
        <v>0</v>
      </c>
      <c r="AK232" s="11">
        <f t="shared" si="13"/>
        <v>0</v>
      </c>
      <c r="AL232" s="47" t="e">
        <f t="shared" si="14"/>
        <v>#DIV/0!</v>
      </c>
    </row>
    <row r="233" spans="1:38" x14ac:dyDescent="0.25">
      <c r="A233" s="10">
        <f t="shared" si="15"/>
        <v>232</v>
      </c>
      <c r="B233" s="11">
        <f>Enrollment!B233</f>
        <v>0</v>
      </c>
      <c r="C233" s="12">
        <f>Enrollment!D233</f>
        <v>0</v>
      </c>
      <c r="D233" s="51">
        <f>Enrollment!N233</f>
        <v>0</v>
      </c>
      <c r="E233" s="29"/>
      <c r="F233" s="29"/>
      <c r="G233" s="29"/>
      <c r="H233" s="29"/>
      <c r="I233" s="29"/>
      <c r="J233" s="29"/>
      <c r="K233" s="29"/>
      <c r="L233" s="29"/>
      <c r="M233" s="29"/>
      <c r="N233" s="29"/>
      <c r="O233" s="29"/>
      <c r="P233" s="9"/>
      <c r="Q233" s="9"/>
      <c r="R233" s="9"/>
      <c r="S233" s="9"/>
      <c r="T233" s="9"/>
      <c r="U233" s="9"/>
      <c r="V233" s="9"/>
      <c r="W233" s="9"/>
      <c r="X233" s="9"/>
      <c r="Y233" s="9"/>
      <c r="Z233" s="9"/>
      <c r="AA233" s="9"/>
      <c r="AB233" s="9"/>
      <c r="AC233" s="9"/>
      <c r="AD233" s="9"/>
      <c r="AE233" s="9"/>
      <c r="AF233" s="9"/>
      <c r="AG233" s="9"/>
      <c r="AH233" s="9"/>
      <c r="AI233" s="9"/>
      <c r="AJ233" s="11">
        <f t="shared" si="12"/>
        <v>0</v>
      </c>
      <c r="AK233" s="11">
        <f t="shared" si="13"/>
        <v>0</v>
      </c>
      <c r="AL233" s="47" t="e">
        <f t="shared" si="14"/>
        <v>#DIV/0!</v>
      </c>
    </row>
    <row r="234" spans="1:38" x14ac:dyDescent="0.25">
      <c r="A234" s="10">
        <f t="shared" si="15"/>
        <v>233</v>
      </c>
      <c r="B234" s="11">
        <f>Enrollment!B234</f>
        <v>0</v>
      </c>
      <c r="C234" s="12">
        <f>Enrollment!D234</f>
        <v>0</v>
      </c>
      <c r="D234" s="51">
        <f>Enrollment!N234</f>
        <v>0</v>
      </c>
      <c r="E234" s="29"/>
      <c r="F234" s="29"/>
      <c r="G234" s="29"/>
      <c r="H234" s="29"/>
      <c r="I234" s="29"/>
      <c r="J234" s="29"/>
      <c r="K234" s="29"/>
      <c r="L234" s="29"/>
      <c r="M234" s="29"/>
      <c r="N234" s="29"/>
      <c r="O234" s="29"/>
      <c r="P234" s="9"/>
      <c r="Q234" s="9"/>
      <c r="R234" s="9"/>
      <c r="S234" s="9"/>
      <c r="T234" s="9"/>
      <c r="U234" s="9"/>
      <c r="V234" s="9"/>
      <c r="W234" s="9"/>
      <c r="X234" s="9"/>
      <c r="Y234" s="9"/>
      <c r="Z234" s="9"/>
      <c r="AA234" s="9"/>
      <c r="AB234" s="9"/>
      <c r="AC234" s="9"/>
      <c r="AD234" s="9"/>
      <c r="AE234" s="9"/>
      <c r="AF234" s="9"/>
      <c r="AG234" s="9"/>
      <c r="AH234" s="9"/>
      <c r="AI234" s="9"/>
      <c r="AJ234" s="11">
        <f t="shared" si="12"/>
        <v>0</v>
      </c>
      <c r="AK234" s="11">
        <f t="shared" si="13"/>
        <v>0</v>
      </c>
      <c r="AL234" s="47" t="e">
        <f t="shared" si="14"/>
        <v>#DIV/0!</v>
      </c>
    </row>
    <row r="235" spans="1:38" x14ac:dyDescent="0.25">
      <c r="A235" s="10">
        <f t="shared" si="15"/>
        <v>234</v>
      </c>
      <c r="B235" s="11">
        <f>Enrollment!B235</f>
        <v>0</v>
      </c>
      <c r="C235" s="12">
        <f>Enrollment!D235</f>
        <v>0</v>
      </c>
      <c r="D235" s="51">
        <f>Enrollment!N235</f>
        <v>0</v>
      </c>
      <c r="E235" s="29"/>
      <c r="F235" s="29"/>
      <c r="G235" s="29"/>
      <c r="H235" s="29"/>
      <c r="I235" s="29"/>
      <c r="J235" s="29"/>
      <c r="K235" s="29"/>
      <c r="L235" s="29"/>
      <c r="M235" s="29"/>
      <c r="N235" s="29"/>
      <c r="O235" s="29"/>
      <c r="P235" s="9"/>
      <c r="Q235" s="9"/>
      <c r="R235" s="9"/>
      <c r="S235" s="9"/>
      <c r="T235" s="9"/>
      <c r="U235" s="9"/>
      <c r="V235" s="9"/>
      <c r="W235" s="9"/>
      <c r="X235" s="9"/>
      <c r="Y235" s="9"/>
      <c r="Z235" s="9"/>
      <c r="AA235" s="9"/>
      <c r="AB235" s="9"/>
      <c r="AC235" s="9"/>
      <c r="AD235" s="9"/>
      <c r="AE235" s="9"/>
      <c r="AF235" s="9"/>
      <c r="AG235" s="9"/>
      <c r="AH235" s="9"/>
      <c r="AI235" s="9"/>
      <c r="AJ235" s="11">
        <f t="shared" si="12"/>
        <v>0</v>
      </c>
      <c r="AK235" s="11">
        <f t="shared" si="13"/>
        <v>0</v>
      </c>
      <c r="AL235" s="47" t="e">
        <f t="shared" si="14"/>
        <v>#DIV/0!</v>
      </c>
    </row>
    <row r="236" spans="1:38" x14ac:dyDescent="0.25">
      <c r="A236" s="10">
        <f t="shared" si="15"/>
        <v>235</v>
      </c>
      <c r="B236" s="11">
        <f>Enrollment!B236</f>
        <v>0</v>
      </c>
      <c r="C236" s="12">
        <f>Enrollment!D236</f>
        <v>0</v>
      </c>
      <c r="D236" s="51">
        <f>Enrollment!N236</f>
        <v>0</v>
      </c>
      <c r="E236" s="29"/>
      <c r="F236" s="29"/>
      <c r="G236" s="29"/>
      <c r="H236" s="29"/>
      <c r="I236" s="29"/>
      <c r="J236" s="29"/>
      <c r="K236" s="29"/>
      <c r="L236" s="29"/>
      <c r="M236" s="29"/>
      <c r="N236" s="29"/>
      <c r="O236" s="29"/>
      <c r="P236" s="9"/>
      <c r="Q236" s="9"/>
      <c r="R236" s="9"/>
      <c r="S236" s="9"/>
      <c r="T236" s="9"/>
      <c r="U236" s="9"/>
      <c r="V236" s="9"/>
      <c r="W236" s="9"/>
      <c r="X236" s="9"/>
      <c r="Y236" s="9"/>
      <c r="Z236" s="9"/>
      <c r="AA236" s="9"/>
      <c r="AB236" s="9"/>
      <c r="AC236" s="9"/>
      <c r="AD236" s="9"/>
      <c r="AE236" s="9"/>
      <c r="AF236" s="9"/>
      <c r="AG236" s="9"/>
      <c r="AH236" s="9"/>
      <c r="AI236" s="9"/>
      <c r="AJ236" s="11">
        <f t="shared" si="12"/>
        <v>0</v>
      </c>
      <c r="AK236" s="11">
        <f t="shared" si="13"/>
        <v>0</v>
      </c>
      <c r="AL236" s="47" t="e">
        <f t="shared" si="14"/>
        <v>#DIV/0!</v>
      </c>
    </row>
    <row r="237" spans="1:38" x14ac:dyDescent="0.25">
      <c r="A237" s="10">
        <f t="shared" si="15"/>
        <v>236</v>
      </c>
      <c r="B237" s="11">
        <f>Enrollment!B237</f>
        <v>0</v>
      </c>
      <c r="C237" s="12">
        <f>Enrollment!D237</f>
        <v>0</v>
      </c>
      <c r="D237" s="51">
        <f>Enrollment!N237</f>
        <v>0</v>
      </c>
      <c r="E237" s="29"/>
      <c r="F237" s="29"/>
      <c r="G237" s="29"/>
      <c r="H237" s="29"/>
      <c r="I237" s="29"/>
      <c r="J237" s="29"/>
      <c r="K237" s="29"/>
      <c r="L237" s="29"/>
      <c r="M237" s="29"/>
      <c r="N237" s="29"/>
      <c r="O237" s="29"/>
      <c r="P237" s="9"/>
      <c r="Q237" s="9"/>
      <c r="R237" s="9"/>
      <c r="S237" s="9"/>
      <c r="T237" s="9"/>
      <c r="U237" s="9"/>
      <c r="V237" s="9"/>
      <c r="W237" s="9"/>
      <c r="X237" s="9"/>
      <c r="Y237" s="9"/>
      <c r="Z237" s="9"/>
      <c r="AA237" s="9"/>
      <c r="AB237" s="9"/>
      <c r="AC237" s="9"/>
      <c r="AD237" s="9"/>
      <c r="AE237" s="9"/>
      <c r="AF237" s="9"/>
      <c r="AG237" s="9"/>
      <c r="AH237" s="9"/>
      <c r="AI237" s="9"/>
      <c r="AJ237" s="11">
        <f t="shared" si="12"/>
        <v>0</v>
      </c>
      <c r="AK237" s="11">
        <f t="shared" si="13"/>
        <v>0</v>
      </c>
      <c r="AL237" s="47" t="e">
        <f t="shared" si="14"/>
        <v>#DIV/0!</v>
      </c>
    </row>
    <row r="238" spans="1:38" x14ac:dyDescent="0.25">
      <c r="A238" s="10">
        <f t="shared" si="15"/>
        <v>237</v>
      </c>
      <c r="B238" s="11">
        <f>Enrollment!B238</f>
        <v>0</v>
      </c>
      <c r="C238" s="12">
        <f>Enrollment!D238</f>
        <v>0</v>
      </c>
      <c r="D238" s="51">
        <f>Enrollment!N238</f>
        <v>0</v>
      </c>
      <c r="E238" s="29"/>
      <c r="F238" s="29"/>
      <c r="G238" s="29"/>
      <c r="H238" s="29"/>
      <c r="I238" s="29"/>
      <c r="J238" s="29"/>
      <c r="K238" s="29"/>
      <c r="L238" s="29"/>
      <c r="M238" s="29"/>
      <c r="N238" s="29"/>
      <c r="O238" s="29"/>
      <c r="P238" s="9"/>
      <c r="Q238" s="9"/>
      <c r="R238" s="9"/>
      <c r="S238" s="9"/>
      <c r="T238" s="9"/>
      <c r="U238" s="9"/>
      <c r="V238" s="9"/>
      <c r="W238" s="9"/>
      <c r="X238" s="9"/>
      <c r="Y238" s="9"/>
      <c r="Z238" s="9"/>
      <c r="AA238" s="9"/>
      <c r="AB238" s="9"/>
      <c r="AC238" s="9"/>
      <c r="AD238" s="9"/>
      <c r="AE238" s="9"/>
      <c r="AF238" s="9"/>
      <c r="AG238" s="9"/>
      <c r="AH238" s="9"/>
      <c r="AI238" s="9"/>
      <c r="AJ238" s="11">
        <f t="shared" si="12"/>
        <v>0</v>
      </c>
      <c r="AK238" s="11">
        <f t="shared" si="13"/>
        <v>0</v>
      </c>
      <c r="AL238" s="47" t="e">
        <f t="shared" si="14"/>
        <v>#DIV/0!</v>
      </c>
    </row>
    <row r="239" spans="1:38" x14ac:dyDescent="0.25">
      <c r="A239" s="10">
        <f t="shared" si="15"/>
        <v>238</v>
      </c>
      <c r="B239" s="11">
        <f>Enrollment!B239</f>
        <v>0</v>
      </c>
      <c r="C239" s="12">
        <f>Enrollment!D239</f>
        <v>0</v>
      </c>
      <c r="D239" s="51">
        <f>Enrollment!N239</f>
        <v>0</v>
      </c>
      <c r="E239" s="29"/>
      <c r="F239" s="29"/>
      <c r="G239" s="29"/>
      <c r="H239" s="29"/>
      <c r="I239" s="29"/>
      <c r="J239" s="29"/>
      <c r="K239" s="29"/>
      <c r="L239" s="29"/>
      <c r="M239" s="29"/>
      <c r="N239" s="29"/>
      <c r="O239" s="29"/>
      <c r="P239" s="9"/>
      <c r="Q239" s="9"/>
      <c r="R239" s="9"/>
      <c r="S239" s="9"/>
      <c r="T239" s="9"/>
      <c r="U239" s="9"/>
      <c r="V239" s="9"/>
      <c r="W239" s="9"/>
      <c r="X239" s="9"/>
      <c r="Y239" s="9"/>
      <c r="Z239" s="9"/>
      <c r="AA239" s="9"/>
      <c r="AB239" s="9"/>
      <c r="AC239" s="9"/>
      <c r="AD239" s="9"/>
      <c r="AE239" s="9"/>
      <c r="AF239" s="9"/>
      <c r="AG239" s="9"/>
      <c r="AH239" s="9"/>
      <c r="AI239" s="9"/>
      <c r="AJ239" s="11">
        <f t="shared" si="12"/>
        <v>0</v>
      </c>
      <c r="AK239" s="11">
        <f t="shared" si="13"/>
        <v>0</v>
      </c>
      <c r="AL239" s="47" t="e">
        <f t="shared" si="14"/>
        <v>#DIV/0!</v>
      </c>
    </row>
    <row r="240" spans="1:38" x14ac:dyDescent="0.25">
      <c r="A240" s="10">
        <f t="shared" si="15"/>
        <v>239</v>
      </c>
      <c r="B240" s="11">
        <f>Enrollment!B240</f>
        <v>0</v>
      </c>
      <c r="C240" s="12">
        <f>Enrollment!D240</f>
        <v>0</v>
      </c>
      <c r="D240" s="51">
        <f>Enrollment!N240</f>
        <v>0</v>
      </c>
      <c r="E240" s="29"/>
      <c r="F240" s="29"/>
      <c r="G240" s="29"/>
      <c r="H240" s="29"/>
      <c r="I240" s="29"/>
      <c r="J240" s="29"/>
      <c r="K240" s="29"/>
      <c r="L240" s="29"/>
      <c r="M240" s="29"/>
      <c r="N240" s="29"/>
      <c r="O240" s="29"/>
      <c r="P240" s="9"/>
      <c r="Q240" s="9"/>
      <c r="R240" s="9"/>
      <c r="S240" s="9"/>
      <c r="T240" s="9"/>
      <c r="U240" s="9"/>
      <c r="V240" s="9"/>
      <c r="W240" s="9"/>
      <c r="X240" s="9"/>
      <c r="Y240" s="9"/>
      <c r="Z240" s="9"/>
      <c r="AA240" s="9"/>
      <c r="AB240" s="9"/>
      <c r="AC240" s="9"/>
      <c r="AD240" s="9"/>
      <c r="AE240" s="9"/>
      <c r="AF240" s="9"/>
      <c r="AG240" s="9"/>
      <c r="AH240" s="9"/>
      <c r="AI240" s="9"/>
      <c r="AJ240" s="11">
        <f t="shared" si="12"/>
        <v>0</v>
      </c>
      <c r="AK240" s="11">
        <f t="shared" si="13"/>
        <v>0</v>
      </c>
      <c r="AL240" s="47" t="e">
        <f t="shared" si="14"/>
        <v>#DIV/0!</v>
      </c>
    </row>
    <row r="241" spans="1:38" x14ac:dyDescent="0.25">
      <c r="A241" s="10">
        <f t="shared" si="15"/>
        <v>240</v>
      </c>
      <c r="B241" s="11">
        <f>Enrollment!B241</f>
        <v>0</v>
      </c>
      <c r="C241" s="12">
        <f>Enrollment!D241</f>
        <v>0</v>
      </c>
      <c r="D241" s="51">
        <f>Enrollment!N241</f>
        <v>0</v>
      </c>
      <c r="E241" s="29"/>
      <c r="F241" s="29"/>
      <c r="G241" s="29"/>
      <c r="H241" s="29"/>
      <c r="I241" s="29"/>
      <c r="J241" s="29"/>
      <c r="K241" s="29"/>
      <c r="L241" s="29"/>
      <c r="M241" s="29"/>
      <c r="N241" s="29"/>
      <c r="O241" s="29"/>
      <c r="P241" s="9"/>
      <c r="Q241" s="9"/>
      <c r="R241" s="9"/>
      <c r="S241" s="9"/>
      <c r="T241" s="9"/>
      <c r="U241" s="9"/>
      <c r="V241" s="9"/>
      <c r="W241" s="9"/>
      <c r="X241" s="9"/>
      <c r="Y241" s="9"/>
      <c r="Z241" s="9"/>
      <c r="AA241" s="9"/>
      <c r="AB241" s="9"/>
      <c r="AC241" s="9"/>
      <c r="AD241" s="9"/>
      <c r="AE241" s="9"/>
      <c r="AF241" s="9"/>
      <c r="AG241" s="9"/>
      <c r="AH241" s="9"/>
      <c r="AI241" s="9"/>
      <c r="AJ241" s="11">
        <f t="shared" si="12"/>
        <v>0</v>
      </c>
      <c r="AK241" s="11">
        <f t="shared" si="13"/>
        <v>0</v>
      </c>
      <c r="AL241" s="47" t="e">
        <f t="shared" si="14"/>
        <v>#DIV/0!</v>
      </c>
    </row>
    <row r="242" spans="1:38" x14ac:dyDescent="0.25">
      <c r="A242" s="10">
        <f t="shared" si="15"/>
        <v>241</v>
      </c>
      <c r="B242" s="11">
        <f>Enrollment!B242</f>
        <v>0</v>
      </c>
      <c r="C242" s="12">
        <f>Enrollment!D242</f>
        <v>0</v>
      </c>
      <c r="D242" s="51">
        <f>Enrollment!N242</f>
        <v>0</v>
      </c>
      <c r="E242" s="29"/>
      <c r="F242" s="29"/>
      <c r="G242" s="29"/>
      <c r="H242" s="29"/>
      <c r="I242" s="29"/>
      <c r="J242" s="29"/>
      <c r="K242" s="29"/>
      <c r="L242" s="29"/>
      <c r="M242" s="29"/>
      <c r="N242" s="29"/>
      <c r="O242" s="29"/>
      <c r="P242" s="9"/>
      <c r="Q242" s="9"/>
      <c r="R242" s="9"/>
      <c r="S242" s="9"/>
      <c r="T242" s="9"/>
      <c r="U242" s="9"/>
      <c r="V242" s="9"/>
      <c r="W242" s="9"/>
      <c r="X242" s="9"/>
      <c r="Y242" s="9"/>
      <c r="Z242" s="9"/>
      <c r="AA242" s="9"/>
      <c r="AB242" s="9"/>
      <c r="AC242" s="9"/>
      <c r="AD242" s="9"/>
      <c r="AE242" s="9"/>
      <c r="AF242" s="9"/>
      <c r="AG242" s="9"/>
      <c r="AH242" s="9"/>
      <c r="AI242" s="9"/>
      <c r="AJ242" s="11">
        <f t="shared" si="12"/>
        <v>0</v>
      </c>
      <c r="AK242" s="11">
        <f t="shared" si="13"/>
        <v>0</v>
      </c>
      <c r="AL242" s="47" t="e">
        <f t="shared" si="14"/>
        <v>#DIV/0!</v>
      </c>
    </row>
    <row r="243" spans="1:38" x14ac:dyDescent="0.25">
      <c r="A243" s="10">
        <f t="shared" si="15"/>
        <v>242</v>
      </c>
      <c r="B243" s="11">
        <f>Enrollment!B243</f>
        <v>0</v>
      </c>
      <c r="C243" s="12">
        <f>Enrollment!D243</f>
        <v>0</v>
      </c>
      <c r="D243" s="51">
        <f>Enrollment!N243</f>
        <v>0</v>
      </c>
      <c r="E243" s="29"/>
      <c r="F243" s="29"/>
      <c r="G243" s="29"/>
      <c r="H243" s="29"/>
      <c r="I243" s="29"/>
      <c r="J243" s="29"/>
      <c r="K243" s="29"/>
      <c r="L243" s="29"/>
      <c r="M243" s="29"/>
      <c r="N243" s="29"/>
      <c r="O243" s="29"/>
      <c r="P243" s="9"/>
      <c r="Q243" s="9"/>
      <c r="R243" s="9"/>
      <c r="S243" s="9"/>
      <c r="T243" s="9"/>
      <c r="U243" s="9"/>
      <c r="V243" s="9"/>
      <c r="W243" s="9"/>
      <c r="X243" s="9"/>
      <c r="Y243" s="9"/>
      <c r="Z243" s="9"/>
      <c r="AA243" s="9"/>
      <c r="AB243" s="9"/>
      <c r="AC243" s="9"/>
      <c r="AD243" s="9"/>
      <c r="AE243" s="9"/>
      <c r="AF243" s="9"/>
      <c r="AG243" s="9"/>
      <c r="AH243" s="9"/>
      <c r="AI243" s="9"/>
      <c r="AJ243" s="11">
        <f t="shared" si="12"/>
        <v>0</v>
      </c>
      <c r="AK243" s="11">
        <f t="shared" si="13"/>
        <v>0</v>
      </c>
      <c r="AL243" s="47" t="e">
        <f t="shared" si="14"/>
        <v>#DIV/0!</v>
      </c>
    </row>
    <row r="244" spans="1:38" x14ac:dyDescent="0.25">
      <c r="A244" s="10">
        <f t="shared" si="15"/>
        <v>243</v>
      </c>
      <c r="B244" s="11">
        <f>Enrollment!B244</f>
        <v>0</v>
      </c>
      <c r="C244" s="12">
        <f>Enrollment!D244</f>
        <v>0</v>
      </c>
      <c r="D244" s="51">
        <f>Enrollment!N244</f>
        <v>0</v>
      </c>
      <c r="E244" s="29"/>
      <c r="F244" s="29"/>
      <c r="G244" s="29"/>
      <c r="H244" s="29"/>
      <c r="I244" s="29"/>
      <c r="J244" s="29"/>
      <c r="K244" s="29"/>
      <c r="L244" s="29"/>
      <c r="M244" s="29"/>
      <c r="N244" s="29"/>
      <c r="O244" s="29"/>
      <c r="P244" s="9"/>
      <c r="Q244" s="9"/>
      <c r="R244" s="9"/>
      <c r="S244" s="9"/>
      <c r="T244" s="9"/>
      <c r="U244" s="9"/>
      <c r="V244" s="9"/>
      <c r="W244" s="9"/>
      <c r="X244" s="9"/>
      <c r="Y244" s="9"/>
      <c r="Z244" s="9"/>
      <c r="AA244" s="9"/>
      <c r="AB244" s="9"/>
      <c r="AC244" s="9"/>
      <c r="AD244" s="9"/>
      <c r="AE244" s="9"/>
      <c r="AF244" s="9"/>
      <c r="AG244" s="9"/>
      <c r="AH244" s="9"/>
      <c r="AI244" s="9"/>
      <c r="AJ244" s="11">
        <f t="shared" si="12"/>
        <v>0</v>
      </c>
      <c r="AK244" s="11">
        <f t="shared" si="13"/>
        <v>0</v>
      </c>
      <c r="AL244" s="47" t="e">
        <f t="shared" si="14"/>
        <v>#DIV/0!</v>
      </c>
    </row>
    <row r="245" spans="1:38" x14ac:dyDescent="0.25">
      <c r="A245" s="10">
        <f t="shared" si="15"/>
        <v>244</v>
      </c>
      <c r="B245" s="11">
        <f>Enrollment!B245</f>
        <v>0</v>
      </c>
      <c r="C245" s="12">
        <f>Enrollment!D245</f>
        <v>0</v>
      </c>
      <c r="D245" s="51">
        <f>Enrollment!N245</f>
        <v>0</v>
      </c>
      <c r="E245" s="29"/>
      <c r="F245" s="29"/>
      <c r="G245" s="29"/>
      <c r="H245" s="29"/>
      <c r="I245" s="29"/>
      <c r="J245" s="29"/>
      <c r="K245" s="29"/>
      <c r="L245" s="29"/>
      <c r="M245" s="29"/>
      <c r="N245" s="29"/>
      <c r="O245" s="29"/>
      <c r="P245" s="9"/>
      <c r="Q245" s="9"/>
      <c r="R245" s="9"/>
      <c r="S245" s="9"/>
      <c r="T245" s="9"/>
      <c r="U245" s="9"/>
      <c r="V245" s="9"/>
      <c r="W245" s="9"/>
      <c r="X245" s="9"/>
      <c r="Y245" s="9"/>
      <c r="Z245" s="9"/>
      <c r="AA245" s="9"/>
      <c r="AB245" s="9"/>
      <c r="AC245" s="9"/>
      <c r="AD245" s="9"/>
      <c r="AE245" s="9"/>
      <c r="AF245" s="9"/>
      <c r="AG245" s="9"/>
      <c r="AH245" s="9"/>
      <c r="AI245" s="9"/>
      <c r="AJ245" s="11">
        <f t="shared" si="12"/>
        <v>0</v>
      </c>
      <c r="AK245" s="11">
        <f t="shared" si="13"/>
        <v>0</v>
      </c>
      <c r="AL245" s="47" t="e">
        <f t="shared" si="14"/>
        <v>#DIV/0!</v>
      </c>
    </row>
    <row r="246" spans="1:38" x14ac:dyDescent="0.25">
      <c r="A246" s="10">
        <f t="shared" si="15"/>
        <v>245</v>
      </c>
      <c r="B246" s="11">
        <f>Enrollment!B246</f>
        <v>0</v>
      </c>
      <c r="C246" s="12">
        <f>Enrollment!D246</f>
        <v>0</v>
      </c>
      <c r="D246" s="51">
        <f>Enrollment!N246</f>
        <v>0</v>
      </c>
      <c r="E246" s="29"/>
      <c r="F246" s="29"/>
      <c r="G246" s="29"/>
      <c r="H246" s="29"/>
      <c r="I246" s="29"/>
      <c r="J246" s="29"/>
      <c r="K246" s="29"/>
      <c r="L246" s="29"/>
      <c r="M246" s="29"/>
      <c r="N246" s="29"/>
      <c r="O246" s="29"/>
      <c r="P246" s="9"/>
      <c r="Q246" s="9"/>
      <c r="R246" s="9"/>
      <c r="S246" s="9"/>
      <c r="T246" s="9"/>
      <c r="U246" s="9"/>
      <c r="V246" s="9"/>
      <c r="W246" s="9"/>
      <c r="X246" s="9"/>
      <c r="Y246" s="9"/>
      <c r="Z246" s="9"/>
      <c r="AA246" s="9"/>
      <c r="AB246" s="9"/>
      <c r="AC246" s="9"/>
      <c r="AD246" s="9"/>
      <c r="AE246" s="9"/>
      <c r="AF246" s="9"/>
      <c r="AG246" s="9"/>
      <c r="AH246" s="9"/>
      <c r="AI246" s="9"/>
      <c r="AJ246" s="11">
        <f t="shared" si="12"/>
        <v>0</v>
      </c>
      <c r="AK246" s="11">
        <f t="shared" si="13"/>
        <v>0</v>
      </c>
      <c r="AL246" s="47" t="e">
        <f t="shared" si="14"/>
        <v>#DIV/0!</v>
      </c>
    </row>
    <row r="247" spans="1:38" x14ac:dyDescent="0.25">
      <c r="A247" s="10">
        <f t="shared" si="15"/>
        <v>246</v>
      </c>
      <c r="B247" s="11">
        <f>Enrollment!B247</f>
        <v>0</v>
      </c>
      <c r="C247" s="12">
        <f>Enrollment!D247</f>
        <v>0</v>
      </c>
      <c r="D247" s="51">
        <f>Enrollment!N247</f>
        <v>0</v>
      </c>
      <c r="E247" s="29"/>
      <c r="F247" s="29"/>
      <c r="G247" s="29"/>
      <c r="H247" s="29"/>
      <c r="I247" s="29"/>
      <c r="J247" s="29"/>
      <c r="K247" s="29"/>
      <c r="L247" s="29"/>
      <c r="M247" s="29"/>
      <c r="N247" s="29"/>
      <c r="O247" s="29"/>
      <c r="P247" s="9"/>
      <c r="Q247" s="9"/>
      <c r="R247" s="9"/>
      <c r="S247" s="9"/>
      <c r="T247" s="9"/>
      <c r="U247" s="9"/>
      <c r="V247" s="9"/>
      <c r="W247" s="9"/>
      <c r="X247" s="9"/>
      <c r="Y247" s="9"/>
      <c r="Z247" s="9"/>
      <c r="AA247" s="9"/>
      <c r="AB247" s="9"/>
      <c r="AC247" s="9"/>
      <c r="AD247" s="9"/>
      <c r="AE247" s="9"/>
      <c r="AF247" s="9"/>
      <c r="AG247" s="9"/>
      <c r="AH247" s="9"/>
      <c r="AI247" s="9"/>
      <c r="AJ247" s="11">
        <f t="shared" si="12"/>
        <v>0</v>
      </c>
      <c r="AK247" s="11">
        <f t="shared" si="13"/>
        <v>0</v>
      </c>
      <c r="AL247" s="47" t="e">
        <f t="shared" si="14"/>
        <v>#DIV/0!</v>
      </c>
    </row>
    <row r="248" spans="1:38" x14ac:dyDescent="0.25">
      <c r="A248" s="10">
        <f t="shared" si="15"/>
        <v>247</v>
      </c>
      <c r="B248" s="11">
        <f>Enrollment!B248</f>
        <v>0</v>
      </c>
      <c r="C248" s="12">
        <f>Enrollment!D248</f>
        <v>0</v>
      </c>
      <c r="D248" s="51">
        <f>Enrollment!N248</f>
        <v>0</v>
      </c>
      <c r="E248" s="29"/>
      <c r="F248" s="29"/>
      <c r="G248" s="29"/>
      <c r="H248" s="29"/>
      <c r="I248" s="29"/>
      <c r="J248" s="29"/>
      <c r="K248" s="29"/>
      <c r="L248" s="29"/>
      <c r="M248" s="29"/>
      <c r="N248" s="29"/>
      <c r="O248" s="29"/>
      <c r="P248" s="9"/>
      <c r="Q248" s="9"/>
      <c r="R248" s="9"/>
      <c r="S248" s="9"/>
      <c r="T248" s="9"/>
      <c r="U248" s="9"/>
      <c r="V248" s="9"/>
      <c r="W248" s="9"/>
      <c r="X248" s="9"/>
      <c r="Y248" s="9"/>
      <c r="Z248" s="9"/>
      <c r="AA248" s="9"/>
      <c r="AB248" s="9"/>
      <c r="AC248" s="9"/>
      <c r="AD248" s="9"/>
      <c r="AE248" s="9"/>
      <c r="AF248" s="9"/>
      <c r="AG248" s="9"/>
      <c r="AH248" s="9"/>
      <c r="AI248" s="9"/>
      <c r="AJ248" s="11">
        <f t="shared" si="12"/>
        <v>0</v>
      </c>
      <c r="AK248" s="11">
        <f t="shared" si="13"/>
        <v>0</v>
      </c>
      <c r="AL248" s="47" t="e">
        <f t="shared" si="14"/>
        <v>#DIV/0!</v>
      </c>
    </row>
    <row r="249" spans="1:38" x14ac:dyDescent="0.25">
      <c r="A249" s="10">
        <f t="shared" si="15"/>
        <v>248</v>
      </c>
      <c r="B249" s="11">
        <f>Enrollment!B249</f>
        <v>0</v>
      </c>
      <c r="C249" s="12">
        <f>Enrollment!D249</f>
        <v>0</v>
      </c>
      <c r="D249" s="51">
        <f>Enrollment!N249</f>
        <v>0</v>
      </c>
      <c r="E249" s="29"/>
      <c r="F249" s="29"/>
      <c r="G249" s="29"/>
      <c r="H249" s="29"/>
      <c r="I249" s="29"/>
      <c r="J249" s="29"/>
      <c r="K249" s="29"/>
      <c r="L249" s="29"/>
      <c r="M249" s="29"/>
      <c r="N249" s="29"/>
      <c r="O249" s="29"/>
      <c r="P249" s="9"/>
      <c r="Q249" s="9"/>
      <c r="R249" s="9"/>
      <c r="S249" s="9"/>
      <c r="T249" s="9"/>
      <c r="U249" s="9"/>
      <c r="V249" s="9"/>
      <c r="W249" s="9"/>
      <c r="X249" s="9"/>
      <c r="Y249" s="9"/>
      <c r="Z249" s="9"/>
      <c r="AA249" s="9"/>
      <c r="AB249" s="9"/>
      <c r="AC249" s="9"/>
      <c r="AD249" s="9"/>
      <c r="AE249" s="9"/>
      <c r="AF249" s="9"/>
      <c r="AG249" s="9"/>
      <c r="AH249" s="9"/>
      <c r="AI249" s="9"/>
      <c r="AJ249" s="11">
        <f t="shared" si="12"/>
        <v>0</v>
      </c>
      <c r="AK249" s="11">
        <f t="shared" si="13"/>
        <v>0</v>
      </c>
      <c r="AL249" s="47" t="e">
        <f t="shared" si="14"/>
        <v>#DIV/0!</v>
      </c>
    </row>
    <row r="250" spans="1:38" x14ac:dyDescent="0.25">
      <c r="A250" s="10">
        <f t="shared" si="15"/>
        <v>249</v>
      </c>
      <c r="B250" s="11">
        <f>Enrollment!B250</f>
        <v>0</v>
      </c>
      <c r="C250" s="12">
        <f>Enrollment!D250</f>
        <v>0</v>
      </c>
      <c r="D250" s="51">
        <f>Enrollment!N250</f>
        <v>0</v>
      </c>
      <c r="E250" s="29"/>
      <c r="F250" s="29"/>
      <c r="G250" s="29"/>
      <c r="H250" s="29"/>
      <c r="I250" s="29"/>
      <c r="J250" s="29"/>
      <c r="K250" s="29"/>
      <c r="L250" s="29"/>
      <c r="M250" s="29"/>
      <c r="N250" s="29"/>
      <c r="O250" s="29"/>
      <c r="P250" s="9"/>
      <c r="Q250" s="9"/>
      <c r="R250" s="9"/>
      <c r="S250" s="9"/>
      <c r="T250" s="9"/>
      <c r="U250" s="9"/>
      <c r="V250" s="9"/>
      <c r="W250" s="9"/>
      <c r="X250" s="9"/>
      <c r="Y250" s="9"/>
      <c r="Z250" s="9"/>
      <c r="AA250" s="9"/>
      <c r="AB250" s="9"/>
      <c r="AC250" s="9"/>
      <c r="AD250" s="9"/>
      <c r="AE250" s="9"/>
      <c r="AF250" s="9"/>
      <c r="AG250" s="9"/>
      <c r="AH250" s="9"/>
      <c r="AI250" s="9"/>
      <c r="AJ250" s="11">
        <f t="shared" si="12"/>
        <v>0</v>
      </c>
      <c r="AK250" s="11">
        <f t="shared" si="13"/>
        <v>0</v>
      </c>
      <c r="AL250" s="47" t="e">
        <f t="shared" si="14"/>
        <v>#DIV/0!</v>
      </c>
    </row>
    <row r="251" spans="1:38" x14ac:dyDescent="0.25">
      <c r="A251" s="10">
        <f t="shared" si="15"/>
        <v>250</v>
      </c>
      <c r="B251" s="11">
        <f>Enrollment!B251</f>
        <v>0</v>
      </c>
      <c r="C251" s="12">
        <f>Enrollment!D251</f>
        <v>0</v>
      </c>
      <c r="D251" s="51">
        <f>Enrollment!N251</f>
        <v>0</v>
      </c>
      <c r="E251" s="29"/>
      <c r="F251" s="29"/>
      <c r="G251" s="29"/>
      <c r="H251" s="29"/>
      <c r="I251" s="29"/>
      <c r="J251" s="29"/>
      <c r="K251" s="29"/>
      <c r="L251" s="29"/>
      <c r="M251" s="29"/>
      <c r="N251" s="29"/>
      <c r="O251" s="29"/>
      <c r="P251" s="9"/>
      <c r="Q251" s="9"/>
      <c r="R251" s="9"/>
      <c r="S251" s="9"/>
      <c r="T251" s="9"/>
      <c r="U251" s="9"/>
      <c r="V251" s="9"/>
      <c r="W251" s="9"/>
      <c r="X251" s="9"/>
      <c r="Y251" s="9"/>
      <c r="Z251" s="9"/>
      <c r="AA251" s="9"/>
      <c r="AB251" s="9"/>
      <c r="AC251" s="9"/>
      <c r="AD251" s="9"/>
      <c r="AE251" s="9"/>
      <c r="AF251" s="9"/>
      <c r="AG251" s="9"/>
      <c r="AH251" s="9"/>
      <c r="AI251" s="9"/>
      <c r="AJ251" s="11">
        <f t="shared" si="12"/>
        <v>0</v>
      </c>
      <c r="AK251" s="11">
        <f t="shared" si="13"/>
        <v>0</v>
      </c>
      <c r="AL251" s="47" t="e">
        <f t="shared" si="14"/>
        <v>#DIV/0!</v>
      </c>
    </row>
    <row r="252" spans="1:38" x14ac:dyDescent="0.25">
      <c r="A252" s="10">
        <f t="shared" si="15"/>
        <v>251</v>
      </c>
      <c r="B252" s="11">
        <f>Enrollment!B252</f>
        <v>0</v>
      </c>
      <c r="C252" s="12">
        <f>Enrollment!D252</f>
        <v>0</v>
      </c>
      <c r="D252" s="51">
        <f>Enrollment!N252</f>
        <v>0</v>
      </c>
      <c r="E252" s="29"/>
      <c r="F252" s="29"/>
      <c r="G252" s="29"/>
      <c r="H252" s="29"/>
      <c r="I252" s="29"/>
      <c r="J252" s="29"/>
      <c r="K252" s="29"/>
      <c r="L252" s="29"/>
      <c r="M252" s="29"/>
      <c r="N252" s="29"/>
      <c r="O252" s="29"/>
      <c r="P252" s="9"/>
      <c r="Q252" s="9"/>
      <c r="R252" s="9"/>
      <c r="S252" s="9"/>
      <c r="T252" s="9"/>
      <c r="U252" s="9"/>
      <c r="V252" s="9"/>
      <c r="W252" s="9"/>
      <c r="X252" s="9"/>
      <c r="Y252" s="9"/>
      <c r="Z252" s="9"/>
      <c r="AA252" s="9"/>
      <c r="AB252" s="9"/>
      <c r="AC252" s="9"/>
      <c r="AD252" s="9"/>
      <c r="AE252" s="9"/>
      <c r="AF252" s="9"/>
      <c r="AG252" s="9"/>
      <c r="AH252" s="9"/>
      <c r="AI252" s="9"/>
      <c r="AJ252" s="11">
        <f t="shared" si="12"/>
        <v>0</v>
      </c>
      <c r="AK252" s="11">
        <f t="shared" si="13"/>
        <v>0</v>
      </c>
      <c r="AL252" s="47" t="e">
        <f t="shared" si="14"/>
        <v>#DIV/0!</v>
      </c>
    </row>
    <row r="253" spans="1:38" x14ac:dyDescent="0.25">
      <c r="A253" s="10">
        <f t="shared" si="15"/>
        <v>252</v>
      </c>
      <c r="B253" s="11">
        <f>Enrollment!B253</f>
        <v>0</v>
      </c>
      <c r="C253" s="12">
        <f>Enrollment!D253</f>
        <v>0</v>
      </c>
      <c r="D253" s="51">
        <f>Enrollment!N253</f>
        <v>0</v>
      </c>
      <c r="E253" s="29"/>
      <c r="F253" s="29"/>
      <c r="G253" s="29"/>
      <c r="H253" s="29"/>
      <c r="I253" s="29"/>
      <c r="J253" s="29"/>
      <c r="K253" s="29"/>
      <c r="L253" s="29"/>
      <c r="M253" s="29"/>
      <c r="N253" s="29"/>
      <c r="O253" s="29"/>
      <c r="P253" s="9"/>
      <c r="Q253" s="9"/>
      <c r="R253" s="9"/>
      <c r="S253" s="9"/>
      <c r="T253" s="9"/>
      <c r="U253" s="9"/>
      <c r="V253" s="9"/>
      <c r="W253" s="9"/>
      <c r="X253" s="9"/>
      <c r="Y253" s="9"/>
      <c r="Z253" s="9"/>
      <c r="AA253" s="9"/>
      <c r="AB253" s="9"/>
      <c r="AC253" s="9"/>
      <c r="AD253" s="9"/>
      <c r="AE253" s="9"/>
      <c r="AF253" s="9"/>
      <c r="AG253" s="9"/>
      <c r="AH253" s="9"/>
      <c r="AI253" s="9"/>
      <c r="AJ253" s="11">
        <f t="shared" si="12"/>
        <v>0</v>
      </c>
      <c r="AK253" s="11">
        <f t="shared" si="13"/>
        <v>0</v>
      </c>
      <c r="AL253" s="47" t="e">
        <f t="shared" si="14"/>
        <v>#DIV/0!</v>
      </c>
    </row>
    <row r="254" spans="1:38" x14ac:dyDescent="0.25">
      <c r="A254" s="10">
        <f t="shared" si="15"/>
        <v>253</v>
      </c>
      <c r="B254" s="11">
        <f>Enrollment!B254</f>
        <v>0</v>
      </c>
      <c r="C254" s="12">
        <f>Enrollment!D254</f>
        <v>0</v>
      </c>
      <c r="D254" s="51">
        <f>Enrollment!N254</f>
        <v>0</v>
      </c>
      <c r="E254" s="29"/>
      <c r="F254" s="29"/>
      <c r="G254" s="29"/>
      <c r="H254" s="29"/>
      <c r="I254" s="29"/>
      <c r="J254" s="29"/>
      <c r="K254" s="29"/>
      <c r="L254" s="29"/>
      <c r="M254" s="29"/>
      <c r="N254" s="29"/>
      <c r="O254" s="29"/>
      <c r="P254" s="9"/>
      <c r="Q254" s="9"/>
      <c r="R254" s="9"/>
      <c r="S254" s="9"/>
      <c r="T254" s="9"/>
      <c r="U254" s="9"/>
      <c r="V254" s="9"/>
      <c r="W254" s="9"/>
      <c r="X254" s="9"/>
      <c r="Y254" s="9"/>
      <c r="Z254" s="9"/>
      <c r="AA254" s="9"/>
      <c r="AB254" s="9"/>
      <c r="AC254" s="9"/>
      <c r="AD254" s="9"/>
      <c r="AE254" s="9"/>
      <c r="AF254" s="9"/>
      <c r="AG254" s="9"/>
      <c r="AH254" s="9"/>
      <c r="AI254" s="9"/>
      <c r="AJ254" s="11">
        <f t="shared" si="12"/>
        <v>0</v>
      </c>
      <c r="AK254" s="11">
        <f t="shared" si="13"/>
        <v>0</v>
      </c>
      <c r="AL254" s="47" t="e">
        <f t="shared" si="14"/>
        <v>#DIV/0!</v>
      </c>
    </row>
    <row r="255" spans="1:38" x14ac:dyDescent="0.25">
      <c r="A255" s="10">
        <f t="shared" si="15"/>
        <v>254</v>
      </c>
      <c r="B255" s="11">
        <f>Enrollment!B255</f>
        <v>0</v>
      </c>
      <c r="C255" s="12">
        <f>Enrollment!D255</f>
        <v>0</v>
      </c>
      <c r="D255" s="51">
        <f>Enrollment!N255</f>
        <v>0</v>
      </c>
      <c r="E255" s="29"/>
      <c r="F255" s="29"/>
      <c r="G255" s="29"/>
      <c r="H255" s="29"/>
      <c r="I255" s="29"/>
      <c r="J255" s="29"/>
      <c r="K255" s="29"/>
      <c r="L255" s="29"/>
      <c r="M255" s="29"/>
      <c r="N255" s="29"/>
      <c r="O255" s="29"/>
      <c r="P255" s="9"/>
      <c r="Q255" s="9"/>
      <c r="R255" s="9"/>
      <c r="S255" s="9"/>
      <c r="T255" s="9"/>
      <c r="U255" s="9"/>
      <c r="V255" s="9"/>
      <c r="W255" s="9"/>
      <c r="X255" s="9"/>
      <c r="Y255" s="9"/>
      <c r="Z255" s="9"/>
      <c r="AA255" s="9"/>
      <c r="AB255" s="9"/>
      <c r="AC255" s="9"/>
      <c r="AD255" s="9"/>
      <c r="AE255" s="9"/>
      <c r="AF255" s="9"/>
      <c r="AG255" s="9"/>
      <c r="AH255" s="9"/>
      <c r="AI255" s="9"/>
      <c r="AJ255" s="11">
        <f t="shared" si="12"/>
        <v>0</v>
      </c>
      <c r="AK255" s="11">
        <f t="shared" si="13"/>
        <v>0</v>
      </c>
      <c r="AL255" s="47" t="e">
        <f t="shared" si="14"/>
        <v>#DIV/0!</v>
      </c>
    </row>
    <row r="256" spans="1:38" x14ac:dyDescent="0.25">
      <c r="A256" s="10">
        <f t="shared" si="15"/>
        <v>255</v>
      </c>
      <c r="B256" s="11">
        <f>Enrollment!B256</f>
        <v>0</v>
      </c>
      <c r="C256" s="12">
        <f>Enrollment!D256</f>
        <v>0</v>
      </c>
      <c r="D256" s="51">
        <f>Enrollment!N256</f>
        <v>0</v>
      </c>
      <c r="E256" s="29"/>
      <c r="F256" s="29"/>
      <c r="G256" s="29"/>
      <c r="H256" s="29"/>
      <c r="I256" s="29"/>
      <c r="J256" s="29"/>
      <c r="K256" s="29"/>
      <c r="L256" s="29"/>
      <c r="M256" s="29"/>
      <c r="N256" s="29"/>
      <c r="O256" s="29"/>
      <c r="P256" s="9"/>
      <c r="Q256" s="9"/>
      <c r="R256" s="9"/>
      <c r="S256" s="9"/>
      <c r="T256" s="9"/>
      <c r="U256" s="9"/>
      <c r="V256" s="9"/>
      <c r="W256" s="9"/>
      <c r="X256" s="9"/>
      <c r="Y256" s="9"/>
      <c r="Z256" s="9"/>
      <c r="AA256" s="9"/>
      <c r="AB256" s="9"/>
      <c r="AC256" s="9"/>
      <c r="AD256" s="9"/>
      <c r="AE256" s="9"/>
      <c r="AF256" s="9"/>
      <c r="AG256" s="9"/>
      <c r="AH256" s="9"/>
      <c r="AI256" s="9"/>
      <c r="AJ256" s="11">
        <f t="shared" si="12"/>
        <v>0</v>
      </c>
      <c r="AK256" s="11">
        <f t="shared" si="13"/>
        <v>0</v>
      </c>
      <c r="AL256" s="47" t="e">
        <f t="shared" si="14"/>
        <v>#DIV/0!</v>
      </c>
    </row>
    <row r="257" spans="1:38" x14ac:dyDescent="0.25">
      <c r="A257" s="10">
        <f t="shared" si="15"/>
        <v>256</v>
      </c>
      <c r="B257" s="11">
        <f>Enrollment!B257</f>
        <v>0</v>
      </c>
      <c r="C257" s="12">
        <f>Enrollment!D257</f>
        <v>0</v>
      </c>
      <c r="D257" s="51">
        <f>Enrollment!N257</f>
        <v>0</v>
      </c>
      <c r="E257" s="29"/>
      <c r="F257" s="29"/>
      <c r="G257" s="29"/>
      <c r="H257" s="29"/>
      <c r="I257" s="29"/>
      <c r="J257" s="29"/>
      <c r="K257" s="29"/>
      <c r="L257" s="29"/>
      <c r="M257" s="29"/>
      <c r="N257" s="29"/>
      <c r="O257" s="29"/>
      <c r="P257" s="9"/>
      <c r="Q257" s="9"/>
      <c r="R257" s="9"/>
      <c r="S257" s="9"/>
      <c r="T257" s="9"/>
      <c r="U257" s="9"/>
      <c r="V257" s="9"/>
      <c r="W257" s="9"/>
      <c r="X257" s="9"/>
      <c r="Y257" s="9"/>
      <c r="Z257" s="9"/>
      <c r="AA257" s="9"/>
      <c r="AB257" s="9"/>
      <c r="AC257" s="9"/>
      <c r="AD257" s="9"/>
      <c r="AE257" s="9"/>
      <c r="AF257" s="9"/>
      <c r="AG257" s="9"/>
      <c r="AH257" s="9"/>
      <c r="AI257" s="9"/>
      <c r="AJ257" s="11">
        <f t="shared" si="12"/>
        <v>0</v>
      </c>
      <c r="AK257" s="11">
        <f t="shared" si="13"/>
        <v>0</v>
      </c>
      <c r="AL257" s="47" t="e">
        <f t="shared" si="14"/>
        <v>#DIV/0!</v>
      </c>
    </row>
    <row r="258" spans="1:38" x14ac:dyDescent="0.25">
      <c r="A258" s="10">
        <f t="shared" si="15"/>
        <v>257</v>
      </c>
      <c r="B258" s="11">
        <f>Enrollment!B258</f>
        <v>0</v>
      </c>
      <c r="C258" s="12">
        <f>Enrollment!D258</f>
        <v>0</v>
      </c>
      <c r="D258" s="51">
        <f>Enrollment!N258</f>
        <v>0</v>
      </c>
      <c r="E258" s="29"/>
      <c r="F258" s="29"/>
      <c r="G258" s="29"/>
      <c r="H258" s="29"/>
      <c r="I258" s="29"/>
      <c r="J258" s="29"/>
      <c r="K258" s="29"/>
      <c r="L258" s="29"/>
      <c r="M258" s="29"/>
      <c r="N258" s="29"/>
      <c r="O258" s="29"/>
      <c r="P258" s="9"/>
      <c r="Q258" s="9"/>
      <c r="R258" s="9"/>
      <c r="S258" s="9"/>
      <c r="T258" s="9"/>
      <c r="U258" s="9"/>
      <c r="V258" s="9"/>
      <c r="W258" s="9"/>
      <c r="X258" s="9"/>
      <c r="Y258" s="9"/>
      <c r="Z258" s="9"/>
      <c r="AA258" s="9"/>
      <c r="AB258" s="9"/>
      <c r="AC258" s="9"/>
      <c r="AD258" s="9"/>
      <c r="AE258" s="9"/>
      <c r="AF258" s="9"/>
      <c r="AG258" s="9"/>
      <c r="AH258" s="9"/>
      <c r="AI258" s="9"/>
      <c r="AJ258" s="11">
        <f t="shared" si="12"/>
        <v>0</v>
      </c>
      <c r="AK258" s="11">
        <f t="shared" si="13"/>
        <v>0</v>
      </c>
      <c r="AL258" s="47" t="e">
        <f t="shared" si="14"/>
        <v>#DIV/0!</v>
      </c>
    </row>
    <row r="259" spans="1:38" x14ac:dyDescent="0.25">
      <c r="A259" s="10">
        <f t="shared" si="15"/>
        <v>258</v>
      </c>
      <c r="B259" s="11">
        <f>Enrollment!B259</f>
        <v>0</v>
      </c>
      <c r="C259" s="12">
        <f>Enrollment!D259</f>
        <v>0</v>
      </c>
      <c r="D259" s="51">
        <f>Enrollment!N259</f>
        <v>0</v>
      </c>
      <c r="E259" s="29"/>
      <c r="F259" s="29"/>
      <c r="G259" s="29"/>
      <c r="H259" s="29"/>
      <c r="I259" s="29"/>
      <c r="J259" s="29"/>
      <c r="K259" s="29"/>
      <c r="L259" s="29"/>
      <c r="M259" s="29"/>
      <c r="N259" s="29"/>
      <c r="O259" s="29"/>
      <c r="P259" s="9"/>
      <c r="Q259" s="9"/>
      <c r="R259" s="9"/>
      <c r="S259" s="9"/>
      <c r="T259" s="9"/>
      <c r="U259" s="9"/>
      <c r="V259" s="9"/>
      <c r="W259" s="9"/>
      <c r="X259" s="9"/>
      <c r="Y259" s="9"/>
      <c r="Z259" s="9"/>
      <c r="AA259" s="9"/>
      <c r="AB259" s="9"/>
      <c r="AC259" s="9"/>
      <c r="AD259" s="9"/>
      <c r="AE259" s="9"/>
      <c r="AF259" s="9"/>
      <c r="AG259" s="9"/>
      <c r="AH259" s="9"/>
      <c r="AI259" s="9"/>
      <c r="AJ259" s="11">
        <f t="shared" ref="AJ259:AJ301" si="16">COUNTIF(E259:AI259,"1")</f>
        <v>0</v>
      </c>
      <c r="AK259" s="11">
        <f t="shared" ref="AK259:AK301" si="17">COUNTIFS(E259:AI259,"1")+COUNTIF(E259:AI259,"0")</f>
        <v>0</v>
      </c>
      <c r="AL259" s="47" t="e">
        <f t="shared" ref="AL259:AL301" si="18">AJ259/AK259</f>
        <v>#DIV/0!</v>
      </c>
    </row>
    <row r="260" spans="1:38" x14ac:dyDescent="0.25">
      <c r="A260" s="10">
        <f t="shared" ref="A260:A301" si="19">A259+1</f>
        <v>259</v>
      </c>
      <c r="B260" s="11">
        <f>Enrollment!B260</f>
        <v>0</v>
      </c>
      <c r="C260" s="12">
        <f>Enrollment!D260</f>
        <v>0</v>
      </c>
      <c r="D260" s="51">
        <f>Enrollment!N260</f>
        <v>0</v>
      </c>
      <c r="E260" s="29"/>
      <c r="F260" s="29"/>
      <c r="G260" s="29"/>
      <c r="H260" s="29"/>
      <c r="I260" s="29"/>
      <c r="J260" s="29"/>
      <c r="K260" s="29"/>
      <c r="L260" s="29"/>
      <c r="M260" s="29"/>
      <c r="N260" s="29"/>
      <c r="O260" s="29"/>
      <c r="P260" s="9"/>
      <c r="Q260" s="9"/>
      <c r="R260" s="9"/>
      <c r="S260" s="9"/>
      <c r="T260" s="9"/>
      <c r="U260" s="9"/>
      <c r="V260" s="9"/>
      <c r="W260" s="9"/>
      <c r="X260" s="9"/>
      <c r="Y260" s="9"/>
      <c r="Z260" s="9"/>
      <c r="AA260" s="9"/>
      <c r="AB260" s="9"/>
      <c r="AC260" s="9"/>
      <c r="AD260" s="9"/>
      <c r="AE260" s="9"/>
      <c r="AF260" s="9"/>
      <c r="AG260" s="9"/>
      <c r="AH260" s="9"/>
      <c r="AI260" s="9"/>
      <c r="AJ260" s="11">
        <f t="shared" si="16"/>
        <v>0</v>
      </c>
      <c r="AK260" s="11">
        <f t="shared" si="17"/>
        <v>0</v>
      </c>
      <c r="AL260" s="47" t="e">
        <f t="shared" si="18"/>
        <v>#DIV/0!</v>
      </c>
    </row>
    <row r="261" spans="1:38" x14ac:dyDescent="0.25">
      <c r="A261" s="10">
        <f t="shared" si="19"/>
        <v>260</v>
      </c>
      <c r="B261" s="11">
        <f>Enrollment!B261</f>
        <v>0</v>
      </c>
      <c r="C261" s="12">
        <f>Enrollment!D261</f>
        <v>0</v>
      </c>
      <c r="D261" s="51">
        <f>Enrollment!N261</f>
        <v>0</v>
      </c>
      <c r="E261" s="29"/>
      <c r="F261" s="29"/>
      <c r="G261" s="29"/>
      <c r="H261" s="29"/>
      <c r="I261" s="29"/>
      <c r="J261" s="29"/>
      <c r="K261" s="29"/>
      <c r="L261" s="29"/>
      <c r="M261" s="29"/>
      <c r="N261" s="29"/>
      <c r="O261" s="29"/>
      <c r="P261" s="9"/>
      <c r="Q261" s="9"/>
      <c r="R261" s="9"/>
      <c r="S261" s="9"/>
      <c r="T261" s="9"/>
      <c r="U261" s="9"/>
      <c r="V261" s="9"/>
      <c r="W261" s="9"/>
      <c r="X261" s="9"/>
      <c r="Y261" s="9"/>
      <c r="Z261" s="9"/>
      <c r="AA261" s="9"/>
      <c r="AB261" s="9"/>
      <c r="AC261" s="9"/>
      <c r="AD261" s="9"/>
      <c r="AE261" s="9"/>
      <c r="AF261" s="9"/>
      <c r="AG261" s="9"/>
      <c r="AH261" s="9"/>
      <c r="AI261" s="9"/>
      <c r="AJ261" s="11">
        <f t="shared" si="16"/>
        <v>0</v>
      </c>
      <c r="AK261" s="11">
        <f t="shared" si="17"/>
        <v>0</v>
      </c>
      <c r="AL261" s="47" t="e">
        <f t="shared" si="18"/>
        <v>#DIV/0!</v>
      </c>
    </row>
    <row r="262" spans="1:38" x14ac:dyDescent="0.25">
      <c r="A262" s="10">
        <f t="shared" si="19"/>
        <v>261</v>
      </c>
      <c r="B262" s="11">
        <f>Enrollment!B262</f>
        <v>0</v>
      </c>
      <c r="C262" s="12">
        <f>Enrollment!D262</f>
        <v>0</v>
      </c>
      <c r="D262" s="51">
        <f>Enrollment!N262</f>
        <v>0</v>
      </c>
      <c r="E262" s="29"/>
      <c r="F262" s="29"/>
      <c r="G262" s="29"/>
      <c r="H262" s="29"/>
      <c r="I262" s="29"/>
      <c r="J262" s="29"/>
      <c r="K262" s="29"/>
      <c r="L262" s="29"/>
      <c r="M262" s="29"/>
      <c r="N262" s="29"/>
      <c r="O262" s="29"/>
      <c r="P262" s="9"/>
      <c r="Q262" s="9"/>
      <c r="R262" s="9"/>
      <c r="S262" s="9"/>
      <c r="T262" s="9"/>
      <c r="U262" s="9"/>
      <c r="V262" s="9"/>
      <c r="W262" s="9"/>
      <c r="X262" s="9"/>
      <c r="Y262" s="9"/>
      <c r="Z262" s="9"/>
      <c r="AA262" s="9"/>
      <c r="AB262" s="9"/>
      <c r="AC262" s="9"/>
      <c r="AD262" s="9"/>
      <c r="AE262" s="9"/>
      <c r="AF262" s="9"/>
      <c r="AG262" s="9"/>
      <c r="AH262" s="9"/>
      <c r="AI262" s="9"/>
      <c r="AJ262" s="11">
        <f t="shared" si="16"/>
        <v>0</v>
      </c>
      <c r="AK262" s="11">
        <f t="shared" si="17"/>
        <v>0</v>
      </c>
      <c r="AL262" s="47" t="e">
        <f t="shared" si="18"/>
        <v>#DIV/0!</v>
      </c>
    </row>
    <row r="263" spans="1:38" x14ac:dyDescent="0.25">
      <c r="A263" s="10">
        <f t="shared" si="19"/>
        <v>262</v>
      </c>
      <c r="B263" s="11">
        <f>Enrollment!B263</f>
        <v>0</v>
      </c>
      <c r="C263" s="12">
        <f>Enrollment!D263</f>
        <v>0</v>
      </c>
      <c r="D263" s="51">
        <f>Enrollment!N263</f>
        <v>0</v>
      </c>
      <c r="E263" s="29"/>
      <c r="F263" s="29"/>
      <c r="G263" s="29"/>
      <c r="H263" s="29"/>
      <c r="I263" s="29"/>
      <c r="J263" s="29"/>
      <c r="K263" s="29"/>
      <c r="L263" s="29"/>
      <c r="M263" s="29"/>
      <c r="N263" s="29"/>
      <c r="O263" s="29"/>
      <c r="P263" s="9"/>
      <c r="Q263" s="9"/>
      <c r="R263" s="9"/>
      <c r="S263" s="9"/>
      <c r="T263" s="9"/>
      <c r="U263" s="9"/>
      <c r="V263" s="9"/>
      <c r="W263" s="9"/>
      <c r="X263" s="9"/>
      <c r="Y263" s="9"/>
      <c r="Z263" s="9"/>
      <c r="AA263" s="9"/>
      <c r="AB263" s="9"/>
      <c r="AC263" s="9"/>
      <c r="AD263" s="9"/>
      <c r="AE263" s="9"/>
      <c r="AF263" s="9"/>
      <c r="AG263" s="9"/>
      <c r="AH263" s="9"/>
      <c r="AI263" s="9"/>
      <c r="AJ263" s="11">
        <f t="shared" si="16"/>
        <v>0</v>
      </c>
      <c r="AK263" s="11">
        <f t="shared" si="17"/>
        <v>0</v>
      </c>
      <c r="AL263" s="47" t="e">
        <f t="shared" si="18"/>
        <v>#DIV/0!</v>
      </c>
    </row>
    <row r="264" spans="1:38" x14ac:dyDescent="0.25">
      <c r="A264" s="10">
        <f t="shared" si="19"/>
        <v>263</v>
      </c>
      <c r="B264" s="11">
        <f>Enrollment!B264</f>
        <v>0</v>
      </c>
      <c r="C264" s="12">
        <f>Enrollment!D264</f>
        <v>0</v>
      </c>
      <c r="D264" s="51">
        <f>Enrollment!N264</f>
        <v>0</v>
      </c>
      <c r="E264" s="29"/>
      <c r="F264" s="29"/>
      <c r="G264" s="29"/>
      <c r="H264" s="29"/>
      <c r="I264" s="29"/>
      <c r="J264" s="29"/>
      <c r="K264" s="29"/>
      <c r="L264" s="29"/>
      <c r="M264" s="29"/>
      <c r="N264" s="29"/>
      <c r="O264" s="29"/>
      <c r="P264" s="9"/>
      <c r="Q264" s="9"/>
      <c r="R264" s="9"/>
      <c r="S264" s="9"/>
      <c r="T264" s="9"/>
      <c r="U264" s="9"/>
      <c r="V264" s="9"/>
      <c r="W264" s="9"/>
      <c r="X264" s="9"/>
      <c r="Y264" s="9"/>
      <c r="Z264" s="9"/>
      <c r="AA264" s="9"/>
      <c r="AB264" s="9"/>
      <c r="AC264" s="9"/>
      <c r="AD264" s="9"/>
      <c r="AE264" s="9"/>
      <c r="AF264" s="9"/>
      <c r="AG264" s="9"/>
      <c r="AH264" s="9"/>
      <c r="AI264" s="9"/>
      <c r="AJ264" s="11">
        <f t="shared" si="16"/>
        <v>0</v>
      </c>
      <c r="AK264" s="11">
        <f t="shared" si="17"/>
        <v>0</v>
      </c>
      <c r="AL264" s="47" t="e">
        <f t="shared" si="18"/>
        <v>#DIV/0!</v>
      </c>
    </row>
    <row r="265" spans="1:38" x14ac:dyDescent="0.25">
      <c r="A265" s="10">
        <f t="shared" si="19"/>
        <v>264</v>
      </c>
      <c r="B265" s="11">
        <f>Enrollment!B265</f>
        <v>0</v>
      </c>
      <c r="C265" s="12">
        <f>Enrollment!D265</f>
        <v>0</v>
      </c>
      <c r="D265" s="51">
        <f>Enrollment!N265</f>
        <v>0</v>
      </c>
      <c r="E265" s="29"/>
      <c r="F265" s="29"/>
      <c r="G265" s="29"/>
      <c r="H265" s="29"/>
      <c r="I265" s="29"/>
      <c r="J265" s="29"/>
      <c r="K265" s="29"/>
      <c r="L265" s="29"/>
      <c r="M265" s="29"/>
      <c r="N265" s="29"/>
      <c r="O265" s="29"/>
      <c r="P265" s="9"/>
      <c r="Q265" s="9"/>
      <c r="R265" s="9"/>
      <c r="S265" s="9"/>
      <c r="T265" s="9"/>
      <c r="U265" s="9"/>
      <c r="V265" s="9"/>
      <c r="W265" s="9"/>
      <c r="X265" s="9"/>
      <c r="Y265" s="9"/>
      <c r="Z265" s="9"/>
      <c r="AA265" s="9"/>
      <c r="AB265" s="9"/>
      <c r="AC265" s="9"/>
      <c r="AD265" s="9"/>
      <c r="AE265" s="9"/>
      <c r="AF265" s="9"/>
      <c r="AG265" s="9"/>
      <c r="AH265" s="9"/>
      <c r="AI265" s="9"/>
      <c r="AJ265" s="11">
        <f t="shared" si="16"/>
        <v>0</v>
      </c>
      <c r="AK265" s="11">
        <f t="shared" si="17"/>
        <v>0</v>
      </c>
      <c r="AL265" s="47" t="e">
        <f t="shared" si="18"/>
        <v>#DIV/0!</v>
      </c>
    </row>
    <row r="266" spans="1:38" x14ac:dyDescent="0.25">
      <c r="A266" s="10">
        <f t="shared" si="19"/>
        <v>265</v>
      </c>
      <c r="B266" s="11">
        <f>Enrollment!B266</f>
        <v>0</v>
      </c>
      <c r="C266" s="12">
        <f>Enrollment!D266</f>
        <v>0</v>
      </c>
      <c r="D266" s="51">
        <f>Enrollment!N266</f>
        <v>0</v>
      </c>
      <c r="E266" s="29"/>
      <c r="F266" s="29"/>
      <c r="G266" s="29"/>
      <c r="H266" s="29"/>
      <c r="I266" s="29"/>
      <c r="J266" s="29"/>
      <c r="K266" s="29"/>
      <c r="L266" s="29"/>
      <c r="M266" s="29"/>
      <c r="N266" s="29"/>
      <c r="O266" s="29"/>
      <c r="P266" s="9"/>
      <c r="Q266" s="9"/>
      <c r="R266" s="9"/>
      <c r="S266" s="9"/>
      <c r="T266" s="9"/>
      <c r="U266" s="9"/>
      <c r="V266" s="9"/>
      <c r="W266" s="9"/>
      <c r="X266" s="9"/>
      <c r="Y266" s="9"/>
      <c r="Z266" s="9"/>
      <c r="AA266" s="9"/>
      <c r="AB266" s="9"/>
      <c r="AC266" s="9"/>
      <c r="AD266" s="9"/>
      <c r="AE266" s="9"/>
      <c r="AF266" s="9"/>
      <c r="AG266" s="9"/>
      <c r="AH266" s="9"/>
      <c r="AI266" s="9"/>
      <c r="AJ266" s="11">
        <f t="shared" si="16"/>
        <v>0</v>
      </c>
      <c r="AK266" s="11">
        <f t="shared" si="17"/>
        <v>0</v>
      </c>
      <c r="AL266" s="47" t="e">
        <f t="shared" si="18"/>
        <v>#DIV/0!</v>
      </c>
    </row>
    <row r="267" spans="1:38" x14ac:dyDescent="0.25">
      <c r="A267" s="10">
        <f t="shared" si="19"/>
        <v>266</v>
      </c>
      <c r="B267" s="11">
        <f>Enrollment!B267</f>
        <v>0</v>
      </c>
      <c r="C267" s="12">
        <f>Enrollment!D267</f>
        <v>0</v>
      </c>
      <c r="D267" s="51">
        <f>Enrollment!N267</f>
        <v>0</v>
      </c>
      <c r="E267" s="29"/>
      <c r="F267" s="29"/>
      <c r="G267" s="29"/>
      <c r="H267" s="29"/>
      <c r="I267" s="29"/>
      <c r="J267" s="29"/>
      <c r="K267" s="29"/>
      <c r="L267" s="29"/>
      <c r="M267" s="29"/>
      <c r="N267" s="29"/>
      <c r="O267" s="29"/>
      <c r="P267" s="9"/>
      <c r="Q267" s="9"/>
      <c r="R267" s="9"/>
      <c r="S267" s="9"/>
      <c r="T267" s="9"/>
      <c r="U267" s="9"/>
      <c r="V267" s="9"/>
      <c r="W267" s="9"/>
      <c r="X267" s="9"/>
      <c r="Y267" s="9"/>
      <c r="Z267" s="9"/>
      <c r="AA267" s="9"/>
      <c r="AB267" s="9"/>
      <c r="AC267" s="9"/>
      <c r="AD267" s="9"/>
      <c r="AE267" s="9"/>
      <c r="AF267" s="9"/>
      <c r="AG267" s="9"/>
      <c r="AH267" s="9"/>
      <c r="AI267" s="9"/>
      <c r="AJ267" s="11">
        <f t="shared" si="16"/>
        <v>0</v>
      </c>
      <c r="AK267" s="11">
        <f t="shared" si="17"/>
        <v>0</v>
      </c>
      <c r="AL267" s="47" t="e">
        <f t="shared" si="18"/>
        <v>#DIV/0!</v>
      </c>
    </row>
    <row r="268" spans="1:38" x14ac:dyDescent="0.25">
      <c r="A268" s="10">
        <f t="shared" si="19"/>
        <v>267</v>
      </c>
      <c r="B268" s="11">
        <f>Enrollment!B268</f>
        <v>0</v>
      </c>
      <c r="C268" s="12">
        <f>Enrollment!D268</f>
        <v>0</v>
      </c>
      <c r="D268" s="51">
        <f>Enrollment!N268</f>
        <v>0</v>
      </c>
      <c r="E268" s="29"/>
      <c r="F268" s="29"/>
      <c r="G268" s="29"/>
      <c r="H268" s="29"/>
      <c r="I268" s="29"/>
      <c r="J268" s="29"/>
      <c r="K268" s="29"/>
      <c r="L268" s="29"/>
      <c r="M268" s="29"/>
      <c r="N268" s="29"/>
      <c r="O268" s="29"/>
      <c r="P268" s="9"/>
      <c r="Q268" s="9"/>
      <c r="R268" s="9"/>
      <c r="S268" s="9"/>
      <c r="T268" s="9"/>
      <c r="U268" s="9"/>
      <c r="V268" s="9"/>
      <c r="W268" s="9"/>
      <c r="X268" s="9"/>
      <c r="Y268" s="9"/>
      <c r="Z268" s="9"/>
      <c r="AA268" s="9"/>
      <c r="AB268" s="9"/>
      <c r="AC268" s="9"/>
      <c r="AD268" s="9"/>
      <c r="AE268" s="9"/>
      <c r="AF268" s="9"/>
      <c r="AG268" s="9"/>
      <c r="AH268" s="9"/>
      <c r="AI268" s="9"/>
      <c r="AJ268" s="11">
        <f t="shared" si="16"/>
        <v>0</v>
      </c>
      <c r="AK268" s="11">
        <f t="shared" si="17"/>
        <v>0</v>
      </c>
      <c r="AL268" s="47" t="e">
        <f t="shared" si="18"/>
        <v>#DIV/0!</v>
      </c>
    </row>
    <row r="269" spans="1:38" x14ac:dyDescent="0.25">
      <c r="A269" s="10">
        <f t="shared" si="19"/>
        <v>268</v>
      </c>
      <c r="B269" s="11">
        <f>Enrollment!B269</f>
        <v>0</v>
      </c>
      <c r="C269" s="12">
        <f>Enrollment!D269</f>
        <v>0</v>
      </c>
      <c r="D269" s="51">
        <f>Enrollment!N269</f>
        <v>0</v>
      </c>
      <c r="E269" s="29"/>
      <c r="F269" s="29"/>
      <c r="G269" s="29"/>
      <c r="H269" s="29"/>
      <c r="I269" s="29"/>
      <c r="J269" s="29"/>
      <c r="K269" s="29"/>
      <c r="L269" s="29"/>
      <c r="M269" s="29"/>
      <c r="N269" s="29"/>
      <c r="O269" s="29"/>
      <c r="P269" s="9"/>
      <c r="Q269" s="9"/>
      <c r="R269" s="9"/>
      <c r="S269" s="9"/>
      <c r="T269" s="9"/>
      <c r="U269" s="9"/>
      <c r="V269" s="9"/>
      <c r="W269" s="9"/>
      <c r="X269" s="9"/>
      <c r="Y269" s="9"/>
      <c r="Z269" s="9"/>
      <c r="AA269" s="9"/>
      <c r="AB269" s="9"/>
      <c r="AC269" s="9"/>
      <c r="AD269" s="9"/>
      <c r="AE269" s="9"/>
      <c r="AF269" s="9"/>
      <c r="AG269" s="9"/>
      <c r="AH269" s="9"/>
      <c r="AI269" s="9"/>
      <c r="AJ269" s="11">
        <f t="shared" si="16"/>
        <v>0</v>
      </c>
      <c r="AK269" s="11">
        <f t="shared" si="17"/>
        <v>0</v>
      </c>
      <c r="AL269" s="47" t="e">
        <f t="shared" si="18"/>
        <v>#DIV/0!</v>
      </c>
    </row>
    <row r="270" spans="1:38" x14ac:dyDescent="0.25">
      <c r="A270" s="10">
        <f t="shared" si="19"/>
        <v>269</v>
      </c>
      <c r="B270" s="11">
        <f>Enrollment!B270</f>
        <v>0</v>
      </c>
      <c r="C270" s="12">
        <f>Enrollment!D270</f>
        <v>0</v>
      </c>
      <c r="D270" s="51">
        <f>Enrollment!N270</f>
        <v>0</v>
      </c>
      <c r="E270" s="29"/>
      <c r="F270" s="29"/>
      <c r="G270" s="29"/>
      <c r="H270" s="29"/>
      <c r="I270" s="29"/>
      <c r="J270" s="29"/>
      <c r="K270" s="29"/>
      <c r="L270" s="29"/>
      <c r="M270" s="29"/>
      <c r="N270" s="29"/>
      <c r="O270" s="29"/>
      <c r="P270" s="9"/>
      <c r="Q270" s="9"/>
      <c r="R270" s="9"/>
      <c r="S270" s="9"/>
      <c r="T270" s="9"/>
      <c r="U270" s="9"/>
      <c r="V270" s="9"/>
      <c r="W270" s="9"/>
      <c r="X270" s="9"/>
      <c r="Y270" s="9"/>
      <c r="Z270" s="9"/>
      <c r="AA270" s="9"/>
      <c r="AB270" s="9"/>
      <c r="AC270" s="9"/>
      <c r="AD270" s="9"/>
      <c r="AE270" s="9"/>
      <c r="AF270" s="9"/>
      <c r="AG270" s="9"/>
      <c r="AH270" s="9"/>
      <c r="AI270" s="9"/>
      <c r="AJ270" s="11">
        <f t="shared" si="16"/>
        <v>0</v>
      </c>
      <c r="AK270" s="11">
        <f t="shared" si="17"/>
        <v>0</v>
      </c>
      <c r="AL270" s="47" t="e">
        <f t="shared" si="18"/>
        <v>#DIV/0!</v>
      </c>
    </row>
    <row r="271" spans="1:38" x14ac:dyDescent="0.25">
      <c r="A271" s="10">
        <f t="shared" si="19"/>
        <v>270</v>
      </c>
      <c r="B271" s="11">
        <f>Enrollment!B271</f>
        <v>0</v>
      </c>
      <c r="C271" s="12">
        <f>Enrollment!D271</f>
        <v>0</v>
      </c>
      <c r="D271" s="51">
        <f>Enrollment!N271</f>
        <v>0</v>
      </c>
      <c r="E271" s="29"/>
      <c r="F271" s="29"/>
      <c r="G271" s="29"/>
      <c r="H271" s="29"/>
      <c r="I271" s="29"/>
      <c r="J271" s="29"/>
      <c r="K271" s="29"/>
      <c r="L271" s="29"/>
      <c r="M271" s="29"/>
      <c r="N271" s="29"/>
      <c r="O271" s="29"/>
      <c r="P271" s="9"/>
      <c r="Q271" s="9"/>
      <c r="R271" s="9"/>
      <c r="S271" s="9"/>
      <c r="T271" s="9"/>
      <c r="U271" s="9"/>
      <c r="V271" s="9"/>
      <c r="W271" s="9"/>
      <c r="X271" s="9"/>
      <c r="Y271" s="9"/>
      <c r="Z271" s="9"/>
      <c r="AA271" s="9"/>
      <c r="AB271" s="9"/>
      <c r="AC271" s="9"/>
      <c r="AD271" s="9"/>
      <c r="AE271" s="9"/>
      <c r="AF271" s="9"/>
      <c r="AG271" s="9"/>
      <c r="AH271" s="9"/>
      <c r="AI271" s="9"/>
      <c r="AJ271" s="11">
        <f t="shared" si="16"/>
        <v>0</v>
      </c>
      <c r="AK271" s="11">
        <f t="shared" si="17"/>
        <v>0</v>
      </c>
      <c r="AL271" s="47" t="e">
        <f t="shared" si="18"/>
        <v>#DIV/0!</v>
      </c>
    </row>
    <row r="272" spans="1:38" x14ac:dyDescent="0.25">
      <c r="A272" s="10">
        <f t="shared" si="19"/>
        <v>271</v>
      </c>
      <c r="B272" s="11">
        <f>Enrollment!B272</f>
        <v>0</v>
      </c>
      <c r="C272" s="12">
        <f>Enrollment!D272</f>
        <v>0</v>
      </c>
      <c r="D272" s="51">
        <f>Enrollment!N272</f>
        <v>0</v>
      </c>
      <c r="E272" s="29"/>
      <c r="F272" s="29"/>
      <c r="G272" s="29"/>
      <c r="H272" s="29"/>
      <c r="I272" s="29"/>
      <c r="J272" s="29"/>
      <c r="K272" s="29"/>
      <c r="L272" s="29"/>
      <c r="M272" s="29"/>
      <c r="N272" s="29"/>
      <c r="O272" s="29"/>
      <c r="P272" s="9"/>
      <c r="Q272" s="9"/>
      <c r="R272" s="9"/>
      <c r="S272" s="9"/>
      <c r="T272" s="9"/>
      <c r="U272" s="9"/>
      <c r="V272" s="9"/>
      <c r="W272" s="9"/>
      <c r="X272" s="9"/>
      <c r="Y272" s="9"/>
      <c r="Z272" s="9"/>
      <c r="AA272" s="9"/>
      <c r="AB272" s="9"/>
      <c r="AC272" s="9"/>
      <c r="AD272" s="9"/>
      <c r="AE272" s="9"/>
      <c r="AF272" s="9"/>
      <c r="AG272" s="9"/>
      <c r="AH272" s="9"/>
      <c r="AI272" s="9"/>
      <c r="AJ272" s="11">
        <f t="shared" si="16"/>
        <v>0</v>
      </c>
      <c r="AK272" s="11">
        <f t="shared" si="17"/>
        <v>0</v>
      </c>
      <c r="AL272" s="47" t="e">
        <f t="shared" si="18"/>
        <v>#DIV/0!</v>
      </c>
    </row>
    <row r="273" spans="1:38" x14ac:dyDescent="0.25">
      <c r="A273" s="10">
        <f t="shared" si="19"/>
        <v>272</v>
      </c>
      <c r="B273" s="11">
        <f>Enrollment!B273</f>
        <v>0</v>
      </c>
      <c r="C273" s="12">
        <f>Enrollment!D273</f>
        <v>0</v>
      </c>
      <c r="D273" s="51">
        <f>Enrollment!N273</f>
        <v>0</v>
      </c>
      <c r="E273" s="29"/>
      <c r="F273" s="29"/>
      <c r="G273" s="29"/>
      <c r="H273" s="29"/>
      <c r="I273" s="29"/>
      <c r="J273" s="29"/>
      <c r="K273" s="29"/>
      <c r="L273" s="29"/>
      <c r="M273" s="29"/>
      <c r="N273" s="29"/>
      <c r="O273" s="29"/>
      <c r="P273" s="9"/>
      <c r="Q273" s="9"/>
      <c r="R273" s="9"/>
      <c r="S273" s="9"/>
      <c r="T273" s="9"/>
      <c r="U273" s="9"/>
      <c r="V273" s="9"/>
      <c r="W273" s="9"/>
      <c r="X273" s="9"/>
      <c r="Y273" s="9"/>
      <c r="Z273" s="9"/>
      <c r="AA273" s="9"/>
      <c r="AB273" s="9"/>
      <c r="AC273" s="9"/>
      <c r="AD273" s="9"/>
      <c r="AE273" s="9"/>
      <c r="AF273" s="9"/>
      <c r="AG273" s="9"/>
      <c r="AH273" s="9"/>
      <c r="AI273" s="9"/>
      <c r="AJ273" s="11">
        <f t="shared" si="16"/>
        <v>0</v>
      </c>
      <c r="AK273" s="11">
        <f t="shared" si="17"/>
        <v>0</v>
      </c>
      <c r="AL273" s="47" t="e">
        <f t="shared" si="18"/>
        <v>#DIV/0!</v>
      </c>
    </row>
    <row r="274" spans="1:38" x14ac:dyDescent="0.25">
      <c r="A274" s="10">
        <f t="shared" si="19"/>
        <v>273</v>
      </c>
      <c r="B274" s="11">
        <f>Enrollment!B274</f>
        <v>0</v>
      </c>
      <c r="C274" s="12">
        <f>Enrollment!D274</f>
        <v>0</v>
      </c>
      <c r="D274" s="51">
        <f>Enrollment!N274</f>
        <v>0</v>
      </c>
      <c r="E274" s="29"/>
      <c r="F274" s="29"/>
      <c r="G274" s="29"/>
      <c r="H274" s="29"/>
      <c r="I274" s="29"/>
      <c r="J274" s="29"/>
      <c r="K274" s="29"/>
      <c r="L274" s="29"/>
      <c r="M274" s="29"/>
      <c r="N274" s="29"/>
      <c r="O274" s="29"/>
      <c r="P274" s="9"/>
      <c r="Q274" s="9"/>
      <c r="R274" s="9"/>
      <c r="S274" s="9"/>
      <c r="T274" s="9"/>
      <c r="U274" s="9"/>
      <c r="V274" s="9"/>
      <c r="W274" s="9"/>
      <c r="X274" s="9"/>
      <c r="Y274" s="9"/>
      <c r="Z274" s="9"/>
      <c r="AA274" s="9"/>
      <c r="AB274" s="9"/>
      <c r="AC274" s="9"/>
      <c r="AD274" s="9"/>
      <c r="AE274" s="9"/>
      <c r="AF274" s="9"/>
      <c r="AG274" s="9"/>
      <c r="AH274" s="9"/>
      <c r="AI274" s="9"/>
      <c r="AJ274" s="11">
        <f t="shared" si="16"/>
        <v>0</v>
      </c>
      <c r="AK274" s="11">
        <f t="shared" si="17"/>
        <v>0</v>
      </c>
      <c r="AL274" s="47" t="e">
        <f t="shared" si="18"/>
        <v>#DIV/0!</v>
      </c>
    </row>
    <row r="275" spans="1:38" x14ac:dyDescent="0.25">
      <c r="A275" s="10">
        <f t="shared" si="19"/>
        <v>274</v>
      </c>
      <c r="B275" s="11">
        <f>Enrollment!B275</f>
        <v>0</v>
      </c>
      <c r="C275" s="12">
        <f>Enrollment!D275</f>
        <v>0</v>
      </c>
      <c r="D275" s="51">
        <f>Enrollment!N275</f>
        <v>0</v>
      </c>
      <c r="E275" s="29"/>
      <c r="F275" s="29"/>
      <c r="G275" s="29"/>
      <c r="H275" s="29"/>
      <c r="I275" s="29"/>
      <c r="J275" s="29"/>
      <c r="K275" s="29"/>
      <c r="L275" s="29"/>
      <c r="M275" s="29"/>
      <c r="N275" s="29"/>
      <c r="O275" s="29"/>
      <c r="P275" s="9"/>
      <c r="Q275" s="9"/>
      <c r="R275" s="9"/>
      <c r="S275" s="9"/>
      <c r="T275" s="9"/>
      <c r="U275" s="9"/>
      <c r="V275" s="9"/>
      <c r="W275" s="9"/>
      <c r="X275" s="9"/>
      <c r="Y275" s="9"/>
      <c r="Z275" s="9"/>
      <c r="AA275" s="9"/>
      <c r="AB275" s="9"/>
      <c r="AC275" s="9"/>
      <c r="AD275" s="9"/>
      <c r="AE275" s="9"/>
      <c r="AF275" s="9"/>
      <c r="AG275" s="9"/>
      <c r="AH275" s="9"/>
      <c r="AI275" s="9"/>
      <c r="AJ275" s="11">
        <f t="shared" si="16"/>
        <v>0</v>
      </c>
      <c r="AK275" s="11">
        <f t="shared" si="17"/>
        <v>0</v>
      </c>
      <c r="AL275" s="47" t="e">
        <f t="shared" si="18"/>
        <v>#DIV/0!</v>
      </c>
    </row>
    <row r="276" spans="1:38" x14ac:dyDescent="0.25">
      <c r="A276" s="10">
        <f t="shared" si="19"/>
        <v>275</v>
      </c>
      <c r="B276" s="11">
        <f>Enrollment!B276</f>
        <v>0</v>
      </c>
      <c r="C276" s="12">
        <f>Enrollment!D276</f>
        <v>0</v>
      </c>
      <c r="D276" s="51">
        <f>Enrollment!N276</f>
        <v>0</v>
      </c>
      <c r="E276" s="29"/>
      <c r="F276" s="29"/>
      <c r="G276" s="29"/>
      <c r="H276" s="29"/>
      <c r="I276" s="29"/>
      <c r="J276" s="29"/>
      <c r="K276" s="29"/>
      <c r="L276" s="29"/>
      <c r="M276" s="29"/>
      <c r="N276" s="29"/>
      <c r="O276" s="29"/>
      <c r="P276" s="9"/>
      <c r="Q276" s="9"/>
      <c r="R276" s="9"/>
      <c r="S276" s="9"/>
      <c r="T276" s="9"/>
      <c r="U276" s="9"/>
      <c r="V276" s="9"/>
      <c r="W276" s="9"/>
      <c r="X276" s="9"/>
      <c r="Y276" s="9"/>
      <c r="Z276" s="9"/>
      <c r="AA276" s="9"/>
      <c r="AB276" s="9"/>
      <c r="AC276" s="9"/>
      <c r="AD276" s="9"/>
      <c r="AE276" s="9"/>
      <c r="AF276" s="9"/>
      <c r="AG276" s="9"/>
      <c r="AH276" s="9"/>
      <c r="AI276" s="9"/>
      <c r="AJ276" s="11">
        <f t="shared" si="16"/>
        <v>0</v>
      </c>
      <c r="AK276" s="11">
        <f t="shared" si="17"/>
        <v>0</v>
      </c>
      <c r="AL276" s="47" t="e">
        <f t="shared" si="18"/>
        <v>#DIV/0!</v>
      </c>
    </row>
    <row r="277" spans="1:38" x14ac:dyDescent="0.25">
      <c r="A277" s="10">
        <f t="shared" si="19"/>
        <v>276</v>
      </c>
      <c r="B277" s="11">
        <f>Enrollment!B277</f>
        <v>0</v>
      </c>
      <c r="C277" s="12">
        <f>Enrollment!D277</f>
        <v>0</v>
      </c>
      <c r="D277" s="51">
        <f>Enrollment!N277</f>
        <v>0</v>
      </c>
      <c r="E277" s="29"/>
      <c r="F277" s="29"/>
      <c r="G277" s="29"/>
      <c r="H277" s="29"/>
      <c r="I277" s="29"/>
      <c r="J277" s="29"/>
      <c r="K277" s="29"/>
      <c r="L277" s="29"/>
      <c r="M277" s="29"/>
      <c r="N277" s="29"/>
      <c r="O277" s="29"/>
      <c r="P277" s="9"/>
      <c r="Q277" s="9"/>
      <c r="R277" s="9"/>
      <c r="S277" s="9"/>
      <c r="T277" s="9"/>
      <c r="U277" s="9"/>
      <c r="V277" s="9"/>
      <c r="W277" s="9"/>
      <c r="X277" s="9"/>
      <c r="Y277" s="9"/>
      <c r="Z277" s="9"/>
      <c r="AA277" s="9"/>
      <c r="AB277" s="9"/>
      <c r="AC277" s="9"/>
      <c r="AD277" s="9"/>
      <c r="AE277" s="9"/>
      <c r="AF277" s="9"/>
      <c r="AG277" s="9"/>
      <c r="AH277" s="9"/>
      <c r="AI277" s="9"/>
      <c r="AJ277" s="11">
        <f t="shared" si="16"/>
        <v>0</v>
      </c>
      <c r="AK277" s="11">
        <f t="shared" si="17"/>
        <v>0</v>
      </c>
      <c r="AL277" s="47" t="e">
        <f t="shared" si="18"/>
        <v>#DIV/0!</v>
      </c>
    </row>
    <row r="278" spans="1:38" x14ac:dyDescent="0.25">
      <c r="A278" s="10">
        <f t="shared" si="19"/>
        <v>277</v>
      </c>
      <c r="B278" s="11">
        <f>Enrollment!B278</f>
        <v>0</v>
      </c>
      <c r="C278" s="12">
        <f>Enrollment!D278</f>
        <v>0</v>
      </c>
      <c r="D278" s="51">
        <f>Enrollment!N278</f>
        <v>0</v>
      </c>
      <c r="E278" s="29"/>
      <c r="F278" s="29"/>
      <c r="G278" s="29"/>
      <c r="H278" s="29"/>
      <c r="I278" s="29"/>
      <c r="J278" s="29"/>
      <c r="K278" s="29"/>
      <c r="L278" s="29"/>
      <c r="M278" s="29"/>
      <c r="N278" s="29"/>
      <c r="O278" s="29"/>
      <c r="P278" s="9"/>
      <c r="Q278" s="9"/>
      <c r="R278" s="9"/>
      <c r="S278" s="9"/>
      <c r="T278" s="9"/>
      <c r="U278" s="9"/>
      <c r="V278" s="9"/>
      <c r="W278" s="9"/>
      <c r="X278" s="9"/>
      <c r="Y278" s="9"/>
      <c r="Z278" s="9"/>
      <c r="AA278" s="9"/>
      <c r="AB278" s="9"/>
      <c r="AC278" s="9"/>
      <c r="AD278" s="9"/>
      <c r="AE278" s="9"/>
      <c r="AF278" s="9"/>
      <c r="AG278" s="9"/>
      <c r="AH278" s="9"/>
      <c r="AI278" s="9"/>
      <c r="AJ278" s="11">
        <f t="shared" si="16"/>
        <v>0</v>
      </c>
      <c r="AK278" s="11">
        <f t="shared" si="17"/>
        <v>0</v>
      </c>
      <c r="AL278" s="47" t="e">
        <f t="shared" si="18"/>
        <v>#DIV/0!</v>
      </c>
    </row>
    <row r="279" spans="1:38" x14ac:dyDescent="0.25">
      <c r="A279" s="10">
        <f t="shared" si="19"/>
        <v>278</v>
      </c>
      <c r="B279" s="11">
        <f>Enrollment!B279</f>
        <v>0</v>
      </c>
      <c r="C279" s="12">
        <f>Enrollment!D279</f>
        <v>0</v>
      </c>
      <c r="D279" s="51">
        <f>Enrollment!N279</f>
        <v>0</v>
      </c>
      <c r="E279" s="29"/>
      <c r="F279" s="29"/>
      <c r="G279" s="29"/>
      <c r="H279" s="29"/>
      <c r="I279" s="29"/>
      <c r="J279" s="29"/>
      <c r="K279" s="29"/>
      <c r="L279" s="29"/>
      <c r="M279" s="29"/>
      <c r="N279" s="29"/>
      <c r="O279" s="29"/>
      <c r="P279" s="9"/>
      <c r="Q279" s="9"/>
      <c r="R279" s="9"/>
      <c r="S279" s="9"/>
      <c r="T279" s="9"/>
      <c r="U279" s="9"/>
      <c r="V279" s="9"/>
      <c r="W279" s="9"/>
      <c r="X279" s="9"/>
      <c r="Y279" s="9"/>
      <c r="Z279" s="9"/>
      <c r="AA279" s="9"/>
      <c r="AB279" s="9"/>
      <c r="AC279" s="9"/>
      <c r="AD279" s="9"/>
      <c r="AE279" s="9"/>
      <c r="AF279" s="9"/>
      <c r="AG279" s="9"/>
      <c r="AH279" s="9"/>
      <c r="AI279" s="9"/>
      <c r="AJ279" s="11">
        <f t="shared" si="16"/>
        <v>0</v>
      </c>
      <c r="AK279" s="11">
        <f t="shared" si="17"/>
        <v>0</v>
      </c>
      <c r="AL279" s="47" t="e">
        <f t="shared" si="18"/>
        <v>#DIV/0!</v>
      </c>
    </row>
    <row r="280" spans="1:38" x14ac:dyDescent="0.25">
      <c r="A280" s="10">
        <f t="shared" si="19"/>
        <v>279</v>
      </c>
      <c r="B280" s="11">
        <f>Enrollment!B280</f>
        <v>0</v>
      </c>
      <c r="C280" s="12">
        <f>Enrollment!D280</f>
        <v>0</v>
      </c>
      <c r="D280" s="51">
        <f>Enrollment!N280</f>
        <v>0</v>
      </c>
      <c r="E280" s="29"/>
      <c r="F280" s="29"/>
      <c r="G280" s="29"/>
      <c r="H280" s="29"/>
      <c r="I280" s="29"/>
      <c r="J280" s="29"/>
      <c r="K280" s="29"/>
      <c r="L280" s="29"/>
      <c r="M280" s="29"/>
      <c r="N280" s="29"/>
      <c r="O280" s="29"/>
      <c r="P280" s="9"/>
      <c r="Q280" s="9"/>
      <c r="R280" s="9"/>
      <c r="S280" s="9"/>
      <c r="T280" s="9"/>
      <c r="U280" s="9"/>
      <c r="V280" s="9"/>
      <c r="W280" s="9"/>
      <c r="X280" s="9"/>
      <c r="Y280" s="9"/>
      <c r="Z280" s="9"/>
      <c r="AA280" s="9"/>
      <c r="AB280" s="9"/>
      <c r="AC280" s="9"/>
      <c r="AD280" s="9"/>
      <c r="AE280" s="9"/>
      <c r="AF280" s="9"/>
      <c r="AG280" s="9"/>
      <c r="AH280" s="9"/>
      <c r="AI280" s="9"/>
      <c r="AJ280" s="11">
        <f t="shared" si="16"/>
        <v>0</v>
      </c>
      <c r="AK280" s="11">
        <f t="shared" si="17"/>
        <v>0</v>
      </c>
      <c r="AL280" s="47" t="e">
        <f t="shared" si="18"/>
        <v>#DIV/0!</v>
      </c>
    </row>
    <row r="281" spans="1:38" x14ac:dyDescent="0.25">
      <c r="A281" s="10">
        <f t="shared" si="19"/>
        <v>280</v>
      </c>
      <c r="B281" s="11">
        <f>Enrollment!B281</f>
        <v>0</v>
      </c>
      <c r="C281" s="12">
        <f>Enrollment!D281</f>
        <v>0</v>
      </c>
      <c r="D281" s="51">
        <f>Enrollment!N281</f>
        <v>0</v>
      </c>
      <c r="E281" s="29"/>
      <c r="F281" s="29"/>
      <c r="G281" s="29"/>
      <c r="H281" s="29"/>
      <c r="I281" s="29"/>
      <c r="J281" s="29"/>
      <c r="K281" s="29"/>
      <c r="L281" s="29"/>
      <c r="M281" s="29"/>
      <c r="N281" s="29"/>
      <c r="O281" s="29"/>
      <c r="P281" s="9"/>
      <c r="Q281" s="9"/>
      <c r="R281" s="9"/>
      <c r="S281" s="9"/>
      <c r="T281" s="9"/>
      <c r="U281" s="9"/>
      <c r="V281" s="9"/>
      <c r="W281" s="9"/>
      <c r="X281" s="9"/>
      <c r="Y281" s="9"/>
      <c r="Z281" s="9"/>
      <c r="AA281" s="9"/>
      <c r="AB281" s="9"/>
      <c r="AC281" s="9"/>
      <c r="AD281" s="9"/>
      <c r="AE281" s="9"/>
      <c r="AF281" s="9"/>
      <c r="AG281" s="9"/>
      <c r="AH281" s="9"/>
      <c r="AI281" s="9"/>
      <c r="AJ281" s="11">
        <f t="shared" si="16"/>
        <v>0</v>
      </c>
      <c r="AK281" s="11">
        <f t="shared" si="17"/>
        <v>0</v>
      </c>
      <c r="AL281" s="47" t="e">
        <f t="shared" si="18"/>
        <v>#DIV/0!</v>
      </c>
    </row>
    <row r="282" spans="1:38" x14ac:dyDescent="0.25">
      <c r="A282" s="10">
        <f t="shared" si="19"/>
        <v>281</v>
      </c>
      <c r="B282" s="11">
        <f>Enrollment!B282</f>
        <v>0</v>
      </c>
      <c r="C282" s="12">
        <f>Enrollment!D282</f>
        <v>0</v>
      </c>
      <c r="D282" s="51">
        <f>Enrollment!N282</f>
        <v>0</v>
      </c>
      <c r="E282" s="29"/>
      <c r="F282" s="29"/>
      <c r="G282" s="29"/>
      <c r="H282" s="29"/>
      <c r="I282" s="29"/>
      <c r="J282" s="29"/>
      <c r="K282" s="29"/>
      <c r="L282" s="29"/>
      <c r="M282" s="29"/>
      <c r="N282" s="29"/>
      <c r="O282" s="29"/>
      <c r="P282" s="9"/>
      <c r="Q282" s="9"/>
      <c r="R282" s="9"/>
      <c r="S282" s="9"/>
      <c r="T282" s="9"/>
      <c r="U282" s="9"/>
      <c r="V282" s="9"/>
      <c r="W282" s="9"/>
      <c r="X282" s="9"/>
      <c r="Y282" s="9"/>
      <c r="Z282" s="9"/>
      <c r="AA282" s="9"/>
      <c r="AB282" s="9"/>
      <c r="AC282" s="9"/>
      <c r="AD282" s="9"/>
      <c r="AE282" s="9"/>
      <c r="AF282" s="9"/>
      <c r="AG282" s="9"/>
      <c r="AH282" s="9"/>
      <c r="AI282" s="9"/>
      <c r="AJ282" s="11">
        <f t="shared" si="16"/>
        <v>0</v>
      </c>
      <c r="AK282" s="11">
        <f t="shared" si="17"/>
        <v>0</v>
      </c>
      <c r="AL282" s="47" t="e">
        <f t="shared" si="18"/>
        <v>#DIV/0!</v>
      </c>
    </row>
    <row r="283" spans="1:38" x14ac:dyDescent="0.25">
      <c r="A283" s="10">
        <f t="shared" si="19"/>
        <v>282</v>
      </c>
      <c r="B283" s="11">
        <f>Enrollment!B283</f>
        <v>0</v>
      </c>
      <c r="C283" s="12">
        <f>Enrollment!D283</f>
        <v>0</v>
      </c>
      <c r="D283" s="51">
        <f>Enrollment!N283</f>
        <v>0</v>
      </c>
      <c r="E283" s="29"/>
      <c r="F283" s="29"/>
      <c r="G283" s="29"/>
      <c r="H283" s="29"/>
      <c r="I283" s="29"/>
      <c r="J283" s="29"/>
      <c r="K283" s="29"/>
      <c r="L283" s="29"/>
      <c r="M283" s="29"/>
      <c r="N283" s="29"/>
      <c r="O283" s="29"/>
      <c r="P283" s="9"/>
      <c r="Q283" s="9"/>
      <c r="R283" s="9"/>
      <c r="S283" s="9"/>
      <c r="T283" s="9"/>
      <c r="U283" s="9"/>
      <c r="V283" s="9"/>
      <c r="W283" s="9"/>
      <c r="X283" s="9"/>
      <c r="Y283" s="9"/>
      <c r="Z283" s="9"/>
      <c r="AA283" s="9"/>
      <c r="AB283" s="9"/>
      <c r="AC283" s="9"/>
      <c r="AD283" s="9"/>
      <c r="AE283" s="9"/>
      <c r="AF283" s="9"/>
      <c r="AG283" s="9"/>
      <c r="AH283" s="9"/>
      <c r="AI283" s="9"/>
      <c r="AJ283" s="11">
        <f t="shared" si="16"/>
        <v>0</v>
      </c>
      <c r="AK283" s="11">
        <f t="shared" si="17"/>
        <v>0</v>
      </c>
      <c r="AL283" s="47" t="e">
        <f t="shared" si="18"/>
        <v>#DIV/0!</v>
      </c>
    </row>
    <row r="284" spans="1:38" x14ac:dyDescent="0.25">
      <c r="A284" s="10">
        <f t="shared" si="19"/>
        <v>283</v>
      </c>
      <c r="B284" s="11">
        <f>Enrollment!B284</f>
        <v>0</v>
      </c>
      <c r="C284" s="12">
        <f>Enrollment!D284</f>
        <v>0</v>
      </c>
      <c r="D284" s="51">
        <f>Enrollment!N284</f>
        <v>0</v>
      </c>
      <c r="E284" s="29"/>
      <c r="F284" s="29"/>
      <c r="G284" s="29"/>
      <c r="H284" s="29"/>
      <c r="I284" s="29"/>
      <c r="J284" s="29"/>
      <c r="K284" s="29"/>
      <c r="L284" s="29"/>
      <c r="M284" s="29"/>
      <c r="N284" s="29"/>
      <c r="O284" s="29"/>
      <c r="P284" s="9"/>
      <c r="Q284" s="9"/>
      <c r="R284" s="9"/>
      <c r="S284" s="9"/>
      <c r="T284" s="9"/>
      <c r="U284" s="9"/>
      <c r="V284" s="9"/>
      <c r="W284" s="9"/>
      <c r="X284" s="9"/>
      <c r="Y284" s="9"/>
      <c r="Z284" s="9"/>
      <c r="AA284" s="9"/>
      <c r="AB284" s="9"/>
      <c r="AC284" s="9"/>
      <c r="AD284" s="9"/>
      <c r="AE284" s="9"/>
      <c r="AF284" s="9"/>
      <c r="AG284" s="9"/>
      <c r="AH284" s="9"/>
      <c r="AI284" s="9"/>
      <c r="AJ284" s="11">
        <f t="shared" si="16"/>
        <v>0</v>
      </c>
      <c r="AK284" s="11">
        <f t="shared" si="17"/>
        <v>0</v>
      </c>
      <c r="AL284" s="47" t="e">
        <f t="shared" si="18"/>
        <v>#DIV/0!</v>
      </c>
    </row>
    <row r="285" spans="1:38" x14ac:dyDescent="0.25">
      <c r="A285" s="10">
        <f t="shared" si="19"/>
        <v>284</v>
      </c>
      <c r="B285" s="11">
        <f>Enrollment!B285</f>
        <v>0</v>
      </c>
      <c r="C285" s="12">
        <f>Enrollment!D285</f>
        <v>0</v>
      </c>
      <c r="D285" s="51">
        <f>Enrollment!N285</f>
        <v>0</v>
      </c>
      <c r="E285" s="29"/>
      <c r="F285" s="29"/>
      <c r="G285" s="29"/>
      <c r="H285" s="29"/>
      <c r="I285" s="29"/>
      <c r="J285" s="29"/>
      <c r="K285" s="29"/>
      <c r="L285" s="29"/>
      <c r="M285" s="29"/>
      <c r="N285" s="29"/>
      <c r="O285" s="29"/>
      <c r="P285" s="9"/>
      <c r="Q285" s="9"/>
      <c r="R285" s="9"/>
      <c r="S285" s="9"/>
      <c r="T285" s="9"/>
      <c r="U285" s="9"/>
      <c r="V285" s="9"/>
      <c r="W285" s="9"/>
      <c r="X285" s="9"/>
      <c r="Y285" s="9"/>
      <c r="Z285" s="9"/>
      <c r="AA285" s="9"/>
      <c r="AB285" s="9"/>
      <c r="AC285" s="9"/>
      <c r="AD285" s="9"/>
      <c r="AE285" s="9"/>
      <c r="AF285" s="9"/>
      <c r="AG285" s="9"/>
      <c r="AH285" s="9"/>
      <c r="AI285" s="9"/>
      <c r="AJ285" s="11">
        <f t="shared" si="16"/>
        <v>0</v>
      </c>
      <c r="AK285" s="11">
        <f t="shared" si="17"/>
        <v>0</v>
      </c>
      <c r="AL285" s="47" t="e">
        <f t="shared" si="18"/>
        <v>#DIV/0!</v>
      </c>
    </row>
    <row r="286" spans="1:38" x14ac:dyDescent="0.25">
      <c r="A286" s="10">
        <f t="shared" si="19"/>
        <v>285</v>
      </c>
      <c r="B286" s="11">
        <f>Enrollment!B286</f>
        <v>0</v>
      </c>
      <c r="C286" s="12">
        <f>Enrollment!D286</f>
        <v>0</v>
      </c>
      <c r="D286" s="51">
        <f>Enrollment!N286</f>
        <v>0</v>
      </c>
      <c r="E286" s="29"/>
      <c r="F286" s="29"/>
      <c r="G286" s="29"/>
      <c r="H286" s="29"/>
      <c r="I286" s="29"/>
      <c r="J286" s="29"/>
      <c r="K286" s="29"/>
      <c r="L286" s="29"/>
      <c r="M286" s="29"/>
      <c r="N286" s="29"/>
      <c r="O286" s="29"/>
      <c r="P286" s="9"/>
      <c r="Q286" s="9"/>
      <c r="R286" s="9"/>
      <c r="S286" s="9"/>
      <c r="T286" s="9"/>
      <c r="U286" s="9"/>
      <c r="V286" s="9"/>
      <c r="W286" s="9"/>
      <c r="X286" s="9"/>
      <c r="Y286" s="9"/>
      <c r="Z286" s="9"/>
      <c r="AA286" s="9"/>
      <c r="AB286" s="9"/>
      <c r="AC286" s="9"/>
      <c r="AD286" s="9"/>
      <c r="AE286" s="9"/>
      <c r="AF286" s="9"/>
      <c r="AG286" s="9"/>
      <c r="AH286" s="9"/>
      <c r="AI286" s="9"/>
      <c r="AJ286" s="11">
        <f t="shared" si="16"/>
        <v>0</v>
      </c>
      <c r="AK286" s="11">
        <f t="shared" si="17"/>
        <v>0</v>
      </c>
      <c r="AL286" s="47" t="e">
        <f t="shared" si="18"/>
        <v>#DIV/0!</v>
      </c>
    </row>
    <row r="287" spans="1:38" x14ac:dyDescent="0.25">
      <c r="A287" s="10">
        <f t="shared" si="19"/>
        <v>286</v>
      </c>
      <c r="B287" s="11">
        <f>Enrollment!B287</f>
        <v>0</v>
      </c>
      <c r="C287" s="12">
        <f>Enrollment!D287</f>
        <v>0</v>
      </c>
      <c r="D287" s="51">
        <f>Enrollment!N287</f>
        <v>0</v>
      </c>
      <c r="E287" s="29"/>
      <c r="F287" s="29"/>
      <c r="G287" s="29"/>
      <c r="H287" s="29"/>
      <c r="I287" s="29"/>
      <c r="J287" s="29"/>
      <c r="K287" s="29"/>
      <c r="L287" s="29"/>
      <c r="M287" s="29"/>
      <c r="N287" s="29"/>
      <c r="O287" s="29"/>
      <c r="P287" s="9"/>
      <c r="Q287" s="9"/>
      <c r="R287" s="9"/>
      <c r="S287" s="9"/>
      <c r="T287" s="9"/>
      <c r="U287" s="9"/>
      <c r="V287" s="9"/>
      <c r="W287" s="9"/>
      <c r="X287" s="9"/>
      <c r="Y287" s="9"/>
      <c r="Z287" s="9"/>
      <c r="AA287" s="9"/>
      <c r="AB287" s="9"/>
      <c r="AC287" s="9"/>
      <c r="AD287" s="9"/>
      <c r="AE287" s="9"/>
      <c r="AF287" s="9"/>
      <c r="AG287" s="9"/>
      <c r="AH287" s="9"/>
      <c r="AI287" s="9"/>
      <c r="AJ287" s="11">
        <f t="shared" si="16"/>
        <v>0</v>
      </c>
      <c r="AK287" s="11">
        <f t="shared" si="17"/>
        <v>0</v>
      </c>
      <c r="AL287" s="47" t="e">
        <f t="shared" si="18"/>
        <v>#DIV/0!</v>
      </c>
    </row>
    <row r="288" spans="1:38" x14ac:dyDescent="0.25">
      <c r="A288" s="10">
        <f t="shared" si="19"/>
        <v>287</v>
      </c>
      <c r="B288" s="11">
        <f>Enrollment!B288</f>
        <v>0</v>
      </c>
      <c r="C288" s="12">
        <f>Enrollment!D288</f>
        <v>0</v>
      </c>
      <c r="D288" s="51">
        <f>Enrollment!N288</f>
        <v>0</v>
      </c>
      <c r="E288" s="29"/>
      <c r="F288" s="29"/>
      <c r="G288" s="29"/>
      <c r="H288" s="29"/>
      <c r="I288" s="29"/>
      <c r="J288" s="29"/>
      <c r="K288" s="29"/>
      <c r="L288" s="29"/>
      <c r="M288" s="29"/>
      <c r="N288" s="29"/>
      <c r="O288" s="29"/>
      <c r="P288" s="9"/>
      <c r="Q288" s="9"/>
      <c r="R288" s="9"/>
      <c r="S288" s="9"/>
      <c r="T288" s="9"/>
      <c r="U288" s="9"/>
      <c r="V288" s="9"/>
      <c r="W288" s="9"/>
      <c r="X288" s="9"/>
      <c r="Y288" s="9"/>
      <c r="Z288" s="9"/>
      <c r="AA288" s="9"/>
      <c r="AB288" s="9"/>
      <c r="AC288" s="9"/>
      <c r="AD288" s="9"/>
      <c r="AE288" s="9"/>
      <c r="AF288" s="9"/>
      <c r="AG288" s="9"/>
      <c r="AH288" s="9"/>
      <c r="AI288" s="9"/>
      <c r="AJ288" s="11">
        <f t="shared" si="16"/>
        <v>0</v>
      </c>
      <c r="AK288" s="11">
        <f t="shared" si="17"/>
        <v>0</v>
      </c>
      <c r="AL288" s="47" t="e">
        <f t="shared" si="18"/>
        <v>#DIV/0!</v>
      </c>
    </row>
    <row r="289" spans="1:38" x14ac:dyDescent="0.25">
      <c r="A289" s="10">
        <f t="shared" si="19"/>
        <v>288</v>
      </c>
      <c r="B289" s="11">
        <f>Enrollment!B289</f>
        <v>0</v>
      </c>
      <c r="C289" s="12">
        <f>Enrollment!D289</f>
        <v>0</v>
      </c>
      <c r="D289" s="51">
        <f>Enrollment!N289</f>
        <v>0</v>
      </c>
      <c r="E289" s="29"/>
      <c r="F289" s="29"/>
      <c r="G289" s="29"/>
      <c r="H289" s="29"/>
      <c r="I289" s="29"/>
      <c r="J289" s="29"/>
      <c r="K289" s="29"/>
      <c r="L289" s="29"/>
      <c r="M289" s="29"/>
      <c r="N289" s="29"/>
      <c r="O289" s="29"/>
      <c r="P289" s="9"/>
      <c r="Q289" s="9"/>
      <c r="R289" s="9"/>
      <c r="S289" s="9"/>
      <c r="T289" s="9"/>
      <c r="U289" s="9"/>
      <c r="V289" s="9"/>
      <c r="W289" s="9"/>
      <c r="X289" s="9"/>
      <c r="Y289" s="9"/>
      <c r="Z289" s="9"/>
      <c r="AA289" s="9"/>
      <c r="AB289" s="9"/>
      <c r="AC289" s="9"/>
      <c r="AD289" s="9"/>
      <c r="AE289" s="9"/>
      <c r="AF289" s="9"/>
      <c r="AG289" s="9"/>
      <c r="AH289" s="9"/>
      <c r="AI289" s="9"/>
      <c r="AJ289" s="11">
        <f t="shared" si="16"/>
        <v>0</v>
      </c>
      <c r="AK289" s="11">
        <f t="shared" si="17"/>
        <v>0</v>
      </c>
      <c r="AL289" s="47" t="e">
        <f t="shared" si="18"/>
        <v>#DIV/0!</v>
      </c>
    </row>
    <row r="290" spans="1:38" x14ac:dyDescent="0.25">
      <c r="A290" s="10">
        <f t="shared" si="19"/>
        <v>289</v>
      </c>
      <c r="B290" s="11">
        <f>Enrollment!B290</f>
        <v>0</v>
      </c>
      <c r="C290" s="12">
        <f>Enrollment!D290</f>
        <v>0</v>
      </c>
      <c r="D290" s="51">
        <f>Enrollment!N290</f>
        <v>0</v>
      </c>
      <c r="E290" s="29"/>
      <c r="F290" s="29"/>
      <c r="G290" s="29"/>
      <c r="H290" s="29"/>
      <c r="I290" s="29"/>
      <c r="J290" s="29"/>
      <c r="K290" s="29"/>
      <c r="L290" s="29"/>
      <c r="M290" s="29"/>
      <c r="N290" s="29"/>
      <c r="O290" s="29"/>
      <c r="P290" s="9"/>
      <c r="Q290" s="9"/>
      <c r="R290" s="9"/>
      <c r="S290" s="9"/>
      <c r="T290" s="9"/>
      <c r="U290" s="9"/>
      <c r="V290" s="9"/>
      <c r="W290" s="9"/>
      <c r="X290" s="9"/>
      <c r="Y290" s="9"/>
      <c r="Z290" s="9"/>
      <c r="AA290" s="9"/>
      <c r="AB290" s="9"/>
      <c r="AC290" s="9"/>
      <c r="AD290" s="9"/>
      <c r="AE290" s="9"/>
      <c r="AF290" s="9"/>
      <c r="AG290" s="9"/>
      <c r="AH290" s="9"/>
      <c r="AI290" s="9"/>
      <c r="AJ290" s="11">
        <f t="shared" si="16"/>
        <v>0</v>
      </c>
      <c r="AK290" s="11">
        <f t="shared" si="17"/>
        <v>0</v>
      </c>
      <c r="AL290" s="47" t="e">
        <f t="shared" si="18"/>
        <v>#DIV/0!</v>
      </c>
    </row>
    <row r="291" spans="1:38" x14ac:dyDescent="0.25">
      <c r="A291" s="10">
        <f t="shared" si="19"/>
        <v>290</v>
      </c>
      <c r="B291" s="11">
        <f>Enrollment!B291</f>
        <v>0</v>
      </c>
      <c r="C291" s="12">
        <f>Enrollment!D291</f>
        <v>0</v>
      </c>
      <c r="D291" s="51">
        <f>Enrollment!N291</f>
        <v>0</v>
      </c>
      <c r="E291" s="29"/>
      <c r="F291" s="29"/>
      <c r="G291" s="29"/>
      <c r="H291" s="29"/>
      <c r="I291" s="29"/>
      <c r="J291" s="29"/>
      <c r="K291" s="29"/>
      <c r="L291" s="29"/>
      <c r="M291" s="29"/>
      <c r="N291" s="29"/>
      <c r="O291" s="29"/>
      <c r="P291" s="9"/>
      <c r="Q291" s="9"/>
      <c r="R291" s="9"/>
      <c r="S291" s="9"/>
      <c r="T291" s="9"/>
      <c r="U291" s="9"/>
      <c r="V291" s="9"/>
      <c r="W291" s="9"/>
      <c r="X291" s="9"/>
      <c r="Y291" s="9"/>
      <c r="Z291" s="9"/>
      <c r="AA291" s="9"/>
      <c r="AB291" s="9"/>
      <c r="AC291" s="9"/>
      <c r="AD291" s="9"/>
      <c r="AE291" s="9"/>
      <c r="AF291" s="9"/>
      <c r="AG291" s="9"/>
      <c r="AH291" s="9"/>
      <c r="AI291" s="9"/>
      <c r="AJ291" s="11">
        <f t="shared" si="16"/>
        <v>0</v>
      </c>
      <c r="AK291" s="11">
        <f t="shared" si="17"/>
        <v>0</v>
      </c>
      <c r="AL291" s="47" t="e">
        <f t="shared" si="18"/>
        <v>#DIV/0!</v>
      </c>
    </row>
    <row r="292" spans="1:38" x14ac:dyDescent="0.25">
      <c r="A292" s="10">
        <f t="shared" si="19"/>
        <v>291</v>
      </c>
      <c r="B292" s="11">
        <f>Enrollment!B292</f>
        <v>0</v>
      </c>
      <c r="C292" s="12">
        <f>Enrollment!D292</f>
        <v>0</v>
      </c>
      <c r="D292" s="51">
        <f>Enrollment!N292</f>
        <v>0</v>
      </c>
      <c r="E292" s="29"/>
      <c r="F292" s="29"/>
      <c r="G292" s="29"/>
      <c r="H292" s="29"/>
      <c r="I292" s="29"/>
      <c r="J292" s="29"/>
      <c r="K292" s="29"/>
      <c r="L292" s="29"/>
      <c r="M292" s="29"/>
      <c r="N292" s="29"/>
      <c r="O292" s="29"/>
      <c r="P292" s="9"/>
      <c r="Q292" s="9"/>
      <c r="R292" s="9"/>
      <c r="S292" s="9"/>
      <c r="T292" s="9"/>
      <c r="U292" s="9"/>
      <c r="V292" s="9"/>
      <c r="W292" s="9"/>
      <c r="X292" s="9"/>
      <c r="Y292" s="9"/>
      <c r="Z292" s="9"/>
      <c r="AA292" s="9"/>
      <c r="AB292" s="9"/>
      <c r="AC292" s="9"/>
      <c r="AD292" s="9"/>
      <c r="AE292" s="9"/>
      <c r="AF292" s="9"/>
      <c r="AG292" s="9"/>
      <c r="AH292" s="9"/>
      <c r="AI292" s="9"/>
      <c r="AJ292" s="11">
        <f t="shared" si="16"/>
        <v>0</v>
      </c>
      <c r="AK292" s="11">
        <f t="shared" si="17"/>
        <v>0</v>
      </c>
      <c r="AL292" s="47" t="e">
        <f t="shared" si="18"/>
        <v>#DIV/0!</v>
      </c>
    </row>
    <row r="293" spans="1:38" x14ac:dyDescent="0.25">
      <c r="A293" s="10">
        <f t="shared" si="19"/>
        <v>292</v>
      </c>
      <c r="B293" s="11">
        <f>Enrollment!B293</f>
        <v>0</v>
      </c>
      <c r="C293" s="12">
        <f>Enrollment!D293</f>
        <v>0</v>
      </c>
      <c r="D293" s="51">
        <f>Enrollment!N293</f>
        <v>0</v>
      </c>
      <c r="E293" s="29"/>
      <c r="F293" s="29"/>
      <c r="G293" s="29"/>
      <c r="H293" s="29"/>
      <c r="I293" s="29"/>
      <c r="J293" s="29"/>
      <c r="K293" s="29"/>
      <c r="L293" s="29"/>
      <c r="M293" s="29"/>
      <c r="N293" s="29"/>
      <c r="O293" s="29"/>
      <c r="P293" s="9"/>
      <c r="Q293" s="9"/>
      <c r="R293" s="9"/>
      <c r="S293" s="9"/>
      <c r="T293" s="9"/>
      <c r="U293" s="9"/>
      <c r="V293" s="9"/>
      <c r="W293" s="9"/>
      <c r="X293" s="9"/>
      <c r="Y293" s="9"/>
      <c r="Z293" s="9"/>
      <c r="AA293" s="9"/>
      <c r="AB293" s="9"/>
      <c r="AC293" s="9"/>
      <c r="AD293" s="9"/>
      <c r="AE293" s="9"/>
      <c r="AF293" s="9"/>
      <c r="AG293" s="9"/>
      <c r="AH293" s="9"/>
      <c r="AI293" s="9"/>
      <c r="AJ293" s="11">
        <f t="shared" si="16"/>
        <v>0</v>
      </c>
      <c r="AK293" s="11">
        <f t="shared" si="17"/>
        <v>0</v>
      </c>
      <c r="AL293" s="47" t="e">
        <f t="shared" si="18"/>
        <v>#DIV/0!</v>
      </c>
    </row>
    <row r="294" spans="1:38" x14ac:dyDescent="0.25">
      <c r="A294" s="10">
        <f t="shared" si="19"/>
        <v>293</v>
      </c>
      <c r="B294" s="11">
        <f>Enrollment!B294</f>
        <v>0</v>
      </c>
      <c r="C294" s="12">
        <f>Enrollment!D294</f>
        <v>0</v>
      </c>
      <c r="D294" s="51">
        <f>Enrollment!N294</f>
        <v>0</v>
      </c>
      <c r="E294" s="29"/>
      <c r="F294" s="29"/>
      <c r="G294" s="29"/>
      <c r="H294" s="29"/>
      <c r="I294" s="29"/>
      <c r="J294" s="29"/>
      <c r="K294" s="29"/>
      <c r="L294" s="29"/>
      <c r="M294" s="29"/>
      <c r="N294" s="29"/>
      <c r="O294" s="29"/>
      <c r="P294" s="9"/>
      <c r="Q294" s="9"/>
      <c r="R294" s="9"/>
      <c r="S294" s="9"/>
      <c r="T294" s="9"/>
      <c r="U294" s="9"/>
      <c r="V294" s="9"/>
      <c r="W294" s="9"/>
      <c r="X294" s="9"/>
      <c r="Y294" s="9"/>
      <c r="Z294" s="9"/>
      <c r="AA294" s="9"/>
      <c r="AB294" s="9"/>
      <c r="AC294" s="9"/>
      <c r="AD294" s="9"/>
      <c r="AE294" s="9"/>
      <c r="AF294" s="9"/>
      <c r="AG294" s="9"/>
      <c r="AH294" s="9"/>
      <c r="AI294" s="9"/>
      <c r="AJ294" s="11">
        <f t="shared" si="16"/>
        <v>0</v>
      </c>
      <c r="AK294" s="11">
        <f t="shared" si="17"/>
        <v>0</v>
      </c>
      <c r="AL294" s="47" t="e">
        <f t="shared" si="18"/>
        <v>#DIV/0!</v>
      </c>
    </row>
    <row r="295" spans="1:38" x14ac:dyDescent="0.25">
      <c r="A295" s="10">
        <f t="shared" si="19"/>
        <v>294</v>
      </c>
      <c r="B295" s="11">
        <f>Enrollment!B295</f>
        <v>0</v>
      </c>
      <c r="C295" s="12">
        <f>Enrollment!D295</f>
        <v>0</v>
      </c>
      <c r="D295" s="51">
        <f>Enrollment!N295</f>
        <v>0</v>
      </c>
      <c r="E295" s="29"/>
      <c r="F295" s="29"/>
      <c r="G295" s="29"/>
      <c r="H295" s="29"/>
      <c r="I295" s="29"/>
      <c r="J295" s="29"/>
      <c r="K295" s="29"/>
      <c r="L295" s="29"/>
      <c r="M295" s="29"/>
      <c r="N295" s="29"/>
      <c r="O295" s="29"/>
      <c r="P295" s="9"/>
      <c r="Q295" s="9"/>
      <c r="R295" s="9"/>
      <c r="S295" s="9"/>
      <c r="T295" s="9"/>
      <c r="U295" s="9"/>
      <c r="V295" s="9"/>
      <c r="W295" s="9"/>
      <c r="X295" s="9"/>
      <c r="Y295" s="9"/>
      <c r="Z295" s="9"/>
      <c r="AA295" s="9"/>
      <c r="AB295" s="9"/>
      <c r="AC295" s="9"/>
      <c r="AD295" s="9"/>
      <c r="AE295" s="9"/>
      <c r="AF295" s="9"/>
      <c r="AG295" s="9"/>
      <c r="AH295" s="9"/>
      <c r="AI295" s="9"/>
      <c r="AJ295" s="11">
        <f t="shared" si="16"/>
        <v>0</v>
      </c>
      <c r="AK295" s="11">
        <f t="shared" si="17"/>
        <v>0</v>
      </c>
      <c r="AL295" s="47" t="e">
        <f t="shared" si="18"/>
        <v>#DIV/0!</v>
      </c>
    </row>
    <row r="296" spans="1:38" x14ac:dyDescent="0.25">
      <c r="A296" s="10">
        <f t="shared" si="19"/>
        <v>295</v>
      </c>
      <c r="B296" s="11">
        <f>Enrollment!B296</f>
        <v>0</v>
      </c>
      <c r="C296" s="12">
        <f>Enrollment!D296</f>
        <v>0</v>
      </c>
      <c r="D296" s="51">
        <f>Enrollment!N296</f>
        <v>0</v>
      </c>
      <c r="E296" s="29"/>
      <c r="F296" s="29"/>
      <c r="G296" s="29"/>
      <c r="H296" s="29"/>
      <c r="I296" s="29"/>
      <c r="J296" s="29"/>
      <c r="K296" s="29"/>
      <c r="L296" s="29"/>
      <c r="M296" s="29"/>
      <c r="N296" s="29"/>
      <c r="O296" s="29"/>
      <c r="P296" s="9"/>
      <c r="Q296" s="9"/>
      <c r="R296" s="9"/>
      <c r="S296" s="9"/>
      <c r="T296" s="9"/>
      <c r="U296" s="9"/>
      <c r="V296" s="9"/>
      <c r="W296" s="9"/>
      <c r="X296" s="9"/>
      <c r="Y296" s="9"/>
      <c r="Z296" s="9"/>
      <c r="AA296" s="9"/>
      <c r="AB296" s="9"/>
      <c r="AC296" s="9"/>
      <c r="AD296" s="9"/>
      <c r="AE296" s="9"/>
      <c r="AF296" s="9"/>
      <c r="AG296" s="9"/>
      <c r="AH296" s="9"/>
      <c r="AI296" s="9"/>
      <c r="AJ296" s="11">
        <f t="shared" si="16"/>
        <v>0</v>
      </c>
      <c r="AK296" s="11">
        <f t="shared" si="17"/>
        <v>0</v>
      </c>
      <c r="AL296" s="47" t="e">
        <f t="shared" si="18"/>
        <v>#DIV/0!</v>
      </c>
    </row>
    <row r="297" spans="1:38" x14ac:dyDescent="0.25">
      <c r="A297" s="10">
        <f t="shared" si="19"/>
        <v>296</v>
      </c>
      <c r="B297" s="11">
        <f>Enrollment!B297</f>
        <v>0</v>
      </c>
      <c r="C297" s="12">
        <f>Enrollment!D297</f>
        <v>0</v>
      </c>
      <c r="D297" s="51">
        <f>Enrollment!N297</f>
        <v>0</v>
      </c>
      <c r="E297" s="29"/>
      <c r="F297" s="29"/>
      <c r="G297" s="29"/>
      <c r="H297" s="29"/>
      <c r="I297" s="29"/>
      <c r="J297" s="29"/>
      <c r="K297" s="29"/>
      <c r="L297" s="29"/>
      <c r="M297" s="29"/>
      <c r="N297" s="29"/>
      <c r="O297" s="29"/>
      <c r="P297" s="9"/>
      <c r="Q297" s="9"/>
      <c r="R297" s="9"/>
      <c r="S297" s="9"/>
      <c r="T297" s="9"/>
      <c r="U297" s="9"/>
      <c r="V297" s="9"/>
      <c r="W297" s="9"/>
      <c r="X297" s="9"/>
      <c r="Y297" s="9"/>
      <c r="Z297" s="9"/>
      <c r="AA297" s="9"/>
      <c r="AB297" s="9"/>
      <c r="AC297" s="9"/>
      <c r="AD297" s="9"/>
      <c r="AE297" s="9"/>
      <c r="AF297" s="9"/>
      <c r="AG297" s="9"/>
      <c r="AH297" s="9"/>
      <c r="AI297" s="9"/>
      <c r="AJ297" s="11">
        <f t="shared" si="16"/>
        <v>0</v>
      </c>
      <c r="AK297" s="11">
        <f t="shared" si="17"/>
        <v>0</v>
      </c>
      <c r="AL297" s="47" t="e">
        <f t="shared" si="18"/>
        <v>#DIV/0!</v>
      </c>
    </row>
    <row r="298" spans="1:38" x14ac:dyDescent="0.25">
      <c r="A298" s="10">
        <f t="shared" si="19"/>
        <v>297</v>
      </c>
      <c r="B298" s="11">
        <f>Enrollment!B298</f>
        <v>0</v>
      </c>
      <c r="C298" s="12">
        <f>Enrollment!D298</f>
        <v>0</v>
      </c>
      <c r="D298" s="51">
        <f>Enrollment!N298</f>
        <v>0</v>
      </c>
      <c r="E298" s="29"/>
      <c r="F298" s="29"/>
      <c r="G298" s="29"/>
      <c r="H298" s="29"/>
      <c r="I298" s="29"/>
      <c r="J298" s="29"/>
      <c r="K298" s="29"/>
      <c r="L298" s="29"/>
      <c r="M298" s="29"/>
      <c r="N298" s="29"/>
      <c r="O298" s="29"/>
      <c r="P298" s="9"/>
      <c r="Q298" s="9"/>
      <c r="R298" s="9"/>
      <c r="S298" s="9"/>
      <c r="T298" s="9"/>
      <c r="U298" s="9"/>
      <c r="V298" s="9"/>
      <c r="W298" s="9"/>
      <c r="X298" s="9"/>
      <c r="Y298" s="9"/>
      <c r="Z298" s="9"/>
      <c r="AA298" s="9"/>
      <c r="AB298" s="9"/>
      <c r="AC298" s="9"/>
      <c r="AD298" s="9"/>
      <c r="AE298" s="9"/>
      <c r="AF298" s="9"/>
      <c r="AG298" s="9"/>
      <c r="AH298" s="9"/>
      <c r="AI298" s="9"/>
      <c r="AJ298" s="11">
        <f t="shared" si="16"/>
        <v>0</v>
      </c>
      <c r="AK298" s="11">
        <f t="shared" si="17"/>
        <v>0</v>
      </c>
      <c r="AL298" s="47" t="e">
        <f t="shared" si="18"/>
        <v>#DIV/0!</v>
      </c>
    </row>
    <row r="299" spans="1:38" x14ac:dyDescent="0.25">
      <c r="A299" s="10">
        <f t="shared" si="19"/>
        <v>298</v>
      </c>
      <c r="B299" s="11">
        <f>Enrollment!B299</f>
        <v>0</v>
      </c>
      <c r="C299" s="12">
        <f>Enrollment!D299</f>
        <v>0</v>
      </c>
      <c r="D299" s="51">
        <f>Enrollment!N299</f>
        <v>0</v>
      </c>
      <c r="E299" s="29"/>
      <c r="F299" s="29"/>
      <c r="G299" s="29"/>
      <c r="H299" s="29"/>
      <c r="I299" s="29"/>
      <c r="J299" s="29"/>
      <c r="K299" s="29"/>
      <c r="L299" s="29"/>
      <c r="M299" s="29"/>
      <c r="N299" s="29"/>
      <c r="O299" s="29"/>
      <c r="P299" s="9"/>
      <c r="Q299" s="9"/>
      <c r="R299" s="9"/>
      <c r="S299" s="9"/>
      <c r="T299" s="9"/>
      <c r="U299" s="9"/>
      <c r="V299" s="9"/>
      <c r="W299" s="9"/>
      <c r="X299" s="9"/>
      <c r="Y299" s="9"/>
      <c r="Z299" s="9"/>
      <c r="AA299" s="9"/>
      <c r="AB299" s="9"/>
      <c r="AC299" s="9"/>
      <c r="AD299" s="9"/>
      <c r="AE299" s="9"/>
      <c r="AF299" s="9"/>
      <c r="AG299" s="9"/>
      <c r="AH299" s="9"/>
      <c r="AI299" s="9"/>
      <c r="AJ299" s="11">
        <f t="shared" si="16"/>
        <v>0</v>
      </c>
      <c r="AK299" s="11">
        <f t="shared" si="17"/>
        <v>0</v>
      </c>
      <c r="AL299" s="47" t="e">
        <f t="shared" si="18"/>
        <v>#DIV/0!</v>
      </c>
    </row>
    <row r="300" spans="1:38" x14ac:dyDescent="0.25">
      <c r="A300" s="10">
        <f t="shared" si="19"/>
        <v>299</v>
      </c>
      <c r="B300" s="11">
        <f>Enrollment!B300</f>
        <v>0</v>
      </c>
      <c r="C300" s="12">
        <f>Enrollment!D300</f>
        <v>0</v>
      </c>
      <c r="D300" s="51">
        <f>Enrollment!N300</f>
        <v>0</v>
      </c>
      <c r="E300" s="29"/>
      <c r="F300" s="29"/>
      <c r="G300" s="29"/>
      <c r="H300" s="29"/>
      <c r="I300" s="29"/>
      <c r="J300" s="29"/>
      <c r="K300" s="29"/>
      <c r="L300" s="29"/>
      <c r="M300" s="29"/>
      <c r="N300" s="29"/>
      <c r="O300" s="29"/>
      <c r="P300" s="9"/>
      <c r="Q300" s="9"/>
      <c r="R300" s="9"/>
      <c r="S300" s="9"/>
      <c r="T300" s="9"/>
      <c r="U300" s="9"/>
      <c r="V300" s="9"/>
      <c r="W300" s="9"/>
      <c r="X300" s="9"/>
      <c r="Y300" s="9"/>
      <c r="Z300" s="9"/>
      <c r="AA300" s="9"/>
      <c r="AB300" s="9"/>
      <c r="AC300" s="9"/>
      <c r="AD300" s="9"/>
      <c r="AE300" s="9"/>
      <c r="AF300" s="9"/>
      <c r="AG300" s="9"/>
      <c r="AH300" s="9"/>
      <c r="AI300" s="9"/>
      <c r="AJ300" s="11">
        <f t="shared" si="16"/>
        <v>0</v>
      </c>
      <c r="AK300" s="11">
        <f t="shared" si="17"/>
        <v>0</v>
      </c>
      <c r="AL300" s="47" t="e">
        <f t="shared" si="18"/>
        <v>#DIV/0!</v>
      </c>
    </row>
    <row r="301" spans="1:38" x14ac:dyDescent="0.25">
      <c r="A301" s="10">
        <f t="shared" si="19"/>
        <v>300</v>
      </c>
      <c r="B301" s="11">
        <f>Enrollment!B301</f>
        <v>0</v>
      </c>
      <c r="C301" s="12">
        <f>Enrollment!D301</f>
        <v>0</v>
      </c>
      <c r="D301" s="51">
        <f>Enrollment!N301</f>
        <v>0</v>
      </c>
      <c r="E301" s="29"/>
      <c r="F301" s="29"/>
      <c r="G301" s="29"/>
      <c r="H301" s="29"/>
      <c r="I301" s="29"/>
      <c r="J301" s="29"/>
      <c r="K301" s="29"/>
      <c r="L301" s="29"/>
      <c r="M301" s="29"/>
      <c r="N301" s="29"/>
      <c r="O301" s="29"/>
      <c r="P301" s="9"/>
      <c r="Q301" s="9"/>
      <c r="R301" s="9"/>
      <c r="S301" s="9"/>
      <c r="T301" s="9"/>
      <c r="U301" s="9"/>
      <c r="V301" s="9"/>
      <c r="W301" s="9"/>
      <c r="X301" s="9"/>
      <c r="Y301" s="9"/>
      <c r="Z301" s="9"/>
      <c r="AA301" s="9"/>
      <c r="AB301" s="9"/>
      <c r="AC301" s="9"/>
      <c r="AD301" s="9"/>
      <c r="AE301" s="9"/>
      <c r="AF301" s="9"/>
      <c r="AG301" s="9"/>
      <c r="AH301" s="9"/>
      <c r="AI301" s="9"/>
      <c r="AJ301" s="11">
        <f t="shared" si="16"/>
        <v>0</v>
      </c>
      <c r="AK301" s="11">
        <f t="shared" si="17"/>
        <v>0</v>
      </c>
      <c r="AL301" s="47" t="e">
        <f t="shared" si="18"/>
        <v>#DIV/0!</v>
      </c>
    </row>
    <row r="302" spans="1:38" x14ac:dyDescent="0.25">
      <c r="E302" s="39">
        <f t="shared" ref="E302:AG302" si="20">COUNTIF(E2:E301,"1")</f>
        <v>0</v>
      </c>
      <c r="F302" s="39">
        <f t="shared" si="20"/>
        <v>0</v>
      </c>
      <c r="G302" s="39">
        <f t="shared" si="20"/>
        <v>0</v>
      </c>
      <c r="H302" s="39">
        <f t="shared" si="20"/>
        <v>0</v>
      </c>
      <c r="I302" s="39">
        <f t="shared" si="20"/>
        <v>0</v>
      </c>
      <c r="J302" s="39">
        <f t="shared" si="20"/>
        <v>0</v>
      </c>
      <c r="K302" s="39">
        <f t="shared" si="20"/>
        <v>0</v>
      </c>
      <c r="L302" s="39">
        <f t="shared" si="20"/>
        <v>0</v>
      </c>
      <c r="M302" s="39">
        <f t="shared" si="20"/>
        <v>0</v>
      </c>
      <c r="N302" s="39">
        <f t="shared" si="20"/>
        <v>0</v>
      </c>
      <c r="O302" s="39">
        <f t="shared" si="20"/>
        <v>0</v>
      </c>
      <c r="P302" s="39">
        <f t="shared" si="20"/>
        <v>0</v>
      </c>
      <c r="Q302" s="39">
        <f t="shared" si="20"/>
        <v>0</v>
      </c>
      <c r="R302" s="39">
        <f t="shared" si="20"/>
        <v>0</v>
      </c>
      <c r="S302" s="39">
        <f t="shared" si="20"/>
        <v>0</v>
      </c>
      <c r="T302" s="39">
        <f t="shared" si="20"/>
        <v>0</v>
      </c>
      <c r="U302" s="39">
        <f t="shared" si="20"/>
        <v>0</v>
      </c>
      <c r="V302" s="39">
        <f t="shared" si="20"/>
        <v>0</v>
      </c>
      <c r="W302" s="39">
        <f t="shared" si="20"/>
        <v>0</v>
      </c>
      <c r="X302" s="39">
        <f t="shared" si="20"/>
        <v>0</v>
      </c>
      <c r="Y302" s="39">
        <f t="shared" si="20"/>
        <v>0</v>
      </c>
      <c r="Z302" s="39">
        <f t="shared" si="20"/>
        <v>0</v>
      </c>
      <c r="AA302" s="39">
        <f t="shared" si="20"/>
        <v>0</v>
      </c>
      <c r="AB302" s="39">
        <f t="shared" si="20"/>
        <v>0</v>
      </c>
      <c r="AC302" s="39">
        <f t="shared" si="20"/>
        <v>0</v>
      </c>
      <c r="AD302" s="39">
        <f t="shared" si="20"/>
        <v>0</v>
      </c>
      <c r="AE302" s="39">
        <f t="shared" si="20"/>
        <v>0</v>
      </c>
      <c r="AF302" s="39">
        <f t="shared" si="20"/>
        <v>0</v>
      </c>
      <c r="AG302" s="39">
        <f t="shared" si="20"/>
        <v>0</v>
      </c>
      <c r="AH302" s="39">
        <f>COUNTIF(AH2:AH301,"1")</f>
        <v>0</v>
      </c>
      <c r="AI302" s="39">
        <f>COUNTIF(AI2:AI301,"1")</f>
        <v>0</v>
      </c>
    </row>
    <row r="303" spans="1:38" x14ac:dyDescent="0.25">
      <c r="E303" s="129">
        <f>COUNTIF(E2:E301,"1")+COUNTIF(E2:E301,"0")</f>
        <v>0</v>
      </c>
      <c r="F303" s="129">
        <f t="shared" ref="F303:AI303" si="21">COUNTIF(F2:F301,"1")+COUNTIF(F2:F301,"0")</f>
        <v>0</v>
      </c>
      <c r="G303" s="129">
        <f t="shared" si="21"/>
        <v>0</v>
      </c>
      <c r="H303" s="129">
        <f t="shared" si="21"/>
        <v>0</v>
      </c>
      <c r="I303" s="129">
        <f t="shared" si="21"/>
        <v>0</v>
      </c>
      <c r="J303" s="129">
        <f t="shared" si="21"/>
        <v>0</v>
      </c>
      <c r="K303" s="129">
        <f t="shared" si="21"/>
        <v>0</v>
      </c>
      <c r="L303" s="129">
        <f t="shared" si="21"/>
        <v>0</v>
      </c>
      <c r="M303" s="129">
        <f t="shared" si="21"/>
        <v>0</v>
      </c>
      <c r="N303" s="129">
        <f t="shared" si="21"/>
        <v>0</v>
      </c>
      <c r="O303" s="129">
        <f t="shared" si="21"/>
        <v>0</v>
      </c>
      <c r="P303" s="129">
        <f t="shared" si="21"/>
        <v>0</v>
      </c>
      <c r="Q303" s="129">
        <f t="shared" si="21"/>
        <v>0</v>
      </c>
      <c r="R303" s="129">
        <f t="shared" si="21"/>
        <v>0</v>
      </c>
      <c r="S303" s="129">
        <f t="shared" si="21"/>
        <v>0</v>
      </c>
      <c r="T303" s="129">
        <f t="shared" si="21"/>
        <v>0</v>
      </c>
      <c r="U303" s="129">
        <f t="shared" si="21"/>
        <v>0</v>
      </c>
      <c r="V303" s="129">
        <f t="shared" si="21"/>
        <v>0</v>
      </c>
      <c r="W303" s="129">
        <f t="shared" si="21"/>
        <v>0</v>
      </c>
      <c r="X303" s="129">
        <f t="shared" si="21"/>
        <v>0</v>
      </c>
      <c r="Y303" s="129">
        <f t="shared" si="21"/>
        <v>0</v>
      </c>
      <c r="Z303" s="129">
        <f t="shared" si="21"/>
        <v>0</v>
      </c>
      <c r="AA303" s="129">
        <f t="shared" si="21"/>
        <v>0</v>
      </c>
      <c r="AB303" s="129">
        <f t="shared" si="21"/>
        <v>0</v>
      </c>
      <c r="AC303" s="129">
        <f t="shared" si="21"/>
        <v>0</v>
      </c>
      <c r="AD303" s="129">
        <f t="shared" si="21"/>
        <v>0</v>
      </c>
      <c r="AE303" s="129">
        <f t="shared" si="21"/>
        <v>0</v>
      </c>
      <c r="AF303" s="129">
        <f t="shared" si="21"/>
        <v>0</v>
      </c>
      <c r="AG303" s="129">
        <f t="shared" si="21"/>
        <v>0</v>
      </c>
      <c r="AH303" s="129">
        <f t="shared" si="21"/>
        <v>0</v>
      </c>
      <c r="AI303" s="129">
        <f t="shared" si="21"/>
        <v>0</v>
      </c>
    </row>
  </sheetData>
  <sheetProtection algorithmName="SHA-512" hashValue="tIqzHzUWs7e/CSZAZs4eW6guBgImCJJuBlhQwz9vEvW1+y0En1axj9swJPi/3GOeZmJ8WVrtlogwluNjUyVhfA==" saltValue="6VqNyyZeMsKkzeGiMimBmg==" spinCount="100000" sheet="1" objects="1" scenarios="1"/>
  <conditionalFormatting sqref="B2:AL301">
    <cfRule type="expression" dxfId="78" priority="1">
      <formula>MOD(ROW(),2)</formula>
    </cfRule>
  </conditionalFormatting>
  <pageMargins left="0.25" right="0.25" top="0.75" bottom="0.75" header="0.3" footer="0.3"/>
  <pageSetup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90B5A438-5595-498C-B253-2F6EF0D3D95C}">
          <x14:formula1>
            <xm:f>dropdown!$A$1:$A$2</xm:f>
          </x14:formula1>
          <xm:sqref>E2:AI301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3E650-8B4D-4447-BAE2-277C2E1F8C9C}">
  <sheetPr codeName="Sheet5">
    <tabColor rgb="FFFFFF00"/>
  </sheetPr>
  <dimension ref="A1:AL303"/>
  <sheetViews>
    <sheetView workbookViewId="0">
      <pane xSplit="4" ySplit="1" topLeftCell="E290" activePane="bottomRight" state="frozen"/>
      <selection pane="topRight" activeCell="E1" sqref="E1"/>
      <selection pane="bottomLeft" activeCell="A2" sqref="A2"/>
      <selection pane="bottomRight" activeCell="AI303" sqref="AI303"/>
    </sheetView>
  </sheetViews>
  <sheetFormatPr defaultColWidth="9.140625" defaultRowHeight="15" x14ac:dyDescent="0.25"/>
  <cols>
    <col min="1" max="1" width="4.7109375" style="6" customWidth="1"/>
    <col min="2" max="2" width="24" style="5" customWidth="1"/>
    <col min="3" max="3" width="25.42578125" style="5" customWidth="1"/>
    <col min="4" max="4" width="6.7109375" style="5" customWidth="1"/>
    <col min="5" max="13" width="6.28515625" style="8" bestFit="1" customWidth="1"/>
    <col min="14" max="33" width="7.28515625" style="8" bestFit="1" customWidth="1"/>
    <col min="34" max="34" width="7.28515625" style="5" bestFit="1" customWidth="1"/>
    <col min="35" max="35" width="7.28515625" style="5" customWidth="1"/>
    <col min="36" max="36" width="13.140625" style="5" bestFit="1" customWidth="1"/>
    <col min="37" max="37" width="12.140625" style="5" bestFit="1" customWidth="1"/>
    <col min="38" max="38" width="17" style="45" customWidth="1"/>
    <col min="39" max="43" width="6.85546875" style="5" customWidth="1"/>
    <col min="44" max="16384" width="9.140625" style="5"/>
  </cols>
  <sheetData>
    <row r="1" spans="1:38" ht="25.5" customHeight="1" x14ac:dyDescent="0.25">
      <c r="A1" s="22" t="s">
        <v>69</v>
      </c>
      <c r="B1" s="22" t="s">
        <v>70</v>
      </c>
      <c r="C1" s="22" t="s">
        <v>71</v>
      </c>
      <c r="D1" s="22" t="s">
        <v>72</v>
      </c>
      <c r="E1" s="13">
        <v>44044</v>
      </c>
      <c r="F1" s="13">
        <v>44045</v>
      </c>
      <c r="G1" s="13">
        <v>44046</v>
      </c>
      <c r="H1" s="13">
        <v>44047</v>
      </c>
      <c r="I1" s="13">
        <v>44048</v>
      </c>
      <c r="J1" s="13">
        <v>44049</v>
      </c>
      <c r="K1" s="13">
        <v>44050</v>
      </c>
      <c r="L1" s="13">
        <v>44051</v>
      </c>
      <c r="M1" s="13">
        <v>44052</v>
      </c>
      <c r="N1" s="13">
        <v>44053</v>
      </c>
      <c r="O1" s="13">
        <v>44054</v>
      </c>
      <c r="P1" s="13">
        <v>44055</v>
      </c>
      <c r="Q1" s="13">
        <v>44056</v>
      </c>
      <c r="R1" s="13">
        <v>44057</v>
      </c>
      <c r="S1" s="13">
        <v>44058</v>
      </c>
      <c r="T1" s="13">
        <v>44059</v>
      </c>
      <c r="U1" s="13">
        <v>44060</v>
      </c>
      <c r="V1" s="13">
        <v>44061</v>
      </c>
      <c r="W1" s="13">
        <v>44062</v>
      </c>
      <c r="X1" s="13">
        <v>44063</v>
      </c>
      <c r="Y1" s="13">
        <v>44064</v>
      </c>
      <c r="Z1" s="13">
        <v>44065</v>
      </c>
      <c r="AA1" s="13">
        <v>44066</v>
      </c>
      <c r="AB1" s="13">
        <v>44067</v>
      </c>
      <c r="AC1" s="13">
        <v>44068</v>
      </c>
      <c r="AD1" s="13">
        <v>44069</v>
      </c>
      <c r="AE1" s="13">
        <v>44070</v>
      </c>
      <c r="AF1" s="13">
        <v>44071</v>
      </c>
      <c r="AG1" s="13">
        <v>44072</v>
      </c>
      <c r="AH1" s="13">
        <v>44073</v>
      </c>
      <c r="AI1" s="13">
        <v>44074</v>
      </c>
      <c r="AJ1" s="46" t="s">
        <v>73</v>
      </c>
      <c r="AK1" s="46" t="s">
        <v>74</v>
      </c>
      <c r="AL1" s="53" t="s">
        <v>75</v>
      </c>
    </row>
    <row r="2" spans="1:38" x14ac:dyDescent="0.25">
      <c r="A2" s="10">
        <f>1</f>
        <v>1</v>
      </c>
      <c r="B2" s="11">
        <f>Enrollment!B2</f>
        <v>0</v>
      </c>
      <c r="C2" s="12">
        <f>Enrollment!D2</f>
        <v>0</v>
      </c>
      <c r="D2" s="51">
        <f>Enrollment!N2</f>
        <v>0</v>
      </c>
      <c r="E2" s="29"/>
      <c r="F2" s="29"/>
      <c r="G2" s="29"/>
      <c r="H2" s="29"/>
      <c r="I2" s="29"/>
      <c r="J2" s="29"/>
      <c r="K2" s="29"/>
      <c r="L2" s="29"/>
      <c r="M2" s="29"/>
      <c r="N2" s="29"/>
      <c r="O2" s="29"/>
      <c r="P2" s="9"/>
      <c r="Q2" s="9"/>
      <c r="R2" s="9"/>
      <c r="S2" s="9"/>
      <c r="T2" s="9"/>
      <c r="U2" s="9"/>
      <c r="V2" s="9"/>
      <c r="W2" s="9"/>
      <c r="X2" s="9"/>
      <c r="Y2" s="9"/>
      <c r="Z2" s="9"/>
      <c r="AA2" s="9"/>
      <c r="AB2" s="9"/>
      <c r="AC2" s="9"/>
      <c r="AD2" s="9"/>
      <c r="AE2" s="9"/>
      <c r="AF2" s="9"/>
      <c r="AG2" s="9"/>
      <c r="AH2" s="9"/>
      <c r="AI2" s="9"/>
      <c r="AJ2" s="11">
        <f>COUNTIF(E2:AI2,"1")</f>
        <v>0</v>
      </c>
      <c r="AK2" s="11">
        <f>COUNTIFS(E2:AI2,"1")+COUNTIF(E2:AI2,"0")</f>
        <v>0</v>
      </c>
      <c r="AL2" s="47" t="e">
        <f>AJ2/AK2</f>
        <v>#DIV/0!</v>
      </c>
    </row>
    <row r="3" spans="1:38" x14ac:dyDescent="0.25">
      <c r="A3" s="10">
        <f>A2+1</f>
        <v>2</v>
      </c>
      <c r="B3" s="11">
        <f>Enrollment!B3</f>
        <v>0</v>
      </c>
      <c r="C3" s="12">
        <f>Enrollment!D3</f>
        <v>0</v>
      </c>
      <c r="D3" s="51">
        <f>Enrollment!N3</f>
        <v>0</v>
      </c>
      <c r="E3" s="29"/>
      <c r="F3" s="29"/>
      <c r="G3" s="29"/>
      <c r="H3" s="29"/>
      <c r="I3" s="29"/>
      <c r="J3" s="29"/>
      <c r="K3" s="29"/>
      <c r="L3" s="29"/>
      <c r="M3" s="29"/>
      <c r="N3" s="29"/>
      <c r="O3" s="29"/>
      <c r="P3" s="9"/>
      <c r="Q3" s="9"/>
      <c r="R3" s="9"/>
      <c r="S3" s="9"/>
      <c r="T3" s="9"/>
      <c r="U3" s="9"/>
      <c r="V3" s="9"/>
      <c r="W3" s="9"/>
      <c r="X3" s="9"/>
      <c r="Y3" s="9"/>
      <c r="Z3" s="9"/>
      <c r="AA3" s="9"/>
      <c r="AB3" s="9"/>
      <c r="AC3" s="9"/>
      <c r="AD3" s="9"/>
      <c r="AE3" s="9"/>
      <c r="AF3" s="9"/>
      <c r="AG3" s="9"/>
      <c r="AH3" s="9"/>
      <c r="AI3" s="9"/>
      <c r="AJ3" s="11">
        <f t="shared" ref="AJ3:AJ66" si="0">COUNTIF(E3:AI3,"1")</f>
        <v>0</v>
      </c>
      <c r="AK3" s="11">
        <f t="shared" ref="AK3:AK66" si="1">COUNTIFS(E3:AI3,"1")+COUNTIF(E3:AI3,"0")</f>
        <v>0</v>
      </c>
      <c r="AL3" s="47" t="e">
        <f t="shared" ref="AL3:AL66" si="2">AJ3/AK3</f>
        <v>#DIV/0!</v>
      </c>
    </row>
    <row r="4" spans="1:38" x14ac:dyDescent="0.25">
      <c r="A4" s="10">
        <f t="shared" ref="A4:A67" si="3">A3+1</f>
        <v>3</v>
      </c>
      <c r="B4" s="11">
        <f>Enrollment!B4</f>
        <v>0</v>
      </c>
      <c r="C4" s="12">
        <f>Enrollment!D4</f>
        <v>0</v>
      </c>
      <c r="D4" s="51">
        <f>Enrollment!N4</f>
        <v>0</v>
      </c>
      <c r="E4" s="29"/>
      <c r="F4" s="29"/>
      <c r="G4" s="29"/>
      <c r="H4" s="29"/>
      <c r="I4" s="29"/>
      <c r="J4" s="29"/>
      <c r="K4" s="29"/>
      <c r="L4" s="29"/>
      <c r="M4" s="29"/>
      <c r="N4" s="29"/>
      <c r="O4" s="29"/>
      <c r="P4" s="9"/>
      <c r="Q4" s="9"/>
      <c r="R4" s="9"/>
      <c r="S4" s="9"/>
      <c r="T4" s="9"/>
      <c r="U4" s="9"/>
      <c r="V4" s="9"/>
      <c r="W4" s="9"/>
      <c r="X4" s="9"/>
      <c r="Y4" s="9"/>
      <c r="Z4" s="9"/>
      <c r="AA4" s="9"/>
      <c r="AB4" s="9"/>
      <c r="AC4" s="9"/>
      <c r="AD4" s="9"/>
      <c r="AE4" s="9"/>
      <c r="AF4" s="9"/>
      <c r="AG4" s="9"/>
      <c r="AH4" s="9"/>
      <c r="AI4" s="9"/>
      <c r="AJ4" s="11">
        <f t="shared" si="0"/>
        <v>0</v>
      </c>
      <c r="AK4" s="11">
        <f t="shared" si="1"/>
        <v>0</v>
      </c>
      <c r="AL4" s="47" t="e">
        <f t="shared" si="2"/>
        <v>#DIV/0!</v>
      </c>
    </row>
    <row r="5" spans="1:38" x14ac:dyDescent="0.25">
      <c r="A5" s="10">
        <f t="shared" si="3"/>
        <v>4</v>
      </c>
      <c r="B5" s="11">
        <f>Enrollment!B5</f>
        <v>0</v>
      </c>
      <c r="C5" s="12">
        <f>Enrollment!D5</f>
        <v>0</v>
      </c>
      <c r="D5" s="51">
        <f>Enrollment!N5</f>
        <v>0</v>
      </c>
      <c r="E5" s="29"/>
      <c r="F5" s="29"/>
      <c r="G5" s="29"/>
      <c r="H5" s="29"/>
      <c r="I5" s="29"/>
      <c r="J5" s="29"/>
      <c r="K5" s="29"/>
      <c r="L5" s="29"/>
      <c r="M5" s="29"/>
      <c r="N5" s="29"/>
      <c r="O5" s="29"/>
      <c r="P5" s="9"/>
      <c r="Q5" s="9"/>
      <c r="R5" s="9"/>
      <c r="S5" s="9"/>
      <c r="T5" s="9"/>
      <c r="U5" s="9"/>
      <c r="V5" s="9"/>
      <c r="W5" s="9"/>
      <c r="X5" s="9"/>
      <c r="Y5" s="9"/>
      <c r="Z5" s="9"/>
      <c r="AA5" s="9"/>
      <c r="AB5" s="9"/>
      <c r="AC5" s="9"/>
      <c r="AD5" s="9"/>
      <c r="AE5" s="9"/>
      <c r="AF5" s="9"/>
      <c r="AG5" s="9"/>
      <c r="AH5" s="9"/>
      <c r="AI5" s="9"/>
      <c r="AJ5" s="11">
        <f t="shared" si="0"/>
        <v>0</v>
      </c>
      <c r="AK5" s="11">
        <f t="shared" si="1"/>
        <v>0</v>
      </c>
      <c r="AL5" s="47" t="e">
        <f t="shared" si="2"/>
        <v>#DIV/0!</v>
      </c>
    </row>
    <row r="6" spans="1:38" x14ac:dyDescent="0.25">
      <c r="A6" s="10">
        <f t="shared" si="3"/>
        <v>5</v>
      </c>
      <c r="B6" s="11">
        <f>Enrollment!B6</f>
        <v>0</v>
      </c>
      <c r="C6" s="12">
        <f>Enrollment!D6</f>
        <v>0</v>
      </c>
      <c r="D6" s="51">
        <f>Enrollment!N6</f>
        <v>0</v>
      </c>
      <c r="E6" s="29"/>
      <c r="F6" s="29"/>
      <c r="G6" s="29"/>
      <c r="H6" s="29"/>
      <c r="I6" s="29"/>
      <c r="J6" s="29"/>
      <c r="K6" s="29"/>
      <c r="L6" s="29"/>
      <c r="M6" s="29"/>
      <c r="N6" s="29"/>
      <c r="O6" s="29"/>
      <c r="P6" s="9"/>
      <c r="Q6" s="9"/>
      <c r="R6" s="9"/>
      <c r="S6" s="9"/>
      <c r="T6" s="9"/>
      <c r="U6" s="9"/>
      <c r="V6" s="9"/>
      <c r="W6" s="9"/>
      <c r="X6" s="9"/>
      <c r="Y6" s="9"/>
      <c r="Z6" s="9"/>
      <c r="AA6" s="9"/>
      <c r="AB6" s="9"/>
      <c r="AC6" s="9"/>
      <c r="AD6" s="9"/>
      <c r="AE6" s="9"/>
      <c r="AF6" s="9"/>
      <c r="AG6" s="9"/>
      <c r="AH6" s="9"/>
      <c r="AI6" s="9"/>
      <c r="AJ6" s="11">
        <f t="shared" si="0"/>
        <v>0</v>
      </c>
      <c r="AK6" s="11">
        <f t="shared" si="1"/>
        <v>0</v>
      </c>
      <c r="AL6" s="47" t="e">
        <f t="shared" si="2"/>
        <v>#DIV/0!</v>
      </c>
    </row>
    <row r="7" spans="1:38" x14ac:dyDescent="0.25">
      <c r="A7" s="10">
        <f t="shared" si="3"/>
        <v>6</v>
      </c>
      <c r="B7" s="11">
        <f>Enrollment!B7</f>
        <v>0</v>
      </c>
      <c r="C7" s="12">
        <f>Enrollment!D7</f>
        <v>0</v>
      </c>
      <c r="D7" s="51">
        <f>Enrollment!N7</f>
        <v>0</v>
      </c>
      <c r="E7" s="29"/>
      <c r="F7" s="29"/>
      <c r="G7" s="29"/>
      <c r="H7" s="29"/>
      <c r="I7" s="29"/>
      <c r="J7" s="29"/>
      <c r="K7" s="29"/>
      <c r="L7" s="29"/>
      <c r="M7" s="29"/>
      <c r="N7" s="29"/>
      <c r="O7" s="29"/>
      <c r="P7" s="9"/>
      <c r="Q7" s="9"/>
      <c r="R7" s="9"/>
      <c r="S7" s="9"/>
      <c r="T7" s="9"/>
      <c r="U7" s="9"/>
      <c r="V7" s="9"/>
      <c r="W7" s="9"/>
      <c r="X7" s="9"/>
      <c r="Y7" s="9"/>
      <c r="Z7" s="9"/>
      <c r="AA7" s="9"/>
      <c r="AB7" s="9"/>
      <c r="AC7" s="9"/>
      <c r="AD7" s="9"/>
      <c r="AE7" s="9"/>
      <c r="AF7" s="9"/>
      <c r="AG7" s="9"/>
      <c r="AH7" s="9"/>
      <c r="AI7" s="9"/>
      <c r="AJ7" s="11">
        <f t="shared" si="0"/>
        <v>0</v>
      </c>
      <c r="AK7" s="11">
        <f t="shared" si="1"/>
        <v>0</v>
      </c>
      <c r="AL7" s="47" t="e">
        <f t="shared" si="2"/>
        <v>#DIV/0!</v>
      </c>
    </row>
    <row r="8" spans="1:38" x14ac:dyDescent="0.25">
      <c r="A8" s="10">
        <f t="shared" si="3"/>
        <v>7</v>
      </c>
      <c r="B8" s="11">
        <f>Enrollment!B8</f>
        <v>0</v>
      </c>
      <c r="C8" s="12">
        <f>Enrollment!D8</f>
        <v>0</v>
      </c>
      <c r="D8" s="51">
        <f>Enrollment!N8</f>
        <v>0</v>
      </c>
      <c r="E8" s="29"/>
      <c r="F8" s="29"/>
      <c r="G8" s="29"/>
      <c r="H8" s="29"/>
      <c r="I8" s="29"/>
      <c r="J8" s="29"/>
      <c r="K8" s="29"/>
      <c r="L8" s="29"/>
      <c r="M8" s="29"/>
      <c r="N8" s="29"/>
      <c r="O8" s="29"/>
      <c r="P8" s="9"/>
      <c r="Q8" s="9"/>
      <c r="R8" s="9"/>
      <c r="S8" s="9"/>
      <c r="T8" s="9"/>
      <c r="U8" s="9"/>
      <c r="V8" s="9"/>
      <c r="W8" s="9"/>
      <c r="X8" s="9"/>
      <c r="Y8" s="9"/>
      <c r="Z8" s="9"/>
      <c r="AA8" s="9"/>
      <c r="AB8" s="9"/>
      <c r="AC8" s="9"/>
      <c r="AD8" s="9"/>
      <c r="AE8" s="9"/>
      <c r="AF8" s="9"/>
      <c r="AG8" s="9"/>
      <c r="AH8" s="9"/>
      <c r="AI8" s="9"/>
      <c r="AJ8" s="11">
        <f t="shared" si="0"/>
        <v>0</v>
      </c>
      <c r="AK8" s="11">
        <f t="shared" si="1"/>
        <v>0</v>
      </c>
      <c r="AL8" s="47" t="e">
        <f t="shared" si="2"/>
        <v>#DIV/0!</v>
      </c>
    </row>
    <row r="9" spans="1:38" x14ac:dyDescent="0.25">
      <c r="A9" s="10">
        <f t="shared" si="3"/>
        <v>8</v>
      </c>
      <c r="B9" s="11">
        <f>Enrollment!B9</f>
        <v>0</v>
      </c>
      <c r="C9" s="12">
        <f>Enrollment!D9</f>
        <v>0</v>
      </c>
      <c r="D9" s="51">
        <f>Enrollment!N9</f>
        <v>0</v>
      </c>
      <c r="E9" s="29"/>
      <c r="F9" s="29"/>
      <c r="G9" s="29"/>
      <c r="H9" s="29"/>
      <c r="I9" s="29"/>
      <c r="J9" s="29"/>
      <c r="K9" s="29"/>
      <c r="L9" s="29"/>
      <c r="M9" s="29"/>
      <c r="N9" s="29"/>
      <c r="O9" s="29"/>
      <c r="P9" s="9"/>
      <c r="Q9" s="9"/>
      <c r="R9" s="9"/>
      <c r="S9" s="9"/>
      <c r="T9" s="9"/>
      <c r="U9" s="9"/>
      <c r="V9" s="9"/>
      <c r="W9" s="9"/>
      <c r="X9" s="9"/>
      <c r="Y9" s="9"/>
      <c r="Z9" s="9"/>
      <c r="AA9" s="9"/>
      <c r="AB9" s="9"/>
      <c r="AC9" s="9"/>
      <c r="AD9" s="9"/>
      <c r="AE9" s="9"/>
      <c r="AF9" s="9"/>
      <c r="AG9" s="9"/>
      <c r="AH9" s="9"/>
      <c r="AI9" s="9"/>
      <c r="AJ9" s="11">
        <f t="shared" si="0"/>
        <v>0</v>
      </c>
      <c r="AK9" s="11">
        <f t="shared" si="1"/>
        <v>0</v>
      </c>
      <c r="AL9" s="47" t="e">
        <f t="shared" si="2"/>
        <v>#DIV/0!</v>
      </c>
    </row>
    <row r="10" spans="1:38" x14ac:dyDescent="0.25">
      <c r="A10" s="10">
        <f t="shared" si="3"/>
        <v>9</v>
      </c>
      <c r="B10" s="11">
        <f>Enrollment!B10</f>
        <v>0</v>
      </c>
      <c r="C10" s="12">
        <f>Enrollment!D10</f>
        <v>0</v>
      </c>
      <c r="D10" s="51">
        <f>Enrollment!N10</f>
        <v>0</v>
      </c>
      <c r="E10" s="29"/>
      <c r="F10" s="29"/>
      <c r="G10" s="29"/>
      <c r="H10" s="29"/>
      <c r="I10" s="29"/>
      <c r="J10" s="29"/>
      <c r="K10" s="29"/>
      <c r="L10" s="29"/>
      <c r="M10" s="29"/>
      <c r="N10" s="29"/>
      <c r="O10" s="29"/>
      <c r="P10" s="9"/>
      <c r="Q10" s="9"/>
      <c r="R10" s="9"/>
      <c r="S10" s="9"/>
      <c r="T10" s="9"/>
      <c r="U10" s="9"/>
      <c r="V10" s="9"/>
      <c r="W10" s="9"/>
      <c r="X10" s="9"/>
      <c r="Y10" s="9"/>
      <c r="Z10" s="9"/>
      <c r="AA10" s="9"/>
      <c r="AB10" s="9"/>
      <c r="AC10" s="9"/>
      <c r="AD10" s="9"/>
      <c r="AE10" s="9"/>
      <c r="AF10" s="9"/>
      <c r="AG10" s="9"/>
      <c r="AH10" s="9"/>
      <c r="AI10" s="9"/>
      <c r="AJ10" s="11">
        <f t="shared" si="0"/>
        <v>0</v>
      </c>
      <c r="AK10" s="11">
        <f t="shared" si="1"/>
        <v>0</v>
      </c>
      <c r="AL10" s="47" t="e">
        <f t="shared" si="2"/>
        <v>#DIV/0!</v>
      </c>
    </row>
    <row r="11" spans="1:38" x14ac:dyDescent="0.25">
      <c r="A11" s="10">
        <f t="shared" si="3"/>
        <v>10</v>
      </c>
      <c r="B11" s="11">
        <f>Enrollment!B11</f>
        <v>0</v>
      </c>
      <c r="C11" s="12">
        <f>Enrollment!D11</f>
        <v>0</v>
      </c>
      <c r="D11" s="51">
        <f>Enrollment!N11</f>
        <v>0</v>
      </c>
      <c r="E11" s="29"/>
      <c r="F11" s="29"/>
      <c r="G11" s="29"/>
      <c r="H11" s="29"/>
      <c r="I11" s="29"/>
      <c r="J11" s="29"/>
      <c r="K11" s="29"/>
      <c r="L11" s="29"/>
      <c r="M11" s="29"/>
      <c r="N11" s="29"/>
      <c r="O11" s="29"/>
      <c r="P11" s="9"/>
      <c r="Q11" s="9"/>
      <c r="R11" s="9"/>
      <c r="S11" s="9"/>
      <c r="T11" s="9"/>
      <c r="U11" s="9"/>
      <c r="V11" s="9"/>
      <c r="W11" s="9"/>
      <c r="X11" s="9"/>
      <c r="Y11" s="9"/>
      <c r="Z11" s="9"/>
      <c r="AA11" s="9"/>
      <c r="AB11" s="9"/>
      <c r="AC11" s="9"/>
      <c r="AD11" s="9"/>
      <c r="AE11" s="9"/>
      <c r="AF11" s="9"/>
      <c r="AG11" s="9"/>
      <c r="AH11" s="9"/>
      <c r="AI11" s="9"/>
      <c r="AJ11" s="11">
        <f t="shared" si="0"/>
        <v>0</v>
      </c>
      <c r="AK11" s="11">
        <f t="shared" si="1"/>
        <v>0</v>
      </c>
      <c r="AL11" s="47" t="e">
        <f t="shared" si="2"/>
        <v>#DIV/0!</v>
      </c>
    </row>
    <row r="12" spans="1:38" x14ac:dyDescent="0.25">
      <c r="A12" s="10">
        <f t="shared" si="3"/>
        <v>11</v>
      </c>
      <c r="B12" s="11">
        <f>Enrollment!B12</f>
        <v>0</v>
      </c>
      <c r="C12" s="12">
        <f>Enrollment!D12</f>
        <v>0</v>
      </c>
      <c r="D12" s="51">
        <f>Enrollment!N12</f>
        <v>0</v>
      </c>
      <c r="E12" s="29"/>
      <c r="F12" s="29"/>
      <c r="G12" s="29"/>
      <c r="H12" s="29"/>
      <c r="I12" s="29"/>
      <c r="J12" s="29"/>
      <c r="K12" s="29"/>
      <c r="L12" s="29"/>
      <c r="M12" s="29"/>
      <c r="N12" s="29"/>
      <c r="O12" s="29"/>
      <c r="P12" s="9"/>
      <c r="Q12" s="9"/>
      <c r="R12" s="9"/>
      <c r="S12" s="9"/>
      <c r="T12" s="9"/>
      <c r="U12" s="9"/>
      <c r="V12" s="9"/>
      <c r="W12" s="9"/>
      <c r="X12" s="9"/>
      <c r="Y12" s="9"/>
      <c r="Z12" s="9"/>
      <c r="AA12" s="9"/>
      <c r="AB12" s="9"/>
      <c r="AC12" s="9"/>
      <c r="AD12" s="9"/>
      <c r="AE12" s="9"/>
      <c r="AF12" s="9"/>
      <c r="AG12" s="9"/>
      <c r="AH12" s="9"/>
      <c r="AI12" s="9"/>
      <c r="AJ12" s="11">
        <f t="shared" si="0"/>
        <v>0</v>
      </c>
      <c r="AK12" s="11">
        <f t="shared" si="1"/>
        <v>0</v>
      </c>
      <c r="AL12" s="47" t="e">
        <f t="shared" si="2"/>
        <v>#DIV/0!</v>
      </c>
    </row>
    <row r="13" spans="1:38" x14ac:dyDescent="0.25">
      <c r="A13" s="10">
        <f t="shared" si="3"/>
        <v>12</v>
      </c>
      <c r="B13" s="11">
        <f>Enrollment!B13</f>
        <v>0</v>
      </c>
      <c r="C13" s="12">
        <f>Enrollment!D13</f>
        <v>0</v>
      </c>
      <c r="D13" s="51">
        <f>Enrollment!N13</f>
        <v>0</v>
      </c>
      <c r="E13" s="29"/>
      <c r="F13" s="29"/>
      <c r="G13" s="29"/>
      <c r="H13" s="29"/>
      <c r="I13" s="29"/>
      <c r="J13" s="29"/>
      <c r="K13" s="29"/>
      <c r="L13" s="29"/>
      <c r="M13" s="29"/>
      <c r="N13" s="29"/>
      <c r="O13" s="29"/>
      <c r="P13" s="9"/>
      <c r="Q13" s="9"/>
      <c r="R13" s="9"/>
      <c r="S13" s="9"/>
      <c r="T13" s="9"/>
      <c r="U13" s="9"/>
      <c r="V13" s="9"/>
      <c r="W13" s="9"/>
      <c r="X13" s="9"/>
      <c r="Y13" s="9"/>
      <c r="Z13" s="9"/>
      <c r="AA13" s="9"/>
      <c r="AB13" s="9"/>
      <c r="AC13" s="9"/>
      <c r="AD13" s="9"/>
      <c r="AE13" s="9"/>
      <c r="AF13" s="9"/>
      <c r="AG13" s="9"/>
      <c r="AH13" s="9"/>
      <c r="AI13" s="9"/>
      <c r="AJ13" s="11">
        <f t="shared" si="0"/>
        <v>0</v>
      </c>
      <c r="AK13" s="11">
        <f t="shared" si="1"/>
        <v>0</v>
      </c>
      <c r="AL13" s="47" t="e">
        <f t="shared" si="2"/>
        <v>#DIV/0!</v>
      </c>
    </row>
    <row r="14" spans="1:38" x14ac:dyDescent="0.25">
      <c r="A14" s="10">
        <f t="shared" si="3"/>
        <v>13</v>
      </c>
      <c r="B14" s="11">
        <f>Enrollment!B14</f>
        <v>0</v>
      </c>
      <c r="C14" s="12">
        <f>Enrollment!D14</f>
        <v>0</v>
      </c>
      <c r="D14" s="51">
        <f>Enrollment!N14</f>
        <v>0</v>
      </c>
      <c r="E14" s="29"/>
      <c r="F14" s="29"/>
      <c r="G14" s="29"/>
      <c r="H14" s="29"/>
      <c r="I14" s="29"/>
      <c r="J14" s="29"/>
      <c r="K14" s="29"/>
      <c r="L14" s="29"/>
      <c r="M14" s="29"/>
      <c r="N14" s="29"/>
      <c r="O14" s="29"/>
      <c r="P14" s="9"/>
      <c r="Q14" s="9"/>
      <c r="R14" s="9"/>
      <c r="S14" s="9"/>
      <c r="T14" s="9"/>
      <c r="U14" s="9"/>
      <c r="V14" s="9"/>
      <c r="W14" s="9"/>
      <c r="X14" s="9"/>
      <c r="Y14" s="9"/>
      <c r="Z14" s="9"/>
      <c r="AA14" s="9"/>
      <c r="AB14" s="9"/>
      <c r="AC14" s="9"/>
      <c r="AD14" s="9"/>
      <c r="AE14" s="9"/>
      <c r="AF14" s="9"/>
      <c r="AG14" s="9"/>
      <c r="AH14" s="9"/>
      <c r="AI14" s="9"/>
      <c r="AJ14" s="11">
        <f t="shared" si="0"/>
        <v>0</v>
      </c>
      <c r="AK14" s="11">
        <f t="shared" si="1"/>
        <v>0</v>
      </c>
      <c r="AL14" s="47" t="e">
        <f t="shared" si="2"/>
        <v>#DIV/0!</v>
      </c>
    </row>
    <row r="15" spans="1:38" x14ac:dyDescent="0.25">
      <c r="A15" s="10">
        <f t="shared" si="3"/>
        <v>14</v>
      </c>
      <c r="B15" s="11">
        <f>Enrollment!B15</f>
        <v>0</v>
      </c>
      <c r="C15" s="12">
        <f>Enrollment!D15</f>
        <v>0</v>
      </c>
      <c r="D15" s="51">
        <f>Enrollment!N15</f>
        <v>0</v>
      </c>
      <c r="E15" s="29"/>
      <c r="F15" s="29"/>
      <c r="G15" s="29"/>
      <c r="H15" s="29"/>
      <c r="I15" s="29"/>
      <c r="J15" s="29"/>
      <c r="K15" s="29"/>
      <c r="L15" s="29"/>
      <c r="M15" s="29"/>
      <c r="N15" s="29"/>
      <c r="O15" s="29"/>
      <c r="P15" s="9"/>
      <c r="Q15" s="9"/>
      <c r="R15" s="9"/>
      <c r="S15" s="9"/>
      <c r="T15" s="9"/>
      <c r="U15" s="9"/>
      <c r="V15" s="9"/>
      <c r="W15" s="9"/>
      <c r="X15" s="9"/>
      <c r="Y15" s="9"/>
      <c r="Z15" s="9"/>
      <c r="AA15" s="9"/>
      <c r="AB15" s="9"/>
      <c r="AC15" s="9"/>
      <c r="AD15" s="9"/>
      <c r="AE15" s="9"/>
      <c r="AF15" s="9"/>
      <c r="AG15" s="9"/>
      <c r="AH15" s="9"/>
      <c r="AI15" s="9"/>
      <c r="AJ15" s="11">
        <f t="shared" si="0"/>
        <v>0</v>
      </c>
      <c r="AK15" s="11">
        <f t="shared" si="1"/>
        <v>0</v>
      </c>
      <c r="AL15" s="47" t="e">
        <f t="shared" si="2"/>
        <v>#DIV/0!</v>
      </c>
    </row>
    <row r="16" spans="1:38" x14ac:dyDescent="0.25">
      <c r="A16" s="10">
        <f t="shared" si="3"/>
        <v>15</v>
      </c>
      <c r="B16" s="11">
        <f>Enrollment!B16</f>
        <v>0</v>
      </c>
      <c r="C16" s="12">
        <f>Enrollment!D16</f>
        <v>0</v>
      </c>
      <c r="D16" s="51">
        <f>Enrollment!N16</f>
        <v>0</v>
      </c>
      <c r="E16" s="29"/>
      <c r="F16" s="29"/>
      <c r="G16" s="29"/>
      <c r="H16" s="29"/>
      <c r="I16" s="29"/>
      <c r="J16" s="29"/>
      <c r="K16" s="29"/>
      <c r="L16" s="29"/>
      <c r="M16" s="29"/>
      <c r="N16" s="29"/>
      <c r="O16" s="29"/>
      <c r="P16" s="9"/>
      <c r="Q16" s="9"/>
      <c r="R16" s="9"/>
      <c r="S16" s="9"/>
      <c r="T16" s="9"/>
      <c r="U16" s="9"/>
      <c r="V16" s="9"/>
      <c r="W16" s="9"/>
      <c r="X16" s="9"/>
      <c r="Y16" s="9"/>
      <c r="Z16" s="9"/>
      <c r="AA16" s="9"/>
      <c r="AB16" s="9"/>
      <c r="AC16" s="9"/>
      <c r="AD16" s="9"/>
      <c r="AE16" s="9"/>
      <c r="AF16" s="9"/>
      <c r="AG16" s="9"/>
      <c r="AH16" s="9"/>
      <c r="AI16" s="9"/>
      <c r="AJ16" s="11">
        <f t="shared" si="0"/>
        <v>0</v>
      </c>
      <c r="AK16" s="11">
        <f t="shared" si="1"/>
        <v>0</v>
      </c>
      <c r="AL16" s="47" t="e">
        <f t="shared" si="2"/>
        <v>#DIV/0!</v>
      </c>
    </row>
    <row r="17" spans="1:38" x14ac:dyDescent="0.25">
      <c r="A17" s="10">
        <f t="shared" si="3"/>
        <v>16</v>
      </c>
      <c r="B17" s="11">
        <f>Enrollment!B17</f>
        <v>0</v>
      </c>
      <c r="C17" s="12">
        <f>Enrollment!D17</f>
        <v>0</v>
      </c>
      <c r="D17" s="51">
        <f>Enrollment!N17</f>
        <v>0</v>
      </c>
      <c r="E17" s="29"/>
      <c r="F17" s="29"/>
      <c r="G17" s="29"/>
      <c r="H17" s="29"/>
      <c r="I17" s="29"/>
      <c r="J17" s="29"/>
      <c r="K17" s="29"/>
      <c r="L17" s="29"/>
      <c r="M17" s="29"/>
      <c r="N17" s="29"/>
      <c r="O17" s="29"/>
      <c r="P17" s="9"/>
      <c r="Q17" s="9"/>
      <c r="R17" s="9"/>
      <c r="S17" s="9"/>
      <c r="T17" s="9"/>
      <c r="U17" s="9"/>
      <c r="V17" s="9"/>
      <c r="W17" s="9"/>
      <c r="X17" s="9"/>
      <c r="Y17" s="9"/>
      <c r="Z17" s="9"/>
      <c r="AA17" s="9"/>
      <c r="AB17" s="9"/>
      <c r="AC17" s="9"/>
      <c r="AD17" s="9"/>
      <c r="AE17" s="9"/>
      <c r="AF17" s="9"/>
      <c r="AG17" s="9"/>
      <c r="AH17" s="9"/>
      <c r="AI17" s="9"/>
      <c r="AJ17" s="11">
        <f t="shared" si="0"/>
        <v>0</v>
      </c>
      <c r="AK17" s="11">
        <f t="shared" si="1"/>
        <v>0</v>
      </c>
      <c r="AL17" s="47" t="e">
        <f t="shared" si="2"/>
        <v>#DIV/0!</v>
      </c>
    </row>
    <row r="18" spans="1:38" x14ac:dyDescent="0.25">
      <c r="A18" s="10">
        <f t="shared" si="3"/>
        <v>17</v>
      </c>
      <c r="B18" s="11">
        <f>Enrollment!B18</f>
        <v>0</v>
      </c>
      <c r="C18" s="12">
        <f>Enrollment!D18</f>
        <v>0</v>
      </c>
      <c r="D18" s="51">
        <f>Enrollment!N18</f>
        <v>0</v>
      </c>
      <c r="E18" s="29"/>
      <c r="F18" s="29"/>
      <c r="G18" s="29"/>
      <c r="H18" s="29"/>
      <c r="I18" s="29"/>
      <c r="J18" s="29"/>
      <c r="K18" s="29"/>
      <c r="L18" s="29"/>
      <c r="M18" s="29"/>
      <c r="N18" s="29"/>
      <c r="O18" s="29"/>
      <c r="P18" s="9"/>
      <c r="Q18" s="9"/>
      <c r="R18" s="9"/>
      <c r="S18" s="9"/>
      <c r="T18" s="9"/>
      <c r="U18" s="9"/>
      <c r="V18" s="9"/>
      <c r="W18" s="9"/>
      <c r="X18" s="9"/>
      <c r="Y18" s="9"/>
      <c r="Z18" s="9"/>
      <c r="AA18" s="9"/>
      <c r="AB18" s="9"/>
      <c r="AC18" s="9"/>
      <c r="AD18" s="9"/>
      <c r="AE18" s="9"/>
      <c r="AF18" s="9"/>
      <c r="AG18" s="9"/>
      <c r="AH18" s="9"/>
      <c r="AI18" s="9"/>
      <c r="AJ18" s="11">
        <f t="shared" si="0"/>
        <v>0</v>
      </c>
      <c r="AK18" s="11">
        <f t="shared" si="1"/>
        <v>0</v>
      </c>
      <c r="AL18" s="47" t="e">
        <f t="shared" si="2"/>
        <v>#DIV/0!</v>
      </c>
    </row>
    <row r="19" spans="1:38" x14ac:dyDescent="0.25">
      <c r="A19" s="10">
        <f t="shared" si="3"/>
        <v>18</v>
      </c>
      <c r="B19" s="11">
        <f>Enrollment!B19</f>
        <v>0</v>
      </c>
      <c r="C19" s="12">
        <f>Enrollment!D19</f>
        <v>0</v>
      </c>
      <c r="D19" s="51">
        <f>Enrollment!N19</f>
        <v>0</v>
      </c>
      <c r="E19" s="29"/>
      <c r="F19" s="29"/>
      <c r="G19" s="29"/>
      <c r="H19" s="29"/>
      <c r="I19" s="29"/>
      <c r="J19" s="29"/>
      <c r="K19" s="29"/>
      <c r="L19" s="29"/>
      <c r="M19" s="29"/>
      <c r="N19" s="29"/>
      <c r="O19" s="29"/>
      <c r="P19" s="9"/>
      <c r="Q19" s="9"/>
      <c r="R19" s="9"/>
      <c r="S19" s="9"/>
      <c r="T19" s="9"/>
      <c r="U19" s="9"/>
      <c r="V19" s="9"/>
      <c r="W19" s="9"/>
      <c r="X19" s="9"/>
      <c r="Y19" s="9"/>
      <c r="Z19" s="9"/>
      <c r="AA19" s="9"/>
      <c r="AB19" s="9"/>
      <c r="AC19" s="9"/>
      <c r="AD19" s="9"/>
      <c r="AE19" s="9"/>
      <c r="AF19" s="9"/>
      <c r="AG19" s="9"/>
      <c r="AH19" s="9"/>
      <c r="AI19" s="9"/>
      <c r="AJ19" s="11">
        <f t="shared" si="0"/>
        <v>0</v>
      </c>
      <c r="AK19" s="11">
        <f t="shared" si="1"/>
        <v>0</v>
      </c>
      <c r="AL19" s="47" t="e">
        <f t="shared" si="2"/>
        <v>#DIV/0!</v>
      </c>
    </row>
    <row r="20" spans="1:38" x14ac:dyDescent="0.25">
      <c r="A20" s="10">
        <f t="shared" si="3"/>
        <v>19</v>
      </c>
      <c r="B20" s="11">
        <f>Enrollment!B20</f>
        <v>0</v>
      </c>
      <c r="C20" s="12">
        <f>Enrollment!D20</f>
        <v>0</v>
      </c>
      <c r="D20" s="51">
        <f>Enrollment!N20</f>
        <v>0</v>
      </c>
      <c r="E20" s="29"/>
      <c r="F20" s="29"/>
      <c r="G20" s="29"/>
      <c r="H20" s="29"/>
      <c r="I20" s="29"/>
      <c r="J20" s="29"/>
      <c r="K20" s="29"/>
      <c r="L20" s="29"/>
      <c r="M20" s="29"/>
      <c r="N20" s="29"/>
      <c r="O20" s="29"/>
      <c r="P20" s="9"/>
      <c r="Q20" s="9"/>
      <c r="R20" s="9"/>
      <c r="S20" s="9"/>
      <c r="T20" s="9"/>
      <c r="U20" s="9"/>
      <c r="V20" s="9"/>
      <c r="W20" s="9"/>
      <c r="X20" s="9"/>
      <c r="Y20" s="9"/>
      <c r="Z20" s="9"/>
      <c r="AA20" s="9"/>
      <c r="AB20" s="9"/>
      <c r="AC20" s="9"/>
      <c r="AD20" s="9"/>
      <c r="AE20" s="9"/>
      <c r="AF20" s="9"/>
      <c r="AG20" s="9"/>
      <c r="AH20" s="9"/>
      <c r="AI20" s="9"/>
      <c r="AJ20" s="11">
        <f t="shared" si="0"/>
        <v>0</v>
      </c>
      <c r="AK20" s="11">
        <f t="shared" si="1"/>
        <v>0</v>
      </c>
      <c r="AL20" s="47" t="e">
        <f t="shared" si="2"/>
        <v>#DIV/0!</v>
      </c>
    </row>
    <row r="21" spans="1:38" x14ac:dyDescent="0.25">
      <c r="A21" s="10">
        <f t="shared" si="3"/>
        <v>20</v>
      </c>
      <c r="B21" s="11">
        <f>Enrollment!B21</f>
        <v>0</v>
      </c>
      <c r="C21" s="12">
        <f>Enrollment!D21</f>
        <v>0</v>
      </c>
      <c r="D21" s="51">
        <f>Enrollment!N21</f>
        <v>0</v>
      </c>
      <c r="E21" s="29"/>
      <c r="F21" s="29"/>
      <c r="G21" s="29"/>
      <c r="H21" s="29"/>
      <c r="I21" s="29"/>
      <c r="J21" s="29"/>
      <c r="K21" s="29"/>
      <c r="L21" s="29"/>
      <c r="M21" s="29"/>
      <c r="N21" s="29"/>
      <c r="O21" s="29"/>
      <c r="P21" s="9"/>
      <c r="Q21" s="9"/>
      <c r="R21" s="9"/>
      <c r="S21" s="9"/>
      <c r="T21" s="9"/>
      <c r="U21" s="9"/>
      <c r="V21" s="9"/>
      <c r="W21" s="9"/>
      <c r="X21" s="9"/>
      <c r="Y21" s="9"/>
      <c r="Z21" s="9"/>
      <c r="AA21" s="9"/>
      <c r="AB21" s="9"/>
      <c r="AC21" s="9"/>
      <c r="AD21" s="9"/>
      <c r="AE21" s="9"/>
      <c r="AF21" s="9"/>
      <c r="AG21" s="9"/>
      <c r="AH21" s="9"/>
      <c r="AI21" s="9"/>
      <c r="AJ21" s="11">
        <f t="shared" si="0"/>
        <v>0</v>
      </c>
      <c r="AK21" s="11">
        <f t="shared" si="1"/>
        <v>0</v>
      </c>
      <c r="AL21" s="47" t="e">
        <f t="shared" si="2"/>
        <v>#DIV/0!</v>
      </c>
    </row>
    <row r="22" spans="1:38" x14ac:dyDescent="0.25">
      <c r="A22" s="10">
        <f t="shared" si="3"/>
        <v>21</v>
      </c>
      <c r="B22" s="11">
        <f>Enrollment!B22</f>
        <v>0</v>
      </c>
      <c r="C22" s="12">
        <f>Enrollment!D22</f>
        <v>0</v>
      </c>
      <c r="D22" s="51">
        <f>Enrollment!N22</f>
        <v>0</v>
      </c>
      <c r="E22" s="29"/>
      <c r="F22" s="29"/>
      <c r="G22" s="29"/>
      <c r="H22" s="29"/>
      <c r="I22" s="29"/>
      <c r="J22" s="29"/>
      <c r="K22" s="29"/>
      <c r="L22" s="29"/>
      <c r="M22" s="29"/>
      <c r="N22" s="29"/>
      <c r="O22" s="29"/>
      <c r="P22" s="9"/>
      <c r="Q22" s="9"/>
      <c r="R22" s="9"/>
      <c r="S22" s="9"/>
      <c r="T22" s="9"/>
      <c r="U22" s="9"/>
      <c r="V22" s="9"/>
      <c r="W22" s="9"/>
      <c r="X22" s="9"/>
      <c r="Y22" s="9"/>
      <c r="Z22" s="9"/>
      <c r="AA22" s="9"/>
      <c r="AB22" s="9"/>
      <c r="AC22" s="9"/>
      <c r="AD22" s="9"/>
      <c r="AE22" s="9"/>
      <c r="AF22" s="9"/>
      <c r="AG22" s="9"/>
      <c r="AH22" s="9"/>
      <c r="AI22" s="9"/>
      <c r="AJ22" s="11">
        <f t="shared" si="0"/>
        <v>0</v>
      </c>
      <c r="AK22" s="11">
        <f t="shared" si="1"/>
        <v>0</v>
      </c>
      <c r="AL22" s="47" t="e">
        <f t="shared" si="2"/>
        <v>#DIV/0!</v>
      </c>
    </row>
    <row r="23" spans="1:38" x14ac:dyDescent="0.25">
      <c r="A23" s="10">
        <f t="shared" si="3"/>
        <v>22</v>
      </c>
      <c r="B23" s="11">
        <f>Enrollment!B23</f>
        <v>0</v>
      </c>
      <c r="C23" s="12">
        <f>Enrollment!D23</f>
        <v>0</v>
      </c>
      <c r="D23" s="51">
        <f>Enrollment!N23</f>
        <v>0</v>
      </c>
      <c r="E23" s="29"/>
      <c r="F23" s="29"/>
      <c r="G23" s="29"/>
      <c r="H23" s="29"/>
      <c r="I23" s="29"/>
      <c r="J23" s="29"/>
      <c r="K23" s="29"/>
      <c r="L23" s="29"/>
      <c r="M23" s="29"/>
      <c r="N23" s="29"/>
      <c r="O23" s="29"/>
      <c r="P23" s="9"/>
      <c r="Q23" s="9"/>
      <c r="R23" s="9"/>
      <c r="S23" s="9"/>
      <c r="T23" s="9"/>
      <c r="U23" s="9"/>
      <c r="V23" s="9"/>
      <c r="W23" s="9"/>
      <c r="X23" s="9"/>
      <c r="Y23" s="9"/>
      <c r="Z23" s="9"/>
      <c r="AA23" s="9"/>
      <c r="AB23" s="9"/>
      <c r="AC23" s="9"/>
      <c r="AD23" s="9"/>
      <c r="AE23" s="9"/>
      <c r="AF23" s="9"/>
      <c r="AG23" s="9"/>
      <c r="AH23" s="9"/>
      <c r="AI23" s="9"/>
      <c r="AJ23" s="11">
        <f t="shared" si="0"/>
        <v>0</v>
      </c>
      <c r="AK23" s="11">
        <f t="shared" si="1"/>
        <v>0</v>
      </c>
      <c r="AL23" s="47" t="e">
        <f t="shared" si="2"/>
        <v>#DIV/0!</v>
      </c>
    </row>
    <row r="24" spans="1:38" x14ac:dyDescent="0.25">
      <c r="A24" s="10">
        <f t="shared" si="3"/>
        <v>23</v>
      </c>
      <c r="B24" s="11">
        <f>Enrollment!B24</f>
        <v>0</v>
      </c>
      <c r="C24" s="12">
        <f>Enrollment!D24</f>
        <v>0</v>
      </c>
      <c r="D24" s="51">
        <f>Enrollment!N24</f>
        <v>0</v>
      </c>
      <c r="E24" s="29"/>
      <c r="F24" s="29"/>
      <c r="G24" s="29"/>
      <c r="H24" s="29"/>
      <c r="I24" s="29"/>
      <c r="J24" s="29"/>
      <c r="K24" s="29"/>
      <c r="L24" s="29"/>
      <c r="M24" s="29"/>
      <c r="N24" s="29"/>
      <c r="O24" s="29"/>
      <c r="P24" s="9"/>
      <c r="Q24" s="9"/>
      <c r="R24" s="9"/>
      <c r="S24" s="9"/>
      <c r="T24" s="9"/>
      <c r="U24" s="9"/>
      <c r="V24" s="9"/>
      <c r="W24" s="9"/>
      <c r="X24" s="9"/>
      <c r="Y24" s="9"/>
      <c r="Z24" s="9"/>
      <c r="AA24" s="9"/>
      <c r="AB24" s="9"/>
      <c r="AC24" s="9"/>
      <c r="AD24" s="9"/>
      <c r="AE24" s="9"/>
      <c r="AF24" s="9"/>
      <c r="AG24" s="9"/>
      <c r="AH24" s="9"/>
      <c r="AI24" s="9"/>
      <c r="AJ24" s="11">
        <f t="shared" si="0"/>
        <v>0</v>
      </c>
      <c r="AK24" s="11">
        <f t="shared" si="1"/>
        <v>0</v>
      </c>
      <c r="AL24" s="47" t="e">
        <f t="shared" si="2"/>
        <v>#DIV/0!</v>
      </c>
    </row>
    <row r="25" spans="1:38" x14ac:dyDescent="0.25">
      <c r="A25" s="10">
        <f t="shared" si="3"/>
        <v>24</v>
      </c>
      <c r="B25" s="11">
        <f>Enrollment!B25</f>
        <v>0</v>
      </c>
      <c r="C25" s="12">
        <f>Enrollment!D25</f>
        <v>0</v>
      </c>
      <c r="D25" s="51">
        <f>Enrollment!N25</f>
        <v>0</v>
      </c>
      <c r="E25" s="29"/>
      <c r="F25" s="29"/>
      <c r="G25" s="29"/>
      <c r="H25" s="29"/>
      <c r="I25" s="29"/>
      <c r="J25" s="29"/>
      <c r="K25" s="29"/>
      <c r="L25" s="29"/>
      <c r="M25" s="29"/>
      <c r="N25" s="29"/>
      <c r="O25" s="29"/>
      <c r="P25" s="9"/>
      <c r="Q25" s="9"/>
      <c r="R25" s="9"/>
      <c r="S25" s="9"/>
      <c r="T25" s="9"/>
      <c r="U25" s="9"/>
      <c r="V25" s="9"/>
      <c r="W25" s="9"/>
      <c r="X25" s="9"/>
      <c r="Y25" s="9"/>
      <c r="Z25" s="9"/>
      <c r="AA25" s="9"/>
      <c r="AB25" s="9"/>
      <c r="AC25" s="9"/>
      <c r="AD25" s="9"/>
      <c r="AE25" s="9"/>
      <c r="AF25" s="9"/>
      <c r="AG25" s="9"/>
      <c r="AH25" s="9"/>
      <c r="AI25" s="9"/>
      <c r="AJ25" s="11">
        <f t="shared" si="0"/>
        <v>0</v>
      </c>
      <c r="AK25" s="11">
        <f t="shared" si="1"/>
        <v>0</v>
      </c>
      <c r="AL25" s="47" t="e">
        <f t="shared" si="2"/>
        <v>#DIV/0!</v>
      </c>
    </row>
    <row r="26" spans="1:38" x14ac:dyDescent="0.25">
      <c r="A26" s="10">
        <f t="shared" si="3"/>
        <v>25</v>
      </c>
      <c r="B26" s="11">
        <f>Enrollment!B26</f>
        <v>0</v>
      </c>
      <c r="C26" s="12">
        <f>Enrollment!D26</f>
        <v>0</v>
      </c>
      <c r="D26" s="51">
        <f>Enrollment!N26</f>
        <v>0</v>
      </c>
      <c r="E26" s="29"/>
      <c r="F26" s="29"/>
      <c r="G26" s="29"/>
      <c r="H26" s="29"/>
      <c r="I26" s="29"/>
      <c r="J26" s="29"/>
      <c r="K26" s="29"/>
      <c r="L26" s="29"/>
      <c r="M26" s="29"/>
      <c r="N26" s="29"/>
      <c r="O26" s="29"/>
      <c r="P26" s="9"/>
      <c r="Q26" s="9"/>
      <c r="R26" s="9"/>
      <c r="S26" s="9"/>
      <c r="T26" s="9"/>
      <c r="U26" s="9"/>
      <c r="V26" s="9"/>
      <c r="W26" s="9"/>
      <c r="X26" s="9"/>
      <c r="Y26" s="9"/>
      <c r="Z26" s="9"/>
      <c r="AA26" s="9"/>
      <c r="AB26" s="9"/>
      <c r="AC26" s="9"/>
      <c r="AD26" s="9"/>
      <c r="AE26" s="9"/>
      <c r="AF26" s="9"/>
      <c r="AG26" s="9"/>
      <c r="AH26" s="9"/>
      <c r="AI26" s="9"/>
      <c r="AJ26" s="11">
        <f t="shared" si="0"/>
        <v>0</v>
      </c>
      <c r="AK26" s="11">
        <f t="shared" si="1"/>
        <v>0</v>
      </c>
      <c r="AL26" s="47" t="e">
        <f t="shared" si="2"/>
        <v>#DIV/0!</v>
      </c>
    </row>
    <row r="27" spans="1:38" x14ac:dyDescent="0.25">
      <c r="A27" s="10">
        <f t="shared" si="3"/>
        <v>26</v>
      </c>
      <c r="B27" s="11">
        <f>Enrollment!B27</f>
        <v>0</v>
      </c>
      <c r="C27" s="12">
        <f>Enrollment!D27</f>
        <v>0</v>
      </c>
      <c r="D27" s="51">
        <f>Enrollment!N27</f>
        <v>0</v>
      </c>
      <c r="E27" s="29"/>
      <c r="F27" s="29"/>
      <c r="G27" s="29"/>
      <c r="H27" s="29"/>
      <c r="I27" s="29"/>
      <c r="J27" s="29"/>
      <c r="K27" s="29"/>
      <c r="L27" s="29"/>
      <c r="M27" s="29"/>
      <c r="N27" s="29"/>
      <c r="O27" s="29"/>
      <c r="P27" s="9"/>
      <c r="Q27" s="9"/>
      <c r="R27" s="9"/>
      <c r="S27" s="9"/>
      <c r="T27" s="9"/>
      <c r="U27" s="9"/>
      <c r="V27" s="9"/>
      <c r="W27" s="9"/>
      <c r="X27" s="9"/>
      <c r="Y27" s="9"/>
      <c r="Z27" s="9"/>
      <c r="AA27" s="9"/>
      <c r="AB27" s="9"/>
      <c r="AC27" s="9"/>
      <c r="AD27" s="9"/>
      <c r="AE27" s="9"/>
      <c r="AF27" s="9"/>
      <c r="AG27" s="9"/>
      <c r="AH27" s="9"/>
      <c r="AI27" s="9"/>
      <c r="AJ27" s="11">
        <f t="shared" si="0"/>
        <v>0</v>
      </c>
      <c r="AK27" s="11">
        <f t="shared" si="1"/>
        <v>0</v>
      </c>
      <c r="AL27" s="47" t="e">
        <f t="shared" si="2"/>
        <v>#DIV/0!</v>
      </c>
    </row>
    <row r="28" spans="1:38" x14ac:dyDescent="0.25">
      <c r="A28" s="10">
        <f t="shared" si="3"/>
        <v>27</v>
      </c>
      <c r="B28" s="11">
        <f>Enrollment!B28</f>
        <v>0</v>
      </c>
      <c r="C28" s="12">
        <f>Enrollment!D28</f>
        <v>0</v>
      </c>
      <c r="D28" s="51">
        <f>Enrollment!N28</f>
        <v>0</v>
      </c>
      <c r="E28" s="29"/>
      <c r="F28" s="29"/>
      <c r="G28" s="29"/>
      <c r="H28" s="29"/>
      <c r="I28" s="29"/>
      <c r="J28" s="29"/>
      <c r="K28" s="29"/>
      <c r="L28" s="29"/>
      <c r="M28" s="29"/>
      <c r="N28" s="29"/>
      <c r="O28" s="29"/>
      <c r="P28" s="9"/>
      <c r="Q28" s="9"/>
      <c r="R28" s="9"/>
      <c r="S28" s="9"/>
      <c r="T28" s="9"/>
      <c r="U28" s="9"/>
      <c r="V28" s="9"/>
      <c r="W28" s="9"/>
      <c r="X28" s="9"/>
      <c r="Y28" s="9"/>
      <c r="Z28" s="9"/>
      <c r="AA28" s="9"/>
      <c r="AB28" s="9"/>
      <c r="AC28" s="9"/>
      <c r="AD28" s="9"/>
      <c r="AE28" s="9"/>
      <c r="AF28" s="9"/>
      <c r="AG28" s="9"/>
      <c r="AH28" s="9"/>
      <c r="AI28" s="9"/>
      <c r="AJ28" s="11">
        <f t="shared" si="0"/>
        <v>0</v>
      </c>
      <c r="AK28" s="11">
        <f t="shared" si="1"/>
        <v>0</v>
      </c>
      <c r="AL28" s="47" t="e">
        <f t="shared" si="2"/>
        <v>#DIV/0!</v>
      </c>
    </row>
    <row r="29" spans="1:38" x14ac:dyDescent="0.25">
      <c r="A29" s="10">
        <f t="shared" si="3"/>
        <v>28</v>
      </c>
      <c r="B29" s="11">
        <f>Enrollment!B29</f>
        <v>0</v>
      </c>
      <c r="C29" s="12">
        <f>Enrollment!D29</f>
        <v>0</v>
      </c>
      <c r="D29" s="51">
        <f>Enrollment!N29</f>
        <v>0</v>
      </c>
      <c r="E29" s="29"/>
      <c r="F29" s="29"/>
      <c r="G29" s="29"/>
      <c r="H29" s="29"/>
      <c r="I29" s="29"/>
      <c r="J29" s="29"/>
      <c r="K29" s="29"/>
      <c r="L29" s="29"/>
      <c r="M29" s="29"/>
      <c r="N29" s="29"/>
      <c r="O29" s="29"/>
      <c r="P29" s="9"/>
      <c r="Q29" s="9"/>
      <c r="R29" s="9"/>
      <c r="S29" s="9"/>
      <c r="T29" s="9"/>
      <c r="U29" s="9"/>
      <c r="V29" s="9"/>
      <c r="W29" s="9"/>
      <c r="X29" s="9"/>
      <c r="Y29" s="9"/>
      <c r="Z29" s="9"/>
      <c r="AA29" s="9"/>
      <c r="AB29" s="9"/>
      <c r="AC29" s="9"/>
      <c r="AD29" s="9"/>
      <c r="AE29" s="9"/>
      <c r="AF29" s="9"/>
      <c r="AG29" s="9"/>
      <c r="AH29" s="9"/>
      <c r="AI29" s="9"/>
      <c r="AJ29" s="11">
        <f t="shared" si="0"/>
        <v>0</v>
      </c>
      <c r="AK29" s="11">
        <f t="shared" si="1"/>
        <v>0</v>
      </c>
      <c r="AL29" s="47" t="e">
        <f t="shared" si="2"/>
        <v>#DIV/0!</v>
      </c>
    </row>
    <row r="30" spans="1:38" x14ac:dyDescent="0.25">
      <c r="A30" s="10">
        <f t="shared" si="3"/>
        <v>29</v>
      </c>
      <c r="B30" s="11">
        <f>Enrollment!B30</f>
        <v>0</v>
      </c>
      <c r="C30" s="12">
        <f>Enrollment!D30</f>
        <v>0</v>
      </c>
      <c r="D30" s="51">
        <f>Enrollment!N30</f>
        <v>0</v>
      </c>
      <c r="E30" s="29"/>
      <c r="F30" s="29"/>
      <c r="G30" s="29"/>
      <c r="H30" s="29"/>
      <c r="I30" s="29"/>
      <c r="J30" s="29"/>
      <c r="K30" s="29"/>
      <c r="L30" s="29"/>
      <c r="M30" s="29"/>
      <c r="N30" s="29"/>
      <c r="O30" s="29"/>
      <c r="P30" s="9"/>
      <c r="Q30" s="9"/>
      <c r="R30" s="9"/>
      <c r="S30" s="9"/>
      <c r="T30" s="9"/>
      <c r="U30" s="9"/>
      <c r="V30" s="9"/>
      <c r="W30" s="9"/>
      <c r="X30" s="9"/>
      <c r="Y30" s="9"/>
      <c r="Z30" s="9"/>
      <c r="AA30" s="9"/>
      <c r="AB30" s="9"/>
      <c r="AC30" s="9"/>
      <c r="AD30" s="9"/>
      <c r="AE30" s="9"/>
      <c r="AF30" s="9"/>
      <c r="AG30" s="9"/>
      <c r="AH30" s="9"/>
      <c r="AI30" s="9"/>
      <c r="AJ30" s="11">
        <f t="shared" si="0"/>
        <v>0</v>
      </c>
      <c r="AK30" s="11">
        <f t="shared" si="1"/>
        <v>0</v>
      </c>
      <c r="AL30" s="47" t="e">
        <f t="shared" si="2"/>
        <v>#DIV/0!</v>
      </c>
    </row>
    <row r="31" spans="1:38" x14ac:dyDescent="0.25">
      <c r="A31" s="10">
        <f t="shared" si="3"/>
        <v>30</v>
      </c>
      <c r="B31" s="11">
        <f>Enrollment!B31</f>
        <v>0</v>
      </c>
      <c r="C31" s="12">
        <f>Enrollment!D31</f>
        <v>0</v>
      </c>
      <c r="D31" s="51">
        <f>Enrollment!N31</f>
        <v>0</v>
      </c>
      <c r="E31" s="29"/>
      <c r="F31" s="29"/>
      <c r="G31" s="29"/>
      <c r="H31" s="29"/>
      <c r="I31" s="29"/>
      <c r="J31" s="29"/>
      <c r="K31" s="29"/>
      <c r="L31" s="29"/>
      <c r="M31" s="29"/>
      <c r="N31" s="29"/>
      <c r="O31" s="29"/>
      <c r="P31" s="9"/>
      <c r="Q31" s="9"/>
      <c r="R31" s="9"/>
      <c r="S31" s="9"/>
      <c r="T31" s="9"/>
      <c r="U31" s="9"/>
      <c r="V31" s="9"/>
      <c r="W31" s="9"/>
      <c r="X31" s="9"/>
      <c r="Y31" s="9"/>
      <c r="Z31" s="9"/>
      <c r="AA31" s="9"/>
      <c r="AB31" s="9"/>
      <c r="AC31" s="9"/>
      <c r="AD31" s="9"/>
      <c r="AE31" s="9"/>
      <c r="AF31" s="9"/>
      <c r="AG31" s="9"/>
      <c r="AH31" s="9"/>
      <c r="AI31" s="9"/>
      <c r="AJ31" s="11">
        <f t="shared" si="0"/>
        <v>0</v>
      </c>
      <c r="AK31" s="11">
        <f t="shared" si="1"/>
        <v>0</v>
      </c>
      <c r="AL31" s="47" t="e">
        <f t="shared" si="2"/>
        <v>#DIV/0!</v>
      </c>
    </row>
    <row r="32" spans="1:38" x14ac:dyDescent="0.25">
      <c r="A32" s="10">
        <f t="shared" si="3"/>
        <v>31</v>
      </c>
      <c r="B32" s="11">
        <f>Enrollment!B32</f>
        <v>0</v>
      </c>
      <c r="C32" s="12">
        <f>Enrollment!D32</f>
        <v>0</v>
      </c>
      <c r="D32" s="51">
        <f>Enrollment!N32</f>
        <v>0</v>
      </c>
      <c r="E32" s="29"/>
      <c r="F32" s="29"/>
      <c r="G32" s="29"/>
      <c r="H32" s="29"/>
      <c r="I32" s="29"/>
      <c r="J32" s="29"/>
      <c r="K32" s="29"/>
      <c r="L32" s="29"/>
      <c r="M32" s="29"/>
      <c r="N32" s="29"/>
      <c r="O32" s="29"/>
      <c r="P32" s="9"/>
      <c r="Q32" s="9"/>
      <c r="R32" s="9"/>
      <c r="S32" s="9"/>
      <c r="T32" s="9"/>
      <c r="U32" s="9"/>
      <c r="V32" s="9"/>
      <c r="W32" s="9"/>
      <c r="X32" s="9"/>
      <c r="Y32" s="9"/>
      <c r="Z32" s="9"/>
      <c r="AA32" s="9"/>
      <c r="AB32" s="9"/>
      <c r="AC32" s="9"/>
      <c r="AD32" s="9"/>
      <c r="AE32" s="9"/>
      <c r="AF32" s="9"/>
      <c r="AG32" s="9"/>
      <c r="AH32" s="9"/>
      <c r="AI32" s="9"/>
      <c r="AJ32" s="11">
        <f t="shared" si="0"/>
        <v>0</v>
      </c>
      <c r="AK32" s="11">
        <f t="shared" si="1"/>
        <v>0</v>
      </c>
      <c r="AL32" s="47" t="e">
        <f t="shared" si="2"/>
        <v>#DIV/0!</v>
      </c>
    </row>
    <row r="33" spans="1:38" x14ac:dyDescent="0.25">
      <c r="A33" s="10">
        <f t="shared" si="3"/>
        <v>32</v>
      </c>
      <c r="B33" s="11">
        <f>Enrollment!B33</f>
        <v>0</v>
      </c>
      <c r="C33" s="12">
        <f>Enrollment!D33</f>
        <v>0</v>
      </c>
      <c r="D33" s="51">
        <f>Enrollment!N33</f>
        <v>0</v>
      </c>
      <c r="E33" s="29"/>
      <c r="F33" s="29"/>
      <c r="G33" s="29"/>
      <c r="H33" s="29"/>
      <c r="I33" s="29"/>
      <c r="J33" s="29"/>
      <c r="K33" s="29"/>
      <c r="L33" s="29"/>
      <c r="M33" s="29"/>
      <c r="N33" s="29"/>
      <c r="O33" s="29"/>
      <c r="P33" s="9"/>
      <c r="Q33" s="9"/>
      <c r="R33" s="9"/>
      <c r="S33" s="9"/>
      <c r="T33" s="9"/>
      <c r="U33" s="9"/>
      <c r="V33" s="9"/>
      <c r="W33" s="9"/>
      <c r="X33" s="9"/>
      <c r="Y33" s="9"/>
      <c r="Z33" s="9"/>
      <c r="AA33" s="9"/>
      <c r="AB33" s="9"/>
      <c r="AC33" s="9"/>
      <c r="AD33" s="9"/>
      <c r="AE33" s="9"/>
      <c r="AF33" s="9"/>
      <c r="AG33" s="9"/>
      <c r="AH33" s="9"/>
      <c r="AI33" s="9"/>
      <c r="AJ33" s="11">
        <f t="shared" si="0"/>
        <v>0</v>
      </c>
      <c r="AK33" s="11">
        <f t="shared" si="1"/>
        <v>0</v>
      </c>
      <c r="AL33" s="47" t="e">
        <f t="shared" si="2"/>
        <v>#DIV/0!</v>
      </c>
    </row>
    <row r="34" spans="1:38" x14ac:dyDescent="0.25">
      <c r="A34" s="10">
        <f t="shared" si="3"/>
        <v>33</v>
      </c>
      <c r="B34" s="11">
        <f>Enrollment!B34</f>
        <v>0</v>
      </c>
      <c r="C34" s="12">
        <f>Enrollment!D34</f>
        <v>0</v>
      </c>
      <c r="D34" s="51">
        <f>Enrollment!N34</f>
        <v>0</v>
      </c>
      <c r="E34" s="29"/>
      <c r="F34" s="29"/>
      <c r="G34" s="29"/>
      <c r="H34" s="29"/>
      <c r="I34" s="29"/>
      <c r="J34" s="29"/>
      <c r="K34" s="29"/>
      <c r="L34" s="29"/>
      <c r="M34" s="29"/>
      <c r="N34" s="29"/>
      <c r="O34" s="29"/>
      <c r="P34" s="9"/>
      <c r="Q34" s="9"/>
      <c r="R34" s="9"/>
      <c r="S34" s="9"/>
      <c r="T34" s="9"/>
      <c r="U34" s="9"/>
      <c r="V34" s="9"/>
      <c r="W34" s="9"/>
      <c r="X34" s="9"/>
      <c r="Y34" s="9"/>
      <c r="Z34" s="9"/>
      <c r="AA34" s="9"/>
      <c r="AB34" s="9"/>
      <c r="AC34" s="9"/>
      <c r="AD34" s="9"/>
      <c r="AE34" s="9"/>
      <c r="AF34" s="9"/>
      <c r="AG34" s="9"/>
      <c r="AH34" s="9"/>
      <c r="AI34" s="9"/>
      <c r="AJ34" s="11">
        <f t="shared" si="0"/>
        <v>0</v>
      </c>
      <c r="AK34" s="11">
        <f t="shared" si="1"/>
        <v>0</v>
      </c>
      <c r="AL34" s="47" t="e">
        <f t="shared" si="2"/>
        <v>#DIV/0!</v>
      </c>
    </row>
    <row r="35" spans="1:38" x14ac:dyDescent="0.25">
      <c r="A35" s="10">
        <f t="shared" si="3"/>
        <v>34</v>
      </c>
      <c r="B35" s="11">
        <f>Enrollment!B35</f>
        <v>0</v>
      </c>
      <c r="C35" s="12">
        <f>Enrollment!D35</f>
        <v>0</v>
      </c>
      <c r="D35" s="51">
        <f>Enrollment!N35</f>
        <v>0</v>
      </c>
      <c r="E35" s="29"/>
      <c r="F35" s="29"/>
      <c r="G35" s="29"/>
      <c r="H35" s="29"/>
      <c r="I35" s="29"/>
      <c r="J35" s="29"/>
      <c r="K35" s="29"/>
      <c r="L35" s="29"/>
      <c r="M35" s="29"/>
      <c r="N35" s="29"/>
      <c r="O35" s="29"/>
      <c r="P35" s="9"/>
      <c r="Q35" s="9"/>
      <c r="R35" s="9"/>
      <c r="S35" s="9"/>
      <c r="T35" s="9"/>
      <c r="U35" s="9"/>
      <c r="V35" s="9"/>
      <c r="W35" s="9"/>
      <c r="X35" s="9"/>
      <c r="Y35" s="9"/>
      <c r="Z35" s="9"/>
      <c r="AA35" s="9"/>
      <c r="AB35" s="9"/>
      <c r="AC35" s="9"/>
      <c r="AD35" s="9"/>
      <c r="AE35" s="9"/>
      <c r="AF35" s="9"/>
      <c r="AG35" s="9"/>
      <c r="AH35" s="9"/>
      <c r="AI35" s="9"/>
      <c r="AJ35" s="11">
        <f t="shared" si="0"/>
        <v>0</v>
      </c>
      <c r="AK35" s="11">
        <f t="shared" si="1"/>
        <v>0</v>
      </c>
      <c r="AL35" s="47" t="e">
        <f t="shared" si="2"/>
        <v>#DIV/0!</v>
      </c>
    </row>
    <row r="36" spans="1:38" x14ac:dyDescent="0.25">
      <c r="A36" s="10">
        <f t="shared" si="3"/>
        <v>35</v>
      </c>
      <c r="B36" s="11">
        <f>Enrollment!B36</f>
        <v>0</v>
      </c>
      <c r="C36" s="12">
        <f>Enrollment!D36</f>
        <v>0</v>
      </c>
      <c r="D36" s="51">
        <f>Enrollment!N36</f>
        <v>0</v>
      </c>
      <c r="E36" s="29"/>
      <c r="F36" s="29"/>
      <c r="G36" s="29"/>
      <c r="H36" s="29"/>
      <c r="I36" s="29"/>
      <c r="J36" s="29"/>
      <c r="K36" s="29"/>
      <c r="L36" s="29"/>
      <c r="M36" s="29"/>
      <c r="N36" s="29"/>
      <c r="O36" s="29"/>
      <c r="P36" s="9"/>
      <c r="Q36" s="9"/>
      <c r="R36" s="9"/>
      <c r="S36" s="9"/>
      <c r="T36" s="9"/>
      <c r="U36" s="9"/>
      <c r="V36" s="9"/>
      <c r="W36" s="9"/>
      <c r="X36" s="9"/>
      <c r="Y36" s="9"/>
      <c r="Z36" s="9"/>
      <c r="AA36" s="9"/>
      <c r="AB36" s="9"/>
      <c r="AC36" s="9"/>
      <c r="AD36" s="9"/>
      <c r="AE36" s="9"/>
      <c r="AF36" s="9"/>
      <c r="AG36" s="9"/>
      <c r="AH36" s="9"/>
      <c r="AI36" s="9"/>
      <c r="AJ36" s="11">
        <f t="shared" si="0"/>
        <v>0</v>
      </c>
      <c r="AK36" s="11">
        <f t="shared" si="1"/>
        <v>0</v>
      </c>
      <c r="AL36" s="47" t="e">
        <f t="shared" si="2"/>
        <v>#DIV/0!</v>
      </c>
    </row>
    <row r="37" spans="1:38" x14ac:dyDescent="0.25">
      <c r="A37" s="10">
        <f t="shared" si="3"/>
        <v>36</v>
      </c>
      <c r="B37" s="11">
        <f>Enrollment!B37</f>
        <v>0</v>
      </c>
      <c r="C37" s="12">
        <f>Enrollment!D37</f>
        <v>0</v>
      </c>
      <c r="D37" s="51">
        <f>Enrollment!N37</f>
        <v>0</v>
      </c>
      <c r="E37" s="29"/>
      <c r="F37" s="29"/>
      <c r="G37" s="29"/>
      <c r="H37" s="29"/>
      <c r="I37" s="29"/>
      <c r="J37" s="29"/>
      <c r="K37" s="29"/>
      <c r="L37" s="29"/>
      <c r="M37" s="29"/>
      <c r="N37" s="29"/>
      <c r="O37" s="29"/>
      <c r="P37" s="9"/>
      <c r="Q37" s="9"/>
      <c r="R37" s="9"/>
      <c r="S37" s="9"/>
      <c r="T37" s="9"/>
      <c r="U37" s="9"/>
      <c r="V37" s="9"/>
      <c r="W37" s="9"/>
      <c r="X37" s="9"/>
      <c r="Y37" s="9"/>
      <c r="Z37" s="9"/>
      <c r="AA37" s="9"/>
      <c r="AB37" s="9"/>
      <c r="AC37" s="9"/>
      <c r="AD37" s="9"/>
      <c r="AE37" s="9"/>
      <c r="AF37" s="9"/>
      <c r="AG37" s="9"/>
      <c r="AH37" s="9"/>
      <c r="AI37" s="9"/>
      <c r="AJ37" s="11">
        <f t="shared" si="0"/>
        <v>0</v>
      </c>
      <c r="AK37" s="11">
        <f t="shared" si="1"/>
        <v>0</v>
      </c>
      <c r="AL37" s="47" t="e">
        <f t="shared" si="2"/>
        <v>#DIV/0!</v>
      </c>
    </row>
    <row r="38" spans="1:38" x14ac:dyDescent="0.25">
      <c r="A38" s="10">
        <f t="shared" si="3"/>
        <v>37</v>
      </c>
      <c r="B38" s="11">
        <f>Enrollment!B38</f>
        <v>0</v>
      </c>
      <c r="C38" s="12">
        <f>Enrollment!D38</f>
        <v>0</v>
      </c>
      <c r="D38" s="51">
        <f>Enrollment!N38</f>
        <v>0</v>
      </c>
      <c r="E38" s="29"/>
      <c r="F38" s="29"/>
      <c r="G38" s="29"/>
      <c r="H38" s="29"/>
      <c r="I38" s="29"/>
      <c r="J38" s="29"/>
      <c r="K38" s="29"/>
      <c r="L38" s="29"/>
      <c r="M38" s="29"/>
      <c r="N38" s="29"/>
      <c r="O38" s="29"/>
      <c r="P38" s="9"/>
      <c r="Q38" s="9"/>
      <c r="R38" s="9"/>
      <c r="S38" s="9"/>
      <c r="T38" s="9"/>
      <c r="U38" s="9"/>
      <c r="V38" s="9"/>
      <c r="W38" s="9"/>
      <c r="X38" s="9"/>
      <c r="Y38" s="9"/>
      <c r="Z38" s="9"/>
      <c r="AA38" s="9"/>
      <c r="AB38" s="9"/>
      <c r="AC38" s="9"/>
      <c r="AD38" s="9"/>
      <c r="AE38" s="9"/>
      <c r="AF38" s="9"/>
      <c r="AG38" s="9"/>
      <c r="AH38" s="9"/>
      <c r="AI38" s="9"/>
      <c r="AJ38" s="11">
        <f t="shared" si="0"/>
        <v>0</v>
      </c>
      <c r="AK38" s="11">
        <f t="shared" si="1"/>
        <v>0</v>
      </c>
      <c r="AL38" s="47" t="e">
        <f t="shared" si="2"/>
        <v>#DIV/0!</v>
      </c>
    </row>
    <row r="39" spans="1:38" x14ac:dyDescent="0.25">
      <c r="A39" s="10">
        <f t="shared" si="3"/>
        <v>38</v>
      </c>
      <c r="B39" s="11">
        <f>Enrollment!B39</f>
        <v>0</v>
      </c>
      <c r="C39" s="12">
        <f>Enrollment!D39</f>
        <v>0</v>
      </c>
      <c r="D39" s="51">
        <f>Enrollment!N39</f>
        <v>0</v>
      </c>
      <c r="E39" s="29"/>
      <c r="F39" s="29"/>
      <c r="G39" s="29"/>
      <c r="H39" s="29"/>
      <c r="I39" s="29"/>
      <c r="J39" s="29"/>
      <c r="K39" s="29"/>
      <c r="L39" s="29"/>
      <c r="M39" s="29"/>
      <c r="N39" s="29"/>
      <c r="O39" s="29"/>
      <c r="P39" s="9"/>
      <c r="Q39" s="9"/>
      <c r="R39" s="9"/>
      <c r="S39" s="9"/>
      <c r="T39" s="9"/>
      <c r="U39" s="9"/>
      <c r="V39" s="9"/>
      <c r="W39" s="9"/>
      <c r="X39" s="9"/>
      <c r="Y39" s="9"/>
      <c r="Z39" s="9"/>
      <c r="AA39" s="9"/>
      <c r="AB39" s="9"/>
      <c r="AC39" s="9"/>
      <c r="AD39" s="9"/>
      <c r="AE39" s="9"/>
      <c r="AF39" s="9"/>
      <c r="AG39" s="9"/>
      <c r="AH39" s="9"/>
      <c r="AI39" s="9"/>
      <c r="AJ39" s="11">
        <f t="shared" si="0"/>
        <v>0</v>
      </c>
      <c r="AK39" s="11">
        <f t="shared" si="1"/>
        <v>0</v>
      </c>
      <c r="AL39" s="47" t="e">
        <f t="shared" si="2"/>
        <v>#DIV/0!</v>
      </c>
    </row>
    <row r="40" spans="1:38" x14ac:dyDescent="0.25">
      <c r="A40" s="10">
        <f t="shared" si="3"/>
        <v>39</v>
      </c>
      <c r="B40" s="11">
        <f>Enrollment!B40</f>
        <v>0</v>
      </c>
      <c r="C40" s="12">
        <f>Enrollment!D40</f>
        <v>0</v>
      </c>
      <c r="D40" s="51">
        <f>Enrollment!N40</f>
        <v>0</v>
      </c>
      <c r="E40" s="29"/>
      <c r="F40" s="29"/>
      <c r="G40" s="29"/>
      <c r="H40" s="29"/>
      <c r="I40" s="29"/>
      <c r="J40" s="29"/>
      <c r="K40" s="29"/>
      <c r="L40" s="29"/>
      <c r="M40" s="29"/>
      <c r="N40" s="29"/>
      <c r="O40" s="29"/>
      <c r="P40" s="9"/>
      <c r="Q40" s="9"/>
      <c r="R40" s="9"/>
      <c r="S40" s="9"/>
      <c r="T40" s="9"/>
      <c r="U40" s="9"/>
      <c r="V40" s="9"/>
      <c r="W40" s="9"/>
      <c r="X40" s="9"/>
      <c r="Y40" s="9"/>
      <c r="Z40" s="9"/>
      <c r="AA40" s="9"/>
      <c r="AB40" s="9"/>
      <c r="AC40" s="9"/>
      <c r="AD40" s="9"/>
      <c r="AE40" s="9"/>
      <c r="AF40" s="9"/>
      <c r="AG40" s="9"/>
      <c r="AH40" s="9"/>
      <c r="AI40" s="9"/>
      <c r="AJ40" s="11">
        <f t="shared" si="0"/>
        <v>0</v>
      </c>
      <c r="AK40" s="11">
        <f t="shared" si="1"/>
        <v>0</v>
      </c>
      <c r="AL40" s="47" t="e">
        <f t="shared" si="2"/>
        <v>#DIV/0!</v>
      </c>
    </row>
    <row r="41" spans="1:38" x14ac:dyDescent="0.25">
      <c r="A41" s="10">
        <f t="shared" si="3"/>
        <v>40</v>
      </c>
      <c r="B41" s="11">
        <f>Enrollment!B41</f>
        <v>0</v>
      </c>
      <c r="C41" s="12">
        <f>Enrollment!D41</f>
        <v>0</v>
      </c>
      <c r="D41" s="51">
        <f>Enrollment!N41</f>
        <v>0</v>
      </c>
      <c r="E41" s="29"/>
      <c r="F41" s="29"/>
      <c r="G41" s="29"/>
      <c r="H41" s="29"/>
      <c r="I41" s="29"/>
      <c r="J41" s="29"/>
      <c r="K41" s="29"/>
      <c r="L41" s="29"/>
      <c r="M41" s="29"/>
      <c r="N41" s="29"/>
      <c r="O41" s="29"/>
      <c r="P41" s="9"/>
      <c r="Q41" s="9"/>
      <c r="R41" s="9"/>
      <c r="S41" s="9"/>
      <c r="T41" s="9"/>
      <c r="U41" s="9"/>
      <c r="V41" s="9"/>
      <c r="W41" s="9"/>
      <c r="X41" s="9"/>
      <c r="Y41" s="9"/>
      <c r="Z41" s="9"/>
      <c r="AA41" s="9"/>
      <c r="AB41" s="9"/>
      <c r="AC41" s="9"/>
      <c r="AD41" s="9"/>
      <c r="AE41" s="9"/>
      <c r="AF41" s="9"/>
      <c r="AG41" s="9"/>
      <c r="AH41" s="9"/>
      <c r="AI41" s="9"/>
      <c r="AJ41" s="11">
        <f t="shared" si="0"/>
        <v>0</v>
      </c>
      <c r="AK41" s="11">
        <f t="shared" si="1"/>
        <v>0</v>
      </c>
      <c r="AL41" s="47" t="e">
        <f t="shared" si="2"/>
        <v>#DIV/0!</v>
      </c>
    </row>
    <row r="42" spans="1:38" x14ac:dyDescent="0.25">
      <c r="A42" s="10">
        <f t="shared" si="3"/>
        <v>41</v>
      </c>
      <c r="B42" s="11">
        <f>Enrollment!B42</f>
        <v>0</v>
      </c>
      <c r="C42" s="12">
        <f>Enrollment!D42</f>
        <v>0</v>
      </c>
      <c r="D42" s="51">
        <f>Enrollment!N42</f>
        <v>0</v>
      </c>
      <c r="E42" s="29"/>
      <c r="F42" s="29"/>
      <c r="G42" s="29"/>
      <c r="H42" s="29"/>
      <c r="I42" s="29"/>
      <c r="J42" s="29"/>
      <c r="K42" s="29"/>
      <c r="L42" s="29"/>
      <c r="M42" s="29"/>
      <c r="N42" s="29"/>
      <c r="O42" s="29"/>
      <c r="P42" s="9"/>
      <c r="Q42" s="9"/>
      <c r="R42" s="9"/>
      <c r="S42" s="9"/>
      <c r="T42" s="9"/>
      <c r="U42" s="9"/>
      <c r="V42" s="9"/>
      <c r="W42" s="9"/>
      <c r="X42" s="9"/>
      <c r="Y42" s="9"/>
      <c r="Z42" s="9"/>
      <c r="AA42" s="9"/>
      <c r="AB42" s="9"/>
      <c r="AC42" s="9"/>
      <c r="AD42" s="9"/>
      <c r="AE42" s="9"/>
      <c r="AF42" s="9"/>
      <c r="AG42" s="9"/>
      <c r="AH42" s="9"/>
      <c r="AI42" s="9"/>
      <c r="AJ42" s="11">
        <f t="shared" si="0"/>
        <v>0</v>
      </c>
      <c r="AK42" s="11">
        <f t="shared" si="1"/>
        <v>0</v>
      </c>
      <c r="AL42" s="47" t="e">
        <f t="shared" si="2"/>
        <v>#DIV/0!</v>
      </c>
    </row>
    <row r="43" spans="1:38" x14ac:dyDescent="0.25">
      <c r="A43" s="10">
        <f t="shared" si="3"/>
        <v>42</v>
      </c>
      <c r="B43" s="11">
        <f>Enrollment!B43</f>
        <v>0</v>
      </c>
      <c r="C43" s="12">
        <f>Enrollment!D43</f>
        <v>0</v>
      </c>
      <c r="D43" s="51">
        <f>Enrollment!N43</f>
        <v>0</v>
      </c>
      <c r="E43" s="29"/>
      <c r="F43" s="29"/>
      <c r="G43" s="29"/>
      <c r="H43" s="29"/>
      <c r="I43" s="29"/>
      <c r="J43" s="29"/>
      <c r="K43" s="29"/>
      <c r="L43" s="29"/>
      <c r="M43" s="29"/>
      <c r="N43" s="29"/>
      <c r="O43" s="29"/>
      <c r="P43" s="9"/>
      <c r="Q43" s="9"/>
      <c r="R43" s="9"/>
      <c r="S43" s="9"/>
      <c r="T43" s="9"/>
      <c r="U43" s="9"/>
      <c r="V43" s="9"/>
      <c r="W43" s="9"/>
      <c r="X43" s="9"/>
      <c r="Y43" s="9"/>
      <c r="Z43" s="9"/>
      <c r="AA43" s="9"/>
      <c r="AB43" s="9"/>
      <c r="AC43" s="9"/>
      <c r="AD43" s="9"/>
      <c r="AE43" s="9"/>
      <c r="AF43" s="9"/>
      <c r="AG43" s="9"/>
      <c r="AH43" s="9"/>
      <c r="AI43" s="9"/>
      <c r="AJ43" s="11">
        <f t="shared" si="0"/>
        <v>0</v>
      </c>
      <c r="AK43" s="11">
        <f t="shared" si="1"/>
        <v>0</v>
      </c>
      <c r="AL43" s="47" t="e">
        <f t="shared" si="2"/>
        <v>#DIV/0!</v>
      </c>
    </row>
    <row r="44" spans="1:38" x14ac:dyDescent="0.25">
      <c r="A44" s="10">
        <f t="shared" si="3"/>
        <v>43</v>
      </c>
      <c r="B44" s="11">
        <f>Enrollment!B44</f>
        <v>0</v>
      </c>
      <c r="C44" s="12">
        <f>Enrollment!D44</f>
        <v>0</v>
      </c>
      <c r="D44" s="51">
        <f>Enrollment!N44</f>
        <v>0</v>
      </c>
      <c r="E44" s="29"/>
      <c r="F44" s="29"/>
      <c r="G44" s="29"/>
      <c r="H44" s="29"/>
      <c r="I44" s="29"/>
      <c r="J44" s="29"/>
      <c r="K44" s="29"/>
      <c r="L44" s="29"/>
      <c r="M44" s="29"/>
      <c r="N44" s="29"/>
      <c r="O44" s="29"/>
      <c r="P44" s="9"/>
      <c r="Q44" s="9"/>
      <c r="R44" s="9"/>
      <c r="S44" s="9"/>
      <c r="T44" s="9"/>
      <c r="U44" s="9"/>
      <c r="V44" s="9"/>
      <c r="W44" s="9"/>
      <c r="X44" s="9"/>
      <c r="Y44" s="9"/>
      <c r="Z44" s="9"/>
      <c r="AA44" s="9"/>
      <c r="AB44" s="9"/>
      <c r="AC44" s="9"/>
      <c r="AD44" s="9"/>
      <c r="AE44" s="9"/>
      <c r="AF44" s="9"/>
      <c r="AG44" s="9"/>
      <c r="AH44" s="9"/>
      <c r="AI44" s="9"/>
      <c r="AJ44" s="11">
        <f t="shared" si="0"/>
        <v>0</v>
      </c>
      <c r="AK44" s="11">
        <f t="shared" si="1"/>
        <v>0</v>
      </c>
      <c r="AL44" s="47" t="e">
        <f t="shared" si="2"/>
        <v>#DIV/0!</v>
      </c>
    </row>
    <row r="45" spans="1:38" x14ac:dyDescent="0.25">
      <c r="A45" s="10">
        <f t="shared" si="3"/>
        <v>44</v>
      </c>
      <c r="B45" s="11">
        <f>Enrollment!B45</f>
        <v>0</v>
      </c>
      <c r="C45" s="12">
        <f>Enrollment!D45</f>
        <v>0</v>
      </c>
      <c r="D45" s="51">
        <f>Enrollment!N45</f>
        <v>0</v>
      </c>
      <c r="E45" s="29"/>
      <c r="F45" s="29"/>
      <c r="G45" s="29"/>
      <c r="H45" s="29"/>
      <c r="I45" s="29"/>
      <c r="J45" s="29"/>
      <c r="K45" s="29"/>
      <c r="L45" s="29"/>
      <c r="M45" s="29"/>
      <c r="N45" s="29"/>
      <c r="O45" s="29"/>
      <c r="P45" s="9"/>
      <c r="Q45" s="9"/>
      <c r="R45" s="9"/>
      <c r="S45" s="9"/>
      <c r="T45" s="9"/>
      <c r="U45" s="9"/>
      <c r="V45" s="9"/>
      <c r="W45" s="9"/>
      <c r="X45" s="9"/>
      <c r="Y45" s="9"/>
      <c r="Z45" s="9"/>
      <c r="AA45" s="9"/>
      <c r="AB45" s="9"/>
      <c r="AC45" s="9"/>
      <c r="AD45" s="9"/>
      <c r="AE45" s="9"/>
      <c r="AF45" s="9"/>
      <c r="AG45" s="9"/>
      <c r="AH45" s="9"/>
      <c r="AI45" s="9"/>
      <c r="AJ45" s="11">
        <f t="shared" si="0"/>
        <v>0</v>
      </c>
      <c r="AK45" s="11">
        <f t="shared" si="1"/>
        <v>0</v>
      </c>
      <c r="AL45" s="47" t="e">
        <f t="shared" si="2"/>
        <v>#DIV/0!</v>
      </c>
    </row>
    <row r="46" spans="1:38" x14ac:dyDescent="0.25">
      <c r="A46" s="10">
        <f t="shared" si="3"/>
        <v>45</v>
      </c>
      <c r="B46" s="11">
        <f>Enrollment!B46</f>
        <v>0</v>
      </c>
      <c r="C46" s="12">
        <f>Enrollment!D46</f>
        <v>0</v>
      </c>
      <c r="D46" s="51">
        <f>Enrollment!N46</f>
        <v>0</v>
      </c>
      <c r="E46" s="29"/>
      <c r="F46" s="29"/>
      <c r="G46" s="29"/>
      <c r="H46" s="29"/>
      <c r="I46" s="29"/>
      <c r="J46" s="29"/>
      <c r="K46" s="29"/>
      <c r="L46" s="29"/>
      <c r="M46" s="29"/>
      <c r="N46" s="29"/>
      <c r="O46" s="29"/>
      <c r="P46" s="9"/>
      <c r="Q46" s="9"/>
      <c r="R46" s="9"/>
      <c r="S46" s="9"/>
      <c r="T46" s="9"/>
      <c r="U46" s="9"/>
      <c r="V46" s="9"/>
      <c r="W46" s="9"/>
      <c r="X46" s="9"/>
      <c r="Y46" s="9"/>
      <c r="Z46" s="9"/>
      <c r="AA46" s="9"/>
      <c r="AB46" s="9"/>
      <c r="AC46" s="9"/>
      <c r="AD46" s="9"/>
      <c r="AE46" s="9"/>
      <c r="AF46" s="9"/>
      <c r="AG46" s="9"/>
      <c r="AH46" s="9"/>
      <c r="AI46" s="9"/>
      <c r="AJ46" s="11">
        <f t="shared" si="0"/>
        <v>0</v>
      </c>
      <c r="AK46" s="11">
        <f t="shared" si="1"/>
        <v>0</v>
      </c>
      <c r="AL46" s="47" t="e">
        <f t="shared" si="2"/>
        <v>#DIV/0!</v>
      </c>
    </row>
    <row r="47" spans="1:38" x14ac:dyDescent="0.25">
      <c r="A47" s="10">
        <f t="shared" si="3"/>
        <v>46</v>
      </c>
      <c r="B47" s="11">
        <f>Enrollment!B47</f>
        <v>0</v>
      </c>
      <c r="C47" s="12">
        <f>Enrollment!D47</f>
        <v>0</v>
      </c>
      <c r="D47" s="51">
        <f>Enrollment!N47</f>
        <v>0</v>
      </c>
      <c r="E47" s="29"/>
      <c r="F47" s="29"/>
      <c r="G47" s="29"/>
      <c r="H47" s="29"/>
      <c r="I47" s="29"/>
      <c r="J47" s="29"/>
      <c r="K47" s="29"/>
      <c r="L47" s="29"/>
      <c r="M47" s="29"/>
      <c r="N47" s="29"/>
      <c r="O47" s="29"/>
      <c r="P47" s="9"/>
      <c r="Q47" s="9"/>
      <c r="R47" s="9"/>
      <c r="S47" s="9"/>
      <c r="T47" s="9"/>
      <c r="U47" s="9"/>
      <c r="V47" s="9"/>
      <c r="W47" s="9"/>
      <c r="X47" s="9"/>
      <c r="Y47" s="9"/>
      <c r="Z47" s="9"/>
      <c r="AA47" s="9"/>
      <c r="AB47" s="9"/>
      <c r="AC47" s="9"/>
      <c r="AD47" s="9"/>
      <c r="AE47" s="9"/>
      <c r="AF47" s="9"/>
      <c r="AG47" s="9"/>
      <c r="AH47" s="9"/>
      <c r="AI47" s="9"/>
      <c r="AJ47" s="11">
        <f t="shared" si="0"/>
        <v>0</v>
      </c>
      <c r="AK47" s="11">
        <f t="shared" si="1"/>
        <v>0</v>
      </c>
      <c r="AL47" s="47" t="e">
        <f t="shared" si="2"/>
        <v>#DIV/0!</v>
      </c>
    </row>
    <row r="48" spans="1:38" x14ac:dyDescent="0.25">
      <c r="A48" s="10">
        <f t="shared" si="3"/>
        <v>47</v>
      </c>
      <c r="B48" s="11">
        <f>Enrollment!B48</f>
        <v>0</v>
      </c>
      <c r="C48" s="12">
        <f>Enrollment!D48</f>
        <v>0</v>
      </c>
      <c r="D48" s="51">
        <f>Enrollment!N48</f>
        <v>0</v>
      </c>
      <c r="E48" s="29"/>
      <c r="F48" s="29"/>
      <c r="G48" s="29"/>
      <c r="H48" s="29"/>
      <c r="I48" s="29"/>
      <c r="J48" s="29"/>
      <c r="K48" s="29"/>
      <c r="L48" s="29"/>
      <c r="M48" s="29"/>
      <c r="N48" s="29"/>
      <c r="O48" s="29"/>
      <c r="P48" s="9"/>
      <c r="Q48" s="9"/>
      <c r="R48" s="9"/>
      <c r="S48" s="9"/>
      <c r="T48" s="9"/>
      <c r="U48" s="9"/>
      <c r="V48" s="9"/>
      <c r="W48" s="9"/>
      <c r="X48" s="9"/>
      <c r="Y48" s="9"/>
      <c r="Z48" s="9"/>
      <c r="AA48" s="9"/>
      <c r="AB48" s="9"/>
      <c r="AC48" s="9"/>
      <c r="AD48" s="9"/>
      <c r="AE48" s="9"/>
      <c r="AF48" s="9"/>
      <c r="AG48" s="9"/>
      <c r="AH48" s="9"/>
      <c r="AI48" s="9"/>
      <c r="AJ48" s="11">
        <f t="shared" si="0"/>
        <v>0</v>
      </c>
      <c r="AK48" s="11">
        <f t="shared" si="1"/>
        <v>0</v>
      </c>
      <c r="AL48" s="47" t="e">
        <f t="shared" si="2"/>
        <v>#DIV/0!</v>
      </c>
    </row>
    <row r="49" spans="1:38" x14ac:dyDescent="0.25">
      <c r="A49" s="10">
        <f t="shared" si="3"/>
        <v>48</v>
      </c>
      <c r="B49" s="11">
        <f>Enrollment!B49</f>
        <v>0</v>
      </c>
      <c r="C49" s="12">
        <f>Enrollment!D49</f>
        <v>0</v>
      </c>
      <c r="D49" s="51">
        <f>Enrollment!N49</f>
        <v>0</v>
      </c>
      <c r="E49" s="29"/>
      <c r="F49" s="29"/>
      <c r="G49" s="29"/>
      <c r="H49" s="29"/>
      <c r="I49" s="29"/>
      <c r="J49" s="29"/>
      <c r="K49" s="29"/>
      <c r="L49" s="29"/>
      <c r="M49" s="29"/>
      <c r="N49" s="29"/>
      <c r="O49" s="29"/>
      <c r="P49" s="9"/>
      <c r="Q49" s="9"/>
      <c r="R49" s="9"/>
      <c r="S49" s="9"/>
      <c r="T49" s="9"/>
      <c r="U49" s="9"/>
      <c r="V49" s="9"/>
      <c r="W49" s="9"/>
      <c r="X49" s="9"/>
      <c r="Y49" s="9"/>
      <c r="Z49" s="9"/>
      <c r="AA49" s="9"/>
      <c r="AB49" s="9"/>
      <c r="AC49" s="9"/>
      <c r="AD49" s="9"/>
      <c r="AE49" s="9"/>
      <c r="AF49" s="9"/>
      <c r="AG49" s="9"/>
      <c r="AH49" s="9"/>
      <c r="AI49" s="9"/>
      <c r="AJ49" s="11">
        <f t="shared" si="0"/>
        <v>0</v>
      </c>
      <c r="AK49" s="11">
        <f t="shared" si="1"/>
        <v>0</v>
      </c>
      <c r="AL49" s="47" t="e">
        <f t="shared" si="2"/>
        <v>#DIV/0!</v>
      </c>
    </row>
    <row r="50" spans="1:38" x14ac:dyDescent="0.25">
      <c r="A50" s="10">
        <f t="shared" si="3"/>
        <v>49</v>
      </c>
      <c r="B50" s="11">
        <f>Enrollment!B50</f>
        <v>0</v>
      </c>
      <c r="C50" s="12">
        <f>Enrollment!D50</f>
        <v>0</v>
      </c>
      <c r="D50" s="51">
        <f>Enrollment!N50</f>
        <v>0</v>
      </c>
      <c r="E50" s="29"/>
      <c r="F50" s="29"/>
      <c r="G50" s="29"/>
      <c r="H50" s="29"/>
      <c r="I50" s="29"/>
      <c r="J50" s="29"/>
      <c r="K50" s="29"/>
      <c r="L50" s="29"/>
      <c r="M50" s="29"/>
      <c r="N50" s="29"/>
      <c r="O50" s="29"/>
      <c r="P50" s="9"/>
      <c r="Q50" s="9"/>
      <c r="R50" s="9"/>
      <c r="S50" s="9"/>
      <c r="T50" s="9"/>
      <c r="U50" s="9"/>
      <c r="V50" s="9"/>
      <c r="W50" s="9"/>
      <c r="X50" s="9"/>
      <c r="Y50" s="9"/>
      <c r="Z50" s="9"/>
      <c r="AA50" s="9"/>
      <c r="AB50" s="9"/>
      <c r="AC50" s="9"/>
      <c r="AD50" s="9"/>
      <c r="AE50" s="9"/>
      <c r="AF50" s="9"/>
      <c r="AG50" s="9"/>
      <c r="AH50" s="9"/>
      <c r="AI50" s="9"/>
      <c r="AJ50" s="11">
        <f t="shared" si="0"/>
        <v>0</v>
      </c>
      <c r="AK50" s="11">
        <f t="shared" si="1"/>
        <v>0</v>
      </c>
      <c r="AL50" s="47" t="e">
        <f t="shared" si="2"/>
        <v>#DIV/0!</v>
      </c>
    </row>
    <row r="51" spans="1:38" x14ac:dyDescent="0.25">
      <c r="A51" s="10">
        <f t="shared" si="3"/>
        <v>50</v>
      </c>
      <c r="B51" s="11">
        <f>Enrollment!B51</f>
        <v>0</v>
      </c>
      <c r="C51" s="12">
        <f>Enrollment!D51</f>
        <v>0</v>
      </c>
      <c r="D51" s="51">
        <f>Enrollment!N51</f>
        <v>0</v>
      </c>
      <c r="E51" s="29"/>
      <c r="F51" s="29"/>
      <c r="G51" s="29"/>
      <c r="H51" s="29"/>
      <c r="I51" s="29"/>
      <c r="J51" s="29"/>
      <c r="K51" s="29"/>
      <c r="L51" s="29"/>
      <c r="M51" s="29"/>
      <c r="N51" s="29"/>
      <c r="O51" s="29"/>
      <c r="P51" s="9"/>
      <c r="Q51" s="9"/>
      <c r="R51" s="9"/>
      <c r="S51" s="9"/>
      <c r="T51" s="9"/>
      <c r="U51" s="9"/>
      <c r="V51" s="9"/>
      <c r="W51" s="9"/>
      <c r="X51" s="9"/>
      <c r="Y51" s="9"/>
      <c r="Z51" s="9"/>
      <c r="AA51" s="9"/>
      <c r="AB51" s="9"/>
      <c r="AC51" s="9"/>
      <c r="AD51" s="9"/>
      <c r="AE51" s="9"/>
      <c r="AF51" s="9"/>
      <c r="AG51" s="9"/>
      <c r="AH51" s="9"/>
      <c r="AI51" s="9"/>
      <c r="AJ51" s="11">
        <f t="shared" si="0"/>
        <v>0</v>
      </c>
      <c r="AK51" s="11">
        <f t="shared" si="1"/>
        <v>0</v>
      </c>
      <c r="AL51" s="47" t="e">
        <f t="shared" si="2"/>
        <v>#DIV/0!</v>
      </c>
    </row>
    <row r="52" spans="1:38" x14ac:dyDescent="0.25">
      <c r="A52" s="10">
        <f t="shared" si="3"/>
        <v>51</v>
      </c>
      <c r="B52" s="11">
        <f>Enrollment!B52</f>
        <v>0</v>
      </c>
      <c r="C52" s="12">
        <f>Enrollment!D52</f>
        <v>0</v>
      </c>
      <c r="D52" s="51">
        <f>Enrollment!N52</f>
        <v>0</v>
      </c>
      <c r="E52" s="29"/>
      <c r="F52" s="29"/>
      <c r="G52" s="29"/>
      <c r="H52" s="29"/>
      <c r="I52" s="29"/>
      <c r="J52" s="29"/>
      <c r="K52" s="29"/>
      <c r="L52" s="29"/>
      <c r="M52" s="29"/>
      <c r="N52" s="29"/>
      <c r="O52" s="29"/>
      <c r="P52" s="9"/>
      <c r="Q52" s="9"/>
      <c r="R52" s="9"/>
      <c r="S52" s="9"/>
      <c r="T52" s="9"/>
      <c r="U52" s="9"/>
      <c r="V52" s="9"/>
      <c r="W52" s="9"/>
      <c r="X52" s="9"/>
      <c r="Y52" s="9"/>
      <c r="Z52" s="9"/>
      <c r="AA52" s="9"/>
      <c r="AB52" s="9"/>
      <c r="AC52" s="9"/>
      <c r="AD52" s="9"/>
      <c r="AE52" s="9"/>
      <c r="AF52" s="9"/>
      <c r="AG52" s="9"/>
      <c r="AH52" s="9"/>
      <c r="AI52" s="9"/>
      <c r="AJ52" s="11">
        <f t="shared" si="0"/>
        <v>0</v>
      </c>
      <c r="AK52" s="11">
        <f t="shared" si="1"/>
        <v>0</v>
      </c>
      <c r="AL52" s="47" t="e">
        <f t="shared" si="2"/>
        <v>#DIV/0!</v>
      </c>
    </row>
    <row r="53" spans="1:38" x14ac:dyDescent="0.25">
      <c r="A53" s="10">
        <f t="shared" si="3"/>
        <v>52</v>
      </c>
      <c r="B53" s="11">
        <f>Enrollment!B53</f>
        <v>0</v>
      </c>
      <c r="C53" s="12">
        <f>Enrollment!D53</f>
        <v>0</v>
      </c>
      <c r="D53" s="51">
        <f>Enrollment!N53</f>
        <v>0</v>
      </c>
      <c r="E53" s="29"/>
      <c r="F53" s="29"/>
      <c r="G53" s="29"/>
      <c r="H53" s="29"/>
      <c r="I53" s="29"/>
      <c r="J53" s="29"/>
      <c r="K53" s="29"/>
      <c r="L53" s="29"/>
      <c r="M53" s="29"/>
      <c r="N53" s="29"/>
      <c r="O53" s="29"/>
      <c r="P53" s="9"/>
      <c r="Q53" s="9"/>
      <c r="R53" s="9"/>
      <c r="S53" s="9"/>
      <c r="T53" s="9"/>
      <c r="U53" s="9"/>
      <c r="V53" s="9"/>
      <c r="W53" s="9"/>
      <c r="X53" s="9"/>
      <c r="Y53" s="9"/>
      <c r="Z53" s="9"/>
      <c r="AA53" s="9"/>
      <c r="AB53" s="9"/>
      <c r="AC53" s="9"/>
      <c r="AD53" s="9"/>
      <c r="AE53" s="9"/>
      <c r="AF53" s="9"/>
      <c r="AG53" s="9"/>
      <c r="AH53" s="9"/>
      <c r="AI53" s="9"/>
      <c r="AJ53" s="11">
        <f t="shared" si="0"/>
        <v>0</v>
      </c>
      <c r="AK53" s="11">
        <f t="shared" si="1"/>
        <v>0</v>
      </c>
      <c r="AL53" s="47" t="e">
        <f t="shared" si="2"/>
        <v>#DIV/0!</v>
      </c>
    </row>
    <row r="54" spans="1:38" x14ac:dyDescent="0.25">
      <c r="A54" s="10">
        <f t="shared" si="3"/>
        <v>53</v>
      </c>
      <c r="B54" s="11">
        <f>Enrollment!B54</f>
        <v>0</v>
      </c>
      <c r="C54" s="12">
        <f>Enrollment!D54</f>
        <v>0</v>
      </c>
      <c r="D54" s="51">
        <f>Enrollment!N54</f>
        <v>0</v>
      </c>
      <c r="E54" s="29"/>
      <c r="F54" s="29"/>
      <c r="G54" s="29"/>
      <c r="H54" s="29"/>
      <c r="I54" s="29"/>
      <c r="J54" s="29"/>
      <c r="K54" s="29"/>
      <c r="L54" s="29"/>
      <c r="M54" s="29"/>
      <c r="N54" s="29"/>
      <c r="O54" s="29"/>
      <c r="P54" s="9"/>
      <c r="Q54" s="9"/>
      <c r="R54" s="9"/>
      <c r="S54" s="9"/>
      <c r="T54" s="9"/>
      <c r="U54" s="9"/>
      <c r="V54" s="9"/>
      <c r="W54" s="9"/>
      <c r="X54" s="9"/>
      <c r="Y54" s="9"/>
      <c r="Z54" s="9"/>
      <c r="AA54" s="9"/>
      <c r="AB54" s="9"/>
      <c r="AC54" s="9"/>
      <c r="AD54" s="9"/>
      <c r="AE54" s="9"/>
      <c r="AF54" s="9"/>
      <c r="AG54" s="9"/>
      <c r="AH54" s="9"/>
      <c r="AI54" s="9"/>
      <c r="AJ54" s="11">
        <f t="shared" si="0"/>
        <v>0</v>
      </c>
      <c r="AK54" s="11">
        <f t="shared" si="1"/>
        <v>0</v>
      </c>
      <c r="AL54" s="47" t="e">
        <f t="shared" si="2"/>
        <v>#DIV/0!</v>
      </c>
    </row>
    <row r="55" spans="1:38" x14ac:dyDescent="0.25">
      <c r="A55" s="10">
        <f t="shared" si="3"/>
        <v>54</v>
      </c>
      <c r="B55" s="11">
        <f>Enrollment!B55</f>
        <v>0</v>
      </c>
      <c r="C55" s="12">
        <f>Enrollment!D55</f>
        <v>0</v>
      </c>
      <c r="D55" s="51">
        <f>Enrollment!N55</f>
        <v>0</v>
      </c>
      <c r="E55" s="29"/>
      <c r="F55" s="29"/>
      <c r="G55" s="29"/>
      <c r="H55" s="29"/>
      <c r="I55" s="29"/>
      <c r="J55" s="29"/>
      <c r="K55" s="29"/>
      <c r="L55" s="29"/>
      <c r="M55" s="29"/>
      <c r="N55" s="29"/>
      <c r="O55" s="29"/>
      <c r="P55" s="9"/>
      <c r="Q55" s="9"/>
      <c r="R55" s="9"/>
      <c r="S55" s="9"/>
      <c r="T55" s="9"/>
      <c r="U55" s="9"/>
      <c r="V55" s="9"/>
      <c r="W55" s="9"/>
      <c r="X55" s="9"/>
      <c r="Y55" s="9"/>
      <c r="Z55" s="9"/>
      <c r="AA55" s="9"/>
      <c r="AB55" s="9"/>
      <c r="AC55" s="9"/>
      <c r="AD55" s="9"/>
      <c r="AE55" s="9"/>
      <c r="AF55" s="9"/>
      <c r="AG55" s="9"/>
      <c r="AH55" s="9"/>
      <c r="AI55" s="9"/>
      <c r="AJ55" s="11">
        <f t="shared" si="0"/>
        <v>0</v>
      </c>
      <c r="AK55" s="11">
        <f t="shared" si="1"/>
        <v>0</v>
      </c>
      <c r="AL55" s="47" t="e">
        <f t="shared" si="2"/>
        <v>#DIV/0!</v>
      </c>
    </row>
    <row r="56" spans="1:38" x14ac:dyDescent="0.25">
      <c r="A56" s="10">
        <f t="shared" si="3"/>
        <v>55</v>
      </c>
      <c r="B56" s="11">
        <f>Enrollment!B56</f>
        <v>0</v>
      </c>
      <c r="C56" s="12">
        <f>Enrollment!D56</f>
        <v>0</v>
      </c>
      <c r="D56" s="51">
        <f>Enrollment!N56</f>
        <v>0</v>
      </c>
      <c r="E56" s="29"/>
      <c r="F56" s="29"/>
      <c r="G56" s="29"/>
      <c r="H56" s="29"/>
      <c r="I56" s="29"/>
      <c r="J56" s="29"/>
      <c r="K56" s="29"/>
      <c r="L56" s="29"/>
      <c r="M56" s="29"/>
      <c r="N56" s="29"/>
      <c r="O56" s="29"/>
      <c r="P56" s="9"/>
      <c r="Q56" s="9"/>
      <c r="R56" s="9"/>
      <c r="S56" s="9"/>
      <c r="T56" s="9"/>
      <c r="U56" s="9"/>
      <c r="V56" s="9"/>
      <c r="W56" s="9"/>
      <c r="X56" s="9"/>
      <c r="Y56" s="9"/>
      <c r="Z56" s="9"/>
      <c r="AA56" s="9"/>
      <c r="AB56" s="9"/>
      <c r="AC56" s="9"/>
      <c r="AD56" s="9"/>
      <c r="AE56" s="9"/>
      <c r="AF56" s="9"/>
      <c r="AG56" s="9"/>
      <c r="AH56" s="9"/>
      <c r="AI56" s="9"/>
      <c r="AJ56" s="11">
        <f t="shared" si="0"/>
        <v>0</v>
      </c>
      <c r="AK56" s="11">
        <f t="shared" si="1"/>
        <v>0</v>
      </c>
      <c r="AL56" s="47" t="e">
        <f t="shared" si="2"/>
        <v>#DIV/0!</v>
      </c>
    </row>
    <row r="57" spans="1:38" x14ac:dyDescent="0.25">
      <c r="A57" s="10">
        <f t="shared" si="3"/>
        <v>56</v>
      </c>
      <c r="B57" s="11">
        <f>Enrollment!B57</f>
        <v>0</v>
      </c>
      <c r="C57" s="12">
        <f>Enrollment!D57</f>
        <v>0</v>
      </c>
      <c r="D57" s="51">
        <f>Enrollment!N57</f>
        <v>0</v>
      </c>
      <c r="E57" s="29"/>
      <c r="F57" s="29"/>
      <c r="G57" s="29"/>
      <c r="H57" s="29"/>
      <c r="I57" s="29"/>
      <c r="J57" s="29"/>
      <c r="K57" s="29"/>
      <c r="L57" s="29"/>
      <c r="M57" s="29"/>
      <c r="N57" s="29"/>
      <c r="O57" s="29"/>
      <c r="P57" s="9"/>
      <c r="Q57" s="9"/>
      <c r="R57" s="9"/>
      <c r="S57" s="9"/>
      <c r="T57" s="9"/>
      <c r="U57" s="9"/>
      <c r="V57" s="9"/>
      <c r="W57" s="9"/>
      <c r="X57" s="9"/>
      <c r="Y57" s="9"/>
      <c r="Z57" s="9"/>
      <c r="AA57" s="9"/>
      <c r="AB57" s="9"/>
      <c r="AC57" s="9"/>
      <c r="AD57" s="9"/>
      <c r="AE57" s="9"/>
      <c r="AF57" s="9"/>
      <c r="AG57" s="9"/>
      <c r="AH57" s="9"/>
      <c r="AI57" s="9"/>
      <c r="AJ57" s="11">
        <f t="shared" si="0"/>
        <v>0</v>
      </c>
      <c r="AK57" s="11">
        <f t="shared" si="1"/>
        <v>0</v>
      </c>
      <c r="AL57" s="47" t="e">
        <f t="shared" si="2"/>
        <v>#DIV/0!</v>
      </c>
    </row>
    <row r="58" spans="1:38" x14ac:dyDescent="0.25">
      <c r="A58" s="10">
        <f t="shared" si="3"/>
        <v>57</v>
      </c>
      <c r="B58" s="11">
        <f>Enrollment!B58</f>
        <v>0</v>
      </c>
      <c r="C58" s="12">
        <f>Enrollment!D58</f>
        <v>0</v>
      </c>
      <c r="D58" s="51">
        <f>Enrollment!N58</f>
        <v>0</v>
      </c>
      <c r="E58" s="29"/>
      <c r="F58" s="29"/>
      <c r="G58" s="29"/>
      <c r="H58" s="29"/>
      <c r="I58" s="29"/>
      <c r="J58" s="29"/>
      <c r="K58" s="29"/>
      <c r="L58" s="29"/>
      <c r="M58" s="29"/>
      <c r="N58" s="29"/>
      <c r="O58" s="29"/>
      <c r="P58" s="9"/>
      <c r="Q58" s="9"/>
      <c r="R58" s="9"/>
      <c r="S58" s="9"/>
      <c r="T58" s="9"/>
      <c r="U58" s="9"/>
      <c r="V58" s="9"/>
      <c r="W58" s="9"/>
      <c r="X58" s="9"/>
      <c r="Y58" s="9"/>
      <c r="Z58" s="9"/>
      <c r="AA58" s="9"/>
      <c r="AB58" s="9"/>
      <c r="AC58" s="9"/>
      <c r="AD58" s="9"/>
      <c r="AE58" s="9"/>
      <c r="AF58" s="9"/>
      <c r="AG58" s="9"/>
      <c r="AH58" s="9"/>
      <c r="AI58" s="9"/>
      <c r="AJ58" s="11">
        <f t="shared" si="0"/>
        <v>0</v>
      </c>
      <c r="AK58" s="11">
        <f t="shared" si="1"/>
        <v>0</v>
      </c>
      <c r="AL58" s="47" t="e">
        <f t="shared" si="2"/>
        <v>#DIV/0!</v>
      </c>
    </row>
    <row r="59" spans="1:38" x14ac:dyDescent="0.25">
      <c r="A59" s="10">
        <f t="shared" si="3"/>
        <v>58</v>
      </c>
      <c r="B59" s="11">
        <f>Enrollment!B59</f>
        <v>0</v>
      </c>
      <c r="C59" s="12">
        <f>Enrollment!D59</f>
        <v>0</v>
      </c>
      <c r="D59" s="51">
        <f>Enrollment!N59</f>
        <v>0</v>
      </c>
      <c r="E59" s="29"/>
      <c r="F59" s="29"/>
      <c r="G59" s="29"/>
      <c r="H59" s="29"/>
      <c r="I59" s="29"/>
      <c r="J59" s="29"/>
      <c r="K59" s="29"/>
      <c r="L59" s="29"/>
      <c r="M59" s="29"/>
      <c r="N59" s="29"/>
      <c r="O59" s="29"/>
      <c r="P59" s="9"/>
      <c r="Q59" s="9"/>
      <c r="R59" s="9"/>
      <c r="S59" s="9"/>
      <c r="T59" s="9"/>
      <c r="U59" s="9"/>
      <c r="V59" s="9"/>
      <c r="W59" s="9"/>
      <c r="X59" s="9"/>
      <c r="Y59" s="9"/>
      <c r="Z59" s="9"/>
      <c r="AA59" s="9"/>
      <c r="AB59" s="9"/>
      <c r="AC59" s="9"/>
      <c r="AD59" s="9"/>
      <c r="AE59" s="9"/>
      <c r="AF59" s="9"/>
      <c r="AG59" s="9"/>
      <c r="AH59" s="9"/>
      <c r="AI59" s="9"/>
      <c r="AJ59" s="11">
        <f t="shared" si="0"/>
        <v>0</v>
      </c>
      <c r="AK59" s="11">
        <f t="shared" si="1"/>
        <v>0</v>
      </c>
      <c r="AL59" s="47" t="e">
        <f t="shared" si="2"/>
        <v>#DIV/0!</v>
      </c>
    </row>
    <row r="60" spans="1:38" x14ac:dyDescent="0.25">
      <c r="A60" s="10">
        <f t="shared" si="3"/>
        <v>59</v>
      </c>
      <c r="B60" s="11">
        <f>Enrollment!B60</f>
        <v>0</v>
      </c>
      <c r="C60" s="12">
        <f>Enrollment!D60</f>
        <v>0</v>
      </c>
      <c r="D60" s="51">
        <f>Enrollment!N60</f>
        <v>0</v>
      </c>
      <c r="E60" s="29"/>
      <c r="F60" s="29"/>
      <c r="G60" s="29"/>
      <c r="H60" s="29"/>
      <c r="I60" s="29"/>
      <c r="J60" s="29"/>
      <c r="K60" s="29"/>
      <c r="L60" s="29"/>
      <c r="M60" s="29"/>
      <c r="N60" s="29"/>
      <c r="O60" s="29"/>
      <c r="P60" s="9"/>
      <c r="Q60" s="9"/>
      <c r="R60" s="9"/>
      <c r="S60" s="9"/>
      <c r="T60" s="9"/>
      <c r="U60" s="9"/>
      <c r="V60" s="9"/>
      <c r="W60" s="9"/>
      <c r="X60" s="9"/>
      <c r="Y60" s="9"/>
      <c r="Z60" s="9"/>
      <c r="AA60" s="9"/>
      <c r="AB60" s="9"/>
      <c r="AC60" s="9"/>
      <c r="AD60" s="9"/>
      <c r="AE60" s="9"/>
      <c r="AF60" s="9"/>
      <c r="AG60" s="9"/>
      <c r="AH60" s="9"/>
      <c r="AI60" s="9"/>
      <c r="AJ60" s="11">
        <f t="shared" si="0"/>
        <v>0</v>
      </c>
      <c r="AK60" s="11">
        <f t="shared" si="1"/>
        <v>0</v>
      </c>
      <c r="AL60" s="47" t="e">
        <f t="shared" si="2"/>
        <v>#DIV/0!</v>
      </c>
    </row>
    <row r="61" spans="1:38" x14ac:dyDescent="0.25">
      <c r="A61" s="10">
        <f t="shared" si="3"/>
        <v>60</v>
      </c>
      <c r="B61" s="11">
        <f>Enrollment!B61</f>
        <v>0</v>
      </c>
      <c r="C61" s="12">
        <f>Enrollment!D61</f>
        <v>0</v>
      </c>
      <c r="D61" s="51">
        <f>Enrollment!N61</f>
        <v>0</v>
      </c>
      <c r="E61" s="29"/>
      <c r="F61" s="29"/>
      <c r="G61" s="29"/>
      <c r="H61" s="29"/>
      <c r="I61" s="29"/>
      <c r="J61" s="29"/>
      <c r="K61" s="29"/>
      <c r="L61" s="29"/>
      <c r="M61" s="29"/>
      <c r="N61" s="29"/>
      <c r="O61" s="29"/>
      <c r="P61" s="9"/>
      <c r="Q61" s="9"/>
      <c r="R61" s="9"/>
      <c r="S61" s="9"/>
      <c r="T61" s="9"/>
      <c r="U61" s="9"/>
      <c r="V61" s="9"/>
      <c r="W61" s="9"/>
      <c r="X61" s="9"/>
      <c r="Y61" s="9"/>
      <c r="Z61" s="9"/>
      <c r="AA61" s="9"/>
      <c r="AB61" s="9"/>
      <c r="AC61" s="9"/>
      <c r="AD61" s="9"/>
      <c r="AE61" s="9"/>
      <c r="AF61" s="9"/>
      <c r="AG61" s="9"/>
      <c r="AH61" s="9"/>
      <c r="AI61" s="9"/>
      <c r="AJ61" s="11">
        <f t="shared" si="0"/>
        <v>0</v>
      </c>
      <c r="AK61" s="11">
        <f t="shared" si="1"/>
        <v>0</v>
      </c>
      <c r="AL61" s="47" t="e">
        <f t="shared" si="2"/>
        <v>#DIV/0!</v>
      </c>
    </row>
    <row r="62" spans="1:38" x14ac:dyDescent="0.25">
      <c r="A62" s="10">
        <f t="shared" si="3"/>
        <v>61</v>
      </c>
      <c r="B62" s="11">
        <f>Enrollment!B62</f>
        <v>0</v>
      </c>
      <c r="C62" s="12">
        <f>Enrollment!D62</f>
        <v>0</v>
      </c>
      <c r="D62" s="51">
        <f>Enrollment!N62</f>
        <v>0</v>
      </c>
      <c r="E62" s="29"/>
      <c r="F62" s="29"/>
      <c r="G62" s="29"/>
      <c r="H62" s="29"/>
      <c r="I62" s="29"/>
      <c r="J62" s="29"/>
      <c r="K62" s="29"/>
      <c r="L62" s="29"/>
      <c r="M62" s="29"/>
      <c r="N62" s="29"/>
      <c r="O62" s="29"/>
      <c r="P62" s="9"/>
      <c r="Q62" s="9"/>
      <c r="R62" s="9"/>
      <c r="S62" s="9"/>
      <c r="T62" s="9"/>
      <c r="U62" s="9"/>
      <c r="V62" s="9"/>
      <c r="W62" s="9"/>
      <c r="X62" s="9"/>
      <c r="Y62" s="9"/>
      <c r="Z62" s="9"/>
      <c r="AA62" s="9"/>
      <c r="AB62" s="9"/>
      <c r="AC62" s="9"/>
      <c r="AD62" s="9"/>
      <c r="AE62" s="9"/>
      <c r="AF62" s="9"/>
      <c r="AG62" s="9"/>
      <c r="AH62" s="9"/>
      <c r="AI62" s="9"/>
      <c r="AJ62" s="11">
        <f t="shared" si="0"/>
        <v>0</v>
      </c>
      <c r="AK62" s="11">
        <f t="shared" si="1"/>
        <v>0</v>
      </c>
      <c r="AL62" s="47" t="e">
        <f t="shared" si="2"/>
        <v>#DIV/0!</v>
      </c>
    </row>
    <row r="63" spans="1:38" x14ac:dyDescent="0.25">
      <c r="A63" s="10">
        <f t="shared" si="3"/>
        <v>62</v>
      </c>
      <c r="B63" s="11">
        <f>Enrollment!B63</f>
        <v>0</v>
      </c>
      <c r="C63" s="12">
        <f>Enrollment!D63</f>
        <v>0</v>
      </c>
      <c r="D63" s="51">
        <f>Enrollment!N63</f>
        <v>0</v>
      </c>
      <c r="E63" s="29"/>
      <c r="F63" s="29"/>
      <c r="G63" s="29"/>
      <c r="H63" s="29"/>
      <c r="I63" s="29"/>
      <c r="J63" s="29"/>
      <c r="K63" s="29"/>
      <c r="L63" s="29"/>
      <c r="M63" s="29"/>
      <c r="N63" s="29"/>
      <c r="O63" s="29"/>
      <c r="P63" s="9"/>
      <c r="Q63" s="9"/>
      <c r="R63" s="9"/>
      <c r="S63" s="9"/>
      <c r="T63" s="9"/>
      <c r="U63" s="9"/>
      <c r="V63" s="9"/>
      <c r="W63" s="9"/>
      <c r="X63" s="9"/>
      <c r="Y63" s="9"/>
      <c r="Z63" s="9"/>
      <c r="AA63" s="9"/>
      <c r="AB63" s="9"/>
      <c r="AC63" s="9"/>
      <c r="AD63" s="9"/>
      <c r="AE63" s="9"/>
      <c r="AF63" s="9"/>
      <c r="AG63" s="9"/>
      <c r="AH63" s="9"/>
      <c r="AI63" s="9"/>
      <c r="AJ63" s="11">
        <f t="shared" si="0"/>
        <v>0</v>
      </c>
      <c r="AK63" s="11">
        <f t="shared" si="1"/>
        <v>0</v>
      </c>
      <c r="AL63" s="47" t="e">
        <f t="shared" si="2"/>
        <v>#DIV/0!</v>
      </c>
    </row>
    <row r="64" spans="1:38" x14ac:dyDescent="0.25">
      <c r="A64" s="10">
        <f t="shared" si="3"/>
        <v>63</v>
      </c>
      <c r="B64" s="11">
        <f>Enrollment!B64</f>
        <v>0</v>
      </c>
      <c r="C64" s="12">
        <f>Enrollment!D64</f>
        <v>0</v>
      </c>
      <c r="D64" s="51">
        <f>Enrollment!N64</f>
        <v>0</v>
      </c>
      <c r="E64" s="29"/>
      <c r="F64" s="29"/>
      <c r="G64" s="29"/>
      <c r="H64" s="29"/>
      <c r="I64" s="29"/>
      <c r="J64" s="29"/>
      <c r="K64" s="29"/>
      <c r="L64" s="29"/>
      <c r="M64" s="29"/>
      <c r="N64" s="29"/>
      <c r="O64" s="29"/>
      <c r="P64" s="9"/>
      <c r="Q64" s="9"/>
      <c r="R64" s="9"/>
      <c r="S64" s="9"/>
      <c r="T64" s="9"/>
      <c r="U64" s="9"/>
      <c r="V64" s="9"/>
      <c r="W64" s="9"/>
      <c r="X64" s="9"/>
      <c r="Y64" s="9"/>
      <c r="Z64" s="9"/>
      <c r="AA64" s="9"/>
      <c r="AB64" s="9"/>
      <c r="AC64" s="9"/>
      <c r="AD64" s="9"/>
      <c r="AE64" s="9"/>
      <c r="AF64" s="9"/>
      <c r="AG64" s="9"/>
      <c r="AH64" s="9"/>
      <c r="AI64" s="9"/>
      <c r="AJ64" s="11">
        <f t="shared" si="0"/>
        <v>0</v>
      </c>
      <c r="AK64" s="11">
        <f t="shared" si="1"/>
        <v>0</v>
      </c>
      <c r="AL64" s="47" t="e">
        <f t="shared" si="2"/>
        <v>#DIV/0!</v>
      </c>
    </row>
    <row r="65" spans="1:38" x14ac:dyDescent="0.25">
      <c r="A65" s="10">
        <f t="shared" si="3"/>
        <v>64</v>
      </c>
      <c r="B65" s="11">
        <f>Enrollment!B65</f>
        <v>0</v>
      </c>
      <c r="C65" s="12">
        <f>Enrollment!D65</f>
        <v>0</v>
      </c>
      <c r="D65" s="51">
        <f>Enrollment!N65</f>
        <v>0</v>
      </c>
      <c r="E65" s="29"/>
      <c r="F65" s="29"/>
      <c r="G65" s="29"/>
      <c r="H65" s="29"/>
      <c r="I65" s="29"/>
      <c r="J65" s="29"/>
      <c r="K65" s="29"/>
      <c r="L65" s="29"/>
      <c r="M65" s="29"/>
      <c r="N65" s="29"/>
      <c r="O65" s="29"/>
      <c r="P65" s="9"/>
      <c r="Q65" s="9"/>
      <c r="R65" s="9"/>
      <c r="S65" s="9"/>
      <c r="T65" s="9"/>
      <c r="U65" s="9"/>
      <c r="V65" s="9"/>
      <c r="W65" s="9"/>
      <c r="X65" s="9"/>
      <c r="Y65" s="9"/>
      <c r="Z65" s="9"/>
      <c r="AA65" s="9"/>
      <c r="AB65" s="9"/>
      <c r="AC65" s="9"/>
      <c r="AD65" s="9"/>
      <c r="AE65" s="9"/>
      <c r="AF65" s="9"/>
      <c r="AG65" s="9"/>
      <c r="AH65" s="9"/>
      <c r="AI65" s="9"/>
      <c r="AJ65" s="11">
        <f t="shared" si="0"/>
        <v>0</v>
      </c>
      <c r="AK65" s="11">
        <f t="shared" si="1"/>
        <v>0</v>
      </c>
      <c r="AL65" s="47" t="e">
        <f t="shared" si="2"/>
        <v>#DIV/0!</v>
      </c>
    </row>
    <row r="66" spans="1:38" x14ac:dyDescent="0.25">
      <c r="A66" s="10">
        <f t="shared" si="3"/>
        <v>65</v>
      </c>
      <c r="B66" s="11">
        <f>Enrollment!B66</f>
        <v>0</v>
      </c>
      <c r="C66" s="12">
        <f>Enrollment!D66</f>
        <v>0</v>
      </c>
      <c r="D66" s="51">
        <f>Enrollment!N66</f>
        <v>0</v>
      </c>
      <c r="E66" s="29"/>
      <c r="F66" s="29"/>
      <c r="G66" s="29"/>
      <c r="H66" s="29"/>
      <c r="I66" s="29"/>
      <c r="J66" s="29"/>
      <c r="K66" s="29"/>
      <c r="L66" s="29"/>
      <c r="M66" s="29"/>
      <c r="N66" s="29"/>
      <c r="O66" s="29"/>
      <c r="P66" s="9"/>
      <c r="Q66" s="9"/>
      <c r="R66" s="9"/>
      <c r="S66" s="9"/>
      <c r="T66" s="9"/>
      <c r="U66" s="9"/>
      <c r="V66" s="9"/>
      <c r="W66" s="9"/>
      <c r="X66" s="9"/>
      <c r="Y66" s="9"/>
      <c r="Z66" s="9"/>
      <c r="AA66" s="9"/>
      <c r="AB66" s="9"/>
      <c r="AC66" s="9"/>
      <c r="AD66" s="9"/>
      <c r="AE66" s="9"/>
      <c r="AF66" s="9"/>
      <c r="AG66" s="9"/>
      <c r="AH66" s="9"/>
      <c r="AI66" s="9"/>
      <c r="AJ66" s="11">
        <f t="shared" si="0"/>
        <v>0</v>
      </c>
      <c r="AK66" s="11">
        <f t="shared" si="1"/>
        <v>0</v>
      </c>
      <c r="AL66" s="47" t="e">
        <f t="shared" si="2"/>
        <v>#DIV/0!</v>
      </c>
    </row>
    <row r="67" spans="1:38" x14ac:dyDescent="0.25">
      <c r="A67" s="10">
        <f t="shared" si="3"/>
        <v>66</v>
      </c>
      <c r="B67" s="11">
        <f>Enrollment!B67</f>
        <v>0</v>
      </c>
      <c r="C67" s="12">
        <f>Enrollment!D67</f>
        <v>0</v>
      </c>
      <c r="D67" s="51">
        <f>Enrollment!N67</f>
        <v>0</v>
      </c>
      <c r="E67" s="29"/>
      <c r="F67" s="29"/>
      <c r="G67" s="29"/>
      <c r="H67" s="29"/>
      <c r="I67" s="29"/>
      <c r="J67" s="29"/>
      <c r="K67" s="29"/>
      <c r="L67" s="29"/>
      <c r="M67" s="29"/>
      <c r="N67" s="29"/>
      <c r="O67" s="29"/>
      <c r="P67" s="9"/>
      <c r="Q67" s="9"/>
      <c r="R67" s="9"/>
      <c r="S67" s="9"/>
      <c r="T67" s="9"/>
      <c r="U67" s="9"/>
      <c r="V67" s="9"/>
      <c r="W67" s="9"/>
      <c r="X67" s="9"/>
      <c r="Y67" s="9"/>
      <c r="Z67" s="9"/>
      <c r="AA67" s="9"/>
      <c r="AB67" s="9"/>
      <c r="AC67" s="9"/>
      <c r="AD67" s="9"/>
      <c r="AE67" s="9"/>
      <c r="AF67" s="9"/>
      <c r="AG67" s="9"/>
      <c r="AH67" s="9"/>
      <c r="AI67" s="9"/>
      <c r="AJ67" s="11">
        <f t="shared" ref="AJ67:AJ130" si="4">COUNTIF(E67:AI67,"1")</f>
        <v>0</v>
      </c>
      <c r="AK67" s="11">
        <f t="shared" ref="AK67:AK130" si="5">COUNTIFS(E67:AI67,"1")+COUNTIF(E67:AI67,"0")</f>
        <v>0</v>
      </c>
      <c r="AL67" s="47" t="e">
        <f t="shared" ref="AL67:AL130" si="6">AJ67/AK67</f>
        <v>#DIV/0!</v>
      </c>
    </row>
    <row r="68" spans="1:38" x14ac:dyDescent="0.25">
      <c r="A68" s="10">
        <f t="shared" ref="A68:A131" si="7">A67+1</f>
        <v>67</v>
      </c>
      <c r="B68" s="11">
        <f>Enrollment!B68</f>
        <v>0</v>
      </c>
      <c r="C68" s="12">
        <f>Enrollment!D68</f>
        <v>0</v>
      </c>
      <c r="D68" s="51">
        <f>Enrollment!N68</f>
        <v>0</v>
      </c>
      <c r="E68" s="29"/>
      <c r="F68" s="29"/>
      <c r="G68" s="29"/>
      <c r="H68" s="29"/>
      <c r="I68" s="29"/>
      <c r="J68" s="29"/>
      <c r="K68" s="29"/>
      <c r="L68" s="29"/>
      <c r="M68" s="29"/>
      <c r="N68" s="29"/>
      <c r="O68" s="29"/>
      <c r="P68" s="9"/>
      <c r="Q68" s="9"/>
      <c r="R68" s="9"/>
      <c r="S68" s="9"/>
      <c r="T68" s="9"/>
      <c r="U68" s="9"/>
      <c r="V68" s="9"/>
      <c r="W68" s="9"/>
      <c r="X68" s="9"/>
      <c r="Y68" s="9"/>
      <c r="Z68" s="9"/>
      <c r="AA68" s="9"/>
      <c r="AB68" s="9"/>
      <c r="AC68" s="9"/>
      <c r="AD68" s="9"/>
      <c r="AE68" s="9"/>
      <c r="AF68" s="9"/>
      <c r="AG68" s="9"/>
      <c r="AH68" s="9"/>
      <c r="AI68" s="9"/>
      <c r="AJ68" s="11">
        <f t="shared" si="4"/>
        <v>0</v>
      </c>
      <c r="AK68" s="11">
        <f t="shared" si="5"/>
        <v>0</v>
      </c>
      <c r="AL68" s="47" t="e">
        <f t="shared" si="6"/>
        <v>#DIV/0!</v>
      </c>
    </row>
    <row r="69" spans="1:38" x14ac:dyDescent="0.25">
      <c r="A69" s="10">
        <f t="shared" si="7"/>
        <v>68</v>
      </c>
      <c r="B69" s="11">
        <f>Enrollment!B69</f>
        <v>0</v>
      </c>
      <c r="C69" s="12">
        <f>Enrollment!D69</f>
        <v>0</v>
      </c>
      <c r="D69" s="51">
        <f>Enrollment!N69</f>
        <v>0</v>
      </c>
      <c r="E69" s="29"/>
      <c r="F69" s="29"/>
      <c r="G69" s="29"/>
      <c r="H69" s="29"/>
      <c r="I69" s="29"/>
      <c r="J69" s="29"/>
      <c r="K69" s="29"/>
      <c r="L69" s="29"/>
      <c r="M69" s="29"/>
      <c r="N69" s="29"/>
      <c r="O69" s="29"/>
      <c r="P69" s="9"/>
      <c r="Q69" s="9"/>
      <c r="R69" s="9"/>
      <c r="S69" s="9"/>
      <c r="T69" s="9"/>
      <c r="U69" s="9"/>
      <c r="V69" s="9"/>
      <c r="W69" s="9"/>
      <c r="X69" s="9"/>
      <c r="Y69" s="9"/>
      <c r="Z69" s="9"/>
      <c r="AA69" s="9"/>
      <c r="AB69" s="9"/>
      <c r="AC69" s="9"/>
      <c r="AD69" s="9"/>
      <c r="AE69" s="9"/>
      <c r="AF69" s="9"/>
      <c r="AG69" s="9"/>
      <c r="AH69" s="9"/>
      <c r="AI69" s="9"/>
      <c r="AJ69" s="11">
        <f t="shared" si="4"/>
        <v>0</v>
      </c>
      <c r="AK69" s="11">
        <f t="shared" si="5"/>
        <v>0</v>
      </c>
      <c r="AL69" s="47" t="e">
        <f t="shared" si="6"/>
        <v>#DIV/0!</v>
      </c>
    </row>
    <row r="70" spans="1:38" x14ac:dyDescent="0.25">
      <c r="A70" s="10">
        <f t="shared" si="7"/>
        <v>69</v>
      </c>
      <c r="B70" s="11">
        <f>Enrollment!B70</f>
        <v>0</v>
      </c>
      <c r="C70" s="12">
        <f>Enrollment!D70</f>
        <v>0</v>
      </c>
      <c r="D70" s="51">
        <f>Enrollment!N70</f>
        <v>0</v>
      </c>
      <c r="E70" s="29"/>
      <c r="F70" s="29"/>
      <c r="G70" s="29"/>
      <c r="H70" s="29"/>
      <c r="I70" s="29"/>
      <c r="J70" s="29"/>
      <c r="K70" s="29"/>
      <c r="L70" s="29"/>
      <c r="M70" s="29"/>
      <c r="N70" s="29"/>
      <c r="O70" s="29"/>
      <c r="P70" s="9"/>
      <c r="Q70" s="9"/>
      <c r="R70" s="9"/>
      <c r="S70" s="9"/>
      <c r="T70" s="9"/>
      <c r="U70" s="9"/>
      <c r="V70" s="9"/>
      <c r="W70" s="9"/>
      <c r="X70" s="9"/>
      <c r="Y70" s="9"/>
      <c r="Z70" s="9"/>
      <c r="AA70" s="9"/>
      <c r="AB70" s="9"/>
      <c r="AC70" s="9"/>
      <c r="AD70" s="9"/>
      <c r="AE70" s="9"/>
      <c r="AF70" s="9"/>
      <c r="AG70" s="9"/>
      <c r="AH70" s="9"/>
      <c r="AI70" s="9"/>
      <c r="AJ70" s="11">
        <f t="shared" si="4"/>
        <v>0</v>
      </c>
      <c r="AK70" s="11">
        <f t="shared" si="5"/>
        <v>0</v>
      </c>
      <c r="AL70" s="47" t="e">
        <f t="shared" si="6"/>
        <v>#DIV/0!</v>
      </c>
    </row>
    <row r="71" spans="1:38" x14ac:dyDescent="0.25">
      <c r="A71" s="10">
        <f t="shared" si="7"/>
        <v>70</v>
      </c>
      <c r="B71" s="11">
        <f>Enrollment!B71</f>
        <v>0</v>
      </c>
      <c r="C71" s="12">
        <f>Enrollment!D71</f>
        <v>0</v>
      </c>
      <c r="D71" s="51">
        <f>Enrollment!N71</f>
        <v>0</v>
      </c>
      <c r="E71" s="29"/>
      <c r="F71" s="29"/>
      <c r="G71" s="29"/>
      <c r="H71" s="29"/>
      <c r="I71" s="29"/>
      <c r="J71" s="29"/>
      <c r="K71" s="29"/>
      <c r="L71" s="29"/>
      <c r="M71" s="29"/>
      <c r="N71" s="29"/>
      <c r="O71" s="29"/>
      <c r="P71" s="9"/>
      <c r="Q71" s="9"/>
      <c r="R71" s="9"/>
      <c r="S71" s="9"/>
      <c r="T71" s="9"/>
      <c r="U71" s="9"/>
      <c r="V71" s="9"/>
      <c r="W71" s="9"/>
      <c r="X71" s="9"/>
      <c r="Y71" s="9"/>
      <c r="Z71" s="9"/>
      <c r="AA71" s="9"/>
      <c r="AB71" s="9"/>
      <c r="AC71" s="9"/>
      <c r="AD71" s="9"/>
      <c r="AE71" s="9"/>
      <c r="AF71" s="9"/>
      <c r="AG71" s="9"/>
      <c r="AH71" s="9"/>
      <c r="AI71" s="9"/>
      <c r="AJ71" s="11">
        <f t="shared" si="4"/>
        <v>0</v>
      </c>
      <c r="AK71" s="11">
        <f t="shared" si="5"/>
        <v>0</v>
      </c>
      <c r="AL71" s="47" t="e">
        <f t="shared" si="6"/>
        <v>#DIV/0!</v>
      </c>
    </row>
    <row r="72" spans="1:38" x14ac:dyDescent="0.25">
      <c r="A72" s="10">
        <f t="shared" si="7"/>
        <v>71</v>
      </c>
      <c r="B72" s="11">
        <f>Enrollment!B72</f>
        <v>0</v>
      </c>
      <c r="C72" s="12">
        <f>Enrollment!D72</f>
        <v>0</v>
      </c>
      <c r="D72" s="51">
        <f>Enrollment!N72</f>
        <v>0</v>
      </c>
      <c r="E72" s="29"/>
      <c r="F72" s="29"/>
      <c r="G72" s="29"/>
      <c r="H72" s="29"/>
      <c r="I72" s="29"/>
      <c r="J72" s="29"/>
      <c r="K72" s="29"/>
      <c r="L72" s="29"/>
      <c r="M72" s="29"/>
      <c r="N72" s="29"/>
      <c r="O72" s="29"/>
      <c r="P72" s="9"/>
      <c r="Q72" s="9"/>
      <c r="R72" s="9"/>
      <c r="S72" s="9"/>
      <c r="T72" s="9"/>
      <c r="U72" s="9"/>
      <c r="V72" s="9"/>
      <c r="W72" s="9"/>
      <c r="X72" s="9"/>
      <c r="Y72" s="9"/>
      <c r="Z72" s="9"/>
      <c r="AA72" s="9"/>
      <c r="AB72" s="9"/>
      <c r="AC72" s="9"/>
      <c r="AD72" s="9"/>
      <c r="AE72" s="9"/>
      <c r="AF72" s="9"/>
      <c r="AG72" s="9"/>
      <c r="AH72" s="9"/>
      <c r="AI72" s="9"/>
      <c r="AJ72" s="11">
        <f t="shared" si="4"/>
        <v>0</v>
      </c>
      <c r="AK72" s="11">
        <f t="shared" si="5"/>
        <v>0</v>
      </c>
      <c r="AL72" s="47" t="e">
        <f t="shared" si="6"/>
        <v>#DIV/0!</v>
      </c>
    </row>
    <row r="73" spans="1:38" x14ac:dyDescent="0.25">
      <c r="A73" s="10">
        <f t="shared" si="7"/>
        <v>72</v>
      </c>
      <c r="B73" s="11">
        <f>Enrollment!B73</f>
        <v>0</v>
      </c>
      <c r="C73" s="12">
        <f>Enrollment!D73</f>
        <v>0</v>
      </c>
      <c r="D73" s="51">
        <f>Enrollment!N73</f>
        <v>0</v>
      </c>
      <c r="E73" s="29"/>
      <c r="F73" s="29"/>
      <c r="G73" s="29"/>
      <c r="H73" s="29"/>
      <c r="I73" s="29"/>
      <c r="J73" s="29"/>
      <c r="K73" s="29"/>
      <c r="L73" s="29"/>
      <c r="M73" s="29"/>
      <c r="N73" s="29"/>
      <c r="O73" s="29"/>
      <c r="P73" s="9"/>
      <c r="Q73" s="9"/>
      <c r="R73" s="9"/>
      <c r="S73" s="9"/>
      <c r="T73" s="9"/>
      <c r="U73" s="9"/>
      <c r="V73" s="9"/>
      <c r="W73" s="9"/>
      <c r="X73" s="9"/>
      <c r="Y73" s="9"/>
      <c r="Z73" s="9"/>
      <c r="AA73" s="9"/>
      <c r="AB73" s="9"/>
      <c r="AC73" s="9"/>
      <c r="AD73" s="9"/>
      <c r="AE73" s="9"/>
      <c r="AF73" s="9"/>
      <c r="AG73" s="9"/>
      <c r="AH73" s="9"/>
      <c r="AI73" s="9"/>
      <c r="AJ73" s="11">
        <f t="shared" si="4"/>
        <v>0</v>
      </c>
      <c r="AK73" s="11">
        <f t="shared" si="5"/>
        <v>0</v>
      </c>
      <c r="AL73" s="47" t="e">
        <f t="shared" si="6"/>
        <v>#DIV/0!</v>
      </c>
    </row>
    <row r="74" spans="1:38" x14ac:dyDescent="0.25">
      <c r="A74" s="10">
        <f t="shared" si="7"/>
        <v>73</v>
      </c>
      <c r="B74" s="11">
        <f>Enrollment!B74</f>
        <v>0</v>
      </c>
      <c r="C74" s="12">
        <f>Enrollment!D74</f>
        <v>0</v>
      </c>
      <c r="D74" s="51">
        <f>Enrollment!N74</f>
        <v>0</v>
      </c>
      <c r="E74" s="29"/>
      <c r="F74" s="29"/>
      <c r="G74" s="29"/>
      <c r="H74" s="29"/>
      <c r="I74" s="29"/>
      <c r="J74" s="29"/>
      <c r="K74" s="29"/>
      <c r="L74" s="29"/>
      <c r="M74" s="29"/>
      <c r="N74" s="29"/>
      <c r="O74" s="29"/>
      <c r="P74" s="9"/>
      <c r="Q74" s="9"/>
      <c r="R74" s="9"/>
      <c r="S74" s="9"/>
      <c r="T74" s="9"/>
      <c r="U74" s="9"/>
      <c r="V74" s="9"/>
      <c r="W74" s="9"/>
      <c r="X74" s="9"/>
      <c r="Y74" s="9"/>
      <c r="Z74" s="9"/>
      <c r="AA74" s="9"/>
      <c r="AB74" s="9"/>
      <c r="AC74" s="9"/>
      <c r="AD74" s="9"/>
      <c r="AE74" s="9"/>
      <c r="AF74" s="9"/>
      <c r="AG74" s="9"/>
      <c r="AH74" s="9"/>
      <c r="AI74" s="9"/>
      <c r="AJ74" s="11">
        <f t="shared" si="4"/>
        <v>0</v>
      </c>
      <c r="AK74" s="11">
        <f t="shared" si="5"/>
        <v>0</v>
      </c>
      <c r="AL74" s="47" t="e">
        <f t="shared" si="6"/>
        <v>#DIV/0!</v>
      </c>
    </row>
    <row r="75" spans="1:38" x14ac:dyDescent="0.25">
      <c r="A75" s="10">
        <f t="shared" si="7"/>
        <v>74</v>
      </c>
      <c r="B75" s="11">
        <f>Enrollment!B75</f>
        <v>0</v>
      </c>
      <c r="C75" s="12">
        <f>Enrollment!D75</f>
        <v>0</v>
      </c>
      <c r="D75" s="51">
        <f>Enrollment!N75</f>
        <v>0</v>
      </c>
      <c r="E75" s="29"/>
      <c r="F75" s="29"/>
      <c r="G75" s="29"/>
      <c r="H75" s="29"/>
      <c r="I75" s="29"/>
      <c r="J75" s="29"/>
      <c r="K75" s="29"/>
      <c r="L75" s="29"/>
      <c r="M75" s="29"/>
      <c r="N75" s="29"/>
      <c r="O75" s="29"/>
      <c r="P75" s="9"/>
      <c r="Q75" s="9"/>
      <c r="R75" s="9"/>
      <c r="S75" s="9"/>
      <c r="T75" s="9"/>
      <c r="U75" s="9"/>
      <c r="V75" s="9"/>
      <c r="W75" s="9"/>
      <c r="X75" s="9"/>
      <c r="Y75" s="9"/>
      <c r="Z75" s="9"/>
      <c r="AA75" s="9"/>
      <c r="AB75" s="9"/>
      <c r="AC75" s="9"/>
      <c r="AD75" s="9"/>
      <c r="AE75" s="9"/>
      <c r="AF75" s="9"/>
      <c r="AG75" s="9"/>
      <c r="AH75" s="9"/>
      <c r="AI75" s="9"/>
      <c r="AJ75" s="11">
        <f t="shared" si="4"/>
        <v>0</v>
      </c>
      <c r="AK75" s="11">
        <f t="shared" si="5"/>
        <v>0</v>
      </c>
      <c r="AL75" s="47" t="e">
        <f t="shared" si="6"/>
        <v>#DIV/0!</v>
      </c>
    </row>
    <row r="76" spans="1:38" x14ac:dyDescent="0.25">
      <c r="A76" s="10">
        <f t="shared" si="7"/>
        <v>75</v>
      </c>
      <c r="B76" s="11">
        <f>Enrollment!B76</f>
        <v>0</v>
      </c>
      <c r="C76" s="12">
        <f>Enrollment!D76</f>
        <v>0</v>
      </c>
      <c r="D76" s="51">
        <f>Enrollment!N76</f>
        <v>0</v>
      </c>
      <c r="E76" s="29"/>
      <c r="F76" s="29"/>
      <c r="G76" s="29"/>
      <c r="H76" s="29"/>
      <c r="I76" s="29"/>
      <c r="J76" s="29"/>
      <c r="K76" s="29"/>
      <c r="L76" s="29"/>
      <c r="M76" s="29"/>
      <c r="N76" s="29"/>
      <c r="O76" s="29"/>
      <c r="P76" s="9"/>
      <c r="Q76" s="9"/>
      <c r="R76" s="9"/>
      <c r="S76" s="9"/>
      <c r="T76" s="9"/>
      <c r="U76" s="9"/>
      <c r="V76" s="9"/>
      <c r="W76" s="9"/>
      <c r="X76" s="9"/>
      <c r="Y76" s="9"/>
      <c r="Z76" s="9"/>
      <c r="AA76" s="9"/>
      <c r="AB76" s="9"/>
      <c r="AC76" s="9"/>
      <c r="AD76" s="9"/>
      <c r="AE76" s="9"/>
      <c r="AF76" s="9"/>
      <c r="AG76" s="9"/>
      <c r="AH76" s="9"/>
      <c r="AI76" s="9"/>
      <c r="AJ76" s="11">
        <f t="shared" si="4"/>
        <v>0</v>
      </c>
      <c r="AK76" s="11">
        <f t="shared" si="5"/>
        <v>0</v>
      </c>
      <c r="AL76" s="47" t="e">
        <f t="shared" si="6"/>
        <v>#DIV/0!</v>
      </c>
    </row>
    <row r="77" spans="1:38" x14ac:dyDescent="0.25">
      <c r="A77" s="10">
        <f t="shared" si="7"/>
        <v>76</v>
      </c>
      <c r="B77" s="11">
        <f>Enrollment!B77</f>
        <v>0</v>
      </c>
      <c r="C77" s="12">
        <f>Enrollment!D77</f>
        <v>0</v>
      </c>
      <c r="D77" s="51">
        <f>Enrollment!N77</f>
        <v>0</v>
      </c>
      <c r="E77" s="29"/>
      <c r="F77" s="29"/>
      <c r="G77" s="29"/>
      <c r="H77" s="29"/>
      <c r="I77" s="29"/>
      <c r="J77" s="29"/>
      <c r="K77" s="29"/>
      <c r="L77" s="29"/>
      <c r="M77" s="29"/>
      <c r="N77" s="29"/>
      <c r="O77" s="29"/>
      <c r="P77" s="9"/>
      <c r="Q77" s="9"/>
      <c r="R77" s="9"/>
      <c r="S77" s="9"/>
      <c r="T77" s="9"/>
      <c r="U77" s="9"/>
      <c r="V77" s="9"/>
      <c r="W77" s="9"/>
      <c r="X77" s="9"/>
      <c r="Y77" s="9"/>
      <c r="Z77" s="9"/>
      <c r="AA77" s="9"/>
      <c r="AB77" s="9"/>
      <c r="AC77" s="9"/>
      <c r="AD77" s="9"/>
      <c r="AE77" s="9"/>
      <c r="AF77" s="9"/>
      <c r="AG77" s="9"/>
      <c r="AH77" s="9"/>
      <c r="AI77" s="9"/>
      <c r="AJ77" s="11">
        <f t="shared" si="4"/>
        <v>0</v>
      </c>
      <c r="AK77" s="11">
        <f t="shared" si="5"/>
        <v>0</v>
      </c>
      <c r="AL77" s="47" t="e">
        <f t="shared" si="6"/>
        <v>#DIV/0!</v>
      </c>
    </row>
    <row r="78" spans="1:38" x14ac:dyDescent="0.25">
      <c r="A78" s="10">
        <f t="shared" si="7"/>
        <v>77</v>
      </c>
      <c r="B78" s="11">
        <f>Enrollment!B78</f>
        <v>0</v>
      </c>
      <c r="C78" s="12">
        <f>Enrollment!D78</f>
        <v>0</v>
      </c>
      <c r="D78" s="51">
        <f>Enrollment!N78</f>
        <v>0</v>
      </c>
      <c r="E78" s="29"/>
      <c r="F78" s="29"/>
      <c r="G78" s="29"/>
      <c r="H78" s="29"/>
      <c r="I78" s="29"/>
      <c r="J78" s="29"/>
      <c r="K78" s="29"/>
      <c r="L78" s="29"/>
      <c r="M78" s="29"/>
      <c r="N78" s="29"/>
      <c r="O78" s="29"/>
      <c r="P78" s="9"/>
      <c r="Q78" s="9"/>
      <c r="R78" s="9"/>
      <c r="S78" s="9"/>
      <c r="T78" s="9"/>
      <c r="U78" s="9"/>
      <c r="V78" s="9"/>
      <c r="W78" s="9"/>
      <c r="X78" s="9"/>
      <c r="Y78" s="9"/>
      <c r="Z78" s="9"/>
      <c r="AA78" s="9"/>
      <c r="AB78" s="9"/>
      <c r="AC78" s="9"/>
      <c r="AD78" s="9"/>
      <c r="AE78" s="9"/>
      <c r="AF78" s="9"/>
      <c r="AG78" s="9"/>
      <c r="AH78" s="9"/>
      <c r="AI78" s="9"/>
      <c r="AJ78" s="11">
        <f t="shared" si="4"/>
        <v>0</v>
      </c>
      <c r="AK78" s="11">
        <f t="shared" si="5"/>
        <v>0</v>
      </c>
      <c r="AL78" s="47" t="e">
        <f t="shared" si="6"/>
        <v>#DIV/0!</v>
      </c>
    </row>
    <row r="79" spans="1:38" x14ac:dyDescent="0.25">
      <c r="A79" s="10">
        <f t="shared" si="7"/>
        <v>78</v>
      </c>
      <c r="B79" s="11">
        <f>Enrollment!B79</f>
        <v>0</v>
      </c>
      <c r="C79" s="12">
        <f>Enrollment!D79</f>
        <v>0</v>
      </c>
      <c r="D79" s="51">
        <f>Enrollment!N79</f>
        <v>0</v>
      </c>
      <c r="E79" s="29"/>
      <c r="F79" s="29"/>
      <c r="G79" s="29"/>
      <c r="H79" s="29"/>
      <c r="I79" s="29"/>
      <c r="J79" s="29"/>
      <c r="K79" s="29"/>
      <c r="L79" s="29"/>
      <c r="M79" s="29"/>
      <c r="N79" s="29"/>
      <c r="O79" s="29"/>
      <c r="P79" s="9"/>
      <c r="Q79" s="9"/>
      <c r="R79" s="9"/>
      <c r="S79" s="9"/>
      <c r="T79" s="9"/>
      <c r="U79" s="9"/>
      <c r="V79" s="9"/>
      <c r="W79" s="9"/>
      <c r="X79" s="9"/>
      <c r="Y79" s="9"/>
      <c r="Z79" s="9"/>
      <c r="AA79" s="9"/>
      <c r="AB79" s="9"/>
      <c r="AC79" s="9"/>
      <c r="AD79" s="9"/>
      <c r="AE79" s="9"/>
      <c r="AF79" s="9"/>
      <c r="AG79" s="9"/>
      <c r="AH79" s="9"/>
      <c r="AI79" s="9"/>
      <c r="AJ79" s="11">
        <f t="shared" si="4"/>
        <v>0</v>
      </c>
      <c r="AK79" s="11">
        <f t="shared" si="5"/>
        <v>0</v>
      </c>
      <c r="AL79" s="47" t="e">
        <f t="shared" si="6"/>
        <v>#DIV/0!</v>
      </c>
    </row>
    <row r="80" spans="1:38" x14ac:dyDescent="0.25">
      <c r="A80" s="10">
        <f t="shared" si="7"/>
        <v>79</v>
      </c>
      <c r="B80" s="11">
        <f>Enrollment!B80</f>
        <v>0</v>
      </c>
      <c r="C80" s="12">
        <f>Enrollment!D80</f>
        <v>0</v>
      </c>
      <c r="D80" s="51">
        <f>Enrollment!N80</f>
        <v>0</v>
      </c>
      <c r="E80" s="29"/>
      <c r="F80" s="29"/>
      <c r="G80" s="29"/>
      <c r="H80" s="29"/>
      <c r="I80" s="29"/>
      <c r="J80" s="29"/>
      <c r="K80" s="29"/>
      <c r="L80" s="29"/>
      <c r="M80" s="29"/>
      <c r="N80" s="29"/>
      <c r="O80" s="29"/>
      <c r="P80" s="9"/>
      <c r="Q80" s="9"/>
      <c r="R80" s="9"/>
      <c r="S80" s="9"/>
      <c r="T80" s="9"/>
      <c r="U80" s="9"/>
      <c r="V80" s="9"/>
      <c r="W80" s="9"/>
      <c r="X80" s="9"/>
      <c r="Y80" s="9"/>
      <c r="Z80" s="9"/>
      <c r="AA80" s="9"/>
      <c r="AB80" s="9"/>
      <c r="AC80" s="9"/>
      <c r="AD80" s="9"/>
      <c r="AE80" s="9"/>
      <c r="AF80" s="9"/>
      <c r="AG80" s="9"/>
      <c r="AH80" s="9"/>
      <c r="AI80" s="9"/>
      <c r="AJ80" s="11">
        <f t="shared" si="4"/>
        <v>0</v>
      </c>
      <c r="AK80" s="11">
        <f t="shared" si="5"/>
        <v>0</v>
      </c>
      <c r="AL80" s="47" t="e">
        <f t="shared" si="6"/>
        <v>#DIV/0!</v>
      </c>
    </row>
    <row r="81" spans="1:38" x14ac:dyDescent="0.25">
      <c r="A81" s="10">
        <f t="shared" si="7"/>
        <v>80</v>
      </c>
      <c r="B81" s="11">
        <f>Enrollment!B81</f>
        <v>0</v>
      </c>
      <c r="C81" s="12">
        <f>Enrollment!D81</f>
        <v>0</v>
      </c>
      <c r="D81" s="51">
        <f>Enrollment!N81</f>
        <v>0</v>
      </c>
      <c r="E81" s="29"/>
      <c r="F81" s="29"/>
      <c r="G81" s="29"/>
      <c r="H81" s="29"/>
      <c r="I81" s="29"/>
      <c r="J81" s="29"/>
      <c r="K81" s="29"/>
      <c r="L81" s="29"/>
      <c r="M81" s="29"/>
      <c r="N81" s="29"/>
      <c r="O81" s="29"/>
      <c r="P81" s="9"/>
      <c r="Q81" s="9"/>
      <c r="R81" s="9"/>
      <c r="S81" s="9"/>
      <c r="T81" s="9"/>
      <c r="U81" s="9"/>
      <c r="V81" s="9"/>
      <c r="W81" s="9"/>
      <c r="X81" s="9"/>
      <c r="Y81" s="9"/>
      <c r="Z81" s="9"/>
      <c r="AA81" s="9"/>
      <c r="AB81" s="9"/>
      <c r="AC81" s="9"/>
      <c r="AD81" s="9"/>
      <c r="AE81" s="9"/>
      <c r="AF81" s="9"/>
      <c r="AG81" s="9"/>
      <c r="AH81" s="9"/>
      <c r="AI81" s="9"/>
      <c r="AJ81" s="11">
        <f t="shared" si="4"/>
        <v>0</v>
      </c>
      <c r="AK81" s="11">
        <f t="shared" si="5"/>
        <v>0</v>
      </c>
      <c r="AL81" s="47" t="e">
        <f t="shared" si="6"/>
        <v>#DIV/0!</v>
      </c>
    </row>
    <row r="82" spans="1:38" x14ac:dyDescent="0.25">
      <c r="A82" s="10">
        <f t="shared" si="7"/>
        <v>81</v>
      </c>
      <c r="B82" s="11">
        <f>Enrollment!B82</f>
        <v>0</v>
      </c>
      <c r="C82" s="12">
        <f>Enrollment!D82</f>
        <v>0</v>
      </c>
      <c r="D82" s="51">
        <f>Enrollment!N82</f>
        <v>0</v>
      </c>
      <c r="E82" s="29"/>
      <c r="F82" s="29"/>
      <c r="G82" s="29"/>
      <c r="H82" s="29"/>
      <c r="I82" s="29"/>
      <c r="J82" s="29"/>
      <c r="K82" s="29"/>
      <c r="L82" s="29"/>
      <c r="M82" s="29"/>
      <c r="N82" s="29"/>
      <c r="O82" s="29"/>
      <c r="P82" s="9"/>
      <c r="Q82" s="9"/>
      <c r="R82" s="9"/>
      <c r="S82" s="9"/>
      <c r="T82" s="9"/>
      <c r="U82" s="9"/>
      <c r="V82" s="9"/>
      <c r="W82" s="9"/>
      <c r="X82" s="9"/>
      <c r="Y82" s="9"/>
      <c r="Z82" s="9"/>
      <c r="AA82" s="9"/>
      <c r="AB82" s="9"/>
      <c r="AC82" s="9"/>
      <c r="AD82" s="9"/>
      <c r="AE82" s="9"/>
      <c r="AF82" s="9"/>
      <c r="AG82" s="9"/>
      <c r="AH82" s="9"/>
      <c r="AI82" s="9"/>
      <c r="AJ82" s="11">
        <f t="shared" si="4"/>
        <v>0</v>
      </c>
      <c r="AK82" s="11">
        <f t="shared" si="5"/>
        <v>0</v>
      </c>
      <c r="AL82" s="47" t="e">
        <f t="shared" si="6"/>
        <v>#DIV/0!</v>
      </c>
    </row>
    <row r="83" spans="1:38" x14ac:dyDescent="0.25">
      <c r="A83" s="10">
        <f t="shared" si="7"/>
        <v>82</v>
      </c>
      <c r="B83" s="11">
        <f>Enrollment!B83</f>
        <v>0</v>
      </c>
      <c r="C83" s="12">
        <f>Enrollment!D83</f>
        <v>0</v>
      </c>
      <c r="D83" s="51">
        <f>Enrollment!N83</f>
        <v>0</v>
      </c>
      <c r="E83" s="29"/>
      <c r="F83" s="29"/>
      <c r="G83" s="29"/>
      <c r="H83" s="29"/>
      <c r="I83" s="29"/>
      <c r="J83" s="29"/>
      <c r="K83" s="29"/>
      <c r="L83" s="29"/>
      <c r="M83" s="29"/>
      <c r="N83" s="29"/>
      <c r="O83" s="29"/>
      <c r="P83" s="9"/>
      <c r="Q83" s="9"/>
      <c r="R83" s="9"/>
      <c r="S83" s="9"/>
      <c r="T83" s="9"/>
      <c r="U83" s="9"/>
      <c r="V83" s="9"/>
      <c r="W83" s="9"/>
      <c r="X83" s="9"/>
      <c r="Y83" s="9"/>
      <c r="Z83" s="9"/>
      <c r="AA83" s="9"/>
      <c r="AB83" s="9"/>
      <c r="AC83" s="9"/>
      <c r="AD83" s="9"/>
      <c r="AE83" s="9"/>
      <c r="AF83" s="9"/>
      <c r="AG83" s="9"/>
      <c r="AH83" s="9"/>
      <c r="AI83" s="9"/>
      <c r="AJ83" s="11">
        <f t="shared" si="4"/>
        <v>0</v>
      </c>
      <c r="AK83" s="11">
        <f t="shared" si="5"/>
        <v>0</v>
      </c>
      <c r="AL83" s="47" t="e">
        <f t="shared" si="6"/>
        <v>#DIV/0!</v>
      </c>
    </row>
    <row r="84" spans="1:38" x14ac:dyDescent="0.25">
      <c r="A84" s="10">
        <f t="shared" si="7"/>
        <v>83</v>
      </c>
      <c r="B84" s="11">
        <f>Enrollment!B84</f>
        <v>0</v>
      </c>
      <c r="C84" s="12">
        <f>Enrollment!D84</f>
        <v>0</v>
      </c>
      <c r="D84" s="51">
        <f>Enrollment!N84</f>
        <v>0</v>
      </c>
      <c r="E84" s="29"/>
      <c r="F84" s="29"/>
      <c r="G84" s="29"/>
      <c r="H84" s="29"/>
      <c r="I84" s="29"/>
      <c r="J84" s="29"/>
      <c r="K84" s="29"/>
      <c r="L84" s="29"/>
      <c r="M84" s="29"/>
      <c r="N84" s="29"/>
      <c r="O84" s="29"/>
      <c r="P84" s="9"/>
      <c r="Q84" s="9"/>
      <c r="R84" s="9"/>
      <c r="S84" s="9"/>
      <c r="T84" s="9"/>
      <c r="U84" s="9"/>
      <c r="V84" s="9"/>
      <c r="W84" s="9"/>
      <c r="X84" s="9"/>
      <c r="Y84" s="9"/>
      <c r="Z84" s="9"/>
      <c r="AA84" s="9"/>
      <c r="AB84" s="9"/>
      <c r="AC84" s="9"/>
      <c r="AD84" s="9"/>
      <c r="AE84" s="9"/>
      <c r="AF84" s="9"/>
      <c r="AG84" s="9"/>
      <c r="AH84" s="9"/>
      <c r="AI84" s="9"/>
      <c r="AJ84" s="11">
        <f t="shared" si="4"/>
        <v>0</v>
      </c>
      <c r="AK84" s="11">
        <f t="shared" si="5"/>
        <v>0</v>
      </c>
      <c r="AL84" s="47" t="e">
        <f t="shared" si="6"/>
        <v>#DIV/0!</v>
      </c>
    </row>
    <row r="85" spans="1:38" x14ac:dyDescent="0.25">
      <c r="A85" s="10">
        <f t="shared" si="7"/>
        <v>84</v>
      </c>
      <c r="B85" s="11">
        <f>Enrollment!B85</f>
        <v>0</v>
      </c>
      <c r="C85" s="12">
        <f>Enrollment!D85</f>
        <v>0</v>
      </c>
      <c r="D85" s="51">
        <f>Enrollment!N85</f>
        <v>0</v>
      </c>
      <c r="E85" s="29"/>
      <c r="F85" s="29"/>
      <c r="G85" s="29"/>
      <c r="H85" s="29"/>
      <c r="I85" s="29"/>
      <c r="J85" s="29"/>
      <c r="K85" s="29"/>
      <c r="L85" s="29"/>
      <c r="M85" s="29"/>
      <c r="N85" s="29"/>
      <c r="O85" s="29"/>
      <c r="P85" s="9"/>
      <c r="Q85" s="9"/>
      <c r="R85" s="9"/>
      <c r="S85" s="9"/>
      <c r="T85" s="9"/>
      <c r="U85" s="9"/>
      <c r="V85" s="9"/>
      <c r="W85" s="9"/>
      <c r="X85" s="9"/>
      <c r="Y85" s="9"/>
      <c r="Z85" s="9"/>
      <c r="AA85" s="9"/>
      <c r="AB85" s="9"/>
      <c r="AC85" s="9"/>
      <c r="AD85" s="9"/>
      <c r="AE85" s="9"/>
      <c r="AF85" s="9"/>
      <c r="AG85" s="9"/>
      <c r="AH85" s="9"/>
      <c r="AI85" s="9"/>
      <c r="AJ85" s="11">
        <f t="shared" si="4"/>
        <v>0</v>
      </c>
      <c r="AK85" s="11">
        <f t="shared" si="5"/>
        <v>0</v>
      </c>
      <c r="AL85" s="47" t="e">
        <f t="shared" si="6"/>
        <v>#DIV/0!</v>
      </c>
    </row>
    <row r="86" spans="1:38" x14ac:dyDescent="0.25">
      <c r="A86" s="10">
        <f t="shared" si="7"/>
        <v>85</v>
      </c>
      <c r="B86" s="11">
        <f>Enrollment!B86</f>
        <v>0</v>
      </c>
      <c r="C86" s="12">
        <f>Enrollment!D86</f>
        <v>0</v>
      </c>
      <c r="D86" s="51">
        <f>Enrollment!N86</f>
        <v>0</v>
      </c>
      <c r="E86" s="29"/>
      <c r="F86" s="29"/>
      <c r="G86" s="29"/>
      <c r="H86" s="29"/>
      <c r="I86" s="29"/>
      <c r="J86" s="29"/>
      <c r="K86" s="29"/>
      <c r="L86" s="29"/>
      <c r="M86" s="29"/>
      <c r="N86" s="29"/>
      <c r="O86" s="29"/>
      <c r="P86" s="9"/>
      <c r="Q86" s="9"/>
      <c r="R86" s="9"/>
      <c r="S86" s="9"/>
      <c r="T86" s="9"/>
      <c r="U86" s="9"/>
      <c r="V86" s="9"/>
      <c r="W86" s="9"/>
      <c r="X86" s="9"/>
      <c r="Y86" s="9"/>
      <c r="Z86" s="9"/>
      <c r="AA86" s="9"/>
      <c r="AB86" s="9"/>
      <c r="AC86" s="9"/>
      <c r="AD86" s="9"/>
      <c r="AE86" s="9"/>
      <c r="AF86" s="9"/>
      <c r="AG86" s="9"/>
      <c r="AH86" s="9"/>
      <c r="AI86" s="9"/>
      <c r="AJ86" s="11">
        <f t="shared" si="4"/>
        <v>0</v>
      </c>
      <c r="AK86" s="11">
        <f t="shared" si="5"/>
        <v>0</v>
      </c>
      <c r="AL86" s="47" t="e">
        <f t="shared" si="6"/>
        <v>#DIV/0!</v>
      </c>
    </row>
    <row r="87" spans="1:38" x14ac:dyDescent="0.25">
      <c r="A87" s="10">
        <f t="shared" si="7"/>
        <v>86</v>
      </c>
      <c r="B87" s="11">
        <f>Enrollment!B87</f>
        <v>0</v>
      </c>
      <c r="C87" s="12">
        <f>Enrollment!D87</f>
        <v>0</v>
      </c>
      <c r="D87" s="51">
        <f>Enrollment!N87</f>
        <v>0</v>
      </c>
      <c r="E87" s="29"/>
      <c r="F87" s="29"/>
      <c r="G87" s="29"/>
      <c r="H87" s="29"/>
      <c r="I87" s="29"/>
      <c r="J87" s="29"/>
      <c r="K87" s="29"/>
      <c r="L87" s="29"/>
      <c r="M87" s="29"/>
      <c r="N87" s="29"/>
      <c r="O87" s="29"/>
      <c r="P87" s="9"/>
      <c r="Q87" s="9"/>
      <c r="R87" s="9"/>
      <c r="S87" s="9"/>
      <c r="T87" s="9"/>
      <c r="U87" s="9"/>
      <c r="V87" s="9"/>
      <c r="W87" s="9"/>
      <c r="X87" s="9"/>
      <c r="Y87" s="9"/>
      <c r="Z87" s="9"/>
      <c r="AA87" s="9"/>
      <c r="AB87" s="9"/>
      <c r="AC87" s="9"/>
      <c r="AD87" s="9"/>
      <c r="AE87" s="9"/>
      <c r="AF87" s="9"/>
      <c r="AG87" s="9"/>
      <c r="AH87" s="9"/>
      <c r="AI87" s="9"/>
      <c r="AJ87" s="11">
        <f t="shared" si="4"/>
        <v>0</v>
      </c>
      <c r="AK87" s="11">
        <f t="shared" si="5"/>
        <v>0</v>
      </c>
      <c r="AL87" s="47" t="e">
        <f t="shared" si="6"/>
        <v>#DIV/0!</v>
      </c>
    </row>
    <row r="88" spans="1:38" x14ac:dyDescent="0.25">
      <c r="A88" s="10">
        <f t="shared" si="7"/>
        <v>87</v>
      </c>
      <c r="B88" s="11">
        <f>Enrollment!B88</f>
        <v>0</v>
      </c>
      <c r="C88" s="12">
        <f>Enrollment!D88</f>
        <v>0</v>
      </c>
      <c r="D88" s="51">
        <f>Enrollment!N88</f>
        <v>0</v>
      </c>
      <c r="E88" s="29"/>
      <c r="F88" s="29"/>
      <c r="G88" s="29"/>
      <c r="H88" s="29"/>
      <c r="I88" s="29"/>
      <c r="J88" s="29"/>
      <c r="K88" s="29"/>
      <c r="L88" s="29"/>
      <c r="M88" s="29"/>
      <c r="N88" s="29"/>
      <c r="O88" s="29"/>
      <c r="P88" s="9"/>
      <c r="Q88" s="9"/>
      <c r="R88" s="9"/>
      <c r="S88" s="9"/>
      <c r="T88" s="9"/>
      <c r="U88" s="9"/>
      <c r="V88" s="9"/>
      <c r="W88" s="9"/>
      <c r="X88" s="9"/>
      <c r="Y88" s="9"/>
      <c r="Z88" s="9"/>
      <c r="AA88" s="9"/>
      <c r="AB88" s="9"/>
      <c r="AC88" s="9"/>
      <c r="AD88" s="9"/>
      <c r="AE88" s="9"/>
      <c r="AF88" s="9"/>
      <c r="AG88" s="9"/>
      <c r="AH88" s="9"/>
      <c r="AI88" s="9"/>
      <c r="AJ88" s="11">
        <f t="shared" si="4"/>
        <v>0</v>
      </c>
      <c r="AK88" s="11">
        <f t="shared" si="5"/>
        <v>0</v>
      </c>
      <c r="AL88" s="47" t="e">
        <f t="shared" si="6"/>
        <v>#DIV/0!</v>
      </c>
    </row>
    <row r="89" spans="1:38" x14ac:dyDescent="0.25">
      <c r="A89" s="10">
        <f t="shared" si="7"/>
        <v>88</v>
      </c>
      <c r="B89" s="11">
        <f>Enrollment!B89</f>
        <v>0</v>
      </c>
      <c r="C89" s="12">
        <f>Enrollment!D89</f>
        <v>0</v>
      </c>
      <c r="D89" s="51">
        <f>Enrollment!N89</f>
        <v>0</v>
      </c>
      <c r="E89" s="29"/>
      <c r="F89" s="29"/>
      <c r="G89" s="29"/>
      <c r="H89" s="29"/>
      <c r="I89" s="29"/>
      <c r="J89" s="29"/>
      <c r="K89" s="29"/>
      <c r="L89" s="29"/>
      <c r="M89" s="29"/>
      <c r="N89" s="29"/>
      <c r="O89" s="29"/>
      <c r="P89" s="9"/>
      <c r="Q89" s="9"/>
      <c r="R89" s="9"/>
      <c r="S89" s="9"/>
      <c r="T89" s="9"/>
      <c r="U89" s="9"/>
      <c r="V89" s="9"/>
      <c r="W89" s="9"/>
      <c r="X89" s="9"/>
      <c r="Y89" s="9"/>
      <c r="Z89" s="9"/>
      <c r="AA89" s="9"/>
      <c r="AB89" s="9"/>
      <c r="AC89" s="9"/>
      <c r="AD89" s="9"/>
      <c r="AE89" s="9"/>
      <c r="AF89" s="9"/>
      <c r="AG89" s="9"/>
      <c r="AH89" s="9"/>
      <c r="AI89" s="9"/>
      <c r="AJ89" s="11">
        <f t="shared" si="4"/>
        <v>0</v>
      </c>
      <c r="AK89" s="11">
        <f t="shared" si="5"/>
        <v>0</v>
      </c>
      <c r="AL89" s="47" t="e">
        <f t="shared" si="6"/>
        <v>#DIV/0!</v>
      </c>
    </row>
    <row r="90" spans="1:38" x14ac:dyDescent="0.25">
      <c r="A90" s="10">
        <f t="shared" si="7"/>
        <v>89</v>
      </c>
      <c r="B90" s="11">
        <f>Enrollment!B90</f>
        <v>0</v>
      </c>
      <c r="C90" s="12">
        <f>Enrollment!D90</f>
        <v>0</v>
      </c>
      <c r="D90" s="51">
        <f>Enrollment!N90</f>
        <v>0</v>
      </c>
      <c r="E90" s="29"/>
      <c r="F90" s="29"/>
      <c r="G90" s="29"/>
      <c r="H90" s="29"/>
      <c r="I90" s="29"/>
      <c r="J90" s="29"/>
      <c r="K90" s="29"/>
      <c r="L90" s="29"/>
      <c r="M90" s="29"/>
      <c r="N90" s="29"/>
      <c r="O90" s="29"/>
      <c r="P90" s="9"/>
      <c r="Q90" s="9"/>
      <c r="R90" s="9"/>
      <c r="S90" s="9"/>
      <c r="T90" s="9"/>
      <c r="U90" s="9"/>
      <c r="V90" s="9"/>
      <c r="W90" s="9"/>
      <c r="X90" s="9"/>
      <c r="Y90" s="9"/>
      <c r="Z90" s="9"/>
      <c r="AA90" s="9"/>
      <c r="AB90" s="9"/>
      <c r="AC90" s="9"/>
      <c r="AD90" s="9"/>
      <c r="AE90" s="9"/>
      <c r="AF90" s="9"/>
      <c r="AG90" s="9"/>
      <c r="AH90" s="9"/>
      <c r="AI90" s="9"/>
      <c r="AJ90" s="11">
        <f t="shared" si="4"/>
        <v>0</v>
      </c>
      <c r="AK90" s="11">
        <f t="shared" si="5"/>
        <v>0</v>
      </c>
      <c r="AL90" s="47" t="e">
        <f t="shared" si="6"/>
        <v>#DIV/0!</v>
      </c>
    </row>
    <row r="91" spans="1:38" x14ac:dyDescent="0.25">
      <c r="A91" s="10">
        <f t="shared" si="7"/>
        <v>90</v>
      </c>
      <c r="B91" s="11">
        <f>Enrollment!B91</f>
        <v>0</v>
      </c>
      <c r="C91" s="12">
        <f>Enrollment!D91</f>
        <v>0</v>
      </c>
      <c r="D91" s="51">
        <f>Enrollment!N91</f>
        <v>0</v>
      </c>
      <c r="E91" s="29"/>
      <c r="F91" s="29"/>
      <c r="G91" s="29"/>
      <c r="H91" s="29"/>
      <c r="I91" s="29"/>
      <c r="J91" s="29"/>
      <c r="K91" s="29"/>
      <c r="L91" s="29"/>
      <c r="M91" s="29"/>
      <c r="N91" s="29"/>
      <c r="O91" s="29"/>
      <c r="P91" s="9"/>
      <c r="Q91" s="9"/>
      <c r="R91" s="9"/>
      <c r="S91" s="9"/>
      <c r="T91" s="9"/>
      <c r="U91" s="9"/>
      <c r="V91" s="9"/>
      <c r="W91" s="9"/>
      <c r="X91" s="9"/>
      <c r="Y91" s="9"/>
      <c r="Z91" s="9"/>
      <c r="AA91" s="9"/>
      <c r="AB91" s="9"/>
      <c r="AC91" s="9"/>
      <c r="AD91" s="9"/>
      <c r="AE91" s="9"/>
      <c r="AF91" s="9"/>
      <c r="AG91" s="9"/>
      <c r="AH91" s="9"/>
      <c r="AI91" s="9"/>
      <c r="AJ91" s="11">
        <f t="shared" si="4"/>
        <v>0</v>
      </c>
      <c r="AK91" s="11">
        <f t="shared" si="5"/>
        <v>0</v>
      </c>
      <c r="AL91" s="47" t="e">
        <f t="shared" si="6"/>
        <v>#DIV/0!</v>
      </c>
    </row>
    <row r="92" spans="1:38" x14ac:dyDescent="0.25">
      <c r="A92" s="10">
        <f t="shared" si="7"/>
        <v>91</v>
      </c>
      <c r="B92" s="11">
        <f>Enrollment!B92</f>
        <v>0</v>
      </c>
      <c r="C92" s="12">
        <f>Enrollment!D92</f>
        <v>0</v>
      </c>
      <c r="D92" s="51">
        <f>Enrollment!N92</f>
        <v>0</v>
      </c>
      <c r="E92" s="29"/>
      <c r="F92" s="29"/>
      <c r="G92" s="29"/>
      <c r="H92" s="29"/>
      <c r="I92" s="29"/>
      <c r="J92" s="29"/>
      <c r="K92" s="29"/>
      <c r="L92" s="29"/>
      <c r="M92" s="29"/>
      <c r="N92" s="29"/>
      <c r="O92" s="29"/>
      <c r="P92" s="9"/>
      <c r="Q92" s="9"/>
      <c r="R92" s="9"/>
      <c r="S92" s="9"/>
      <c r="T92" s="9"/>
      <c r="U92" s="9"/>
      <c r="V92" s="9"/>
      <c r="W92" s="9"/>
      <c r="X92" s="9"/>
      <c r="Y92" s="9"/>
      <c r="Z92" s="9"/>
      <c r="AA92" s="9"/>
      <c r="AB92" s="9"/>
      <c r="AC92" s="9"/>
      <c r="AD92" s="9"/>
      <c r="AE92" s="9"/>
      <c r="AF92" s="9"/>
      <c r="AG92" s="9"/>
      <c r="AH92" s="9"/>
      <c r="AI92" s="9"/>
      <c r="AJ92" s="11">
        <f t="shared" si="4"/>
        <v>0</v>
      </c>
      <c r="AK92" s="11">
        <f t="shared" si="5"/>
        <v>0</v>
      </c>
      <c r="AL92" s="47" t="e">
        <f t="shared" si="6"/>
        <v>#DIV/0!</v>
      </c>
    </row>
    <row r="93" spans="1:38" x14ac:dyDescent="0.25">
      <c r="A93" s="10">
        <f t="shared" si="7"/>
        <v>92</v>
      </c>
      <c r="B93" s="11">
        <f>Enrollment!B93</f>
        <v>0</v>
      </c>
      <c r="C93" s="12">
        <f>Enrollment!D93</f>
        <v>0</v>
      </c>
      <c r="D93" s="51">
        <f>Enrollment!N93</f>
        <v>0</v>
      </c>
      <c r="E93" s="29"/>
      <c r="F93" s="29"/>
      <c r="G93" s="29"/>
      <c r="H93" s="29"/>
      <c r="I93" s="29"/>
      <c r="J93" s="29"/>
      <c r="K93" s="29"/>
      <c r="L93" s="29"/>
      <c r="M93" s="29"/>
      <c r="N93" s="29"/>
      <c r="O93" s="29"/>
      <c r="P93" s="9"/>
      <c r="Q93" s="9"/>
      <c r="R93" s="9"/>
      <c r="S93" s="9"/>
      <c r="T93" s="9"/>
      <c r="U93" s="9"/>
      <c r="V93" s="9"/>
      <c r="W93" s="9"/>
      <c r="X93" s="9"/>
      <c r="Y93" s="9"/>
      <c r="Z93" s="9"/>
      <c r="AA93" s="9"/>
      <c r="AB93" s="9"/>
      <c r="AC93" s="9"/>
      <c r="AD93" s="9"/>
      <c r="AE93" s="9"/>
      <c r="AF93" s="9"/>
      <c r="AG93" s="9"/>
      <c r="AH93" s="9"/>
      <c r="AI93" s="9"/>
      <c r="AJ93" s="11">
        <f t="shared" si="4"/>
        <v>0</v>
      </c>
      <c r="AK93" s="11">
        <f t="shared" si="5"/>
        <v>0</v>
      </c>
      <c r="AL93" s="47" t="e">
        <f t="shared" si="6"/>
        <v>#DIV/0!</v>
      </c>
    </row>
    <row r="94" spans="1:38" x14ac:dyDescent="0.25">
      <c r="A94" s="10">
        <f t="shared" si="7"/>
        <v>93</v>
      </c>
      <c r="B94" s="11">
        <f>Enrollment!B94</f>
        <v>0</v>
      </c>
      <c r="C94" s="12">
        <f>Enrollment!D94</f>
        <v>0</v>
      </c>
      <c r="D94" s="51">
        <f>Enrollment!N94</f>
        <v>0</v>
      </c>
      <c r="E94" s="29"/>
      <c r="F94" s="29"/>
      <c r="G94" s="29"/>
      <c r="H94" s="29"/>
      <c r="I94" s="29"/>
      <c r="J94" s="29"/>
      <c r="K94" s="29"/>
      <c r="L94" s="29"/>
      <c r="M94" s="29"/>
      <c r="N94" s="29"/>
      <c r="O94" s="29"/>
      <c r="P94" s="9"/>
      <c r="Q94" s="9"/>
      <c r="R94" s="9"/>
      <c r="S94" s="9"/>
      <c r="T94" s="9"/>
      <c r="U94" s="9"/>
      <c r="V94" s="9"/>
      <c r="W94" s="9"/>
      <c r="X94" s="9"/>
      <c r="Y94" s="9"/>
      <c r="Z94" s="9"/>
      <c r="AA94" s="9"/>
      <c r="AB94" s="9"/>
      <c r="AC94" s="9"/>
      <c r="AD94" s="9"/>
      <c r="AE94" s="9"/>
      <c r="AF94" s="9"/>
      <c r="AG94" s="9"/>
      <c r="AH94" s="9"/>
      <c r="AI94" s="9"/>
      <c r="AJ94" s="11">
        <f t="shared" si="4"/>
        <v>0</v>
      </c>
      <c r="AK94" s="11">
        <f t="shared" si="5"/>
        <v>0</v>
      </c>
      <c r="AL94" s="47" t="e">
        <f t="shared" si="6"/>
        <v>#DIV/0!</v>
      </c>
    </row>
    <row r="95" spans="1:38" x14ac:dyDescent="0.25">
      <c r="A95" s="10">
        <f t="shared" si="7"/>
        <v>94</v>
      </c>
      <c r="B95" s="11">
        <f>Enrollment!B95</f>
        <v>0</v>
      </c>
      <c r="C95" s="12">
        <f>Enrollment!D95</f>
        <v>0</v>
      </c>
      <c r="D95" s="51">
        <f>Enrollment!N95</f>
        <v>0</v>
      </c>
      <c r="E95" s="29"/>
      <c r="F95" s="29"/>
      <c r="G95" s="29"/>
      <c r="H95" s="29"/>
      <c r="I95" s="29"/>
      <c r="J95" s="29"/>
      <c r="K95" s="29"/>
      <c r="L95" s="29"/>
      <c r="M95" s="29"/>
      <c r="N95" s="29"/>
      <c r="O95" s="29"/>
      <c r="P95" s="9"/>
      <c r="Q95" s="9"/>
      <c r="R95" s="9"/>
      <c r="S95" s="9"/>
      <c r="T95" s="9"/>
      <c r="U95" s="9"/>
      <c r="V95" s="9"/>
      <c r="W95" s="9"/>
      <c r="X95" s="9"/>
      <c r="Y95" s="9"/>
      <c r="Z95" s="9"/>
      <c r="AA95" s="9"/>
      <c r="AB95" s="9"/>
      <c r="AC95" s="9"/>
      <c r="AD95" s="9"/>
      <c r="AE95" s="9"/>
      <c r="AF95" s="9"/>
      <c r="AG95" s="9"/>
      <c r="AH95" s="9"/>
      <c r="AI95" s="9"/>
      <c r="AJ95" s="11">
        <f t="shared" si="4"/>
        <v>0</v>
      </c>
      <c r="AK95" s="11">
        <f t="shared" si="5"/>
        <v>0</v>
      </c>
      <c r="AL95" s="47" t="e">
        <f t="shared" si="6"/>
        <v>#DIV/0!</v>
      </c>
    </row>
    <row r="96" spans="1:38" x14ac:dyDescent="0.25">
      <c r="A96" s="10">
        <f t="shared" si="7"/>
        <v>95</v>
      </c>
      <c r="B96" s="11">
        <f>Enrollment!B96</f>
        <v>0</v>
      </c>
      <c r="C96" s="12">
        <f>Enrollment!D96</f>
        <v>0</v>
      </c>
      <c r="D96" s="51">
        <f>Enrollment!N96</f>
        <v>0</v>
      </c>
      <c r="E96" s="29"/>
      <c r="F96" s="29"/>
      <c r="G96" s="29"/>
      <c r="H96" s="29"/>
      <c r="I96" s="29"/>
      <c r="J96" s="29"/>
      <c r="K96" s="29"/>
      <c r="L96" s="29"/>
      <c r="M96" s="29"/>
      <c r="N96" s="29"/>
      <c r="O96" s="29"/>
      <c r="P96" s="9"/>
      <c r="Q96" s="9"/>
      <c r="R96" s="9"/>
      <c r="S96" s="9"/>
      <c r="T96" s="9"/>
      <c r="U96" s="9"/>
      <c r="V96" s="9"/>
      <c r="W96" s="9"/>
      <c r="X96" s="9"/>
      <c r="Y96" s="9"/>
      <c r="Z96" s="9"/>
      <c r="AA96" s="9"/>
      <c r="AB96" s="9"/>
      <c r="AC96" s="9"/>
      <c r="AD96" s="9"/>
      <c r="AE96" s="9"/>
      <c r="AF96" s="9"/>
      <c r="AG96" s="9"/>
      <c r="AH96" s="9"/>
      <c r="AI96" s="9"/>
      <c r="AJ96" s="11">
        <f t="shared" si="4"/>
        <v>0</v>
      </c>
      <c r="AK96" s="11">
        <f t="shared" si="5"/>
        <v>0</v>
      </c>
      <c r="AL96" s="47" t="e">
        <f t="shared" si="6"/>
        <v>#DIV/0!</v>
      </c>
    </row>
    <row r="97" spans="1:38" x14ac:dyDescent="0.25">
      <c r="A97" s="10">
        <f t="shared" si="7"/>
        <v>96</v>
      </c>
      <c r="B97" s="11">
        <f>Enrollment!B97</f>
        <v>0</v>
      </c>
      <c r="C97" s="12">
        <f>Enrollment!D97</f>
        <v>0</v>
      </c>
      <c r="D97" s="51">
        <f>Enrollment!N97</f>
        <v>0</v>
      </c>
      <c r="E97" s="29"/>
      <c r="F97" s="29"/>
      <c r="G97" s="29"/>
      <c r="H97" s="29"/>
      <c r="I97" s="29"/>
      <c r="J97" s="29"/>
      <c r="K97" s="29"/>
      <c r="L97" s="29"/>
      <c r="M97" s="29"/>
      <c r="N97" s="29"/>
      <c r="O97" s="29"/>
      <c r="P97" s="9"/>
      <c r="Q97" s="9"/>
      <c r="R97" s="9"/>
      <c r="S97" s="9"/>
      <c r="T97" s="9"/>
      <c r="U97" s="9"/>
      <c r="V97" s="9"/>
      <c r="W97" s="9"/>
      <c r="X97" s="9"/>
      <c r="Y97" s="9"/>
      <c r="Z97" s="9"/>
      <c r="AA97" s="9"/>
      <c r="AB97" s="9"/>
      <c r="AC97" s="9"/>
      <c r="AD97" s="9"/>
      <c r="AE97" s="9"/>
      <c r="AF97" s="9"/>
      <c r="AG97" s="9"/>
      <c r="AH97" s="9"/>
      <c r="AI97" s="9"/>
      <c r="AJ97" s="11">
        <f t="shared" si="4"/>
        <v>0</v>
      </c>
      <c r="AK97" s="11">
        <f t="shared" si="5"/>
        <v>0</v>
      </c>
      <c r="AL97" s="47" t="e">
        <f t="shared" si="6"/>
        <v>#DIV/0!</v>
      </c>
    </row>
    <row r="98" spans="1:38" x14ac:dyDescent="0.25">
      <c r="A98" s="10">
        <f t="shared" si="7"/>
        <v>97</v>
      </c>
      <c r="B98" s="11">
        <f>Enrollment!B98</f>
        <v>0</v>
      </c>
      <c r="C98" s="12">
        <f>Enrollment!D98</f>
        <v>0</v>
      </c>
      <c r="D98" s="51">
        <f>Enrollment!N98</f>
        <v>0</v>
      </c>
      <c r="E98" s="29"/>
      <c r="F98" s="29"/>
      <c r="G98" s="29"/>
      <c r="H98" s="29"/>
      <c r="I98" s="29"/>
      <c r="J98" s="29"/>
      <c r="K98" s="29"/>
      <c r="L98" s="29"/>
      <c r="M98" s="29"/>
      <c r="N98" s="29"/>
      <c r="O98" s="29"/>
      <c r="P98" s="9"/>
      <c r="Q98" s="9"/>
      <c r="R98" s="9"/>
      <c r="S98" s="9"/>
      <c r="T98" s="9"/>
      <c r="U98" s="9"/>
      <c r="V98" s="9"/>
      <c r="W98" s="9"/>
      <c r="X98" s="9"/>
      <c r="Y98" s="9"/>
      <c r="Z98" s="9"/>
      <c r="AA98" s="9"/>
      <c r="AB98" s="9"/>
      <c r="AC98" s="9"/>
      <c r="AD98" s="9"/>
      <c r="AE98" s="9"/>
      <c r="AF98" s="9"/>
      <c r="AG98" s="9"/>
      <c r="AH98" s="9"/>
      <c r="AI98" s="9"/>
      <c r="AJ98" s="11">
        <f t="shared" si="4"/>
        <v>0</v>
      </c>
      <c r="AK98" s="11">
        <f t="shared" si="5"/>
        <v>0</v>
      </c>
      <c r="AL98" s="47" t="e">
        <f t="shared" si="6"/>
        <v>#DIV/0!</v>
      </c>
    </row>
    <row r="99" spans="1:38" x14ac:dyDescent="0.25">
      <c r="A99" s="10">
        <f t="shared" si="7"/>
        <v>98</v>
      </c>
      <c r="B99" s="11">
        <f>Enrollment!B99</f>
        <v>0</v>
      </c>
      <c r="C99" s="12">
        <f>Enrollment!D99</f>
        <v>0</v>
      </c>
      <c r="D99" s="51">
        <f>Enrollment!N99</f>
        <v>0</v>
      </c>
      <c r="E99" s="29"/>
      <c r="F99" s="29"/>
      <c r="G99" s="29"/>
      <c r="H99" s="29"/>
      <c r="I99" s="29"/>
      <c r="J99" s="29"/>
      <c r="K99" s="29"/>
      <c r="L99" s="29"/>
      <c r="M99" s="29"/>
      <c r="N99" s="29"/>
      <c r="O99" s="29"/>
      <c r="P99" s="9"/>
      <c r="Q99" s="9"/>
      <c r="R99" s="9"/>
      <c r="S99" s="9"/>
      <c r="T99" s="9"/>
      <c r="U99" s="9"/>
      <c r="V99" s="9"/>
      <c r="W99" s="9"/>
      <c r="X99" s="9"/>
      <c r="Y99" s="9"/>
      <c r="Z99" s="9"/>
      <c r="AA99" s="9"/>
      <c r="AB99" s="9"/>
      <c r="AC99" s="9"/>
      <c r="AD99" s="9"/>
      <c r="AE99" s="9"/>
      <c r="AF99" s="9"/>
      <c r="AG99" s="9"/>
      <c r="AH99" s="9"/>
      <c r="AI99" s="9"/>
      <c r="AJ99" s="11">
        <f t="shared" si="4"/>
        <v>0</v>
      </c>
      <c r="AK99" s="11">
        <f t="shared" si="5"/>
        <v>0</v>
      </c>
      <c r="AL99" s="47" t="e">
        <f t="shared" si="6"/>
        <v>#DIV/0!</v>
      </c>
    </row>
    <row r="100" spans="1:38" x14ac:dyDescent="0.25">
      <c r="A100" s="10">
        <f t="shared" si="7"/>
        <v>99</v>
      </c>
      <c r="B100" s="11">
        <f>Enrollment!B100</f>
        <v>0</v>
      </c>
      <c r="C100" s="12">
        <f>Enrollment!D100</f>
        <v>0</v>
      </c>
      <c r="D100" s="51">
        <f>Enrollment!N100</f>
        <v>0</v>
      </c>
      <c r="E100" s="29"/>
      <c r="F100" s="29"/>
      <c r="G100" s="29"/>
      <c r="H100" s="29"/>
      <c r="I100" s="29"/>
      <c r="J100" s="29"/>
      <c r="K100" s="29"/>
      <c r="L100" s="29"/>
      <c r="M100" s="29"/>
      <c r="N100" s="29"/>
      <c r="O100" s="29"/>
      <c r="P100" s="9"/>
      <c r="Q100" s="9"/>
      <c r="R100" s="9"/>
      <c r="S100" s="9"/>
      <c r="T100" s="9"/>
      <c r="U100" s="9"/>
      <c r="V100" s="9"/>
      <c r="W100" s="9"/>
      <c r="X100" s="9"/>
      <c r="Y100" s="9"/>
      <c r="Z100" s="9"/>
      <c r="AA100" s="9"/>
      <c r="AB100" s="9"/>
      <c r="AC100" s="9"/>
      <c r="AD100" s="9"/>
      <c r="AE100" s="9"/>
      <c r="AF100" s="9"/>
      <c r="AG100" s="9"/>
      <c r="AH100" s="9"/>
      <c r="AI100" s="9"/>
      <c r="AJ100" s="11">
        <f t="shared" si="4"/>
        <v>0</v>
      </c>
      <c r="AK100" s="11">
        <f t="shared" si="5"/>
        <v>0</v>
      </c>
      <c r="AL100" s="47" t="e">
        <f t="shared" si="6"/>
        <v>#DIV/0!</v>
      </c>
    </row>
    <row r="101" spans="1:38" x14ac:dyDescent="0.25">
      <c r="A101" s="10">
        <f t="shared" si="7"/>
        <v>100</v>
      </c>
      <c r="B101" s="11">
        <f>Enrollment!B101</f>
        <v>0</v>
      </c>
      <c r="C101" s="12">
        <f>Enrollment!D101</f>
        <v>0</v>
      </c>
      <c r="D101" s="51">
        <f>Enrollment!N101</f>
        <v>0</v>
      </c>
      <c r="E101" s="29"/>
      <c r="F101" s="29"/>
      <c r="G101" s="29"/>
      <c r="H101" s="29"/>
      <c r="I101" s="29"/>
      <c r="J101" s="29"/>
      <c r="K101" s="29"/>
      <c r="L101" s="29"/>
      <c r="M101" s="29"/>
      <c r="N101" s="29"/>
      <c r="O101" s="29"/>
      <c r="P101" s="9"/>
      <c r="Q101" s="9"/>
      <c r="R101" s="9"/>
      <c r="S101" s="9"/>
      <c r="T101" s="9"/>
      <c r="U101" s="9"/>
      <c r="V101" s="9"/>
      <c r="W101" s="9"/>
      <c r="X101" s="9"/>
      <c r="Y101" s="9"/>
      <c r="Z101" s="9"/>
      <c r="AA101" s="9"/>
      <c r="AB101" s="9"/>
      <c r="AC101" s="9"/>
      <c r="AD101" s="9"/>
      <c r="AE101" s="9"/>
      <c r="AF101" s="9"/>
      <c r="AG101" s="9"/>
      <c r="AH101" s="9"/>
      <c r="AI101" s="9"/>
      <c r="AJ101" s="11">
        <f t="shared" si="4"/>
        <v>0</v>
      </c>
      <c r="AK101" s="11">
        <f t="shared" si="5"/>
        <v>0</v>
      </c>
      <c r="AL101" s="47" t="e">
        <f t="shared" si="6"/>
        <v>#DIV/0!</v>
      </c>
    </row>
    <row r="102" spans="1:38" x14ac:dyDescent="0.25">
      <c r="A102" s="10">
        <f t="shared" si="7"/>
        <v>101</v>
      </c>
      <c r="B102" s="11">
        <f>Enrollment!B102</f>
        <v>0</v>
      </c>
      <c r="C102" s="12">
        <f>Enrollment!D102</f>
        <v>0</v>
      </c>
      <c r="D102" s="51">
        <f>Enrollment!N102</f>
        <v>0</v>
      </c>
      <c r="E102" s="29"/>
      <c r="F102" s="29"/>
      <c r="G102" s="29"/>
      <c r="H102" s="29"/>
      <c r="I102" s="29"/>
      <c r="J102" s="29"/>
      <c r="K102" s="29"/>
      <c r="L102" s="29"/>
      <c r="M102" s="29"/>
      <c r="N102" s="29"/>
      <c r="O102" s="29"/>
      <c r="P102" s="9"/>
      <c r="Q102" s="9"/>
      <c r="R102" s="9"/>
      <c r="S102" s="9"/>
      <c r="T102" s="9"/>
      <c r="U102" s="9"/>
      <c r="V102" s="9"/>
      <c r="W102" s="9"/>
      <c r="X102" s="9"/>
      <c r="Y102" s="9"/>
      <c r="Z102" s="9"/>
      <c r="AA102" s="9"/>
      <c r="AB102" s="9"/>
      <c r="AC102" s="9"/>
      <c r="AD102" s="9"/>
      <c r="AE102" s="9"/>
      <c r="AF102" s="9"/>
      <c r="AG102" s="9"/>
      <c r="AH102" s="9"/>
      <c r="AI102" s="9"/>
      <c r="AJ102" s="11">
        <f t="shared" si="4"/>
        <v>0</v>
      </c>
      <c r="AK102" s="11">
        <f t="shared" si="5"/>
        <v>0</v>
      </c>
      <c r="AL102" s="47" t="e">
        <f t="shared" si="6"/>
        <v>#DIV/0!</v>
      </c>
    </row>
    <row r="103" spans="1:38" x14ac:dyDescent="0.25">
      <c r="A103" s="10">
        <f t="shared" si="7"/>
        <v>102</v>
      </c>
      <c r="B103" s="11">
        <f>Enrollment!B103</f>
        <v>0</v>
      </c>
      <c r="C103" s="12">
        <f>Enrollment!D103</f>
        <v>0</v>
      </c>
      <c r="D103" s="51">
        <f>Enrollment!N103</f>
        <v>0</v>
      </c>
      <c r="E103" s="29"/>
      <c r="F103" s="29"/>
      <c r="G103" s="29"/>
      <c r="H103" s="29"/>
      <c r="I103" s="29"/>
      <c r="J103" s="29"/>
      <c r="K103" s="29"/>
      <c r="L103" s="29"/>
      <c r="M103" s="29"/>
      <c r="N103" s="29"/>
      <c r="O103" s="29"/>
      <c r="P103" s="9"/>
      <c r="Q103" s="9"/>
      <c r="R103" s="9"/>
      <c r="S103" s="9"/>
      <c r="T103" s="9"/>
      <c r="U103" s="9"/>
      <c r="V103" s="9"/>
      <c r="W103" s="9"/>
      <c r="X103" s="9"/>
      <c r="Y103" s="9"/>
      <c r="Z103" s="9"/>
      <c r="AA103" s="9"/>
      <c r="AB103" s="9"/>
      <c r="AC103" s="9"/>
      <c r="AD103" s="9"/>
      <c r="AE103" s="9"/>
      <c r="AF103" s="9"/>
      <c r="AG103" s="9"/>
      <c r="AH103" s="9"/>
      <c r="AI103" s="9"/>
      <c r="AJ103" s="11">
        <f t="shared" si="4"/>
        <v>0</v>
      </c>
      <c r="AK103" s="11">
        <f t="shared" si="5"/>
        <v>0</v>
      </c>
      <c r="AL103" s="47" t="e">
        <f t="shared" si="6"/>
        <v>#DIV/0!</v>
      </c>
    </row>
    <row r="104" spans="1:38" x14ac:dyDescent="0.25">
      <c r="A104" s="10">
        <f t="shared" si="7"/>
        <v>103</v>
      </c>
      <c r="B104" s="11">
        <f>Enrollment!B104</f>
        <v>0</v>
      </c>
      <c r="C104" s="12">
        <f>Enrollment!D104</f>
        <v>0</v>
      </c>
      <c r="D104" s="51">
        <f>Enrollment!N104</f>
        <v>0</v>
      </c>
      <c r="E104" s="29"/>
      <c r="F104" s="29"/>
      <c r="G104" s="29"/>
      <c r="H104" s="29"/>
      <c r="I104" s="29"/>
      <c r="J104" s="29"/>
      <c r="K104" s="29"/>
      <c r="L104" s="29"/>
      <c r="M104" s="29"/>
      <c r="N104" s="29"/>
      <c r="O104" s="29"/>
      <c r="P104" s="9"/>
      <c r="Q104" s="9"/>
      <c r="R104" s="9"/>
      <c r="S104" s="9"/>
      <c r="T104" s="9"/>
      <c r="U104" s="9"/>
      <c r="V104" s="9"/>
      <c r="W104" s="9"/>
      <c r="X104" s="9"/>
      <c r="Y104" s="9"/>
      <c r="Z104" s="9"/>
      <c r="AA104" s="9"/>
      <c r="AB104" s="9"/>
      <c r="AC104" s="9"/>
      <c r="AD104" s="9"/>
      <c r="AE104" s="9"/>
      <c r="AF104" s="9"/>
      <c r="AG104" s="9"/>
      <c r="AH104" s="9"/>
      <c r="AI104" s="9"/>
      <c r="AJ104" s="11">
        <f t="shared" si="4"/>
        <v>0</v>
      </c>
      <c r="AK104" s="11">
        <f t="shared" si="5"/>
        <v>0</v>
      </c>
      <c r="AL104" s="47" t="e">
        <f t="shared" si="6"/>
        <v>#DIV/0!</v>
      </c>
    </row>
    <row r="105" spans="1:38" x14ac:dyDescent="0.25">
      <c r="A105" s="10">
        <f t="shared" si="7"/>
        <v>104</v>
      </c>
      <c r="B105" s="11">
        <f>Enrollment!B105</f>
        <v>0</v>
      </c>
      <c r="C105" s="12">
        <f>Enrollment!D105</f>
        <v>0</v>
      </c>
      <c r="D105" s="51">
        <f>Enrollment!N105</f>
        <v>0</v>
      </c>
      <c r="E105" s="29"/>
      <c r="F105" s="29"/>
      <c r="G105" s="29"/>
      <c r="H105" s="29"/>
      <c r="I105" s="29"/>
      <c r="J105" s="29"/>
      <c r="K105" s="29"/>
      <c r="L105" s="29"/>
      <c r="M105" s="29"/>
      <c r="N105" s="29"/>
      <c r="O105" s="29"/>
      <c r="P105" s="9"/>
      <c r="Q105" s="9"/>
      <c r="R105" s="9"/>
      <c r="S105" s="9"/>
      <c r="T105" s="9"/>
      <c r="U105" s="9"/>
      <c r="V105" s="9"/>
      <c r="W105" s="9"/>
      <c r="X105" s="9"/>
      <c r="Y105" s="9"/>
      <c r="Z105" s="9"/>
      <c r="AA105" s="9"/>
      <c r="AB105" s="9"/>
      <c r="AC105" s="9"/>
      <c r="AD105" s="9"/>
      <c r="AE105" s="9"/>
      <c r="AF105" s="9"/>
      <c r="AG105" s="9"/>
      <c r="AH105" s="9"/>
      <c r="AI105" s="9"/>
      <c r="AJ105" s="11">
        <f t="shared" si="4"/>
        <v>0</v>
      </c>
      <c r="AK105" s="11">
        <f t="shared" si="5"/>
        <v>0</v>
      </c>
      <c r="AL105" s="47" t="e">
        <f t="shared" si="6"/>
        <v>#DIV/0!</v>
      </c>
    </row>
    <row r="106" spans="1:38" x14ac:dyDescent="0.25">
      <c r="A106" s="10">
        <f t="shared" si="7"/>
        <v>105</v>
      </c>
      <c r="B106" s="11">
        <f>Enrollment!B106</f>
        <v>0</v>
      </c>
      <c r="C106" s="12">
        <f>Enrollment!D106</f>
        <v>0</v>
      </c>
      <c r="D106" s="51">
        <f>Enrollment!N106</f>
        <v>0</v>
      </c>
      <c r="E106" s="29"/>
      <c r="F106" s="29"/>
      <c r="G106" s="29"/>
      <c r="H106" s="29"/>
      <c r="I106" s="29"/>
      <c r="J106" s="29"/>
      <c r="K106" s="29"/>
      <c r="L106" s="29"/>
      <c r="M106" s="29"/>
      <c r="N106" s="29"/>
      <c r="O106" s="29"/>
      <c r="P106" s="9"/>
      <c r="Q106" s="9"/>
      <c r="R106" s="9"/>
      <c r="S106" s="9"/>
      <c r="T106" s="9"/>
      <c r="U106" s="9"/>
      <c r="V106" s="9"/>
      <c r="W106" s="9"/>
      <c r="X106" s="9"/>
      <c r="Y106" s="9"/>
      <c r="Z106" s="9"/>
      <c r="AA106" s="9"/>
      <c r="AB106" s="9"/>
      <c r="AC106" s="9"/>
      <c r="AD106" s="9"/>
      <c r="AE106" s="9"/>
      <c r="AF106" s="9"/>
      <c r="AG106" s="9"/>
      <c r="AH106" s="9"/>
      <c r="AI106" s="9"/>
      <c r="AJ106" s="11">
        <f t="shared" si="4"/>
        <v>0</v>
      </c>
      <c r="AK106" s="11">
        <f t="shared" si="5"/>
        <v>0</v>
      </c>
      <c r="AL106" s="47" t="e">
        <f t="shared" si="6"/>
        <v>#DIV/0!</v>
      </c>
    </row>
    <row r="107" spans="1:38" x14ac:dyDescent="0.25">
      <c r="A107" s="10">
        <f t="shared" si="7"/>
        <v>106</v>
      </c>
      <c r="B107" s="11">
        <f>Enrollment!B107</f>
        <v>0</v>
      </c>
      <c r="C107" s="12">
        <f>Enrollment!D107</f>
        <v>0</v>
      </c>
      <c r="D107" s="51">
        <f>Enrollment!N107</f>
        <v>0</v>
      </c>
      <c r="E107" s="29"/>
      <c r="F107" s="29"/>
      <c r="G107" s="29"/>
      <c r="H107" s="29"/>
      <c r="I107" s="29"/>
      <c r="J107" s="29"/>
      <c r="K107" s="29"/>
      <c r="L107" s="29"/>
      <c r="M107" s="29"/>
      <c r="N107" s="29"/>
      <c r="O107" s="29"/>
      <c r="P107" s="9"/>
      <c r="Q107" s="9"/>
      <c r="R107" s="9"/>
      <c r="S107" s="9"/>
      <c r="T107" s="9"/>
      <c r="U107" s="9"/>
      <c r="V107" s="9"/>
      <c r="W107" s="9"/>
      <c r="X107" s="9"/>
      <c r="Y107" s="9"/>
      <c r="Z107" s="9"/>
      <c r="AA107" s="9"/>
      <c r="AB107" s="9"/>
      <c r="AC107" s="9"/>
      <c r="AD107" s="9"/>
      <c r="AE107" s="9"/>
      <c r="AF107" s="9"/>
      <c r="AG107" s="9"/>
      <c r="AH107" s="9"/>
      <c r="AI107" s="9"/>
      <c r="AJ107" s="11">
        <f t="shared" si="4"/>
        <v>0</v>
      </c>
      <c r="AK107" s="11">
        <f t="shared" si="5"/>
        <v>0</v>
      </c>
      <c r="AL107" s="47" t="e">
        <f t="shared" si="6"/>
        <v>#DIV/0!</v>
      </c>
    </row>
    <row r="108" spans="1:38" x14ac:dyDescent="0.25">
      <c r="A108" s="10">
        <f t="shared" si="7"/>
        <v>107</v>
      </c>
      <c r="B108" s="11">
        <f>Enrollment!B108</f>
        <v>0</v>
      </c>
      <c r="C108" s="12">
        <f>Enrollment!D108</f>
        <v>0</v>
      </c>
      <c r="D108" s="51">
        <f>Enrollment!N108</f>
        <v>0</v>
      </c>
      <c r="E108" s="29"/>
      <c r="F108" s="29"/>
      <c r="G108" s="29"/>
      <c r="H108" s="29"/>
      <c r="I108" s="29"/>
      <c r="J108" s="29"/>
      <c r="K108" s="29"/>
      <c r="L108" s="29"/>
      <c r="M108" s="29"/>
      <c r="N108" s="29"/>
      <c r="O108" s="29"/>
      <c r="P108" s="9"/>
      <c r="Q108" s="9"/>
      <c r="R108" s="9"/>
      <c r="S108" s="9"/>
      <c r="T108" s="9"/>
      <c r="U108" s="9"/>
      <c r="V108" s="9"/>
      <c r="W108" s="9"/>
      <c r="X108" s="9"/>
      <c r="Y108" s="9"/>
      <c r="Z108" s="9"/>
      <c r="AA108" s="9"/>
      <c r="AB108" s="9"/>
      <c r="AC108" s="9"/>
      <c r="AD108" s="9"/>
      <c r="AE108" s="9"/>
      <c r="AF108" s="9"/>
      <c r="AG108" s="9"/>
      <c r="AH108" s="9"/>
      <c r="AI108" s="9"/>
      <c r="AJ108" s="11">
        <f t="shared" si="4"/>
        <v>0</v>
      </c>
      <c r="AK108" s="11">
        <f t="shared" si="5"/>
        <v>0</v>
      </c>
      <c r="AL108" s="47" t="e">
        <f t="shared" si="6"/>
        <v>#DIV/0!</v>
      </c>
    </row>
    <row r="109" spans="1:38" x14ac:dyDescent="0.25">
      <c r="A109" s="10">
        <f t="shared" si="7"/>
        <v>108</v>
      </c>
      <c r="B109" s="11">
        <f>Enrollment!B109</f>
        <v>0</v>
      </c>
      <c r="C109" s="12">
        <f>Enrollment!D109</f>
        <v>0</v>
      </c>
      <c r="D109" s="51">
        <f>Enrollment!N109</f>
        <v>0</v>
      </c>
      <c r="E109" s="29"/>
      <c r="F109" s="29"/>
      <c r="G109" s="29"/>
      <c r="H109" s="29"/>
      <c r="I109" s="29"/>
      <c r="J109" s="29"/>
      <c r="K109" s="29"/>
      <c r="L109" s="29"/>
      <c r="M109" s="29"/>
      <c r="N109" s="29"/>
      <c r="O109" s="29"/>
      <c r="P109" s="9"/>
      <c r="Q109" s="9"/>
      <c r="R109" s="9"/>
      <c r="S109" s="9"/>
      <c r="T109" s="9"/>
      <c r="U109" s="9"/>
      <c r="V109" s="9"/>
      <c r="W109" s="9"/>
      <c r="X109" s="9"/>
      <c r="Y109" s="9"/>
      <c r="Z109" s="9"/>
      <c r="AA109" s="9"/>
      <c r="AB109" s="9"/>
      <c r="AC109" s="9"/>
      <c r="AD109" s="9"/>
      <c r="AE109" s="9"/>
      <c r="AF109" s="9"/>
      <c r="AG109" s="9"/>
      <c r="AH109" s="9"/>
      <c r="AI109" s="9"/>
      <c r="AJ109" s="11">
        <f t="shared" si="4"/>
        <v>0</v>
      </c>
      <c r="AK109" s="11">
        <f t="shared" si="5"/>
        <v>0</v>
      </c>
      <c r="AL109" s="47" t="e">
        <f t="shared" si="6"/>
        <v>#DIV/0!</v>
      </c>
    </row>
    <row r="110" spans="1:38" x14ac:dyDescent="0.25">
      <c r="A110" s="10">
        <f t="shared" si="7"/>
        <v>109</v>
      </c>
      <c r="B110" s="11">
        <f>Enrollment!B110</f>
        <v>0</v>
      </c>
      <c r="C110" s="12">
        <f>Enrollment!D110</f>
        <v>0</v>
      </c>
      <c r="D110" s="51">
        <f>Enrollment!N110</f>
        <v>0</v>
      </c>
      <c r="E110" s="29"/>
      <c r="F110" s="29"/>
      <c r="G110" s="29"/>
      <c r="H110" s="29"/>
      <c r="I110" s="29"/>
      <c r="J110" s="29"/>
      <c r="K110" s="29"/>
      <c r="L110" s="29"/>
      <c r="M110" s="29"/>
      <c r="N110" s="29"/>
      <c r="O110" s="29"/>
      <c r="P110" s="9"/>
      <c r="Q110" s="9"/>
      <c r="R110" s="9"/>
      <c r="S110" s="9"/>
      <c r="T110" s="9"/>
      <c r="U110" s="9"/>
      <c r="V110" s="9"/>
      <c r="W110" s="9"/>
      <c r="X110" s="9"/>
      <c r="Y110" s="9"/>
      <c r="Z110" s="9"/>
      <c r="AA110" s="9"/>
      <c r="AB110" s="9"/>
      <c r="AC110" s="9"/>
      <c r="AD110" s="9"/>
      <c r="AE110" s="9"/>
      <c r="AF110" s="9"/>
      <c r="AG110" s="9"/>
      <c r="AH110" s="9"/>
      <c r="AI110" s="9"/>
      <c r="AJ110" s="11">
        <f t="shared" si="4"/>
        <v>0</v>
      </c>
      <c r="AK110" s="11">
        <f t="shared" si="5"/>
        <v>0</v>
      </c>
      <c r="AL110" s="47" t="e">
        <f t="shared" si="6"/>
        <v>#DIV/0!</v>
      </c>
    </row>
    <row r="111" spans="1:38" x14ac:dyDescent="0.25">
      <c r="A111" s="10">
        <f t="shared" si="7"/>
        <v>110</v>
      </c>
      <c r="B111" s="11">
        <f>Enrollment!B111</f>
        <v>0</v>
      </c>
      <c r="C111" s="12">
        <f>Enrollment!D111</f>
        <v>0</v>
      </c>
      <c r="D111" s="51">
        <f>Enrollment!N111</f>
        <v>0</v>
      </c>
      <c r="E111" s="29"/>
      <c r="F111" s="29"/>
      <c r="G111" s="29"/>
      <c r="H111" s="29"/>
      <c r="I111" s="29"/>
      <c r="J111" s="29"/>
      <c r="K111" s="29"/>
      <c r="L111" s="29"/>
      <c r="M111" s="29"/>
      <c r="N111" s="29"/>
      <c r="O111" s="29"/>
      <c r="P111" s="9"/>
      <c r="Q111" s="9"/>
      <c r="R111" s="9"/>
      <c r="S111" s="9"/>
      <c r="T111" s="9"/>
      <c r="U111" s="9"/>
      <c r="V111" s="9"/>
      <c r="W111" s="9"/>
      <c r="X111" s="9"/>
      <c r="Y111" s="9"/>
      <c r="Z111" s="9"/>
      <c r="AA111" s="9"/>
      <c r="AB111" s="9"/>
      <c r="AC111" s="9"/>
      <c r="AD111" s="9"/>
      <c r="AE111" s="9"/>
      <c r="AF111" s="9"/>
      <c r="AG111" s="9"/>
      <c r="AH111" s="9"/>
      <c r="AI111" s="9"/>
      <c r="AJ111" s="11">
        <f t="shared" si="4"/>
        <v>0</v>
      </c>
      <c r="AK111" s="11">
        <f t="shared" si="5"/>
        <v>0</v>
      </c>
      <c r="AL111" s="47" t="e">
        <f t="shared" si="6"/>
        <v>#DIV/0!</v>
      </c>
    </row>
    <row r="112" spans="1:38" x14ac:dyDescent="0.25">
      <c r="A112" s="10">
        <f t="shared" si="7"/>
        <v>111</v>
      </c>
      <c r="B112" s="11">
        <f>Enrollment!B112</f>
        <v>0</v>
      </c>
      <c r="C112" s="12">
        <f>Enrollment!D112</f>
        <v>0</v>
      </c>
      <c r="D112" s="51">
        <f>Enrollment!N112</f>
        <v>0</v>
      </c>
      <c r="E112" s="29"/>
      <c r="F112" s="29"/>
      <c r="G112" s="29"/>
      <c r="H112" s="29"/>
      <c r="I112" s="29"/>
      <c r="J112" s="29"/>
      <c r="K112" s="29"/>
      <c r="L112" s="29"/>
      <c r="M112" s="29"/>
      <c r="N112" s="29"/>
      <c r="O112" s="29"/>
      <c r="P112" s="9"/>
      <c r="Q112" s="9"/>
      <c r="R112" s="9"/>
      <c r="S112" s="9"/>
      <c r="T112" s="9"/>
      <c r="U112" s="9"/>
      <c r="V112" s="9"/>
      <c r="W112" s="9"/>
      <c r="X112" s="9"/>
      <c r="Y112" s="9"/>
      <c r="Z112" s="9"/>
      <c r="AA112" s="9"/>
      <c r="AB112" s="9"/>
      <c r="AC112" s="9"/>
      <c r="AD112" s="9"/>
      <c r="AE112" s="9"/>
      <c r="AF112" s="9"/>
      <c r="AG112" s="9"/>
      <c r="AH112" s="9"/>
      <c r="AI112" s="9"/>
      <c r="AJ112" s="11">
        <f t="shared" si="4"/>
        <v>0</v>
      </c>
      <c r="AK112" s="11">
        <f t="shared" si="5"/>
        <v>0</v>
      </c>
      <c r="AL112" s="47" t="e">
        <f t="shared" si="6"/>
        <v>#DIV/0!</v>
      </c>
    </row>
    <row r="113" spans="1:38" x14ac:dyDescent="0.25">
      <c r="A113" s="10">
        <f t="shared" si="7"/>
        <v>112</v>
      </c>
      <c r="B113" s="11">
        <f>Enrollment!B113</f>
        <v>0</v>
      </c>
      <c r="C113" s="12">
        <f>Enrollment!D113</f>
        <v>0</v>
      </c>
      <c r="D113" s="51">
        <f>Enrollment!N113</f>
        <v>0</v>
      </c>
      <c r="E113" s="29"/>
      <c r="F113" s="29"/>
      <c r="G113" s="29"/>
      <c r="H113" s="29"/>
      <c r="I113" s="29"/>
      <c r="J113" s="29"/>
      <c r="K113" s="29"/>
      <c r="L113" s="29"/>
      <c r="M113" s="29"/>
      <c r="N113" s="29"/>
      <c r="O113" s="29"/>
      <c r="P113" s="9"/>
      <c r="Q113" s="9"/>
      <c r="R113" s="9"/>
      <c r="S113" s="9"/>
      <c r="T113" s="9"/>
      <c r="U113" s="9"/>
      <c r="V113" s="9"/>
      <c r="W113" s="9"/>
      <c r="X113" s="9"/>
      <c r="Y113" s="9"/>
      <c r="Z113" s="9"/>
      <c r="AA113" s="9"/>
      <c r="AB113" s="9"/>
      <c r="AC113" s="9"/>
      <c r="AD113" s="9"/>
      <c r="AE113" s="9"/>
      <c r="AF113" s="9"/>
      <c r="AG113" s="9"/>
      <c r="AH113" s="9"/>
      <c r="AI113" s="9"/>
      <c r="AJ113" s="11">
        <f t="shared" si="4"/>
        <v>0</v>
      </c>
      <c r="AK113" s="11">
        <f t="shared" si="5"/>
        <v>0</v>
      </c>
      <c r="AL113" s="47" t="e">
        <f t="shared" si="6"/>
        <v>#DIV/0!</v>
      </c>
    </row>
    <row r="114" spans="1:38" x14ac:dyDescent="0.25">
      <c r="A114" s="10">
        <f t="shared" si="7"/>
        <v>113</v>
      </c>
      <c r="B114" s="11">
        <f>Enrollment!B114</f>
        <v>0</v>
      </c>
      <c r="C114" s="12">
        <f>Enrollment!D114</f>
        <v>0</v>
      </c>
      <c r="D114" s="51">
        <f>Enrollment!N114</f>
        <v>0</v>
      </c>
      <c r="E114" s="29"/>
      <c r="F114" s="29"/>
      <c r="G114" s="29"/>
      <c r="H114" s="29"/>
      <c r="I114" s="29"/>
      <c r="J114" s="29"/>
      <c r="K114" s="29"/>
      <c r="L114" s="29"/>
      <c r="M114" s="29"/>
      <c r="N114" s="29"/>
      <c r="O114" s="29"/>
      <c r="P114" s="9"/>
      <c r="Q114" s="9"/>
      <c r="R114" s="9"/>
      <c r="S114" s="9"/>
      <c r="T114" s="9"/>
      <c r="U114" s="9"/>
      <c r="V114" s="9"/>
      <c r="W114" s="9"/>
      <c r="X114" s="9"/>
      <c r="Y114" s="9"/>
      <c r="Z114" s="9"/>
      <c r="AA114" s="9"/>
      <c r="AB114" s="9"/>
      <c r="AC114" s="9"/>
      <c r="AD114" s="9"/>
      <c r="AE114" s="9"/>
      <c r="AF114" s="9"/>
      <c r="AG114" s="9"/>
      <c r="AH114" s="9"/>
      <c r="AI114" s="9"/>
      <c r="AJ114" s="11">
        <f t="shared" si="4"/>
        <v>0</v>
      </c>
      <c r="AK114" s="11">
        <f t="shared" si="5"/>
        <v>0</v>
      </c>
      <c r="AL114" s="47" t="e">
        <f t="shared" si="6"/>
        <v>#DIV/0!</v>
      </c>
    </row>
    <row r="115" spans="1:38" x14ac:dyDescent="0.25">
      <c r="A115" s="10">
        <f t="shared" si="7"/>
        <v>114</v>
      </c>
      <c r="B115" s="11">
        <f>Enrollment!B115</f>
        <v>0</v>
      </c>
      <c r="C115" s="12">
        <f>Enrollment!D115</f>
        <v>0</v>
      </c>
      <c r="D115" s="51">
        <f>Enrollment!N115</f>
        <v>0</v>
      </c>
      <c r="E115" s="29"/>
      <c r="F115" s="29"/>
      <c r="G115" s="29"/>
      <c r="H115" s="29"/>
      <c r="I115" s="29"/>
      <c r="J115" s="29"/>
      <c r="K115" s="29"/>
      <c r="L115" s="29"/>
      <c r="M115" s="29"/>
      <c r="N115" s="29"/>
      <c r="O115" s="29"/>
      <c r="P115" s="9"/>
      <c r="Q115" s="9"/>
      <c r="R115" s="9"/>
      <c r="S115" s="9"/>
      <c r="T115" s="9"/>
      <c r="U115" s="9"/>
      <c r="V115" s="9"/>
      <c r="W115" s="9"/>
      <c r="X115" s="9"/>
      <c r="Y115" s="9"/>
      <c r="Z115" s="9"/>
      <c r="AA115" s="9"/>
      <c r="AB115" s="9"/>
      <c r="AC115" s="9"/>
      <c r="AD115" s="9"/>
      <c r="AE115" s="9"/>
      <c r="AF115" s="9"/>
      <c r="AG115" s="9"/>
      <c r="AH115" s="9"/>
      <c r="AI115" s="9"/>
      <c r="AJ115" s="11">
        <f t="shared" si="4"/>
        <v>0</v>
      </c>
      <c r="AK115" s="11">
        <f t="shared" si="5"/>
        <v>0</v>
      </c>
      <c r="AL115" s="47" t="e">
        <f t="shared" si="6"/>
        <v>#DIV/0!</v>
      </c>
    </row>
    <row r="116" spans="1:38" x14ac:dyDescent="0.25">
      <c r="A116" s="10">
        <f t="shared" si="7"/>
        <v>115</v>
      </c>
      <c r="B116" s="11">
        <f>Enrollment!B116</f>
        <v>0</v>
      </c>
      <c r="C116" s="12">
        <f>Enrollment!D116</f>
        <v>0</v>
      </c>
      <c r="D116" s="51">
        <f>Enrollment!N116</f>
        <v>0</v>
      </c>
      <c r="E116" s="29"/>
      <c r="F116" s="29"/>
      <c r="G116" s="29"/>
      <c r="H116" s="29"/>
      <c r="I116" s="29"/>
      <c r="J116" s="29"/>
      <c r="K116" s="29"/>
      <c r="L116" s="29"/>
      <c r="M116" s="29"/>
      <c r="N116" s="29"/>
      <c r="O116" s="29"/>
      <c r="P116" s="9"/>
      <c r="Q116" s="9"/>
      <c r="R116" s="9"/>
      <c r="S116" s="9"/>
      <c r="T116" s="9"/>
      <c r="U116" s="9"/>
      <c r="V116" s="9"/>
      <c r="W116" s="9"/>
      <c r="X116" s="9"/>
      <c r="Y116" s="9"/>
      <c r="Z116" s="9"/>
      <c r="AA116" s="9"/>
      <c r="AB116" s="9"/>
      <c r="AC116" s="9"/>
      <c r="AD116" s="9"/>
      <c r="AE116" s="9"/>
      <c r="AF116" s="9"/>
      <c r="AG116" s="9"/>
      <c r="AH116" s="9"/>
      <c r="AI116" s="9"/>
      <c r="AJ116" s="11">
        <f t="shared" si="4"/>
        <v>0</v>
      </c>
      <c r="AK116" s="11">
        <f t="shared" si="5"/>
        <v>0</v>
      </c>
      <c r="AL116" s="47" t="e">
        <f t="shared" si="6"/>
        <v>#DIV/0!</v>
      </c>
    </row>
    <row r="117" spans="1:38" x14ac:dyDescent="0.25">
      <c r="A117" s="10">
        <f t="shared" si="7"/>
        <v>116</v>
      </c>
      <c r="B117" s="11">
        <f>Enrollment!B117</f>
        <v>0</v>
      </c>
      <c r="C117" s="12">
        <f>Enrollment!D117</f>
        <v>0</v>
      </c>
      <c r="D117" s="51">
        <f>Enrollment!N117</f>
        <v>0</v>
      </c>
      <c r="E117" s="29"/>
      <c r="F117" s="29"/>
      <c r="G117" s="29"/>
      <c r="H117" s="29"/>
      <c r="I117" s="29"/>
      <c r="J117" s="29"/>
      <c r="K117" s="29"/>
      <c r="L117" s="29"/>
      <c r="M117" s="29"/>
      <c r="N117" s="29"/>
      <c r="O117" s="29"/>
      <c r="P117" s="9"/>
      <c r="Q117" s="9"/>
      <c r="R117" s="9"/>
      <c r="S117" s="9"/>
      <c r="T117" s="9"/>
      <c r="U117" s="9"/>
      <c r="V117" s="9"/>
      <c r="W117" s="9"/>
      <c r="X117" s="9"/>
      <c r="Y117" s="9"/>
      <c r="Z117" s="9"/>
      <c r="AA117" s="9"/>
      <c r="AB117" s="9"/>
      <c r="AC117" s="9"/>
      <c r="AD117" s="9"/>
      <c r="AE117" s="9"/>
      <c r="AF117" s="9"/>
      <c r="AG117" s="9"/>
      <c r="AH117" s="9"/>
      <c r="AI117" s="9"/>
      <c r="AJ117" s="11">
        <f t="shared" si="4"/>
        <v>0</v>
      </c>
      <c r="AK117" s="11">
        <f t="shared" si="5"/>
        <v>0</v>
      </c>
      <c r="AL117" s="47" t="e">
        <f t="shared" si="6"/>
        <v>#DIV/0!</v>
      </c>
    </row>
    <row r="118" spans="1:38" x14ac:dyDescent="0.25">
      <c r="A118" s="10">
        <f t="shared" si="7"/>
        <v>117</v>
      </c>
      <c r="B118" s="11">
        <f>Enrollment!B118</f>
        <v>0</v>
      </c>
      <c r="C118" s="12">
        <f>Enrollment!D118</f>
        <v>0</v>
      </c>
      <c r="D118" s="51">
        <f>Enrollment!N118</f>
        <v>0</v>
      </c>
      <c r="E118" s="29"/>
      <c r="F118" s="29"/>
      <c r="G118" s="29"/>
      <c r="H118" s="29"/>
      <c r="I118" s="29"/>
      <c r="J118" s="29"/>
      <c r="K118" s="29"/>
      <c r="L118" s="29"/>
      <c r="M118" s="29"/>
      <c r="N118" s="29"/>
      <c r="O118" s="29"/>
      <c r="P118" s="9"/>
      <c r="Q118" s="9"/>
      <c r="R118" s="9"/>
      <c r="S118" s="9"/>
      <c r="T118" s="9"/>
      <c r="U118" s="9"/>
      <c r="V118" s="9"/>
      <c r="W118" s="9"/>
      <c r="X118" s="9"/>
      <c r="Y118" s="9"/>
      <c r="Z118" s="9"/>
      <c r="AA118" s="9"/>
      <c r="AB118" s="9"/>
      <c r="AC118" s="9"/>
      <c r="AD118" s="9"/>
      <c r="AE118" s="9"/>
      <c r="AF118" s="9"/>
      <c r="AG118" s="9"/>
      <c r="AH118" s="9"/>
      <c r="AI118" s="9"/>
      <c r="AJ118" s="11">
        <f t="shared" si="4"/>
        <v>0</v>
      </c>
      <c r="AK118" s="11">
        <f t="shared" si="5"/>
        <v>0</v>
      </c>
      <c r="AL118" s="47" t="e">
        <f t="shared" si="6"/>
        <v>#DIV/0!</v>
      </c>
    </row>
    <row r="119" spans="1:38" x14ac:dyDescent="0.25">
      <c r="A119" s="10">
        <f t="shared" si="7"/>
        <v>118</v>
      </c>
      <c r="B119" s="11">
        <f>Enrollment!B119</f>
        <v>0</v>
      </c>
      <c r="C119" s="12">
        <f>Enrollment!D119</f>
        <v>0</v>
      </c>
      <c r="D119" s="51">
        <f>Enrollment!N119</f>
        <v>0</v>
      </c>
      <c r="E119" s="29"/>
      <c r="F119" s="29"/>
      <c r="G119" s="29"/>
      <c r="H119" s="29"/>
      <c r="I119" s="29"/>
      <c r="J119" s="29"/>
      <c r="K119" s="29"/>
      <c r="L119" s="29"/>
      <c r="M119" s="29"/>
      <c r="N119" s="29"/>
      <c r="O119" s="29"/>
      <c r="P119" s="9"/>
      <c r="Q119" s="9"/>
      <c r="R119" s="9"/>
      <c r="S119" s="9"/>
      <c r="T119" s="9"/>
      <c r="U119" s="9"/>
      <c r="V119" s="9"/>
      <c r="W119" s="9"/>
      <c r="X119" s="9"/>
      <c r="Y119" s="9"/>
      <c r="Z119" s="9"/>
      <c r="AA119" s="9"/>
      <c r="AB119" s="9"/>
      <c r="AC119" s="9"/>
      <c r="AD119" s="9"/>
      <c r="AE119" s="9"/>
      <c r="AF119" s="9"/>
      <c r="AG119" s="9"/>
      <c r="AH119" s="9"/>
      <c r="AI119" s="9"/>
      <c r="AJ119" s="11">
        <f t="shared" si="4"/>
        <v>0</v>
      </c>
      <c r="AK119" s="11">
        <f t="shared" si="5"/>
        <v>0</v>
      </c>
      <c r="AL119" s="47" t="e">
        <f t="shared" si="6"/>
        <v>#DIV/0!</v>
      </c>
    </row>
    <row r="120" spans="1:38" x14ac:dyDescent="0.25">
      <c r="A120" s="10">
        <f t="shared" si="7"/>
        <v>119</v>
      </c>
      <c r="B120" s="11">
        <f>Enrollment!B120</f>
        <v>0</v>
      </c>
      <c r="C120" s="12">
        <f>Enrollment!D120</f>
        <v>0</v>
      </c>
      <c r="D120" s="51">
        <f>Enrollment!N120</f>
        <v>0</v>
      </c>
      <c r="E120" s="29"/>
      <c r="F120" s="29"/>
      <c r="G120" s="29"/>
      <c r="H120" s="29"/>
      <c r="I120" s="29"/>
      <c r="J120" s="29"/>
      <c r="K120" s="29"/>
      <c r="L120" s="29"/>
      <c r="M120" s="29"/>
      <c r="N120" s="29"/>
      <c r="O120" s="29"/>
      <c r="P120" s="9"/>
      <c r="Q120" s="9"/>
      <c r="R120" s="9"/>
      <c r="S120" s="9"/>
      <c r="T120" s="9"/>
      <c r="U120" s="9"/>
      <c r="V120" s="9"/>
      <c r="W120" s="9"/>
      <c r="X120" s="9"/>
      <c r="Y120" s="9"/>
      <c r="Z120" s="9"/>
      <c r="AA120" s="9"/>
      <c r="AB120" s="9"/>
      <c r="AC120" s="9"/>
      <c r="AD120" s="9"/>
      <c r="AE120" s="9"/>
      <c r="AF120" s="9"/>
      <c r="AG120" s="9"/>
      <c r="AH120" s="9"/>
      <c r="AI120" s="9"/>
      <c r="AJ120" s="11">
        <f t="shared" si="4"/>
        <v>0</v>
      </c>
      <c r="AK120" s="11">
        <f t="shared" si="5"/>
        <v>0</v>
      </c>
      <c r="AL120" s="47" t="e">
        <f t="shared" si="6"/>
        <v>#DIV/0!</v>
      </c>
    </row>
    <row r="121" spans="1:38" x14ac:dyDescent="0.25">
      <c r="A121" s="10">
        <f t="shared" si="7"/>
        <v>120</v>
      </c>
      <c r="B121" s="11">
        <f>Enrollment!B121</f>
        <v>0</v>
      </c>
      <c r="C121" s="12">
        <f>Enrollment!D121</f>
        <v>0</v>
      </c>
      <c r="D121" s="51">
        <f>Enrollment!N121</f>
        <v>0</v>
      </c>
      <c r="E121" s="29"/>
      <c r="F121" s="29"/>
      <c r="G121" s="29"/>
      <c r="H121" s="29"/>
      <c r="I121" s="29"/>
      <c r="J121" s="29"/>
      <c r="K121" s="29"/>
      <c r="L121" s="29"/>
      <c r="M121" s="29"/>
      <c r="N121" s="29"/>
      <c r="O121" s="29"/>
      <c r="P121" s="9"/>
      <c r="Q121" s="9"/>
      <c r="R121" s="9"/>
      <c r="S121" s="9"/>
      <c r="T121" s="9"/>
      <c r="U121" s="9"/>
      <c r="V121" s="9"/>
      <c r="W121" s="9"/>
      <c r="X121" s="9"/>
      <c r="Y121" s="9"/>
      <c r="Z121" s="9"/>
      <c r="AA121" s="9"/>
      <c r="AB121" s="9"/>
      <c r="AC121" s="9"/>
      <c r="AD121" s="9"/>
      <c r="AE121" s="9"/>
      <c r="AF121" s="9"/>
      <c r="AG121" s="9"/>
      <c r="AH121" s="9"/>
      <c r="AI121" s="9"/>
      <c r="AJ121" s="11">
        <f t="shared" si="4"/>
        <v>0</v>
      </c>
      <c r="AK121" s="11">
        <f t="shared" si="5"/>
        <v>0</v>
      </c>
      <c r="AL121" s="47" t="e">
        <f t="shared" si="6"/>
        <v>#DIV/0!</v>
      </c>
    </row>
    <row r="122" spans="1:38" x14ac:dyDescent="0.25">
      <c r="A122" s="10">
        <f t="shared" si="7"/>
        <v>121</v>
      </c>
      <c r="B122" s="11">
        <f>Enrollment!B122</f>
        <v>0</v>
      </c>
      <c r="C122" s="12">
        <f>Enrollment!D122</f>
        <v>0</v>
      </c>
      <c r="D122" s="51">
        <f>Enrollment!N122</f>
        <v>0</v>
      </c>
      <c r="E122" s="29"/>
      <c r="F122" s="29"/>
      <c r="G122" s="29"/>
      <c r="H122" s="29"/>
      <c r="I122" s="29"/>
      <c r="J122" s="29"/>
      <c r="K122" s="29"/>
      <c r="L122" s="29"/>
      <c r="M122" s="29"/>
      <c r="N122" s="29"/>
      <c r="O122" s="29"/>
      <c r="P122" s="9"/>
      <c r="Q122" s="9"/>
      <c r="R122" s="9"/>
      <c r="S122" s="9"/>
      <c r="T122" s="9"/>
      <c r="U122" s="9"/>
      <c r="V122" s="9"/>
      <c r="W122" s="9"/>
      <c r="X122" s="9"/>
      <c r="Y122" s="9"/>
      <c r="Z122" s="9"/>
      <c r="AA122" s="9"/>
      <c r="AB122" s="9"/>
      <c r="AC122" s="9"/>
      <c r="AD122" s="9"/>
      <c r="AE122" s="9"/>
      <c r="AF122" s="9"/>
      <c r="AG122" s="9"/>
      <c r="AH122" s="9"/>
      <c r="AI122" s="9"/>
      <c r="AJ122" s="11">
        <f t="shared" si="4"/>
        <v>0</v>
      </c>
      <c r="AK122" s="11">
        <f t="shared" si="5"/>
        <v>0</v>
      </c>
      <c r="AL122" s="47" t="e">
        <f t="shared" si="6"/>
        <v>#DIV/0!</v>
      </c>
    </row>
    <row r="123" spans="1:38" x14ac:dyDescent="0.25">
      <c r="A123" s="10">
        <f t="shared" si="7"/>
        <v>122</v>
      </c>
      <c r="B123" s="11">
        <f>Enrollment!B123</f>
        <v>0</v>
      </c>
      <c r="C123" s="12">
        <f>Enrollment!D123</f>
        <v>0</v>
      </c>
      <c r="D123" s="51">
        <f>Enrollment!N123</f>
        <v>0</v>
      </c>
      <c r="E123" s="29"/>
      <c r="F123" s="29"/>
      <c r="G123" s="29"/>
      <c r="H123" s="29"/>
      <c r="I123" s="29"/>
      <c r="J123" s="29"/>
      <c r="K123" s="29"/>
      <c r="L123" s="29"/>
      <c r="M123" s="29"/>
      <c r="N123" s="29"/>
      <c r="O123" s="29"/>
      <c r="P123" s="9"/>
      <c r="Q123" s="9"/>
      <c r="R123" s="9"/>
      <c r="S123" s="9"/>
      <c r="T123" s="9"/>
      <c r="U123" s="9"/>
      <c r="V123" s="9"/>
      <c r="W123" s="9"/>
      <c r="X123" s="9"/>
      <c r="Y123" s="9"/>
      <c r="Z123" s="9"/>
      <c r="AA123" s="9"/>
      <c r="AB123" s="9"/>
      <c r="AC123" s="9"/>
      <c r="AD123" s="9"/>
      <c r="AE123" s="9"/>
      <c r="AF123" s="9"/>
      <c r="AG123" s="9"/>
      <c r="AH123" s="9"/>
      <c r="AI123" s="9"/>
      <c r="AJ123" s="11">
        <f t="shared" si="4"/>
        <v>0</v>
      </c>
      <c r="AK123" s="11">
        <f t="shared" si="5"/>
        <v>0</v>
      </c>
      <c r="AL123" s="47" t="e">
        <f t="shared" si="6"/>
        <v>#DIV/0!</v>
      </c>
    </row>
    <row r="124" spans="1:38" x14ac:dyDescent="0.25">
      <c r="A124" s="10">
        <f t="shared" si="7"/>
        <v>123</v>
      </c>
      <c r="B124" s="11">
        <f>Enrollment!B124</f>
        <v>0</v>
      </c>
      <c r="C124" s="12">
        <f>Enrollment!D124</f>
        <v>0</v>
      </c>
      <c r="D124" s="51">
        <f>Enrollment!N124</f>
        <v>0</v>
      </c>
      <c r="E124" s="29"/>
      <c r="F124" s="29"/>
      <c r="G124" s="29"/>
      <c r="H124" s="29"/>
      <c r="I124" s="29"/>
      <c r="J124" s="29"/>
      <c r="K124" s="29"/>
      <c r="L124" s="29"/>
      <c r="M124" s="29"/>
      <c r="N124" s="29"/>
      <c r="O124" s="29"/>
      <c r="P124" s="9"/>
      <c r="Q124" s="9"/>
      <c r="R124" s="9"/>
      <c r="S124" s="9"/>
      <c r="T124" s="9"/>
      <c r="U124" s="9"/>
      <c r="V124" s="9"/>
      <c r="W124" s="9"/>
      <c r="X124" s="9"/>
      <c r="Y124" s="9"/>
      <c r="Z124" s="9"/>
      <c r="AA124" s="9"/>
      <c r="AB124" s="9"/>
      <c r="AC124" s="9"/>
      <c r="AD124" s="9"/>
      <c r="AE124" s="9"/>
      <c r="AF124" s="9"/>
      <c r="AG124" s="9"/>
      <c r="AH124" s="9"/>
      <c r="AI124" s="9"/>
      <c r="AJ124" s="11">
        <f t="shared" si="4"/>
        <v>0</v>
      </c>
      <c r="AK124" s="11">
        <f t="shared" si="5"/>
        <v>0</v>
      </c>
      <c r="AL124" s="47" t="e">
        <f t="shared" si="6"/>
        <v>#DIV/0!</v>
      </c>
    </row>
    <row r="125" spans="1:38" x14ac:dyDescent="0.25">
      <c r="A125" s="10">
        <f t="shared" si="7"/>
        <v>124</v>
      </c>
      <c r="B125" s="11">
        <f>Enrollment!B125</f>
        <v>0</v>
      </c>
      <c r="C125" s="12">
        <f>Enrollment!D125</f>
        <v>0</v>
      </c>
      <c r="D125" s="51">
        <f>Enrollment!N125</f>
        <v>0</v>
      </c>
      <c r="E125" s="29"/>
      <c r="F125" s="29"/>
      <c r="G125" s="29"/>
      <c r="H125" s="29"/>
      <c r="I125" s="29"/>
      <c r="J125" s="29"/>
      <c r="K125" s="29"/>
      <c r="L125" s="29"/>
      <c r="M125" s="29"/>
      <c r="N125" s="29"/>
      <c r="O125" s="29"/>
      <c r="P125" s="9"/>
      <c r="Q125" s="9"/>
      <c r="R125" s="9"/>
      <c r="S125" s="9"/>
      <c r="T125" s="9"/>
      <c r="U125" s="9"/>
      <c r="V125" s="9"/>
      <c r="W125" s="9"/>
      <c r="X125" s="9"/>
      <c r="Y125" s="9"/>
      <c r="Z125" s="9"/>
      <c r="AA125" s="9"/>
      <c r="AB125" s="9"/>
      <c r="AC125" s="9"/>
      <c r="AD125" s="9"/>
      <c r="AE125" s="9"/>
      <c r="AF125" s="9"/>
      <c r="AG125" s="9"/>
      <c r="AH125" s="9"/>
      <c r="AI125" s="9"/>
      <c r="AJ125" s="11">
        <f t="shared" si="4"/>
        <v>0</v>
      </c>
      <c r="AK125" s="11">
        <f t="shared" si="5"/>
        <v>0</v>
      </c>
      <c r="AL125" s="47" t="e">
        <f t="shared" si="6"/>
        <v>#DIV/0!</v>
      </c>
    </row>
    <row r="126" spans="1:38" x14ac:dyDescent="0.25">
      <c r="A126" s="10">
        <f t="shared" si="7"/>
        <v>125</v>
      </c>
      <c r="B126" s="11">
        <f>Enrollment!B126</f>
        <v>0</v>
      </c>
      <c r="C126" s="12">
        <f>Enrollment!D126</f>
        <v>0</v>
      </c>
      <c r="D126" s="51">
        <f>Enrollment!N126</f>
        <v>0</v>
      </c>
      <c r="E126" s="29"/>
      <c r="F126" s="29"/>
      <c r="G126" s="29"/>
      <c r="H126" s="29"/>
      <c r="I126" s="29"/>
      <c r="J126" s="29"/>
      <c r="K126" s="29"/>
      <c r="L126" s="29"/>
      <c r="M126" s="29"/>
      <c r="N126" s="29"/>
      <c r="O126" s="29"/>
      <c r="P126" s="9"/>
      <c r="Q126" s="9"/>
      <c r="R126" s="9"/>
      <c r="S126" s="9"/>
      <c r="T126" s="9"/>
      <c r="U126" s="9"/>
      <c r="V126" s="9"/>
      <c r="W126" s="9"/>
      <c r="X126" s="9"/>
      <c r="Y126" s="9"/>
      <c r="Z126" s="9"/>
      <c r="AA126" s="9"/>
      <c r="AB126" s="9"/>
      <c r="AC126" s="9"/>
      <c r="AD126" s="9"/>
      <c r="AE126" s="9"/>
      <c r="AF126" s="9"/>
      <c r="AG126" s="9"/>
      <c r="AH126" s="9"/>
      <c r="AI126" s="9"/>
      <c r="AJ126" s="11">
        <f t="shared" si="4"/>
        <v>0</v>
      </c>
      <c r="AK126" s="11">
        <f t="shared" si="5"/>
        <v>0</v>
      </c>
      <c r="AL126" s="47" t="e">
        <f t="shared" si="6"/>
        <v>#DIV/0!</v>
      </c>
    </row>
    <row r="127" spans="1:38" x14ac:dyDescent="0.25">
      <c r="A127" s="10">
        <f t="shared" si="7"/>
        <v>126</v>
      </c>
      <c r="B127" s="11">
        <f>Enrollment!B127</f>
        <v>0</v>
      </c>
      <c r="C127" s="12">
        <f>Enrollment!D127</f>
        <v>0</v>
      </c>
      <c r="D127" s="51">
        <f>Enrollment!N127</f>
        <v>0</v>
      </c>
      <c r="E127" s="29"/>
      <c r="F127" s="29"/>
      <c r="G127" s="29"/>
      <c r="H127" s="29"/>
      <c r="I127" s="29"/>
      <c r="J127" s="29"/>
      <c r="K127" s="29"/>
      <c r="L127" s="29"/>
      <c r="M127" s="29"/>
      <c r="N127" s="29"/>
      <c r="O127" s="29"/>
      <c r="P127" s="9"/>
      <c r="Q127" s="9"/>
      <c r="R127" s="9"/>
      <c r="S127" s="9"/>
      <c r="T127" s="9"/>
      <c r="U127" s="9"/>
      <c r="V127" s="9"/>
      <c r="W127" s="9"/>
      <c r="X127" s="9"/>
      <c r="Y127" s="9"/>
      <c r="Z127" s="9"/>
      <c r="AA127" s="9"/>
      <c r="AB127" s="9"/>
      <c r="AC127" s="9"/>
      <c r="AD127" s="9"/>
      <c r="AE127" s="9"/>
      <c r="AF127" s="9"/>
      <c r="AG127" s="9"/>
      <c r="AH127" s="9"/>
      <c r="AI127" s="9"/>
      <c r="AJ127" s="11">
        <f t="shared" si="4"/>
        <v>0</v>
      </c>
      <c r="AK127" s="11">
        <f t="shared" si="5"/>
        <v>0</v>
      </c>
      <c r="AL127" s="47" t="e">
        <f t="shared" si="6"/>
        <v>#DIV/0!</v>
      </c>
    </row>
    <row r="128" spans="1:38" x14ac:dyDescent="0.25">
      <c r="A128" s="10">
        <f t="shared" si="7"/>
        <v>127</v>
      </c>
      <c r="B128" s="11">
        <f>Enrollment!B128</f>
        <v>0</v>
      </c>
      <c r="C128" s="12">
        <f>Enrollment!D128</f>
        <v>0</v>
      </c>
      <c r="D128" s="51">
        <f>Enrollment!N128</f>
        <v>0</v>
      </c>
      <c r="E128" s="29"/>
      <c r="F128" s="29"/>
      <c r="G128" s="29"/>
      <c r="H128" s="29"/>
      <c r="I128" s="29"/>
      <c r="J128" s="29"/>
      <c r="K128" s="29"/>
      <c r="L128" s="29"/>
      <c r="M128" s="29"/>
      <c r="N128" s="29"/>
      <c r="O128" s="29"/>
      <c r="P128" s="9"/>
      <c r="Q128" s="9"/>
      <c r="R128" s="9"/>
      <c r="S128" s="9"/>
      <c r="T128" s="9"/>
      <c r="U128" s="9"/>
      <c r="V128" s="9"/>
      <c r="W128" s="9"/>
      <c r="X128" s="9"/>
      <c r="Y128" s="9"/>
      <c r="Z128" s="9"/>
      <c r="AA128" s="9"/>
      <c r="AB128" s="9"/>
      <c r="AC128" s="9"/>
      <c r="AD128" s="9"/>
      <c r="AE128" s="9"/>
      <c r="AF128" s="9"/>
      <c r="AG128" s="9"/>
      <c r="AH128" s="9"/>
      <c r="AI128" s="9"/>
      <c r="AJ128" s="11">
        <f t="shared" si="4"/>
        <v>0</v>
      </c>
      <c r="AK128" s="11">
        <f t="shared" si="5"/>
        <v>0</v>
      </c>
      <c r="AL128" s="47" t="e">
        <f t="shared" si="6"/>
        <v>#DIV/0!</v>
      </c>
    </row>
    <row r="129" spans="1:38" x14ac:dyDescent="0.25">
      <c r="A129" s="10">
        <f t="shared" si="7"/>
        <v>128</v>
      </c>
      <c r="B129" s="11">
        <f>Enrollment!B129</f>
        <v>0</v>
      </c>
      <c r="C129" s="12">
        <f>Enrollment!D129</f>
        <v>0</v>
      </c>
      <c r="D129" s="51">
        <f>Enrollment!N129</f>
        <v>0</v>
      </c>
      <c r="E129" s="29"/>
      <c r="F129" s="29"/>
      <c r="G129" s="29"/>
      <c r="H129" s="29"/>
      <c r="I129" s="29"/>
      <c r="J129" s="29"/>
      <c r="K129" s="29"/>
      <c r="L129" s="29"/>
      <c r="M129" s="29"/>
      <c r="N129" s="29"/>
      <c r="O129" s="29"/>
      <c r="P129" s="9"/>
      <c r="Q129" s="9"/>
      <c r="R129" s="9"/>
      <c r="S129" s="9"/>
      <c r="T129" s="9"/>
      <c r="U129" s="9"/>
      <c r="V129" s="9"/>
      <c r="W129" s="9"/>
      <c r="X129" s="9"/>
      <c r="Y129" s="9"/>
      <c r="Z129" s="9"/>
      <c r="AA129" s="9"/>
      <c r="AB129" s="9"/>
      <c r="AC129" s="9"/>
      <c r="AD129" s="9"/>
      <c r="AE129" s="9"/>
      <c r="AF129" s="9"/>
      <c r="AG129" s="9"/>
      <c r="AH129" s="9"/>
      <c r="AI129" s="9"/>
      <c r="AJ129" s="11">
        <f t="shared" si="4"/>
        <v>0</v>
      </c>
      <c r="AK129" s="11">
        <f t="shared" si="5"/>
        <v>0</v>
      </c>
      <c r="AL129" s="47" t="e">
        <f t="shared" si="6"/>
        <v>#DIV/0!</v>
      </c>
    </row>
    <row r="130" spans="1:38" x14ac:dyDescent="0.25">
      <c r="A130" s="10">
        <f t="shared" si="7"/>
        <v>129</v>
      </c>
      <c r="B130" s="11">
        <f>Enrollment!B130</f>
        <v>0</v>
      </c>
      <c r="C130" s="12">
        <f>Enrollment!D130</f>
        <v>0</v>
      </c>
      <c r="D130" s="51">
        <f>Enrollment!N130</f>
        <v>0</v>
      </c>
      <c r="E130" s="29"/>
      <c r="F130" s="29"/>
      <c r="G130" s="29"/>
      <c r="H130" s="29"/>
      <c r="I130" s="29"/>
      <c r="J130" s="29"/>
      <c r="K130" s="29"/>
      <c r="L130" s="29"/>
      <c r="M130" s="29"/>
      <c r="N130" s="29"/>
      <c r="O130" s="29"/>
      <c r="P130" s="9"/>
      <c r="Q130" s="9"/>
      <c r="R130" s="9"/>
      <c r="S130" s="9"/>
      <c r="T130" s="9"/>
      <c r="U130" s="9"/>
      <c r="V130" s="9"/>
      <c r="W130" s="9"/>
      <c r="X130" s="9"/>
      <c r="Y130" s="9"/>
      <c r="Z130" s="9"/>
      <c r="AA130" s="9"/>
      <c r="AB130" s="9"/>
      <c r="AC130" s="9"/>
      <c r="AD130" s="9"/>
      <c r="AE130" s="9"/>
      <c r="AF130" s="9"/>
      <c r="AG130" s="9"/>
      <c r="AH130" s="9"/>
      <c r="AI130" s="9"/>
      <c r="AJ130" s="11">
        <f t="shared" si="4"/>
        <v>0</v>
      </c>
      <c r="AK130" s="11">
        <f t="shared" si="5"/>
        <v>0</v>
      </c>
      <c r="AL130" s="47" t="e">
        <f t="shared" si="6"/>
        <v>#DIV/0!</v>
      </c>
    </row>
    <row r="131" spans="1:38" x14ac:dyDescent="0.25">
      <c r="A131" s="10">
        <f t="shared" si="7"/>
        <v>130</v>
      </c>
      <c r="B131" s="11">
        <f>Enrollment!B131</f>
        <v>0</v>
      </c>
      <c r="C131" s="12">
        <f>Enrollment!D131</f>
        <v>0</v>
      </c>
      <c r="D131" s="51">
        <f>Enrollment!N131</f>
        <v>0</v>
      </c>
      <c r="E131" s="29"/>
      <c r="F131" s="29"/>
      <c r="G131" s="29"/>
      <c r="H131" s="29"/>
      <c r="I131" s="29"/>
      <c r="J131" s="29"/>
      <c r="K131" s="29"/>
      <c r="L131" s="29"/>
      <c r="M131" s="29"/>
      <c r="N131" s="29"/>
      <c r="O131" s="29"/>
      <c r="P131" s="9"/>
      <c r="Q131" s="9"/>
      <c r="R131" s="9"/>
      <c r="S131" s="9"/>
      <c r="T131" s="9"/>
      <c r="U131" s="9"/>
      <c r="V131" s="9"/>
      <c r="W131" s="9"/>
      <c r="X131" s="9"/>
      <c r="Y131" s="9"/>
      <c r="Z131" s="9"/>
      <c r="AA131" s="9"/>
      <c r="AB131" s="9"/>
      <c r="AC131" s="9"/>
      <c r="AD131" s="9"/>
      <c r="AE131" s="9"/>
      <c r="AF131" s="9"/>
      <c r="AG131" s="9"/>
      <c r="AH131" s="9"/>
      <c r="AI131" s="9"/>
      <c r="AJ131" s="11">
        <f t="shared" ref="AJ131:AJ194" si="8">COUNTIF(E131:AI131,"1")</f>
        <v>0</v>
      </c>
      <c r="AK131" s="11">
        <f t="shared" ref="AK131:AK194" si="9">COUNTIFS(E131:AI131,"1")+COUNTIF(E131:AI131,"0")</f>
        <v>0</v>
      </c>
      <c r="AL131" s="47" t="e">
        <f t="shared" ref="AL131:AL194" si="10">AJ131/AK131</f>
        <v>#DIV/0!</v>
      </c>
    </row>
    <row r="132" spans="1:38" x14ac:dyDescent="0.25">
      <c r="A132" s="10">
        <f t="shared" ref="A132:A195" si="11">A131+1</f>
        <v>131</v>
      </c>
      <c r="B132" s="11">
        <f>Enrollment!B132</f>
        <v>0</v>
      </c>
      <c r="C132" s="12">
        <f>Enrollment!D132</f>
        <v>0</v>
      </c>
      <c r="D132" s="51">
        <f>Enrollment!N132</f>
        <v>0</v>
      </c>
      <c r="E132" s="29"/>
      <c r="F132" s="29"/>
      <c r="G132" s="29"/>
      <c r="H132" s="29"/>
      <c r="I132" s="29"/>
      <c r="J132" s="29"/>
      <c r="K132" s="29"/>
      <c r="L132" s="29"/>
      <c r="M132" s="29"/>
      <c r="N132" s="29"/>
      <c r="O132" s="29"/>
      <c r="P132" s="9"/>
      <c r="Q132" s="9"/>
      <c r="R132" s="9"/>
      <c r="S132" s="9"/>
      <c r="T132" s="9"/>
      <c r="U132" s="9"/>
      <c r="V132" s="9"/>
      <c r="W132" s="9"/>
      <c r="X132" s="9"/>
      <c r="Y132" s="9"/>
      <c r="Z132" s="9"/>
      <c r="AA132" s="9"/>
      <c r="AB132" s="9"/>
      <c r="AC132" s="9"/>
      <c r="AD132" s="9"/>
      <c r="AE132" s="9"/>
      <c r="AF132" s="9"/>
      <c r="AG132" s="9"/>
      <c r="AH132" s="9"/>
      <c r="AI132" s="9"/>
      <c r="AJ132" s="11">
        <f t="shared" si="8"/>
        <v>0</v>
      </c>
      <c r="AK132" s="11">
        <f t="shared" si="9"/>
        <v>0</v>
      </c>
      <c r="AL132" s="47" t="e">
        <f t="shared" si="10"/>
        <v>#DIV/0!</v>
      </c>
    </row>
    <row r="133" spans="1:38" x14ac:dyDescent="0.25">
      <c r="A133" s="10">
        <f t="shared" si="11"/>
        <v>132</v>
      </c>
      <c r="B133" s="11">
        <f>Enrollment!B133</f>
        <v>0</v>
      </c>
      <c r="C133" s="12">
        <f>Enrollment!D133</f>
        <v>0</v>
      </c>
      <c r="D133" s="51">
        <f>Enrollment!N133</f>
        <v>0</v>
      </c>
      <c r="E133" s="29"/>
      <c r="F133" s="29"/>
      <c r="G133" s="29"/>
      <c r="H133" s="29"/>
      <c r="I133" s="29"/>
      <c r="J133" s="29"/>
      <c r="K133" s="29"/>
      <c r="L133" s="29"/>
      <c r="M133" s="29"/>
      <c r="N133" s="29"/>
      <c r="O133" s="29"/>
      <c r="P133" s="9"/>
      <c r="Q133" s="9"/>
      <c r="R133" s="9"/>
      <c r="S133" s="9"/>
      <c r="T133" s="9"/>
      <c r="U133" s="9"/>
      <c r="V133" s="9"/>
      <c r="W133" s="9"/>
      <c r="X133" s="9"/>
      <c r="Y133" s="9"/>
      <c r="Z133" s="9"/>
      <c r="AA133" s="9"/>
      <c r="AB133" s="9"/>
      <c r="AC133" s="9"/>
      <c r="AD133" s="9"/>
      <c r="AE133" s="9"/>
      <c r="AF133" s="9"/>
      <c r="AG133" s="9"/>
      <c r="AH133" s="9"/>
      <c r="AI133" s="9"/>
      <c r="AJ133" s="11">
        <f t="shared" si="8"/>
        <v>0</v>
      </c>
      <c r="AK133" s="11">
        <f t="shared" si="9"/>
        <v>0</v>
      </c>
      <c r="AL133" s="47" t="e">
        <f t="shared" si="10"/>
        <v>#DIV/0!</v>
      </c>
    </row>
    <row r="134" spans="1:38" x14ac:dyDescent="0.25">
      <c r="A134" s="10">
        <f t="shared" si="11"/>
        <v>133</v>
      </c>
      <c r="B134" s="11">
        <f>Enrollment!B134</f>
        <v>0</v>
      </c>
      <c r="C134" s="12">
        <f>Enrollment!D134</f>
        <v>0</v>
      </c>
      <c r="D134" s="51">
        <f>Enrollment!N134</f>
        <v>0</v>
      </c>
      <c r="E134" s="29"/>
      <c r="F134" s="29"/>
      <c r="G134" s="29"/>
      <c r="H134" s="29"/>
      <c r="I134" s="29"/>
      <c r="J134" s="29"/>
      <c r="K134" s="29"/>
      <c r="L134" s="29"/>
      <c r="M134" s="29"/>
      <c r="N134" s="29"/>
      <c r="O134" s="29"/>
      <c r="P134" s="9"/>
      <c r="Q134" s="9"/>
      <c r="R134" s="9"/>
      <c r="S134" s="9"/>
      <c r="T134" s="9"/>
      <c r="U134" s="9"/>
      <c r="V134" s="9"/>
      <c r="W134" s="9"/>
      <c r="X134" s="9"/>
      <c r="Y134" s="9"/>
      <c r="Z134" s="9"/>
      <c r="AA134" s="9"/>
      <c r="AB134" s="9"/>
      <c r="AC134" s="9"/>
      <c r="AD134" s="9"/>
      <c r="AE134" s="9"/>
      <c r="AF134" s="9"/>
      <c r="AG134" s="9"/>
      <c r="AH134" s="9"/>
      <c r="AI134" s="9"/>
      <c r="AJ134" s="11">
        <f t="shared" si="8"/>
        <v>0</v>
      </c>
      <c r="AK134" s="11">
        <f t="shared" si="9"/>
        <v>0</v>
      </c>
      <c r="AL134" s="47" t="e">
        <f t="shared" si="10"/>
        <v>#DIV/0!</v>
      </c>
    </row>
    <row r="135" spans="1:38" x14ac:dyDescent="0.25">
      <c r="A135" s="10">
        <f t="shared" si="11"/>
        <v>134</v>
      </c>
      <c r="B135" s="11">
        <f>Enrollment!B135</f>
        <v>0</v>
      </c>
      <c r="C135" s="12">
        <f>Enrollment!D135</f>
        <v>0</v>
      </c>
      <c r="D135" s="51">
        <f>Enrollment!N135</f>
        <v>0</v>
      </c>
      <c r="E135" s="29"/>
      <c r="F135" s="29"/>
      <c r="G135" s="29"/>
      <c r="H135" s="29"/>
      <c r="I135" s="29"/>
      <c r="J135" s="29"/>
      <c r="K135" s="29"/>
      <c r="L135" s="29"/>
      <c r="M135" s="29"/>
      <c r="N135" s="29"/>
      <c r="O135" s="29"/>
      <c r="P135" s="9"/>
      <c r="Q135" s="9"/>
      <c r="R135" s="9"/>
      <c r="S135" s="9"/>
      <c r="T135" s="9"/>
      <c r="U135" s="9"/>
      <c r="V135" s="9"/>
      <c r="W135" s="9"/>
      <c r="X135" s="9"/>
      <c r="Y135" s="9"/>
      <c r="Z135" s="9"/>
      <c r="AA135" s="9"/>
      <c r="AB135" s="9"/>
      <c r="AC135" s="9"/>
      <c r="AD135" s="9"/>
      <c r="AE135" s="9"/>
      <c r="AF135" s="9"/>
      <c r="AG135" s="9"/>
      <c r="AH135" s="9"/>
      <c r="AI135" s="9"/>
      <c r="AJ135" s="11">
        <f t="shared" si="8"/>
        <v>0</v>
      </c>
      <c r="AK135" s="11">
        <f t="shared" si="9"/>
        <v>0</v>
      </c>
      <c r="AL135" s="47" t="e">
        <f t="shared" si="10"/>
        <v>#DIV/0!</v>
      </c>
    </row>
    <row r="136" spans="1:38" x14ac:dyDescent="0.25">
      <c r="A136" s="10">
        <f t="shared" si="11"/>
        <v>135</v>
      </c>
      <c r="B136" s="11">
        <f>Enrollment!B136</f>
        <v>0</v>
      </c>
      <c r="C136" s="12">
        <f>Enrollment!D136</f>
        <v>0</v>
      </c>
      <c r="D136" s="51">
        <f>Enrollment!N136</f>
        <v>0</v>
      </c>
      <c r="E136" s="29"/>
      <c r="F136" s="29"/>
      <c r="G136" s="29"/>
      <c r="H136" s="29"/>
      <c r="I136" s="29"/>
      <c r="J136" s="29"/>
      <c r="K136" s="29"/>
      <c r="L136" s="29"/>
      <c r="M136" s="29"/>
      <c r="N136" s="29"/>
      <c r="O136" s="29"/>
      <c r="P136" s="9"/>
      <c r="Q136" s="9"/>
      <c r="R136" s="9"/>
      <c r="S136" s="9"/>
      <c r="T136" s="9"/>
      <c r="U136" s="9"/>
      <c r="V136" s="9"/>
      <c r="W136" s="9"/>
      <c r="X136" s="9"/>
      <c r="Y136" s="9"/>
      <c r="Z136" s="9"/>
      <c r="AA136" s="9"/>
      <c r="AB136" s="9"/>
      <c r="AC136" s="9"/>
      <c r="AD136" s="9"/>
      <c r="AE136" s="9"/>
      <c r="AF136" s="9"/>
      <c r="AG136" s="9"/>
      <c r="AH136" s="9"/>
      <c r="AI136" s="9"/>
      <c r="AJ136" s="11">
        <f t="shared" si="8"/>
        <v>0</v>
      </c>
      <c r="AK136" s="11">
        <f t="shared" si="9"/>
        <v>0</v>
      </c>
      <c r="AL136" s="47" t="e">
        <f t="shared" si="10"/>
        <v>#DIV/0!</v>
      </c>
    </row>
    <row r="137" spans="1:38" x14ac:dyDescent="0.25">
      <c r="A137" s="10">
        <f t="shared" si="11"/>
        <v>136</v>
      </c>
      <c r="B137" s="11">
        <f>Enrollment!B137</f>
        <v>0</v>
      </c>
      <c r="C137" s="12">
        <f>Enrollment!D137</f>
        <v>0</v>
      </c>
      <c r="D137" s="51">
        <f>Enrollment!N137</f>
        <v>0</v>
      </c>
      <c r="E137" s="29"/>
      <c r="F137" s="29"/>
      <c r="G137" s="29"/>
      <c r="H137" s="29"/>
      <c r="I137" s="29"/>
      <c r="J137" s="29"/>
      <c r="K137" s="29"/>
      <c r="L137" s="29"/>
      <c r="M137" s="29"/>
      <c r="N137" s="29"/>
      <c r="O137" s="29"/>
      <c r="P137" s="9"/>
      <c r="Q137" s="9"/>
      <c r="R137" s="9"/>
      <c r="S137" s="9"/>
      <c r="T137" s="9"/>
      <c r="U137" s="9"/>
      <c r="V137" s="9"/>
      <c r="W137" s="9"/>
      <c r="X137" s="9"/>
      <c r="Y137" s="9"/>
      <c r="Z137" s="9"/>
      <c r="AA137" s="9"/>
      <c r="AB137" s="9"/>
      <c r="AC137" s="9"/>
      <c r="AD137" s="9"/>
      <c r="AE137" s="9"/>
      <c r="AF137" s="9"/>
      <c r="AG137" s="9"/>
      <c r="AH137" s="9"/>
      <c r="AI137" s="9"/>
      <c r="AJ137" s="11">
        <f t="shared" si="8"/>
        <v>0</v>
      </c>
      <c r="AK137" s="11">
        <f t="shared" si="9"/>
        <v>0</v>
      </c>
      <c r="AL137" s="47" t="e">
        <f t="shared" si="10"/>
        <v>#DIV/0!</v>
      </c>
    </row>
    <row r="138" spans="1:38" x14ac:dyDescent="0.25">
      <c r="A138" s="10">
        <f t="shared" si="11"/>
        <v>137</v>
      </c>
      <c r="B138" s="11">
        <f>Enrollment!B138</f>
        <v>0</v>
      </c>
      <c r="C138" s="12">
        <f>Enrollment!D138</f>
        <v>0</v>
      </c>
      <c r="D138" s="51">
        <f>Enrollment!N138</f>
        <v>0</v>
      </c>
      <c r="E138" s="29"/>
      <c r="F138" s="29"/>
      <c r="G138" s="29"/>
      <c r="H138" s="29"/>
      <c r="I138" s="29"/>
      <c r="J138" s="29"/>
      <c r="K138" s="29"/>
      <c r="L138" s="29"/>
      <c r="M138" s="29"/>
      <c r="N138" s="29"/>
      <c r="O138" s="29"/>
      <c r="P138" s="9"/>
      <c r="Q138" s="9"/>
      <c r="R138" s="9"/>
      <c r="S138" s="9"/>
      <c r="T138" s="9"/>
      <c r="U138" s="9"/>
      <c r="V138" s="9"/>
      <c r="W138" s="9"/>
      <c r="X138" s="9"/>
      <c r="Y138" s="9"/>
      <c r="Z138" s="9"/>
      <c r="AA138" s="9"/>
      <c r="AB138" s="9"/>
      <c r="AC138" s="9"/>
      <c r="AD138" s="9"/>
      <c r="AE138" s="9"/>
      <c r="AF138" s="9"/>
      <c r="AG138" s="9"/>
      <c r="AH138" s="9"/>
      <c r="AI138" s="9"/>
      <c r="AJ138" s="11">
        <f t="shared" si="8"/>
        <v>0</v>
      </c>
      <c r="AK138" s="11">
        <f t="shared" si="9"/>
        <v>0</v>
      </c>
      <c r="AL138" s="47" t="e">
        <f t="shared" si="10"/>
        <v>#DIV/0!</v>
      </c>
    </row>
    <row r="139" spans="1:38" x14ac:dyDescent="0.25">
      <c r="A139" s="10">
        <f t="shared" si="11"/>
        <v>138</v>
      </c>
      <c r="B139" s="11">
        <f>Enrollment!B139</f>
        <v>0</v>
      </c>
      <c r="C139" s="12">
        <f>Enrollment!D139</f>
        <v>0</v>
      </c>
      <c r="D139" s="51">
        <f>Enrollment!N139</f>
        <v>0</v>
      </c>
      <c r="E139" s="29"/>
      <c r="F139" s="29"/>
      <c r="G139" s="29"/>
      <c r="H139" s="29"/>
      <c r="I139" s="29"/>
      <c r="J139" s="29"/>
      <c r="K139" s="29"/>
      <c r="L139" s="29"/>
      <c r="M139" s="29"/>
      <c r="N139" s="29"/>
      <c r="O139" s="29"/>
      <c r="P139" s="9"/>
      <c r="Q139" s="9"/>
      <c r="R139" s="9"/>
      <c r="S139" s="9"/>
      <c r="T139" s="9"/>
      <c r="U139" s="9"/>
      <c r="V139" s="9"/>
      <c r="W139" s="9"/>
      <c r="X139" s="9"/>
      <c r="Y139" s="9"/>
      <c r="Z139" s="9"/>
      <c r="AA139" s="9"/>
      <c r="AB139" s="9"/>
      <c r="AC139" s="9"/>
      <c r="AD139" s="9"/>
      <c r="AE139" s="9"/>
      <c r="AF139" s="9"/>
      <c r="AG139" s="9"/>
      <c r="AH139" s="9"/>
      <c r="AI139" s="9"/>
      <c r="AJ139" s="11">
        <f t="shared" si="8"/>
        <v>0</v>
      </c>
      <c r="AK139" s="11">
        <f t="shared" si="9"/>
        <v>0</v>
      </c>
      <c r="AL139" s="47" t="e">
        <f t="shared" si="10"/>
        <v>#DIV/0!</v>
      </c>
    </row>
    <row r="140" spans="1:38" x14ac:dyDescent="0.25">
      <c r="A140" s="10">
        <f t="shared" si="11"/>
        <v>139</v>
      </c>
      <c r="B140" s="11">
        <f>Enrollment!B140</f>
        <v>0</v>
      </c>
      <c r="C140" s="12">
        <f>Enrollment!D140</f>
        <v>0</v>
      </c>
      <c r="D140" s="51">
        <f>Enrollment!N140</f>
        <v>0</v>
      </c>
      <c r="E140" s="29"/>
      <c r="F140" s="29"/>
      <c r="G140" s="29"/>
      <c r="H140" s="29"/>
      <c r="I140" s="29"/>
      <c r="J140" s="29"/>
      <c r="K140" s="29"/>
      <c r="L140" s="29"/>
      <c r="M140" s="29"/>
      <c r="N140" s="29"/>
      <c r="O140" s="29"/>
      <c r="P140" s="9"/>
      <c r="Q140" s="9"/>
      <c r="R140" s="9"/>
      <c r="S140" s="9"/>
      <c r="T140" s="9"/>
      <c r="U140" s="9"/>
      <c r="V140" s="9"/>
      <c r="W140" s="9"/>
      <c r="X140" s="9"/>
      <c r="Y140" s="9"/>
      <c r="Z140" s="9"/>
      <c r="AA140" s="9"/>
      <c r="AB140" s="9"/>
      <c r="AC140" s="9"/>
      <c r="AD140" s="9"/>
      <c r="AE140" s="9"/>
      <c r="AF140" s="9"/>
      <c r="AG140" s="9"/>
      <c r="AH140" s="9"/>
      <c r="AI140" s="9"/>
      <c r="AJ140" s="11">
        <f t="shared" si="8"/>
        <v>0</v>
      </c>
      <c r="AK140" s="11">
        <f t="shared" si="9"/>
        <v>0</v>
      </c>
      <c r="AL140" s="47" t="e">
        <f t="shared" si="10"/>
        <v>#DIV/0!</v>
      </c>
    </row>
    <row r="141" spans="1:38" x14ac:dyDescent="0.25">
      <c r="A141" s="10">
        <f t="shared" si="11"/>
        <v>140</v>
      </c>
      <c r="B141" s="11">
        <f>Enrollment!B141</f>
        <v>0</v>
      </c>
      <c r="C141" s="12">
        <f>Enrollment!D141</f>
        <v>0</v>
      </c>
      <c r="D141" s="51">
        <f>Enrollment!N141</f>
        <v>0</v>
      </c>
      <c r="E141" s="29"/>
      <c r="F141" s="29"/>
      <c r="G141" s="29"/>
      <c r="H141" s="29"/>
      <c r="I141" s="29"/>
      <c r="J141" s="29"/>
      <c r="K141" s="29"/>
      <c r="L141" s="29"/>
      <c r="M141" s="29"/>
      <c r="N141" s="29"/>
      <c r="O141" s="29"/>
      <c r="P141" s="9"/>
      <c r="Q141" s="9"/>
      <c r="R141" s="9"/>
      <c r="S141" s="9"/>
      <c r="T141" s="9"/>
      <c r="U141" s="9"/>
      <c r="V141" s="9"/>
      <c r="W141" s="9"/>
      <c r="X141" s="9"/>
      <c r="Y141" s="9"/>
      <c r="Z141" s="9"/>
      <c r="AA141" s="9"/>
      <c r="AB141" s="9"/>
      <c r="AC141" s="9"/>
      <c r="AD141" s="9"/>
      <c r="AE141" s="9"/>
      <c r="AF141" s="9"/>
      <c r="AG141" s="9"/>
      <c r="AH141" s="9"/>
      <c r="AI141" s="9"/>
      <c r="AJ141" s="11">
        <f t="shared" si="8"/>
        <v>0</v>
      </c>
      <c r="AK141" s="11">
        <f t="shared" si="9"/>
        <v>0</v>
      </c>
      <c r="AL141" s="47" t="e">
        <f t="shared" si="10"/>
        <v>#DIV/0!</v>
      </c>
    </row>
    <row r="142" spans="1:38" x14ac:dyDescent="0.25">
      <c r="A142" s="10">
        <f t="shared" si="11"/>
        <v>141</v>
      </c>
      <c r="B142" s="11">
        <f>Enrollment!B142</f>
        <v>0</v>
      </c>
      <c r="C142" s="12">
        <f>Enrollment!D142</f>
        <v>0</v>
      </c>
      <c r="D142" s="51">
        <f>Enrollment!N142</f>
        <v>0</v>
      </c>
      <c r="E142" s="29"/>
      <c r="F142" s="29"/>
      <c r="G142" s="29"/>
      <c r="H142" s="29"/>
      <c r="I142" s="29"/>
      <c r="J142" s="29"/>
      <c r="K142" s="29"/>
      <c r="L142" s="29"/>
      <c r="M142" s="29"/>
      <c r="N142" s="29"/>
      <c r="O142" s="29"/>
      <c r="P142" s="9"/>
      <c r="Q142" s="9"/>
      <c r="R142" s="9"/>
      <c r="S142" s="9"/>
      <c r="T142" s="9"/>
      <c r="U142" s="9"/>
      <c r="V142" s="9"/>
      <c r="W142" s="9"/>
      <c r="X142" s="9"/>
      <c r="Y142" s="9"/>
      <c r="Z142" s="9"/>
      <c r="AA142" s="9"/>
      <c r="AB142" s="9"/>
      <c r="AC142" s="9"/>
      <c r="AD142" s="9"/>
      <c r="AE142" s="9"/>
      <c r="AF142" s="9"/>
      <c r="AG142" s="9"/>
      <c r="AH142" s="9"/>
      <c r="AI142" s="9"/>
      <c r="AJ142" s="11">
        <f t="shared" si="8"/>
        <v>0</v>
      </c>
      <c r="AK142" s="11">
        <f t="shared" si="9"/>
        <v>0</v>
      </c>
      <c r="AL142" s="47" t="e">
        <f t="shared" si="10"/>
        <v>#DIV/0!</v>
      </c>
    </row>
    <row r="143" spans="1:38" x14ac:dyDescent="0.25">
      <c r="A143" s="10">
        <f t="shared" si="11"/>
        <v>142</v>
      </c>
      <c r="B143" s="11">
        <f>Enrollment!B143</f>
        <v>0</v>
      </c>
      <c r="C143" s="12">
        <f>Enrollment!D143</f>
        <v>0</v>
      </c>
      <c r="D143" s="51">
        <f>Enrollment!N143</f>
        <v>0</v>
      </c>
      <c r="E143" s="29"/>
      <c r="F143" s="29"/>
      <c r="G143" s="29"/>
      <c r="H143" s="29"/>
      <c r="I143" s="29"/>
      <c r="J143" s="29"/>
      <c r="K143" s="29"/>
      <c r="L143" s="29"/>
      <c r="M143" s="29"/>
      <c r="N143" s="29"/>
      <c r="O143" s="29"/>
      <c r="P143" s="9"/>
      <c r="Q143" s="9"/>
      <c r="R143" s="9"/>
      <c r="S143" s="9"/>
      <c r="T143" s="9"/>
      <c r="U143" s="9"/>
      <c r="V143" s="9"/>
      <c r="W143" s="9"/>
      <c r="X143" s="9"/>
      <c r="Y143" s="9"/>
      <c r="Z143" s="9"/>
      <c r="AA143" s="9"/>
      <c r="AB143" s="9"/>
      <c r="AC143" s="9"/>
      <c r="AD143" s="9"/>
      <c r="AE143" s="9"/>
      <c r="AF143" s="9"/>
      <c r="AG143" s="9"/>
      <c r="AH143" s="9"/>
      <c r="AI143" s="9"/>
      <c r="AJ143" s="11">
        <f t="shared" si="8"/>
        <v>0</v>
      </c>
      <c r="AK143" s="11">
        <f t="shared" si="9"/>
        <v>0</v>
      </c>
      <c r="AL143" s="47" t="e">
        <f t="shared" si="10"/>
        <v>#DIV/0!</v>
      </c>
    </row>
    <row r="144" spans="1:38" x14ac:dyDescent="0.25">
      <c r="A144" s="10">
        <f t="shared" si="11"/>
        <v>143</v>
      </c>
      <c r="B144" s="11">
        <f>Enrollment!B144</f>
        <v>0</v>
      </c>
      <c r="C144" s="12">
        <f>Enrollment!D144</f>
        <v>0</v>
      </c>
      <c r="D144" s="51">
        <f>Enrollment!N144</f>
        <v>0</v>
      </c>
      <c r="E144" s="29"/>
      <c r="F144" s="29"/>
      <c r="G144" s="29"/>
      <c r="H144" s="29"/>
      <c r="I144" s="29"/>
      <c r="J144" s="29"/>
      <c r="K144" s="29"/>
      <c r="L144" s="29"/>
      <c r="M144" s="29"/>
      <c r="N144" s="29"/>
      <c r="O144" s="29"/>
      <c r="P144" s="9"/>
      <c r="Q144" s="9"/>
      <c r="R144" s="9"/>
      <c r="S144" s="9"/>
      <c r="T144" s="9"/>
      <c r="U144" s="9"/>
      <c r="V144" s="9"/>
      <c r="W144" s="9"/>
      <c r="X144" s="9"/>
      <c r="Y144" s="9"/>
      <c r="Z144" s="9"/>
      <c r="AA144" s="9"/>
      <c r="AB144" s="9"/>
      <c r="AC144" s="9"/>
      <c r="AD144" s="9"/>
      <c r="AE144" s="9"/>
      <c r="AF144" s="9"/>
      <c r="AG144" s="9"/>
      <c r="AH144" s="9"/>
      <c r="AI144" s="9"/>
      <c r="AJ144" s="11">
        <f t="shared" si="8"/>
        <v>0</v>
      </c>
      <c r="AK144" s="11">
        <f t="shared" si="9"/>
        <v>0</v>
      </c>
      <c r="AL144" s="47" t="e">
        <f t="shared" si="10"/>
        <v>#DIV/0!</v>
      </c>
    </row>
    <row r="145" spans="1:38" x14ac:dyDescent="0.25">
      <c r="A145" s="10">
        <f t="shared" si="11"/>
        <v>144</v>
      </c>
      <c r="B145" s="11">
        <f>Enrollment!B145</f>
        <v>0</v>
      </c>
      <c r="C145" s="12">
        <f>Enrollment!D145</f>
        <v>0</v>
      </c>
      <c r="D145" s="51">
        <f>Enrollment!N145</f>
        <v>0</v>
      </c>
      <c r="E145" s="29"/>
      <c r="F145" s="29"/>
      <c r="G145" s="29"/>
      <c r="H145" s="29"/>
      <c r="I145" s="29"/>
      <c r="J145" s="29"/>
      <c r="K145" s="29"/>
      <c r="L145" s="29"/>
      <c r="M145" s="29"/>
      <c r="N145" s="29"/>
      <c r="O145" s="29"/>
      <c r="P145" s="9"/>
      <c r="Q145" s="9"/>
      <c r="R145" s="9"/>
      <c r="S145" s="9"/>
      <c r="T145" s="9"/>
      <c r="U145" s="9"/>
      <c r="V145" s="9"/>
      <c r="W145" s="9"/>
      <c r="X145" s="9"/>
      <c r="Y145" s="9"/>
      <c r="Z145" s="9"/>
      <c r="AA145" s="9"/>
      <c r="AB145" s="9"/>
      <c r="AC145" s="9"/>
      <c r="AD145" s="9"/>
      <c r="AE145" s="9"/>
      <c r="AF145" s="9"/>
      <c r="AG145" s="9"/>
      <c r="AH145" s="9"/>
      <c r="AI145" s="9"/>
      <c r="AJ145" s="11">
        <f t="shared" si="8"/>
        <v>0</v>
      </c>
      <c r="AK145" s="11">
        <f t="shared" si="9"/>
        <v>0</v>
      </c>
      <c r="AL145" s="47" t="e">
        <f t="shared" si="10"/>
        <v>#DIV/0!</v>
      </c>
    </row>
    <row r="146" spans="1:38" x14ac:dyDescent="0.25">
      <c r="A146" s="10">
        <f t="shared" si="11"/>
        <v>145</v>
      </c>
      <c r="B146" s="11">
        <f>Enrollment!B146</f>
        <v>0</v>
      </c>
      <c r="C146" s="12">
        <f>Enrollment!D146</f>
        <v>0</v>
      </c>
      <c r="D146" s="51">
        <f>Enrollment!N146</f>
        <v>0</v>
      </c>
      <c r="E146" s="29"/>
      <c r="F146" s="29"/>
      <c r="G146" s="29"/>
      <c r="H146" s="29"/>
      <c r="I146" s="29"/>
      <c r="J146" s="29"/>
      <c r="K146" s="29"/>
      <c r="L146" s="29"/>
      <c r="M146" s="29"/>
      <c r="N146" s="29"/>
      <c r="O146" s="29"/>
      <c r="P146" s="9"/>
      <c r="Q146" s="9"/>
      <c r="R146" s="9"/>
      <c r="S146" s="9"/>
      <c r="T146" s="9"/>
      <c r="U146" s="9"/>
      <c r="V146" s="9"/>
      <c r="W146" s="9"/>
      <c r="X146" s="9"/>
      <c r="Y146" s="9"/>
      <c r="Z146" s="9"/>
      <c r="AA146" s="9"/>
      <c r="AB146" s="9"/>
      <c r="AC146" s="9"/>
      <c r="AD146" s="9"/>
      <c r="AE146" s="9"/>
      <c r="AF146" s="9"/>
      <c r="AG146" s="9"/>
      <c r="AH146" s="9"/>
      <c r="AI146" s="9"/>
      <c r="AJ146" s="11">
        <f t="shared" si="8"/>
        <v>0</v>
      </c>
      <c r="AK146" s="11">
        <f t="shared" si="9"/>
        <v>0</v>
      </c>
      <c r="AL146" s="47" t="e">
        <f t="shared" si="10"/>
        <v>#DIV/0!</v>
      </c>
    </row>
    <row r="147" spans="1:38" x14ac:dyDescent="0.25">
      <c r="A147" s="10">
        <f t="shared" si="11"/>
        <v>146</v>
      </c>
      <c r="B147" s="11">
        <f>Enrollment!B147</f>
        <v>0</v>
      </c>
      <c r="C147" s="12">
        <f>Enrollment!D147</f>
        <v>0</v>
      </c>
      <c r="D147" s="51">
        <f>Enrollment!N147</f>
        <v>0</v>
      </c>
      <c r="E147" s="29"/>
      <c r="F147" s="29"/>
      <c r="G147" s="29"/>
      <c r="H147" s="29"/>
      <c r="I147" s="29"/>
      <c r="J147" s="29"/>
      <c r="K147" s="29"/>
      <c r="L147" s="29"/>
      <c r="M147" s="29"/>
      <c r="N147" s="29"/>
      <c r="O147" s="29"/>
      <c r="P147" s="9"/>
      <c r="Q147" s="9"/>
      <c r="R147" s="9"/>
      <c r="S147" s="9"/>
      <c r="T147" s="9"/>
      <c r="U147" s="9"/>
      <c r="V147" s="9"/>
      <c r="W147" s="9"/>
      <c r="X147" s="9"/>
      <c r="Y147" s="9"/>
      <c r="Z147" s="9"/>
      <c r="AA147" s="9"/>
      <c r="AB147" s="9"/>
      <c r="AC147" s="9"/>
      <c r="AD147" s="9"/>
      <c r="AE147" s="9"/>
      <c r="AF147" s="9"/>
      <c r="AG147" s="9"/>
      <c r="AH147" s="9"/>
      <c r="AI147" s="9"/>
      <c r="AJ147" s="11">
        <f t="shared" si="8"/>
        <v>0</v>
      </c>
      <c r="AK147" s="11">
        <f t="shared" si="9"/>
        <v>0</v>
      </c>
      <c r="AL147" s="47" t="e">
        <f t="shared" si="10"/>
        <v>#DIV/0!</v>
      </c>
    </row>
    <row r="148" spans="1:38" x14ac:dyDescent="0.25">
      <c r="A148" s="10">
        <f t="shared" si="11"/>
        <v>147</v>
      </c>
      <c r="B148" s="11">
        <f>Enrollment!B148</f>
        <v>0</v>
      </c>
      <c r="C148" s="12">
        <f>Enrollment!D148</f>
        <v>0</v>
      </c>
      <c r="D148" s="51">
        <f>Enrollment!N148</f>
        <v>0</v>
      </c>
      <c r="E148" s="29"/>
      <c r="F148" s="29"/>
      <c r="G148" s="29"/>
      <c r="H148" s="29"/>
      <c r="I148" s="29"/>
      <c r="J148" s="29"/>
      <c r="K148" s="29"/>
      <c r="L148" s="29"/>
      <c r="M148" s="29"/>
      <c r="N148" s="29"/>
      <c r="O148" s="29"/>
      <c r="P148" s="9"/>
      <c r="Q148" s="9"/>
      <c r="R148" s="9"/>
      <c r="S148" s="9"/>
      <c r="T148" s="9"/>
      <c r="U148" s="9"/>
      <c r="V148" s="9"/>
      <c r="W148" s="9"/>
      <c r="X148" s="9"/>
      <c r="Y148" s="9"/>
      <c r="Z148" s="9"/>
      <c r="AA148" s="9"/>
      <c r="AB148" s="9"/>
      <c r="AC148" s="9"/>
      <c r="AD148" s="9"/>
      <c r="AE148" s="9"/>
      <c r="AF148" s="9"/>
      <c r="AG148" s="9"/>
      <c r="AH148" s="9"/>
      <c r="AI148" s="9"/>
      <c r="AJ148" s="11">
        <f t="shared" si="8"/>
        <v>0</v>
      </c>
      <c r="AK148" s="11">
        <f t="shared" si="9"/>
        <v>0</v>
      </c>
      <c r="AL148" s="47" t="e">
        <f t="shared" si="10"/>
        <v>#DIV/0!</v>
      </c>
    </row>
    <row r="149" spans="1:38" x14ac:dyDescent="0.25">
      <c r="A149" s="10">
        <f t="shared" si="11"/>
        <v>148</v>
      </c>
      <c r="B149" s="11">
        <f>Enrollment!B149</f>
        <v>0</v>
      </c>
      <c r="C149" s="12">
        <f>Enrollment!D149</f>
        <v>0</v>
      </c>
      <c r="D149" s="51">
        <f>Enrollment!N149</f>
        <v>0</v>
      </c>
      <c r="E149" s="29"/>
      <c r="F149" s="29"/>
      <c r="G149" s="29"/>
      <c r="H149" s="29"/>
      <c r="I149" s="29"/>
      <c r="J149" s="29"/>
      <c r="K149" s="29"/>
      <c r="L149" s="29"/>
      <c r="M149" s="29"/>
      <c r="N149" s="29"/>
      <c r="O149" s="29"/>
      <c r="P149" s="9"/>
      <c r="Q149" s="9"/>
      <c r="R149" s="9"/>
      <c r="S149" s="9"/>
      <c r="T149" s="9"/>
      <c r="U149" s="9"/>
      <c r="V149" s="9"/>
      <c r="W149" s="9"/>
      <c r="X149" s="9"/>
      <c r="Y149" s="9"/>
      <c r="Z149" s="9"/>
      <c r="AA149" s="9"/>
      <c r="AB149" s="9"/>
      <c r="AC149" s="9"/>
      <c r="AD149" s="9"/>
      <c r="AE149" s="9"/>
      <c r="AF149" s="9"/>
      <c r="AG149" s="9"/>
      <c r="AH149" s="9"/>
      <c r="AI149" s="9"/>
      <c r="AJ149" s="11">
        <f t="shared" si="8"/>
        <v>0</v>
      </c>
      <c r="AK149" s="11">
        <f t="shared" si="9"/>
        <v>0</v>
      </c>
      <c r="AL149" s="47" t="e">
        <f t="shared" si="10"/>
        <v>#DIV/0!</v>
      </c>
    </row>
    <row r="150" spans="1:38" x14ac:dyDescent="0.25">
      <c r="A150" s="10">
        <f t="shared" si="11"/>
        <v>149</v>
      </c>
      <c r="B150" s="11">
        <f>Enrollment!B150</f>
        <v>0</v>
      </c>
      <c r="C150" s="12">
        <f>Enrollment!D150</f>
        <v>0</v>
      </c>
      <c r="D150" s="51">
        <f>Enrollment!N150</f>
        <v>0</v>
      </c>
      <c r="E150" s="29"/>
      <c r="F150" s="29"/>
      <c r="G150" s="29"/>
      <c r="H150" s="29"/>
      <c r="I150" s="29"/>
      <c r="J150" s="29"/>
      <c r="K150" s="29"/>
      <c r="L150" s="29"/>
      <c r="M150" s="29"/>
      <c r="N150" s="29"/>
      <c r="O150" s="29"/>
      <c r="P150" s="9"/>
      <c r="Q150" s="9"/>
      <c r="R150" s="9"/>
      <c r="S150" s="9"/>
      <c r="T150" s="9"/>
      <c r="U150" s="9"/>
      <c r="V150" s="9"/>
      <c r="W150" s="9"/>
      <c r="X150" s="9"/>
      <c r="Y150" s="9"/>
      <c r="Z150" s="9"/>
      <c r="AA150" s="9"/>
      <c r="AB150" s="9"/>
      <c r="AC150" s="9"/>
      <c r="AD150" s="9"/>
      <c r="AE150" s="9"/>
      <c r="AF150" s="9"/>
      <c r="AG150" s="9"/>
      <c r="AH150" s="9"/>
      <c r="AI150" s="9"/>
      <c r="AJ150" s="11">
        <f t="shared" si="8"/>
        <v>0</v>
      </c>
      <c r="AK150" s="11">
        <f t="shared" si="9"/>
        <v>0</v>
      </c>
      <c r="AL150" s="47" t="e">
        <f t="shared" si="10"/>
        <v>#DIV/0!</v>
      </c>
    </row>
    <row r="151" spans="1:38" x14ac:dyDescent="0.25">
      <c r="A151" s="10">
        <f t="shared" si="11"/>
        <v>150</v>
      </c>
      <c r="B151" s="11">
        <f>Enrollment!B151</f>
        <v>0</v>
      </c>
      <c r="C151" s="12">
        <f>Enrollment!D151</f>
        <v>0</v>
      </c>
      <c r="D151" s="51">
        <f>Enrollment!N151</f>
        <v>0</v>
      </c>
      <c r="E151" s="29"/>
      <c r="F151" s="29"/>
      <c r="G151" s="29"/>
      <c r="H151" s="29"/>
      <c r="I151" s="29"/>
      <c r="J151" s="29"/>
      <c r="K151" s="29"/>
      <c r="L151" s="29"/>
      <c r="M151" s="29"/>
      <c r="N151" s="29"/>
      <c r="O151" s="29"/>
      <c r="P151" s="9"/>
      <c r="Q151" s="9"/>
      <c r="R151" s="9"/>
      <c r="S151" s="9"/>
      <c r="T151" s="9"/>
      <c r="U151" s="9"/>
      <c r="V151" s="9"/>
      <c r="W151" s="9"/>
      <c r="X151" s="9"/>
      <c r="Y151" s="9"/>
      <c r="Z151" s="9"/>
      <c r="AA151" s="9"/>
      <c r="AB151" s="9"/>
      <c r="AC151" s="9"/>
      <c r="AD151" s="9"/>
      <c r="AE151" s="9"/>
      <c r="AF151" s="9"/>
      <c r="AG151" s="9"/>
      <c r="AH151" s="9"/>
      <c r="AI151" s="9"/>
      <c r="AJ151" s="11">
        <f t="shared" si="8"/>
        <v>0</v>
      </c>
      <c r="AK151" s="11">
        <f t="shared" si="9"/>
        <v>0</v>
      </c>
      <c r="AL151" s="47" t="e">
        <f t="shared" si="10"/>
        <v>#DIV/0!</v>
      </c>
    </row>
    <row r="152" spans="1:38" x14ac:dyDescent="0.25">
      <c r="A152" s="10">
        <f t="shared" si="11"/>
        <v>151</v>
      </c>
      <c r="B152" s="11">
        <f>Enrollment!B152</f>
        <v>0</v>
      </c>
      <c r="C152" s="12">
        <f>Enrollment!D152</f>
        <v>0</v>
      </c>
      <c r="D152" s="51">
        <f>Enrollment!N152</f>
        <v>0</v>
      </c>
      <c r="E152" s="29"/>
      <c r="F152" s="29"/>
      <c r="G152" s="29"/>
      <c r="H152" s="29"/>
      <c r="I152" s="29"/>
      <c r="J152" s="29"/>
      <c r="K152" s="29"/>
      <c r="L152" s="29"/>
      <c r="M152" s="29"/>
      <c r="N152" s="29"/>
      <c r="O152" s="29"/>
      <c r="P152" s="9"/>
      <c r="Q152" s="9"/>
      <c r="R152" s="9"/>
      <c r="S152" s="9"/>
      <c r="T152" s="9"/>
      <c r="U152" s="9"/>
      <c r="V152" s="9"/>
      <c r="W152" s="9"/>
      <c r="X152" s="9"/>
      <c r="Y152" s="9"/>
      <c r="Z152" s="9"/>
      <c r="AA152" s="9"/>
      <c r="AB152" s="9"/>
      <c r="AC152" s="9"/>
      <c r="AD152" s="9"/>
      <c r="AE152" s="9"/>
      <c r="AF152" s="9"/>
      <c r="AG152" s="9"/>
      <c r="AH152" s="9"/>
      <c r="AI152" s="9"/>
      <c r="AJ152" s="11">
        <f t="shared" si="8"/>
        <v>0</v>
      </c>
      <c r="AK152" s="11">
        <f t="shared" si="9"/>
        <v>0</v>
      </c>
      <c r="AL152" s="47" t="e">
        <f t="shared" si="10"/>
        <v>#DIV/0!</v>
      </c>
    </row>
    <row r="153" spans="1:38" x14ac:dyDescent="0.25">
      <c r="A153" s="10">
        <f t="shared" si="11"/>
        <v>152</v>
      </c>
      <c r="B153" s="11">
        <f>Enrollment!B153</f>
        <v>0</v>
      </c>
      <c r="C153" s="12">
        <f>Enrollment!D153</f>
        <v>0</v>
      </c>
      <c r="D153" s="51">
        <f>Enrollment!N153</f>
        <v>0</v>
      </c>
      <c r="E153" s="29"/>
      <c r="F153" s="29"/>
      <c r="G153" s="29"/>
      <c r="H153" s="29"/>
      <c r="I153" s="29"/>
      <c r="J153" s="29"/>
      <c r="K153" s="29"/>
      <c r="L153" s="29"/>
      <c r="M153" s="29"/>
      <c r="N153" s="29"/>
      <c r="O153" s="29"/>
      <c r="P153" s="9"/>
      <c r="Q153" s="9"/>
      <c r="R153" s="9"/>
      <c r="S153" s="9"/>
      <c r="T153" s="9"/>
      <c r="U153" s="9"/>
      <c r="V153" s="9"/>
      <c r="W153" s="9"/>
      <c r="X153" s="9"/>
      <c r="Y153" s="9"/>
      <c r="Z153" s="9"/>
      <c r="AA153" s="9"/>
      <c r="AB153" s="9"/>
      <c r="AC153" s="9"/>
      <c r="AD153" s="9"/>
      <c r="AE153" s="9"/>
      <c r="AF153" s="9"/>
      <c r="AG153" s="9"/>
      <c r="AH153" s="9"/>
      <c r="AI153" s="9"/>
      <c r="AJ153" s="11">
        <f t="shared" si="8"/>
        <v>0</v>
      </c>
      <c r="AK153" s="11">
        <f t="shared" si="9"/>
        <v>0</v>
      </c>
      <c r="AL153" s="47" t="e">
        <f t="shared" si="10"/>
        <v>#DIV/0!</v>
      </c>
    </row>
    <row r="154" spans="1:38" x14ac:dyDescent="0.25">
      <c r="A154" s="10">
        <f t="shared" si="11"/>
        <v>153</v>
      </c>
      <c r="B154" s="11">
        <f>Enrollment!B154</f>
        <v>0</v>
      </c>
      <c r="C154" s="12">
        <f>Enrollment!D154</f>
        <v>0</v>
      </c>
      <c r="D154" s="51">
        <f>Enrollment!N154</f>
        <v>0</v>
      </c>
      <c r="E154" s="29"/>
      <c r="F154" s="29"/>
      <c r="G154" s="29"/>
      <c r="H154" s="29"/>
      <c r="I154" s="29"/>
      <c r="J154" s="29"/>
      <c r="K154" s="29"/>
      <c r="L154" s="29"/>
      <c r="M154" s="29"/>
      <c r="N154" s="29"/>
      <c r="O154" s="29"/>
      <c r="P154" s="9"/>
      <c r="Q154" s="9"/>
      <c r="R154" s="9"/>
      <c r="S154" s="9"/>
      <c r="T154" s="9"/>
      <c r="U154" s="9"/>
      <c r="V154" s="9"/>
      <c r="W154" s="9"/>
      <c r="X154" s="9"/>
      <c r="Y154" s="9"/>
      <c r="Z154" s="9"/>
      <c r="AA154" s="9"/>
      <c r="AB154" s="9"/>
      <c r="AC154" s="9"/>
      <c r="AD154" s="9"/>
      <c r="AE154" s="9"/>
      <c r="AF154" s="9"/>
      <c r="AG154" s="9"/>
      <c r="AH154" s="9"/>
      <c r="AI154" s="9"/>
      <c r="AJ154" s="11">
        <f t="shared" si="8"/>
        <v>0</v>
      </c>
      <c r="AK154" s="11">
        <f t="shared" si="9"/>
        <v>0</v>
      </c>
      <c r="AL154" s="47" t="e">
        <f t="shared" si="10"/>
        <v>#DIV/0!</v>
      </c>
    </row>
    <row r="155" spans="1:38" x14ac:dyDescent="0.25">
      <c r="A155" s="10">
        <f t="shared" si="11"/>
        <v>154</v>
      </c>
      <c r="B155" s="11">
        <f>Enrollment!B155</f>
        <v>0</v>
      </c>
      <c r="C155" s="12">
        <f>Enrollment!D155</f>
        <v>0</v>
      </c>
      <c r="D155" s="51">
        <f>Enrollment!N155</f>
        <v>0</v>
      </c>
      <c r="E155" s="29"/>
      <c r="F155" s="29"/>
      <c r="G155" s="29"/>
      <c r="H155" s="29"/>
      <c r="I155" s="29"/>
      <c r="J155" s="29"/>
      <c r="K155" s="29"/>
      <c r="L155" s="29"/>
      <c r="M155" s="29"/>
      <c r="N155" s="29"/>
      <c r="O155" s="29"/>
      <c r="P155" s="9"/>
      <c r="Q155" s="9"/>
      <c r="R155" s="9"/>
      <c r="S155" s="9"/>
      <c r="T155" s="9"/>
      <c r="U155" s="9"/>
      <c r="V155" s="9"/>
      <c r="W155" s="9"/>
      <c r="X155" s="9"/>
      <c r="Y155" s="9"/>
      <c r="Z155" s="9"/>
      <c r="AA155" s="9"/>
      <c r="AB155" s="9"/>
      <c r="AC155" s="9"/>
      <c r="AD155" s="9"/>
      <c r="AE155" s="9"/>
      <c r="AF155" s="9"/>
      <c r="AG155" s="9"/>
      <c r="AH155" s="9"/>
      <c r="AI155" s="9"/>
      <c r="AJ155" s="11">
        <f t="shared" si="8"/>
        <v>0</v>
      </c>
      <c r="AK155" s="11">
        <f t="shared" si="9"/>
        <v>0</v>
      </c>
      <c r="AL155" s="47" t="e">
        <f t="shared" si="10"/>
        <v>#DIV/0!</v>
      </c>
    </row>
    <row r="156" spans="1:38" x14ac:dyDescent="0.25">
      <c r="A156" s="10">
        <f t="shared" si="11"/>
        <v>155</v>
      </c>
      <c r="B156" s="11">
        <f>Enrollment!B156</f>
        <v>0</v>
      </c>
      <c r="C156" s="12">
        <f>Enrollment!D156</f>
        <v>0</v>
      </c>
      <c r="D156" s="51">
        <f>Enrollment!N156</f>
        <v>0</v>
      </c>
      <c r="E156" s="29"/>
      <c r="F156" s="29"/>
      <c r="G156" s="29"/>
      <c r="H156" s="29"/>
      <c r="I156" s="29"/>
      <c r="J156" s="29"/>
      <c r="K156" s="29"/>
      <c r="L156" s="29"/>
      <c r="M156" s="29"/>
      <c r="N156" s="29"/>
      <c r="O156" s="29"/>
      <c r="P156" s="9"/>
      <c r="Q156" s="9"/>
      <c r="R156" s="9"/>
      <c r="S156" s="9"/>
      <c r="T156" s="9"/>
      <c r="U156" s="9"/>
      <c r="V156" s="9"/>
      <c r="W156" s="9"/>
      <c r="X156" s="9"/>
      <c r="Y156" s="9"/>
      <c r="Z156" s="9"/>
      <c r="AA156" s="9"/>
      <c r="AB156" s="9"/>
      <c r="AC156" s="9"/>
      <c r="AD156" s="9"/>
      <c r="AE156" s="9"/>
      <c r="AF156" s="9"/>
      <c r="AG156" s="9"/>
      <c r="AH156" s="9"/>
      <c r="AI156" s="9"/>
      <c r="AJ156" s="11">
        <f t="shared" si="8"/>
        <v>0</v>
      </c>
      <c r="AK156" s="11">
        <f t="shared" si="9"/>
        <v>0</v>
      </c>
      <c r="AL156" s="47" t="e">
        <f t="shared" si="10"/>
        <v>#DIV/0!</v>
      </c>
    </row>
    <row r="157" spans="1:38" x14ac:dyDescent="0.25">
      <c r="A157" s="10">
        <f t="shared" si="11"/>
        <v>156</v>
      </c>
      <c r="B157" s="11">
        <f>Enrollment!B157</f>
        <v>0</v>
      </c>
      <c r="C157" s="12">
        <f>Enrollment!D157</f>
        <v>0</v>
      </c>
      <c r="D157" s="51">
        <f>Enrollment!N157</f>
        <v>0</v>
      </c>
      <c r="E157" s="29"/>
      <c r="F157" s="29"/>
      <c r="G157" s="29"/>
      <c r="H157" s="29"/>
      <c r="I157" s="29"/>
      <c r="J157" s="29"/>
      <c r="K157" s="29"/>
      <c r="L157" s="29"/>
      <c r="M157" s="29"/>
      <c r="N157" s="29"/>
      <c r="O157" s="29"/>
      <c r="P157" s="9"/>
      <c r="Q157" s="9"/>
      <c r="R157" s="9"/>
      <c r="S157" s="9"/>
      <c r="T157" s="9"/>
      <c r="U157" s="9"/>
      <c r="V157" s="9"/>
      <c r="W157" s="9"/>
      <c r="X157" s="9"/>
      <c r="Y157" s="9"/>
      <c r="Z157" s="9"/>
      <c r="AA157" s="9"/>
      <c r="AB157" s="9"/>
      <c r="AC157" s="9"/>
      <c r="AD157" s="9"/>
      <c r="AE157" s="9"/>
      <c r="AF157" s="9"/>
      <c r="AG157" s="9"/>
      <c r="AH157" s="9"/>
      <c r="AI157" s="9"/>
      <c r="AJ157" s="11">
        <f t="shared" si="8"/>
        <v>0</v>
      </c>
      <c r="AK157" s="11">
        <f t="shared" si="9"/>
        <v>0</v>
      </c>
      <c r="AL157" s="47" t="e">
        <f t="shared" si="10"/>
        <v>#DIV/0!</v>
      </c>
    </row>
    <row r="158" spans="1:38" x14ac:dyDescent="0.25">
      <c r="A158" s="10">
        <f t="shared" si="11"/>
        <v>157</v>
      </c>
      <c r="B158" s="11">
        <f>Enrollment!B158</f>
        <v>0</v>
      </c>
      <c r="C158" s="12">
        <f>Enrollment!D158</f>
        <v>0</v>
      </c>
      <c r="D158" s="51">
        <f>Enrollment!N158</f>
        <v>0</v>
      </c>
      <c r="E158" s="29"/>
      <c r="F158" s="29"/>
      <c r="G158" s="29"/>
      <c r="H158" s="29"/>
      <c r="I158" s="29"/>
      <c r="J158" s="29"/>
      <c r="K158" s="29"/>
      <c r="L158" s="29"/>
      <c r="M158" s="29"/>
      <c r="N158" s="29"/>
      <c r="O158" s="29"/>
      <c r="P158" s="9"/>
      <c r="Q158" s="9"/>
      <c r="R158" s="9"/>
      <c r="S158" s="9"/>
      <c r="T158" s="9"/>
      <c r="U158" s="9"/>
      <c r="V158" s="9"/>
      <c r="W158" s="9"/>
      <c r="X158" s="9"/>
      <c r="Y158" s="9"/>
      <c r="Z158" s="9"/>
      <c r="AA158" s="9"/>
      <c r="AB158" s="9"/>
      <c r="AC158" s="9"/>
      <c r="AD158" s="9"/>
      <c r="AE158" s="9"/>
      <c r="AF158" s="9"/>
      <c r="AG158" s="9"/>
      <c r="AH158" s="9"/>
      <c r="AI158" s="9"/>
      <c r="AJ158" s="11">
        <f t="shared" si="8"/>
        <v>0</v>
      </c>
      <c r="AK158" s="11">
        <f t="shared" si="9"/>
        <v>0</v>
      </c>
      <c r="AL158" s="47" t="e">
        <f t="shared" si="10"/>
        <v>#DIV/0!</v>
      </c>
    </row>
    <row r="159" spans="1:38" x14ac:dyDescent="0.25">
      <c r="A159" s="10">
        <f t="shared" si="11"/>
        <v>158</v>
      </c>
      <c r="B159" s="11">
        <f>Enrollment!B159</f>
        <v>0</v>
      </c>
      <c r="C159" s="12">
        <f>Enrollment!D159</f>
        <v>0</v>
      </c>
      <c r="D159" s="51">
        <f>Enrollment!N159</f>
        <v>0</v>
      </c>
      <c r="E159" s="29"/>
      <c r="F159" s="29"/>
      <c r="G159" s="29"/>
      <c r="H159" s="29"/>
      <c r="I159" s="29"/>
      <c r="J159" s="29"/>
      <c r="K159" s="29"/>
      <c r="L159" s="29"/>
      <c r="M159" s="29"/>
      <c r="N159" s="29"/>
      <c r="O159" s="29"/>
      <c r="P159" s="9"/>
      <c r="Q159" s="9"/>
      <c r="R159" s="9"/>
      <c r="S159" s="9"/>
      <c r="T159" s="9"/>
      <c r="U159" s="9"/>
      <c r="V159" s="9"/>
      <c r="W159" s="9"/>
      <c r="X159" s="9"/>
      <c r="Y159" s="9"/>
      <c r="Z159" s="9"/>
      <c r="AA159" s="9"/>
      <c r="AB159" s="9"/>
      <c r="AC159" s="9"/>
      <c r="AD159" s="9"/>
      <c r="AE159" s="9"/>
      <c r="AF159" s="9"/>
      <c r="AG159" s="9"/>
      <c r="AH159" s="9"/>
      <c r="AI159" s="9"/>
      <c r="AJ159" s="11">
        <f t="shared" si="8"/>
        <v>0</v>
      </c>
      <c r="AK159" s="11">
        <f t="shared" si="9"/>
        <v>0</v>
      </c>
      <c r="AL159" s="47" t="e">
        <f t="shared" si="10"/>
        <v>#DIV/0!</v>
      </c>
    </row>
    <row r="160" spans="1:38" x14ac:dyDescent="0.25">
      <c r="A160" s="10">
        <f t="shared" si="11"/>
        <v>159</v>
      </c>
      <c r="B160" s="11">
        <f>Enrollment!B160</f>
        <v>0</v>
      </c>
      <c r="C160" s="12">
        <f>Enrollment!D160</f>
        <v>0</v>
      </c>
      <c r="D160" s="51">
        <f>Enrollment!N160</f>
        <v>0</v>
      </c>
      <c r="E160" s="29"/>
      <c r="F160" s="29"/>
      <c r="G160" s="29"/>
      <c r="H160" s="29"/>
      <c r="I160" s="29"/>
      <c r="J160" s="29"/>
      <c r="K160" s="29"/>
      <c r="L160" s="29"/>
      <c r="M160" s="29"/>
      <c r="N160" s="29"/>
      <c r="O160" s="29"/>
      <c r="P160" s="9"/>
      <c r="Q160" s="9"/>
      <c r="R160" s="9"/>
      <c r="S160" s="9"/>
      <c r="T160" s="9"/>
      <c r="U160" s="9"/>
      <c r="V160" s="9"/>
      <c r="W160" s="9"/>
      <c r="X160" s="9"/>
      <c r="Y160" s="9"/>
      <c r="Z160" s="9"/>
      <c r="AA160" s="9"/>
      <c r="AB160" s="9"/>
      <c r="AC160" s="9"/>
      <c r="AD160" s="9"/>
      <c r="AE160" s="9"/>
      <c r="AF160" s="9"/>
      <c r="AG160" s="9"/>
      <c r="AH160" s="9"/>
      <c r="AI160" s="9"/>
      <c r="AJ160" s="11">
        <f t="shared" si="8"/>
        <v>0</v>
      </c>
      <c r="AK160" s="11">
        <f t="shared" si="9"/>
        <v>0</v>
      </c>
      <c r="AL160" s="47" t="e">
        <f t="shared" si="10"/>
        <v>#DIV/0!</v>
      </c>
    </row>
    <row r="161" spans="1:38" x14ac:dyDescent="0.25">
      <c r="A161" s="10">
        <f t="shared" si="11"/>
        <v>160</v>
      </c>
      <c r="B161" s="11">
        <f>Enrollment!B161</f>
        <v>0</v>
      </c>
      <c r="C161" s="12">
        <f>Enrollment!D161</f>
        <v>0</v>
      </c>
      <c r="D161" s="51">
        <f>Enrollment!N161</f>
        <v>0</v>
      </c>
      <c r="E161" s="29"/>
      <c r="F161" s="29"/>
      <c r="G161" s="29"/>
      <c r="H161" s="29"/>
      <c r="I161" s="29"/>
      <c r="J161" s="29"/>
      <c r="K161" s="29"/>
      <c r="L161" s="29"/>
      <c r="M161" s="29"/>
      <c r="N161" s="29"/>
      <c r="O161" s="29"/>
      <c r="P161" s="9"/>
      <c r="Q161" s="9"/>
      <c r="R161" s="9"/>
      <c r="S161" s="9"/>
      <c r="T161" s="9"/>
      <c r="U161" s="9"/>
      <c r="V161" s="9"/>
      <c r="W161" s="9"/>
      <c r="X161" s="9"/>
      <c r="Y161" s="9"/>
      <c r="Z161" s="9"/>
      <c r="AA161" s="9"/>
      <c r="AB161" s="9"/>
      <c r="AC161" s="9"/>
      <c r="AD161" s="9"/>
      <c r="AE161" s="9"/>
      <c r="AF161" s="9"/>
      <c r="AG161" s="9"/>
      <c r="AH161" s="9"/>
      <c r="AI161" s="9"/>
      <c r="AJ161" s="11">
        <f t="shared" si="8"/>
        <v>0</v>
      </c>
      <c r="AK161" s="11">
        <f t="shared" si="9"/>
        <v>0</v>
      </c>
      <c r="AL161" s="47" t="e">
        <f t="shared" si="10"/>
        <v>#DIV/0!</v>
      </c>
    </row>
    <row r="162" spans="1:38" x14ac:dyDescent="0.25">
      <c r="A162" s="10">
        <f t="shared" si="11"/>
        <v>161</v>
      </c>
      <c r="B162" s="11">
        <f>Enrollment!B162</f>
        <v>0</v>
      </c>
      <c r="C162" s="12">
        <f>Enrollment!D162</f>
        <v>0</v>
      </c>
      <c r="D162" s="51">
        <f>Enrollment!N162</f>
        <v>0</v>
      </c>
      <c r="E162" s="29"/>
      <c r="F162" s="29"/>
      <c r="G162" s="29"/>
      <c r="H162" s="29"/>
      <c r="I162" s="29"/>
      <c r="J162" s="29"/>
      <c r="K162" s="29"/>
      <c r="L162" s="29"/>
      <c r="M162" s="29"/>
      <c r="N162" s="29"/>
      <c r="O162" s="29"/>
      <c r="P162" s="9"/>
      <c r="Q162" s="9"/>
      <c r="R162" s="9"/>
      <c r="S162" s="9"/>
      <c r="T162" s="9"/>
      <c r="U162" s="9"/>
      <c r="V162" s="9"/>
      <c r="W162" s="9"/>
      <c r="X162" s="9"/>
      <c r="Y162" s="9"/>
      <c r="Z162" s="9"/>
      <c r="AA162" s="9"/>
      <c r="AB162" s="9"/>
      <c r="AC162" s="9"/>
      <c r="AD162" s="9"/>
      <c r="AE162" s="9"/>
      <c r="AF162" s="9"/>
      <c r="AG162" s="9"/>
      <c r="AH162" s="9"/>
      <c r="AI162" s="9"/>
      <c r="AJ162" s="11">
        <f t="shared" si="8"/>
        <v>0</v>
      </c>
      <c r="AK162" s="11">
        <f t="shared" si="9"/>
        <v>0</v>
      </c>
      <c r="AL162" s="47" t="e">
        <f t="shared" si="10"/>
        <v>#DIV/0!</v>
      </c>
    </row>
    <row r="163" spans="1:38" x14ac:dyDescent="0.25">
      <c r="A163" s="10">
        <f t="shared" si="11"/>
        <v>162</v>
      </c>
      <c r="B163" s="11">
        <f>Enrollment!B163</f>
        <v>0</v>
      </c>
      <c r="C163" s="12">
        <f>Enrollment!D163</f>
        <v>0</v>
      </c>
      <c r="D163" s="51">
        <f>Enrollment!N163</f>
        <v>0</v>
      </c>
      <c r="E163" s="29"/>
      <c r="F163" s="29"/>
      <c r="G163" s="29"/>
      <c r="H163" s="29"/>
      <c r="I163" s="29"/>
      <c r="J163" s="29"/>
      <c r="K163" s="29"/>
      <c r="L163" s="29"/>
      <c r="M163" s="29"/>
      <c r="N163" s="29"/>
      <c r="O163" s="29"/>
      <c r="P163" s="9"/>
      <c r="Q163" s="9"/>
      <c r="R163" s="9"/>
      <c r="S163" s="9"/>
      <c r="T163" s="9"/>
      <c r="U163" s="9"/>
      <c r="V163" s="9"/>
      <c r="W163" s="9"/>
      <c r="X163" s="9"/>
      <c r="Y163" s="9"/>
      <c r="Z163" s="9"/>
      <c r="AA163" s="9"/>
      <c r="AB163" s="9"/>
      <c r="AC163" s="9"/>
      <c r="AD163" s="9"/>
      <c r="AE163" s="9"/>
      <c r="AF163" s="9"/>
      <c r="AG163" s="9"/>
      <c r="AH163" s="9"/>
      <c r="AI163" s="9"/>
      <c r="AJ163" s="11">
        <f t="shared" si="8"/>
        <v>0</v>
      </c>
      <c r="AK163" s="11">
        <f t="shared" si="9"/>
        <v>0</v>
      </c>
      <c r="AL163" s="47" t="e">
        <f t="shared" si="10"/>
        <v>#DIV/0!</v>
      </c>
    </row>
    <row r="164" spans="1:38" x14ac:dyDescent="0.25">
      <c r="A164" s="10">
        <f t="shared" si="11"/>
        <v>163</v>
      </c>
      <c r="B164" s="11">
        <f>Enrollment!B164</f>
        <v>0</v>
      </c>
      <c r="C164" s="12">
        <f>Enrollment!D164</f>
        <v>0</v>
      </c>
      <c r="D164" s="51">
        <f>Enrollment!N164</f>
        <v>0</v>
      </c>
      <c r="E164" s="29"/>
      <c r="F164" s="29"/>
      <c r="G164" s="29"/>
      <c r="H164" s="29"/>
      <c r="I164" s="29"/>
      <c r="J164" s="29"/>
      <c r="K164" s="29"/>
      <c r="L164" s="29"/>
      <c r="M164" s="29"/>
      <c r="N164" s="29"/>
      <c r="O164" s="29"/>
      <c r="P164" s="9"/>
      <c r="Q164" s="9"/>
      <c r="R164" s="9"/>
      <c r="S164" s="9"/>
      <c r="T164" s="9"/>
      <c r="U164" s="9"/>
      <c r="V164" s="9"/>
      <c r="W164" s="9"/>
      <c r="X164" s="9"/>
      <c r="Y164" s="9"/>
      <c r="Z164" s="9"/>
      <c r="AA164" s="9"/>
      <c r="AB164" s="9"/>
      <c r="AC164" s="9"/>
      <c r="AD164" s="9"/>
      <c r="AE164" s="9"/>
      <c r="AF164" s="9"/>
      <c r="AG164" s="9"/>
      <c r="AH164" s="9"/>
      <c r="AI164" s="9"/>
      <c r="AJ164" s="11">
        <f t="shared" si="8"/>
        <v>0</v>
      </c>
      <c r="AK164" s="11">
        <f t="shared" si="9"/>
        <v>0</v>
      </c>
      <c r="AL164" s="47" t="e">
        <f t="shared" si="10"/>
        <v>#DIV/0!</v>
      </c>
    </row>
    <row r="165" spans="1:38" x14ac:dyDescent="0.25">
      <c r="A165" s="10">
        <f t="shared" si="11"/>
        <v>164</v>
      </c>
      <c r="B165" s="11">
        <f>Enrollment!B165</f>
        <v>0</v>
      </c>
      <c r="C165" s="12">
        <f>Enrollment!D165</f>
        <v>0</v>
      </c>
      <c r="D165" s="51">
        <f>Enrollment!N165</f>
        <v>0</v>
      </c>
      <c r="E165" s="29"/>
      <c r="F165" s="29"/>
      <c r="G165" s="29"/>
      <c r="H165" s="29"/>
      <c r="I165" s="29"/>
      <c r="J165" s="29"/>
      <c r="K165" s="29"/>
      <c r="L165" s="29"/>
      <c r="M165" s="29"/>
      <c r="N165" s="29"/>
      <c r="O165" s="29"/>
      <c r="P165" s="9"/>
      <c r="Q165" s="9"/>
      <c r="R165" s="9"/>
      <c r="S165" s="9"/>
      <c r="T165" s="9"/>
      <c r="U165" s="9"/>
      <c r="V165" s="9"/>
      <c r="W165" s="9"/>
      <c r="X165" s="9"/>
      <c r="Y165" s="9"/>
      <c r="Z165" s="9"/>
      <c r="AA165" s="9"/>
      <c r="AB165" s="9"/>
      <c r="AC165" s="9"/>
      <c r="AD165" s="9"/>
      <c r="AE165" s="9"/>
      <c r="AF165" s="9"/>
      <c r="AG165" s="9"/>
      <c r="AH165" s="9"/>
      <c r="AI165" s="9"/>
      <c r="AJ165" s="11">
        <f t="shared" si="8"/>
        <v>0</v>
      </c>
      <c r="AK165" s="11">
        <f t="shared" si="9"/>
        <v>0</v>
      </c>
      <c r="AL165" s="47" t="e">
        <f t="shared" si="10"/>
        <v>#DIV/0!</v>
      </c>
    </row>
    <row r="166" spans="1:38" x14ac:dyDescent="0.25">
      <c r="A166" s="10">
        <f t="shared" si="11"/>
        <v>165</v>
      </c>
      <c r="B166" s="11">
        <f>Enrollment!B166</f>
        <v>0</v>
      </c>
      <c r="C166" s="12">
        <f>Enrollment!D166</f>
        <v>0</v>
      </c>
      <c r="D166" s="51">
        <f>Enrollment!N166</f>
        <v>0</v>
      </c>
      <c r="E166" s="29"/>
      <c r="F166" s="29"/>
      <c r="G166" s="29"/>
      <c r="H166" s="29"/>
      <c r="I166" s="29"/>
      <c r="J166" s="29"/>
      <c r="K166" s="29"/>
      <c r="L166" s="29"/>
      <c r="M166" s="29"/>
      <c r="N166" s="29"/>
      <c r="O166" s="29"/>
      <c r="P166" s="9"/>
      <c r="Q166" s="9"/>
      <c r="R166" s="9"/>
      <c r="S166" s="9"/>
      <c r="T166" s="9"/>
      <c r="U166" s="9"/>
      <c r="V166" s="9"/>
      <c r="W166" s="9"/>
      <c r="X166" s="9"/>
      <c r="Y166" s="9"/>
      <c r="Z166" s="9"/>
      <c r="AA166" s="9"/>
      <c r="AB166" s="9"/>
      <c r="AC166" s="9"/>
      <c r="AD166" s="9"/>
      <c r="AE166" s="9"/>
      <c r="AF166" s="9"/>
      <c r="AG166" s="9"/>
      <c r="AH166" s="9"/>
      <c r="AI166" s="9"/>
      <c r="AJ166" s="11">
        <f t="shared" si="8"/>
        <v>0</v>
      </c>
      <c r="AK166" s="11">
        <f t="shared" si="9"/>
        <v>0</v>
      </c>
      <c r="AL166" s="47" t="e">
        <f t="shared" si="10"/>
        <v>#DIV/0!</v>
      </c>
    </row>
    <row r="167" spans="1:38" x14ac:dyDescent="0.25">
      <c r="A167" s="10">
        <f t="shared" si="11"/>
        <v>166</v>
      </c>
      <c r="B167" s="11">
        <f>Enrollment!B167</f>
        <v>0</v>
      </c>
      <c r="C167" s="12">
        <f>Enrollment!D167</f>
        <v>0</v>
      </c>
      <c r="D167" s="51">
        <f>Enrollment!N167</f>
        <v>0</v>
      </c>
      <c r="E167" s="29"/>
      <c r="F167" s="29"/>
      <c r="G167" s="29"/>
      <c r="H167" s="29"/>
      <c r="I167" s="29"/>
      <c r="J167" s="29"/>
      <c r="K167" s="29"/>
      <c r="L167" s="29"/>
      <c r="M167" s="29"/>
      <c r="N167" s="29"/>
      <c r="O167" s="29"/>
      <c r="P167" s="9"/>
      <c r="Q167" s="9"/>
      <c r="R167" s="9"/>
      <c r="S167" s="9"/>
      <c r="T167" s="9"/>
      <c r="U167" s="9"/>
      <c r="V167" s="9"/>
      <c r="W167" s="9"/>
      <c r="X167" s="9"/>
      <c r="Y167" s="9"/>
      <c r="Z167" s="9"/>
      <c r="AA167" s="9"/>
      <c r="AB167" s="9"/>
      <c r="AC167" s="9"/>
      <c r="AD167" s="9"/>
      <c r="AE167" s="9"/>
      <c r="AF167" s="9"/>
      <c r="AG167" s="9"/>
      <c r="AH167" s="9"/>
      <c r="AI167" s="9"/>
      <c r="AJ167" s="11">
        <f t="shared" si="8"/>
        <v>0</v>
      </c>
      <c r="AK167" s="11">
        <f t="shared" si="9"/>
        <v>0</v>
      </c>
      <c r="AL167" s="47" t="e">
        <f t="shared" si="10"/>
        <v>#DIV/0!</v>
      </c>
    </row>
    <row r="168" spans="1:38" x14ac:dyDescent="0.25">
      <c r="A168" s="10">
        <f t="shared" si="11"/>
        <v>167</v>
      </c>
      <c r="B168" s="11">
        <f>Enrollment!B168</f>
        <v>0</v>
      </c>
      <c r="C168" s="12">
        <f>Enrollment!D168</f>
        <v>0</v>
      </c>
      <c r="D168" s="51">
        <f>Enrollment!N168</f>
        <v>0</v>
      </c>
      <c r="E168" s="29"/>
      <c r="F168" s="29"/>
      <c r="G168" s="29"/>
      <c r="H168" s="29"/>
      <c r="I168" s="29"/>
      <c r="J168" s="29"/>
      <c r="K168" s="29"/>
      <c r="L168" s="29"/>
      <c r="M168" s="29"/>
      <c r="N168" s="29"/>
      <c r="O168" s="29"/>
      <c r="P168" s="9"/>
      <c r="Q168" s="9"/>
      <c r="R168" s="9"/>
      <c r="S168" s="9"/>
      <c r="T168" s="9"/>
      <c r="U168" s="9"/>
      <c r="V168" s="9"/>
      <c r="W168" s="9"/>
      <c r="X168" s="9"/>
      <c r="Y168" s="9"/>
      <c r="Z168" s="9"/>
      <c r="AA168" s="9"/>
      <c r="AB168" s="9"/>
      <c r="AC168" s="9"/>
      <c r="AD168" s="9"/>
      <c r="AE168" s="9"/>
      <c r="AF168" s="9"/>
      <c r="AG168" s="9"/>
      <c r="AH168" s="9"/>
      <c r="AI168" s="9"/>
      <c r="AJ168" s="11">
        <f t="shared" si="8"/>
        <v>0</v>
      </c>
      <c r="AK168" s="11">
        <f t="shared" si="9"/>
        <v>0</v>
      </c>
      <c r="AL168" s="47" t="e">
        <f t="shared" si="10"/>
        <v>#DIV/0!</v>
      </c>
    </row>
    <row r="169" spans="1:38" x14ac:dyDescent="0.25">
      <c r="A169" s="10">
        <f t="shared" si="11"/>
        <v>168</v>
      </c>
      <c r="B169" s="11">
        <f>Enrollment!B169</f>
        <v>0</v>
      </c>
      <c r="C169" s="12">
        <f>Enrollment!D169</f>
        <v>0</v>
      </c>
      <c r="D169" s="51">
        <f>Enrollment!N169</f>
        <v>0</v>
      </c>
      <c r="E169" s="29"/>
      <c r="F169" s="29"/>
      <c r="G169" s="29"/>
      <c r="H169" s="29"/>
      <c r="I169" s="29"/>
      <c r="J169" s="29"/>
      <c r="K169" s="29"/>
      <c r="L169" s="29"/>
      <c r="M169" s="29"/>
      <c r="N169" s="29"/>
      <c r="O169" s="29"/>
      <c r="P169" s="9"/>
      <c r="Q169" s="9"/>
      <c r="R169" s="9"/>
      <c r="S169" s="9"/>
      <c r="T169" s="9"/>
      <c r="U169" s="9"/>
      <c r="V169" s="9"/>
      <c r="W169" s="9"/>
      <c r="X169" s="9"/>
      <c r="Y169" s="9"/>
      <c r="Z169" s="9"/>
      <c r="AA169" s="9"/>
      <c r="AB169" s="9"/>
      <c r="AC169" s="9"/>
      <c r="AD169" s="9"/>
      <c r="AE169" s="9"/>
      <c r="AF169" s="9"/>
      <c r="AG169" s="9"/>
      <c r="AH169" s="9"/>
      <c r="AI169" s="9"/>
      <c r="AJ169" s="11">
        <f t="shared" si="8"/>
        <v>0</v>
      </c>
      <c r="AK169" s="11">
        <f t="shared" si="9"/>
        <v>0</v>
      </c>
      <c r="AL169" s="47" t="e">
        <f t="shared" si="10"/>
        <v>#DIV/0!</v>
      </c>
    </row>
    <row r="170" spans="1:38" x14ac:dyDescent="0.25">
      <c r="A170" s="10">
        <f t="shared" si="11"/>
        <v>169</v>
      </c>
      <c r="B170" s="11">
        <f>Enrollment!B170</f>
        <v>0</v>
      </c>
      <c r="C170" s="12">
        <f>Enrollment!D170</f>
        <v>0</v>
      </c>
      <c r="D170" s="51">
        <f>Enrollment!N170</f>
        <v>0</v>
      </c>
      <c r="E170" s="29"/>
      <c r="F170" s="29"/>
      <c r="G170" s="29"/>
      <c r="H170" s="29"/>
      <c r="I170" s="29"/>
      <c r="J170" s="29"/>
      <c r="K170" s="29"/>
      <c r="L170" s="29"/>
      <c r="M170" s="29"/>
      <c r="N170" s="29"/>
      <c r="O170" s="29"/>
      <c r="P170" s="9"/>
      <c r="Q170" s="9"/>
      <c r="R170" s="9"/>
      <c r="S170" s="9"/>
      <c r="T170" s="9"/>
      <c r="U170" s="9"/>
      <c r="V170" s="9"/>
      <c r="W170" s="9"/>
      <c r="X170" s="9"/>
      <c r="Y170" s="9"/>
      <c r="Z170" s="9"/>
      <c r="AA170" s="9"/>
      <c r="AB170" s="9"/>
      <c r="AC170" s="9"/>
      <c r="AD170" s="9"/>
      <c r="AE170" s="9"/>
      <c r="AF170" s="9"/>
      <c r="AG170" s="9"/>
      <c r="AH170" s="9"/>
      <c r="AI170" s="9"/>
      <c r="AJ170" s="11">
        <f t="shared" si="8"/>
        <v>0</v>
      </c>
      <c r="AK170" s="11">
        <f t="shared" si="9"/>
        <v>0</v>
      </c>
      <c r="AL170" s="47" t="e">
        <f t="shared" si="10"/>
        <v>#DIV/0!</v>
      </c>
    </row>
    <row r="171" spans="1:38" x14ac:dyDescent="0.25">
      <c r="A171" s="10">
        <f t="shared" si="11"/>
        <v>170</v>
      </c>
      <c r="B171" s="11">
        <f>Enrollment!B171</f>
        <v>0</v>
      </c>
      <c r="C171" s="12">
        <f>Enrollment!D171</f>
        <v>0</v>
      </c>
      <c r="D171" s="51">
        <f>Enrollment!N171</f>
        <v>0</v>
      </c>
      <c r="E171" s="29"/>
      <c r="F171" s="29"/>
      <c r="G171" s="29"/>
      <c r="H171" s="29"/>
      <c r="I171" s="29"/>
      <c r="J171" s="29"/>
      <c r="K171" s="29"/>
      <c r="L171" s="29"/>
      <c r="M171" s="29"/>
      <c r="N171" s="29"/>
      <c r="O171" s="29"/>
      <c r="P171" s="9"/>
      <c r="Q171" s="9"/>
      <c r="R171" s="9"/>
      <c r="S171" s="9"/>
      <c r="T171" s="9"/>
      <c r="U171" s="9"/>
      <c r="V171" s="9"/>
      <c r="W171" s="9"/>
      <c r="X171" s="9"/>
      <c r="Y171" s="9"/>
      <c r="Z171" s="9"/>
      <c r="AA171" s="9"/>
      <c r="AB171" s="9"/>
      <c r="AC171" s="9"/>
      <c r="AD171" s="9"/>
      <c r="AE171" s="9"/>
      <c r="AF171" s="9"/>
      <c r="AG171" s="9"/>
      <c r="AH171" s="9"/>
      <c r="AI171" s="9"/>
      <c r="AJ171" s="11">
        <f t="shared" si="8"/>
        <v>0</v>
      </c>
      <c r="AK171" s="11">
        <f t="shared" si="9"/>
        <v>0</v>
      </c>
      <c r="AL171" s="47" t="e">
        <f t="shared" si="10"/>
        <v>#DIV/0!</v>
      </c>
    </row>
    <row r="172" spans="1:38" x14ac:dyDescent="0.25">
      <c r="A172" s="10">
        <f t="shared" si="11"/>
        <v>171</v>
      </c>
      <c r="B172" s="11">
        <f>Enrollment!B172</f>
        <v>0</v>
      </c>
      <c r="C172" s="12">
        <f>Enrollment!D172</f>
        <v>0</v>
      </c>
      <c r="D172" s="51">
        <f>Enrollment!N172</f>
        <v>0</v>
      </c>
      <c r="E172" s="29"/>
      <c r="F172" s="29"/>
      <c r="G172" s="29"/>
      <c r="H172" s="29"/>
      <c r="I172" s="29"/>
      <c r="J172" s="29"/>
      <c r="K172" s="29"/>
      <c r="L172" s="29"/>
      <c r="M172" s="29"/>
      <c r="N172" s="29"/>
      <c r="O172" s="29"/>
      <c r="P172" s="9"/>
      <c r="Q172" s="9"/>
      <c r="R172" s="9"/>
      <c r="S172" s="9"/>
      <c r="T172" s="9"/>
      <c r="U172" s="9"/>
      <c r="V172" s="9"/>
      <c r="W172" s="9"/>
      <c r="X172" s="9"/>
      <c r="Y172" s="9"/>
      <c r="Z172" s="9"/>
      <c r="AA172" s="9"/>
      <c r="AB172" s="9"/>
      <c r="AC172" s="9"/>
      <c r="AD172" s="9"/>
      <c r="AE172" s="9"/>
      <c r="AF172" s="9"/>
      <c r="AG172" s="9"/>
      <c r="AH172" s="9"/>
      <c r="AI172" s="9"/>
      <c r="AJ172" s="11">
        <f t="shared" si="8"/>
        <v>0</v>
      </c>
      <c r="AK172" s="11">
        <f t="shared" si="9"/>
        <v>0</v>
      </c>
      <c r="AL172" s="47" t="e">
        <f t="shared" si="10"/>
        <v>#DIV/0!</v>
      </c>
    </row>
    <row r="173" spans="1:38" x14ac:dyDescent="0.25">
      <c r="A173" s="10">
        <f t="shared" si="11"/>
        <v>172</v>
      </c>
      <c r="B173" s="11">
        <f>Enrollment!B173</f>
        <v>0</v>
      </c>
      <c r="C173" s="12">
        <f>Enrollment!D173</f>
        <v>0</v>
      </c>
      <c r="D173" s="51">
        <f>Enrollment!N173</f>
        <v>0</v>
      </c>
      <c r="E173" s="29"/>
      <c r="F173" s="29"/>
      <c r="G173" s="29"/>
      <c r="H173" s="29"/>
      <c r="I173" s="29"/>
      <c r="J173" s="29"/>
      <c r="K173" s="29"/>
      <c r="L173" s="29"/>
      <c r="M173" s="29"/>
      <c r="N173" s="29"/>
      <c r="O173" s="29"/>
      <c r="P173" s="9"/>
      <c r="Q173" s="9"/>
      <c r="R173" s="9"/>
      <c r="S173" s="9"/>
      <c r="T173" s="9"/>
      <c r="U173" s="9"/>
      <c r="V173" s="9"/>
      <c r="W173" s="9"/>
      <c r="X173" s="9"/>
      <c r="Y173" s="9"/>
      <c r="Z173" s="9"/>
      <c r="AA173" s="9"/>
      <c r="AB173" s="9"/>
      <c r="AC173" s="9"/>
      <c r="AD173" s="9"/>
      <c r="AE173" s="9"/>
      <c r="AF173" s="9"/>
      <c r="AG173" s="9"/>
      <c r="AH173" s="9"/>
      <c r="AI173" s="9"/>
      <c r="AJ173" s="11">
        <f t="shared" si="8"/>
        <v>0</v>
      </c>
      <c r="AK173" s="11">
        <f t="shared" si="9"/>
        <v>0</v>
      </c>
      <c r="AL173" s="47" t="e">
        <f t="shared" si="10"/>
        <v>#DIV/0!</v>
      </c>
    </row>
    <row r="174" spans="1:38" x14ac:dyDescent="0.25">
      <c r="A174" s="10">
        <f t="shared" si="11"/>
        <v>173</v>
      </c>
      <c r="B174" s="11">
        <f>Enrollment!B174</f>
        <v>0</v>
      </c>
      <c r="C174" s="12">
        <f>Enrollment!D174</f>
        <v>0</v>
      </c>
      <c r="D174" s="51">
        <f>Enrollment!N174</f>
        <v>0</v>
      </c>
      <c r="E174" s="29"/>
      <c r="F174" s="29"/>
      <c r="G174" s="29"/>
      <c r="H174" s="29"/>
      <c r="I174" s="29"/>
      <c r="J174" s="29"/>
      <c r="K174" s="29"/>
      <c r="L174" s="29"/>
      <c r="M174" s="29"/>
      <c r="N174" s="29"/>
      <c r="O174" s="29"/>
      <c r="P174" s="9"/>
      <c r="Q174" s="9"/>
      <c r="R174" s="9"/>
      <c r="S174" s="9"/>
      <c r="T174" s="9"/>
      <c r="U174" s="9"/>
      <c r="V174" s="9"/>
      <c r="W174" s="9"/>
      <c r="X174" s="9"/>
      <c r="Y174" s="9"/>
      <c r="Z174" s="9"/>
      <c r="AA174" s="9"/>
      <c r="AB174" s="9"/>
      <c r="AC174" s="9"/>
      <c r="AD174" s="9"/>
      <c r="AE174" s="9"/>
      <c r="AF174" s="9"/>
      <c r="AG174" s="9"/>
      <c r="AH174" s="9"/>
      <c r="AI174" s="9"/>
      <c r="AJ174" s="11">
        <f t="shared" si="8"/>
        <v>0</v>
      </c>
      <c r="AK174" s="11">
        <f t="shared" si="9"/>
        <v>0</v>
      </c>
      <c r="AL174" s="47" t="e">
        <f t="shared" si="10"/>
        <v>#DIV/0!</v>
      </c>
    </row>
    <row r="175" spans="1:38" x14ac:dyDescent="0.25">
      <c r="A175" s="10">
        <f t="shared" si="11"/>
        <v>174</v>
      </c>
      <c r="B175" s="11">
        <f>Enrollment!B175</f>
        <v>0</v>
      </c>
      <c r="C175" s="12">
        <f>Enrollment!D175</f>
        <v>0</v>
      </c>
      <c r="D175" s="51">
        <f>Enrollment!N175</f>
        <v>0</v>
      </c>
      <c r="E175" s="29"/>
      <c r="F175" s="29"/>
      <c r="G175" s="29"/>
      <c r="H175" s="29"/>
      <c r="I175" s="29"/>
      <c r="J175" s="29"/>
      <c r="K175" s="29"/>
      <c r="L175" s="29"/>
      <c r="M175" s="29"/>
      <c r="N175" s="29"/>
      <c r="O175" s="29"/>
      <c r="P175" s="9"/>
      <c r="Q175" s="9"/>
      <c r="R175" s="9"/>
      <c r="S175" s="9"/>
      <c r="T175" s="9"/>
      <c r="U175" s="9"/>
      <c r="V175" s="9"/>
      <c r="W175" s="9"/>
      <c r="X175" s="9"/>
      <c r="Y175" s="9"/>
      <c r="Z175" s="9"/>
      <c r="AA175" s="9"/>
      <c r="AB175" s="9"/>
      <c r="AC175" s="9"/>
      <c r="AD175" s="9"/>
      <c r="AE175" s="9"/>
      <c r="AF175" s="9"/>
      <c r="AG175" s="9"/>
      <c r="AH175" s="9"/>
      <c r="AI175" s="9"/>
      <c r="AJ175" s="11">
        <f t="shared" si="8"/>
        <v>0</v>
      </c>
      <c r="AK175" s="11">
        <f t="shared" si="9"/>
        <v>0</v>
      </c>
      <c r="AL175" s="47" t="e">
        <f t="shared" si="10"/>
        <v>#DIV/0!</v>
      </c>
    </row>
    <row r="176" spans="1:38" x14ac:dyDescent="0.25">
      <c r="A176" s="10">
        <f t="shared" si="11"/>
        <v>175</v>
      </c>
      <c r="B176" s="11">
        <f>Enrollment!B176</f>
        <v>0</v>
      </c>
      <c r="C176" s="12">
        <f>Enrollment!D176</f>
        <v>0</v>
      </c>
      <c r="D176" s="51">
        <f>Enrollment!N176</f>
        <v>0</v>
      </c>
      <c r="E176" s="29"/>
      <c r="F176" s="29"/>
      <c r="G176" s="29"/>
      <c r="H176" s="29"/>
      <c r="I176" s="29"/>
      <c r="J176" s="29"/>
      <c r="K176" s="29"/>
      <c r="L176" s="29"/>
      <c r="M176" s="29"/>
      <c r="N176" s="29"/>
      <c r="O176" s="29"/>
      <c r="P176" s="9"/>
      <c r="Q176" s="9"/>
      <c r="R176" s="9"/>
      <c r="S176" s="9"/>
      <c r="T176" s="9"/>
      <c r="U176" s="9"/>
      <c r="V176" s="9"/>
      <c r="W176" s="9"/>
      <c r="X176" s="9"/>
      <c r="Y176" s="9"/>
      <c r="Z176" s="9"/>
      <c r="AA176" s="9"/>
      <c r="AB176" s="9"/>
      <c r="AC176" s="9"/>
      <c r="AD176" s="9"/>
      <c r="AE176" s="9"/>
      <c r="AF176" s="9"/>
      <c r="AG176" s="9"/>
      <c r="AH176" s="9"/>
      <c r="AI176" s="9"/>
      <c r="AJ176" s="11">
        <f t="shared" si="8"/>
        <v>0</v>
      </c>
      <c r="AK176" s="11">
        <f t="shared" si="9"/>
        <v>0</v>
      </c>
      <c r="AL176" s="47" t="e">
        <f t="shared" si="10"/>
        <v>#DIV/0!</v>
      </c>
    </row>
    <row r="177" spans="1:38" x14ac:dyDescent="0.25">
      <c r="A177" s="10">
        <f t="shared" si="11"/>
        <v>176</v>
      </c>
      <c r="B177" s="11">
        <f>Enrollment!B177</f>
        <v>0</v>
      </c>
      <c r="C177" s="12">
        <f>Enrollment!D177</f>
        <v>0</v>
      </c>
      <c r="D177" s="51">
        <f>Enrollment!N177</f>
        <v>0</v>
      </c>
      <c r="E177" s="29"/>
      <c r="F177" s="29"/>
      <c r="G177" s="29"/>
      <c r="H177" s="29"/>
      <c r="I177" s="29"/>
      <c r="J177" s="29"/>
      <c r="K177" s="29"/>
      <c r="L177" s="29"/>
      <c r="M177" s="29"/>
      <c r="N177" s="29"/>
      <c r="O177" s="29"/>
      <c r="P177" s="9"/>
      <c r="Q177" s="9"/>
      <c r="R177" s="9"/>
      <c r="S177" s="9"/>
      <c r="T177" s="9"/>
      <c r="U177" s="9"/>
      <c r="V177" s="9"/>
      <c r="W177" s="9"/>
      <c r="X177" s="9"/>
      <c r="Y177" s="9"/>
      <c r="Z177" s="9"/>
      <c r="AA177" s="9"/>
      <c r="AB177" s="9"/>
      <c r="AC177" s="9"/>
      <c r="AD177" s="9"/>
      <c r="AE177" s="9"/>
      <c r="AF177" s="9"/>
      <c r="AG177" s="9"/>
      <c r="AH177" s="9"/>
      <c r="AI177" s="9"/>
      <c r="AJ177" s="11">
        <f t="shared" si="8"/>
        <v>0</v>
      </c>
      <c r="AK177" s="11">
        <f t="shared" si="9"/>
        <v>0</v>
      </c>
      <c r="AL177" s="47" t="e">
        <f t="shared" si="10"/>
        <v>#DIV/0!</v>
      </c>
    </row>
    <row r="178" spans="1:38" x14ac:dyDescent="0.25">
      <c r="A178" s="10">
        <f t="shared" si="11"/>
        <v>177</v>
      </c>
      <c r="B178" s="11">
        <f>Enrollment!B178</f>
        <v>0</v>
      </c>
      <c r="C178" s="12">
        <f>Enrollment!D178</f>
        <v>0</v>
      </c>
      <c r="D178" s="51">
        <f>Enrollment!N178</f>
        <v>0</v>
      </c>
      <c r="E178" s="29"/>
      <c r="F178" s="29"/>
      <c r="G178" s="29"/>
      <c r="H178" s="29"/>
      <c r="I178" s="29"/>
      <c r="J178" s="29"/>
      <c r="K178" s="29"/>
      <c r="L178" s="29"/>
      <c r="M178" s="29"/>
      <c r="N178" s="29"/>
      <c r="O178" s="29"/>
      <c r="P178" s="9"/>
      <c r="Q178" s="9"/>
      <c r="R178" s="9"/>
      <c r="S178" s="9"/>
      <c r="T178" s="9"/>
      <c r="U178" s="9"/>
      <c r="V178" s="9"/>
      <c r="W178" s="9"/>
      <c r="X178" s="9"/>
      <c r="Y178" s="9"/>
      <c r="Z178" s="9"/>
      <c r="AA178" s="9"/>
      <c r="AB178" s="9"/>
      <c r="AC178" s="9"/>
      <c r="AD178" s="9"/>
      <c r="AE178" s="9"/>
      <c r="AF178" s="9"/>
      <c r="AG178" s="9"/>
      <c r="AH178" s="9"/>
      <c r="AI178" s="9"/>
      <c r="AJ178" s="11">
        <f t="shared" si="8"/>
        <v>0</v>
      </c>
      <c r="AK178" s="11">
        <f t="shared" si="9"/>
        <v>0</v>
      </c>
      <c r="AL178" s="47" t="e">
        <f t="shared" si="10"/>
        <v>#DIV/0!</v>
      </c>
    </row>
    <row r="179" spans="1:38" x14ac:dyDescent="0.25">
      <c r="A179" s="10">
        <f t="shared" si="11"/>
        <v>178</v>
      </c>
      <c r="B179" s="11">
        <f>Enrollment!B179</f>
        <v>0</v>
      </c>
      <c r="C179" s="12">
        <f>Enrollment!D179</f>
        <v>0</v>
      </c>
      <c r="D179" s="51">
        <f>Enrollment!N179</f>
        <v>0</v>
      </c>
      <c r="E179" s="29"/>
      <c r="F179" s="29"/>
      <c r="G179" s="29"/>
      <c r="H179" s="29"/>
      <c r="I179" s="29"/>
      <c r="J179" s="29"/>
      <c r="K179" s="29"/>
      <c r="L179" s="29"/>
      <c r="M179" s="29"/>
      <c r="N179" s="29"/>
      <c r="O179" s="29"/>
      <c r="P179" s="9"/>
      <c r="Q179" s="9"/>
      <c r="R179" s="9"/>
      <c r="S179" s="9"/>
      <c r="T179" s="9"/>
      <c r="U179" s="9"/>
      <c r="V179" s="9"/>
      <c r="W179" s="9"/>
      <c r="X179" s="9"/>
      <c r="Y179" s="9"/>
      <c r="Z179" s="9"/>
      <c r="AA179" s="9"/>
      <c r="AB179" s="9"/>
      <c r="AC179" s="9"/>
      <c r="AD179" s="9"/>
      <c r="AE179" s="9"/>
      <c r="AF179" s="9"/>
      <c r="AG179" s="9"/>
      <c r="AH179" s="9"/>
      <c r="AI179" s="9"/>
      <c r="AJ179" s="11">
        <f t="shared" si="8"/>
        <v>0</v>
      </c>
      <c r="AK179" s="11">
        <f t="shared" si="9"/>
        <v>0</v>
      </c>
      <c r="AL179" s="47" t="e">
        <f t="shared" si="10"/>
        <v>#DIV/0!</v>
      </c>
    </row>
    <row r="180" spans="1:38" x14ac:dyDescent="0.25">
      <c r="A180" s="10">
        <f t="shared" si="11"/>
        <v>179</v>
      </c>
      <c r="B180" s="11">
        <f>Enrollment!B180</f>
        <v>0</v>
      </c>
      <c r="C180" s="12">
        <f>Enrollment!D180</f>
        <v>0</v>
      </c>
      <c r="D180" s="51">
        <f>Enrollment!N180</f>
        <v>0</v>
      </c>
      <c r="E180" s="29"/>
      <c r="F180" s="29"/>
      <c r="G180" s="29"/>
      <c r="H180" s="29"/>
      <c r="I180" s="29"/>
      <c r="J180" s="29"/>
      <c r="K180" s="29"/>
      <c r="L180" s="29"/>
      <c r="M180" s="29"/>
      <c r="N180" s="29"/>
      <c r="O180" s="29"/>
      <c r="P180" s="9"/>
      <c r="Q180" s="9"/>
      <c r="R180" s="9"/>
      <c r="S180" s="9"/>
      <c r="T180" s="9"/>
      <c r="U180" s="9"/>
      <c r="V180" s="9"/>
      <c r="W180" s="9"/>
      <c r="X180" s="9"/>
      <c r="Y180" s="9"/>
      <c r="Z180" s="9"/>
      <c r="AA180" s="9"/>
      <c r="AB180" s="9"/>
      <c r="AC180" s="9"/>
      <c r="AD180" s="9"/>
      <c r="AE180" s="9"/>
      <c r="AF180" s="9"/>
      <c r="AG180" s="9"/>
      <c r="AH180" s="9"/>
      <c r="AI180" s="9"/>
      <c r="AJ180" s="11">
        <f t="shared" si="8"/>
        <v>0</v>
      </c>
      <c r="AK180" s="11">
        <f t="shared" si="9"/>
        <v>0</v>
      </c>
      <c r="AL180" s="47" t="e">
        <f t="shared" si="10"/>
        <v>#DIV/0!</v>
      </c>
    </row>
    <row r="181" spans="1:38" x14ac:dyDescent="0.25">
      <c r="A181" s="10">
        <f t="shared" si="11"/>
        <v>180</v>
      </c>
      <c r="B181" s="11">
        <f>Enrollment!B181</f>
        <v>0</v>
      </c>
      <c r="C181" s="12">
        <f>Enrollment!D181</f>
        <v>0</v>
      </c>
      <c r="D181" s="51">
        <f>Enrollment!N181</f>
        <v>0</v>
      </c>
      <c r="E181" s="29"/>
      <c r="F181" s="29"/>
      <c r="G181" s="29"/>
      <c r="H181" s="29"/>
      <c r="I181" s="29"/>
      <c r="J181" s="29"/>
      <c r="K181" s="29"/>
      <c r="L181" s="29"/>
      <c r="M181" s="29"/>
      <c r="N181" s="29"/>
      <c r="O181" s="29"/>
      <c r="P181" s="9"/>
      <c r="Q181" s="9"/>
      <c r="R181" s="9"/>
      <c r="S181" s="9"/>
      <c r="T181" s="9"/>
      <c r="U181" s="9"/>
      <c r="V181" s="9"/>
      <c r="W181" s="9"/>
      <c r="X181" s="9"/>
      <c r="Y181" s="9"/>
      <c r="Z181" s="9"/>
      <c r="AA181" s="9"/>
      <c r="AB181" s="9"/>
      <c r="AC181" s="9"/>
      <c r="AD181" s="9"/>
      <c r="AE181" s="9"/>
      <c r="AF181" s="9"/>
      <c r="AG181" s="9"/>
      <c r="AH181" s="9"/>
      <c r="AI181" s="9"/>
      <c r="AJ181" s="11">
        <f t="shared" si="8"/>
        <v>0</v>
      </c>
      <c r="AK181" s="11">
        <f t="shared" si="9"/>
        <v>0</v>
      </c>
      <c r="AL181" s="47" t="e">
        <f t="shared" si="10"/>
        <v>#DIV/0!</v>
      </c>
    </row>
    <row r="182" spans="1:38" x14ac:dyDescent="0.25">
      <c r="A182" s="10">
        <f t="shared" si="11"/>
        <v>181</v>
      </c>
      <c r="B182" s="11">
        <f>Enrollment!B182</f>
        <v>0</v>
      </c>
      <c r="C182" s="12">
        <f>Enrollment!D182</f>
        <v>0</v>
      </c>
      <c r="D182" s="51">
        <f>Enrollment!N182</f>
        <v>0</v>
      </c>
      <c r="E182" s="29"/>
      <c r="F182" s="29"/>
      <c r="G182" s="29"/>
      <c r="H182" s="29"/>
      <c r="I182" s="29"/>
      <c r="J182" s="29"/>
      <c r="K182" s="29"/>
      <c r="L182" s="29"/>
      <c r="M182" s="29"/>
      <c r="N182" s="29"/>
      <c r="O182" s="29"/>
      <c r="P182" s="9"/>
      <c r="Q182" s="9"/>
      <c r="R182" s="9"/>
      <c r="S182" s="9"/>
      <c r="T182" s="9"/>
      <c r="U182" s="9"/>
      <c r="V182" s="9"/>
      <c r="W182" s="9"/>
      <c r="X182" s="9"/>
      <c r="Y182" s="9"/>
      <c r="Z182" s="9"/>
      <c r="AA182" s="9"/>
      <c r="AB182" s="9"/>
      <c r="AC182" s="9"/>
      <c r="AD182" s="9"/>
      <c r="AE182" s="9"/>
      <c r="AF182" s="9"/>
      <c r="AG182" s="9"/>
      <c r="AH182" s="9"/>
      <c r="AI182" s="9"/>
      <c r="AJ182" s="11">
        <f t="shared" si="8"/>
        <v>0</v>
      </c>
      <c r="AK182" s="11">
        <f t="shared" si="9"/>
        <v>0</v>
      </c>
      <c r="AL182" s="47" t="e">
        <f t="shared" si="10"/>
        <v>#DIV/0!</v>
      </c>
    </row>
    <row r="183" spans="1:38" x14ac:dyDescent="0.25">
      <c r="A183" s="10">
        <f t="shared" si="11"/>
        <v>182</v>
      </c>
      <c r="B183" s="11">
        <f>Enrollment!B183</f>
        <v>0</v>
      </c>
      <c r="C183" s="12">
        <f>Enrollment!D183</f>
        <v>0</v>
      </c>
      <c r="D183" s="51">
        <f>Enrollment!N183</f>
        <v>0</v>
      </c>
      <c r="E183" s="29"/>
      <c r="F183" s="29"/>
      <c r="G183" s="29"/>
      <c r="H183" s="29"/>
      <c r="I183" s="29"/>
      <c r="J183" s="29"/>
      <c r="K183" s="29"/>
      <c r="L183" s="29"/>
      <c r="M183" s="29"/>
      <c r="N183" s="29"/>
      <c r="O183" s="29"/>
      <c r="P183" s="9"/>
      <c r="Q183" s="9"/>
      <c r="R183" s="9"/>
      <c r="S183" s="9"/>
      <c r="T183" s="9"/>
      <c r="U183" s="9"/>
      <c r="V183" s="9"/>
      <c r="W183" s="9"/>
      <c r="X183" s="9"/>
      <c r="Y183" s="9"/>
      <c r="Z183" s="9"/>
      <c r="AA183" s="9"/>
      <c r="AB183" s="9"/>
      <c r="AC183" s="9"/>
      <c r="AD183" s="9"/>
      <c r="AE183" s="9"/>
      <c r="AF183" s="9"/>
      <c r="AG183" s="9"/>
      <c r="AH183" s="9"/>
      <c r="AI183" s="9"/>
      <c r="AJ183" s="11">
        <f t="shared" si="8"/>
        <v>0</v>
      </c>
      <c r="AK183" s="11">
        <f t="shared" si="9"/>
        <v>0</v>
      </c>
      <c r="AL183" s="47" t="e">
        <f t="shared" si="10"/>
        <v>#DIV/0!</v>
      </c>
    </row>
    <row r="184" spans="1:38" x14ac:dyDescent="0.25">
      <c r="A184" s="10">
        <f t="shared" si="11"/>
        <v>183</v>
      </c>
      <c r="B184" s="11">
        <f>Enrollment!B184</f>
        <v>0</v>
      </c>
      <c r="C184" s="12">
        <f>Enrollment!D184</f>
        <v>0</v>
      </c>
      <c r="D184" s="51">
        <f>Enrollment!N184</f>
        <v>0</v>
      </c>
      <c r="E184" s="29"/>
      <c r="F184" s="29"/>
      <c r="G184" s="29"/>
      <c r="H184" s="29"/>
      <c r="I184" s="29"/>
      <c r="J184" s="29"/>
      <c r="K184" s="29"/>
      <c r="L184" s="29"/>
      <c r="M184" s="29"/>
      <c r="N184" s="29"/>
      <c r="O184" s="29"/>
      <c r="P184" s="9"/>
      <c r="Q184" s="9"/>
      <c r="R184" s="9"/>
      <c r="S184" s="9"/>
      <c r="T184" s="9"/>
      <c r="U184" s="9"/>
      <c r="V184" s="9"/>
      <c r="W184" s="9"/>
      <c r="X184" s="9"/>
      <c r="Y184" s="9"/>
      <c r="Z184" s="9"/>
      <c r="AA184" s="9"/>
      <c r="AB184" s="9"/>
      <c r="AC184" s="9"/>
      <c r="AD184" s="9"/>
      <c r="AE184" s="9"/>
      <c r="AF184" s="9"/>
      <c r="AG184" s="9"/>
      <c r="AH184" s="9"/>
      <c r="AI184" s="9"/>
      <c r="AJ184" s="11">
        <f t="shared" si="8"/>
        <v>0</v>
      </c>
      <c r="AK184" s="11">
        <f t="shared" si="9"/>
        <v>0</v>
      </c>
      <c r="AL184" s="47" t="e">
        <f t="shared" si="10"/>
        <v>#DIV/0!</v>
      </c>
    </row>
    <row r="185" spans="1:38" x14ac:dyDescent="0.25">
      <c r="A185" s="10">
        <f t="shared" si="11"/>
        <v>184</v>
      </c>
      <c r="B185" s="11">
        <f>Enrollment!B185</f>
        <v>0</v>
      </c>
      <c r="C185" s="12">
        <f>Enrollment!D185</f>
        <v>0</v>
      </c>
      <c r="D185" s="51">
        <f>Enrollment!N185</f>
        <v>0</v>
      </c>
      <c r="E185" s="29"/>
      <c r="F185" s="29"/>
      <c r="G185" s="29"/>
      <c r="H185" s="29"/>
      <c r="I185" s="29"/>
      <c r="J185" s="29"/>
      <c r="K185" s="29"/>
      <c r="L185" s="29"/>
      <c r="M185" s="29"/>
      <c r="N185" s="29"/>
      <c r="O185" s="29"/>
      <c r="P185" s="9"/>
      <c r="Q185" s="9"/>
      <c r="R185" s="9"/>
      <c r="S185" s="9"/>
      <c r="T185" s="9"/>
      <c r="U185" s="9"/>
      <c r="V185" s="9"/>
      <c r="W185" s="9"/>
      <c r="X185" s="9"/>
      <c r="Y185" s="9"/>
      <c r="Z185" s="9"/>
      <c r="AA185" s="9"/>
      <c r="AB185" s="9"/>
      <c r="AC185" s="9"/>
      <c r="AD185" s="9"/>
      <c r="AE185" s="9"/>
      <c r="AF185" s="9"/>
      <c r="AG185" s="9"/>
      <c r="AH185" s="9"/>
      <c r="AI185" s="9"/>
      <c r="AJ185" s="11">
        <f t="shared" si="8"/>
        <v>0</v>
      </c>
      <c r="AK185" s="11">
        <f t="shared" si="9"/>
        <v>0</v>
      </c>
      <c r="AL185" s="47" t="e">
        <f t="shared" si="10"/>
        <v>#DIV/0!</v>
      </c>
    </row>
    <row r="186" spans="1:38" x14ac:dyDescent="0.25">
      <c r="A186" s="10">
        <f t="shared" si="11"/>
        <v>185</v>
      </c>
      <c r="B186" s="11">
        <f>Enrollment!B186</f>
        <v>0</v>
      </c>
      <c r="C186" s="12">
        <f>Enrollment!D186</f>
        <v>0</v>
      </c>
      <c r="D186" s="51">
        <f>Enrollment!N186</f>
        <v>0</v>
      </c>
      <c r="E186" s="29"/>
      <c r="F186" s="29"/>
      <c r="G186" s="29"/>
      <c r="H186" s="29"/>
      <c r="I186" s="29"/>
      <c r="J186" s="29"/>
      <c r="K186" s="29"/>
      <c r="L186" s="29"/>
      <c r="M186" s="29"/>
      <c r="N186" s="29"/>
      <c r="O186" s="29"/>
      <c r="P186" s="9"/>
      <c r="Q186" s="9"/>
      <c r="R186" s="9"/>
      <c r="S186" s="9"/>
      <c r="T186" s="9"/>
      <c r="U186" s="9"/>
      <c r="V186" s="9"/>
      <c r="W186" s="9"/>
      <c r="X186" s="9"/>
      <c r="Y186" s="9"/>
      <c r="Z186" s="9"/>
      <c r="AA186" s="9"/>
      <c r="AB186" s="9"/>
      <c r="AC186" s="9"/>
      <c r="AD186" s="9"/>
      <c r="AE186" s="9"/>
      <c r="AF186" s="9"/>
      <c r="AG186" s="9"/>
      <c r="AH186" s="9"/>
      <c r="AI186" s="9"/>
      <c r="AJ186" s="11">
        <f t="shared" si="8"/>
        <v>0</v>
      </c>
      <c r="AK186" s="11">
        <f t="shared" si="9"/>
        <v>0</v>
      </c>
      <c r="AL186" s="47" t="e">
        <f t="shared" si="10"/>
        <v>#DIV/0!</v>
      </c>
    </row>
    <row r="187" spans="1:38" x14ac:dyDescent="0.25">
      <c r="A187" s="10">
        <f t="shared" si="11"/>
        <v>186</v>
      </c>
      <c r="B187" s="11">
        <f>Enrollment!B187</f>
        <v>0</v>
      </c>
      <c r="C187" s="12">
        <f>Enrollment!D187</f>
        <v>0</v>
      </c>
      <c r="D187" s="51">
        <f>Enrollment!N187</f>
        <v>0</v>
      </c>
      <c r="E187" s="29"/>
      <c r="F187" s="29"/>
      <c r="G187" s="29"/>
      <c r="H187" s="29"/>
      <c r="I187" s="29"/>
      <c r="J187" s="29"/>
      <c r="K187" s="29"/>
      <c r="L187" s="29"/>
      <c r="M187" s="29"/>
      <c r="N187" s="29"/>
      <c r="O187" s="29"/>
      <c r="P187" s="9"/>
      <c r="Q187" s="9"/>
      <c r="R187" s="9"/>
      <c r="S187" s="9"/>
      <c r="T187" s="9"/>
      <c r="U187" s="9"/>
      <c r="V187" s="9"/>
      <c r="W187" s="9"/>
      <c r="X187" s="9"/>
      <c r="Y187" s="9"/>
      <c r="Z187" s="9"/>
      <c r="AA187" s="9"/>
      <c r="AB187" s="9"/>
      <c r="AC187" s="9"/>
      <c r="AD187" s="9"/>
      <c r="AE187" s="9"/>
      <c r="AF187" s="9"/>
      <c r="AG187" s="9"/>
      <c r="AH187" s="9"/>
      <c r="AI187" s="9"/>
      <c r="AJ187" s="11">
        <f t="shared" si="8"/>
        <v>0</v>
      </c>
      <c r="AK187" s="11">
        <f t="shared" si="9"/>
        <v>0</v>
      </c>
      <c r="AL187" s="47" t="e">
        <f t="shared" si="10"/>
        <v>#DIV/0!</v>
      </c>
    </row>
    <row r="188" spans="1:38" x14ac:dyDescent="0.25">
      <c r="A188" s="10">
        <f t="shared" si="11"/>
        <v>187</v>
      </c>
      <c r="B188" s="11">
        <f>Enrollment!B188</f>
        <v>0</v>
      </c>
      <c r="C188" s="12">
        <f>Enrollment!D188</f>
        <v>0</v>
      </c>
      <c r="D188" s="51">
        <f>Enrollment!N188</f>
        <v>0</v>
      </c>
      <c r="E188" s="29"/>
      <c r="F188" s="29"/>
      <c r="G188" s="29"/>
      <c r="H188" s="29"/>
      <c r="I188" s="29"/>
      <c r="J188" s="29"/>
      <c r="K188" s="29"/>
      <c r="L188" s="29"/>
      <c r="M188" s="29"/>
      <c r="N188" s="29"/>
      <c r="O188" s="29"/>
      <c r="P188" s="9"/>
      <c r="Q188" s="9"/>
      <c r="R188" s="9"/>
      <c r="S188" s="9"/>
      <c r="T188" s="9"/>
      <c r="U188" s="9"/>
      <c r="V188" s="9"/>
      <c r="W188" s="9"/>
      <c r="X188" s="9"/>
      <c r="Y188" s="9"/>
      <c r="Z188" s="9"/>
      <c r="AA188" s="9"/>
      <c r="AB188" s="9"/>
      <c r="AC188" s="9"/>
      <c r="AD188" s="9"/>
      <c r="AE188" s="9"/>
      <c r="AF188" s="9"/>
      <c r="AG188" s="9"/>
      <c r="AH188" s="9"/>
      <c r="AI188" s="9"/>
      <c r="AJ188" s="11">
        <f t="shared" si="8"/>
        <v>0</v>
      </c>
      <c r="AK188" s="11">
        <f t="shared" si="9"/>
        <v>0</v>
      </c>
      <c r="AL188" s="47" t="e">
        <f t="shared" si="10"/>
        <v>#DIV/0!</v>
      </c>
    </row>
    <row r="189" spans="1:38" x14ac:dyDescent="0.25">
      <c r="A189" s="10">
        <f t="shared" si="11"/>
        <v>188</v>
      </c>
      <c r="B189" s="11">
        <f>Enrollment!B189</f>
        <v>0</v>
      </c>
      <c r="C189" s="12">
        <f>Enrollment!D189</f>
        <v>0</v>
      </c>
      <c r="D189" s="51">
        <f>Enrollment!N189</f>
        <v>0</v>
      </c>
      <c r="E189" s="29"/>
      <c r="F189" s="29"/>
      <c r="G189" s="29"/>
      <c r="H189" s="29"/>
      <c r="I189" s="29"/>
      <c r="J189" s="29"/>
      <c r="K189" s="29"/>
      <c r="L189" s="29"/>
      <c r="M189" s="29"/>
      <c r="N189" s="29"/>
      <c r="O189" s="29"/>
      <c r="P189" s="9"/>
      <c r="Q189" s="9"/>
      <c r="R189" s="9"/>
      <c r="S189" s="9"/>
      <c r="T189" s="9"/>
      <c r="U189" s="9"/>
      <c r="V189" s="9"/>
      <c r="W189" s="9"/>
      <c r="X189" s="9"/>
      <c r="Y189" s="9"/>
      <c r="Z189" s="9"/>
      <c r="AA189" s="9"/>
      <c r="AB189" s="9"/>
      <c r="AC189" s="9"/>
      <c r="AD189" s="9"/>
      <c r="AE189" s="9"/>
      <c r="AF189" s="9"/>
      <c r="AG189" s="9"/>
      <c r="AH189" s="9"/>
      <c r="AI189" s="9"/>
      <c r="AJ189" s="11">
        <f t="shared" si="8"/>
        <v>0</v>
      </c>
      <c r="AK189" s="11">
        <f t="shared" si="9"/>
        <v>0</v>
      </c>
      <c r="AL189" s="47" t="e">
        <f t="shared" si="10"/>
        <v>#DIV/0!</v>
      </c>
    </row>
    <row r="190" spans="1:38" x14ac:dyDescent="0.25">
      <c r="A190" s="10">
        <f t="shared" si="11"/>
        <v>189</v>
      </c>
      <c r="B190" s="11">
        <f>Enrollment!B190</f>
        <v>0</v>
      </c>
      <c r="C190" s="12">
        <f>Enrollment!D190</f>
        <v>0</v>
      </c>
      <c r="D190" s="51">
        <f>Enrollment!N190</f>
        <v>0</v>
      </c>
      <c r="E190" s="29"/>
      <c r="F190" s="29"/>
      <c r="G190" s="29"/>
      <c r="H190" s="29"/>
      <c r="I190" s="29"/>
      <c r="J190" s="29"/>
      <c r="K190" s="29"/>
      <c r="L190" s="29"/>
      <c r="M190" s="29"/>
      <c r="N190" s="29"/>
      <c r="O190" s="29"/>
      <c r="P190" s="9"/>
      <c r="Q190" s="9"/>
      <c r="R190" s="9"/>
      <c r="S190" s="9"/>
      <c r="T190" s="9"/>
      <c r="U190" s="9"/>
      <c r="V190" s="9"/>
      <c r="W190" s="9"/>
      <c r="X190" s="9"/>
      <c r="Y190" s="9"/>
      <c r="Z190" s="9"/>
      <c r="AA190" s="9"/>
      <c r="AB190" s="9"/>
      <c r="AC190" s="9"/>
      <c r="AD190" s="9"/>
      <c r="AE190" s="9"/>
      <c r="AF190" s="9"/>
      <c r="AG190" s="9"/>
      <c r="AH190" s="9"/>
      <c r="AI190" s="9"/>
      <c r="AJ190" s="11">
        <f t="shared" si="8"/>
        <v>0</v>
      </c>
      <c r="AK190" s="11">
        <f t="shared" si="9"/>
        <v>0</v>
      </c>
      <c r="AL190" s="47" t="e">
        <f t="shared" si="10"/>
        <v>#DIV/0!</v>
      </c>
    </row>
    <row r="191" spans="1:38" x14ac:dyDescent="0.25">
      <c r="A191" s="10">
        <f t="shared" si="11"/>
        <v>190</v>
      </c>
      <c r="B191" s="11">
        <f>Enrollment!B191</f>
        <v>0</v>
      </c>
      <c r="C191" s="12">
        <f>Enrollment!D191</f>
        <v>0</v>
      </c>
      <c r="D191" s="51">
        <f>Enrollment!N191</f>
        <v>0</v>
      </c>
      <c r="E191" s="29"/>
      <c r="F191" s="29"/>
      <c r="G191" s="29"/>
      <c r="H191" s="29"/>
      <c r="I191" s="29"/>
      <c r="J191" s="29"/>
      <c r="K191" s="29"/>
      <c r="L191" s="29"/>
      <c r="M191" s="29"/>
      <c r="N191" s="29"/>
      <c r="O191" s="29"/>
      <c r="P191" s="9"/>
      <c r="Q191" s="9"/>
      <c r="R191" s="9"/>
      <c r="S191" s="9"/>
      <c r="T191" s="9"/>
      <c r="U191" s="9"/>
      <c r="V191" s="9"/>
      <c r="W191" s="9"/>
      <c r="X191" s="9"/>
      <c r="Y191" s="9"/>
      <c r="Z191" s="9"/>
      <c r="AA191" s="9"/>
      <c r="AB191" s="9"/>
      <c r="AC191" s="9"/>
      <c r="AD191" s="9"/>
      <c r="AE191" s="9"/>
      <c r="AF191" s="9"/>
      <c r="AG191" s="9"/>
      <c r="AH191" s="9"/>
      <c r="AI191" s="9"/>
      <c r="AJ191" s="11">
        <f t="shared" si="8"/>
        <v>0</v>
      </c>
      <c r="AK191" s="11">
        <f t="shared" si="9"/>
        <v>0</v>
      </c>
      <c r="AL191" s="47" t="e">
        <f t="shared" si="10"/>
        <v>#DIV/0!</v>
      </c>
    </row>
    <row r="192" spans="1:38" x14ac:dyDescent="0.25">
      <c r="A192" s="10">
        <f t="shared" si="11"/>
        <v>191</v>
      </c>
      <c r="B192" s="11">
        <f>Enrollment!B192</f>
        <v>0</v>
      </c>
      <c r="C192" s="12">
        <f>Enrollment!D192</f>
        <v>0</v>
      </c>
      <c r="D192" s="51">
        <f>Enrollment!N192</f>
        <v>0</v>
      </c>
      <c r="E192" s="29"/>
      <c r="F192" s="29"/>
      <c r="G192" s="29"/>
      <c r="H192" s="29"/>
      <c r="I192" s="29"/>
      <c r="J192" s="29"/>
      <c r="K192" s="29"/>
      <c r="L192" s="29"/>
      <c r="M192" s="29"/>
      <c r="N192" s="29"/>
      <c r="O192" s="29"/>
      <c r="P192" s="9"/>
      <c r="Q192" s="9"/>
      <c r="R192" s="9"/>
      <c r="S192" s="9"/>
      <c r="T192" s="9"/>
      <c r="U192" s="9"/>
      <c r="V192" s="9"/>
      <c r="W192" s="9"/>
      <c r="X192" s="9"/>
      <c r="Y192" s="9"/>
      <c r="Z192" s="9"/>
      <c r="AA192" s="9"/>
      <c r="AB192" s="9"/>
      <c r="AC192" s="9"/>
      <c r="AD192" s="9"/>
      <c r="AE192" s="9"/>
      <c r="AF192" s="9"/>
      <c r="AG192" s="9"/>
      <c r="AH192" s="9"/>
      <c r="AI192" s="9"/>
      <c r="AJ192" s="11">
        <f t="shared" si="8"/>
        <v>0</v>
      </c>
      <c r="AK192" s="11">
        <f t="shared" si="9"/>
        <v>0</v>
      </c>
      <c r="AL192" s="47" t="e">
        <f t="shared" si="10"/>
        <v>#DIV/0!</v>
      </c>
    </row>
    <row r="193" spans="1:38" x14ac:dyDescent="0.25">
      <c r="A193" s="10">
        <f t="shared" si="11"/>
        <v>192</v>
      </c>
      <c r="B193" s="11">
        <f>Enrollment!B193</f>
        <v>0</v>
      </c>
      <c r="C193" s="12">
        <f>Enrollment!D193</f>
        <v>0</v>
      </c>
      <c r="D193" s="51">
        <f>Enrollment!N193</f>
        <v>0</v>
      </c>
      <c r="E193" s="29"/>
      <c r="F193" s="29"/>
      <c r="G193" s="29"/>
      <c r="H193" s="29"/>
      <c r="I193" s="29"/>
      <c r="J193" s="29"/>
      <c r="K193" s="29"/>
      <c r="L193" s="29"/>
      <c r="M193" s="29"/>
      <c r="N193" s="29"/>
      <c r="O193" s="29"/>
      <c r="P193" s="9"/>
      <c r="Q193" s="9"/>
      <c r="R193" s="9"/>
      <c r="S193" s="9"/>
      <c r="T193" s="9"/>
      <c r="U193" s="9"/>
      <c r="V193" s="9"/>
      <c r="W193" s="9"/>
      <c r="X193" s="9"/>
      <c r="Y193" s="9"/>
      <c r="Z193" s="9"/>
      <c r="AA193" s="9"/>
      <c r="AB193" s="9"/>
      <c r="AC193" s="9"/>
      <c r="AD193" s="9"/>
      <c r="AE193" s="9"/>
      <c r="AF193" s="9"/>
      <c r="AG193" s="9"/>
      <c r="AH193" s="9"/>
      <c r="AI193" s="9"/>
      <c r="AJ193" s="11">
        <f t="shared" si="8"/>
        <v>0</v>
      </c>
      <c r="AK193" s="11">
        <f t="shared" si="9"/>
        <v>0</v>
      </c>
      <c r="AL193" s="47" t="e">
        <f t="shared" si="10"/>
        <v>#DIV/0!</v>
      </c>
    </row>
    <row r="194" spans="1:38" x14ac:dyDescent="0.25">
      <c r="A194" s="10">
        <f t="shared" si="11"/>
        <v>193</v>
      </c>
      <c r="B194" s="11">
        <f>Enrollment!B194</f>
        <v>0</v>
      </c>
      <c r="C194" s="12">
        <f>Enrollment!D194</f>
        <v>0</v>
      </c>
      <c r="D194" s="51">
        <f>Enrollment!N194</f>
        <v>0</v>
      </c>
      <c r="E194" s="29"/>
      <c r="F194" s="29"/>
      <c r="G194" s="29"/>
      <c r="H194" s="29"/>
      <c r="I194" s="29"/>
      <c r="J194" s="29"/>
      <c r="K194" s="29"/>
      <c r="L194" s="29"/>
      <c r="M194" s="29"/>
      <c r="N194" s="29"/>
      <c r="O194" s="29"/>
      <c r="P194" s="9"/>
      <c r="Q194" s="9"/>
      <c r="R194" s="9"/>
      <c r="S194" s="9"/>
      <c r="T194" s="9"/>
      <c r="U194" s="9"/>
      <c r="V194" s="9"/>
      <c r="W194" s="9"/>
      <c r="X194" s="9"/>
      <c r="Y194" s="9"/>
      <c r="Z194" s="9"/>
      <c r="AA194" s="9"/>
      <c r="AB194" s="9"/>
      <c r="AC194" s="9"/>
      <c r="AD194" s="9"/>
      <c r="AE194" s="9"/>
      <c r="AF194" s="9"/>
      <c r="AG194" s="9"/>
      <c r="AH194" s="9"/>
      <c r="AI194" s="9"/>
      <c r="AJ194" s="11">
        <f t="shared" si="8"/>
        <v>0</v>
      </c>
      <c r="AK194" s="11">
        <f t="shared" si="9"/>
        <v>0</v>
      </c>
      <c r="AL194" s="47" t="e">
        <f t="shared" si="10"/>
        <v>#DIV/0!</v>
      </c>
    </row>
    <row r="195" spans="1:38" x14ac:dyDescent="0.25">
      <c r="A195" s="10">
        <f t="shared" si="11"/>
        <v>194</v>
      </c>
      <c r="B195" s="11">
        <f>Enrollment!B195</f>
        <v>0</v>
      </c>
      <c r="C195" s="12">
        <f>Enrollment!D195</f>
        <v>0</v>
      </c>
      <c r="D195" s="51">
        <f>Enrollment!N195</f>
        <v>0</v>
      </c>
      <c r="E195" s="29"/>
      <c r="F195" s="29"/>
      <c r="G195" s="29"/>
      <c r="H195" s="29"/>
      <c r="I195" s="29"/>
      <c r="J195" s="29"/>
      <c r="K195" s="29"/>
      <c r="L195" s="29"/>
      <c r="M195" s="29"/>
      <c r="N195" s="29"/>
      <c r="O195" s="29"/>
      <c r="P195" s="9"/>
      <c r="Q195" s="9"/>
      <c r="R195" s="9"/>
      <c r="S195" s="9"/>
      <c r="T195" s="9"/>
      <c r="U195" s="9"/>
      <c r="V195" s="9"/>
      <c r="W195" s="9"/>
      <c r="X195" s="9"/>
      <c r="Y195" s="9"/>
      <c r="Z195" s="9"/>
      <c r="AA195" s="9"/>
      <c r="AB195" s="9"/>
      <c r="AC195" s="9"/>
      <c r="AD195" s="9"/>
      <c r="AE195" s="9"/>
      <c r="AF195" s="9"/>
      <c r="AG195" s="9"/>
      <c r="AH195" s="9"/>
      <c r="AI195" s="9"/>
      <c r="AJ195" s="11">
        <f t="shared" ref="AJ195:AJ258" si="12">COUNTIF(E195:AI195,"1")</f>
        <v>0</v>
      </c>
      <c r="AK195" s="11">
        <f t="shared" ref="AK195:AK258" si="13">COUNTIFS(E195:AI195,"1")+COUNTIF(E195:AI195,"0")</f>
        <v>0</v>
      </c>
      <c r="AL195" s="47" t="e">
        <f t="shared" ref="AL195:AL258" si="14">AJ195/AK195</f>
        <v>#DIV/0!</v>
      </c>
    </row>
    <row r="196" spans="1:38" x14ac:dyDescent="0.25">
      <c r="A196" s="10">
        <f t="shared" ref="A196:A259" si="15">A195+1</f>
        <v>195</v>
      </c>
      <c r="B196" s="11">
        <f>Enrollment!B196</f>
        <v>0</v>
      </c>
      <c r="C196" s="12">
        <f>Enrollment!D196</f>
        <v>0</v>
      </c>
      <c r="D196" s="51">
        <f>Enrollment!N196</f>
        <v>0</v>
      </c>
      <c r="E196" s="29"/>
      <c r="F196" s="29"/>
      <c r="G196" s="29"/>
      <c r="H196" s="29"/>
      <c r="I196" s="29"/>
      <c r="J196" s="29"/>
      <c r="K196" s="29"/>
      <c r="L196" s="29"/>
      <c r="M196" s="29"/>
      <c r="N196" s="29"/>
      <c r="O196" s="29"/>
      <c r="P196" s="9"/>
      <c r="Q196" s="9"/>
      <c r="R196" s="9"/>
      <c r="S196" s="9"/>
      <c r="T196" s="9"/>
      <c r="U196" s="9"/>
      <c r="V196" s="9"/>
      <c r="W196" s="9"/>
      <c r="X196" s="9"/>
      <c r="Y196" s="9"/>
      <c r="Z196" s="9"/>
      <c r="AA196" s="9"/>
      <c r="AB196" s="9"/>
      <c r="AC196" s="9"/>
      <c r="AD196" s="9"/>
      <c r="AE196" s="9"/>
      <c r="AF196" s="9"/>
      <c r="AG196" s="9"/>
      <c r="AH196" s="9"/>
      <c r="AI196" s="9"/>
      <c r="AJ196" s="11">
        <f t="shared" si="12"/>
        <v>0</v>
      </c>
      <c r="AK196" s="11">
        <f t="shared" si="13"/>
        <v>0</v>
      </c>
      <c r="AL196" s="47" t="e">
        <f t="shared" si="14"/>
        <v>#DIV/0!</v>
      </c>
    </row>
    <row r="197" spans="1:38" x14ac:dyDescent="0.25">
      <c r="A197" s="10">
        <f t="shared" si="15"/>
        <v>196</v>
      </c>
      <c r="B197" s="11">
        <f>Enrollment!B197</f>
        <v>0</v>
      </c>
      <c r="C197" s="12">
        <f>Enrollment!D197</f>
        <v>0</v>
      </c>
      <c r="D197" s="51">
        <f>Enrollment!N197</f>
        <v>0</v>
      </c>
      <c r="E197" s="29"/>
      <c r="F197" s="29"/>
      <c r="G197" s="29"/>
      <c r="H197" s="29"/>
      <c r="I197" s="29"/>
      <c r="J197" s="29"/>
      <c r="K197" s="29"/>
      <c r="L197" s="29"/>
      <c r="M197" s="29"/>
      <c r="N197" s="29"/>
      <c r="O197" s="29"/>
      <c r="P197" s="9"/>
      <c r="Q197" s="9"/>
      <c r="R197" s="9"/>
      <c r="S197" s="9"/>
      <c r="T197" s="9"/>
      <c r="U197" s="9"/>
      <c r="V197" s="9"/>
      <c r="W197" s="9"/>
      <c r="X197" s="9"/>
      <c r="Y197" s="9"/>
      <c r="Z197" s="9"/>
      <c r="AA197" s="9"/>
      <c r="AB197" s="9"/>
      <c r="AC197" s="9"/>
      <c r="AD197" s="9"/>
      <c r="AE197" s="9"/>
      <c r="AF197" s="9"/>
      <c r="AG197" s="9"/>
      <c r="AH197" s="9"/>
      <c r="AI197" s="9"/>
      <c r="AJ197" s="11">
        <f t="shared" si="12"/>
        <v>0</v>
      </c>
      <c r="AK197" s="11">
        <f t="shared" si="13"/>
        <v>0</v>
      </c>
      <c r="AL197" s="47" t="e">
        <f t="shared" si="14"/>
        <v>#DIV/0!</v>
      </c>
    </row>
    <row r="198" spans="1:38" x14ac:dyDescent="0.25">
      <c r="A198" s="10">
        <f t="shared" si="15"/>
        <v>197</v>
      </c>
      <c r="B198" s="11">
        <f>Enrollment!B198</f>
        <v>0</v>
      </c>
      <c r="C198" s="12">
        <f>Enrollment!D198</f>
        <v>0</v>
      </c>
      <c r="D198" s="51">
        <f>Enrollment!N198</f>
        <v>0</v>
      </c>
      <c r="E198" s="29"/>
      <c r="F198" s="29"/>
      <c r="G198" s="29"/>
      <c r="H198" s="29"/>
      <c r="I198" s="29"/>
      <c r="J198" s="29"/>
      <c r="K198" s="29"/>
      <c r="L198" s="29"/>
      <c r="M198" s="29"/>
      <c r="N198" s="29"/>
      <c r="O198" s="29"/>
      <c r="P198" s="9"/>
      <c r="Q198" s="9"/>
      <c r="R198" s="9"/>
      <c r="S198" s="9"/>
      <c r="T198" s="9"/>
      <c r="U198" s="9"/>
      <c r="V198" s="9"/>
      <c r="W198" s="9"/>
      <c r="X198" s="9"/>
      <c r="Y198" s="9"/>
      <c r="Z198" s="9"/>
      <c r="AA198" s="9"/>
      <c r="AB198" s="9"/>
      <c r="AC198" s="9"/>
      <c r="AD198" s="9"/>
      <c r="AE198" s="9"/>
      <c r="AF198" s="9"/>
      <c r="AG198" s="9"/>
      <c r="AH198" s="9"/>
      <c r="AI198" s="9"/>
      <c r="AJ198" s="11">
        <f t="shared" si="12"/>
        <v>0</v>
      </c>
      <c r="AK198" s="11">
        <f t="shared" si="13"/>
        <v>0</v>
      </c>
      <c r="AL198" s="47" t="e">
        <f t="shared" si="14"/>
        <v>#DIV/0!</v>
      </c>
    </row>
    <row r="199" spans="1:38" x14ac:dyDescent="0.25">
      <c r="A199" s="10">
        <f t="shared" si="15"/>
        <v>198</v>
      </c>
      <c r="B199" s="11">
        <f>Enrollment!B199</f>
        <v>0</v>
      </c>
      <c r="C199" s="12">
        <f>Enrollment!D199</f>
        <v>0</v>
      </c>
      <c r="D199" s="51">
        <f>Enrollment!N199</f>
        <v>0</v>
      </c>
      <c r="E199" s="29"/>
      <c r="F199" s="29"/>
      <c r="G199" s="29"/>
      <c r="H199" s="29"/>
      <c r="I199" s="29"/>
      <c r="J199" s="29"/>
      <c r="K199" s="29"/>
      <c r="L199" s="29"/>
      <c r="M199" s="29"/>
      <c r="N199" s="29"/>
      <c r="O199" s="29"/>
      <c r="P199" s="9"/>
      <c r="Q199" s="9"/>
      <c r="R199" s="9"/>
      <c r="S199" s="9"/>
      <c r="T199" s="9"/>
      <c r="U199" s="9"/>
      <c r="V199" s="9"/>
      <c r="W199" s="9"/>
      <c r="X199" s="9"/>
      <c r="Y199" s="9"/>
      <c r="Z199" s="9"/>
      <c r="AA199" s="9"/>
      <c r="AB199" s="9"/>
      <c r="AC199" s="9"/>
      <c r="AD199" s="9"/>
      <c r="AE199" s="9"/>
      <c r="AF199" s="9"/>
      <c r="AG199" s="9"/>
      <c r="AH199" s="9"/>
      <c r="AI199" s="9"/>
      <c r="AJ199" s="11">
        <f t="shared" si="12"/>
        <v>0</v>
      </c>
      <c r="AK199" s="11">
        <f t="shared" si="13"/>
        <v>0</v>
      </c>
      <c r="AL199" s="47" t="e">
        <f t="shared" si="14"/>
        <v>#DIV/0!</v>
      </c>
    </row>
    <row r="200" spans="1:38" x14ac:dyDescent="0.25">
      <c r="A200" s="10">
        <f t="shared" si="15"/>
        <v>199</v>
      </c>
      <c r="B200" s="11">
        <f>Enrollment!B200</f>
        <v>0</v>
      </c>
      <c r="C200" s="12">
        <f>Enrollment!D200</f>
        <v>0</v>
      </c>
      <c r="D200" s="51">
        <f>Enrollment!N200</f>
        <v>0</v>
      </c>
      <c r="E200" s="29"/>
      <c r="F200" s="29"/>
      <c r="G200" s="29"/>
      <c r="H200" s="29"/>
      <c r="I200" s="29"/>
      <c r="J200" s="29"/>
      <c r="K200" s="29"/>
      <c r="L200" s="29"/>
      <c r="M200" s="29"/>
      <c r="N200" s="29"/>
      <c r="O200" s="29"/>
      <c r="P200" s="9"/>
      <c r="Q200" s="9"/>
      <c r="R200" s="9"/>
      <c r="S200" s="9"/>
      <c r="T200" s="9"/>
      <c r="U200" s="9"/>
      <c r="V200" s="9"/>
      <c r="W200" s="9"/>
      <c r="X200" s="9"/>
      <c r="Y200" s="9"/>
      <c r="Z200" s="9"/>
      <c r="AA200" s="9"/>
      <c r="AB200" s="9"/>
      <c r="AC200" s="9"/>
      <c r="AD200" s="9"/>
      <c r="AE200" s="9"/>
      <c r="AF200" s="9"/>
      <c r="AG200" s="9"/>
      <c r="AH200" s="9"/>
      <c r="AI200" s="9"/>
      <c r="AJ200" s="11">
        <f t="shared" si="12"/>
        <v>0</v>
      </c>
      <c r="AK200" s="11">
        <f t="shared" si="13"/>
        <v>0</v>
      </c>
      <c r="AL200" s="47" t="e">
        <f t="shared" si="14"/>
        <v>#DIV/0!</v>
      </c>
    </row>
    <row r="201" spans="1:38" x14ac:dyDescent="0.25">
      <c r="A201" s="10">
        <f t="shared" si="15"/>
        <v>200</v>
      </c>
      <c r="B201" s="11">
        <f>Enrollment!B201</f>
        <v>0</v>
      </c>
      <c r="C201" s="12">
        <f>Enrollment!D201</f>
        <v>0</v>
      </c>
      <c r="D201" s="51">
        <f>Enrollment!N201</f>
        <v>0</v>
      </c>
      <c r="E201" s="29"/>
      <c r="F201" s="29"/>
      <c r="G201" s="29"/>
      <c r="H201" s="29"/>
      <c r="I201" s="29"/>
      <c r="J201" s="29"/>
      <c r="K201" s="29"/>
      <c r="L201" s="29"/>
      <c r="M201" s="29"/>
      <c r="N201" s="29"/>
      <c r="O201" s="29"/>
      <c r="P201" s="9"/>
      <c r="Q201" s="9"/>
      <c r="R201" s="9"/>
      <c r="S201" s="9"/>
      <c r="T201" s="9"/>
      <c r="U201" s="9"/>
      <c r="V201" s="9"/>
      <c r="W201" s="9"/>
      <c r="X201" s="9"/>
      <c r="Y201" s="9"/>
      <c r="Z201" s="9"/>
      <c r="AA201" s="9"/>
      <c r="AB201" s="9"/>
      <c r="AC201" s="9"/>
      <c r="AD201" s="9"/>
      <c r="AE201" s="9"/>
      <c r="AF201" s="9"/>
      <c r="AG201" s="9"/>
      <c r="AH201" s="9"/>
      <c r="AI201" s="9"/>
      <c r="AJ201" s="11">
        <f t="shared" si="12"/>
        <v>0</v>
      </c>
      <c r="AK201" s="11">
        <f t="shared" si="13"/>
        <v>0</v>
      </c>
      <c r="AL201" s="47" t="e">
        <f t="shared" si="14"/>
        <v>#DIV/0!</v>
      </c>
    </row>
    <row r="202" spans="1:38" x14ac:dyDescent="0.25">
      <c r="A202" s="10">
        <f t="shared" si="15"/>
        <v>201</v>
      </c>
      <c r="B202" s="11">
        <f>Enrollment!B202</f>
        <v>0</v>
      </c>
      <c r="C202" s="12">
        <f>Enrollment!D202</f>
        <v>0</v>
      </c>
      <c r="D202" s="51">
        <f>Enrollment!N202</f>
        <v>0</v>
      </c>
      <c r="E202" s="29"/>
      <c r="F202" s="29"/>
      <c r="G202" s="29"/>
      <c r="H202" s="29"/>
      <c r="I202" s="29"/>
      <c r="J202" s="29"/>
      <c r="K202" s="29"/>
      <c r="L202" s="29"/>
      <c r="M202" s="29"/>
      <c r="N202" s="29"/>
      <c r="O202" s="29"/>
      <c r="P202" s="9"/>
      <c r="Q202" s="9"/>
      <c r="R202" s="9"/>
      <c r="S202" s="9"/>
      <c r="T202" s="9"/>
      <c r="U202" s="9"/>
      <c r="V202" s="9"/>
      <c r="W202" s="9"/>
      <c r="X202" s="9"/>
      <c r="Y202" s="9"/>
      <c r="Z202" s="9"/>
      <c r="AA202" s="9"/>
      <c r="AB202" s="9"/>
      <c r="AC202" s="9"/>
      <c r="AD202" s="9"/>
      <c r="AE202" s="9"/>
      <c r="AF202" s="9"/>
      <c r="AG202" s="9"/>
      <c r="AH202" s="9"/>
      <c r="AI202" s="9"/>
      <c r="AJ202" s="11">
        <f t="shared" si="12"/>
        <v>0</v>
      </c>
      <c r="AK202" s="11">
        <f t="shared" si="13"/>
        <v>0</v>
      </c>
      <c r="AL202" s="47" t="e">
        <f t="shared" si="14"/>
        <v>#DIV/0!</v>
      </c>
    </row>
    <row r="203" spans="1:38" x14ac:dyDescent="0.25">
      <c r="A203" s="10">
        <f t="shared" si="15"/>
        <v>202</v>
      </c>
      <c r="B203" s="11">
        <f>Enrollment!B203</f>
        <v>0</v>
      </c>
      <c r="C203" s="12">
        <f>Enrollment!D203</f>
        <v>0</v>
      </c>
      <c r="D203" s="51">
        <f>Enrollment!N203</f>
        <v>0</v>
      </c>
      <c r="E203" s="29"/>
      <c r="F203" s="29"/>
      <c r="G203" s="29"/>
      <c r="H203" s="29"/>
      <c r="I203" s="29"/>
      <c r="J203" s="29"/>
      <c r="K203" s="29"/>
      <c r="L203" s="29"/>
      <c r="M203" s="29"/>
      <c r="N203" s="29"/>
      <c r="O203" s="29"/>
      <c r="P203" s="9"/>
      <c r="Q203" s="9"/>
      <c r="R203" s="9"/>
      <c r="S203" s="9"/>
      <c r="T203" s="9"/>
      <c r="U203" s="9"/>
      <c r="V203" s="9"/>
      <c r="W203" s="9"/>
      <c r="X203" s="9"/>
      <c r="Y203" s="9"/>
      <c r="Z203" s="9"/>
      <c r="AA203" s="9"/>
      <c r="AB203" s="9"/>
      <c r="AC203" s="9"/>
      <c r="AD203" s="9"/>
      <c r="AE203" s="9"/>
      <c r="AF203" s="9"/>
      <c r="AG203" s="9"/>
      <c r="AH203" s="9"/>
      <c r="AI203" s="9"/>
      <c r="AJ203" s="11">
        <f t="shared" si="12"/>
        <v>0</v>
      </c>
      <c r="AK203" s="11">
        <f t="shared" si="13"/>
        <v>0</v>
      </c>
      <c r="AL203" s="47" t="e">
        <f t="shared" si="14"/>
        <v>#DIV/0!</v>
      </c>
    </row>
    <row r="204" spans="1:38" x14ac:dyDescent="0.25">
      <c r="A204" s="10">
        <f t="shared" si="15"/>
        <v>203</v>
      </c>
      <c r="B204" s="11">
        <f>Enrollment!B204</f>
        <v>0</v>
      </c>
      <c r="C204" s="12">
        <f>Enrollment!D204</f>
        <v>0</v>
      </c>
      <c r="D204" s="51">
        <f>Enrollment!N204</f>
        <v>0</v>
      </c>
      <c r="E204" s="29"/>
      <c r="F204" s="29"/>
      <c r="G204" s="29"/>
      <c r="H204" s="29"/>
      <c r="I204" s="29"/>
      <c r="J204" s="29"/>
      <c r="K204" s="29"/>
      <c r="L204" s="29"/>
      <c r="M204" s="29"/>
      <c r="N204" s="29"/>
      <c r="O204" s="29"/>
      <c r="P204" s="9"/>
      <c r="Q204" s="9"/>
      <c r="R204" s="9"/>
      <c r="S204" s="9"/>
      <c r="T204" s="9"/>
      <c r="U204" s="9"/>
      <c r="V204" s="9"/>
      <c r="W204" s="9"/>
      <c r="X204" s="9"/>
      <c r="Y204" s="9"/>
      <c r="Z204" s="9"/>
      <c r="AA204" s="9"/>
      <c r="AB204" s="9"/>
      <c r="AC204" s="9"/>
      <c r="AD204" s="9"/>
      <c r="AE204" s="9"/>
      <c r="AF204" s="9"/>
      <c r="AG204" s="9"/>
      <c r="AH204" s="9"/>
      <c r="AI204" s="9"/>
      <c r="AJ204" s="11">
        <f t="shared" si="12"/>
        <v>0</v>
      </c>
      <c r="AK204" s="11">
        <f t="shared" si="13"/>
        <v>0</v>
      </c>
      <c r="AL204" s="47" t="e">
        <f t="shared" si="14"/>
        <v>#DIV/0!</v>
      </c>
    </row>
    <row r="205" spans="1:38" x14ac:dyDescent="0.25">
      <c r="A205" s="10">
        <f t="shared" si="15"/>
        <v>204</v>
      </c>
      <c r="B205" s="11">
        <f>Enrollment!B205</f>
        <v>0</v>
      </c>
      <c r="C205" s="12">
        <f>Enrollment!D205</f>
        <v>0</v>
      </c>
      <c r="D205" s="51">
        <f>Enrollment!N205</f>
        <v>0</v>
      </c>
      <c r="E205" s="29"/>
      <c r="F205" s="29"/>
      <c r="G205" s="29"/>
      <c r="H205" s="29"/>
      <c r="I205" s="29"/>
      <c r="J205" s="29"/>
      <c r="K205" s="29"/>
      <c r="L205" s="29"/>
      <c r="M205" s="29"/>
      <c r="N205" s="29"/>
      <c r="O205" s="29"/>
      <c r="P205" s="9"/>
      <c r="Q205" s="9"/>
      <c r="R205" s="9"/>
      <c r="S205" s="9"/>
      <c r="T205" s="9"/>
      <c r="U205" s="9"/>
      <c r="V205" s="9"/>
      <c r="W205" s="9"/>
      <c r="X205" s="9"/>
      <c r="Y205" s="9"/>
      <c r="Z205" s="9"/>
      <c r="AA205" s="9"/>
      <c r="AB205" s="9"/>
      <c r="AC205" s="9"/>
      <c r="AD205" s="9"/>
      <c r="AE205" s="9"/>
      <c r="AF205" s="9"/>
      <c r="AG205" s="9"/>
      <c r="AH205" s="9"/>
      <c r="AI205" s="9"/>
      <c r="AJ205" s="11">
        <f t="shared" si="12"/>
        <v>0</v>
      </c>
      <c r="AK205" s="11">
        <f t="shared" si="13"/>
        <v>0</v>
      </c>
      <c r="AL205" s="47" t="e">
        <f t="shared" si="14"/>
        <v>#DIV/0!</v>
      </c>
    </row>
    <row r="206" spans="1:38" x14ac:dyDescent="0.25">
      <c r="A206" s="10">
        <f t="shared" si="15"/>
        <v>205</v>
      </c>
      <c r="B206" s="11">
        <f>Enrollment!B206</f>
        <v>0</v>
      </c>
      <c r="C206" s="12">
        <f>Enrollment!D206</f>
        <v>0</v>
      </c>
      <c r="D206" s="51">
        <f>Enrollment!N206</f>
        <v>0</v>
      </c>
      <c r="E206" s="29"/>
      <c r="F206" s="29"/>
      <c r="G206" s="29"/>
      <c r="H206" s="29"/>
      <c r="I206" s="29"/>
      <c r="J206" s="29"/>
      <c r="K206" s="29"/>
      <c r="L206" s="29"/>
      <c r="M206" s="29"/>
      <c r="N206" s="29"/>
      <c r="O206" s="29"/>
      <c r="P206" s="9"/>
      <c r="Q206" s="9"/>
      <c r="R206" s="9"/>
      <c r="S206" s="9"/>
      <c r="T206" s="9"/>
      <c r="U206" s="9"/>
      <c r="V206" s="9"/>
      <c r="W206" s="9"/>
      <c r="X206" s="9"/>
      <c r="Y206" s="9"/>
      <c r="Z206" s="9"/>
      <c r="AA206" s="9"/>
      <c r="AB206" s="9"/>
      <c r="AC206" s="9"/>
      <c r="AD206" s="9"/>
      <c r="AE206" s="9"/>
      <c r="AF206" s="9"/>
      <c r="AG206" s="9"/>
      <c r="AH206" s="9"/>
      <c r="AI206" s="9"/>
      <c r="AJ206" s="11">
        <f t="shared" si="12"/>
        <v>0</v>
      </c>
      <c r="AK206" s="11">
        <f t="shared" si="13"/>
        <v>0</v>
      </c>
      <c r="AL206" s="47" t="e">
        <f t="shared" si="14"/>
        <v>#DIV/0!</v>
      </c>
    </row>
    <row r="207" spans="1:38" x14ac:dyDescent="0.25">
      <c r="A207" s="10">
        <f t="shared" si="15"/>
        <v>206</v>
      </c>
      <c r="B207" s="11">
        <f>Enrollment!B207</f>
        <v>0</v>
      </c>
      <c r="C207" s="12">
        <f>Enrollment!D207</f>
        <v>0</v>
      </c>
      <c r="D207" s="51">
        <f>Enrollment!N207</f>
        <v>0</v>
      </c>
      <c r="E207" s="29"/>
      <c r="F207" s="29"/>
      <c r="G207" s="29"/>
      <c r="H207" s="29"/>
      <c r="I207" s="29"/>
      <c r="J207" s="29"/>
      <c r="K207" s="29"/>
      <c r="L207" s="29"/>
      <c r="M207" s="29"/>
      <c r="N207" s="29"/>
      <c r="O207" s="29"/>
      <c r="P207" s="9"/>
      <c r="Q207" s="9"/>
      <c r="R207" s="9"/>
      <c r="S207" s="9"/>
      <c r="T207" s="9"/>
      <c r="U207" s="9"/>
      <c r="V207" s="9"/>
      <c r="W207" s="9"/>
      <c r="X207" s="9"/>
      <c r="Y207" s="9"/>
      <c r="Z207" s="9"/>
      <c r="AA207" s="9"/>
      <c r="AB207" s="9"/>
      <c r="AC207" s="9"/>
      <c r="AD207" s="9"/>
      <c r="AE207" s="9"/>
      <c r="AF207" s="9"/>
      <c r="AG207" s="9"/>
      <c r="AH207" s="9"/>
      <c r="AI207" s="9"/>
      <c r="AJ207" s="11">
        <f t="shared" si="12"/>
        <v>0</v>
      </c>
      <c r="AK207" s="11">
        <f t="shared" si="13"/>
        <v>0</v>
      </c>
      <c r="AL207" s="47" t="e">
        <f t="shared" si="14"/>
        <v>#DIV/0!</v>
      </c>
    </row>
    <row r="208" spans="1:38" x14ac:dyDescent="0.25">
      <c r="A208" s="10">
        <f t="shared" si="15"/>
        <v>207</v>
      </c>
      <c r="B208" s="11">
        <f>Enrollment!B208</f>
        <v>0</v>
      </c>
      <c r="C208" s="12">
        <f>Enrollment!D208</f>
        <v>0</v>
      </c>
      <c r="D208" s="51">
        <f>Enrollment!N208</f>
        <v>0</v>
      </c>
      <c r="E208" s="29"/>
      <c r="F208" s="29"/>
      <c r="G208" s="29"/>
      <c r="H208" s="29"/>
      <c r="I208" s="29"/>
      <c r="J208" s="29"/>
      <c r="K208" s="29"/>
      <c r="L208" s="29"/>
      <c r="M208" s="29"/>
      <c r="N208" s="29"/>
      <c r="O208" s="29"/>
      <c r="P208" s="9"/>
      <c r="Q208" s="9"/>
      <c r="R208" s="9"/>
      <c r="S208" s="9"/>
      <c r="T208" s="9"/>
      <c r="U208" s="9"/>
      <c r="V208" s="9"/>
      <c r="W208" s="9"/>
      <c r="X208" s="9"/>
      <c r="Y208" s="9"/>
      <c r="Z208" s="9"/>
      <c r="AA208" s="9"/>
      <c r="AB208" s="9"/>
      <c r="AC208" s="9"/>
      <c r="AD208" s="9"/>
      <c r="AE208" s="9"/>
      <c r="AF208" s="9"/>
      <c r="AG208" s="9"/>
      <c r="AH208" s="9"/>
      <c r="AI208" s="9"/>
      <c r="AJ208" s="11">
        <f t="shared" si="12"/>
        <v>0</v>
      </c>
      <c r="AK208" s="11">
        <f t="shared" si="13"/>
        <v>0</v>
      </c>
      <c r="AL208" s="47" t="e">
        <f t="shared" si="14"/>
        <v>#DIV/0!</v>
      </c>
    </row>
    <row r="209" spans="1:38" x14ac:dyDescent="0.25">
      <c r="A209" s="10">
        <f t="shared" si="15"/>
        <v>208</v>
      </c>
      <c r="B209" s="11">
        <f>Enrollment!B209</f>
        <v>0</v>
      </c>
      <c r="C209" s="12">
        <f>Enrollment!D209</f>
        <v>0</v>
      </c>
      <c r="D209" s="51">
        <f>Enrollment!N209</f>
        <v>0</v>
      </c>
      <c r="E209" s="29"/>
      <c r="F209" s="29"/>
      <c r="G209" s="29"/>
      <c r="H209" s="29"/>
      <c r="I209" s="29"/>
      <c r="J209" s="29"/>
      <c r="K209" s="29"/>
      <c r="L209" s="29"/>
      <c r="M209" s="29"/>
      <c r="N209" s="29"/>
      <c r="O209" s="29"/>
      <c r="P209" s="9"/>
      <c r="Q209" s="9"/>
      <c r="R209" s="9"/>
      <c r="S209" s="9"/>
      <c r="T209" s="9"/>
      <c r="U209" s="9"/>
      <c r="V209" s="9"/>
      <c r="W209" s="9"/>
      <c r="X209" s="9"/>
      <c r="Y209" s="9"/>
      <c r="Z209" s="9"/>
      <c r="AA209" s="9"/>
      <c r="AB209" s="9"/>
      <c r="AC209" s="9"/>
      <c r="AD209" s="9"/>
      <c r="AE209" s="9"/>
      <c r="AF209" s="9"/>
      <c r="AG209" s="9"/>
      <c r="AH209" s="9"/>
      <c r="AI209" s="9"/>
      <c r="AJ209" s="11">
        <f t="shared" si="12"/>
        <v>0</v>
      </c>
      <c r="AK209" s="11">
        <f t="shared" si="13"/>
        <v>0</v>
      </c>
      <c r="AL209" s="47" t="e">
        <f t="shared" si="14"/>
        <v>#DIV/0!</v>
      </c>
    </row>
    <row r="210" spans="1:38" x14ac:dyDescent="0.25">
      <c r="A210" s="10">
        <f t="shared" si="15"/>
        <v>209</v>
      </c>
      <c r="B210" s="11">
        <f>Enrollment!B210</f>
        <v>0</v>
      </c>
      <c r="C210" s="12">
        <f>Enrollment!D210</f>
        <v>0</v>
      </c>
      <c r="D210" s="51">
        <f>Enrollment!N210</f>
        <v>0</v>
      </c>
      <c r="E210" s="29"/>
      <c r="F210" s="29"/>
      <c r="G210" s="29"/>
      <c r="H210" s="29"/>
      <c r="I210" s="29"/>
      <c r="J210" s="29"/>
      <c r="K210" s="29"/>
      <c r="L210" s="29"/>
      <c r="M210" s="29"/>
      <c r="N210" s="29"/>
      <c r="O210" s="29"/>
      <c r="P210" s="9"/>
      <c r="Q210" s="9"/>
      <c r="R210" s="9"/>
      <c r="S210" s="9"/>
      <c r="T210" s="9"/>
      <c r="U210" s="9"/>
      <c r="V210" s="9"/>
      <c r="W210" s="9"/>
      <c r="X210" s="9"/>
      <c r="Y210" s="9"/>
      <c r="Z210" s="9"/>
      <c r="AA210" s="9"/>
      <c r="AB210" s="9"/>
      <c r="AC210" s="9"/>
      <c r="AD210" s="9"/>
      <c r="AE210" s="9"/>
      <c r="AF210" s="9"/>
      <c r="AG210" s="9"/>
      <c r="AH210" s="9"/>
      <c r="AI210" s="9"/>
      <c r="AJ210" s="11">
        <f t="shared" si="12"/>
        <v>0</v>
      </c>
      <c r="AK210" s="11">
        <f t="shared" si="13"/>
        <v>0</v>
      </c>
      <c r="AL210" s="47" t="e">
        <f t="shared" si="14"/>
        <v>#DIV/0!</v>
      </c>
    </row>
    <row r="211" spans="1:38" x14ac:dyDescent="0.25">
      <c r="A211" s="10">
        <f t="shared" si="15"/>
        <v>210</v>
      </c>
      <c r="B211" s="11">
        <f>Enrollment!B211</f>
        <v>0</v>
      </c>
      <c r="C211" s="12">
        <f>Enrollment!D211</f>
        <v>0</v>
      </c>
      <c r="D211" s="51">
        <f>Enrollment!N211</f>
        <v>0</v>
      </c>
      <c r="E211" s="29"/>
      <c r="F211" s="29"/>
      <c r="G211" s="29"/>
      <c r="H211" s="29"/>
      <c r="I211" s="29"/>
      <c r="J211" s="29"/>
      <c r="K211" s="29"/>
      <c r="L211" s="29"/>
      <c r="M211" s="29"/>
      <c r="N211" s="29"/>
      <c r="O211" s="29"/>
      <c r="P211" s="9"/>
      <c r="Q211" s="9"/>
      <c r="R211" s="9"/>
      <c r="S211" s="9"/>
      <c r="T211" s="9"/>
      <c r="U211" s="9"/>
      <c r="V211" s="9"/>
      <c r="W211" s="9"/>
      <c r="X211" s="9"/>
      <c r="Y211" s="9"/>
      <c r="Z211" s="9"/>
      <c r="AA211" s="9"/>
      <c r="AB211" s="9"/>
      <c r="AC211" s="9"/>
      <c r="AD211" s="9"/>
      <c r="AE211" s="9"/>
      <c r="AF211" s="9"/>
      <c r="AG211" s="9"/>
      <c r="AH211" s="9"/>
      <c r="AI211" s="9"/>
      <c r="AJ211" s="11">
        <f t="shared" si="12"/>
        <v>0</v>
      </c>
      <c r="AK211" s="11">
        <f t="shared" si="13"/>
        <v>0</v>
      </c>
      <c r="AL211" s="47" t="e">
        <f t="shared" si="14"/>
        <v>#DIV/0!</v>
      </c>
    </row>
    <row r="212" spans="1:38" x14ac:dyDescent="0.25">
      <c r="A212" s="10">
        <f t="shared" si="15"/>
        <v>211</v>
      </c>
      <c r="B212" s="11">
        <f>Enrollment!B212</f>
        <v>0</v>
      </c>
      <c r="C212" s="12">
        <f>Enrollment!D212</f>
        <v>0</v>
      </c>
      <c r="D212" s="51">
        <f>Enrollment!N212</f>
        <v>0</v>
      </c>
      <c r="E212" s="29"/>
      <c r="F212" s="29"/>
      <c r="G212" s="29"/>
      <c r="H212" s="29"/>
      <c r="I212" s="29"/>
      <c r="J212" s="29"/>
      <c r="K212" s="29"/>
      <c r="L212" s="29"/>
      <c r="M212" s="29"/>
      <c r="N212" s="29"/>
      <c r="O212" s="29"/>
      <c r="P212" s="9"/>
      <c r="Q212" s="9"/>
      <c r="R212" s="9"/>
      <c r="S212" s="9"/>
      <c r="T212" s="9"/>
      <c r="U212" s="9"/>
      <c r="V212" s="9"/>
      <c r="W212" s="9"/>
      <c r="X212" s="9"/>
      <c r="Y212" s="9"/>
      <c r="Z212" s="9"/>
      <c r="AA212" s="9"/>
      <c r="AB212" s="9"/>
      <c r="AC212" s="9"/>
      <c r="AD212" s="9"/>
      <c r="AE212" s="9"/>
      <c r="AF212" s="9"/>
      <c r="AG212" s="9"/>
      <c r="AH212" s="9"/>
      <c r="AI212" s="9"/>
      <c r="AJ212" s="11">
        <f t="shared" si="12"/>
        <v>0</v>
      </c>
      <c r="AK212" s="11">
        <f t="shared" si="13"/>
        <v>0</v>
      </c>
      <c r="AL212" s="47" t="e">
        <f t="shared" si="14"/>
        <v>#DIV/0!</v>
      </c>
    </row>
    <row r="213" spans="1:38" x14ac:dyDescent="0.25">
      <c r="A213" s="10">
        <f t="shared" si="15"/>
        <v>212</v>
      </c>
      <c r="B213" s="11">
        <f>Enrollment!B213</f>
        <v>0</v>
      </c>
      <c r="C213" s="12">
        <f>Enrollment!D213</f>
        <v>0</v>
      </c>
      <c r="D213" s="51">
        <f>Enrollment!N213</f>
        <v>0</v>
      </c>
      <c r="E213" s="29"/>
      <c r="F213" s="29"/>
      <c r="G213" s="29"/>
      <c r="H213" s="29"/>
      <c r="I213" s="29"/>
      <c r="J213" s="29"/>
      <c r="K213" s="29"/>
      <c r="L213" s="29"/>
      <c r="M213" s="29"/>
      <c r="N213" s="29"/>
      <c r="O213" s="29"/>
      <c r="P213" s="9"/>
      <c r="Q213" s="9"/>
      <c r="R213" s="9"/>
      <c r="S213" s="9"/>
      <c r="T213" s="9"/>
      <c r="U213" s="9"/>
      <c r="V213" s="9"/>
      <c r="W213" s="9"/>
      <c r="X213" s="9"/>
      <c r="Y213" s="9"/>
      <c r="Z213" s="9"/>
      <c r="AA213" s="9"/>
      <c r="AB213" s="9"/>
      <c r="AC213" s="9"/>
      <c r="AD213" s="9"/>
      <c r="AE213" s="9"/>
      <c r="AF213" s="9"/>
      <c r="AG213" s="9"/>
      <c r="AH213" s="9"/>
      <c r="AI213" s="9"/>
      <c r="AJ213" s="11">
        <f t="shared" si="12"/>
        <v>0</v>
      </c>
      <c r="AK213" s="11">
        <f t="shared" si="13"/>
        <v>0</v>
      </c>
      <c r="AL213" s="47" t="e">
        <f t="shared" si="14"/>
        <v>#DIV/0!</v>
      </c>
    </row>
    <row r="214" spans="1:38" x14ac:dyDescent="0.25">
      <c r="A214" s="10">
        <f t="shared" si="15"/>
        <v>213</v>
      </c>
      <c r="B214" s="11">
        <f>Enrollment!B214</f>
        <v>0</v>
      </c>
      <c r="C214" s="12">
        <f>Enrollment!D214</f>
        <v>0</v>
      </c>
      <c r="D214" s="51">
        <f>Enrollment!N214</f>
        <v>0</v>
      </c>
      <c r="E214" s="29"/>
      <c r="F214" s="29"/>
      <c r="G214" s="29"/>
      <c r="H214" s="29"/>
      <c r="I214" s="29"/>
      <c r="J214" s="29"/>
      <c r="K214" s="29"/>
      <c r="L214" s="29"/>
      <c r="M214" s="29"/>
      <c r="N214" s="29"/>
      <c r="O214" s="29"/>
      <c r="P214" s="9"/>
      <c r="Q214" s="9"/>
      <c r="R214" s="9"/>
      <c r="S214" s="9"/>
      <c r="T214" s="9"/>
      <c r="U214" s="9"/>
      <c r="V214" s="9"/>
      <c r="W214" s="9"/>
      <c r="X214" s="9"/>
      <c r="Y214" s="9"/>
      <c r="Z214" s="9"/>
      <c r="AA214" s="9"/>
      <c r="AB214" s="9"/>
      <c r="AC214" s="9"/>
      <c r="AD214" s="9"/>
      <c r="AE214" s="9"/>
      <c r="AF214" s="9"/>
      <c r="AG214" s="9"/>
      <c r="AH214" s="9"/>
      <c r="AI214" s="9"/>
      <c r="AJ214" s="11">
        <f t="shared" si="12"/>
        <v>0</v>
      </c>
      <c r="AK214" s="11">
        <f t="shared" si="13"/>
        <v>0</v>
      </c>
      <c r="AL214" s="47" t="e">
        <f t="shared" si="14"/>
        <v>#DIV/0!</v>
      </c>
    </row>
    <row r="215" spans="1:38" x14ac:dyDescent="0.25">
      <c r="A215" s="10">
        <f t="shared" si="15"/>
        <v>214</v>
      </c>
      <c r="B215" s="11">
        <f>Enrollment!B215</f>
        <v>0</v>
      </c>
      <c r="C215" s="12">
        <f>Enrollment!D215</f>
        <v>0</v>
      </c>
      <c r="D215" s="51">
        <f>Enrollment!N215</f>
        <v>0</v>
      </c>
      <c r="E215" s="29"/>
      <c r="F215" s="29"/>
      <c r="G215" s="29"/>
      <c r="H215" s="29"/>
      <c r="I215" s="29"/>
      <c r="J215" s="29"/>
      <c r="K215" s="29"/>
      <c r="L215" s="29"/>
      <c r="M215" s="29"/>
      <c r="N215" s="29"/>
      <c r="O215" s="29"/>
      <c r="P215" s="9"/>
      <c r="Q215" s="9"/>
      <c r="R215" s="9"/>
      <c r="S215" s="9"/>
      <c r="T215" s="9"/>
      <c r="U215" s="9"/>
      <c r="V215" s="9"/>
      <c r="W215" s="9"/>
      <c r="X215" s="9"/>
      <c r="Y215" s="9"/>
      <c r="Z215" s="9"/>
      <c r="AA215" s="9"/>
      <c r="AB215" s="9"/>
      <c r="AC215" s="9"/>
      <c r="AD215" s="9"/>
      <c r="AE215" s="9"/>
      <c r="AF215" s="9"/>
      <c r="AG215" s="9"/>
      <c r="AH215" s="9"/>
      <c r="AI215" s="9"/>
      <c r="AJ215" s="11">
        <f t="shared" si="12"/>
        <v>0</v>
      </c>
      <c r="AK215" s="11">
        <f t="shared" si="13"/>
        <v>0</v>
      </c>
      <c r="AL215" s="47" t="e">
        <f t="shared" si="14"/>
        <v>#DIV/0!</v>
      </c>
    </row>
    <row r="216" spans="1:38" x14ac:dyDescent="0.25">
      <c r="A216" s="10">
        <f t="shared" si="15"/>
        <v>215</v>
      </c>
      <c r="B216" s="11">
        <f>Enrollment!B216</f>
        <v>0</v>
      </c>
      <c r="C216" s="12">
        <f>Enrollment!D216</f>
        <v>0</v>
      </c>
      <c r="D216" s="51">
        <f>Enrollment!N216</f>
        <v>0</v>
      </c>
      <c r="E216" s="29"/>
      <c r="F216" s="29"/>
      <c r="G216" s="29"/>
      <c r="H216" s="29"/>
      <c r="I216" s="29"/>
      <c r="J216" s="29"/>
      <c r="K216" s="29"/>
      <c r="L216" s="29"/>
      <c r="M216" s="29"/>
      <c r="N216" s="29"/>
      <c r="O216" s="29"/>
      <c r="P216" s="9"/>
      <c r="Q216" s="9"/>
      <c r="R216" s="9"/>
      <c r="S216" s="9"/>
      <c r="T216" s="9"/>
      <c r="U216" s="9"/>
      <c r="V216" s="9"/>
      <c r="W216" s="9"/>
      <c r="X216" s="9"/>
      <c r="Y216" s="9"/>
      <c r="Z216" s="9"/>
      <c r="AA216" s="9"/>
      <c r="AB216" s="9"/>
      <c r="AC216" s="9"/>
      <c r="AD216" s="9"/>
      <c r="AE216" s="9"/>
      <c r="AF216" s="9"/>
      <c r="AG216" s="9"/>
      <c r="AH216" s="9"/>
      <c r="AI216" s="9"/>
      <c r="AJ216" s="11">
        <f t="shared" si="12"/>
        <v>0</v>
      </c>
      <c r="AK216" s="11">
        <f t="shared" si="13"/>
        <v>0</v>
      </c>
      <c r="AL216" s="47" t="e">
        <f t="shared" si="14"/>
        <v>#DIV/0!</v>
      </c>
    </row>
    <row r="217" spans="1:38" x14ac:dyDescent="0.25">
      <c r="A217" s="10">
        <f t="shared" si="15"/>
        <v>216</v>
      </c>
      <c r="B217" s="11">
        <f>Enrollment!B217</f>
        <v>0</v>
      </c>
      <c r="C217" s="12">
        <f>Enrollment!D217</f>
        <v>0</v>
      </c>
      <c r="D217" s="51">
        <f>Enrollment!N217</f>
        <v>0</v>
      </c>
      <c r="E217" s="29"/>
      <c r="F217" s="29"/>
      <c r="G217" s="29"/>
      <c r="H217" s="29"/>
      <c r="I217" s="29"/>
      <c r="J217" s="29"/>
      <c r="K217" s="29"/>
      <c r="L217" s="29"/>
      <c r="M217" s="29"/>
      <c r="N217" s="29"/>
      <c r="O217" s="29"/>
      <c r="P217" s="9"/>
      <c r="Q217" s="9"/>
      <c r="R217" s="9"/>
      <c r="S217" s="9"/>
      <c r="T217" s="9"/>
      <c r="U217" s="9"/>
      <c r="V217" s="9"/>
      <c r="W217" s="9"/>
      <c r="X217" s="9"/>
      <c r="Y217" s="9"/>
      <c r="Z217" s="9"/>
      <c r="AA217" s="9"/>
      <c r="AB217" s="9"/>
      <c r="AC217" s="9"/>
      <c r="AD217" s="9"/>
      <c r="AE217" s="9"/>
      <c r="AF217" s="9"/>
      <c r="AG217" s="9"/>
      <c r="AH217" s="9"/>
      <c r="AI217" s="9"/>
      <c r="AJ217" s="11">
        <f t="shared" si="12"/>
        <v>0</v>
      </c>
      <c r="AK217" s="11">
        <f t="shared" si="13"/>
        <v>0</v>
      </c>
      <c r="AL217" s="47" t="e">
        <f t="shared" si="14"/>
        <v>#DIV/0!</v>
      </c>
    </row>
    <row r="218" spans="1:38" x14ac:dyDescent="0.25">
      <c r="A218" s="10">
        <f t="shared" si="15"/>
        <v>217</v>
      </c>
      <c r="B218" s="11">
        <f>Enrollment!B218</f>
        <v>0</v>
      </c>
      <c r="C218" s="12">
        <f>Enrollment!D218</f>
        <v>0</v>
      </c>
      <c r="D218" s="51">
        <f>Enrollment!N218</f>
        <v>0</v>
      </c>
      <c r="E218" s="29"/>
      <c r="F218" s="29"/>
      <c r="G218" s="29"/>
      <c r="H218" s="29"/>
      <c r="I218" s="29"/>
      <c r="J218" s="29"/>
      <c r="K218" s="29"/>
      <c r="L218" s="29"/>
      <c r="M218" s="29"/>
      <c r="N218" s="29"/>
      <c r="O218" s="29"/>
      <c r="P218" s="9"/>
      <c r="Q218" s="9"/>
      <c r="R218" s="9"/>
      <c r="S218" s="9"/>
      <c r="T218" s="9"/>
      <c r="U218" s="9"/>
      <c r="V218" s="9"/>
      <c r="W218" s="9"/>
      <c r="X218" s="9"/>
      <c r="Y218" s="9"/>
      <c r="Z218" s="9"/>
      <c r="AA218" s="9"/>
      <c r="AB218" s="9"/>
      <c r="AC218" s="9"/>
      <c r="AD218" s="9"/>
      <c r="AE218" s="9"/>
      <c r="AF218" s="9"/>
      <c r="AG218" s="9"/>
      <c r="AH218" s="9"/>
      <c r="AI218" s="9"/>
      <c r="AJ218" s="11">
        <f t="shared" si="12"/>
        <v>0</v>
      </c>
      <c r="AK218" s="11">
        <f t="shared" si="13"/>
        <v>0</v>
      </c>
      <c r="AL218" s="47" t="e">
        <f t="shared" si="14"/>
        <v>#DIV/0!</v>
      </c>
    </row>
    <row r="219" spans="1:38" x14ac:dyDescent="0.25">
      <c r="A219" s="10">
        <f t="shared" si="15"/>
        <v>218</v>
      </c>
      <c r="B219" s="11">
        <f>Enrollment!B219</f>
        <v>0</v>
      </c>
      <c r="C219" s="12">
        <f>Enrollment!D219</f>
        <v>0</v>
      </c>
      <c r="D219" s="51">
        <f>Enrollment!N219</f>
        <v>0</v>
      </c>
      <c r="E219" s="29"/>
      <c r="F219" s="29"/>
      <c r="G219" s="29"/>
      <c r="H219" s="29"/>
      <c r="I219" s="29"/>
      <c r="J219" s="29"/>
      <c r="K219" s="29"/>
      <c r="L219" s="29"/>
      <c r="M219" s="29"/>
      <c r="N219" s="29"/>
      <c r="O219" s="29"/>
      <c r="P219" s="9"/>
      <c r="Q219" s="9"/>
      <c r="R219" s="9"/>
      <c r="S219" s="9"/>
      <c r="T219" s="9"/>
      <c r="U219" s="9"/>
      <c r="V219" s="9"/>
      <c r="W219" s="9"/>
      <c r="X219" s="9"/>
      <c r="Y219" s="9"/>
      <c r="Z219" s="9"/>
      <c r="AA219" s="9"/>
      <c r="AB219" s="9"/>
      <c r="AC219" s="9"/>
      <c r="AD219" s="9"/>
      <c r="AE219" s="9"/>
      <c r="AF219" s="9"/>
      <c r="AG219" s="9"/>
      <c r="AH219" s="9"/>
      <c r="AI219" s="9"/>
      <c r="AJ219" s="11">
        <f t="shared" si="12"/>
        <v>0</v>
      </c>
      <c r="AK219" s="11">
        <f t="shared" si="13"/>
        <v>0</v>
      </c>
      <c r="AL219" s="47" t="e">
        <f t="shared" si="14"/>
        <v>#DIV/0!</v>
      </c>
    </row>
    <row r="220" spans="1:38" x14ac:dyDescent="0.25">
      <c r="A220" s="10">
        <f t="shared" si="15"/>
        <v>219</v>
      </c>
      <c r="B220" s="11">
        <f>Enrollment!B220</f>
        <v>0</v>
      </c>
      <c r="C220" s="12">
        <f>Enrollment!D220</f>
        <v>0</v>
      </c>
      <c r="D220" s="51">
        <f>Enrollment!N220</f>
        <v>0</v>
      </c>
      <c r="E220" s="29"/>
      <c r="F220" s="29"/>
      <c r="G220" s="29"/>
      <c r="H220" s="29"/>
      <c r="I220" s="29"/>
      <c r="J220" s="29"/>
      <c r="K220" s="29"/>
      <c r="L220" s="29"/>
      <c r="M220" s="29"/>
      <c r="N220" s="29"/>
      <c r="O220" s="29"/>
      <c r="P220" s="9"/>
      <c r="Q220" s="9"/>
      <c r="R220" s="9"/>
      <c r="S220" s="9"/>
      <c r="T220" s="9"/>
      <c r="U220" s="9"/>
      <c r="V220" s="9"/>
      <c r="W220" s="9"/>
      <c r="X220" s="9"/>
      <c r="Y220" s="9"/>
      <c r="Z220" s="9"/>
      <c r="AA220" s="9"/>
      <c r="AB220" s="9"/>
      <c r="AC220" s="9"/>
      <c r="AD220" s="9"/>
      <c r="AE220" s="9"/>
      <c r="AF220" s="9"/>
      <c r="AG220" s="9"/>
      <c r="AH220" s="9"/>
      <c r="AI220" s="9"/>
      <c r="AJ220" s="11">
        <f t="shared" si="12"/>
        <v>0</v>
      </c>
      <c r="AK220" s="11">
        <f t="shared" si="13"/>
        <v>0</v>
      </c>
      <c r="AL220" s="47" t="e">
        <f t="shared" si="14"/>
        <v>#DIV/0!</v>
      </c>
    </row>
    <row r="221" spans="1:38" x14ac:dyDescent="0.25">
      <c r="A221" s="10">
        <f t="shared" si="15"/>
        <v>220</v>
      </c>
      <c r="B221" s="11">
        <f>Enrollment!B221</f>
        <v>0</v>
      </c>
      <c r="C221" s="12">
        <f>Enrollment!D221</f>
        <v>0</v>
      </c>
      <c r="D221" s="51">
        <f>Enrollment!N221</f>
        <v>0</v>
      </c>
      <c r="E221" s="29"/>
      <c r="F221" s="29"/>
      <c r="G221" s="29"/>
      <c r="H221" s="29"/>
      <c r="I221" s="29"/>
      <c r="J221" s="29"/>
      <c r="K221" s="29"/>
      <c r="L221" s="29"/>
      <c r="M221" s="29"/>
      <c r="N221" s="29"/>
      <c r="O221" s="29"/>
      <c r="P221" s="9"/>
      <c r="Q221" s="9"/>
      <c r="R221" s="9"/>
      <c r="S221" s="9"/>
      <c r="T221" s="9"/>
      <c r="U221" s="9"/>
      <c r="V221" s="9"/>
      <c r="W221" s="9"/>
      <c r="X221" s="9"/>
      <c r="Y221" s="9"/>
      <c r="Z221" s="9"/>
      <c r="AA221" s="9"/>
      <c r="AB221" s="9"/>
      <c r="AC221" s="9"/>
      <c r="AD221" s="9"/>
      <c r="AE221" s="9"/>
      <c r="AF221" s="9"/>
      <c r="AG221" s="9"/>
      <c r="AH221" s="9"/>
      <c r="AI221" s="9"/>
      <c r="AJ221" s="11">
        <f t="shared" si="12"/>
        <v>0</v>
      </c>
      <c r="AK221" s="11">
        <f t="shared" si="13"/>
        <v>0</v>
      </c>
      <c r="AL221" s="47" t="e">
        <f t="shared" si="14"/>
        <v>#DIV/0!</v>
      </c>
    </row>
    <row r="222" spans="1:38" x14ac:dyDescent="0.25">
      <c r="A222" s="10">
        <f t="shared" si="15"/>
        <v>221</v>
      </c>
      <c r="B222" s="11">
        <f>Enrollment!B222</f>
        <v>0</v>
      </c>
      <c r="C222" s="12">
        <f>Enrollment!D222</f>
        <v>0</v>
      </c>
      <c r="D222" s="51">
        <f>Enrollment!N222</f>
        <v>0</v>
      </c>
      <c r="E222" s="29"/>
      <c r="F222" s="29"/>
      <c r="G222" s="29"/>
      <c r="H222" s="29"/>
      <c r="I222" s="29"/>
      <c r="J222" s="29"/>
      <c r="K222" s="29"/>
      <c r="L222" s="29"/>
      <c r="M222" s="29"/>
      <c r="N222" s="29"/>
      <c r="O222" s="29"/>
      <c r="P222" s="9"/>
      <c r="Q222" s="9"/>
      <c r="R222" s="9"/>
      <c r="S222" s="9"/>
      <c r="T222" s="9"/>
      <c r="U222" s="9"/>
      <c r="V222" s="9"/>
      <c r="W222" s="9"/>
      <c r="X222" s="9"/>
      <c r="Y222" s="9"/>
      <c r="Z222" s="9"/>
      <c r="AA222" s="9"/>
      <c r="AB222" s="9"/>
      <c r="AC222" s="9"/>
      <c r="AD222" s="9"/>
      <c r="AE222" s="9"/>
      <c r="AF222" s="9"/>
      <c r="AG222" s="9"/>
      <c r="AH222" s="9"/>
      <c r="AI222" s="9"/>
      <c r="AJ222" s="11">
        <f t="shared" si="12"/>
        <v>0</v>
      </c>
      <c r="AK222" s="11">
        <f t="shared" si="13"/>
        <v>0</v>
      </c>
      <c r="AL222" s="47" t="e">
        <f t="shared" si="14"/>
        <v>#DIV/0!</v>
      </c>
    </row>
    <row r="223" spans="1:38" x14ac:dyDescent="0.25">
      <c r="A223" s="10">
        <f t="shared" si="15"/>
        <v>222</v>
      </c>
      <c r="B223" s="11">
        <f>Enrollment!B223</f>
        <v>0</v>
      </c>
      <c r="C223" s="12">
        <f>Enrollment!D223</f>
        <v>0</v>
      </c>
      <c r="D223" s="51">
        <f>Enrollment!N223</f>
        <v>0</v>
      </c>
      <c r="E223" s="29"/>
      <c r="F223" s="29"/>
      <c r="G223" s="29"/>
      <c r="H223" s="29"/>
      <c r="I223" s="29"/>
      <c r="J223" s="29"/>
      <c r="K223" s="29"/>
      <c r="L223" s="29"/>
      <c r="M223" s="29"/>
      <c r="N223" s="29"/>
      <c r="O223" s="29"/>
      <c r="P223" s="9"/>
      <c r="Q223" s="9"/>
      <c r="R223" s="9"/>
      <c r="S223" s="9"/>
      <c r="T223" s="9"/>
      <c r="U223" s="9"/>
      <c r="V223" s="9"/>
      <c r="W223" s="9"/>
      <c r="X223" s="9"/>
      <c r="Y223" s="9"/>
      <c r="Z223" s="9"/>
      <c r="AA223" s="9"/>
      <c r="AB223" s="9"/>
      <c r="AC223" s="9"/>
      <c r="AD223" s="9"/>
      <c r="AE223" s="9"/>
      <c r="AF223" s="9"/>
      <c r="AG223" s="9"/>
      <c r="AH223" s="9"/>
      <c r="AI223" s="9"/>
      <c r="AJ223" s="11">
        <f t="shared" si="12"/>
        <v>0</v>
      </c>
      <c r="AK223" s="11">
        <f t="shared" si="13"/>
        <v>0</v>
      </c>
      <c r="AL223" s="47" t="e">
        <f t="shared" si="14"/>
        <v>#DIV/0!</v>
      </c>
    </row>
    <row r="224" spans="1:38" x14ac:dyDescent="0.25">
      <c r="A224" s="10">
        <f t="shared" si="15"/>
        <v>223</v>
      </c>
      <c r="B224" s="11">
        <f>Enrollment!B224</f>
        <v>0</v>
      </c>
      <c r="C224" s="12">
        <f>Enrollment!D224</f>
        <v>0</v>
      </c>
      <c r="D224" s="51">
        <f>Enrollment!N224</f>
        <v>0</v>
      </c>
      <c r="E224" s="29"/>
      <c r="F224" s="29"/>
      <c r="G224" s="29"/>
      <c r="H224" s="29"/>
      <c r="I224" s="29"/>
      <c r="J224" s="29"/>
      <c r="K224" s="29"/>
      <c r="L224" s="29"/>
      <c r="M224" s="29"/>
      <c r="N224" s="29"/>
      <c r="O224" s="29"/>
      <c r="P224" s="9"/>
      <c r="Q224" s="9"/>
      <c r="R224" s="9"/>
      <c r="S224" s="9"/>
      <c r="T224" s="9"/>
      <c r="U224" s="9"/>
      <c r="V224" s="9"/>
      <c r="W224" s="9"/>
      <c r="X224" s="9"/>
      <c r="Y224" s="9"/>
      <c r="Z224" s="9"/>
      <c r="AA224" s="9"/>
      <c r="AB224" s="9"/>
      <c r="AC224" s="9"/>
      <c r="AD224" s="9"/>
      <c r="AE224" s="9"/>
      <c r="AF224" s="9"/>
      <c r="AG224" s="9"/>
      <c r="AH224" s="9"/>
      <c r="AI224" s="9"/>
      <c r="AJ224" s="11">
        <f t="shared" si="12"/>
        <v>0</v>
      </c>
      <c r="AK224" s="11">
        <f t="shared" si="13"/>
        <v>0</v>
      </c>
      <c r="AL224" s="47" t="e">
        <f t="shared" si="14"/>
        <v>#DIV/0!</v>
      </c>
    </row>
    <row r="225" spans="1:38" x14ac:dyDescent="0.25">
      <c r="A225" s="10">
        <f t="shared" si="15"/>
        <v>224</v>
      </c>
      <c r="B225" s="11">
        <f>Enrollment!B225</f>
        <v>0</v>
      </c>
      <c r="C225" s="12">
        <f>Enrollment!D225</f>
        <v>0</v>
      </c>
      <c r="D225" s="51">
        <f>Enrollment!N225</f>
        <v>0</v>
      </c>
      <c r="E225" s="29"/>
      <c r="F225" s="29"/>
      <c r="G225" s="29"/>
      <c r="H225" s="29"/>
      <c r="I225" s="29"/>
      <c r="J225" s="29"/>
      <c r="K225" s="29"/>
      <c r="L225" s="29"/>
      <c r="M225" s="29"/>
      <c r="N225" s="29"/>
      <c r="O225" s="29"/>
      <c r="P225" s="9"/>
      <c r="Q225" s="9"/>
      <c r="R225" s="9"/>
      <c r="S225" s="9"/>
      <c r="T225" s="9"/>
      <c r="U225" s="9"/>
      <c r="V225" s="9"/>
      <c r="W225" s="9"/>
      <c r="X225" s="9"/>
      <c r="Y225" s="9"/>
      <c r="Z225" s="9"/>
      <c r="AA225" s="9"/>
      <c r="AB225" s="9"/>
      <c r="AC225" s="9"/>
      <c r="AD225" s="9"/>
      <c r="AE225" s="9"/>
      <c r="AF225" s="9"/>
      <c r="AG225" s="9"/>
      <c r="AH225" s="9"/>
      <c r="AI225" s="9"/>
      <c r="AJ225" s="11">
        <f t="shared" si="12"/>
        <v>0</v>
      </c>
      <c r="AK225" s="11">
        <f t="shared" si="13"/>
        <v>0</v>
      </c>
      <c r="AL225" s="47" t="e">
        <f t="shared" si="14"/>
        <v>#DIV/0!</v>
      </c>
    </row>
    <row r="226" spans="1:38" x14ac:dyDescent="0.25">
      <c r="A226" s="10">
        <f t="shared" si="15"/>
        <v>225</v>
      </c>
      <c r="B226" s="11">
        <f>Enrollment!B226</f>
        <v>0</v>
      </c>
      <c r="C226" s="12">
        <f>Enrollment!D226</f>
        <v>0</v>
      </c>
      <c r="D226" s="51">
        <f>Enrollment!N226</f>
        <v>0</v>
      </c>
      <c r="E226" s="29"/>
      <c r="F226" s="29"/>
      <c r="G226" s="29"/>
      <c r="H226" s="29"/>
      <c r="I226" s="29"/>
      <c r="J226" s="29"/>
      <c r="K226" s="29"/>
      <c r="L226" s="29"/>
      <c r="M226" s="29"/>
      <c r="N226" s="29"/>
      <c r="O226" s="29"/>
      <c r="P226" s="9"/>
      <c r="Q226" s="9"/>
      <c r="R226" s="9"/>
      <c r="S226" s="9"/>
      <c r="T226" s="9"/>
      <c r="U226" s="9"/>
      <c r="V226" s="9"/>
      <c r="W226" s="9"/>
      <c r="X226" s="9"/>
      <c r="Y226" s="9"/>
      <c r="Z226" s="9"/>
      <c r="AA226" s="9"/>
      <c r="AB226" s="9"/>
      <c r="AC226" s="9"/>
      <c r="AD226" s="9"/>
      <c r="AE226" s="9"/>
      <c r="AF226" s="9"/>
      <c r="AG226" s="9"/>
      <c r="AH226" s="9"/>
      <c r="AI226" s="9"/>
      <c r="AJ226" s="11">
        <f t="shared" si="12"/>
        <v>0</v>
      </c>
      <c r="AK226" s="11">
        <f t="shared" si="13"/>
        <v>0</v>
      </c>
      <c r="AL226" s="47" t="e">
        <f t="shared" si="14"/>
        <v>#DIV/0!</v>
      </c>
    </row>
    <row r="227" spans="1:38" x14ac:dyDescent="0.25">
      <c r="A227" s="10">
        <f t="shared" si="15"/>
        <v>226</v>
      </c>
      <c r="B227" s="11">
        <f>Enrollment!B227</f>
        <v>0</v>
      </c>
      <c r="C227" s="12">
        <f>Enrollment!D227</f>
        <v>0</v>
      </c>
      <c r="D227" s="51">
        <f>Enrollment!N227</f>
        <v>0</v>
      </c>
      <c r="E227" s="29"/>
      <c r="F227" s="29"/>
      <c r="G227" s="29"/>
      <c r="H227" s="29"/>
      <c r="I227" s="29"/>
      <c r="J227" s="29"/>
      <c r="K227" s="29"/>
      <c r="L227" s="29"/>
      <c r="M227" s="29"/>
      <c r="N227" s="29"/>
      <c r="O227" s="29"/>
      <c r="P227" s="9"/>
      <c r="Q227" s="9"/>
      <c r="R227" s="9"/>
      <c r="S227" s="9"/>
      <c r="T227" s="9"/>
      <c r="U227" s="9"/>
      <c r="V227" s="9"/>
      <c r="W227" s="9"/>
      <c r="X227" s="9"/>
      <c r="Y227" s="9"/>
      <c r="Z227" s="9"/>
      <c r="AA227" s="9"/>
      <c r="AB227" s="9"/>
      <c r="AC227" s="9"/>
      <c r="AD227" s="9"/>
      <c r="AE227" s="9"/>
      <c r="AF227" s="9"/>
      <c r="AG227" s="9"/>
      <c r="AH227" s="9"/>
      <c r="AI227" s="9"/>
      <c r="AJ227" s="11">
        <f t="shared" si="12"/>
        <v>0</v>
      </c>
      <c r="AK227" s="11">
        <f t="shared" si="13"/>
        <v>0</v>
      </c>
      <c r="AL227" s="47" t="e">
        <f t="shared" si="14"/>
        <v>#DIV/0!</v>
      </c>
    </row>
    <row r="228" spans="1:38" x14ac:dyDescent="0.25">
      <c r="A228" s="10">
        <f t="shared" si="15"/>
        <v>227</v>
      </c>
      <c r="B228" s="11">
        <f>Enrollment!B228</f>
        <v>0</v>
      </c>
      <c r="C228" s="12">
        <f>Enrollment!D228</f>
        <v>0</v>
      </c>
      <c r="D228" s="51">
        <f>Enrollment!N228</f>
        <v>0</v>
      </c>
      <c r="E228" s="29"/>
      <c r="F228" s="29"/>
      <c r="G228" s="29"/>
      <c r="H228" s="29"/>
      <c r="I228" s="29"/>
      <c r="J228" s="29"/>
      <c r="K228" s="29"/>
      <c r="L228" s="29"/>
      <c r="M228" s="29"/>
      <c r="N228" s="29"/>
      <c r="O228" s="29"/>
      <c r="P228" s="9"/>
      <c r="Q228" s="9"/>
      <c r="R228" s="9"/>
      <c r="S228" s="9"/>
      <c r="T228" s="9"/>
      <c r="U228" s="9"/>
      <c r="V228" s="9"/>
      <c r="W228" s="9"/>
      <c r="X228" s="9"/>
      <c r="Y228" s="9"/>
      <c r="Z228" s="9"/>
      <c r="AA228" s="9"/>
      <c r="AB228" s="9"/>
      <c r="AC228" s="9"/>
      <c r="AD228" s="9"/>
      <c r="AE228" s="9"/>
      <c r="AF228" s="9"/>
      <c r="AG228" s="9"/>
      <c r="AH228" s="9"/>
      <c r="AI228" s="9"/>
      <c r="AJ228" s="11">
        <f t="shared" si="12"/>
        <v>0</v>
      </c>
      <c r="AK228" s="11">
        <f t="shared" si="13"/>
        <v>0</v>
      </c>
      <c r="AL228" s="47" t="e">
        <f t="shared" si="14"/>
        <v>#DIV/0!</v>
      </c>
    </row>
    <row r="229" spans="1:38" x14ac:dyDescent="0.25">
      <c r="A229" s="10">
        <f t="shared" si="15"/>
        <v>228</v>
      </c>
      <c r="B229" s="11">
        <f>Enrollment!B229</f>
        <v>0</v>
      </c>
      <c r="C229" s="12">
        <f>Enrollment!D229</f>
        <v>0</v>
      </c>
      <c r="D229" s="51">
        <f>Enrollment!N229</f>
        <v>0</v>
      </c>
      <c r="E229" s="29"/>
      <c r="F229" s="29"/>
      <c r="G229" s="29"/>
      <c r="H229" s="29"/>
      <c r="I229" s="29"/>
      <c r="J229" s="29"/>
      <c r="K229" s="29"/>
      <c r="L229" s="29"/>
      <c r="M229" s="29"/>
      <c r="N229" s="29"/>
      <c r="O229" s="29"/>
      <c r="P229" s="9"/>
      <c r="Q229" s="9"/>
      <c r="R229" s="9"/>
      <c r="S229" s="9"/>
      <c r="T229" s="9"/>
      <c r="U229" s="9"/>
      <c r="V229" s="9"/>
      <c r="W229" s="9"/>
      <c r="X229" s="9"/>
      <c r="Y229" s="9"/>
      <c r="Z229" s="9"/>
      <c r="AA229" s="9"/>
      <c r="AB229" s="9"/>
      <c r="AC229" s="9"/>
      <c r="AD229" s="9"/>
      <c r="AE229" s="9"/>
      <c r="AF229" s="9"/>
      <c r="AG229" s="9"/>
      <c r="AH229" s="9"/>
      <c r="AI229" s="9"/>
      <c r="AJ229" s="11">
        <f t="shared" si="12"/>
        <v>0</v>
      </c>
      <c r="AK229" s="11">
        <f t="shared" si="13"/>
        <v>0</v>
      </c>
      <c r="AL229" s="47" t="e">
        <f t="shared" si="14"/>
        <v>#DIV/0!</v>
      </c>
    </row>
    <row r="230" spans="1:38" x14ac:dyDescent="0.25">
      <c r="A230" s="10">
        <f t="shared" si="15"/>
        <v>229</v>
      </c>
      <c r="B230" s="11">
        <f>Enrollment!B230</f>
        <v>0</v>
      </c>
      <c r="C230" s="12">
        <f>Enrollment!D230</f>
        <v>0</v>
      </c>
      <c r="D230" s="51">
        <f>Enrollment!N230</f>
        <v>0</v>
      </c>
      <c r="E230" s="29"/>
      <c r="F230" s="29"/>
      <c r="G230" s="29"/>
      <c r="H230" s="29"/>
      <c r="I230" s="29"/>
      <c r="J230" s="29"/>
      <c r="K230" s="29"/>
      <c r="L230" s="29"/>
      <c r="M230" s="29"/>
      <c r="N230" s="29"/>
      <c r="O230" s="29"/>
      <c r="P230" s="9"/>
      <c r="Q230" s="9"/>
      <c r="R230" s="9"/>
      <c r="S230" s="9"/>
      <c r="T230" s="9"/>
      <c r="U230" s="9"/>
      <c r="V230" s="9"/>
      <c r="W230" s="9"/>
      <c r="X230" s="9"/>
      <c r="Y230" s="9"/>
      <c r="Z230" s="9"/>
      <c r="AA230" s="9"/>
      <c r="AB230" s="9"/>
      <c r="AC230" s="9"/>
      <c r="AD230" s="9"/>
      <c r="AE230" s="9"/>
      <c r="AF230" s="9"/>
      <c r="AG230" s="9"/>
      <c r="AH230" s="9"/>
      <c r="AI230" s="9"/>
      <c r="AJ230" s="11">
        <f t="shared" si="12"/>
        <v>0</v>
      </c>
      <c r="AK230" s="11">
        <f t="shared" si="13"/>
        <v>0</v>
      </c>
      <c r="AL230" s="47" t="e">
        <f t="shared" si="14"/>
        <v>#DIV/0!</v>
      </c>
    </row>
    <row r="231" spans="1:38" x14ac:dyDescent="0.25">
      <c r="A231" s="10">
        <f t="shared" si="15"/>
        <v>230</v>
      </c>
      <c r="B231" s="11">
        <f>Enrollment!B231</f>
        <v>0</v>
      </c>
      <c r="C231" s="12">
        <f>Enrollment!D231</f>
        <v>0</v>
      </c>
      <c r="D231" s="51">
        <f>Enrollment!N231</f>
        <v>0</v>
      </c>
      <c r="E231" s="29"/>
      <c r="F231" s="29"/>
      <c r="G231" s="29"/>
      <c r="H231" s="29"/>
      <c r="I231" s="29"/>
      <c r="J231" s="29"/>
      <c r="K231" s="29"/>
      <c r="L231" s="29"/>
      <c r="M231" s="29"/>
      <c r="N231" s="29"/>
      <c r="O231" s="29"/>
      <c r="P231" s="9"/>
      <c r="Q231" s="9"/>
      <c r="R231" s="9"/>
      <c r="S231" s="9"/>
      <c r="T231" s="9"/>
      <c r="U231" s="9"/>
      <c r="V231" s="9"/>
      <c r="W231" s="9"/>
      <c r="X231" s="9"/>
      <c r="Y231" s="9"/>
      <c r="Z231" s="9"/>
      <c r="AA231" s="9"/>
      <c r="AB231" s="9"/>
      <c r="AC231" s="9"/>
      <c r="AD231" s="9"/>
      <c r="AE231" s="9"/>
      <c r="AF231" s="9"/>
      <c r="AG231" s="9"/>
      <c r="AH231" s="9"/>
      <c r="AI231" s="9"/>
      <c r="AJ231" s="11">
        <f t="shared" si="12"/>
        <v>0</v>
      </c>
      <c r="AK231" s="11">
        <f t="shared" si="13"/>
        <v>0</v>
      </c>
      <c r="AL231" s="47" t="e">
        <f t="shared" si="14"/>
        <v>#DIV/0!</v>
      </c>
    </row>
    <row r="232" spans="1:38" x14ac:dyDescent="0.25">
      <c r="A232" s="10">
        <f t="shared" si="15"/>
        <v>231</v>
      </c>
      <c r="B232" s="11">
        <f>Enrollment!B232</f>
        <v>0</v>
      </c>
      <c r="C232" s="12">
        <f>Enrollment!D232</f>
        <v>0</v>
      </c>
      <c r="D232" s="51">
        <f>Enrollment!N232</f>
        <v>0</v>
      </c>
      <c r="E232" s="29"/>
      <c r="F232" s="29"/>
      <c r="G232" s="29"/>
      <c r="H232" s="29"/>
      <c r="I232" s="29"/>
      <c r="J232" s="29"/>
      <c r="K232" s="29"/>
      <c r="L232" s="29"/>
      <c r="M232" s="29"/>
      <c r="N232" s="29"/>
      <c r="O232" s="29"/>
      <c r="P232" s="9"/>
      <c r="Q232" s="9"/>
      <c r="R232" s="9"/>
      <c r="S232" s="9"/>
      <c r="T232" s="9"/>
      <c r="U232" s="9"/>
      <c r="V232" s="9"/>
      <c r="W232" s="9"/>
      <c r="X232" s="9"/>
      <c r="Y232" s="9"/>
      <c r="Z232" s="9"/>
      <c r="AA232" s="9"/>
      <c r="AB232" s="9"/>
      <c r="AC232" s="9"/>
      <c r="AD232" s="9"/>
      <c r="AE232" s="9"/>
      <c r="AF232" s="9"/>
      <c r="AG232" s="9"/>
      <c r="AH232" s="9"/>
      <c r="AI232" s="9"/>
      <c r="AJ232" s="11">
        <f t="shared" si="12"/>
        <v>0</v>
      </c>
      <c r="AK232" s="11">
        <f t="shared" si="13"/>
        <v>0</v>
      </c>
      <c r="AL232" s="47" t="e">
        <f t="shared" si="14"/>
        <v>#DIV/0!</v>
      </c>
    </row>
    <row r="233" spans="1:38" x14ac:dyDescent="0.25">
      <c r="A233" s="10">
        <f t="shared" si="15"/>
        <v>232</v>
      </c>
      <c r="B233" s="11">
        <f>Enrollment!B233</f>
        <v>0</v>
      </c>
      <c r="C233" s="12">
        <f>Enrollment!D233</f>
        <v>0</v>
      </c>
      <c r="D233" s="51">
        <f>Enrollment!N233</f>
        <v>0</v>
      </c>
      <c r="E233" s="29"/>
      <c r="F233" s="29"/>
      <c r="G233" s="29"/>
      <c r="H233" s="29"/>
      <c r="I233" s="29"/>
      <c r="J233" s="29"/>
      <c r="K233" s="29"/>
      <c r="L233" s="29"/>
      <c r="M233" s="29"/>
      <c r="N233" s="29"/>
      <c r="O233" s="29"/>
      <c r="P233" s="9"/>
      <c r="Q233" s="9"/>
      <c r="R233" s="9"/>
      <c r="S233" s="9"/>
      <c r="T233" s="9"/>
      <c r="U233" s="9"/>
      <c r="V233" s="9"/>
      <c r="W233" s="9"/>
      <c r="X233" s="9"/>
      <c r="Y233" s="9"/>
      <c r="Z233" s="9"/>
      <c r="AA233" s="9"/>
      <c r="AB233" s="9"/>
      <c r="AC233" s="9"/>
      <c r="AD233" s="9"/>
      <c r="AE233" s="9"/>
      <c r="AF233" s="9"/>
      <c r="AG233" s="9"/>
      <c r="AH233" s="9"/>
      <c r="AI233" s="9"/>
      <c r="AJ233" s="11">
        <f t="shared" si="12"/>
        <v>0</v>
      </c>
      <c r="AK233" s="11">
        <f t="shared" si="13"/>
        <v>0</v>
      </c>
      <c r="AL233" s="47" t="e">
        <f t="shared" si="14"/>
        <v>#DIV/0!</v>
      </c>
    </row>
    <row r="234" spans="1:38" x14ac:dyDescent="0.25">
      <c r="A234" s="10">
        <f t="shared" si="15"/>
        <v>233</v>
      </c>
      <c r="B234" s="11">
        <f>Enrollment!B234</f>
        <v>0</v>
      </c>
      <c r="C234" s="12">
        <f>Enrollment!D234</f>
        <v>0</v>
      </c>
      <c r="D234" s="51">
        <f>Enrollment!N234</f>
        <v>0</v>
      </c>
      <c r="E234" s="29"/>
      <c r="F234" s="29"/>
      <c r="G234" s="29"/>
      <c r="H234" s="29"/>
      <c r="I234" s="29"/>
      <c r="J234" s="29"/>
      <c r="K234" s="29"/>
      <c r="L234" s="29"/>
      <c r="M234" s="29"/>
      <c r="N234" s="29"/>
      <c r="O234" s="29"/>
      <c r="P234" s="9"/>
      <c r="Q234" s="9"/>
      <c r="R234" s="9"/>
      <c r="S234" s="9"/>
      <c r="T234" s="9"/>
      <c r="U234" s="9"/>
      <c r="V234" s="9"/>
      <c r="W234" s="9"/>
      <c r="X234" s="9"/>
      <c r="Y234" s="9"/>
      <c r="Z234" s="9"/>
      <c r="AA234" s="9"/>
      <c r="AB234" s="9"/>
      <c r="AC234" s="9"/>
      <c r="AD234" s="9"/>
      <c r="AE234" s="9"/>
      <c r="AF234" s="9"/>
      <c r="AG234" s="9"/>
      <c r="AH234" s="9"/>
      <c r="AI234" s="9"/>
      <c r="AJ234" s="11">
        <f t="shared" si="12"/>
        <v>0</v>
      </c>
      <c r="AK234" s="11">
        <f t="shared" si="13"/>
        <v>0</v>
      </c>
      <c r="AL234" s="47" t="e">
        <f t="shared" si="14"/>
        <v>#DIV/0!</v>
      </c>
    </row>
    <row r="235" spans="1:38" x14ac:dyDescent="0.25">
      <c r="A235" s="10">
        <f t="shared" si="15"/>
        <v>234</v>
      </c>
      <c r="B235" s="11">
        <f>Enrollment!B235</f>
        <v>0</v>
      </c>
      <c r="C235" s="12">
        <f>Enrollment!D235</f>
        <v>0</v>
      </c>
      <c r="D235" s="51">
        <f>Enrollment!N235</f>
        <v>0</v>
      </c>
      <c r="E235" s="29"/>
      <c r="F235" s="29"/>
      <c r="G235" s="29"/>
      <c r="H235" s="29"/>
      <c r="I235" s="29"/>
      <c r="J235" s="29"/>
      <c r="K235" s="29"/>
      <c r="L235" s="29"/>
      <c r="M235" s="29"/>
      <c r="N235" s="29"/>
      <c r="O235" s="29"/>
      <c r="P235" s="9"/>
      <c r="Q235" s="9"/>
      <c r="R235" s="9"/>
      <c r="S235" s="9"/>
      <c r="T235" s="9"/>
      <c r="U235" s="9"/>
      <c r="V235" s="9"/>
      <c r="W235" s="9"/>
      <c r="X235" s="9"/>
      <c r="Y235" s="9"/>
      <c r="Z235" s="9"/>
      <c r="AA235" s="9"/>
      <c r="AB235" s="9"/>
      <c r="AC235" s="9"/>
      <c r="AD235" s="9"/>
      <c r="AE235" s="9"/>
      <c r="AF235" s="9"/>
      <c r="AG235" s="9"/>
      <c r="AH235" s="9"/>
      <c r="AI235" s="9"/>
      <c r="AJ235" s="11">
        <f t="shared" si="12"/>
        <v>0</v>
      </c>
      <c r="AK235" s="11">
        <f t="shared" si="13"/>
        <v>0</v>
      </c>
      <c r="AL235" s="47" t="e">
        <f t="shared" si="14"/>
        <v>#DIV/0!</v>
      </c>
    </row>
    <row r="236" spans="1:38" x14ac:dyDescent="0.25">
      <c r="A236" s="10">
        <f t="shared" si="15"/>
        <v>235</v>
      </c>
      <c r="B236" s="11">
        <f>Enrollment!B236</f>
        <v>0</v>
      </c>
      <c r="C236" s="12">
        <f>Enrollment!D236</f>
        <v>0</v>
      </c>
      <c r="D236" s="51">
        <f>Enrollment!N236</f>
        <v>0</v>
      </c>
      <c r="E236" s="29"/>
      <c r="F236" s="29"/>
      <c r="G236" s="29"/>
      <c r="H236" s="29"/>
      <c r="I236" s="29"/>
      <c r="J236" s="29"/>
      <c r="K236" s="29"/>
      <c r="L236" s="29"/>
      <c r="M236" s="29"/>
      <c r="N236" s="29"/>
      <c r="O236" s="29"/>
      <c r="P236" s="9"/>
      <c r="Q236" s="9"/>
      <c r="R236" s="9"/>
      <c r="S236" s="9"/>
      <c r="T236" s="9"/>
      <c r="U236" s="9"/>
      <c r="V236" s="9"/>
      <c r="W236" s="9"/>
      <c r="X236" s="9"/>
      <c r="Y236" s="9"/>
      <c r="Z236" s="9"/>
      <c r="AA236" s="9"/>
      <c r="AB236" s="9"/>
      <c r="AC236" s="9"/>
      <c r="AD236" s="9"/>
      <c r="AE236" s="9"/>
      <c r="AF236" s="9"/>
      <c r="AG236" s="9"/>
      <c r="AH236" s="9"/>
      <c r="AI236" s="9"/>
      <c r="AJ236" s="11">
        <f t="shared" si="12"/>
        <v>0</v>
      </c>
      <c r="AK236" s="11">
        <f t="shared" si="13"/>
        <v>0</v>
      </c>
      <c r="AL236" s="47" t="e">
        <f t="shared" si="14"/>
        <v>#DIV/0!</v>
      </c>
    </row>
    <row r="237" spans="1:38" x14ac:dyDescent="0.25">
      <c r="A237" s="10">
        <f t="shared" si="15"/>
        <v>236</v>
      </c>
      <c r="B237" s="11">
        <f>Enrollment!B237</f>
        <v>0</v>
      </c>
      <c r="C237" s="12">
        <f>Enrollment!D237</f>
        <v>0</v>
      </c>
      <c r="D237" s="51">
        <f>Enrollment!N237</f>
        <v>0</v>
      </c>
      <c r="E237" s="29"/>
      <c r="F237" s="29"/>
      <c r="G237" s="29"/>
      <c r="H237" s="29"/>
      <c r="I237" s="29"/>
      <c r="J237" s="29"/>
      <c r="K237" s="29"/>
      <c r="L237" s="29"/>
      <c r="M237" s="29"/>
      <c r="N237" s="29"/>
      <c r="O237" s="29"/>
      <c r="P237" s="9"/>
      <c r="Q237" s="9"/>
      <c r="R237" s="9"/>
      <c r="S237" s="9"/>
      <c r="T237" s="9"/>
      <c r="U237" s="9"/>
      <c r="V237" s="9"/>
      <c r="W237" s="9"/>
      <c r="X237" s="9"/>
      <c r="Y237" s="9"/>
      <c r="Z237" s="9"/>
      <c r="AA237" s="9"/>
      <c r="AB237" s="9"/>
      <c r="AC237" s="9"/>
      <c r="AD237" s="9"/>
      <c r="AE237" s="9"/>
      <c r="AF237" s="9"/>
      <c r="AG237" s="9"/>
      <c r="AH237" s="9"/>
      <c r="AI237" s="9"/>
      <c r="AJ237" s="11">
        <f t="shared" si="12"/>
        <v>0</v>
      </c>
      <c r="AK237" s="11">
        <f t="shared" si="13"/>
        <v>0</v>
      </c>
      <c r="AL237" s="47" t="e">
        <f t="shared" si="14"/>
        <v>#DIV/0!</v>
      </c>
    </row>
    <row r="238" spans="1:38" x14ac:dyDescent="0.25">
      <c r="A238" s="10">
        <f t="shared" si="15"/>
        <v>237</v>
      </c>
      <c r="B238" s="11">
        <f>Enrollment!B238</f>
        <v>0</v>
      </c>
      <c r="C238" s="12">
        <f>Enrollment!D238</f>
        <v>0</v>
      </c>
      <c r="D238" s="51">
        <f>Enrollment!N238</f>
        <v>0</v>
      </c>
      <c r="E238" s="29"/>
      <c r="F238" s="29"/>
      <c r="G238" s="29"/>
      <c r="H238" s="29"/>
      <c r="I238" s="29"/>
      <c r="J238" s="29"/>
      <c r="K238" s="29"/>
      <c r="L238" s="29"/>
      <c r="M238" s="29"/>
      <c r="N238" s="29"/>
      <c r="O238" s="29"/>
      <c r="P238" s="9"/>
      <c r="Q238" s="9"/>
      <c r="R238" s="9"/>
      <c r="S238" s="9"/>
      <c r="T238" s="9"/>
      <c r="U238" s="9"/>
      <c r="V238" s="9"/>
      <c r="W238" s="9"/>
      <c r="X238" s="9"/>
      <c r="Y238" s="9"/>
      <c r="Z238" s="9"/>
      <c r="AA238" s="9"/>
      <c r="AB238" s="9"/>
      <c r="AC238" s="9"/>
      <c r="AD238" s="9"/>
      <c r="AE238" s="9"/>
      <c r="AF238" s="9"/>
      <c r="AG238" s="9"/>
      <c r="AH238" s="9"/>
      <c r="AI238" s="9"/>
      <c r="AJ238" s="11">
        <f t="shared" si="12"/>
        <v>0</v>
      </c>
      <c r="AK238" s="11">
        <f t="shared" si="13"/>
        <v>0</v>
      </c>
      <c r="AL238" s="47" t="e">
        <f t="shared" si="14"/>
        <v>#DIV/0!</v>
      </c>
    </row>
    <row r="239" spans="1:38" x14ac:dyDescent="0.25">
      <c r="A239" s="10">
        <f t="shared" si="15"/>
        <v>238</v>
      </c>
      <c r="B239" s="11">
        <f>Enrollment!B239</f>
        <v>0</v>
      </c>
      <c r="C239" s="12">
        <f>Enrollment!D239</f>
        <v>0</v>
      </c>
      <c r="D239" s="51">
        <f>Enrollment!N239</f>
        <v>0</v>
      </c>
      <c r="E239" s="29"/>
      <c r="F239" s="29"/>
      <c r="G239" s="29"/>
      <c r="H239" s="29"/>
      <c r="I239" s="29"/>
      <c r="J239" s="29"/>
      <c r="K239" s="29"/>
      <c r="L239" s="29"/>
      <c r="M239" s="29"/>
      <c r="N239" s="29"/>
      <c r="O239" s="29"/>
      <c r="P239" s="9"/>
      <c r="Q239" s="9"/>
      <c r="R239" s="9"/>
      <c r="S239" s="9"/>
      <c r="T239" s="9"/>
      <c r="U239" s="9"/>
      <c r="V239" s="9"/>
      <c r="W239" s="9"/>
      <c r="X239" s="9"/>
      <c r="Y239" s="9"/>
      <c r="Z239" s="9"/>
      <c r="AA239" s="9"/>
      <c r="AB239" s="9"/>
      <c r="AC239" s="9"/>
      <c r="AD239" s="9"/>
      <c r="AE239" s="9"/>
      <c r="AF239" s="9"/>
      <c r="AG239" s="9"/>
      <c r="AH239" s="9"/>
      <c r="AI239" s="9"/>
      <c r="AJ239" s="11">
        <f t="shared" si="12"/>
        <v>0</v>
      </c>
      <c r="AK239" s="11">
        <f t="shared" si="13"/>
        <v>0</v>
      </c>
      <c r="AL239" s="47" t="e">
        <f t="shared" si="14"/>
        <v>#DIV/0!</v>
      </c>
    </row>
    <row r="240" spans="1:38" x14ac:dyDescent="0.25">
      <c r="A240" s="10">
        <f t="shared" si="15"/>
        <v>239</v>
      </c>
      <c r="B240" s="11">
        <f>Enrollment!B240</f>
        <v>0</v>
      </c>
      <c r="C240" s="12">
        <f>Enrollment!D240</f>
        <v>0</v>
      </c>
      <c r="D240" s="51">
        <f>Enrollment!N240</f>
        <v>0</v>
      </c>
      <c r="E240" s="29"/>
      <c r="F240" s="29"/>
      <c r="G240" s="29"/>
      <c r="H240" s="29"/>
      <c r="I240" s="29"/>
      <c r="J240" s="29"/>
      <c r="K240" s="29"/>
      <c r="L240" s="29"/>
      <c r="M240" s="29"/>
      <c r="N240" s="29"/>
      <c r="O240" s="29"/>
      <c r="P240" s="9"/>
      <c r="Q240" s="9"/>
      <c r="R240" s="9"/>
      <c r="S240" s="9"/>
      <c r="T240" s="9"/>
      <c r="U240" s="9"/>
      <c r="V240" s="9"/>
      <c r="W240" s="9"/>
      <c r="X240" s="9"/>
      <c r="Y240" s="9"/>
      <c r="Z240" s="9"/>
      <c r="AA240" s="9"/>
      <c r="AB240" s="9"/>
      <c r="AC240" s="9"/>
      <c r="AD240" s="9"/>
      <c r="AE240" s="9"/>
      <c r="AF240" s="9"/>
      <c r="AG240" s="9"/>
      <c r="AH240" s="9"/>
      <c r="AI240" s="9"/>
      <c r="AJ240" s="11">
        <f t="shared" si="12"/>
        <v>0</v>
      </c>
      <c r="AK240" s="11">
        <f t="shared" si="13"/>
        <v>0</v>
      </c>
      <c r="AL240" s="47" t="e">
        <f t="shared" si="14"/>
        <v>#DIV/0!</v>
      </c>
    </row>
    <row r="241" spans="1:38" x14ac:dyDescent="0.25">
      <c r="A241" s="10">
        <f t="shared" si="15"/>
        <v>240</v>
      </c>
      <c r="B241" s="11">
        <f>Enrollment!B241</f>
        <v>0</v>
      </c>
      <c r="C241" s="12">
        <f>Enrollment!D241</f>
        <v>0</v>
      </c>
      <c r="D241" s="51">
        <f>Enrollment!N241</f>
        <v>0</v>
      </c>
      <c r="E241" s="29"/>
      <c r="F241" s="29"/>
      <c r="G241" s="29"/>
      <c r="H241" s="29"/>
      <c r="I241" s="29"/>
      <c r="J241" s="29"/>
      <c r="K241" s="29"/>
      <c r="L241" s="29"/>
      <c r="M241" s="29"/>
      <c r="N241" s="29"/>
      <c r="O241" s="29"/>
      <c r="P241" s="9"/>
      <c r="Q241" s="9"/>
      <c r="R241" s="9"/>
      <c r="S241" s="9"/>
      <c r="T241" s="9"/>
      <c r="U241" s="9"/>
      <c r="V241" s="9"/>
      <c r="W241" s="9"/>
      <c r="X241" s="9"/>
      <c r="Y241" s="9"/>
      <c r="Z241" s="9"/>
      <c r="AA241" s="9"/>
      <c r="AB241" s="9"/>
      <c r="AC241" s="9"/>
      <c r="AD241" s="9"/>
      <c r="AE241" s="9"/>
      <c r="AF241" s="9"/>
      <c r="AG241" s="9"/>
      <c r="AH241" s="9"/>
      <c r="AI241" s="9"/>
      <c r="AJ241" s="11">
        <f t="shared" si="12"/>
        <v>0</v>
      </c>
      <c r="AK241" s="11">
        <f t="shared" si="13"/>
        <v>0</v>
      </c>
      <c r="AL241" s="47" t="e">
        <f t="shared" si="14"/>
        <v>#DIV/0!</v>
      </c>
    </row>
    <row r="242" spans="1:38" x14ac:dyDescent="0.25">
      <c r="A242" s="10">
        <f t="shared" si="15"/>
        <v>241</v>
      </c>
      <c r="B242" s="11">
        <f>Enrollment!B242</f>
        <v>0</v>
      </c>
      <c r="C242" s="12">
        <f>Enrollment!D242</f>
        <v>0</v>
      </c>
      <c r="D242" s="51">
        <f>Enrollment!N242</f>
        <v>0</v>
      </c>
      <c r="E242" s="29"/>
      <c r="F242" s="29"/>
      <c r="G242" s="29"/>
      <c r="H242" s="29"/>
      <c r="I242" s="29"/>
      <c r="J242" s="29"/>
      <c r="K242" s="29"/>
      <c r="L242" s="29"/>
      <c r="M242" s="29"/>
      <c r="N242" s="29"/>
      <c r="O242" s="29"/>
      <c r="P242" s="9"/>
      <c r="Q242" s="9"/>
      <c r="R242" s="9"/>
      <c r="S242" s="9"/>
      <c r="T242" s="9"/>
      <c r="U242" s="9"/>
      <c r="V242" s="9"/>
      <c r="W242" s="9"/>
      <c r="X242" s="9"/>
      <c r="Y242" s="9"/>
      <c r="Z242" s="9"/>
      <c r="AA242" s="9"/>
      <c r="AB242" s="9"/>
      <c r="AC242" s="9"/>
      <c r="AD242" s="9"/>
      <c r="AE242" s="9"/>
      <c r="AF242" s="9"/>
      <c r="AG242" s="9"/>
      <c r="AH242" s="9"/>
      <c r="AI242" s="9"/>
      <c r="AJ242" s="11">
        <f t="shared" si="12"/>
        <v>0</v>
      </c>
      <c r="AK242" s="11">
        <f t="shared" si="13"/>
        <v>0</v>
      </c>
      <c r="AL242" s="47" t="e">
        <f t="shared" si="14"/>
        <v>#DIV/0!</v>
      </c>
    </row>
    <row r="243" spans="1:38" x14ac:dyDescent="0.25">
      <c r="A243" s="10">
        <f t="shared" si="15"/>
        <v>242</v>
      </c>
      <c r="B243" s="11">
        <f>Enrollment!B243</f>
        <v>0</v>
      </c>
      <c r="C243" s="12">
        <f>Enrollment!D243</f>
        <v>0</v>
      </c>
      <c r="D243" s="51">
        <f>Enrollment!N243</f>
        <v>0</v>
      </c>
      <c r="E243" s="29"/>
      <c r="F243" s="29"/>
      <c r="G243" s="29"/>
      <c r="H243" s="29"/>
      <c r="I243" s="29"/>
      <c r="J243" s="29"/>
      <c r="K243" s="29"/>
      <c r="L243" s="29"/>
      <c r="M243" s="29"/>
      <c r="N243" s="29"/>
      <c r="O243" s="29"/>
      <c r="P243" s="9"/>
      <c r="Q243" s="9"/>
      <c r="R243" s="9"/>
      <c r="S243" s="9"/>
      <c r="T243" s="9"/>
      <c r="U243" s="9"/>
      <c r="V243" s="9"/>
      <c r="W243" s="9"/>
      <c r="X243" s="9"/>
      <c r="Y243" s="9"/>
      <c r="Z243" s="9"/>
      <c r="AA243" s="9"/>
      <c r="AB243" s="9"/>
      <c r="AC243" s="9"/>
      <c r="AD243" s="9"/>
      <c r="AE243" s="9"/>
      <c r="AF243" s="9"/>
      <c r="AG243" s="9"/>
      <c r="AH243" s="9"/>
      <c r="AI243" s="9"/>
      <c r="AJ243" s="11">
        <f t="shared" si="12"/>
        <v>0</v>
      </c>
      <c r="AK243" s="11">
        <f t="shared" si="13"/>
        <v>0</v>
      </c>
      <c r="AL243" s="47" t="e">
        <f t="shared" si="14"/>
        <v>#DIV/0!</v>
      </c>
    </row>
    <row r="244" spans="1:38" x14ac:dyDescent="0.25">
      <c r="A244" s="10">
        <f t="shared" si="15"/>
        <v>243</v>
      </c>
      <c r="B244" s="11">
        <f>Enrollment!B244</f>
        <v>0</v>
      </c>
      <c r="C244" s="12">
        <f>Enrollment!D244</f>
        <v>0</v>
      </c>
      <c r="D244" s="51">
        <f>Enrollment!N244</f>
        <v>0</v>
      </c>
      <c r="E244" s="29"/>
      <c r="F244" s="29"/>
      <c r="G244" s="29"/>
      <c r="H244" s="29"/>
      <c r="I244" s="29"/>
      <c r="J244" s="29"/>
      <c r="K244" s="29"/>
      <c r="L244" s="29"/>
      <c r="M244" s="29"/>
      <c r="N244" s="29"/>
      <c r="O244" s="29"/>
      <c r="P244" s="9"/>
      <c r="Q244" s="9"/>
      <c r="R244" s="9"/>
      <c r="S244" s="9"/>
      <c r="T244" s="9"/>
      <c r="U244" s="9"/>
      <c r="V244" s="9"/>
      <c r="W244" s="9"/>
      <c r="X244" s="9"/>
      <c r="Y244" s="9"/>
      <c r="Z244" s="9"/>
      <c r="AA244" s="9"/>
      <c r="AB244" s="9"/>
      <c r="AC244" s="9"/>
      <c r="AD244" s="9"/>
      <c r="AE244" s="9"/>
      <c r="AF244" s="9"/>
      <c r="AG244" s="9"/>
      <c r="AH244" s="9"/>
      <c r="AI244" s="9"/>
      <c r="AJ244" s="11">
        <f t="shared" si="12"/>
        <v>0</v>
      </c>
      <c r="AK244" s="11">
        <f t="shared" si="13"/>
        <v>0</v>
      </c>
      <c r="AL244" s="47" t="e">
        <f t="shared" si="14"/>
        <v>#DIV/0!</v>
      </c>
    </row>
    <row r="245" spans="1:38" x14ac:dyDescent="0.25">
      <c r="A245" s="10">
        <f t="shared" si="15"/>
        <v>244</v>
      </c>
      <c r="B245" s="11">
        <f>Enrollment!B245</f>
        <v>0</v>
      </c>
      <c r="C245" s="12">
        <f>Enrollment!D245</f>
        <v>0</v>
      </c>
      <c r="D245" s="51">
        <f>Enrollment!N245</f>
        <v>0</v>
      </c>
      <c r="E245" s="29"/>
      <c r="F245" s="29"/>
      <c r="G245" s="29"/>
      <c r="H245" s="29"/>
      <c r="I245" s="29"/>
      <c r="J245" s="29"/>
      <c r="K245" s="29"/>
      <c r="L245" s="29"/>
      <c r="M245" s="29"/>
      <c r="N245" s="29"/>
      <c r="O245" s="29"/>
      <c r="P245" s="9"/>
      <c r="Q245" s="9"/>
      <c r="R245" s="9"/>
      <c r="S245" s="9"/>
      <c r="T245" s="9"/>
      <c r="U245" s="9"/>
      <c r="V245" s="9"/>
      <c r="W245" s="9"/>
      <c r="X245" s="9"/>
      <c r="Y245" s="9"/>
      <c r="Z245" s="9"/>
      <c r="AA245" s="9"/>
      <c r="AB245" s="9"/>
      <c r="AC245" s="9"/>
      <c r="AD245" s="9"/>
      <c r="AE245" s="9"/>
      <c r="AF245" s="9"/>
      <c r="AG245" s="9"/>
      <c r="AH245" s="9"/>
      <c r="AI245" s="9"/>
      <c r="AJ245" s="11">
        <f t="shared" si="12"/>
        <v>0</v>
      </c>
      <c r="AK245" s="11">
        <f t="shared" si="13"/>
        <v>0</v>
      </c>
      <c r="AL245" s="47" t="e">
        <f t="shared" si="14"/>
        <v>#DIV/0!</v>
      </c>
    </row>
    <row r="246" spans="1:38" x14ac:dyDescent="0.25">
      <c r="A246" s="10">
        <f t="shared" si="15"/>
        <v>245</v>
      </c>
      <c r="B246" s="11">
        <f>Enrollment!B246</f>
        <v>0</v>
      </c>
      <c r="C246" s="12">
        <f>Enrollment!D246</f>
        <v>0</v>
      </c>
      <c r="D246" s="51">
        <f>Enrollment!N246</f>
        <v>0</v>
      </c>
      <c r="E246" s="29"/>
      <c r="F246" s="29"/>
      <c r="G246" s="29"/>
      <c r="H246" s="29"/>
      <c r="I246" s="29"/>
      <c r="J246" s="29"/>
      <c r="K246" s="29"/>
      <c r="L246" s="29"/>
      <c r="M246" s="29"/>
      <c r="N246" s="29"/>
      <c r="O246" s="29"/>
      <c r="P246" s="9"/>
      <c r="Q246" s="9"/>
      <c r="R246" s="9"/>
      <c r="S246" s="9"/>
      <c r="T246" s="9"/>
      <c r="U246" s="9"/>
      <c r="V246" s="9"/>
      <c r="W246" s="9"/>
      <c r="X246" s="9"/>
      <c r="Y246" s="9"/>
      <c r="Z246" s="9"/>
      <c r="AA246" s="9"/>
      <c r="AB246" s="9"/>
      <c r="AC246" s="9"/>
      <c r="AD246" s="9"/>
      <c r="AE246" s="9"/>
      <c r="AF246" s="9"/>
      <c r="AG246" s="9"/>
      <c r="AH246" s="9"/>
      <c r="AI246" s="9"/>
      <c r="AJ246" s="11">
        <f t="shared" si="12"/>
        <v>0</v>
      </c>
      <c r="AK246" s="11">
        <f t="shared" si="13"/>
        <v>0</v>
      </c>
      <c r="AL246" s="47" t="e">
        <f t="shared" si="14"/>
        <v>#DIV/0!</v>
      </c>
    </row>
    <row r="247" spans="1:38" x14ac:dyDescent="0.25">
      <c r="A247" s="10">
        <f t="shared" si="15"/>
        <v>246</v>
      </c>
      <c r="B247" s="11">
        <f>Enrollment!B247</f>
        <v>0</v>
      </c>
      <c r="C247" s="12">
        <f>Enrollment!D247</f>
        <v>0</v>
      </c>
      <c r="D247" s="51">
        <f>Enrollment!N247</f>
        <v>0</v>
      </c>
      <c r="E247" s="29"/>
      <c r="F247" s="29"/>
      <c r="G247" s="29"/>
      <c r="H247" s="29"/>
      <c r="I247" s="29"/>
      <c r="J247" s="29"/>
      <c r="K247" s="29"/>
      <c r="L247" s="29"/>
      <c r="M247" s="29"/>
      <c r="N247" s="29"/>
      <c r="O247" s="29"/>
      <c r="P247" s="9"/>
      <c r="Q247" s="9"/>
      <c r="R247" s="9"/>
      <c r="S247" s="9"/>
      <c r="T247" s="9"/>
      <c r="U247" s="9"/>
      <c r="V247" s="9"/>
      <c r="W247" s="9"/>
      <c r="X247" s="9"/>
      <c r="Y247" s="9"/>
      <c r="Z247" s="9"/>
      <c r="AA247" s="9"/>
      <c r="AB247" s="9"/>
      <c r="AC247" s="9"/>
      <c r="AD247" s="9"/>
      <c r="AE247" s="9"/>
      <c r="AF247" s="9"/>
      <c r="AG247" s="9"/>
      <c r="AH247" s="9"/>
      <c r="AI247" s="9"/>
      <c r="AJ247" s="11">
        <f t="shared" si="12"/>
        <v>0</v>
      </c>
      <c r="AK247" s="11">
        <f t="shared" si="13"/>
        <v>0</v>
      </c>
      <c r="AL247" s="47" t="e">
        <f t="shared" si="14"/>
        <v>#DIV/0!</v>
      </c>
    </row>
    <row r="248" spans="1:38" x14ac:dyDescent="0.25">
      <c r="A248" s="10">
        <f t="shared" si="15"/>
        <v>247</v>
      </c>
      <c r="B248" s="11">
        <f>Enrollment!B248</f>
        <v>0</v>
      </c>
      <c r="C248" s="12">
        <f>Enrollment!D248</f>
        <v>0</v>
      </c>
      <c r="D248" s="51">
        <f>Enrollment!N248</f>
        <v>0</v>
      </c>
      <c r="E248" s="29"/>
      <c r="F248" s="29"/>
      <c r="G248" s="29"/>
      <c r="H248" s="29"/>
      <c r="I248" s="29"/>
      <c r="J248" s="29"/>
      <c r="K248" s="29"/>
      <c r="L248" s="29"/>
      <c r="M248" s="29"/>
      <c r="N248" s="29"/>
      <c r="O248" s="29"/>
      <c r="P248" s="9"/>
      <c r="Q248" s="9"/>
      <c r="R248" s="9"/>
      <c r="S248" s="9"/>
      <c r="T248" s="9"/>
      <c r="U248" s="9"/>
      <c r="V248" s="9"/>
      <c r="W248" s="9"/>
      <c r="X248" s="9"/>
      <c r="Y248" s="9"/>
      <c r="Z248" s="9"/>
      <c r="AA248" s="9"/>
      <c r="AB248" s="9"/>
      <c r="AC248" s="9"/>
      <c r="AD248" s="9"/>
      <c r="AE248" s="9"/>
      <c r="AF248" s="9"/>
      <c r="AG248" s="9"/>
      <c r="AH248" s="9"/>
      <c r="AI248" s="9"/>
      <c r="AJ248" s="11">
        <f t="shared" si="12"/>
        <v>0</v>
      </c>
      <c r="AK248" s="11">
        <f t="shared" si="13"/>
        <v>0</v>
      </c>
      <c r="AL248" s="47" t="e">
        <f t="shared" si="14"/>
        <v>#DIV/0!</v>
      </c>
    </row>
    <row r="249" spans="1:38" x14ac:dyDescent="0.25">
      <c r="A249" s="10">
        <f t="shared" si="15"/>
        <v>248</v>
      </c>
      <c r="B249" s="11">
        <f>Enrollment!B249</f>
        <v>0</v>
      </c>
      <c r="C249" s="12">
        <f>Enrollment!D249</f>
        <v>0</v>
      </c>
      <c r="D249" s="51">
        <f>Enrollment!N249</f>
        <v>0</v>
      </c>
      <c r="E249" s="29"/>
      <c r="F249" s="29"/>
      <c r="G249" s="29"/>
      <c r="H249" s="29"/>
      <c r="I249" s="29"/>
      <c r="J249" s="29"/>
      <c r="K249" s="29"/>
      <c r="L249" s="29"/>
      <c r="M249" s="29"/>
      <c r="N249" s="29"/>
      <c r="O249" s="29"/>
      <c r="P249" s="9"/>
      <c r="Q249" s="9"/>
      <c r="R249" s="9"/>
      <c r="S249" s="9"/>
      <c r="T249" s="9"/>
      <c r="U249" s="9"/>
      <c r="V249" s="9"/>
      <c r="W249" s="9"/>
      <c r="X249" s="9"/>
      <c r="Y249" s="9"/>
      <c r="Z249" s="9"/>
      <c r="AA249" s="9"/>
      <c r="AB249" s="9"/>
      <c r="AC249" s="9"/>
      <c r="AD249" s="9"/>
      <c r="AE249" s="9"/>
      <c r="AF249" s="9"/>
      <c r="AG249" s="9"/>
      <c r="AH249" s="9"/>
      <c r="AI249" s="9"/>
      <c r="AJ249" s="11">
        <f t="shared" si="12"/>
        <v>0</v>
      </c>
      <c r="AK249" s="11">
        <f t="shared" si="13"/>
        <v>0</v>
      </c>
      <c r="AL249" s="47" t="e">
        <f t="shared" si="14"/>
        <v>#DIV/0!</v>
      </c>
    </row>
    <row r="250" spans="1:38" x14ac:dyDescent="0.25">
      <c r="A250" s="10">
        <f t="shared" si="15"/>
        <v>249</v>
      </c>
      <c r="B250" s="11">
        <f>Enrollment!B250</f>
        <v>0</v>
      </c>
      <c r="C250" s="12">
        <f>Enrollment!D250</f>
        <v>0</v>
      </c>
      <c r="D250" s="51">
        <f>Enrollment!N250</f>
        <v>0</v>
      </c>
      <c r="E250" s="29"/>
      <c r="F250" s="29"/>
      <c r="G250" s="29"/>
      <c r="H250" s="29"/>
      <c r="I250" s="29"/>
      <c r="J250" s="29"/>
      <c r="K250" s="29"/>
      <c r="L250" s="29"/>
      <c r="M250" s="29"/>
      <c r="N250" s="29"/>
      <c r="O250" s="29"/>
      <c r="P250" s="9"/>
      <c r="Q250" s="9"/>
      <c r="R250" s="9"/>
      <c r="S250" s="9"/>
      <c r="T250" s="9"/>
      <c r="U250" s="9"/>
      <c r="V250" s="9"/>
      <c r="W250" s="9"/>
      <c r="X250" s="9"/>
      <c r="Y250" s="9"/>
      <c r="Z250" s="9"/>
      <c r="AA250" s="9"/>
      <c r="AB250" s="9"/>
      <c r="AC250" s="9"/>
      <c r="AD250" s="9"/>
      <c r="AE250" s="9"/>
      <c r="AF250" s="9"/>
      <c r="AG250" s="9"/>
      <c r="AH250" s="9"/>
      <c r="AI250" s="9"/>
      <c r="AJ250" s="11">
        <f t="shared" si="12"/>
        <v>0</v>
      </c>
      <c r="AK250" s="11">
        <f t="shared" si="13"/>
        <v>0</v>
      </c>
      <c r="AL250" s="47" t="e">
        <f t="shared" si="14"/>
        <v>#DIV/0!</v>
      </c>
    </row>
    <row r="251" spans="1:38" x14ac:dyDescent="0.25">
      <c r="A251" s="10">
        <f t="shared" si="15"/>
        <v>250</v>
      </c>
      <c r="B251" s="11">
        <f>Enrollment!B251</f>
        <v>0</v>
      </c>
      <c r="C251" s="12">
        <f>Enrollment!D251</f>
        <v>0</v>
      </c>
      <c r="D251" s="51">
        <f>Enrollment!N251</f>
        <v>0</v>
      </c>
      <c r="E251" s="29"/>
      <c r="F251" s="29"/>
      <c r="G251" s="29"/>
      <c r="H251" s="29"/>
      <c r="I251" s="29"/>
      <c r="J251" s="29"/>
      <c r="K251" s="29"/>
      <c r="L251" s="29"/>
      <c r="M251" s="29"/>
      <c r="N251" s="29"/>
      <c r="O251" s="29"/>
      <c r="P251" s="9"/>
      <c r="Q251" s="9"/>
      <c r="R251" s="9"/>
      <c r="S251" s="9"/>
      <c r="T251" s="9"/>
      <c r="U251" s="9"/>
      <c r="V251" s="9"/>
      <c r="W251" s="9"/>
      <c r="X251" s="9"/>
      <c r="Y251" s="9"/>
      <c r="Z251" s="9"/>
      <c r="AA251" s="9"/>
      <c r="AB251" s="9"/>
      <c r="AC251" s="9"/>
      <c r="AD251" s="9"/>
      <c r="AE251" s="9"/>
      <c r="AF251" s="9"/>
      <c r="AG251" s="9"/>
      <c r="AH251" s="9"/>
      <c r="AI251" s="9"/>
      <c r="AJ251" s="11">
        <f t="shared" si="12"/>
        <v>0</v>
      </c>
      <c r="AK251" s="11">
        <f t="shared" si="13"/>
        <v>0</v>
      </c>
      <c r="AL251" s="47" t="e">
        <f t="shared" si="14"/>
        <v>#DIV/0!</v>
      </c>
    </row>
    <row r="252" spans="1:38" x14ac:dyDescent="0.25">
      <c r="A252" s="10">
        <f t="shared" si="15"/>
        <v>251</v>
      </c>
      <c r="B252" s="11">
        <f>Enrollment!B252</f>
        <v>0</v>
      </c>
      <c r="C252" s="12">
        <f>Enrollment!D252</f>
        <v>0</v>
      </c>
      <c r="D252" s="51">
        <f>Enrollment!N252</f>
        <v>0</v>
      </c>
      <c r="E252" s="29"/>
      <c r="F252" s="29"/>
      <c r="G252" s="29"/>
      <c r="H252" s="29"/>
      <c r="I252" s="29"/>
      <c r="J252" s="29"/>
      <c r="K252" s="29"/>
      <c r="L252" s="29"/>
      <c r="M252" s="29"/>
      <c r="N252" s="29"/>
      <c r="O252" s="29"/>
      <c r="P252" s="9"/>
      <c r="Q252" s="9"/>
      <c r="R252" s="9"/>
      <c r="S252" s="9"/>
      <c r="T252" s="9"/>
      <c r="U252" s="9"/>
      <c r="V252" s="9"/>
      <c r="W252" s="9"/>
      <c r="X252" s="9"/>
      <c r="Y252" s="9"/>
      <c r="Z252" s="9"/>
      <c r="AA252" s="9"/>
      <c r="AB252" s="9"/>
      <c r="AC252" s="9"/>
      <c r="AD252" s="9"/>
      <c r="AE252" s="9"/>
      <c r="AF252" s="9"/>
      <c r="AG252" s="9"/>
      <c r="AH252" s="9"/>
      <c r="AI252" s="9"/>
      <c r="AJ252" s="11">
        <f t="shared" si="12"/>
        <v>0</v>
      </c>
      <c r="AK252" s="11">
        <f t="shared" si="13"/>
        <v>0</v>
      </c>
      <c r="AL252" s="47" t="e">
        <f t="shared" si="14"/>
        <v>#DIV/0!</v>
      </c>
    </row>
    <row r="253" spans="1:38" x14ac:dyDescent="0.25">
      <c r="A253" s="10">
        <f t="shared" si="15"/>
        <v>252</v>
      </c>
      <c r="B253" s="11">
        <f>Enrollment!B253</f>
        <v>0</v>
      </c>
      <c r="C253" s="12">
        <f>Enrollment!D253</f>
        <v>0</v>
      </c>
      <c r="D253" s="51">
        <f>Enrollment!N253</f>
        <v>0</v>
      </c>
      <c r="E253" s="29"/>
      <c r="F253" s="29"/>
      <c r="G253" s="29"/>
      <c r="H253" s="29"/>
      <c r="I253" s="29"/>
      <c r="J253" s="29"/>
      <c r="K253" s="29"/>
      <c r="L253" s="29"/>
      <c r="M253" s="29"/>
      <c r="N253" s="29"/>
      <c r="O253" s="29"/>
      <c r="P253" s="9"/>
      <c r="Q253" s="9"/>
      <c r="R253" s="9"/>
      <c r="S253" s="9"/>
      <c r="T253" s="9"/>
      <c r="U253" s="9"/>
      <c r="V253" s="9"/>
      <c r="W253" s="9"/>
      <c r="X253" s="9"/>
      <c r="Y253" s="9"/>
      <c r="Z253" s="9"/>
      <c r="AA253" s="9"/>
      <c r="AB253" s="9"/>
      <c r="AC253" s="9"/>
      <c r="AD253" s="9"/>
      <c r="AE253" s="9"/>
      <c r="AF253" s="9"/>
      <c r="AG253" s="9"/>
      <c r="AH253" s="9"/>
      <c r="AI253" s="9"/>
      <c r="AJ253" s="11">
        <f t="shared" si="12"/>
        <v>0</v>
      </c>
      <c r="AK253" s="11">
        <f t="shared" si="13"/>
        <v>0</v>
      </c>
      <c r="AL253" s="47" t="e">
        <f t="shared" si="14"/>
        <v>#DIV/0!</v>
      </c>
    </row>
    <row r="254" spans="1:38" x14ac:dyDescent="0.25">
      <c r="A254" s="10">
        <f t="shared" si="15"/>
        <v>253</v>
      </c>
      <c r="B254" s="11">
        <f>Enrollment!B254</f>
        <v>0</v>
      </c>
      <c r="C254" s="12">
        <f>Enrollment!D254</f>
        <v>0</v>
      </c>
      <c r="D254" s="51">
        <f>Enrollment!N254</f>
        <v>0</v>
      </c>
      <c r="E254" s="29"/>
      <c r="F254" s="29"/>
      <c r="G254" s="29"/>
      <c r="H254" s="29"/>
      <c r="I254" s="29"/>
      <c r="J254" s="29"/>
      <c r="K254" s="29"/>
      <c r="L254" s="29"/>
      <c r="M254" s="29"/>
      <c r="N254" s="29"/>
      <c r="O254" s="29"/>
      <c r="P254" s="9"/>
      <c r="Q254" s="9"/>
      <c r="R254" s="9"/>
      <c r="S254" s="9"/>
      <c r="T254" s="9"/>
      <c r="U254" s="9"/>
      <c r="V254" s="9"/>
      <c r="W254" s="9"/>
      <c r="X254" s="9"/>
      <c r="Y254" s="9"/>
      <c r="Z254" s="9"/>
      <c r="AA254" s="9"/>
      <c r="AB254" s="9"/>
      <c r="AC254" s="9"/>
      <c r="AD254" s="9"/>
      <c r="AE254" s="9"/>
      <c r="AF254" s="9"/>
      <c r="AG254" s="9"/>
      <c r="AH254" s="9"/>
      <c r="AI254" s="9"/>
      <c r="AJ254" s="11">
        <f t="shared" si="12"/>
        <v>0</v>
      </c>
      <c r="AK254" s="11">
        <f t="shared" si="13"/>
        <v>0</v>
      </c>
      <c r="AL254" s="47" t="e">
        <f t="shared" si="14"/>
        <v>#DIV/0!</v>
      </c>
    </row>
    <row r="255" spans="1:38" x14ac:dyDescent="0.25">
      <c r="A255" s="10">
        <f t="shared" si="15"/>
        <v>254</v>
      </c>
      <c r="B255" s="11">
        <f>Enrollment!B255</f>
        <v>0</v>
      </c>
      <c r="C255" s="12">
        <f>Enrollment!D255</f>
        <v>0</v>
      </c>
      <c r="D255" s="51">
        <f>Enrollment!N255</f>
        <v>0</v>
      </c>
      <c r="E255" s="29"/>
      <c r="F255" s="29"/>
      <c r="G255" s="29"/>
      <c r="H255" s="29"/>
      <c r="I255" s="29"/>
      <c r="J255" s="29"/>
      <c r="K255" s="29"/>
      <c r="L255" s="29"/>
      <c r="M255" s="29"/>
      <c r="N255" s="29"/>
      <c r="O255" s="29"/>
      <c r="P255" s="9"/>
      <c r="Q255" s="9"/>
      <c r="R255" s="9"/>
      <c r="S255" s="9"/>
      <c r="T255" s="9"/>
      <c r="U255" s="9"/>
      <c r="V255" s="9"/>
      <c r="W255" s="9"/>
      <c r="X255" s="9"/>
      <c r="Y255" s="9"/>
      <c r="Z255" s="9"/>
      <c r="AA255" s="9"/>
      <c r="AB255" s="9"/>
      <c r="AC255" s="9"/>
      <c r="AD255" s="9"/>
      <c r="AE255" s="9"/>
      <c r="AF255" s="9"/>
      <c r="AG255" s="9"/>
      <c r="AH255" s="9"/>
      <c r="AI255" s="9"/>
      <c r="AJ255" s="11">
        <f t="shared" si="12"/>
        <v>0</v>
      </c>
      <c r="AK255" s="11">
        <f t="shared" si="13"/>
        <v>0</v>
      </c>
      <c r="AL255" s="47" t="e">
        <f t="shared" si="14"/>
        <v>#DIV/0!</v>
      </c>
    </row>
    <row r="256" spans="1:38" x14ac:dyDescent="0.25">
      <c r="A256" s="10">
        <f t="shared" si="15"/>
        <v>255</v>
      </c>
      <c r="B256" s="11">
        <f>Enrollment!B256</f>
        <v>0</v>
      </c>
      <c r="C256" s="12">
        <f>Enrollment!D256</f>
        <v>0</v>
      </c>
      <c r="D256" s="51">
        <f>Enrollment!N256</f>
        <v>0</v>
      </c>
      <c r="E256" s="29"/>
      <c r="F256" s="29"/>
      <c r="G256" s="29"/>
      <c r="H256" s="29"/>
      <c r="I256" s="29"/>
      <c r="J256" s="29"/>
      <c r="K256" s="29"/>
      <c r="L256" s="29"/>
      <c r="M256" s="29"/>
      <c r="N256" s="29"/>
      <c r="O256" s="29"/>
      <c r="P256" s="9"/>
      <c r="Q256" s="9"/>
      <c r="R256" s="9"/>
      <c r="S256" s="9"/>
      <c r="T256" s="9"/>
      <c r="U256" s="9"/>
      <c r="V256" s="9"/>
      <c r="W256" s="9"/>
      <c r="X256" s="9"/>
      <c r="Y256" s="9"/>
      <c r="Z256" s="9"/>
      <c r="AA256" s="9"/>
      <c r="AB256" s="9"/>
      <c r="AC256" s="9"/>
      <c r="AD256" s="9"/>
      <c r="AE256" s="9"/>
      <c r="AF256" s="9"/>
      <c r="AG256" s="9"/>
      <c r="AH256" s="9"/>
      <c r="AI256" s="9"/>
      <c r="AJ256" s="11">
        <f t="shared" si="12"/>
        <v>0</v>
      </c>
      <c r="AK256" s="11">
        <f t="shared" si="13"/>
        <v>0</v>
      </c>
      <c r="AL256" s="47" t="e">
        <f t="shared" si="14"/>
        <v>#DIV/0!</v>
      </c>
    </row>
    <row r="257" spans="1:38" x14ac:dyDescent="0.25">
      <c r="A257" s="10">
        <f t="shared" si="15"/>
        <v>256</v>
      </c>
      <c r="B257" s="11">
        <f>Enrollment!B257</f>
        <v>0</v>
      </c>
      <c r="C257" s="12">
        <f>Enrollment!D257</f>
        <v>0</v>
      </c>
      <c r="D257" s="51">
        <f>Enrollment!N257</f>
        <v>0</v>
      </c>
      <c r="E257" s="29"/>
      <c r="F257" s="29"/>
      <c r="G257" s="29"/>
      <c r="H257" s="29"/>
      <c r="I257" s="29"/>
      <c r="J257" s="29"/>
      <c r="K257" s="29"/>
      <c r="L257" s="29"/>
      <c r="M257" s="29"/>
      <c r="N257" s="29"/>
      <c r="O257" s="29"/>
      <c r="P257" s="9"/>
      <c r="Q257" s="9"/>
      <c r="R257" s="9"/>
      <c r="S257" s="9"/>
      <c r="T257" s="9"/>
      <c r="U257" s="9"/>
      <c r="V257" s="9"/>
      <c r="W257" s="9"/>
      <c r="X257" s="9"/>
      <c r="Y257" s="9"/>
      <c r="Z257" s="9"/>
      <c r="AA257" s="9"/>
      <c r="AB257" s="9"/>
      <c r="AC257" s="9"/>
      <c r="AD257" s="9"/>
      <c r="AE257" s="9"/>
      <c r="AF257" s="9"/>
      <c r="AG257" s="9"/>
      <c r="AH257" s="9"/>
      <c r="AI257" s="9"/>
      <c r="AJ257" s="11">
        <f t="shared" si="12"/>
        <v>0</v>
      </c>
      <c r="AK257" s="11">
        <f t="shared" si="13"/>
        <v>0</v>
      </c>
      <c r="AL257" s="47" t="e">
        <f t="shared" si="14"/>
        <v>#DIV/0!</v>
      </c>
    </row>
    <row r="258" spans="1:38" x14ac:dyDescent="0.25">
      <c r="A258" s="10">
        <f t="shared" si="15"/>
        <v>257</v>
      </c>
      <c r="B258" s="11">
        <f>Enrollment!B258</f>
        <v>0</v>
      </c>
      <c r="C258" s="12">
        <f>Enrollment!D258</f>
        <v>0</v>
      </c>
      <c r="D258" s="51">
        <f>Enrollment!N258</f>
        <v>0</v>
      </c>
      <c r="E258" s="29"/>
      <c r="F258" s="29"/>
      <c r="G258" s="29"/>
      <c r="H258" s="29"/>
      <c r="I258" s="29"/>
      <c r="J258" s="29"/>
      <c r="K258" s="29"/>
      <c r="L258" s="29"/>
      <c r="M258" s="29"/>
      <c r="N258" s="29"/>
      <c r="O258" s="29"/>
      <c r="P258" s="9"/>
      <c r="Q258" s="9"/>
      <c r="R258" s="9"/>
      <c r="S258" s="9"/>
      <c r="T258" s="9"/>
      <c r="U258" s="9"/>
      <c r="V258" s="9"/>
      <c r="W258" s="9"/>
      <c r="X258" s="9"/>
      <c r="Y258" s="9"/>
      <c r="Z258" s="9"/>
      <c r="AA258" s="9"/>
      <c r="AB258" s="9"/>
      <c r="AC258" s="9"/>
      <c r="AD258" s="9"/>
      <c r="AE258" s="9"/>
      <c r="AF258" s="9"/>
      <c r="AG258" s="9"/>
      <c r="AH258" s="9"/>
      <c r="AI258" s="9"/>
      <c r="AJ258" s="11">
        <f t="shared" si="12"/>
        <v>0</v>
      </c>
      <c r="AK258" s="11">
        <f t="shared" si="13"/>
        <v>0</v>
      </c>
      <c r="AL258" s="47" t="e">
        <f t="shared" si="14"/>
        <v>#DIV/0!</v>
      </c>
    </row>
    <row r="259" spans="1:38" x14ac:dyDescent="0.25">
      <c r="A259" s="10">
        <f t="shared" si="15"/>
        <v>258</v>
      </c>
      <c r="B259" s="11">
        <f>Enrollment!B259</f>
        <v>0</v>
      </c>
      <c r="C259" s="12">
        <f>Enrollment!D259</f>
        <v>0</v>
      </c>
      <c r="D259" s="51">
        <f>Enrollment!N259</f>
        <v>0</v>
      </c>
      <c r="E259" s="29"/>
      <c r="F259" s="29"/>
      <c r="G259" s="29"/>
      <c r="H259" s="29"/>
      <c r="I259" s="29"/>
      <c r="J259" s="29"/>
      <c r="K259" s="29"/>
      <c r="L259" s="29"/>
      <c r="M259" s="29"/>
      <c r="N259" s="29"/>
      <c r="O259" s="29"/>
      <c r="P259" s="9"/>
      <c r="Q259" s="9"/>
      <c r="R259" s="9"/>
      <c r="S259" s="9"/>
      <c r="T259" s="9"/>
      <c r="U259" s="9"/>
      <c r="V259" s="9"/>
      <c r="W259" s="9"/>
      <c r="X259" s="9"/>
      <c r="Y259" s="9"/>
      <c r="Z259" s="9"/>
      <c r="AA259" s="9"/>
      <c r="AB259" s="9"/>
      <c r="AC259" s="9"/>
      <c r="AD259" s="9"/>
      <c r="AE259" s="9"/>
      <c r="AF259" s="9"/>
      <c r="AG259" s="9"/>
      <c r="AH259" s="9"/>
      <c r="AI259" s="9"/>
      <c r="AJ259" s="11">
        <f t="shared" ref="AJ259:AJ301" si="16">COUNTIF(E259:AI259,"1")</f>
        <v>0</v>
      </c>
      <c r="AK259" s="11">
        <f t="shared" ref="AK259:AK301" si="17">COUNTIFS(E259:AI259,"1")+COUNTIF(E259:AI259,"0")</f>
        <v>0</v>
      </c>
      <c r="AL259" s="47" t="e">
        <f t="shared" ref="AL259:AL301" si="18">AJ259/AK259</f>
        <v>#DIV/0!</v>
      </c>
    </row>
    <row r="260" spans="1:38" x14ac:dyDescent="0.25">
      <c r="A260" s="10">
        <f t="shared" ref="A260:A301" si="19">A259+1</f>
        <v>259</v>
      </c>
      <c r="B260" s="11">
        <f>Enrollment!B260</f>
        <v>0</v>
      </c>
      <c r="C260" s="12">
        <f>Enrollment!D260</f>
        <v>0</v>
      </c>
      <c r="D260" s="51">
        <f>Enrollment!N260</f>
        <v>0</v>
      </c>
      <c r="E260" s="29"/>
      <c r="F260" s="29"/>
      <c r="G260" s="29"/>
      <c r="H260" s="29"/>
      <c r="I260" s="29"/>
      <c r="J260" s="29"/>
      <c r="K260" s="29"/>
      <c r="L260" s="29"/>
      <c r="M260" s="29"/>
      <c r="N260" s="29"/>
      <c r="O260" s="29"/>
      <c r="P260" s="9"/>
      <c r="Q260" s="9"/>
      <c r="R260" s="9"/>
      <c r="S260" s="9"/>
      <c r="T260" s="9"/>
      <c r="U260" s="9"/>
      <c r="V260" s="9"/>
      <c r="W260" s="9"/>
      <c r="X260" s="9"/>
      <c r="Y260" s="9"/>
      <c r="Z260" s="9"/>
      <c r="AA260" s="9"/>
      <c r="AB260" s="9"/>
      <c r="AC260" s="9"/>
      <c r="AD260" s="9"/>
      <c r="AE260" s="9"/>
      <c r="AF260" s="9"/>
      <c r="AG260" s="9"/>
      <c r="AH260" s="9"/>
      <c r="AI260" s="9"/>
      <c r="AJ260" s="11">
        <f t="shared" si="16"/>
        <v>0</v>
      </c>
      <c r="AK260" s="11">
        <f t="shared" si="17"/>
        <v>0</v>
      </c>
      <c r="AL260" s="47" t="e">
        <f t="shared" si="18"/>
        <v>#DIV/0!</v>
      </c>
    </row>
    <row r="261" spans="1:38" x14ac:dyDescent="0.25">
      <c r="A261" s="10">
        <f t="shared" si="19"/>
        <v>260</v>
      </c>
      <c r="B261" s="11">
        <f>Enrollment!B261</f>
        <v>0</v>
      </c>
      <c r="C261" s="12">
        <f>Enrollment!D261</f>
        <v>0</v>
      </c>
      <c r="D261" s="51">
        <f>Enrollment!N261</f>
        <v>0</v>
      </c>
      <c r="E261" s="29"/>
      <c r="F261" s="29"/>
      <c r="G261" s="29"/>
      <c r="H261" s="29"/>
      <c r="I261" s="29"/>
      <c r="J261" s="29"/>
      <c r="K261" s="29"/>
      <c r="L261" s="29"/>
      <c r="M261" s="29"/>
      <c r="N261" s="29"/>
      <c r="O261" s="29"/>
      <c r="P261" s="9"/>
      <c r="Q261" s="9"/>
      <c r="R261" s="9"/>
      <c r="S261" s="9"/>
      <c r="T261" s="9"/>
      <c r="U261" s="9"/>
      <c r="V261" s="9"/>
      <c r="W261" s="9"/>
      <c r="X261" s="9"/>
      <c r="Y261" s="9"/>
      <c r="Z261" s="9"/>
      <c r="AA261" s="9"/>
      <c r="AB261" s="9"/>
      <c r="AC261" s="9"/>
      <c r="AD261" s="9"/>
      <c r="AE261" s="9"/>
      <c r="AF261" s="9"/>
      <c r="AG261" s="9"/>
      <c r="AH261" s="9"/>
      <c r="AI261" s="9"/>
      <c r="AJ261" s="11">
        <f t="shared" si="16"/>
        <v>0</v>
      </c>
      <c r="AK261" s="11">
        <f t="shared" si="17"/>
        <v>0</v>
      </c>
      <c r="AL261" s="47" t="e">
        <f t="shared" si="18"/>
        <v>#DIV/0!</v>
      </c>
    </row>
    <row r="262" spans="1:38" x14ac:dyDescent="0.25">
      <c r="A262" s="10">
        <f t="shared" si="19"/>
        <v>261</v>
      </c>
      <c r="B262" s="11">
        <f>Enrollment!B262</f>
        <v>0</v>
      </c>
      <c r="C262" s="12">
        <f>Enrollment!D262</f>
        <v>0</v>
      </c>
      <c r="D262" s="51">
        <f>Enrollment!N262</f>
        <v>0</v>
      </c>
      <c r="E262" s="29"/>
      <c r="F262" s="29"/>
      <c r="G262" s="29"/>
      <c r="H262" s="29"/>
      <c r="I262" s="29"/>
      <c r="J262" s="29"/>
      <c r="K262" s="29"/>
      <c r="L262" s="29"/>
      <c r="M262" s="29"/>
      <c r="N262" s="29"/>
      <c r="O262" s="29"/>
      <c r="P262" s="9"/>
      <c r="Q262" s="9"/>
      <c r="R262" s="9"/>
      <c r="S262" s="9"/>
      <c r="T262" s="9"/>
      <c r="U262" s="9"/>
      <c r="V262" s="9"/>
      <c r="W262" s="9"/>
      <c r="X262" s="9"/>
      <c r="Y262" s="9"/>
      <c r="Z262" s="9"/>
      <c r="AA262" s="9"/>
      <c r="AB262" s="9"/>
      <c r="AC262" s="9"/>
      <c r="AD262" s="9"/>
      <c r="AE262" s="9"/>
      <c r="AF262" s="9"/>
      <c r="AG262" s="9"/>
      <c r="AH262" s="9"/>
      <c r="AI262" s="9"/>
      <c r="AJ262" s="11">
        <f t="shared" si="16"/>
        <v>0</v>
      </c>
      <c r="AK262" s="11">
        <f t="shared" si="17"/>
        <v>0</v>
      </c>
      <c r="AL262" s="47" t="e">
        <f t="shared" si="18"/>
        <v>#DIV/0!</v>
      </c>
    </row>
    <row r="263" spans="1:38" x14ac:dyDescent="0.25">
      <c r="A263" s="10">
        <f t="shared" si="19"/>
        <v>262</v>
      </c>
      <c r="B263" s="11">
        <f>Enrollment!B263</f>
        <v>0</v>
      </c>
      <c r="C263" s="12">
        <f>Enrollment!D263</f>
        <v>0</v>
      </c>
      <c r="D263" s="51">
        <f>Enrollment!N263</f>
        <v>0</v>
      </c>
      <c r="E263" s="29"/>
      <c r="F263" s="29"/>
      <c r="G263" s="29"/>
      <c r="H263" s="29"/>
      <c r="I263" s="29"/>
      <c r="J263" s="29"/>
      <c r="K263" s="29"/>
      <c r="L263" s="29"/>
      <c r="M263" s="29"/>
      <c r="N263" s="29"/>
      <c r="O263" s="29"/>
      <c r="P263" s="9"/>
      <c r="Q263" s="9"/>
      <c r="R263" s="9"/>
      <c r="S263" s="9"/>
      <c r="T263" s="9"/>
      <c r="U263" s="9"/>
      <c r="V263" s="9"/>
      <c r="W263" s="9"/>
      <c r="X263" s="9"/>
      <c r="Y263" s="9"/>
      <c r="Z263" s="9"/>
      <c r="AA263" s="9"/>
      <c r="AB263" s="9"/>
      <c r="AC263" s="9"/>
      <c r="AD263" s="9"/>
      <c r="AE263" s="9"/>
      <c r="AF263" s="9"/>
      <c r="AG263" s="9"/>
      <c r="AH263" s="9"/>
      <c r="AI263" s="9"/>
      <c r="AJ263" s="11">
        <f t="shared" si="16"/>
        <v>0</v>
      </c>
      <c r="AK263" s="11">
        <f t="shared" si="17"/>
        <v>0</v>
      </c>
      <c r="AL263" s="47" t="e">
        <f t="shared" si="18"/>
        <v>#DIV/0!</v>
      </c>
    </row>
    <row r="264" spans="1:38" x14ac:dyDescent="0.25">
      <c r="A264" s="10">
        <f t="shared" si="19"/>
        <v>263</v>
      </c>
      <c r="B264" s="11">
        <f>Enrollment!B264</f>
        <v>0</v>
      </c>
      <c r="C264" s="12">
        <f>Enrollment!D264</f>
        <v>0</v>
      </c>
      <c r="D264" s="51">
        <f>Enrollment!N264</f>
        <v>0</v>
      </c>
      <c r="E264" s="29"/>
      <c r="F264" s="29"/>
      <c r="G264" s="29"/>
      <c r="H264" s="29"/>
      <c r="I264" s="29"/>
      <c r="J264" s="29"/>
      <c r="K264" s="29"/>
      <c r="L264" s="29"/>
      <c r="M264" s="29"/>
      <c r="N264" s="29"/>
      <c r="O264" s="29"/>
      <c r="P264" s="9"/>
      <c r="Q264" s="9"/>
      <c r="R264" s="9"/>
      <c r="S264" s="9"/>
      <c r="T264" s="9"/>
      <c r="U264" s="9"/>
      <c r="V264" s="9"/>
      <c r="W264" s="9"/>
      <c r="X264" s="9"/>
      <c r="Y264" s="9"/>
      <c r="Z264" s="9"/>
      <c r="AA264" s="9"/>
      <c r="AB264" s="9"/>
      <c r="AC264" s="9"/>
      <c r="AD264" s="9"/>
      <c r="AE264" s="9"/>
      <c r="AF264" s="9"/>
      <c r="AG264" s="9"/>
      <c r="AH264" s="9"/>
      <c r="AI264" s="9"/>
      <c r="AJ264" s="11">
        <f t="shared" si="16"/>
        <v>0</v>
      </c>
      <c r="AK264" s="11">
        <f t="shared" si="17"/>
        <v>0</v>
      </c>
      <c r="AL264" s="47" t="e">
        <f t="shared" si="18"/>
        <v>#DIV/0!</v>
      </c>
    </row>
    <row r="265" spans="1:38" x14ac:dyDescent="0.25">
      <c r="A265" s="10">
        <f t="shared" si="19"/>
        <v>264</v>
      </c>
      <c r="B265" s="11">
        <f>Enrollment!B265</f>
        <v>0</v>
      </c>
      <c r="C265" s="12">
        <f>Enrollment!D265</f>
        <v>0</v>
      </c>
      <c r="D265" s="51">
        <f>Enrollment!N265</f>
        <v>0</v>
      </c>
      <c r="E265" s="29"/>
      <c r="F265" s="29"/>
      <c r="G265" s="29"/>
      <c r="H265" s="29"/>
      <c r="I265" s="29"/>
      <c r="J265" s="29"/>
      <c r="K265" s="29"/>
      <c r="L265" s="29"/>
      <c r="M265" s="29"/>
      <c r="N265" s="29"/>
      <c r="O265" s="29"/>
      <c r="P265" s="9"/>
      <c r="Q265" s="9"/>
      <c r="R265" s="9"/>
      <c r="S265" s="9"/>
      <c r="T265" s="9"/>
      <c r="U265" s="9"/>
      <c r="V265" s="9"/>
      <c r="W265" s="9"/>
      <c r="X265" s="9"/>
      <c r="Y265" s="9"/>
      <c r="Z265" s="9"/>
      <c r="AA265" s="9"/>
      <c r="AB265" s="9"/>
      <c r="AC265" s="9"/>
      <c r="AD265" s="9"/>
      <c r="AE265" s="9"/>
      <c r="AF265" s="9"/>
      <c r="AG265" s="9"/>
      <c r="AH265" s="9"/>
      <c r="AI265" s="9"/>
      <c r="AJ265" s="11">
        <f t="shared" si="16"/>
        <v>0</v>
      </c>
      <c r="AK265" s="11">
        <f t="shared" si="17"/>
        <v>0</v>
      </c>
      <c r="AL265" s="47" t="e">
        <f t="shared" si="18"/>
        <v>#DIV/0!</v>
      </c>
    </row>
    <row r="266" spans="1:38" x14ac:dyDescent="0.25">
      <c r="A266" s="10">
        <f t="shared" si="19"/>
        <v>265</v>
      </c>
      <c r="B266" s="11">
        <f>Enrollment!B266</f>
        <v>0</v>
      </c>
      <c r="C266" s="12">
        <f>Enrollment!D266</f>
        <v>0</v>
      </c>
      <c r="D266" s="51">
        <f>Enrollment!N266</f>
        <v>0</v>
      </c>
      <c r="E266" s="29"/>
      <c r="F266" s="29"/>
      <c r="G266" s="29"/>
      <c r="H266" s="29"/>
      <c r="I266" s="29"/>
      <c r="J266" s="29"/>
      <c r="K266" s="29"/>
      <c r="L266" s="29"/>
      <c r="M266" s="29"/>
      <c r="N266" s="29"/>
      <c r="O266" s="29"/>
      <c r="P266" s="9"/>
      <c r="Q266" s="9"/>
      <c r="R266" s="9"/>
      <c r="S266" s="9"/>
      <c r="T266" s="9"/>
      <c r="U266" s="9"/>
      <c r="V266" s="9"/>
      <c r="W266" s="9"/>
      <c r="X266" s="9"/>
      <c r="Y266" s="9"/>
      <c r="Z266" s="9"/>
      <c r="AA266" s="9"/>
      <c r="AB266" s="9"/>
      <c r="AC266" s="9"/>
      <c r="AD266" s="9"/>
      <c r="AE266" s="9"/>
      <c r="AF266" s="9"/>
      <c r="AG266" s="9"/>
      <c r="AH266" s="9"/>
      <c r="AI266" s="9"/>
      <c r="AJ266" s="11">
        <f t="shared" si="16"/>
        <v>0</v>
      </c>
      <c r="AK266" s="11">
        <f t="shared" si="17"/>
        <v>0</v>
      </c>
      <c r="AL266" s="47" t="e">
        <f t="shared" si="18"/>
        <v>#DIV/0!</v>
      </c>
    </row>
    <row r="267" spans="1:38" x14ac:dyDescent="0.25">
      <c r="A267" s="10">
        <f t="shared" si="19"/>
        <v>266</v>
      </c>
      <c r="B267" s="11">
        <f>Enrollment!B267</f>
        <v>0</v>
      </c>
      <c r="C267" s="12">
        <f>Enrollment!D267</f>
        <v>0</v>
      </c>
      <c r="D267" s="51">
        <f>Enrollment!N267</f>
        <v>0</v>
      </c>
      <c r="E267" s="29"/>
      <c r="F267" s="29"/>
      <c r="G267" s="29"/>
      <c r="H267" s="29"/>
      <c r="I267" s="29"/>
      <c r="J267" s="29"/>
      <c r="K267" s="29"/>
      <c r="L267" s="29"/>
      <c r="M267" s="29"/>
      <c r="N267" s="29"/>
      <c r="O267" s="29"/>
      <c r="P267" s="9"/>
      <c r="Q267" s="9"/>
      <c r="R267" s="9"/>
      <c r="S267" s="9"/>
      <c r="T267" s="9"/>
      <c r="U267" s="9"/>
      <c r="V267" s="9"/>
      <c r="W267" s="9"/>
      <c r="X267" s="9"/>
      <c r="Y267" s="9"/>
      <c r="Z267" s="9"/>
      <c r="AA267" s="9"/>
      <c r="AB267" s="9"/>
      <c r="AC267" s="9"/>
      <c r="AD267" s="9"/>
      <c r="AE267" s="9"/>
      <c r="AF267" s="9"/>
      <c r="AG267" s="9"/>
      <c r="AH267" s="9"/>
      <c r="AI267" s="9"/>
      <c r="AJ267" s="11">
        <f t="shared" si="16"/>
        <v>0</v>
      </c>
      <c r="AK267" s="11">
        <f t="shared" si="17"/>
        <v>0</v>
      </c>
      <c r="AL267" s="47" t="e">
        <f t="shared" si="18"/>
        <v>#DIV/0!</v>
      </c>
    </row>
    <row r="268" spans="1:38" x14ac:dyDescent="0.25">
      <c r="A268" s="10">
        <f t="shared" si="19"/>
        <v>267</v>
      </c>
      <c r="B268" s="11">
        <f>Enrollment!B268</f>
        <v>0</v>
      </c>
      <c r="C268" s="12">
        <f>Enrollment!D268</f>
        <v>0</v>
      </c>
      <c r="D268" s="51">
        <f>Enrollment!N268</f>
        <v>0</v>
      </c>
      <c r="E268" s="29"/>
      <c r="F268" s="29"/>
      <c r="G268" s="29"/>
      <c r="H268" s="29"/>
      <c r="I268" s="29"/>
      <c r="J268" s="29"/>
      <c r="K268" s="29"/>
      <c r="L268" s="29"/>
      <c r="M268" s="29"/>
      <c r="N268" s="29"/>
      <c r="O268" s="29"/>
      <c r="P268" s="9"/>
      <c r="Q268" s="9"/>
      <c r="R268" s="9"/>
      <c r="S268" s="9"/>
      <c r="T268" s="9"/>
      <c r="U268" s="9"/>
      <c r="V268" s="9"/>
      <c r="W268" s="9"/>
      <c r="X268" s="9"/>
      <c r="Y268" s="9"/>
      <c r="Z268" s="9"/>
      <c r="AA268" s="9"/>
      <c r="AB268" s="9"/>
      <c r="AC268" s="9"/>
      <c r="AD268" s="9"/>
      <c r="AE268" s="9"/>
      <c r="AF268" s="9"/>
      <c r="AG268" s="9"/>
      <c r="AH268" s="9"/>
      <c r="AI268" s="9"/>
      <c r="AJ268" s="11">
        <f t="shared" si="16"/>
        <v>0</v>
      </c>
      <c r="AK268" s="11">
        <f t="shared" si="17"/>
        <v>0</v>
      </c>
      <c r="AL268" s="47" t="e">
        <f t="shared" si="18"/>
        <v>#DIV/0!</v>
      </c>
    </row>
    <row r="269" spans="1:38" x14ac:dyDescent="0.25">
      <c r="A269" s="10">
        <f t="shared" si="19"/>
        <v>268</v>
      </c>
      <c r="B269" s="11">
        <f>Enrollment!B269</f>
        <v>0</v>
      </c>
      <c r="C269" s="12">
        <f>Enrollment!D269</f>
        <v>0</v>
      </c>
      <c r="D269" s="51">
        <f>Enrollment!N269</f>
        <v>0</v>
      </c>
      <c r="E269" s="29"/>
      <c r="F269" s="29"/>
      <c r="G269" s="29"/>
      <c r="H269" s="29"/>
      <c r="I269" s="29"/>
      <c r="J269" s="29"/>
      <c r="K269" s="29"/>
      <c r="L269" s="29"/>
      <c r="M269" s="29"/>
      <c r="N269" s="29"/>
      <c r="O269" s="29"/>
      <c r="P269" s="9"/>
      <c r="Q269" s="9"/>
      <c r="R269" s="9"/>
      <c r="S269" s="9"/>
      <c r="T269" s="9"/>
      <c r="U269" s="9"/>
      <c r="V269" s="9"/>
      <c r="W269" s="9"/>
      <c r="X269" s="9"/>
      <c r="Y269" s="9"/>
      <c r="Z269" s="9"/>
      <c r="AA269" s="9"/>
      <c r="AB269" s="9"/>
      <c r="AC269" s="9"/>
      <c r="AD269" s="9"/>
      <c r="AE269" s="9"/>
      <c r="AF269" s="9"/>
      <c r="AG269" s="9"/>
      <c r="AH269" s="9"/>
      <c r="AI269" s="9"/>
      <c r="AJ269" s="11">
        <f t="shared" si="16"/>
        <v>0</v>
      </c>
      <c r="AK269" s="11">
        <f t="shared" si="17"/>
        <v>0</v>
      </c>
      <c r="AL269" s="47" t="e">
        <f t="shared" si="18"/>
        <v>#DIV/0!</v>
      </c>
    </row>
    <row r="270" spans="1:38" x14ac:dyDescent="0.25">
      <c r="A270" s="10">
        <f t="shared" si="19"/>
        <v>269</v>
      </c>
      <c r="B270" s="11">
        <f>Enrollment!B270</f>
        <v>0</v>
      </c>
      <c r="C270" s="12">
        <f>Enrollment!D270</f>
        <v>0</v>
      </c>
      <c r="D270" s="51">
        <f>Enrollment!N270</f>
        <v>0</v>
      </c>
      <c r="E270" s="29"/>
      <c r="F270" s="29"/>
      <c r="G270" s="29"/>
      <c r="H270" s="29"/>
      <c r="I270" s="29"/>
      <c r="J270" s="29"/>
      <c r="K270" s="29"/>
      <c r="L270" s="29"/>
      <c r="M270" s="29"/>
      <c r="N270" s="29"/>
      <c r="O270" s="29"/>
      <c r="P270" s="9"/>
      <c r="Q270" s="9"/>
      <c r="R270" s="9"/>
      <c r="S270" s="9"/>
      <c r="T270" s="9"/>
      <c r="U270" s="9"/>
      <c r="V270" s="9"/>
      <c r="W270" s="9"/>
      <c r="X270" s="9"/>
      <c r="Y270" s="9"/>
      <c r="Z270" s="9"/>
      <c r="AA270" s="9"/>
      <c r="AB270" s="9"/>
      <c r="AC270" s="9"/>
      <c r="AD270" s="9"/>
      <c r="AE270" s="9"/>
      <c r="AF270" s="9"/>
      <c r="AG270" s="9"/>
      <c r="AH270" s="9"/>
      <c r="AI270" s="9"/>
      <c r="AJ270" s="11">
        <f t="shared" si="16"/>
        <v>0</v>
      </c>
      <c r="AK270" s="11">
        <f t="shared" si="17"/>
        <v>0</v>
      </c>
      <c r="AL270" s="47" t="e">
        <f t="shared" si="18"/>
        <v>#DIV/0!</v>
      </c>
    </row>
    <row r="271" spans="1:38" x14ac:dyDescent="0.25">
      <c r="A271" s="10">
        <f t="shared" si="19"/>
        <v>270</v>
      </c>
      <c r="B271" s="11">
        <f>Enrollment!B271</f>
        <v>0</v>
      </c>
      <c r="C271" s="12">
        <f>Enrollment!D271</f>
        <v>0</v>
      </c>
      <c r="D271" s="51">
        <f>Enrollment!N271</f>
        <v>0</v>
      </c>
      <c r="E271" s="29"/>
      <c r="F271" s="29"/>
      <c r="G271" s="29"/>
      <c r="H271" s="29"/>
      <c r="I271" s="29"/>
      <c r="J271" s="29"/>
      <c r="K271" s="29"/>
      <c r="L271" s="29"/>
      <c r="M271" s="29"/>
      <c r="N271" s="29"/>
      <c r="O271" s="29"/>
      <c r="P271" s="9"/>
      <c r="Q271" s="9"/>
      <c r="R271" s="9"/>
      <c r="S271" s="9"/>
      <c r="T271" s="9"/>
      <c r="U271" s="9"/>
      <c r="V271" s="9"/>
      <c r="W271" s="9"/>
      <c r="X271" s="9"/>
      <c r="Y271" s="9"/>
      <c r="Z271" s="9"/>
      <c r="AA271" s="9"/>
      <c r="AB271" s="9"/>
      <c r="AC271" s="9"/>
      <c r="AD271" s="9"/>
      <c r="AE271" s="9"/>
      <c r="AF271" s="9"/>
      <c r="AG271" s="9"/>
      <c r="AH271" s="9"/>
      <c r="AI271" s="9"/>
      <c r="AJ271" s="11">
        <f t="shared" si="16"/>
        <v>0</v>
      </c>
      <c r="AK271" s="11">
        <f t="shared" si="17"/>
        <v>0</v>
      </c>
      <c r="AL271" s="47" t="e">
        <f t="shared" si="18"/>
        <v>#DIV/0!</v>
      </c>
    </row>
    <row r="272" spans="1:38" x14ac:dyDescent="0.25">
      <c r="A272" s="10">
        <f t="shared" si="19"/>
        <v>271</v>
      </c>
      <c r="B272" s="11">
        <f>Enrollment!B272</f>
        <v>0</v>
      </c>
      <c r="C272" s="12">
        <f>Enrollment!D272</f>
        <v>0</v>
      </c>
      <c r="D272" s="51">
        <f>Enrollment!N272</f>
        <v>0</v>
      </c>
      <c r="E272" s="29"/>
      <c r="F272" s="29"/>
      <c r="G272" s="29"/>
      <c r="H272" s="29"/>
      <c r="I272" s="29"/>
      <c r="J272" s="29"/>
      <c r="K272" s="29"/>
      <c r="L272" s="29"/>
      <c r="M272" s="29"/>
      <c r="N272" s="29"/>
      <c r="O272" s="29"/>
      <c r="P272" s="9"/>
      <c r="Q272" s="9"/>
      <c r="R272" s="9"/>
      <c r="S272" s="9"/>
      <c r="T272" s="9"/>
      <c r="U272" s="9"/>
      <c r="V272" s="9"/>
      <c r="W272" s="9"/>
      <c r="X272" s="9"/>
      <c r="Y272" s="9"/>
      <c r="Z272" s="9"/>
      <c r="AA272" s="9"/>
      <c r="AB272" s="9"/>
      <c r="AC272" s="9"/>
      <c r="AD272" s="9"/>
      <c r="AE272" s="9"/>
      <c r="AF272" s="9"/>
      <c r="AG272" s="9"/>
      <c r="AH272" s="9"/>
      <c r="AI272" s="9"/>
      <c r="AJ272" s="11">
        <f t="shared" si="16"/>
        <v>0</v>
      </c>
      <c r="AK272" s="11">
        <f t="shared" si="17"/>
        <v>0</v>
      </c>
      <c r="AL272" s="47" t="e">
        <f t="shared" si="18"/>
        <v>#DIV/0!</v>
      </c>
    </row>
    <row r="273" spans="1:38" x14ac:dyDescent="0.25">
      <c r="A273" s="10">
        <f t="shared" si="19"/>
        <v>272</v>
      </c>
      <c r="B273" s="11">
        <f>Enrollment!B273</f>
        <v>0</v>
      </c>
      <c r="C273" s="12">
        <f>Enrollment!D273</f>
        <v>0</v>
      </c>
      <c r="D273" s="51">
        <f>Enrollment!N273</f>
        <v>0</v>
      </c>
      <c r="E273" s="29"/>
      <c r="F273" s="29"/>
      <c r="G273" s="29"/>
      <c r="H273" s="29"/>
      <c r="I273" s="29"/>
      <c r="J273" s="29"/>
      <c r="K273" s="29"/>
      <c r="L273" s="29"/>
      <c r="M273" s="29"/>
      <c r="N273" s="29"/>
      <c r="O273" s="29"/>
      <c r="P273" s="9"/>
      <c r="Q273" s="9"/>
      <c r="R273" s="9"/>
      <c r="S273" s="9"/>
      <c r="T273" s="9"/>
      <c r="U273" s="9"/>
      <c r="V273" s="9"/>
      <c r="W273" s="9"/>
      <c r="X273" s="9"/>
      <c r="Y273" s="9"/>
      <c r="Z273" s="9"/>
      <c r="AA273" s="9"/>
      <c r="AB273" s="9"/>
      <c r="AC273" s="9"/>
      <c r="AD273" s="9"/>
      <c r="AE273" s="9"/>
      <c r="AF273" s="9"/>
      <c r="AG273" s="9"/>
      <c r="AH273" s="9"/>
      <c r="AI273" s="9"/>
      <c r="AJ273" s="11">
        <f t="shared" si="16"/>
        <v>0</v>
      </c>
      <c r="AK273" s="11">
        <f t="shared" si="17"/>
        <v>0</v>
      </c>
      <c r="AL273" s="47" t="e">
        <f t="shared" si="18"/>
        <v>#DIV/0!</v>
      </c>
    </row>
    <row r="274" spans="1:38" x14ac:dyDescent="0.25">
      <c r="A274" s="10">
        <f t="shared" si="19"/>
        <v>273</v>
      </c>
      <c r="B274" s="11">
        <f>Enrollment!B274</f>
        <v>0</v>
      </c>
      <c r="C274" s="12">
        <f>Enrollment!D274</f>
        <v>0</v>
      </c>
      <c r="D274" s="51">
        <f>Enrollment!N274</f>
        <v>0</v>
      </c>
      <c r="E274" s="29"/>
      <c r="F274" s="29"/>
      <c r="G274" s="29"/>
      <c r="H274" s="29"/>
      <c r="I274" s="29"/>
      <c r="J274" s="29"/>
      <c r="K274" s="29"/>
      <c r="L274" s="29"/>
      <c r="M274" s="29"/>
      <c r="N274" s="29"/>
      <c r="O274" s="29"/>
      <c r="P274" s="9"/>
      <c r="Q274" s="9"/>
      <c r="R274" s="9"/>
      <c r="S274" s="9"/>
      <c r="T274" s="9"/>
      <c r="U274" s="9"/>
      <c r="V274" s="9"/>
      <c r="W274" s="9"/>
      <c r="X274" s="9"/>
      <c r="Y274" s="9"/>
      <c r="Z274" s="9"/>
      <c r="AA274" s="9"/>
      <c r="AB274" s="9"/>
      <c r="AC274" s="9"/>
      <c r="AD274" s="9"/>
      <c r="AE274" s="9"/>
      <c r="AF274" s="9"/>
      <c r="AG274" s="9"/>
      <c r="AH274" s="9"/>
      <c r="AI274" s="9"/>
      <c r="AJ274" s="11">
        <f t="shared" si="16"/>
        <v>0</v>
      </c>
      <c r="AK274" s="11">
        <f t="shared" si="17"/>
        <v>0</v>
      </c>
      <c r="AL274" s="47" t="e">
        <f t="shared" si="18"/>
        <v>#DIV/0!</v>
      </c>
    </row>
    <row r="275" spans="1:38" x14ac:dyDescent="0.25">
      <c r="A275" s="10">
        <f t="shared" si="19"/>
        <v>274</v>
      </c>
      <c r="B275" s="11">
        <f>Enrollment!B275</f>
        <v>0</v>
      </c>
      <c r="C275" s="12">
        <f>Enrollment!D275</f>
        <v>0</v>
      </c>
      <c r="D275" s="51">
        <f>Enrollment!N275</f>
        <v>0</v>
      </c>
      <c r="E275" s="29"/>
      <c r="F275" s="29"/>
      <c r="G275" s="29"/>
      <c r="H275" s="29"/>
      <c r="I275" s="29"/>
      <c r="J275" s="29"/>
      <c r="K275" s="29"/>
      <c r="L275" s="29"/>
      <c r="M275" s="29"/>
      <c r="N275" s="29"/>
      <c r="O275" s="29"/>
      <c r="P275" s="9"/>
      <c r="Q275" s="9"/>
      <c r="R275" s="9"/>
      <c r="S275" s="9"/>
      <c r="T275" s="9"/>
      <c r="U275" s="9"/>
      <c r="V275" s="9"/>
      <c r="W275" s="9"/>
      <c r="X275" s="9"/>
      <c r="Y275" s="9"/>
      <c r="Z275" s="9"/>
      <c r="AA275" s="9"/>
      <c r="AB275" s="9"/>
      <c r="AC275" s="9"/>
      <c r="AD275" s="9"/>
      <c r="AE275" s="9"/>
      <c r="AF275" s="9"/>
      <c r="AG275" s="9"/>
      <c r="AH275" s="9"/>
      <c r="AI275" s="9"/>
      <c r="AJ275" s="11">
        <f t="shared" si="16"/>
        <v>0</v>
      </c>
      <c r="AK275" s="11">
        <f t="shared" si="17"/>
        <v>0</v>
      </c>
      <c r="AL275" s="47" t="e">
        <f t="shared" si="18"/>
        <v>#DIV/0!</v>
      </c>
    </row>
    <row r="276" spans="1:38" x14ac:dyDescent="0.25">
      <c r="A276" s="10">
        <f t="shared" si="19"/>
        <v>275</v>
      </c>
      <c r="B276" s="11">
        <f>Enrollment!B276</f>
        <v>0</v>
      </c>
      <c r="C276" s="12">
        <f>Enrollment!D276</f>
        <v>0</v>
      </c>
      <c r="D276" s="51">
        <f>Enrollment!N276</f>
        <v>0</v>
      </c>
      <c r="E276" s="29"/>
      <c r="F276" s="29"/>
      <c r="G276" s="29"/>
      <c r="H276" s="29"/>
      <c r="I276" s="29"/>
      <c r="J276" s="29"/>
      <c r="K276" s="29"/>
      <c r="L276" s="29"/>
      <c r="M276" s="29"/>
      <c r="N276" s="29"/>
      <c r="O276" s="29"/>
      <c r="P276" s="9"/>
      <c r="Q276" s="9"/>
      <c r="R276" s="9"/>
      <c r="S276" s="9"/>
      <c r="T276" s="9"/>
      <c r="U276" s="9"/>
      <c r="V276" s="9"/>
      <c r="W276" s="9"/>
      <c r="X276" s="9"/>
      <c r="Y276" s="9"/>
      <c r="Z276" s="9"/>
      <c r="AA276" s="9"/>
      <c r="AB276" s="9"/>
      <c r="AC276" s="9"/>
      <c r="AD276" s="9"/>
      <c r="AE276" s="9"/>
      <c r="AF276" s="9"/>
      <c r="AG276" s="9"/>
      <c r="AH276" s="9"/>
      <c r="AI276" s="9"/>
      <c r="AJ276" s="11">
        <f t="shared" si="16"/>
        <v>0</v>
      </c>
      <c r="AK276" s="11">
        <f t="shared" si="17"/>
        <v>0</v>
      </c>
      <c r="AL276" s="47" t="e">
        <f t="shared" si="18"/>
        <v>#DIV/0!</v>
      </c>
    </row>
    <row r="277" spans="1:38" x14ac:dyDescent="0.25">
      <c r="A277" s="10">
        <f t="shared" si="19"/>
        <v>276</v>
      </c>
      <c r="B277" s="11">
        <f>Enrollment!B277</f>
        <v>0</v>
      </c>
      <c r="C277" s="12">
        <f>Enrollment!D277</f>
        <v>0</v>
      </c>
      <c r="D277" s="51">
        <f>Enrollment!N277</f>
        <v>0</v>
      </c>
      <c r="E277" s="29"/>
      <c r="F277" s="29"/>
      <c r="G277" s="29"/>
      <c r="H277" s="29"/>
      <c r="I277" s="29"/>
      <c r="J277" s="29"/>
      <c r="K277" s="29"/>
      <c r="L277" s="29"/>
      <c r="M277" s="29"/>
      <c r="N277" s="29"/>
      <c r="O277" s="29"/>
      <c r="P277" s="9"/>
      <c r="Q277" s="9"/>
      <c r="R277" s="9"/>
      <c r="S277" s="9"/>
      <c r="T277" s="9"/>
      <c r="U277" s="9"/>
      <c r="V277" s="9"/>
      <c r="W277" s="9"/>
      <c r="X277" s="9"/>
      <c r="Y277" s="9"/>
      <c r="Z277" s="9"/>
      <c r="AA277" s="9"/>
      <c r="AB277" s="9"/>
      <c r="AC277" s="9"/>
      <c r="AD277" s="9"/>
      <c r="AE277" s="9"/>
      <c r="AF277" s="9"/>
      <c r="AG277" s="9"/>
      <c r="AH277" s="9"/>
      <c r="AI277" s="9"/>
      <c r="AJ277" s="11">
        <f t="shared" si="16"/>
        <v>0</v>
      </c>
      <c r="AK277" s="11">
        <f t="shared" si="17"/>
        <v>0</v>
      </c>
      <c r="AL277" s="47" t="e">
        <f t="shared" si="18"/>
        <v>#DIV/0!</v>
      </c>
    </row>
    <row r="278" spans="1:38" x14ac:dyDescent="0.25">
      <c r="A278" s="10">
        <f t="shared" si="19"/>
        <v>277</v>
      </c>
      <c r="B278" s="11">
        <f>Enrollment!B278</f>
        <v>0</v>
      </c>
      <c r="C278" s="12">
        <f>Enrollment!D278</f>
        <v>0</v>
      </c>
      <c r="D278" s="51">
        <f>Enrollment!N278</f>
        <v>0</v>
      </c>
      <c r="E278" s="29"/>
      <c r="F278" s="29"/>
      <c r="G278" s="29"/>
      <c r="H278" s="29"/>
      <c r="I278" s="29"/>
      <c r="J278" s="29"/>
      <c r="K278" s="29"/>
      <c r="L278" s="29"/>
      <c r="M278" s="29"/>
      <c r="N278" s="29"/>
      <c r="O278" s="29"/>
      <c r="P278" s="9"/>
      <c r="Q278" s="9"/>
      <c r="R278" s="9"/>
      <c r="S278" s="9"/>
      <c r="T278" s="9"/>
      <c r="U278" s="9"/>
      <c r="V278" s="9"/>
      <c r="W278" s="9"/>
      <c r="X278" s="9"/>
      <c r="Y278" s="9"/>
      <c r="Z278" s="9"/>
      <c r="AA278" s="9"/>
      <c r="AB278" s="9"/>
      <c r="AC278" s="9"/>
      <c r="AD278" s="9"/>
      <c r="AE278" s="9"/>
      <c r="AF278" s="9"/>
      <c r="AG278" s="9"/>
      <c r="AH278" s="9"/>
      <c r="AI278" s="9"/>
      <c r="AJ278" s="11">
        <f t="shared" si="16"/>
        <v>0</v>
      </c>
      <c r="AK278" s="11">
        <f t="shared" si="17"/>
        <v>0</v>
      </c>
      <c r="AL278" s="47" t="e">
        <f t="shared" si="18"/>
        <v>#DIV/0!</v>
      </c>
    </row>
    <row r="279" spans="1:38" x14ac:dyDescent="0.25">
      <c r="A279" s="10">
        <f t="shared" si="19"/>
        <v>278</v>
      </c>
      <c r="B279" s="11">
        <f>Enrollment!B279</f>
        <v>0</v>
      </c>
      <c r="C279" s="12">
        <f>Enrollment!D279</f>
        <v>0</v>
      </c>
      <c r="D279" s="51">
        <f>Enrollment!N279</f>
        <v>0</v>
      </c>
      <c r="E279" s="29"/>
      <c r="F279" s="29"/>
      <c r="G279" s="29"/>
      <c r="H279" s="29"/>
      <c r="I279" s="29"/>
      <c r="J279" s="29"/>
      <c r="K279" s="29"/>
      <c r="L279" s="29"/>
      <c r="M279" s="29"/>
      <c r="N279" s="29"/>
      <c r="O279" s="29"/>
      <c r="P279" s="9"/>
      <c r="Q279" s="9"/>
      <c r="R279" s="9"/>
      <c r="S279" s="9"/>
      <c r="T279" s="9"/>
      <c r="U279" s="9"/>
      <c r="V279" s="9"/>
      <c r="W279" s="9"/>
      <c r="X279" s="9"/>
      <c r="Y279" s="9"/>
      <c r="Z279" s="9"/>
      <c r="AA279" s="9"/>
      <c r="AB279" s="9"/>
      <c r="AC279" s="9"/>
      <c r="AD279" s="9"/>
      <c r="AE279" s="9"/>
      <c r="AF279" s="9"/>
      <c r="AG279" s="9"/>
      <c r="AH279" s="9"/>
      <c r="AI279" s="9"/>
      <c r="AJ279" s="11">
        <f t="shared" si="16"/>
        <v>0</v>
      </c>
      <c r="AK279" s="11">
        <f t="shared" si="17"/>
        <v>0</v>
      </c>
      <c r="AL279" s="47" t="e">
        <f t="shared" si="18"/>
        <v>#DIV/0!</v>
      </c>
    </row>
    <row r="280" spans="1:38" x14ac:dyDescent="0.25">
      <c r="A280" s="10">
        <f t="shared" si="19"/>
        <v>279</v>
      </c>
      <c r="B280" s="11">
        <f>Enrollment!B280</f>
        <v>0</v>
      </c>
      <c r="C280" s="12">
        <f>Enrollment!D280</f>
        <v>0</v>
      </c>
      <c r="D280" s="51">
        <f>Enrollment!N280</f>
        <v>0</v>
      </c>
      <c r="E280" s="29"/>
      <c r="F280" s="29"/>
      <c r="G280" s="29"/>
      <c r="H280" s="29"/>
      <c r="I280" s="29"/>
      <c r="J280" s="29"/>
      <c r="K280" s="29"/>
      <c r="L280" s="29"/>
      <c r="M280" s="29"/>
      <c r="N280" s="29"/>
      <c r="O280" s="29"/>
      <c r="P280" s="9"/>
      <c r="Q280" s="9"/>
      <c r="R280" s="9"/>
      <c r="S280" s="9"/>
      <c r="T280" s="9"/>
      <c r="U280" s="9"/>
      <c r="V280" s="9"/>
      <c r="W280" s="9"/>
      <c r="X280" s="9"/>
      <c r="Y280" s="9"/>
      <c r="Z280" s="9"/>
      <c r="AA280" s="9"/>
      <c r="AB280" s="9"/>
      <c r="AC280" s="9"/>
      <c r="AD280" s="9"/>
      <c r="AE280" s="9"/>
      <c r="AF280" s="9"/>
      <c r="AG280" s="9"/>
      <c r="AH280" s="9"/>
      <c r="AI280" s="9"/>
      <c r="AJ280" s="11">
        <f t="shared" si="16"/>
        <v>0</v>
      </c>
      <c r="AK280" s="11">
        <f t="shared" si="17"/>
        <v>0</v>
      </c>
      <c r="AL280" s="47" t="e">
        <f t="shared" si="18"/>
        <v>#DIV/0!</v>
      </c>
    </row>
    <row r="281" spans="1:38" x14ac:dyDescent="0.25">
      <c r="A281" s="10">
        <f t="shared" si="19"/>
        <v>280</v>
      </c>
      <c r="B281" s="11">
        <f>Enrollment!B281</f>
        <v>0</v>
      </c>
      <c r="C281" s="12">
        <f>Enrollment!D281</f>
        <v>0</v>
      </c>
      <c r="D281" s="51">
        <f>Enrollment!N281</f>
        <v>0</v>
      </c>
      <c r="E281" s="29"/>
      <c r="F281" s="29"/>
      <c r="G281" s="29"/>
      <c r="H281" s="29"/>
      <c r="I281" s="29"/>
      <c r="J281" s="29"/>
      <c r="K281" s="29"/>
      <c r="L281" s="29"/>
      <c r="M281" s="29"/>
      <c r="N281" s="29"/>
      <c r="O281" s="29"/>
      <c r="P281" s="9"/>
      <c r="Q281" s="9"/>
      <c r="R281" s="9"/>
      <c r="S281" s="9"/>
      <c r="T281" s="9"/>
      <c r="U281" s="9"/>
      <c r="V281" s="9"/>
      <c r="W281" s="9"/>
      <c r="X281" s="9"/>
      <c r="Y281" s="9"/>
      <c r="Z281" s="9"/>
      <c r="AA281" s="9"/>
      <c r="AB281" s="9"/>
      <c r="AC281" s="9"/>
      <c r="AD281" s="9"/>
      <c r="AE281" s="9"/>
      <c r="AF281" s="9"/>
      <c r="AG281" s="9"/>
      <c r="AH281" s="9"/>
      <c r="AI281" s="9"/>
      <c r="AJ281" s="11">
        <f t="shared" si="16"/>
        <v>0</v>
      </c>
      <c r="AK281" s="11">
        <f t="shared" si="17"/>
        <v>0</v>
      </c>
      <c r="AL281" s="47" t="e">
        <f t="shared" si="18"/>
        <v>#DIV/0!</v>
      </c>
    </row>
    <row r="282" spans="1:38" x14ac:dyDescent="0.25">
      <c r="A282" s="10">
        <f t="shared" si="19"/>
        <v>281</v>
      </c>
      <c r="B282" s="11">
        <f>Enrollment!B282</f>
        <v>0</v>
      </c>
      <c r="C282" s="12">
        <f>Enrollment!D282</f>
        <v>0</v>
      </c>
      <c r="D282" s="51">
        <f>Enrollment!N282</f>
        <v>0</v>
      </c>
      <c r="E282" s="29"/>
      <c r="F282" s="29"/>
      <c r="G282" s="29"/>
      <c r="H282" s="29"/>
      <c r="I282" s="29"/>
      <c r="J282" s="29"/>
      <c r="K282" s="29"/>
      <c r="L282" s="29"/>
      <c r="M282" s="29"/>
      <c r="N282" s="29"/>
      <c r="O282" s="29"/>
      <c r="P282" s="9"/>
      <c r="Q282" s="9"/>
      <c r="R282" s="9"/>
      <c r="S282" s="9"/>
      <c r="T282" s="9"/>
      <c r="U282" s="9"/>
      <c r="V282" s="9"/>
      <c r="W282" s="9"/>
      <c r="X282" s="9"/>
      <c r="Y282" s="9"/>
      <c r="Z282" s="9"/>
      <c r="AA282" s="9"/>
      <c r="AB282" s="9"/>
      <c r="AC282" s="9"/>
      <c r="AD282" s="9"/>
      <c r="AE282" s="9"/>
      <c r="AF282" s="9"/>
      <c r="AG282" s="9"/>
      <c r="AH282" s="9"/>
      <c r="AI282" s="9"/>
      <c r="AJ282" s="11">
        <f t="shared" si="16"/>
        <v>0</v>
      </c>
      <c r="AK282" s="11">
        <f t="shared" si="17"/>
        <v>0</v>
      </c>
      <c r="AL282" s="47" t="e">
        <f t="shared" si="18"/>
        <v>#DIV/0!</v>
      </c>
    </row>
    <row r="283" spans="1:38" x14ac:dyDescent="0.25">
      <c r="A283" s="10">
        <f t="shared" si="19"/>
        <v>282</v>
      </c>
      <c r="B283" s="11">
        <f>Enrollment!B283</f>
        <v>0</v>
      </c>
      <c r="C283" s="12">
        <f>Enrollment!D283</f>
        <v>0</v>
      </c>
      <c r="D283" s="51">
        <f>Enrollment!N283</f>
        <v>0</v>
      </c>
      <c r="E283" s="29"/>
      <c r="F283" s="29"/>
      <c r="G283" s="29"/>
      <c r="H283" s="29"/>
      <c r="I283" s="29"/>
      <c r="J283" s="29"/>
      <c r="K283" s="29"/>
      <c r="L283" s="29"/>
      <c r="M283" s="29"/>
      <c r="N283" s="29"/>
      <c r="O283" s="29"/>
      <c r="P283" s="9"/>
      <c r="Q283" s="9"/>
      <c r="R283" s="9"/>
      <c r="S283" s="9"/>
      <c r="T283" s="9"/>
      <c r="U283" s="9"/>
      <c r="V283" s="9"/>
      <c r="W283" s="9"/>
      <c r="X283" s="9"/>
      <c r="Y283" s="9"/>
      <c r="Z283" s="9"/>
      <c r="AA283" s="9"/>
      <c r="AB283" s="9"/>
      <c r="AC283" s="9"/>
      <c r="AD283" s="9"/>
      <c r="AE283" s="9"/>
      <c r="AF283" s="9"/>
      <c r="AG283" s="9"/>
      <c r="AH283" s="9"/>
      <c r="AI283" s="9"/>
      <c r="AJ283" s="11">
        <f t="shared" si="16"/>
        <v>0</v>
      </c>
      <c r="AK283" s="11">
        <f t="shared" si="17"/>
        <v>0</v>
      </c>
      <c r="AL283" s="47" t="e">
        <f t="shared" si="18"/>
        <v>#DIV/0!</v>
      </c>
    </row>
    <row r="284" spans="1:38" x14ac:dyDescent="0.25">
      <c r="A284" s="10">
        <f t="shared" si="19"/>
        <v>283</v>
      </c>
      <c r="B284" s="11">
        <f>Enrollment!B284</f>
        <v>0</v>
      </c>
      <c r="C284" s="12">
        <f>Enrollment!D284</f>
        <v>0</v>
      </c>
      <c r="D284" s="51">
        <f>Enrollment!N284</f>
        <v>0</v>
      </c>
      <c r="E284" s="29"/>
      <c r="F284" s="29"/>
      <c r="G284" s="29"/>
      <c r="H284" s="29"/>
      <c r="I284" s="29"/>
      <c r="J284" s="29"/>
      <c r="K284" s="29"/>
      <c r="L284" s="29"/>
      <c r="M284" s="29"/>
      <c r="N284" s="29"/>
      <c r="O284" s="29"/>
      <c r="P284" s="9"/>
      <c r="Q284" s="9"/>
      <c r="R284" s="9"/>
      <c r="S284" s="9"/>
      <c r="T284" s="9"/>
      <c r="U284" s="9"/>
      <c r="V284" s="9"/>
      <c r="W284" s="9"/>
      <c r="X284" s="9"/>
      <c r="Y284" s="9"/>
      <c r="Z284" s="9"/>
      <c r="AA284" s="9"/>
      <c r="AB284" s="9"/>
      <c r="AC284" s="9"/>
      <c r="AD284" s="9"/>
      <c r="AE284" s="9"/>
      <c r="AF284" s="9"/>
      <c r="AG284" s="9"/>
      <c r="AH284" s="9"/>
      <c r="AI284" s="9"/>
      <c r="AJ284" s="11">
        <f t="shared" si="16"/>
        <v>0</v>
      </c>
      <c r="AK284" s="11">
        <f t="shared" si="17"/>
        <v>0</v>
      </c>
      <c r="AL284" s="47" t="e">
        <f t="shared" si="18"/>
        <v>#DIV/0!</v>
      </c>
    </row>
    <row r="285" spans="1:38" x14ac:dyDescent="0.25">
      <c r="A285" s="10">
        <f t="shared" si="19"/>
        <v>284</v>
      </c>
      <c r="B285" s="11">
        <f>Enrollment!B285</f>
        <v>0</v>
      </c>
      <c r="C285" s="12">
        <f>Enrollment!D285</f>
        <v>0</v>
      </c>
      <c r="D285" s="51">
        <f>Enrollment!N285</f>
        <v>0</v>
      </c>
      <c r="E285" s="29"/>
      <c r="F285" s="29"/>
      <c r="G285" s="29"/>
      <c r="H285" s="29"/>
      <c r="I285" s="29"/>
      <c r="J285" s="29"/>
      <c r="K285" s="29"/>
      <c r="L285" s="29"/>
      <c r="M285" s="29"/>
      <c r="N285" s="29"/>
      <c r="O285" s="29"/>
      <c r="P285" s="9"/>
      <c r="Q285" s="9"/>
      <c r="R285" s="9"/>
      <c r="S285" s="9"/>
      <c r="T285" s="9"/>
      <c r="U285" s="9"/>
      <c r="V285" s="9"/>
      <c r="W285" s="9"/>
      <c r="X285" s="9"/>
      <c r="Y285" s="9"/>
      <c r="Z285" s="9"/>
      <c r="AA285" s="9"/>
      <c r="AB285" s="9"/>
      <c r="AC285" s="9"/>
      <c r="AD285" s="9"/>
      <c r="AE285" s="9"/>
      <c r="AF285" s="9"/>
      <c r="AG285" s="9"/>
      <c r="AH285" s="9"/>
      <c r="AI285" s="9"/>
      <c r="AJ285" s="11">
        <f t="shared" si="16"/>
        <v>0</v>
      </c>
      <c r="AK285" s="11">
        <f t="shared" si="17"/>
        <v>0</v>
      </c>
      <c r="AL285" s="47" t="e">
        <f t="shared" si="18"/>
        <v>#DIV/0!</v>
      </c>
    </row>
    <row r="286" spans="1:38" x14ac:dyDescent="0.25">
      <c r="A286" s="10">
        <f t="shared" si="19"/>
        <v>285</v>
      </c>
      <c r="B286" s="11">
        <f>Enrollment!B286</f>
        <v>0</v>
      </c>
      <c r="C286" s="12">
        <f>Enrollment!D286</f>
        <v>0</v>
      </c>
      <c r="D286" s="51">
        <f>Enrollment!N286</f>
        <v>0</v>
      </c>
      <c r="E286" s="29"/>
      <c r="F286" s="29"/>
      <c r="G286" s="29"/>
      <c r="H286" s="29"/>
      <c r="I286" s="29"/>
      <c r="J286" s="29"/>
      <c r="K286" s="29"/>
      <c r="L286" s="29"/>
      <c r="M286" s="29"/>
      <c r="N286" s="29"/>
      <c r="O286" s="29"/>
      <c r="P286" s="9"/>
      <c r="Q286" s="9"/>
      <c r="R286" s="9"/>
      <c r="S286" s="9"/>
      <c r="T286" s="9"/>
      <c r="U286" s="9"/>
      <c r="V286" s="9"/>
      <c r="W286" s="9"/>
      <c r="X286" s="9"/>
      <c r="Y286" s="9"/>
      <c r="Z286" s="9"/>
      <c r="AA286" s="9"/>
      <c r="AB286" s="9"/>
      <c r="AC286" s="9"/>
      <c r="AD286" s="9"/>
      <c r="AE286" s="9"/>
      <c r="AF286" s="9"/>
      <c r="AG286" s="9"/>
      <c r="AH286" s="9"/>
      <c r="AI286" s="9"/>
      <c r="AJ286" s="11">
        <f t="shared" si="16"/>
        <v>0</v>
      </c>
      <c r="AK286" s="11">
        <f t="shared" si="17"/>
        <v>0</v>
      </c>
      <c r="AL286" s="47" t="e">
        <f t="shared" si="18"/>
        <v>#DIV/0!</v>
      </c>
    </row>
    <row r="287" spans="1:38" x14ac:dyDescent="0.25">
      <c r="A287" s="10">
        <f t="shared" si="19"/>
        <v>286</v>
      </c>
      <c r="B287" s="11">
        <f>Enrollment!B287</f>
        <v>0</v>
      </c>
      <c r="C287" s="12">
        <f>Enrollment!D287</f>
        <v>0</v>
      </c>
      <c r="D287" s="51">
        <f>Enrollment!N287</f>
        <v>0</v>
      </c>
      <c r="E287" s="29"/>
      <c r="F287" s="29"/>
      <c r="G287" s="29"/>
      <c r="H287" s="29"/>
      <c r="I287" s="29"/>
      <c r="J287" s="29"/>
      <c r="K287" s="29"/>
      <c r="L287" s="29"/>
      <c r="M287" s="29"/>
      <c r="N287" s="29"/>
      <c r="O287" s="29"/>
      <c r="P287" s="9"/>
      <c r="Q287" s="9"/>
      <c r="R287" s="9"/>
      <c r="S287" s="9"/>
      <c r="T287" s="9"/>
      <c r="U287" s="9"/>
      <c r="V287" s="9"/>
      <c r="W287" s="9"/>
      <c r="X287" s="9"/>
      <c r="Y287" s="9"/>
      <c r="Z287" s="9"/>
      <c r="AA287" s="9"/>
      <c r="AB287" s="9"/>
      <c r="AC287" s="9"/>
      <c r="AD287" s="9"/>
      <c r="AE287" s="9"/>
      <c r="AF287" s="9"/>
      <c r="AG287" s="9"/>
      <c r="AH287" s="9"/>
      <c r="AI287" s="9"/>
      <c r="AJ287" s="11">
        <f t="shared" si="16"/>
        <v>0</v>
      </c>
      <c r="AK287" s="11">
        <f t="shared" si="17"/>
        <v>0</v>
      </c>
      <c r="AL287" s="47" t="e">
        <f t="shared" si="18"/>
        <v>#DIV/0!</v>
      </c>
    </row>
    <row r="288" spans="1:38" x14ac:dyDescent="0.25">
      <c r="A288" s="10">
        <f t="shared" si="19"/>
        <v>287</v>
      </c>
      <c r="B288" s="11">
        <f>Enrollment!B288</f>
        <v>0</v>
      </c>
      <c r="C288" s="12">
        <f>Enrollment!D288</f>
        <v>0</v>
      </c>
      <c r="D288" s="51">
        <f>Enrollment!N288</f>
        <v>0</v>
      </c>
      <c r="E288" s="29"/>
      <c r="F288" s="29"/>
      <c r="G288" s="29"/>
      <c r="H288" s="29"/>
      <c r="I288" s="29"/>
      <c r="J288" s="29"/>
      <c r="K288" s="29"/>
      <c r="L288" s="29"/>
      <c r="M288" s="29"/>
      <c r="N288" s="29"/>
      <c r="O288" s="29"/>
      <c r="P288" s="9"/>
      <c r="Q288" s="9"/>
      <c r="R288" s="9"/>
      <c r="S288" s="9"/>
      <c r="T288" s="9"/>
      <c r="U288" s="9"/>
      <c r="V288" s="9"/>
      <c r="W288" s="9"/>
      <c r="X288" s="9"/>
      <c r="Y288" s="9"/>
      <c r="Z288" s="9"/>
      <c r="AA288" s="9"/>
      <c r="AB288" s="9"/>
      <c r="AC288" s="9"/>
      <c r="AD288" s="9"/>
      <c r="AE288" s="9"/>
      <c r="AF288" s="9"/>
      <c r="AG288" s="9"/>
      <c r="AH288" s="9"/>
      <c r="AI288" s="9"/>
      <c r="AJ288" s="11">
        <f t="shared" si="16"/>
        <v>0</v>
      </c>
      <c r="AK288" s="11">
        <f t="shared" si="17"/>
        <v>0</v>
      </c>
      <c r="AL288" s="47" t="e">
        <f t="shared" si="18"/>
        <v>#DIV/0!</v>
      </c>
    </row>
    <row r="289" spans="1:38" x14ac:dyDescent="0.25">
      <c r="A289" s="10">
        <f t="shared" si="19"/>
        <v>288</v>
      </c>
      <c r="B289" s="11">
        <f>Enrollment!B289</f>
        <v>0</v>
      </c>
      <c r="C289" s="12">
        <f>Enrollment!D289</f>
        <v>0</v>
      </c>
      <c r="D289" s="51">
        <f>Enrollment!N289</f>
        <v>0</v>
      </c>
      <c r="E289" s="29"/>
      <c r="F289" s="29"/>
      <c r="G289" s="29"/>
      <c r="H289" s="29"/>
      <c r="I289" s="29"/>
      <c r="J289" s="29"/>
      <c r="K289" s="29"/>
      <c r="L289" s="29"/>
      <c r="M289" s="29"/>
      <c r="N289" s="29"/>
      <c r="O289" s="29"/>
      <c r="P289" s="9"/>
      <c r="Q289" s="9"/>
      <c r="R289" s="9"/>
      <c r="S289" s="9"/>
      <c r="T289" s="9"/>
      <c r="U289" s="9"/>
      <c r="V289" s="9"/>
      <c r="W289" s="9"/>
      <c r="X289" s="9"/>
      <c r="Y289" s="9"/>
      <c r="Z289" s="9"/>
      <c r="AA289" s="9"/>
      <c r="AB289" s="9"/>
      <c r="AC289" s="9"/>
      <c r="AD289" s="9"/>
      <c r="AE289" s="9"/>
      <c r="AF289" s="9"/>
      <c r="AG289" s="9"/>
      <c r="AH289" s="9"/>
      <c r="AI289" s="9"/>
      <c r="AJ289" s="11">
        <f t="shared" si="16"/>
        <v>0</v>
      </c>
      <c r="AK289" s="11">
        <f t="shared" si="17"/>
        <v>0</v>
      </c>
      <c r="AL289" s="47" t="e">
        <f t="shared" si="18"/>
        <v>#DIV/0!</v>
      </c>
    </row>
    <row r="290" spans="1:38" x14ac:dyDescent="0.25">
      <c r="A290" s="10">
        <f t="shared" si="19"/>
        <v>289</v>
      </c>
      <c r="B290" s="11">
        <f>Enrollment!B290</f>
        <v>0</v>
      </c>
      <c r="C290" s="12">
        <f>Enrollment!D290</f>
        <v>0</v>
      </c>
      <c r="D290" s="51">
        <f>Enrollment!N290</f>
        <v>0</v>
      </c>
      <c r="E290" s="29"/>
      <c r="F290" s="29"/>
      <c r="G290" s="29"/>
      <c r="H290" s="29"/>
      <c r="I290" s="29"/>
      <c r="J290" s="29"/>
      <c r="K290" s="29"/>
      <c r="L290" s="29"/>
      <c r="M290" s="29"/>
      <c r="N290" s="29"/>
      <c r="O290" s="29"/>
      <c r="P290" s="9"/>
      <c r="Q290" s="9"/>
      <c r="R290" s="9"/>
      <c r="S290" s="9"/>
      <c r="T290" s="9"/>
      <c r="U290" s="9"/>
      <c r="V290" s="9"/>
      <c r="W290" s="9"/>
      <c r="X290" s="9"/>
      <c r="Y290" s="9"/>
      <c r="Z290" s="9"/>
      <c r="AA290" s="9"/>
      <c r="AB290" s="9"/>
      <c r="AC290" s="9"/>
      <c r="AD290" s="9"/>
      <c r="AE290" s="9"/>
      <c r="AF290" s="9"/>
      <c r="AG290" s="9"/>
      <c r="AH290" s="9"/>
      <c r="AI290" s="9"/>
      <c r="AJ290" s="11">
        <f t="shared" si="16"/>
        <v>0</v>
      </c>
      <c r="AK290" s="11">
        <f t="shared" si="17"/>
        <v>0</v>
      </c>
      <c r="AL290" s="47" t="e">
        <f t="shared" si="18"/>
        <v>#DIV/0!</v>
      </c>
    </row>
    <row r="291" spans="1:38" x14ac:dyDescent="0.25">
      <c r="A291" s="10">
        <f t="shared" si="19"/>
        <v>290</v>
      </c>
      <c r="B291" s="11">
        <f>Enrollment!B291</f>
        <v>0</v>
      </c>
      <c r="C291" s="12">
        <f>Enrollment!D291</f>
        <v>0</v>
      </c>
      <c r="D291" s="51">
        <f>Enrollment!N291</f>
        <v>0</v>
      </c>
      <c r="E291" s="29"/>
      <c r="F291" s="29"/>
      <c r="G291" s="29"/>
      <c r="H291" s="29"/>
      <c r="I291" s="29"/>
      <c r="J291" s="29"/>
      <c r="K291" s="29"/>
      <c r="L291" s="29"/>
      <c r="M291" s="29"/>
      <c r="N291" s="29"/>
      <c r="O291" s="29"/>
      <c r="P291" s="9"/>
      <c r="Q291" s="9"/>
      <c r="R291" s="9"/>
      <c r="S291" s="9"/>
      <c r="T291" s="9"/>
      <c r="U291" s="9"/>
      <c r="V291" s="9"/>
      <c r="W291" s="9"/>
      <c r="X291" s="9"/>
      <c r="Y291" s="9"/>
      <c r="Z291" s="9"/>
      <c r="AA291" s="9"/>
      <c r="AB291" s="9"/>
      <c r="AC291" s="9"/>
      <c r="AD291" s="9"/>
      <c r="AE291" s="9"/>
      <c r="AF291" s="9"/>
      <c r="AG291" s="9"/>
      <c r="AH291" s="9"/>
      <c r="AI291" s="9"/>
      <c r="AJ291" s="11">
        <f t="shared" si="16"/>
        <v>0</v>
      </c>
      <c r="AK291" s="11">
        <f t="shared" si="17"/>
        <v>0</v>
      </c>
      <c r="AL291" s="47" t="e">
        <f t="shared" si="18"/>
        <v>#DIV/0!</v>
      </c>
    </row>
    <row r="292" spans="1:38" x14ac:dyDescent="0.25">
      <c r="A292" s="10">
        <f t="shared" si="19"/>
        <v>291</v>
      </c>
      <c r="B292" s="11">
        <f>Enrollment!B292</f>
        <v>0</v>
      </c>
      <c r="C292" s="12">
        <f>Enrollment!D292</f>
        <v>0</v>
      </c>
      <c r="D292" s="51">
        <f>Enrollment!N292</f>
        <v>0</v>
      </c>
      <c r="E292" s="29"/>
      <c r="F292" s="29"/>
      <c r="G292" s="29"/>
      <c r="H292" s="29"/>
      <c r="I292" s="29"/>
      <c r="J292" s="29"/>
      <c r="K292" s="29"/>
      <c r="L292" s="29"/>
      <c r="M292" s="29"/>
      <c r="N292" s="29"/>
      <c r="O292" s="29"/>
      <c r="P292" s="9"/>
      <c r="Q292" s="9"/>
      <c r="R292" s="9"/>
      <c r="S292" s="9"/>
      <c r="T292" s="9"/>
      <c r="U292" s="9"/>
      <c r="V292" s="9"/>
      <c r="W292" s="9"/>
      <c r="X292" s="9"/>
      <c r="Y292" s="9"/>
      <c r="Z292" s="9"/>
      <c r="AA292" s="9"/>
      <c r="AB292" s="9"/>
      <c r="AC292" s="9"/>
      <c r="AD292" s="9"/>
      <c r="AE292" s="9"/>
      <c r="AF292" s="9"/>
      <c r="AG292" s="9"/>
      <c r="AH292" s="9"/>
      <c r="AI292" s="9"/>
      <c r="AJ292" s="11">
        <f t="shared" si="16"/>
        <v>0</v>
      </c>
      <c r="AK292" s="11">
        <f t="shared" si="17"/>
        <v>0</v>
      </c>
      <c r="AL292" s="47" t="e">
        <f t="shared" si="18"/>
        <v>#DIV/0!</v>
      </c>
    </row>
    <row r="293" spans="1:38" x14ac:dyDescent="0.25">
      <c r="A293" s="10">
        <f t="shared" si="19"/>
        <v>292</v>
      </c>
      <c r="B293" s="11">
        <f>Enrollment!B293</f>
        <v>0</v>
      </c>
      <c r="C293" s="12">
        <f>Enrollment!D293</f>
        <v>0</v>
      </c>
      <c r="D293" s="51">
        <f>Enrollment!N293</f>
        <v>0</v>
      </c>
      <c r="E293" s="29"/>
      <c r="F293" s="29"/>
      <c r="G293" s="29"/>
      <c r="H293" s="29"/>
      <c r="I293" s="29"/>
      <c r="J293" s="29"/>
      <c r="K293" s="29"/>
      <c r="L293" s="29"/>
      <c r="M293" s="29"/>
      <c r="N293" s="29"/>
      <c r="O293" s="29"/>
      <c r="P293" s="9"/>
      <c r="Q293" s="9"/>
      <c r="R293" s="9"/>
      <c r="S293" s="9"/>
      <c r="T293" s="9"/>
      <c r="U293" s="9"/>
      <c r="V293" s="9"/>
      <c r="W293" s="9"/>
      <c r="X293" s="9"/>
      <c r="Y293" s="9"/>
      <c r="Z293" s="9"/>
      <c r="AA293" s="9"/>
      <c r="AB293" s="9"/>
      <c r="AC293" s="9"/>
      <c r="AD293" s="9"/>
      <c r="AE293" s="9"/>
      <c r="AF293" s="9"/>
      <c r="AG293" s="9"/>
      <c r="AH293" s="9"/>
      <c r="AI293" s="9"/>
      <c r="AJ293" s="11">
        <f t="shared" si="16"/>
        <v>0</v>
      </c>
      <c r="AK293" s="11">
        <f t="shared" si="17"/>
        <v>0</v>
      </c>
      <c r="AL293" s="47" t="e">
        <f t="shared" si="18"/>
        <v>#DIV/0!</v>
      </c>
    </row>
    <row r="294" spans="1:38" x14ac:dyDescent="0.25">
      <c r="A294" s="10">
        <f t="shared" si="19"/>
        <v>293</v>
      </c>
      <c r="B294" s="11">
        <f>Enrollment!B294</f>
        <v>0</v>
      </c>
      <c r="C294" s="12">
        <f>Enrollment!D294</f>
        <v>0</v>
      </c>
      <c r="D294" s="51">
        <f>Enrollment!N294</f>
        <v>0</v>
      </c>
      <c r="E294" s="29"/>
      <c r="F294" s="29"/>
      <c r="G294" s="29"/>
      <c r="H294" s="29"/>
      <c r="I294" s="29"/>
      <c r="J294" s="29"/>
      <c r="K294" s="29"/>
      <c r="L294" s="29"/>
      <c r="M294" s="29"/>
      <c r="N294" s="29"/>
      <c r="O294" s="29"/>
      <c r="P294" s="9"/>
      <c r="Q294" s="9"/>
      <c r="R294" s="9"/>
      <c r="S294" s="9"/>
      <c r="T294" s="9"/>
      <c r="U294" s="9"/>
      <c r="V294" s="9"/>
      <c r="W294" s="9"/>
      <c r="X294" s="9"/>
      <c r="Y294" s="9"/>
      <c r="Z294" s="9"/>
      <c r="AA294" s="9"/>
      <c r="AB294" s="9"/>
      <c r="AC294" s="9"/>
      <c r="AD294" s="9"/>
      <c r="AE294" s="9"/>
      <c r="AF294" s="9"/>
      <c r="AG294" s="9"/>
      <c r="AH294" s="9"/>
      <c r="AI294" s="9"/>
      <c r="AJ294" s="11">
        <f t="shared" si="16"/>
        <v>0</v>
      </c>
      <c r="AK294" s="11">
        <f t="shared" si="17"/>
        <v>0</v>
      </c>
      <c r="AL294" s="47" t="e">
        <f t="shared" si="18"/>
        <v>#DIV/0!</v>
      </c>
    </row>
    <row r="295" spans="1:38" x14ac:dyDescent="0.25">
      <c r="A295" s="10">
        <f t="shared" si="19"/>
        <v>294</v>
      </c>
      <c r="B295" s="11">
        <f>Enrollment!B295</f>
        <v>0</v>
      </c>
      <c r="C295" s="12">
        <f>Enrollment!D295</f>
        <v>0</v>
      </c>
      <c r="D295" s="51">
        <f>Enrollment!N295</f>
        <v>0</v>
      </c>
      <c r="E295" s="29"/>
      <c r="F295" s="29"/>
      <c r="G295" s="29"/>
      <c r="H295" s="29"/>
      <c r="I295" s="29"/>
      <c r="J295" s="29"/>
      <c r="K295" s="29"/>
      <c r="L295" s="29"/>
      <c r="M295" s="29"/>
      <c r="N295" s="29"/>
      <c r="O295" s="29"/>
      <c r="P295" s="9"/>
      <c r="Q295" s="9"/>
      <c r="R295" s="9"/>
      <c r="S295" s="9"/>
      <c r="T295" s="9"/>
      <c r="U295" s="9"/>
      <c r="V295" s="9"/>
      <c r="W295" s="9"/>
      <c r="X295" s="9"/>
      <c r="Y295" s="9"/>
      <c r="Z295" s="9"/>
      <c r="AA295" s="9"/>
      <c r="AB295" s="9"/>
      <c r="AC295" s="9"/>
      <c r="AD295" s="9"/>
      <c r="AE295" s="9"/>
      <c r="AF295" s="9"/>
      <c r="AG295" s="9"/>
      <c r="AH295" s="9"/>
      <c r="AI295" s="9"/>
      <c r="AJ295" s="11">
        <f t="shared" si="16"/>
        <v>0</v>
      </c>
      <c r="AK295" s="11">
        <f t="shared" si="17"/>
        <v>0</v>
      </c>
      <c r="AL295" s="47" t="e">
        <f t="shared" si="18"/>
        <v>#DIV/0!</v>
      </c>
    </row>
    <row r="296" spans="1:38" x14ac:dyDescent="0.25">
      <c r="A296" s="10">
        <f t="shared" si="19"/>
        <v>295</v>
      </c>
      <c r="B296" s="11">
        <f>Enrollment!B296</f>
        <v>0</v>
      </c>
      <c r="C296" s="12">
        <f>Enrollment!D296</f>
        <v>0</v>
      </c>
      <c r="D296" s="51">
        <f>Enrollment!N296</f>
        <v>0</v>
      </c>
      <c r="E296" s="29"/>
      <c r="F296" s="29"/>
      <c r="G296" s="29"/>
      <c r="H296" s="29"/>
      <c r="I296" s="29"/>
      <c r="J296" s="29"/>
      <c r="K296" s="29"/>
      <c r="L296" s="29"/>
      <c r="M296" s="29"/>
      <c r="N296" s="29"/>
      <c r="O296" s="29"/>
      <c r="P296" s="9"/>
      <c r="Q296" s="9"/>
      <c r="R296" s="9"/>
      <c r="S296" s="9"/>
      <c r="T296" s="9"/>
      <c r="U296" s="9"/>
      <c r="V296" s="9"/>
      <c r="W296" s="9"/>
      <c r="X296" s="9"/>
      <c r="Y296" s="9"/>
      <c r="Z296" s="9"/>
      <c r="AA296" s="9"/>
      <c r="AB296" s="9"/>
      <c r="AC296" s="9"/>
      <c r="AD296" s="9"/>
      <c r="AE296" s="9"/>
      <c r="AF296" s="9"/>
      <c r="AG296" s="9"/>
      <c r="AH296" s="9"/>
      <c r="AI296" s="9"/>
      <c r="AJ296" s="11">
        <f t="shared" si="16"/>
        <v>0</v>
      </c>
      <c r="AK296" s="11">
        <f t="shared" si="17"/>
        <v>0</v>
      </c>
      <c r="AL296" s="47" t="e">
        <f t="shared" si="18"/>
        <v>#DIV/0!</v>
      </c>
    </row>
    <row r="297" spans="1:38" x14ac:dyDescent="0.25">
      <c r="A297" s="10">
        <f t="shared" si="19"/>
        <v>296</v>
      </c>
      <c r="B297" s="11">
        <f>Enrollment!B297</f>
        <v>0</v>
      </c>
      <c r="C297" s="12">
        <f>Enrollment!D297</f>
        <v>0</v>
      </c>
      <c r="D297" s="51">
        <f>Enrollment!N297</f>
        <v>0</v>
      </c>
      <c r="E297" s="29"/>
      <c r="F297" s="29"/>
      <c r="G297" s="29"/>
      <c r="H297" s="29"/>
      <c r="I297" s="29"/>
      <c r="J297" s="29"/>
      <c r="K297" s="29"/>
      <c r="L297" s="29"/>
      <c r="M297" s="29"/>
      <c r="N297" s="29"/>
      <c r="O297" s="29"/>
      <c r="P297" s="9"/>
      <c r="Q297" s="9"/>
      <c r="R297" s="9"/>
      <c r="S297" s="9"/>
      <c r="T297" s="9"/>
      <c r="U297" s="9"/>
      <c r="V297" s="9"/>
      <c r="W297" s="9"/>
      <c r="X297" s="9"/>
      <c r="Y297" s="9"/>
      <c r="Z297" s="9"/>
      <c r="AA297" s="9"/>
      <c r="AB297" s="9"/>
      <c r="AC297" s="9"/>
      <c r="AD297" s="9"/>
      <c r="AE297" s="9"/>
      <c r="AF297" s="9"/>
      <c r="AG297" s="9"/>
      <c r="AH297" s="9"/>
      <c r="AI297" s="9"/>
      <c r="AJ297" s="11">
        <f t="shared" si="16"/>
        <v>0</v>
      </c>
      <c r="AK297" s="11">
        <f t="shared" si="17"/>
        <v>0</v>
      </c>
      <c r="AL297" s="47" t="e">
        <f t="shared" si="18"/>
        <v>#DIV/0!</v>
      </c>
    </row>
    <row r="298" spans="1:38" x14ac:dyDescent="0.25">
      <c r="A298" s="10">
        <f t="shared" si="19"/>
        <v>297</v>
      </c>
      <c r="B298" s="11">
        <f>Enrollment!B298</f>
        <v>0</v>
      </c>
      <c r="C298" s="12">
        <f>Enrollment!D298</f>
        <v>0</v>
      </c>
      <c r="D298" s="51">
        <f>Enrollment!N298</f>
        <v>0</v>
      </c>
      <c r="E298" s="29"/>
      <c r="F298" s="29"/>
      <c r="G298" s="29"/>
      <c r="H298" s="29"/>
      <c r="I298" s="29"/>
      <c r="J298" s="29"/>
      <c r="K298" s="29"/>
      <c r="L298" s="29"/>
      <c r="M298" s="29"/>
      <c r="N298" s="29"/>
      <c r="O298" s="29"/>
      <c r="P298" s="9"/>
      <c r="Q298" s="9"/>
      <c r="R298" s="9"/>
      <c r="S298" s="9"/>
      <c r="T298" s="9"/>
      <c r="U298" s="9"/>
      <c r="V298" s="9"/>
      <c r="W298" s="9"/>
      <c r="X298" s="9"/>
      <c r="Y298" s="9"/>
      <c r="Z298" s="9"/>
      <c r="AA298" s="9"/>
      <c r="AB298" s="9"/>
      <c r="AC298" s="9"/>
      <c r="AD298" s="9"/>
      <c r="AE298" s="9"/>
      <c r="AF298" s="9"/>
      <c r="AG298" s="9"/>
      <c r="AH298" s="9"/>
      <c r="AI298" s="9"/>
      <c r="AJ298" s="11">
        <f t="shared" si="16"/>
        <v>0</v>
      </c>
      <c r="AK298" s="11">
        <f t="shared" si="17"/>
        <v>0</v>
      </c>
      <c r="AL298" s="47" t="e">
        <f t="shared" si="18"/>
        <v>#DIV/0!</v>
      </c>
    </row>
    <row r="299" spans="1:38" x14ac:dyDescent="0.25">
      <c r="A299" s="10">
        <f t="shared" si="19"/>
        <v>298</v>
      </c>
      <c r="B299" s="11">
        <f>Enrollment!B299</f>
        <v>0</v>
      </c>
      <c r="C299" s="12">
        <f>Enrollment!D299</f>
        <v>0</v>
      </c>
      <c r="D299" s="51">
        <f>Enrollment!N299</f>
        <v>0</v>
      </c>
      <c r="E299" s="29"/>
      <c r="F299" s="29"/>
      <c r="G299" s="29"/>
      <c r="H299" s="29"/>
      <c r="I299" s="29"/>
      <c r="J299" s="29"/>
      <c r="K299" s="29"/>
      <c r="L299" s="29"/>
      <c r="M299" s="29"/>
      <c r="N299" s="29"/>
      <c r="O299" s="29"/>
      <c r="P299" s="9"/>
      <c r="Q299" s="9"/>
      <c r="R299" s="9"/>
      <c r="S299" s="9"/>
      <c r="T299" s="9"/>
      <c r="U299" s="9"/>
      <c r="V299" s="9"/>
      <c r="W299" s="9"/>
      <c r="X299" s="9"/>
      <c r="Y299" s="9"/>
      <c r="Z299" s="9"/>
      <c r="AA299" s="9"/>
      <c r="AB299" s="9"/>
      <c r="AC299" s="9"/>
      <c r="AD299" s="9"/>
      <c r="AE299" s="9"/>
      <c r="AF299" s="9"/>
      <c r="AG299" s="9"/>
      <c r="AH299" s="9"/>
      <c r="AI299" s="9"/>
      <c r="AJ299" s="11">
        <f t="shared" si="16"/>
        <v>0</v>
      </c>
      <c r="AK299" s="11">
        <f t="shared" si="17"/>
        <v>0</v>
      </c>
      <c r="AL299" s="47" t="e">
        <f t="shared" si="18"/>
        <v>#DIV/0!</v>
      </c>
    </row>
    <row r="300" spans="1:38" x14ac:dyDescent="0.25">
      <c r="A300" s="10">
        <f t="shared" si="19"/>
        <v>299</v>
      </c>
      <c r="B300" s="11">
        <f>Enrollment!B300</f>
        <v>0</v>
      </c>
      <c r="C300" s="12">
        <f>Enrollment!D300</f>
        <v>0</v>
      </c>
      <c r="D300" s="51">
        <f>Enrollment!N300</f>
        <v>0</v>
      </c>
      <c r="E300" s="29"/>
      <c r="F300" s="29"/>
      <c r="G300" s="29"/>
      <c r="H300" s="29"/>
      <c r="I300" s="29"/>
      <c r="J300" s="29"/>
      <c r="K300" s="29"/>
      <c r="L300" s="29"/>
      <c r="M300" s="29"/>
      <c r="N300" s="29"/>
      <c r="O300" s="29"/>
      <c r="P300" s="9"/>
      <c r="Q300" s="9"/>
      <c r="R300" s="9"/>
      <c r="S300" s="9"/>
      <c r="T300" s="9"/>
      <c r="U300" s="9"/>
      <c r="V300" s="9"/>
      <c r="W300" s="9"/>
      <c r="X300" s="9"/>
      <c r="Y300" s="9"/>
      <c r="Z300" s="9"/>
      <c r="AA300" s="9"/>
      <c r="AB300" s="9"/>
      <c r="AC300" s="9"/>
      <c r="AD300" s="9"/>
      <c r="AE300" s="9"/>
      <c r="AF300" s="9"/>
      <c r="AG300" s="9"/>
      <c r="AH300" s="9"/>
      <c r="AI300" s="9"/>
      <c r="AJ300" s="11">
        <f t="shared" si="16"/>
        <v>0</v>
      </c>
      <c r="AK300" s="11">
        <f t="shared" si="17"/>
        <v>0</v>
      </c>
      <c r="AL300" s="47" t="e">
        <f t="shared" si="18"/>
        <v>#DIV/0!</v>
      </c>
    </row>
    <row r="301" spans="1:38" x14ac:dyDescent="0.25">
      <c r="A301" s="10">
        <f t="shared" si="19"/>
        <v>300</v>
      </c>
      <c r="B301" s="11">
        <f>Enrollment!B301</f>
        <v>0</v>
      </c>
      <c r="C301" s="12">
        <f>Enrollment!D301</f>
        <v>0</v>
      </c>
      <c r="D301" s="51">
        <f>Enrollment!N301</f>
        <v>0</v>
      </c>
      <c r="E301" s="29"/>
      <c r="F301" s="29"/>
      <c r="G301" s="29"/>
      <c r="H301" s="29"/>
      <c r="I301" s="29"/>
      <c r="J301" s="29"/>
      <c r="K301" s="29"/>
      <c r="L301" s="29"/>
      <c r="M301" s="29"/>
      <c r="N301" s="29"/>
      <c r="O301" s="29"/>
      <c r="P301" s="9"/>
      <c r="Q301" s="9"/>
      <c r="R301" s="9"/>
      <c r="S301" s="9"/>
      <c r="T301" s="9"/>
      <c r="U301" s="9"/>
      <c r="V301" s="9"/>
      <c r="W301" s="9"/>
      <c r="X301" s="9"/>
      <c r="Y301" s="9"/>
      <c r="Z301" s="9"/>
      <c r="AA301" s="9"/>
      <c r="AB301" s="9"/>
      <c r="AC301" s="9"/>
      <c r="AD301" s="9"/>
      <c r="AE301" s="9"/>
      <c r="AF301" s="9"/>
      <c r="AG301" s="9"/>
      <c r="AH301" s="9"/>
      <c r="AI301" s="9"/>
      <c r="AJ301" s="11">
        <f t="shared" si="16"/>
        <v>0</v>
      </c>
      <c r="AK301" s="11">
        <f t="shared" si="17"/>
        <v>0</v>
      </c>
      <c r="AL301" s="47" t="e">
        <f t="shared" si="18"/>
        <v>#DIV/0!</v>
      </c>
    </row>
    <row r="302" spans="1:38" x14ac:dyDescent="0.25">
      <c r="E302" s="39">
        <f t="shared" ref="E302:AG302" si="20">COUNTIF(E2:E301,"1")</f>
        <v>0</v>
      </c>
      <c r="F302" s="39">
        <f t="shared" si="20"/>
        <v>0</v>
      </c>
      <c r="G302" s="39">
        <f t="shared" si="20"/>
        <v>0</v>
      </c>
      <c r="H302" s="39">
        <f t="shared" si="20"/>
        <v>0</v>
      </c>
      <c r="I302" s="39">
        <f t="shared" si="20"/>
        <v>0</v>
      </c>
      <c r="J302" s="39">
        <f t="shared" si="20"/>
        <v>0</v>
      </c>
      <c r="K302" s="39">
        <f t="shared" si="20"/>
        <v>0</v>
      </c>
      <c r="L302" s="39">
        <f t="shared" si="20"/>
        <v>0</v>
      </c>
      <c r="M302" s="39">
        <f t="shared" si="20"/>
        <v>0</v>
      </c>
      <c r="N302" s="39">
        <f t="shared" si="20"/>
        <v>0</v>
      </c>
      <c r="O302" s="39">
        <f t="shared" si="20"/>
        <v>0</v>
      </c>
      <c r="P302" s="39">
        <f t="shared" si="20"/>
        <v>0</v>
      </c>
      <c r="Q302" s="39">
        <f t="shared" si="20"/>
        <v>0</v>
      </c>
      <c r="R302" s="39">
        <f t="shared" si="20"/>
        <v>0</v>
      </c>
      <c r="S302" s="39">
        <f t="shared" si="20"/>
        <v>0</v>
      </c>
      <c r="T302" s="39">
        <f t="shared" si="20"/>
        <v>0</v>
      </c>
      <c r="U302" s="39">
        <f t="shared" si="20"/>
        <v>0</v>
      </c>
      <c r="V302" s="39">
        <f t="shared" si="20"/>
        <v>0</v>
      </c>
      <c r="W302" s="39">
        <f t="shared" si="20"/>
        <v>0</v>
      </c>
      <c r="X302" s="39">
        <f t="shared" si="20"/>
        <v>0</v>
      </c>
      <c r="Y302" s="39">
        <f t="shared" si="20"/>
        <v>0</v>
      </c>
      <c r="Z302" s="39">
        <f t="shared" si="20"/>
        <v>0</v>
      </c>
      <c r="AA302" s="39">
        <f t="shared" si="20"/>
        <v>0</v>
      </c>
      <c r="AB302" s="39">
        <f t="shared" si="20"/>
        <v>0</v>
      </c>
      <c r="AC302" s="39">
        <f t="shared" si="20"/>
        <v>0</v>
      </c>
      <c r="AD302" s="39">
        <f t="shared" si="20"/>
        <v>0</v>
      </c>
      <c r="AE302" s="39">
        <f t="shared" si="20"/>
        <v>0</v>
      </c>
      <c r="AF302" s="39">
        <f t="shared" si="20"/>
        <v>0</v>
      </c>
      <c r="AG302" s="39">
        <f t="shared" si="20"/>
        <v>0</v>
      </c>
      <c r="AH302" s="39">
        <f>COUNTIF(AH2:AH301,"1")</f>
        <v>0</v>
      </c>
      <c r="AI302" s="39">
        <f>COUNTIF(AI2:AI301,"1")</f>
        <v>0</v>
      </c>
    </row>
    <row r="303" spans="1:38" x14ac:dyDescent="0.25">
      <c r="E303" s="129">
        <f>COUNTIF(E2:E301,"1")+COUNTIF(E2:E301,"0")</f>
        <v>0</v>
      </c>
      <c r="F303" s="129">
        <f t="shared" ref="F303:AI303" si="21">COUNTIF(F2:F301,"1")+COUNTIF(F2:F301,"0")</f>
        <v>0</v>
      </c>
      <c r="G303" s="129">
        <f t="shared" si="21"/>
        <v>0</v>
      </c>
      <c r="H303" s="129">
        <f t="shared" si="21"/>
        <v>0</v>
      </c>
      <c r="I303" s="129">
        <f t="shared" si="21"/>
        <v>0</v>
      </c>
      <c r="J303" s="129">
        <f t="shared" si="21"/>
        <v>0</v>
      </c>
      <c r="K303" s="129">
        <f t="shared" si="21"/>
        <v>0</v>
      </c>
      <c r="L303" s="129">
        <f t="shared" si="21"/>
        <v>0</v>
      </c>
      <c r="M303" s="129">
        <f t="shared" si="21"/>
        <v>0</v>
      </c>
      <c r="N303" s="129">
        <f t="shared" si="21"/>
        <v>0</v>
      </c>
      <c r="O303" s="129">
        <f t="shared" si="21"/>
        <v>0</v>
      </c>
      <c r="P303" s="129">
        <f t="shared" si="21"/>
        <v>0</v>
      </c>
      <c r="Q303" s="129">
        <f t="shared" si="21"/>
        <v>0</v>
      </c>
      <c r="R303" s="129">
        <f t="shared" si="21"/>
        <v>0</v>
      </c>
      <c r="S303" s="129">
        <f t="shared" si="21"/>
        <v>0</v>
      </c>
      <c r="T303" s="129">
        <f t="shared" si="21"/>
        <v>0</v>
      </c>
      <c r="U303" s="129">
        <f t="shared" si="21"/>
        <v>0</v>
      </c>
      <c r="V303" s="129">
        <f t="shared" si="21"/>
        <v>0</v>
      </c>
      <c r="W303" s="129">
        <f t="shared" si="21"/>
        <v>0</v>
      </c>
      <c r="X303" s="129">
        <f t="shared" si="21"/>
        <v>0</v>
      </c>
      <c r="Y303" s="129">
        <f t="shared" si="21"/>
        <v>0</v>
      </c>
      <c r="Z303" s="129">
        <f t="shared" si="21"/>
        <v>0</v>
      </c>
      <c r="AA303" s="129">
        <f t="shared" si="21"/>
        <v>0</v>
      </c>
      <c r="AB303" s="129">
        <f t="shared" si="21"/>
        <v>0</v>
      </c>
      <c r="AC303" s="129">
        <f t="shared" si="21"/>
        <v>0</v>
      </c>
      <c r="AD303" s="129">
        <f t="shared" si="21"/>
        <v>0</v>
      </c>
      <c r="AE303" s="129">
        <f t="shared" si="21"/>
        <v>0</v>
      </c>
      <c r="AF303" s="129">
        <f t="shared" si="21"/>
        <v>0</v>
      </c>
      <c r="AG303" s="129">
        <f t="shared" si="21"/>
        <v>0</v>
      </c>
      <c r="AH303" s="129">
        <f t="shared" si="21"/>
        <v>0</v>
      </c>
      <c r="AI303" s="129">
        <f t="shared" si="21"/>
        <v>0</v>
      </c>
    </row>
  </sheetData>
  <sheetProtection algorithmName="SHA-512" hashValue="3pmBcklcSdF9T3ILtJwtzPx0A3bfIgAvf+EN1WmJRnjHMfBe2Yw8UQFS2VfODT8uzIxtY7VOmFTAjMjwvUz/nQ==" saltValue="KTfC50n5rW2yfOtkvBuSjg==" spinCount="100000" sheet="1" objects="1" scenarios="1"/>
  <conditionalFormatting sqref="B2:AL301">
    <cfRule type="expression" dxfId="77" priority="1">
      <formula>MOD(ROW(),2)</formula>
    </cfRule>
  </conditionalFormatting>
  <pageMargins left="0.25" right="0.25" top="0.75" bottom="0.75" header="0.3" footer="0.3"/>
  <pageSetup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6634C286-C241-4AF6-AB9C-DEAB9DC6309B}">
          <x14:formula1>
            <xm:f>dropdown!$A$1:$A$2</xm:f>
          </x14:formula1>
          <xm:sqref>E2:AI301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C000"/>
  </sheetPr>
  <dimension ref="A1:X302"/>
  <sheetViews>
    <sheetView tabSelected="1" zoomScale="71" zoomScaleNormal="71" workbookViewId="0">
      <pane xSplit="5" ySplit="1" topLeftCell="F263" activePane="bottomRight" state="frozen"/>
      <selection pane="topRight" activeCell="F1" sqref="F1"/>
      <selection pane="bottomLeft" activeCell="A2" sqref="A2"/>
      <selection pane="bottomRight" activeCell="J263" sqref="J263"/>
    </sheetView>
  </sheetViews>
  <sheetFormatPr defaultColWidth="9.140625" defaultRowHeight="30" customHeight="1" x14ac:dyDescent="0.25"/>
  <cols>
    <col min="1" max="1" width="6.140625" style="6" customWidth="1"/>
    <col min="2" max="2" width="21" style="5" customWidth="1"/>
    <col min="3" max="3" width="16.42578125" style="5" customWidth="1"/>
    <col min="4" max="4" width="21.140625" style="5" customWidth="1"/>
    <col min="5" max="5" width="7.7109375" style="5" bestFit="1" customWidth="1"/>
    <col min="6" max="6" width="17.42578125" style="7" customWidth="1"/>
    <col min="7" max="7" width="15.140625" style="7" customWidth="1"/>
    <col min="8" max="8" width="27.7109375" style="7" customWidth="1"/>
    <col min="9" max="10" width="15.5703125" style="7" customWidth="1"/>
    <col min="11" max="11" width="16.5703125" style="7" customWidth="1"/>
    <col min="12" max="12" width="13.42578125" style="7" customWidth="1"/>
    <col min="13" max="13" width="31.140625" style="7" customWidth="1"/>
    <col min="14" max="14" width="10.42578125" style="7" customWidth="1"/>
    <col min="15" max="15" width="17.85546875" style="7" customWidth="1"/>
    <col min="16" max="18" width="15.5703125" style="7" customWidth="1"/>
    <col min="19" max="19" width="19.42578125" style="7" customWidth="1"/>
    <col min="20" max="20" width="18.140625" style="5" customWidth="1"/>
    <col min="21" max="21" width="22.42578125" customWidth="1"/>
    <col min="22" max="23" width="14.5703125" customWidth="1"/>
    <col min="24" max="24" width="22.140625" style="5" customWidth="1"/>
    <col min="25" max="16384" width="9.140625" style="5"/>
  </cols>
  <sheetData>
    <row r="1" spans="1:24" s="2" customFormat="1" ht="102.95" customHeight="1" x14ac:dyDescent="0.25">
      <c r="A1" s="97" t="s">
        <v>76</v>
      </c>
      <c r="B1" s="98" t="s">
        <v>70</v>
      </c>
      <c r="C1" s="98" t="s">
        <v>77</v>
      </c>
      <c r="D1" s="98" t="s">
        <v>71</v>
      </c>
      <c r="E1" s="98" t="s">
        <v>78</v>
      </c>
      <c r="F1" s="99" t="s">
        <v>79</v>
      </c>
      <c r="G1" s="98" t="s">
        <v>80</v>
      </c>
      <c r="H1" s="98" t="s">
        <v>16</v>
      </c>
      <c r="I1" s="98" t="s">
        <v>18</v>
      </c>
      <c r="J1" s="98" t="s">
        <v>20</v>
      </c>
      <c r="K1" s="98" t="s">
        <v>81</v>
      </c>
      <c r="L1" s="98" t="s">
        <v>82</v>
      </c>
      <c r="M1" s="98" t="s">
        <v>83</v>
      </c>
      <c r="N1" s="98" t="s">
        <v>72</v>
      </c>
      <c r="O1" s="98" t="s">
        <v>84</v>
      </c>
      <c r="P1" s="98" t="s">
        <v>85</v>
      </c>
      <c r="Q1" s="99" t="s">
        <v>86</v>
      </c>
      <c r="R1" s="99" t="s">
        <v>87</v>
      </c>
      <c r="S1" s="99" t="s">
        <v>88</v>
      </c>
      <c r="T1" s="98" t="s">
        <v>89</v>
      </c>
      <c r="U1" s="98" t="s">
        <v>90</v>
      </c>
      <c r="V1" s="98" t="s">
        <v>91</v>
      </c>
      <c r="W1" s="100" t="s">
        <v>92</v>
      </c>
      <c r="X1" s="100" t="s">
        <v>93</v>
      </c>
    </row>
    <row r="2" spans="1:24" ht="30" customHeight="1" x14ac:dyDescent="0.25">
      <c r="A2" s="95">
        <v>1</v>
      </c>
      <c r="B2" s="30"/>
      <c r="C2" s="3"/>
      <c r="D2" s="30"/>
      <c r="E2" s="3"/>
      <c r="F2" s="4"/>
      <c r="G2" s="27"/>
      <c r="H2" s="37"/>
      <c r="I2" s="37"/>
      <c r="J2" s="37"/>
      <c r="K2" s="37"/>
      <c r="L2" s="37"/>
      <c r="M2" s="37"/>
      <c r="N2" s="37"/>
      <c r="O2" s="27"/>
      <c r="P2" s="27"/>
      <c r="Q2" s="4"/>
      <c r="R2" s="4"/>
      <c r="S2" s="38"/>
      <c r="T2" s="3"/>
      <c r="U2" s="3"/>
      <c r="V2" s="3"/>
      <c r="W2" s="88"/>
      <c r="X2" s="88"/>
    </row>
    <row r="3" spans="1:24" ht="30" customHeight="1" x14ac:dyDescent="0.25">
      <c r="A3" s="95">
        <v>2</v>
      </c>
      <c r="B3" s="30"/>
      <c r="C3" s="3"/>
      <c r="D3" s="30"/>
      <c r="E3" s="3"/>
      <c r="F3" s="4"/>
      <c r="G3" s="27"/>
      <c r="H3" s="37"/>
      <c r="I3" s="37"/>
      <c r="J3" s="37"/>
      <c r="K3" s="37"/>
      <c r="L3" s="37"/>
      <c r="M3" s="37"/>
      <c r="N3" s="37"/>
      <c r="O3" s="27"/>
      <c r="P3" s="27"/>
      <c r="Q3" s="4"/>
      <c r="R3" s="4"/>
      <c r="S3" s="38"/>
      <c r="T3" s="3"/>
      <c r="U3" s="3"/>
      <c r="V3" s="3"/>
      <c r="W3" s="88"/>
      <c r="X3" s="88"/>
    </row>
    <row r="4" spans="1:24" ht="30" customHeight="1" x14ac:dyDescent="0.25">
      <c r="A4" s="95">
        <v>3</v>
      </c>
      <c r="B4" s="30"/>
      <c r="C4" s="3"/>
      <c r="D4" s="30"/>
      <c r="E4" s="3"/>
      <c r="F4" s="4"/>
      <c r="G4" s="27"/>
      <c r="H4" s="37"/>
      <c r="I4" s="37"/>
      <c r="J4" s="37"/>
      <c r="K4" s="37"/>
      <c r="L4" s="37"/>
      <c r="M4" s="37"/>
      <c r="N4" s="37"/>
      <c r="O4" s="27"/>
      <c r="P4" s="27"/>
      <c r="Q4" s="4"/>
      <c r="R4" s="4"/>
      <c r="S4" s="38"/>
      <c r="T4" s="3"/>
      <c r="U4" s="3"/>
      <c r="V4" s="3"/>
      <c r="W4" s="88"/>
      <c r="X4" s="88"/>
    </row>
    <row r="5" spans="1:24" ht="30" customHeight="1" x14ac:dyDescent="0.25">
      <c r="A5" s="95">
        <v>4</v>
      </c>
      <c r="B5" s="30"/>
      <c r="C5" s="3"/>
      <c r="D5" s="30"/>
      <c r="E5" s="3"/>
      <c r="F5" s="4"/>
      <c r="G5" s="27"/>
      <c r="H5" s="37"/>
      <c r="I5" s="37"/>
      <c r="J5" s="37"/>
      <c r="K5" s="37"/>
      <c r="L5" s="37"/>
      <c r="M5" s="37"/>
      <c r="N5" s="37"/>
      <c r="O5" s="27"/>
      <c r="P5" s="27"/>
      <c r="Q5" s="4"/>
      <c r="R5" s="4"/>
      <c r="S5" s="38"/>
      <c r="T5" s="3"/>
      <c r="U5" s="3"/>
      <c r="V5" s="3"/>
      <c r="W5" s="88"/>
      <c r="X5" s="88"/>
    </row>
    <row r="6" spans="1:24" ht="30" customHeight="1" x14ac:dyDescent="0.25">
      <c r="A6" s="95">
        <v>5</v>
      </c>
      <c r="B6" s="30"/>
      <c r="C6" s="3"/>
      <c r="D6" s="30"/>
      <c r="E6" s="3"/>
      <c r="F6" s="4"/>
      <c r="G6" s="27"/>
      <c r="H6" s="37"/>
      <c r="I6" s="37"/>
      <c r="J6" s="37"/>
      <c r="K6" s="37"/>
      <c r="L6" s="37"/>
      <c r="M6" s="37"/>
      <c r="N6" s="37"/>
      <c r="O6" s="27"/>
      <c r="P6" s="27"/>
      <c r="Q6" s="4"/>
      <c r="R6" s="4"/>
      <c r="S6" s="38"/>
      <c r="T6" s="3"/>
      <c r="U6" s="3"/>
      <c r="V6" s="3"/>
      <c r="W6" s="88"/>
      <c r="X6" s="88"/>
    </row>
    <row r="7" spans="1:24" ht="30" customHeight="1" x14ac:dyDescent="0.25">
      <c r="A7" s="95">
        <v>6</v>
      </c>
      <c r="B7" s="30"/>
      <c r="C7" s="3"/>
      <c r="D7" s="30"/>
      <c r="E7" s="3"/>
      <c r="F7" s="4"/>
      <c r="G7" s="27"/>
      <c r="H7" s="37"/>
      <c r="I7" s="37"/>
      <c r="J7" s="37"/>
      <c r="K7" s="37"/>
      <c r="L7" s="37"/>
      <c r="M7" s="37"/>
      <c r="N7" s="37"/>
      <c r="O7" s="27"/>
      <c r="P7" s="27"/>
      <c r="Q7" s="4"/>
      <c r="R7" s="4"/>
      <c r="S7" s="38"/>
      <c r="T7" s="3"/>
      <c r="U7" s="3"/>
      <c r="V7" s="3"/>
      <c r="W7" s="88"/>
      <c r="X7" s="88"/>
    </row>
    <row r="8" spans="1:24" ht="30" customHeight="1" x14ac:dyDescent="0.25">
      <c r="A8" s="95">
        <v>7</v>
      </c>
      <c r="B8" s="30"/>
      <c r="C8" s="3"/>
      <c r="D8" s="30"/>
      <c r="E8" s="3"/>
      <c r="F8" s="4"/>
      <c r="G8" s="27"/>
      <c r="H8" s="37"/>
      <c r="I8" s="37"/>
      <c r="J8" s="37"/>
      <c r="K8" s="37"/>
      <c r="L8" s="37"/>
      <c r="M8" s="37"/>
      <c r="N8" s="37"/>
      <c r="O8" s="27"/>
      <c r="P8" s="27"/>
      <c r="Q8" s="4"/>
      <c r="R8" s="4"/>
      <c r="S8" s="38"/>
      <c r="T8" s="3"/>
      <c r="U8" s="3"/>
      <c r="V8" s="3"/>
      <c r="W8" s="88"/>
      <c r="X8" s="88"/>
    </row>
    <row r="9" spans="1:24" ht="30" customHeight="1" x14ac:dyDescent="0.25">
      <c r="A9" s="95">
        <v>8</v>
      </c>
      <c r="B9" s="30"/>
      <c r="C9" s="3"/>
      <c r="D9" s="30"/>
      <c r="E9" s="3"/>
      <c r="F9" s="4"/>
      <c r="G9" s="27"/>
      <c r="H9" s="37"/>
      <c r="I9" s="37"/>
      <c r="J9" s="37"/>
      <c r="K9" s="37"/>
      <c r="L9" s="37"/>
      <c r="M9" s="37"/>
      <c r="N9" s="37"/>
      <c r="O9" s="27"/>
      <c r="P9" s="27"/>
      <c r="Q9" s="4"/>
      <c r="R9" s="4"/>
      <c r="S9" s="38"/>
      <c r="T9" s="3"/>
      <c r="U9" s="3"/>
      <c r="V9" s="3"/>
      <c r="W9" s="88"/>
      <c r="X9" s="88"/>
    </row>
    <row r="10" spans="1:24" ht="30" customHeight="1" x14ac:dyDescent="0.25">
      <c r="A10" s="95">
        <v>9</v>
      </c>
      <c r="B10" s="30"/>
      <c r="C10" s="3"/>
      <c r="D10" s="30"/>
      <c r="E10" s="3"/>
      <c r="F10" s="4"/>
      <c r="G10" s="27"/>
      <c r="H10" s="37"/>
      <c r="I10" s="37"/>
      <c r="J10" s="37"/>
      <c r="K10" s="37"/>
      <c r="L10" s="37"/>
      <c r="M10" s="37"/>
      <c r="N10" s="37"/>
      <c r="O10" s="27"/>
      <c r="P10" s="27"/>
      <c r="Q10" s="4"/>
      <c r="R10" s="4"/>
      <c r="S10" s="38"/>
      <c r="T10" s="3"/>
      <c r="U10" s="3"/>
      <c r="V10" s="3"/>
      <c r="W10" s="88"/>
      <c r="X10" s="88"/>
    </row>
    <row r="11" spans="1:24" ht="30" customHeight="1" x14ac:dyDescent="0.25">
      <c r="A11" s="95">
        <v>10</v>
      </c>
      <c r="B11" s="30"/>
      <c r="C11" s="3"/>
      <c r="D11" s="30"/>
      <c r="E11" s="3"/>
      <c r="F11" s="4"/>
      <c r="G11" s="27"/>
      <c r="H11" s="37"/>
      <c r="I11" s="37"/>
      <c r="J11" s="37"/>
      <c r="K11" s="37"/>
      <c r="L11" s="37"/>
      <c r="M11" s="37"/>
      <c r="N11" s="37"/>
      <c r="O11" s="27"/>
      <c r="P11" s="27"/>
      <c r="Q11" s="4"/>
      <c r="R11" s="4"/>
      <c r="S11" s="38"/>
      <c r="T11" s="3"/>
      <c r="U11" s="3"/>
      <c r="V11" s="3"/>
      <c r="W11" s="88"/>
      <c r="X11" s="88"/>
    </row>
    <row r="12" spans="1:24" ht="30" customHeight="1" x14ac:dyDescent="0.25">
      <c r="A12" s="95">
        <v>11</v>
      </c>
      <c r="B12" s="30"/>
      <c r="C12" s="3"/>
      <c r="D12" s="30"/>
      <c r="E12" s="3"/>
      <c r="F12" s="4"/>
      <c r="G12" s="27"/>
      <c r="H12" s="37"/>
      <c r="I12" s="37"/>
      <c r="J12" s="37"/>
      <c r="K12" s="37"/>
      <c r="L12" s="37"/>
      <c r="M12" s="37"/>
      <c r="N12" s="37"/>
      <c r="O12" s="27"/>
      <c r="P12" s="27"/>
      <c r="Q12" s="4"/>
      <c r="R12" s="4"/>
      <c r="S12" s="38"/>
      <c r="T12" s="3"/>
      <c r="U12" s="3"/>
      <c r="V12" s="3"/>
      <c r="W12" s="88"/>
      <c r="X12" s="88"/>
    </row>
    <row r="13" spans="1:24" ht="30" customHeight="1" x14ac:dyDescent="0.25">
      <c r="A13" s="95">
        <v>12</v>
      </c>
      <c r="B13" s="30"/>
      <c r="C13" s="3"/>
      <c r="D13" s="30"/>
      <c r="E13" s="3"/>
      <c r="F13" s="4"/>
      <c r="G13" s="27"/>
      <c r="H13" s="37"/>
      <c r="I13" s="37"/>
      <c r="J13" s="37"/>
      <c r="K13" s="37"/>
      <c r="L13" s="37"/>
      <c r="M13" s="37"/>
      <c r="N13" s="37"/>
      <c r="O13" s="27"/>
      <c r="P13" s="27"/>
      <c r="Q13" s="4"/>
      <c r="R13" s="4"/>
      <c r="S13" s="38"/>
      <c r="T13" s="3"/>
      <c r="U13" s="3"/>
      <c r="V13" s="3"/>
      <c r="W13" s="88"/>
      <c r="X13" s="88"/>
    </row>
    <row r="14" spans="1:24" ht="30" customHeight="1" x14ac:dyDescent="0.25">
      <c r="A14" s="95">
        <v>13</v>
      </c>
      <c r="B14" s="30"/>
      <c r="C14" s="3"/>
      <c r="D14" s="30"/>
      <c r="E14" s="3"/>
      <c r="F14" s="4"/>
      <c r="G14" s="27"/>
      <c r="H14" s="37"/>
      <c r="I14" s="37"/>
      <c r="J14" s="37"/>
      <c r="K14" s="37"/>
      <c r="L14" s="37"/>
      <c r="M14" s="37"/>
      <c r="N14" s="37"/>
      <c r="O14" s="27"/>
      <c r="P14" s="27"/>
      <c r="Q14" s="4"/>
      <c r="R14" s="4"/>
      <c r="S14" s="38"/>
      <c r="T14" s="3"/>
      <c r="U14" s="3"/>
      <c r="V14" s="3"/>
      <c r="W14" s="88"/>
      <c r="X14" s="88"/>
    </row>
    <row r="15" spans="1:24" ht="30" customHeight="1" x14ac:dyDescent="0.25">
      <c r="A15" s="95">
        <v>14</v>
      </c>
      <c r="B15" s="31"/>
      <c r="C15" s="3"/>
      <c r="D15" s="31"/>
      <c r="E15" s="3"/>
      <c r="F15" s="4"/>
      <c r="G15" s="27"/>
      <c r="H15" s="37"/>
      <c r="I15" s="37"/>
      <c r="J15" s="37"/>
      <c r="K15" s="37"/>
      <c r="L15" s="37"/>
      <c r="M15" s="37"/>
      <c r="N15" s="37"/>
      <c r="O15" s="27"/>
      <c r="P15" s="27"/>
      <c r="Q15" s="4"/>
      <c r="R15" s="4"/>
      <c r="S15" s="38"/>
      <c r="T15" s="3"/>
      <c r="U15" s="3"/>
      <c r="V15" s="3"/>
      <c r="W15" s="88"/>
      <c r="X15" s="88"/>
    </row>
    <row r="16" spans="1:24" ht="30" customHeight="1" x14ac:dyDescent="0.25">
      <c r="A16" s="95">
        <v>15</v>
      </c>
      <c r="B16" s="32"/>
      <c r="C16" s="3"/>
      <c r="D16" s="32"/>
      <c r="E16" s="3"/>
      <c r="F16" s="4"/>
      <c r="G16" s="27"/>
      <c r="H16" s="37"/>
      <c r="I16" s="37"/>
      <c r="J16" s="37"/>
      <c r="K16" s="37"/>
      <c r="L16" s="37"/>
      <c r="M16" s="37"/>
      <c r="N16" s="37"/>
      <c r="O16" s="27"/>
      <c r="P16" s="27"/>
      <c r="Q16" s="4"/>
      <c r="R16" s="4"/>
      <c r="S16" s="38"/>
      <c r="T16" s="3"/>
      <c r="U16" s="3"/>
      <c r="V16" s="3"/>
      <c r="W16" s="88"/>
      <c r="X16" s="88"/>
    </row>
    <row r="17" spans="1:24" ht="30" customHeight="1" x14ac:dyDescent="0.25">
      <c r="A17" s="95">
        <v>16</v>
      </c>
      <c r="B17" s="30"/>
      <c r="C17" s="3"/>
      <c r="D17" s="30"/>
      <c r="E17" s="3"/>
      <c r="F17" s="4"/>
      <c r="G17" s="27"/>
      <c r="H17" s="37"/>
      <c r="I17" s="37"/>
      <c r="J17" s="37"/>
      <c r="K17" s="37"/>
      <c r="L17" s="37"/>
      <c r="M17" s="37"/>
      <c r="N17" s="37"/>
      <c r="O17" s="27"/>
      <c r="P17" s="27"/>
      <c r="Q17" s="4"/>
      <c r="R17" s="4"/>
      <c r="S17" s="38"/>
      <c r="T17" s="3"/>
      <c r="U17" s="3"/>
      <c r="V17" s="3"/>
      <c r="W17" s="88"/>
      <c r="X17" s="88"/>
    </row>
    <row r="18" spans="1:24" ht="30" customHeight="1" x14ac:dyDescent="0.25">
      <c r="A18" s="95">
        <v>17</v>
      </c>
      <c r="B18" s="33"/>
      <c r="C18" s="3"/>
      <c r="D18" s="33"/>
      <c r="E18" s="3"/>
      <c r="F18" s="4"/>
      <c r="G18" s="27"/>
      <c r="H18" s="37"/>
      <c r="I18" s="37"/>
      <c r="J18" s="37"/>
      <c r="K18" s="37"/>
      <c r="L18" s="37"/>
      <c r="M18" s="37"/>
      <c r="N18" s="37"/>
      <c r="O18" s="27"/>
      <c r="P18" s="27"/>
      <c r="Q18" s="4"/>
      <c r="R18" s="4"/>
      <c r="S18" s="38"/>
      <c r="T18" s="3"/>
      <c r="U18" s="3"/>
      <c r="V18" s="3"/>
      <c r="W18" s="88"/>
      <c r="X18" s="88"/>
    </row>
    <row r="19" spans="1:24" ht="30" customHeight="1" x14ac:dyDescent="0.25">
      <c r="A19" s="95">
        <v>18</v>
      </c>
      <c r="B19" s="33"/>
      <c r="C19" s="3"/>
      <c r="D19" s="33"/>
      <c r="E19" s="3"/>
      <c r="F19" s="4"/>
      <c r="G19" s="27"/>
      <c r="H19" s="37"/>
      <c r="I19" s="37"/>
      <c r="J19" s="37"/>
      <c r="K19" s="37"/>
      <c r="L19" s="37"/>
      <c r="M19" s="37"/>
      <c r="N19" s="37"/>
      <c r="O19" s="27"/>
      <c r="P19" s="27"/>
      <c r="Q19" s="4"/>
      <c r="R19" s="4"/>
      <c r="S19" s="38"/>
      <c r="T19" s="3"/>
      <c r="U19" s="3"/>
      <c r="V19" s="3"/>
      <c r="W19" s="88"/>
      <c r="X19" s="88"/>
    </row>
    <row r="20" spans="1:24" ht="30" customHeight="1" x14ac:dyDescent="0.25">
      <c r="A20" s="95">
        <v>19</v>
      </c>
      <c r="B20" s="33"/>
      <c r="C20" s="3"/>
      <c r="D20" s="33"/>
      <c r="E20" s="3"/>
      <c r="F20" s="4"/>
      <c r="G20" s="27"/>
      <c r="H20" s="37"/>
      <c r="I20" s="37"/>
      <c r="J20" s="37"/>
      <c r="K20" s="37"/>
      <c r="L20" s="37"/>
      <c r="M20" s="37"/>
      <c r="N20" s="37"/>
      <c r="O20" s="27"/>
      <c r="P20" s="27"/>
      <c r="Q20" s="4"/>
      <c r="R20" s="4"/>
      <c r="S20" s="38"/>
      <c r="T20" s="3"/>
      <c r="U20" s="3"/>
      <c r="V20" s="3"/>
      <c r="W20" s="88"/>
      <c r="X20" s="88"/>
    </row>
    <row r="21" spans="1:24" ht="30" customHeight="1" x14ac:dyDescent="0.25">
      <c r="A21" s="95">
        <v>20</v>
      </c>
      <c r="B21" s="33"/>
      <c r="C21" s="3"/>
      <c r="D21" s="33"/>
      <c r="E21" s="3"/>
      <c r="F21" s="4"/>
      <c r="G21" s="27"/>
      <c r="H21" s="37"/>
      <c r="I21" s="37"/>
      <c r="J21" s="37"/>
      <c r="K21" s="37"/>
      <c r="L21" s="37"/>
      <c r="M21" s="37"/>
      <c r="N21" s="37"/>
      <c r="O21" s="27"/>
      <c r="P21" s="27"/>
      <c r="Q21" s="4"/>
      <c r="R21" s="4"/>
      <c r="S21" s="38"/>
      <c r="T21" s="3"/>
      <c r="U21" s="3"/>
      <c r="V21" s="3"/>
      <c r="W21" s="88"/>
      <c r="X21" s="88"/>
    </row>
    <row r="22" spans="1:24" ht="30" customHeight="1" x14ac:dyDescent="0.25">
      <c r="A22" s="95">
        <v>21</v>
      </c>
      <c r="B22" s="33"/>
      <c r="C22" s="3"/>
      <c r="D22" s="33"/>
      <c r="E22" s="3"/>
      <c r="F22" s="4"/>
      <c r="G22" s="27"/>
      <c r="H22" s="37"/>
      <c r="I22" s="37"/>
      <c r="J22" s="37"/>
      <c r="K22" s="37"/>
      <c r="L22" s="37"/>
      <c r="M22" s="37"/>
      <c r="N22" s="37"/>
      <c r="O22" s="27"/>
      <c r="P22" s="27"/>
      <c r="Q22" s="4"/>
      <c r="R22" s="4"/>
      <c r="S22" s="38"/>
      <c r="T22" s="3"/>
      <c r="U22" s="3"/>
      <c r="V22" s="3"/>
      <c r="W22" s="88"/>
      <c r="X22" s="88"/>
    </row>
    <row r="23" spans="1:24" ht="30" customHeight="1" x14ac:dyDescent="0.25">
      <c r="A23" s="95">
        <v>22</v>
      </c>
      <c r="B23" s="33"/>
      <c r="C23" s="3"/>
      <c r="D23" s="33"/>
      <c r="E23" s="3"/>
      <c r="F23" s="4"/>
      <c r="G23" s="27"/>
      <c r="H23" s="37"/>
      <c r="I23" s="37"/>
      <c r="J23" s="37"/>
      <c r="K23" s="37"/>
      <c r="L23" s="37"/>
      <c r="M23" s="37"/>
      <c r="N23" s="37"/>
      <c r="O23" s="27"/>
      <c r="P23" s="27"/>
      <c r="Q23" s="4"/>
      <c r="R23" s="4"/>
      <c r="S23" s="38"/>
      <c r="T23" s="3"/>
      <c r="U23" s="3"/>
      <c r="V23" s="3"/>
      <c r="W23" s="88"/>
      <c r="X23" s="88"/>
    </row>
    <row r="24" spans="1:24" ht="30" customHeight="1" x14ac:dyDescent="0.25">
      <c r="A24" s="95">
        <v>23</v>
      </c>
      <c r="B24" s="33"/>
      <c r="C24" s="3"/>
      <c r="D24" s="33"/>
      <c r="E24" s="3"/>
      <c r="F24" s="4"/>
      <c r="G24" s="27"/>
      <c r="H24" s="37"/>
      <c r="I24" s="37"/>
      <c r="J24" s="37"/>
      <c r="K24" s="37"/>
      <c r="L24" s="37"/>
      <c r="M24" s="37"/>
      <c r="N24" s="37"/>
      <c r="O24" s="27"/>
      <c r="P24" s="27"/>
      <c r="Q24" s="4"/>
      <c r="R24" s="4"/>
      <c r="S24" s="38"/>
      <c r="T24" s="3"/>
      <c r="U24" s="3"/>
      <c r="V24" s="3"/>
      <c r="W24" s="88"/>
      <c r="X24" s="88"/>
    </row>
    <row r="25" spans="1:24" ht="30" customHeight="1" x14ac:dyDescent="0.25">
      <c r="A25" s="95">
        <v>24</v>
      </c>
      <c r="B25" s="33"/>
      <c r="C25" s="3"/>
      <c r="D25" s="33"/>
      <c r="E25" s="3"/>
      <c r="F25" s="4"/>
      <c r="G25" s="27"/>
      <c r="H25" s="37"/>
      <c r="I25" s="37"/>
      <c r="J25" s="37"/>
      <c r="K25" s="37"/>
      <c r="L25" s="37"/>
      <c r="M25" s="37"/>
      <c r="N25" s="37"/>
      <c r="O25" s="27"/>
      <c r="P25" s="27"/>
      <c r="Q25" s="4"/>
      <c r="R25" s="4"/>
      <c r="S25" s="38"/>
      <c r="T25" s="3"/>
      <c r="U25" s="3"/>
      <c r="V25" s="3"/>
      <c r="W25" s="88"/>
      <c r="X25" s="88"/>
    </row>
    <row r="26" spans="1:24" ht="30" customHeight="1" x14ac:dyDescent="0.25">
      <c r="A26" s="95">
        <v>25</v>
      </c>
      <c r="B26" s="33"/>
      <c r="C26" s="3"/>
      <c r="D26" s="33"/>
      <c r="E26" s="3"/>
      <c r="F26" s="4"/>
      <c r="G26" s="27"/>
      <c r="H26" s="37"/>
      <c r="I26" s="37"/>
      <c r="J26" s="37"/>
      <c r="K26" s="37"/>
      <c r="L26" s="37"/>
      <c r="M26" s="37"/>
      <c r="N26" s="37"/>
      <c r="O26" s="27"/>
      <c r="P26" s="27"/>
      <c r="Q26" s="4"/>
      <c r="R26" s="4"/>
      <c r="S26" s="38"/>
      <c r="T26" s="3"/>
      <c r="U26" s="3"/>
      <c r="V26" s="3"/>
      <c r="W26" s="88"/>
      <c r="X26" s="88"/>
    </row>
    <row r="27" spans="1:24" ht="30" customHeight="1" x14ac:dyDescent="0.25">
      <c r="A27" s="95">
        <v>26</v>
      </c>
      <c r="B27" s="33"/>
      <c r="C27" s="3"/>
      <c r="D27" s="33"/>
      <c r="E27" s="3"/>
      <c r="F27" s="4"/>
      <c r="G27" s="27"/>
      <c r="H27" s="37"/>
      <c r="I27" s="37"/>
      <c r="J27" s="37"/>
      <c r="K27" s="37"/>
      <c r="L27" s="37"/>
      <c r="M27" s="37"/>
      <c r="N27" s="37"/>
      <c r="O27" s="27"/>
      <c r="P27" s="27"/>
      <c r="Q27" s="4"/>
      <c r="R27" s="4"/>
      <c r="S27" s="38"/>
      <c r="T27" s="3"/>
      <c r="U27" s="3"/>
      <c r="V27" s="3"/>
      <c r="W27" s="88"/>
      <c r="X27" s="88"/>
    </row>
    <row r="28" spans="1:24" ht="30" customHeight="1" x14ac:dyDescent="0.25">
      <c r="A28" s="95">
        <v>27</v>
      </c>
      <c r="B28" s="3"/>
      <c r="C28" s="3"/>
      <c r="D28" s="3"/>
      <c r="E28" s="3"/>
      <c r="F28" s="4"/>
      <c r="G28" s="27"/>
      <c r="H28" s="37"/>
      <c r="I28" s="37"/>
      <c r="J28" s="37"/>
      <c r="K28" s="37"/>
      <c r="L28" s="37"/>
      <c r="M28" s="37"/>
      <c r="N28" s="37"/>
      <c r="O28" s="27"/>
      <c r="P28" s="27"/>
      <c r="Q28" s="4"/>
      <c r="R28" s="4"/>
      <c r="S28" s="38"/>
      <c r="T28" s="3"/>
      <c r="U28" s="3"/>
      <c r="V28" s="3"/>
      <c r="W28" s="88"/>
      <c r="X28" s="88"/>
    </row>
    <row r="29" spans="1:24" ht="30" customHeight="1" x14ac:dyDescent="0.25">
      <c r="A29" s="95">
        <v>28</v>
      </c>
      <c r="B29" s="33"/>
      <c r="C29" s="3"/>
      <c r="D29" s="33"/>
      <c r="E29" s="3"/>
      <c r="F29" s="4"/>
      <c r="G29" s="27"/>
      <c r="H29" s="37"/>
      <c r="I29" s="37"/>
      <c r="J29" s="37"/>
      <c r="K29" s="37"/>
      <c r="L29" s="37"/>
      <c r="M29" s="37"/>
      <c r="N29" s="37"/>
      <c r="O29" s="27"/>
      <c r="P29" s="27"/>
      <c r="Q29" s="4"/>
      <c r="R29" s="4"/>
      <c r="S29" s="38"/>
      <c r="T29" s="3"/>
      <c r="U29" s="3"/>
      <c r="V29" s="3"/>
      <c r="W29" s="88"/>
      <c r="X29" s="88"/>
    </row>
    <row r="30" spans="1:24" ht="30" customHeight="1" x14ac:dyDescent="0.25">
      <c r="A30" s="95">
        <v>29</v>
      </c>
      <c r="B30" s="33"/>
      <c r="C30" s="3"/>
      <c r="D30" s="33"/>
      <c r="E30" s="3"/>
      <c r="F30" s="4"/>
      <c r="G30" s="27"/>
      <c r="H30" s="37"/>
      <c r="I30" s="37"/>
      <c r="J30" s="37"/>
      <c r="K30" s="37"/>
      <c r="L30" s="37"/>
      <c r="M30" s="37"/>
      <c r="N30" s="37"/>
      <c r="O30" s="27"/>
      <c r="P30" s="27"/>
      <c r="Q30" s="4"/>
      <c r="R30" s="4"/>
      <c r="S30" s="38"/>
      <c r="T30" s="3"/>
      <c r="U30" s="3"/>
      <c r="V30" s="3"/>
      <c r="W30" s="88"/>
      <c r="X30" s="88"/>
    </row>
    <row r="31" spans="1:24" ht="30" customHeight="1" x14ac:dyDescent="0.25">
      <c r="A31" s="95">
        <v>30</v>
      </c>
      <c r="B31" s="33"/>
      <c r="C31" s="3"/>
      <c r="D31" s="33"/>
      <c r="E31" s="3"/>
      <c r="F31" s="4"/>
      <c r="G31" s="27"/>
      <c r="H31" s="37"/>
      <c r="I31" s="37"/>
      <c r="J31" s="37"/>
      <c r="K31" s="37"/>
      <c r="L31" s="37"/>
      <c r="M31" s="37"/>
      <c r="N31" s="37"/>
      <c r="O31" s="27"/>
      <c r="P31" s="27"/>
      <c r="Q31" s="4"/>
      <c r="R31" s="4"/>
      <c r="S31" s="38"/>
      <c r="T31" s="3"/>
      <c r="U31" s="3"/>
      <c r="V31" s="3"/>
      <c r="W31" s="88"/>
      <c r="X31" s="88"/>
    </row>
    <row r="32" spans="1:24" ht="30" customHeight="1" x14ac:dyDescent="0.25">
      <c r="A32" s="95">
        <v>31</v>
      </c>
      <c r="B32" s="33"/>
      <c r="C32" s="3"/>
      <c r="D32" s="33"/>
      <c r="E32" s="3"/>
      <c r="F32" s="4"/>
      <c r="G32" s="27"/>
      <c r="H32" s="37"/>
      <c r="I32" s="37"/>
      <c r="J32" s="37"/>
      <c r="K32" s="37"/>
      <c r="L32" s="37"/>
      <c r="M32" s="37"/>
      <c r="N32" s="37"/>
      <c r="O32" s="27"/>
      <c r="P32" s="27"/>
      <c r="Q32" s="4"/>
      <c r="R32" s="4"/>
      <c r="S32" s="38"/>
      <c r="T32" s="3"/>
      <c r="U32" s="3"/>
      <c r="V32" s="3"/>
      <c r="W32" s="88"/>
      <c r="X32" s="88"/>
    </row>
    <row r="33" spans="1:24" ht="30" customHeight="1" x14ac:dyDescent="0.25">
      <c r="A33" s="95">
        <v>32</v>
      </c>
      <c r="B33" s="33"/>
      <c r="C33" s="3"/>
      <c r="D33" s="33"/>
      <c r="E33" s="3"/>
      <c r="F33" s="4"/>
      <c r="G33" s="27"/>
      <c r="H33" s="37"/>
      <c r="I33" s="37"/>
      <c r="J33" s="37"/>
      <c r="K33" s="37"/>
      <c r="L33" s="37"/>
      <c r="M33" s="37"/>
      <c r="N33" s="37"/>
      <c r="O33" s="27"/>
      <c r="P33" s="27"/>
      <c r="Q33" s="4"/>
      <c r="R33" s="4"/>
      <c r="S33" s="38"/>
      <c r="T33" s="3"/>
      <c r="U33" s="3"/>
      <c r="V33" s="3"/>
      <c r="W33" s="88"/>
      <c r="X33" s="88"/>
    </row>
    <row r="34" spans="1:24" ht="30" customHeight="1" x14ac:dyDescent="0.25">
      <c r="A34" s="95">
        <v>33</v>
      </c>
      <c r="B34" s="33"/>
      <c r="C34" s="3"/>
      <c r="D34" s="33"/>
      <c r="E34" s="3"/>
      <c r="F34" s="4"/>
      <c r="G34" s="27"/>
      <c r="H34" s="37"/>
      <c r="I34" s="37"/>
      <c r="J34" s="37"/>
      <c r="K34" s="37"/>
      <c r="L34" s="37"/>
      <c r="M34" s="37"/>
      <c r="N34" s="37"/>
      <c r="O34" s="27"/>
      <c r="P34" s="27"/>
      <c r="Q34" s="4"/>
      <c r="R34" s="4"/>
      <c r="S34" s="38"/>
      <c r="T34" s="3"/>
      <c r="U34" s="3"/>
      <c r="V34" s="3"/>
      <c r="W34" s="88"/>
      <c r="X34" s="88"/>
    </row>
    <row r="35" spans="1:24" ht="30" customHeight="1" x14ac:dyDescent="0.25">
      <c r="A35" s="95">
        <v>34</v>
      </c>
      <c r="B35" s="33"/>
      <c r="C35" s="3"/>
      <c r="D35" s="33"/>
      <c r="E35" s="3"/>
      <c r="F35" s="4"/>
      <c r="G35" s="27"/>
      <c r="H35" s="37"/>
      <c r="I35" s="37"/>
      <c r="J35" s="37"/>
      <c r="K35" s="37"/>
      <c r="L35" s="37"/>
      <c r="M35" s="37"/>
      <c r="N35" s="37"/>
      <c r="O35" s="27"/>
      <c r="P35" s="27"/>
      <c r="Q35" s="4"/>
      <c r="R35" s="4"/>
      <c r="S35" s="38"/>
      <c r="T35" s="3"/>
      <c r="U35" s="3"/>
      <c r="V35" s="3"/>
      <c r="W35" s="88"/>
      <c r="X35" s="88"/>
    </row>
    <row r="36" spans="1:24" ht="30" customHeight="1" x14ac:dyDescent="0.25">
      <c r="A36" s="95">
        <v>35</v>
      </c>
      <c r="B36" s="33"/>
      <c r="C36" s="3"/>
      <c r="D36" s="33"/>
      <c r="E36" s="3"/>
      <c r="F36" s="4"/>
      <c r="G36" s="27"/>
      <c r="H36" s="37"/>
      <c r="I36" s="37"/>
      <c r="J36" s="37"/>
      <c r="K36" s="37"/>
      <c r="L36" s="37"/>
      <c r="M36" s="37"/>
      <c r="N36" s="37"/>
      <c r="O36" s="27"/>
      <c r="P36" s="27"/>
      <c r="Q36" s="4"/>
      <c r="R36" s="4"/>
      <c r="S36" s="38"/>
      <c r="T36" s="3"/>
      <c r="U36" s="3"/>
      <c r="V36" s="3"/>
      <c r="W36" s="88"/>
      <c r="X36" s="88"/>
    </row>
    <row r="37" spans="1:24" ht="30" customHeight="1" x14ac:dyDescent="0.25">
      <c r="A37" s="95">
        <v>36</v>
      </c>
      <c r="B37" s="3"/>
      <c r="C37" s="3"/>
      <c r="D37" s="3"/>
      <c r="E37" s="3"/>
      <c r="F37" s="4"/>
      <c r="G37" s="27"/>
      <c r="H37" s="37"/>
      <c r="I37" s="37"/>
      <c r="J37" s="37"/>
      <c r="K37" s="37"/>
      <c r="L37" s="37"/>
      <c r="M37" s="37"/>
      <c r="N37" s="37"/>
      <c r="O37" s="27"/>
      <c r="P37" s="27"/>
      <c r="Q37" s="4"/>
      <c r="R37" s="4"/>
      <c r="S37" s="38"/>
      <c r="T37" s="3"/>
      <c r="U37" s="3"/>
      <c r="V37" s="3"/>
      <c r="W37" s="88"/>
      <c r="X37" s="88"/>
    </row>
    <row r="38" spans="1:24" ht="30" customHeight="1" x14ac:dyDescent="0.25">
      <c r="A38" s="95">
        <v>37</v>
      </c>
      <c r="B38" s="34"/>
      <c r="C38" s="3"/>
      <c r="D38" s="34"/>
      <c r="E38" s="3"/>
      <c r="F38" s="4"/>
      <c r="G38" s="27"/>
      <c r="H38" s="37"/>
      <c r="I38" s="37"/>
      <c r="J38" s="37"/>
      <c r="K38" s="37"/>
      <c r="L38" s="37"/>
      <c r="M38" s="37"/>
      <c r="N38" s="37"/>
      <c r="O38" s="27"/>
      <c r="P38" s="27"/>
      <c r="Q38" s="4"/>
      <c r="R38" s="4"/>
      <c r="S38" s="38"/>
      <c r="T38" s="3"/>
      <c r="U38" s="3"/>
      <c r="V38" s="3"/>
      <c r="W38" s="88"/>
      <c r="X38" s="88"/>
    </row>
    <row r="39" spans="1:24" ht="30" customHeight="1" x14ac:dyDescent="0.25">
      <c r="A39" s="95">
        <v>38</v>
      </c>
      <c r="B39" s="34"/>
      <c r="C39" s="3"/>
      <c r="D39" s="34"/>
      <c r="E39" s="3"/>
      <c r="F39" s="4"/>
      <c r="G39" s="27"/>
      <c r="H39" s="37"/>
      <c r="I39" s="37"/>
      <c r="J39" s="37"/>
      <c r="K39" s="37"/>
      <c r="L39" s="37"/>
      <c r="M39" s="37"/>
      <c r="N39" s="37"/>
      <c r="O39" s="27"/>
      <c r="P39" s="27"/>
      <c r="Q39" s="4"/>
      <c r="R39" s="4"/>
      <c r="S39" s="38"/>
      <c r="T39" s="3"/>
      <c r="U39" s="3"/>
      <c r="V39" s="3"/>
      <c r="W39" s="88"/>
      <c r="X39" s="88"/>
    </row>
    <row r="40" spans="1:24" ht="30" customHeight="1" x14ac:dyDescent="0.25">
      <c r="A40" s="95">
        <v>39</v>
      </c>
      <c r="B40" s="34"/>
      <c r="C40" s="3"/>
      <c r="D40" s="34"/>
      <c r="E40" s="3"/>
      <c r="F40" s="4"/>
      <c r="G40" s="27"/>
      <c r="H40" s="37"/>
      <c r="I40" s="37"/>
      <c r="J40" s="37"/>
      <c r="K40" s="37"/>
      <c r="L40" s="37"/>
      <c r="M40" s="37"/>
      <c r="N40" s="37"/>
      <c r="O40" s="27"/>
      <c r="P40" s="27"/>
      <c r="Q40" s="4"/>
      <c r="R40" s="4"/>
      <c r="S40" s="38"/>
      <c r="T40" s="3"/>
      <c r="U40" s="3"/>
      <c r="V40" s="3"/>
      <c r="W40" s="88"/>
      <c r="X40" s="88"/>
    </row>
    <row r="41" spans="1:24" ht="30" customHeight="1" x14ac:dyDescent="0.25">
      <c r="A41" s="95">
        <v>40</v>
      </c>
      <c r="B41" s="34"/>
      <c r="C41" s="3"/>
      <c r="D41" s="34"/>
      <c r="E41" s="3"/>
      <c r="F41" s="4"/>
      <c r="G41" s="27"/>
      <c r="H41" s="37"/>
      <c r="I41" s="37"/>
      <c r="J41" s="37"/>
      <c r="K41" s="37"/>
      <c r="L41" s="37"/>
      <c r="M41" s="37"/>
      <c r="N41" s="37"/>
      <c r="O41" s="27"/>
      <c r="P41" s="27"/>
      <c r="Q41" s="4"/>
      <c r="R41" s="4"/>
      <c r="S41" s="38"/>
      <c r="T41" s="3"/>
      <c r="U41" s="3"/>
      <c r="V41" s="3"/>
      <c r="W41" s="88"/>
      <c r="X41" s="88"/>
    </row>
    <row r="42" spans="1:24" ht="30" customHeight="1" x14ac:dyDescent="0.25">
      <c r="A42" s="95">
        <v>41</v>
      </c>
      <c r="B42" s="34"/>
      <c r="C42" s="3"/>
      <c r="D42" s="34"/>
      <c r="E42" s="3"/>
      <c r="F42" s="4"/>
      <c r="G42" s="27"/>
      <c r="H42" s="37"/>
      <c r="I42" s="37"/>
      <c r="J42" s="37"/>
      <c r="K42" s="37"/>
      <c r="L42" s="37"/>
      <c r="M42" s="37"/>
      <c r="N42" s="37"/>
      <c r="O42" s="27"/>
      <c r="P42" s="27"/>
      <c r="Q42" s="4"/>
      <c r="R42" s="4"/>
      <c r="S42" s="38"/>
      <c r="T42" s="3"/>
      <c r="U42" s="3"/>
      <c r="V42" s="3"/>
      <c r="W42" s="88"/>
      <c r="X42" s="88"/>
    </row>
    <row r="43" spans="1:24" ht="30" customHeight="1" x14ac:dyDescent="0.25">
      <c r="A43" s="95">
        <v>42</v>
      </c>
      <c r="B43" s="34"/>
      <c r="C43" s="3"/>
      <c r="D43" s="34"/>
      <c r="E43" s="3"/>
      <c r="F43" s="4"/>
      <c r="G43" s="27"/>
      <c r="H43" s="37"/>
      <c r="I43" s="37"/>
      <c r="J43" s="37"/>
      <c r="K43" s="37"/>
      <c r="L43" s="37"/>
      <c r="M43" s="37"/>
      <c r="N43" s="37"/>
      <c r="O43" s="27"/>
      <c r="P43" s="27"/>
      <c r="Q43" s="4"/>
      <c r="R43" s="4"/>
      <c r="S43" s="38"/>
      <c r="T43" s="3"/>
      <c r="U43" s="3"/>
      <c r="V43" s="3"/>
      <c r="W43" s="88"/>
      <c r="X43" s="88"/>
    </row>
    <row r="44" spans="1:24" ht="30" customHeight="1" x14ac:dyDescent="0.25">
      <c r="A44" s="95">
        <v>43</v>
      </c>
      <c r="B44" s="34"/>
      <c r="C44" s="3"/>
      <c r="D44" s="34"/>
      <c r="E44" s="3"/>
      <c r="F44" s="4"/>
      <c r="G44" s="27"/>
      <c r="H44" s="37"/>
      <c r="I44" s="37"/>
      <c r="J44" s="37"/>
      <c r="K44" s="37"/>
      <c r="L44" s="37"/>
      <c r="M44" s="37"/>
      <c r="N44" s="37"/>
      <c r="O44" s="27"/>
      <c r="P44" s="27"/>
      <c r="Q44" s="4"/>
      <c r="R44" s="4"/>
      <c r="S44" s="38"/>
      <c r="T44" s="3"/>
      <c r="U44" s="3"/>
      <c r="V44" s="3"/>
      <c r="W44" s="88"/>
      <c r="X44" s="88"/>
    </row>
    <row r="45" spans="1:24" ht="30" customHeight="1" x14ac:dyDescent="0.25">
      <c r="A45" s="95">
        <v>44</v>
      </c>
      <c r="B45" s="34"/>
      <c r="C45" s="3"/>
      <c r="D45" s="34"/>
      <c r="E45" s="3"/>
      <c r="F45" s="4"/>
      <c r="G45" s="27"/>
      <c r="H45" s="37"/>
      <c r="I45" s="37"/>
      <c r="J45" s="37"/>
      <c r="K45" s="37"/>
      <c r="L45" s="37"/>
      <c r="M45" s="37"/>
      <c r="N45" s="37"/>
      <c r="O45" s="27"/>
      <c r="P45" s="27"/>
      <c r="Q45" s="4"/>
      <c r="R45" s="4"/>
      <c r="S45" s="38"/>
      <c r="T45" s="3"/>
      <c r="U45" s="3"/>
      <c r="V45" s="3"/>
      <c r="W45" s="88"/>
      <c r="X45" s="88"/>
    </row>
    <row r="46" spans="1:24" ht="30" customHeight="1" x14ac:dyDescent="0.25">
      <c r="A46" s="95">
        <v>45</v>
      </c>
      <c r="B46" s="34"/>
      <c r="C46" s="3"/>
      <c r="D46" s="34"/>
      <c r="E46" s="3"/>
      <c r="F46" s="4"/>
      <c r="G46" s="27"/>
      <c r="H46" s="37"/>
      <c r="I46" s="37"/>
      <c r="J46" s="37"/>
      <c r="K46" s="37"/>
      <c r="L46" s="37"/>
      <c r="M46" s="37"/>
      <c r="N46" s="37"/>
      <c r="O46" s="27"/>
      <c r="P46" s="27"/>
      <c r="Q46" s="4"/>
      <c r="R46" s="4"/>
      <c r="S46" s="38"/>
      <c r="T46" s="3"/>
      <c r="U46" s="3"/>
      <c r="V46" s="3"/>
      <c r="W46" s="88"/>
      <c r="X46" s="88"/>
    </row>
    <row r="47" spans="1:24" ht="30" customHeight="1" x14ac:dyDescent="0.25">
      <c r="A47" s="95">
        <v>46</v>
      </c>
      <c r="B47" s="34"/>
      <c r="C47" s="3"/>
      <c r="D47" s="34"/>
      <c r="E47" s="3"/>
      <c r="F47" s="4"/>
      <c r="G47" s="27"/>
      <c r="H47" s="37"/>
      <c r="I47" s="37"/>
      <c r="J47" s="37"/>
      <c r="K47" s="37"/>
      <c r="L47" s="37"/>
      <c r="M47" s="37"/>
      <c r="N47" s="37"/>
      <c r="O47" s="27"/>
      <c r="P47" s="27"/>
      <c r="Q47" s="4"/>
      <c r="R47" s="4"/>
      <c r="S47" s="38"/>
      <c r="T47" s="3"/>
      <c r="U47" s="3"/>
      <c r="V47" s="3"/>
      <c r="W47" s="88"/>
      <c r="X47" s="88"/>
    </row>
    <row r="48" spans="1:24" ht="30" customHeight="1" x14ac:dyDescent="0.25">
      <c r="A48" s="95">
        <v>47</v>
      </c>
      <c r="B48" s="34"/>
      <c r="C48" s="3"/>
      <c r="D48" s="34"/>
      <c r="E48" s="3"/>
      <c r="F48" s="4"/>
      <c r="G48" s="27"/>
      <c r="H48" s="37"/>
      <c r="I48" s="37"/>
      <c r="J48" s="37"/>
      <c r="K48" s="37"/>
      <c r="L48" s="37"/>
      <c r="M48" s="37"/>
      <c r="N48" s="37"/>
      <c r="O48" s="27"/>
      <c r="P48" s="27"/>
      <c r="Q48" s="4"/>
      <c r="R48" s="4"/>
      <c r="S48" s="38"/>
      <c r="T48" s="3"/>
      <c r="U48" s="3"/>
      <c r="V48" s="3"/>
      <c r="W48" s="88"/>
      <c r="X48" s="88"/>
    </row>
    <row r="49" spans="1:24" ht="30" customHeight="1" x14ac:dyDescent="0.25">
      <c r="A49" s="95">
        <v>48</v>
      </c>
      <c r="B49" s="34"/>
      <c r="C49" s="3"/>
      <c r="D49" s="34"/>
      <c r="E49" s="3"/>
      <c r="F49" s="4"/>
      <c r="G49" s="27"/>
      <c r="H49" s="37"/>
      <c r="I49" s="37"/>
      <c r="J49" s="37"/>
      <c r="K49" s="37"/>
      <c r="L49" s="37"/>
      <c r="M49" s="37"/>
      <c r="N49" s="37"/>
      <c r="O49" s="27"/>
      <c r="P49" s="27"/>
      <c r="Q49" s="4"/>
      <c r="R49" s="4"/>
      <c r="S49" s="38"/>
      <c r="T49" s="3"/>
      <c r="U49" s="3"/>
      <c r="V49" s="3"/>
      <c r="W49" s="88"/>
      <c r="X49" s="88"/>
    </row>
    <row r="50" spans="1:24" ht="30" customHeight="1" x14ac:dyDescent="0.25">
      <c r="A50" s="95">
        <v>49</v>
      </c>
      <c r="B50" s="34"/>
      <c r="C50" s="3"/>
      <c r="D50" s="34"/>
      <c r="E50" s="3"/>
      <c r="F50" s="4"/>
      <c r="G50" s="27"/>
      <c r="H50" s="37"/>
      <c r="I50" s="37"/>
      <c r="J50" s="37"/>
      <c r="K50" s="37"/>
      <c r="L50" s="37"/>
      <c r="M50" s="37"/>
      <c r="N50" s="37"/>
      <c r="O50" s="27"/>
      <c r="P50" s="27"/>
      <c r="Q50" s="4"/>
      <c r="R50" s="4"/>
      <c r="S50" s="38"/>
      <c r="T50" s="3"/>
      <c r="U50" s="3"/>
      <c r="V50" s="3"/>
      <c r="W50" s="88"/>
      <c r="X50" s="88"/>
    </row>
    <row r="51" spans="1:24" ht="30" customHeight="1" x14ac:dyDescent="0.25">
      <c r="A51" s="95">
        <v>50</v>
      </c>
      <c r="B51" s="34"/>
      <c r="C51" s="3"/>
      <c r="D51" s="34"/>
      <c r="E51" s="3"/>
      <c r="F51" s="4"/>
      <c r="G51" s="27"/>
      <c r="H51" s="37"/>
      <c r="I51" s="37"/>
      <c r="J51" s="37"/>
      <c r="K51" s="37"/>
      <c r="L51" s="37"/>
      <c r="M51" s="37"/>
      <c r="N51" s="37"/>
      <c r="O51" s="27"/>
      <c r="P51" s="27"/>
      <c r="Q51" s="4"/>
      <c r="R51" s="4"/>
      <c r="S51" s="38"/>
      <c r="T51" s="3"/>
      <c r="U51" s="3"/>
      <c r="V51" s="3"/>
      <c r="W51" s="88"/>
      <c r="X51" s="88"/>
    </row>
    <row r="52" spans="1:24" ht="30" customHeight="1" x14ac:dyDescent="0.25">
      <c r="A52" s="95">
        <v>51</v>
      </c>
      <c r="B52" s="34"/>
      <c r="C52" s="3"/>
      <c r="D52" s="34"/>
      <c r="E52" s="3"/>
      <c r="F52" s="4"/>
      <c r="G52" s="27"/>
      <c r="H52" s="37"/>
      <c r="I52" s="37"/>
      <c r="J52" s="37"/>
      <c r="K52" s="37"/>
      <c r="L52" s="37"/>
      <c r="M52" s="37"/>
      <c r="N52" s="37"/>
      <c r="O52" s="27"/>
      <c r="P52" s="27"/>
      <c r="Q52" s="4"/>
      <c r="R52" s="4"/>
      <c r="S52" s="38"/>
      <c r="T52" s="4"/>
      <c r="U52" s="3"/>
      <c r="V52" s="3"/>
      <c r="W52" s="88"/>
      <c r="X52" s="88"/>
    </row>
    <row r="53" spans="1:24" ht="30" customHeight="1" x14ac:dyDescent="0.25">
      <c r="A53" s="95">
        <v>52</v>
      </c>
      <c r="B53" s="34"/>
      <c r="C53" s="3"/>
      <c r="D53" s="34"/>
      <c r="E53" s="3"/>
      <c r="F53" s="4"/>
      <c r="G53" s="27"/>
      <c r="H53" s="37"/>
      <c r="I53" s="37"/>
      <c r="J53" s="37"/>
      <c r="K53" s="37"/>
      <c r="L53" s="37"/>
      <c r="M53" s="37"/>
      <c r="N53" s="37"/>
      <c r="O53" s="27"/>
      <c r="P53" s="27"/>
      <c r="Q53" s="4"/>
      <c r="R53" s="4"/>
      <c r="S53" s="38"/>
      <c r="T53" s="4"/>
      <c r="U53" s="3"/>
      <c r="V53" s="3"/>
      <c r="W53" s="88"/>
      <c r="X53" s="88"/>
    </row>
    <row r="54" spans="1:24" ht="30" customHeight="1" x14ac:dyDescent="0.25">
      <c r="A54" s="95">
        <v>53</v>
      </c>
      <c r="B54" s="34"/>
      <c r="C54" s="3"/>
      <c r="D54" s="34"/>
      <c r="E54" s="3"/>
      <c r="F54" s="4"/>
      <c r="G54" s="27"/>
      <c r="H54" s="37"/>
      <c r="I54" s="37"/>
      <c r="J54" s="37"/>
      <c r="K54" s="37"/>
      <c r="L54" s="37"/>
      <c r="M54" s="37"/>
      <c r="N54" s="37"/>
      <c r="O54" s="27"/>
      <c r="P54" s="27"/>
      <c r="Q54" s="4"/>
      <c r="R54" s="4"/>
      <c r="S54" s="38"/>
      <c r="T54" s="3"/>
      <c r="U54" s="3"/>
      <c r="V54" s="3"/>
      <c r="W54" s="88"/>
      <c r="X54" s="88"/>
    </row>
    <row r="55" spans="1:24" ht="30" customHeight="1" x14ac:dyDescent="0.25">
      <c r="A55" s="95">
        <v>54</v>
      </c>
      <c r="B55" s="34"/>
      <c r="C55" s="3"/>
      <c r="D55" s="34"/>
      <c r="E55" s="3"/>
      <c r="F55" s="4"/>
      <c r="G55" s="27"/>
      <c r="H55" s="37"/>
      <c r="I55" s="37"/>
      <c r="J55" s="37"/>
      <c r="K55" s="37"/>
      <c r="L55" s="37"/>
      <c r="M55" s="37"/>
      <c r="N55" s="37"/>
      <c r="O55" s="27"/>
      <c r="P55" s="27"/>
      <c r="Q55" s="4"/>
      <c r="R55" s="4"/>
      <c r="S55" s="38"/>
      <c r="T55" s="3"/>
      <c r="U55" s="3"/>
      <c r="V55" s="3"/>
      <c r="W55" s="88"/>
      <c r="X55" s="88"/>
    </row>
    <row r="56" spans="1:24" ht="30" customHeight="1" x14ac:dyDescent="0.25">
      <c r="A56" s="95">
        <v>55</v>
      </c>
      <c r="B56" s="34"/>
      <c r="C56" s="3"/>
      <c r="D56" s="34"/>
      <c r="E56" s="3"/>
      <c r="F56" s="4"/>
      <c r="G56" s="27"/>
      <c r="H56" s="37"/>
      <c r="I56" s="37"/>
      <c r="J56" s="37"/>
      <c r="K56" s="37"/>
      <c r="L56" s="37"/>
      <c r="M56" s="37"/>
      <c r="N56" s="37"/>
      <c r="O56" s="27"/>
      <c r="P56" s="27"/>
      <c r="Q56" s="4"/>
      <c r="R56" s="4"/>
      <c r="S56" s="38"/>
      <c r="T56" s="3"/>
      <c r="U56" s="3"/>
      <c r="V56" s="3"/>
      <c r="W56" s="88"/>
      <c r="X56" s="88"/>
    </row>
    <row r="57" spans="1:24" ht="30" customHeight="1" x14ac:dyDescent="0.25">
      <c r="A57" s="95">
        <v>56</v>
      </c>
      <c r="B57" s="34"/>
      <c r="C57" s="3"/>
      <c r="D57" s="34"/>
      <c r="E57" s="3"/>
      <c r="F57" s="4"/>
      <c r="G57" s="27"/>
      <c r="H57" s="37"/>
      <c r="I57" s="37"/>
      <c r="J57" s="37"/>
      <c r="K57" s="37"/>
      <c r="L57" s="37"/>
      <c r="M57" s="37"/>
      <c r="N57" s="37"/>
      <c r="O57" s="27"/>
      <c r="P57" s="27"/>
      <c r="Q57" s="4"/>
      <c r="R57" s="4"/>
      <c r="S57" s="38"/>
      <c r="T57" s="3"/>
      <c r="U57" s="3"/>
      <c r="V57" s="3"/>
      <c r="W57" s="88"/>
      <c r="X57" s="88"/>
    </row>
    <row r="58" spans="1:24" ht="30" customHeight="1" x14ac:dyDescent="0.25">
      <c r="A58" s="95">
        <v>57</v>
      </c>
      <c r="B58" s="34"/>
      <c r="C58" s="3"/>
      <c r="D58" s="34"/>
      <c r="E58" s="3"/>
      <c r="F58" s="4"/>
      <c r="G58" s="27"/>
      <c r="H58" s="37"/>
      <c r="I58" s="37"/>
      <c r="J58" s="37"/>
      <c r="K58" s="37"/>
      <c r="L58" s="37"/>
      <c r="M58" s="37"/>
      <c r="N58" s="37"/>
      <c r="O58" s="27"/>
      <c r="P58" s="27"/>
      <c r="Q58" s="4"/>
      <c r="R58" s="4"/>
      <c r="S58" s="38"/>
      <c r="T58" s="3"/>
      <c r="U58" s="3"/>
      <c r="V58" s="3"/>
      <c r="W58" s="88"/>
      <c r="X58" s="88"/>
    </row>
    <row r="59" spans="1:24" ht="30" customHeight="1" x14ac:dyDescent="0.25">
      <c r="A59" s="95">
        <v>58</v>
      </c>
      <c r="B59" s="34"/>
      <c r="C59" s="3"/>
      <c r="D59" s="34"/>
      <c r="E59" s="3"/>
      <c r="F59" s="4"/>
      <c r="G59" s="27"/>
      <c r="H59" s="37"/>
      <c r="I59" s="37"/>
      <c r="J59" s="37"/>
      <c r="K59" s="37"/>
      <c r="L59" s="37"/>
      <c r="M59" s="37"/>
      <c r="N59" s="37"/>
      <c r="O59" s="27"/>
      <c r="P59" s="27"/>
      <c r="Q59" s="4"/>
      <c r="R59" s="4"/>
      <c r="S59" s="38"/>
      <c r="T59" s="3"/>
      <c r="U59" s="3"/>
      <c r="V59" s="3"/>
      <c r="W59" s="88"/>
      <c r="X59" s="88"/>
    </row>
    <row r="60" spans="1:24" ht="30" customHeight="1" x14ac:dyDescent="0.25">
      <c r="A60" s="95">
        <v>59</v>
      </c>
      <c r="B60" s="34"/>
      <c r="C60" s="3"/>
      <c r="D60" s="34"/>
      <c r="E60" s="3"/>
      <c r="F60" s="4"/>
      <c r="G60" s="27"/>
      <c r="H60" s="37"/>
      <c r="I60" s="37"/>
      <c r="J60" s="37"/>
      <c r="K60" s="37"/>
      <c r="L60" s="37"/>
      <c r="M60" s="37"/>
      <c r="N60" s="37"/>
      <c r="O60" s="27"/>
      <c r="P60" s="27"/>
      <c r="Q60" s="4"/>
      <c r="R60" s="4"/>
      <c r="S60" s="38"/>
      <c r="T60" s="3"/>
      <c r="U60" s="3"/>
      <c r="V60" s="3"/>
      <c r="W60" s="88"/>
      <c r="X60" s="88"/>
    </row>
    <row r="61" spans="1:24" ht="30" customHeight="1" x14ac:dyDescent="0.25">
      <c r="A61" s="95">
        <v>60</v>
      </c>
      <c r="B61" s="34"/>
      <c r="C61" s="3"/>
      <c r="D61" s="34"/>
      <c r="E61" s="3"/>
      <c r="F61" s="4"/>
      <c r="G61" s="27"/>
      <c r="H61" s="37"/>
      <c r="I61" s="37"/>
      <c r="J61" s="37"/>
      <c r="K61" s="37"/>
      <c r="L61" s="37"/>
      <c r="M61" s="37"/>
      <c r="N61" s="37"/>
      <c r="O61" s="27"/>
      <c r="P61" s="27"/>
      <c r="Q61" s="4"/>
      <c r="R61" s="4"/>
      <c r="S61" s="38"/>
      <c r="T61" s="3"/>
      <c r="U61" s="3"/>
      <c r="V61" s="3"/>
      <c r="W61" s="88"/>
      <c r="X61" s="88"/>
    </row>
    <row r="62" spans="1:24" ht="30" customHeight="1" x14ac:dyDescent="0.25">
      <c r="A62" s="95">
        <v>61</v>
      </c>
      <c r="B62" s="34"/>
      <c r="C62" s="3"/>
      <c r="D62" s="34"/>
      <c r="E62" s="3"/>
      <c r="F62" s="4"/>
      <c r="G62" s="27"/>
      <c r="H62" s="37"/>
      <c r="I62" s="37"/>
      <c r="J62" s="37"/>
      <c r="K62" s="37"/>
      <c r="L62" s="37"/>
      <c r="M62" s="37"/>
      <c r="N62" s="37"/>
      <c r="O62" s="27"/>
      <c r="P62" s="27"/>
      <c r="Q62" s="4"/>
      <c r="R62" s="4"/>
      <c r="S62" s="38"/>
      <c r="T62" s="3"/>
      <c r="U62" s="3"/>
      <c r="V62" s="3"/>
      <c r="W62" s="88"/>
      <c r="X62" s="88"/>
    </row>
    <row r="63" spans="1:24" ht="30" customHeight="1" x14ac:dyDescent="0.25">
      <c r="A63" s="95">
        <v>62</v>
      </c>
      <c r="B63" s="35"/>
      <c r="C63" s="3"/>
      <c r="D63" s="35"/>
      <c r="E63" s="3"/>
      <c r="F63" s="4"/>
      <c r="G63" s="27"/>
      <c r="H63" s="37"/>
      <c r="I63" s="37"/>
      <c r="J63" s="37"/>
      <c r="K63" s="37"/>
      <c r="L63" s="37"/>
      <c r="M63" s="37"/>
      <c r="N63" s="37"/>
      <c r="O63" s="27"/>
      <c r="P63" s="27"/>
      <c r="Q63" s="4"/>
      <c r="R63" s="4"/>
      <c r="S63" s="38"/>
      <c r="T63" s="3"/>
      <c r="U63" s="3"/>
      <c r="V63" s="3"/>
      <c r="W63" s="88"/>
      <c r="X63" s="88"/>
    </row>
    <row r="64" spans="1:24" ht="30" customHeight="1" x14ac:dyDescent="0.25">
      <c r="A64" s="95">
        <v>63</v>
      </c>
      <c r="B64" s="35"/>
      <c r="C64" s="3"/>
      <c r="D64" s="35"/>
      <c r="E64" s="3"/>
      <c r="F64" s="4"/>
      <c r="G64" s="27"/>
      <c r="H64" s="37"/>
      <c r="I64" s="37"/>
      <c r="J64" s="37"/>
      <c r="K64" s="37"/>
      <c r="L64" s="37"/>
      <c r="M64" s="37"/>
      <c r="N64" s="37"/>
      <c r="O64" s="27"/>
      <c r="P64" s="27"/>
      <c r="Q64" s="4"/>
      <c r="R64" s="4"/>
      <c r="S64" s="38"/>
      <c r="T64" s="3"/>
      <c r="U64" s="3"/>
      <c r="V64" s="3"/>
      <c r="W64" s="88"/>
      <c r="X64" s="88"/>
    </row>
    <row r="65" spans="1:24" ht="30" customHeight="1" x14ac:dyDescent="0.25">
      <c r="A65" s="95">
        <v>64</v>
      </c>
      <c r="B65" s="35"/>
      <c r="C65" s="3"/>
      <c r="D65" s="35"/>
      <c r="E65" s="3"/>
      <c r="F65" s="4"/>
      <c r="G65" s="27"/>
      <c r="H65" s="37"/>
      <c r="I65" s="37"/>
      <c r="J65" s="37"/>
      <c r="K65" s="37"/>
      <c r="L65" s="37"/>
      <c r="M65" s="37"/>
      <c r="N65" s="37"/>
      <c r="O65" s="27"/>
      <c r="P65" s="27"/>
      <c r="Q65" s="4"/>
      <c r="R65" s="4"/>
      <c r="S65" s="38"/>
      <c r="T65" s="3"/>
      <c r="U65" s="3"/>
      <c r="V65" s="3"/>
      <c r="W65" s="88"/>
      <c r="X65" s="88"/>
    </row>
    <row r="66" spans="1:24" ht="30" customHeight="1" x14ac:dyDescent="0.25">
      <c r="A66" s="95">
        <v>65</v>
      </c>
      <c r="B66" s="36"/>
      <c r="C66" s="3"/>
      <c r="D66" s="36"/>
      <c r="E66" s="3"/>
      <c r="F66" s="4"/>
      <c r="G66" s="27"/>
      <c r="H66" s="37"/>
      <c r="I66" s="37"/>
      <c r="J66" s="37"/>
      <c r="K66" s="37"/>
      <c r="L66" s="37"/>
      <c r="M66" s="37"/>
      <c r="N66" s="37"/>
      <c r="O66" s="27"/>
      <c r="P66" s="27"/>
      <c r="Q66" s="4"/>
      <c r="R66" s="4"/>
      <c r="S66" s="38"/>
      <c r="T66" s="3"/>
      <c r="U66" s="3"/>
      <c r="V66" s="3"/>
      <c r="W66" s="88"/>
      <c r="X66" s="88"/>
    </row>
    <row r="67" spans="1:24" ht="30" customHeight="1" x14ac:dyDescent="0.25">
      <c r="A67" s="95">
        <v>66</v>
      </c>
      <c r="B67" s="34"/>
      <c r="C67" s="3"/>
      <c r="D67" s="34"/>
      <c r="E67" s="3"/>
      <c r="F67" s="4"/>
      <c r="G67" s="27"/>
      <c r="H67" s="37"/>
      <c r="I67" s="37"/>
      <c r="J67" s="37"/>
      <c r="K67" s="37"/>
      <c r="L67" s="37"/>
      <c r="M67" s="37"/>
      <c r="N67" s="37"/>
      <c r="O67" s="27"/>
      <c r="P67" s="27"/>
      <c r="Q67" s="4"/>
      <c r="R67" s="4"/>
      <c r="S67" s="38"/>
      <c r="T67" s="3"/>
      <c r="U67" s="3"/>
      <c r="V67" s="3"/>
      <c r="W67" s="88"/>
      <c r="X67" s="88"/>
    </row>
    <row r="68" spans="1:24" ht="30" customHeight="1" x14ac:dyDescent="0.25">
      <c r="A68" s="95">
        <v>67</v>
      </c>
      <c r="B68" s="34"/>
      <c r="C68" s="3"/>
      <c r="D68" s="34"/>
      <c r="E68" s="3"/>
      <c r="F68" s="4"/>
      <c r="G68" s="27"/>
      <c r="H68" s="37"/>
      <c r="I68" s="37"/>
      <c r="J68" s="37"/>
      <c r="K68" s="37"/>
      <c r="L68" s="37"/>
      <c r="M68" s="37"/>
      <c r="N68" s="37"/>
      <c r="O68" s="27"/>
      <c r="P68" s="27"/>
      <c r="Q68" s="4"/>
      <c r="R68" s="4"/>
      <c r="S68" s="38"/>
      <c r="T68" s="3"/>
      <c r="U68" s="3"/>
      <c r="V68" s="3"/>
      <c r="W68" s="88"/>
      <c r="X68" s="88"/>
    </row>
    <row r="69" spans="1:24" ht="30" customHeight="1" x14ac:dyDescent="0.25">
      <c r="A69" s="95">
        <v>68</v>
      </c>
      <c r="B69" s="34"/>
      <c r="C69" s="3"/>
      <c r="D69" s="34"/>
      <c r="E69" s="3"/>
      <c r="F69" s="4"/>
      <c r="G69" s="27"/>
      <c r="H69" s="37"/>
      <c r="I69" s="37"/>
      <c r="J69" s="37"/>
      <c r="K69" s="37"/>
      <c r="L69" s="37"/>
      <c r="M69" s="37"/>
      <c r="N69" s="37"/>
      <c r="O69" s="27"/>
      <c r="P69" s="27"/>
      <c r="Q69" s="4"/>
      <c r="R69" s="4"/>
      <c r="S69" s="38"/>
      <c r="T69" s="3"/>
      <c r="U69" s="3"/>
      <c r="V69" s="3"/>
      <c r="W69" s="88"/>
      <c r="X69" s="88"/>
    </row>
    <row r="70" spans="1:24" ht="30" customHeight="1" x14ac:dyDescent="0.25">
      <c r="A70" s="95">
        <v>69</v>
      </c>
      <c r="B70" s="34"/>
      <c r="C70" s="3"/>
      <c r="D70" s="34"/>
      <c r="E70" s="3"/>
      <c r="F70" s="4"/>
      <c r="G70" s="27"/>
      <c r="H70" s="37"/>
      <c r="I70" s="37"/>
      <c r="J70" s="37"/>
      <c r="K70" s="37"/>
      <c r="L70" s="37"/>
      <c r="M70" s="37"/>
      <c r="N70" s="37"/>
      <c r="O70" s="27"/>
      <c r="P70" s="27"/>
      <c r="Q70" s="4"/>
      <c r="R70" s="4"/>
      <c r="S70" s="38"/>
      <c r="T70" s="3"/>
      <c r="U70" s="3"/>
      <c r="V70" s="3"/>
      <c r="W70" s="88"/>
      <c r="X70" s="88"/>
    </row>
    <row r="71" spans="1:24" ht="30" customHeight="1" x14ac:dyDescent="0.25">
      <c r="A71" s="95">
        <v>70</v>
      </c>
      <c r="B71" s="36"/>
      <c r="C71" s="3"/>
      <c r="D71" s="36"/>
      <c r="E71" s="3"/>
      <c r="F71" s="4"/>
      <c r="G71" s="27"/>
      <c r="H71" s="37"/>
      <c r="I71" s="37"/>
      <c r="J71" s="37"/>
      <c r="K71" s="37"/>
      <c r="L71" s="37"/>
      <c r="M71" s="37"/>
      <c r="N71" s="37"/>
      <c r="O71" s="27"/>
      <c r="P71" s="27"/>
      <c r="Q71" s="4"/>
      <c r="R71" s="4"/>
      <c r="S71" s="38"/>
      <c r="T71" s="3"/>
      <c r="U71" s="3"/>
      <c r="V71" s="3"/>
      <c r="W71" s="88"/>
      <c r="X71" s="88"/>
    </row>
    <row r="72" spans="1:24" ht="30" customHeight="1" x14ac:dyDescent="0.25">
      <c r="A72" s="95">
        <v>71</v>
      </c>
      <c r="B72" s="36"/>
      <c r="C72" s="3"/>
      <c r="D72" s="36"/>
      <c r="E72" s="3"/>
      <c r="F72" s="4"/>
      <c r="G72" s="27"/>
      <c r="H72" s="37"/>
      <c r="I72" s="37"/>
      <c r="J72" s="37"/>
      <c r="K72" s="37"/>
      <c r="L72" s="37"/>
      <c r="M72" s="37"/>
      <c r="N72" s="37"/>
      <c r="O72" s="27"/>
      <c r="P72" s="27"/>
      <c r="Q72" s="4"/>
      <c r="R72" s="4"/>
      <c r="S72" s="38"/>
      <c r="T72" s="3"/>
      <c r="U72" s="3"/>
      <c r="V72" s="3"/>
      <c r="W72" s="88"/>
      <c r="X72" s="88"/>
    </row>
    <row r="73" spans="1:24" ht="30" customHeight="1" x14ac:dyDescent="0.25">
      <c r="A73" s="95">
        <v>72</v>
      </c>
      <c r="B73" s="32"/>
      <c r="C73" s="3"/>
      <c r="D73" s="32"/>
      <c r="E73" s="3"/>
      <c r="F73" s="4"/>
      <c r="G73" s="27"/>
      <c r="H73" s="37"/>
      <c r="I73" s="37"/>
      <c r="J73" s="37"/>
      <c r="K73" s="37"/>
      <c r="L73" s="37"/>
      <c r="M73" s="37"/>
      <c r="N73" s="37"/>
      <c r="O73" s="27"/>
      <c r="P73" s="27"/>
      <c r="Q73" s="4"/>
      <c r="R73" s="4"/>
      <c r="S73" s="38"/>
      <c r="T73" s="3"/>
      <c r="U73" s="3"/>
      <c r="V73" s="3"/>
      <c r="W73" s="88"/>
      <c r="X73" s="88"/>
    </row>
    <row r="74" spans="1:24" ht="30" customHeight="1" x14ac:dyDescent="0.25">
      <c r="A74" s="95">
        <v>73</v>
      </c>
      <c r="B74" s="32"/>
      <c r="C74" s="3"/>
      <c r="D74" s="32"/>
      <c r="E74" s="3"/>
      <c r="F74" s="4"/>
      <c r="G74" s="27"/>
      <c r="H74" s="37"/>
      <c r="I74" s="37"/>
      <c r="J74" s="37"/>
      <c r="K74" s="37"/>
      <c r="L74" s="37"/>
      <c r="M74" s="37"/>
      <c r="N74" s="37"/>
      <c r="O74" s="27"/>
      <c r="P74" s="27"/>
      <c r="Q74" s="4"/>
      <c r="R74" s="4"/>
      <c r="S74" s="38"/>
      <c r="T74" s="3"/>
      <c r="U74" s="3"/>
      <c r="V74" s="3"/>
      <c r="W74" s="88"/>
      <c r="X74" s="88"/>
    </row>
    <row r="75" spans="1:24" ht="30" customHeight="1" x14ac:dyDescent="0.25">
      <c r="A75" s="95">
        <v>74</v>
      </c>
      <c r="B75" s="3"/>
      <c r="C75" s="3"/>
      <c r="D75" s="3"/>
      <c r="E75" s="3"/>
      <c r="F75" s="4"/>
      <c r="G75" s="27"/>
      <c r="H75" s="37"/>
      <c r="I75" s="37"/>
      <c r="J75" s="37"/>
      <c r="K75" s="37"/>
      <c r="L75" s="37"/>
      <c r="M75" s="37"/>
      <c r="N75" s="37"/>
      <c r="O75" s="27"/>
      <c r="P75" s="27"/>
      <c r="Q75" s="4"/>
      <c r="R75" s="4"/>
      <c r="S75" s="38"/>
      <c r="T75" s="3"/>
      <c r="U75" s="3"/>
      <c r="V75" s="3"/>
      <c r="W75" s="88"/>
      <c r="X75" s="88"/>
    </row>
    <row r="76" spans="1:24" ht="30" customHeight="1" x14ac:dyDescent="0.25">
      <c r="A76" s="95">
        <v>75</v>
      </c>
      <c r="B76" s="3"/>
      <c r="C76" s="3"/>
      <c r="D76" s="3"/>
      <c r="E76" s="3"/>
      <c r="F76" s="4"/>
      <c r="G76" s="27"/>
      <c r="H76" s="37"/>
      <c r="I76" s="37"/>
      <c r="J76" s="37"/>
      <c r="K76" s="37"/>
      <c r="L76" s="37"/>
      <c r="M76" s="37"/>
      <c r="N76" s="37"/>
      <c r="O76" s="27"/>
      <c r="P76" s="27"/>
      <c r="Q76" s="4"/>
      <c r="R76" s="4"/>
      <c r="S76" s="38"/>
      <c r="T76" s="3"/>
      <c r="U76" s="3"/>
      <c r="V76" s="3"/>
      <c r="W76" s="88"/>
      <c r="X76" s="88"/>
    </row>
    <row r="77" spans="1:24" ht="30" customHeight="1" x14ac:dyDescent="0.25">
      <c r="A77" s="95">
        <v>76</v>
      </c>
      <c r="B77" s="3"/>
      <c r="C77" s="3"/>
      <c r="D77" s="3"/>
      <c r="E77" s="3"/>
      <c r="F77" s="4"/>
      <c r="G77" s="27"/>
      <c r="H77" s="37"/>
      <c r="I77" s="37"/>
      <c r="J77" s="37"/>
      <c r="K77" s="37"/>
      <c r="L77" s="37"/>
      <c r="M77" s="37"/>
      <c r="N77" s="37"/>
      <c r="O77" s="27"/>
      <c r="P77" s="27"/>
      <c r="Q77" s="4"/>
      <c r="R77" s="4"/>
      <c r="S77" s="38"/>
      <c r="T77" s="3"/>
      <c r="U77" s="3"/>
      <c r="V77" s="3"/>
      <c r="W77" s="88"/>
      <c r="X77" s="88"/>
    </row>
    <row r="78" spans="1:24" ht="30" customHeight="1" x14ac:dyDescent="0.25">
      <c r="A78" s="95">
        <v>77</v>
      </c>
      <c r="B78" s="3"/>
      <c r="C78" s="3"/>
      <c r="D78" s="3"/>
      <c r="E78" s="3"/>
      <c r="F78" s="4"/>
      <c r="G78" s="27"/>
      <c r="H78" s="37"/>
      <c r="I78" s="37"/>
      <c r="J78" s="37"/>
      <c r="K78" s="37"/>
      <c r="L78" s="37"/>
      <c r="M78" s="37"/>
      <c r="N78" s="37"/>
      <c r="O78" s="27"/>
      <c r="P78" s="27"/>
      <c r="Q78" s="4"/>
      <c r="R78" s="4"/>
      <c r="S78" s="38"/>
      <c r="T78" s="3"/>
      <c r="U78" s="3"/>
      <c r="V78" s="3"/>
      <c r="W78" s="88"/>
      <c r="X78" s="88"/>
    </row>
    <row r="79" spans="1:24" ht="30" customHeight="1" x14ac:dyDescent="0.25">
      <c r="A79" s="95">
        <v>78</v>
      </c>
      <c r="B79" s="3"/>
      <c r="C79" s="3"/>
      <c r="D79" s="3"/>
      <c r="E79" s="3"/>
      <c r="F79" s="4"/>
      <c r="G79" s="27"/>
      <c r="H79" s="37"/>
      <c r="I79" s="37"/>
      <c r="J79" s="37"/>
      <c r="K79" s="37"/>
      <c r="L79" s="37"/>
      <c r="M79" s="37"/>
      <c r="N79" s="37"/>
      <c r="O79" s="27"/>
      <c r="P79" s="27"/>
      <c r="Q79" s="4"/>
      <c r="R79" s="4"/>
      <c r="S79" s="38"/>
      <c r="T79" s="3"/>
      <c r="U79" s="3"/>
      <c r="V79" s="3"/>
      <c r="W79" s="88"/>
      <c r="X79" s="88"/>
    </row>
    <row r="80" spans="1:24" ht="30" customHeight="1" x14ac:dyDescent="0.25">
      <c r="A80" s="95">
        <v>79</v>
      </c>
      <c r="B80" s="3"/>
      <c r="C80" s="3"/>
      <c r="D80" s="3"/>
      <c r="E80" s="3"/>
      <c r="F80" s="4"/>
      <c r="G80" s="27"/>
      <c r="H80" s="37"/>
      <c r="I80" s="37"/>
      <c r="J80" s="37"/>
      <c r="K80" s="37"/>
      <c r="L80" s="37"/>
      <c r="M80" s="37"/>
      <c r="N80" s="37"/>
      <c r="O80" s="27"/>
      <c r="P80" s="27"/>
      <c r="Q80" s="4"/>
      <c r="R80" s="4"/>
      <c r="S80" s="38"/>
      <c r="T80" s="3"/>
      <c r="U80" s="3"/>
      <c r="V80" s="3"/>
      <c r="W80" s="88"/>
      <c r="X80" s="88"/>
    </row>
    <row r="81" spans="1:24" ht="30" customHeight="1" x14ac:dyDescent="0.25">
      <c r="A81" s="95">
        <v>80</v>
      </c>
      <c r="B81" s="3"/>
      <c r="C81" s="3"/>
      <c r="D81" s="3"/>
      <c r="E81" s="3"/>
      <c r="F81" s="4"/>
      <c r="G81" s="27"/>
      <c r="H81" s="37"/>
      <c r="I81" s="37"/>
      <c r="J81" s="37"/>
      <c r="K81" s="37"/>
      <c r="L81" s="37"/>
      <c r="M81" s="37"/>
      <c r="N81" s="37"/>
      <c r="O81" s="27"/>
      <c r="P81" s="27"/>
      <c r="Q81" s="4"/>
      <c r="R81" s="4"/>
      <c r="S81" s="38"/>
      <c r="T81" s="3"/>
      <c r="U81" s="3"/>
      <c r="V81" s="3"/>
      <c r="W81" s="88"/>
      <c r="X81" s="88"/>
    </row>
    <row r="82" spans="1:24" ht="30" customHeight="1" x14ac:dyDescent="0.25">
      <c r="A82" s="95">
        <v>81</v>
      </c>
      <c r="B82" s="3"/>
      <c r="C82" s="3"/>
      <c r="D82" s="3"/>
      <c r="E82" s="3"/>
      <c r="F82" s="4"/>
      <c r="G82" s="27"/>
      <c r="H82" s="37"/>
      <c r="I82" s="37"/>
      <c r="J82" s="37"/>
      <c r="K82" s="37"/>
      <c r="L82" s="37"/>
      <c r="M82" s="37"/>
      <c r="N82" s="37"/>
      <c r="O82" s="27"/>
      <c r="P82" s="27"/>
      <c r="Q82" s="4"/>
      <c r="R82" s="4"/>
      <c r="S82" s="38"/>
      <c r="T82" s="3"/>
      <c r="U82" s="3"/>
      <c r="V82" s="3"/>
      <c r="W82" s="88"/>
      <c r="X82" s="88"/>
    </row>
    <row r="83" spans="1:24" ht="30" customHeight="1" x14ac:dyDescent="0.25">
      <c r="A83" s="95">
        <v>82</v>
      </c>
      <c r="B83" s="3"/>
      <c r="C83" s="3"/>
      <c r="D83" s="3"/>
      <c r="E83" s="3"/>
      <c r="F83" s="4"/>
      <c r="G83" s="27"/>
      <c r="H83" s="37"/>
      <c r="I83" s="37"/>
      <c r="J83" s="37"/>
      <c r="K83" s="37"/>
      <c r="L83" s="37"/>
      <c r="M83" s="37"/>
      <c r="N83" s="37"/>
      <c r="O83" s="27"/>
      <c r="P83" s="27"/>
      <c r="Q83" s="4"/>
      <c r="R83" s="4"/>
      <c r="S83" s="38"/>
      <c r="T83" s="3"/>
      <c r="U83" s="3"/>
      <c r="V83" s="3"/>
      <c r="W83" s="88"/>
      <c r="X83" s="88"/>
    </row>
    <row r="84" spans="1:24" ht="30" customHeight="1" x14ac:dyDescent="0.25">
      <c r="A84" s="95">
        <v>83</v>
      </c>
      <c r="B84" s="3"/>
      <c r="C84" s="3"/>
      <c r="D84" s="3"/>
      <c r="E84" s="3"/>
      <c r="F84" s="4"/>
      <c r="G84" s="27"/>
      <c r="H84" s="37"/>
      <c r="I84" s="37"/>
      <c r="J84" s="37"/>
      <c r="K84" s="37"/>
      <c r="L84" s="37"/>
      <c r="M84" s="37"/>
      <c r="N84" s="37"/>
      <c r="O84" s="27"/>
      <c r="P84" s="27"/>
      <c r="Q84" s="4"/>
      <c r="R84" s="4"/>
      <c r="S84" s="38"/>
      <c r="T84" s="3"/>
      <c r="U84" s="3"/>
      <c r="V84" s="3"/>
      <c r="W84" s="88"/>
      <c r="X84" s="88"/>
    </row>
    <row r="85" spans="1:24" ht="30" customHeight="1" x14ac:dyDescent="0.25">
      <c r="A85" s="95">
        <v>84</v>
      </c>
      <c r="B85" s="3"/>
      <c r="C85" s="3"/>
      <c r="D85" s="3"/>
      <c r="E85" s="3"/>
      <c r="F85" s="4"/>
      <c r="G85" s="27"/>
      <c r="H85" s="37"/>
      <c r="I85" s="37"/>
      <c r="J85" s="37"/>
      <c r="K85" s="37"/>
      <c r="L85" s="37"/>
      <c r="M85" s="37"/>
      <c r="N85" s="37"/>
      <c r="O85" s="27"/>
      <c r="P85" s="27"/>
      <c r="Q85" s="4"/>
      <c r="R85" s="4"/>
      <c r="S85" s="38"/>
      <c r="T85" s="3"/>
      <c r="U85" s="3"/>
      <c r="V85" s="3"/>
      <c r="W85" s="88"/>
      <c r="X85" s="88"/>
    </row>
    <row r="86" spans="1:24" ht="30" customHeight="1" x14ac:dyDescent="0.25">
      <c r="A86" s="95">
        <v>85</v>
      </c>
      <c r="B86" s="3"/>
      <c r="C86" s="3"/>
      <c r="D86" s="3"/>
      <c r="E86" s="3"/>
      <c r="F86" s="4"/>
      <c r="G86" s="27"/>
      <c r="H86" s="37"/>
      <c r="I86" s="37"/>
      <c r="J86" s="37"/>
      <c r="K86" s="37"/>
      <c r="L86" s="37"/>
      <c r="M86" s="37"/>
      <c r="N86" s="37"/>
      <c r="O86" s="27"/>
      <c r="P86" s="27"/>
      <c r="Q86" s="4"/>
      <c r="R86" s="4"/>
      <c r="S86" s="38"/>
      <c r="T86" s="3"/>
      <c r="U86" s="3"/>
      <c r="V86" s="3"/>
      <c r="W86" s="88"/>
      <c r="X86" s="88"/>
    </row>
    <row r="87" spans="1:24" ht="30" customHeight="1" x14ac:dyDescent="0.25">
      <c r="A87" s="95">
        <v>86</v>
      </c>
      <c r="B87" s="3"/>
      <c r="C87" s="3"/>
      <c r="D87" s="3"/>
      <c r="E87" s="3"/>
      <c r="F87" s="4"/>
      <c r="G87" s="27"/>
      <c r="H87" s="37"/>
      <c r="I87" s="37"/>
      <c r="J87" s="37"/>
      <c r="K87" s="37"/>
      <c r="L87" s="37"/>
      <c r="M87" s="37"/>
      <c r="N87" s="37"/>
      <c r="O87" s="27"/>
      <c r="P87" s="27"/>
      <c r="Q87" s="4"/>
      <c r="R87" s="4"/>
      <c r="S87" s="38"/>
      <c r="T87" s="3"/>
      <c r="U87" s="3"/>
      <c r="V87" s="3"/>
      <c r="W87" s="88"/>
      <c r="X87" s="88"/>
    </row>
    <row r="88" spans="1:24" ht="30" customHeight="1" x14ac:dyDescent="0.25">
      <c r="A88" s="95">
        <v>87</v>
      </c>
      <c r="B88" s="3"/>
      <c r="C88" s="3"/>
      <c r="D88" s="3"/>
      <c r="E88" s="3"/>
      <c r="F88" s="4"/>
      <c r="G88" s="27"/>
      <c r="H88" s="37"/>
      <c r="I88" s="37"/>
      <c r="J88" s="37"/>
      <c r="K88" s="37"/>
      <c r="L88" s="37"/>
      <c r="M88" s="37"/>
      <c r="N88" s="37"/>
      <c r="O88" s="27"/>
      <c r="P88" s="27"/>
      <c r="Q88" s="4"/>
      <c r="R88" s="4"/>
      <c r="S88" s="38"/>
      <c r="T88" s="3"/>
      <c r="U88" s="3"/>
      <c r="V88" s="3"/>
      <c r="W88" s="88"/>
      <c r="X88" s="88"/>
    </row>
    <row r="89" spans="1:24" ht="30" customHeight="1" x14ac:dyDescent="0.25">
      <c r="A89" s="95">
        <v>88</v>
      </c>
      <c r="B89" s="3"/>
      <c r="C89" s="3"/>
      <c r="D89" s="3"/>
      <c r="E89" s="3"/>
      <c r="F89" s="4"/>
      <c r="G89" s="27"/>
      <c r="H89" s="37"/>
      <c r="I89" s="37"/>
      <c r="J89" s="37"/>
      <c r="K89" s="37"/>
      <c r="L89" s="37"/>
      <c r="M89" s="37"/>
      <c r="N89" s="37"/>
      <c r="O89" s="27"/>
      <c r="P89" s="27"/>
      <c r="Q89" s="4"/>
      <c r="R89" s="4"/>
      <c r="S89" s="38"/>
      <c r="T89" s="3"/>
      <c r="U89" s="3"/>
      <c r="V89" s="3"/>
      <c r="W89" s="88"/>
      <c r="X89" s="88"/>
    </row>
    <row r="90" spans="1:24" ht="30" customHeight="1" x14ac:dyDescent="0.25">
      <c r="A90" s="95">
        <v>89</v>
      </c>
      <c r="B90" s="3"/>
      <c r="C90" s="3"/>
      <c r="D90" s="3"/>
      <c r="E90" s="3"/>
      <c r="F90" s="4"/>
      <c r="G90" s="27"/>
      <c r="H90" s="37"/>
      <c r="I90" s="37"/>
      <c r="J90" s="37"/>
      <c r="K90" s="37"/>
      <c r="L90" s="37"/>
      <c r="M90" s="37"/>
      <c r="N90" s="37"/>
      <c r="O90" s="27"/>
      <c r="P90" s="27"/>
      <c r="Q90" s="4"/>
      <c r="R90" s="4"/>
      <c r="S90" s="38"/>
      <c r="T90" s="3"/>
      <c r="U90" s="3"/>
      <c r="V90" s="3"/>
      <c r="W90" s="88"/>
      <c r="X90" s="88"/>
    </row>
    <row r="91" spans="1:24" ht="30" customHeight="1" x14ac:dyDescent="0.25">
      <c r="A91" s="95">
        <v>90</v>
      </c>
      <c r="B91" s="3"/>
      <c r="C91" s="3"/>
      <c r="D91" s="3"/>
      <c r="E91" s="3"/>
      <c r="F91" s="4"/>
      <c r="G91" s="27"/>
      <c r="H91" s="37"/>
      <c r="I91" s="37"/>
      <c r="J91" s="37"/>
      <c r="K91" s="37"/>
      <c r="L91" s="37"/>
      <c r="M91" s="37"/>
      <c r="N91" s="37"/>
      <c r="O91" s="27"/>
      <c r="P91" s="27"/>
      <c r="Q91" s="4"/>
      <c r="R91" s="4"/>
      <c r="S91" s="38"/>
      <c r="T91" s="3"/>
      <c r="U91" s="3"/>
      <c r="V91" s="3"/>
      <c r="W91" s="88"/>
      <c r="X91" s="88"/>
    </row>
    <row r="92" spans="1:24" ht="30" customHeight="1" x14ac:dyDescent="0.25">
      <c r="A92" s="95">
        <v>91</v>
      </c>
      <c r="B92" s="3"/>
      <c r="C92" s="3"/>
      <c r="D92" s="3"/>
      <c r="E92" s="3"/>
      <c r="F92" s="4"/>
      <c r="G92" s="27"/>
      <c r="H92" s="37"/>
      <c r="I92" s="37"/>
      <c r="J92" s="37"/>
      <c r="K92" s="37"/>
      <c r="L92" s="37"/>
      <c r="M92" s="37"/>
      <c r="N92" s="37"/>
      <c r="O92" s="27"/>
      <c r="P92" s="27"/>
      <c r="Q92" s="4"/>
      <c r="R92" s="4"/>
      <c r="S92" s="38"/>
      <c r="T92" s="3"/>
      <c r="U92" s="3"/>
      <c r="V92" s="3"/>
      <c r="W92" s="88"/>
      <c r="X92" s="88"/>
    </row>
    <row r="93" spans="1:24" ht="30" customHeight="1" x14ac:dyDescent="0.25">
      <c r="A93" s="95">
        <v>92</v>
      </c>
      <c r="B93" s="3"/>
      <c r="C93" s="3"/>
      <c r="D93" s="3"/>
      <c r="E93" s="3"/>
      <c r="F93" s="4"/>
      <c r="G93" s="27"/>
      <c r="H93" s="37"/>
      <c r="I93" s="37"/>
      <c r="J93" s="37"/>
      <c r="K93" s="37"/>
      <c r="L93" s="37"/>
      <c r="M93" s="37"/>
      <c r="N93" s="37"/>
      <c r="O93" s="27"/>
      <c r="P93" s="27"/>
      <c r="Q93" s="4"/>
      <c r="R93" s="4"/>
      <c r="S93" s="38"/>
      <c r="T93" s="3"/>
      <c r="U93" s="3"/>
      <c r="V93" s="3"/>
      <c r="W93" s="88"/>
      <c r="X93" s="88"/>
    </row>
    <row r="94" spans="1:24" ht="30" customHeight="1" x14ac:dyDescent="0.25">
      <c r="A94" s="95">
        <v>93</v>
      </c>
      <c r="B94" s="3"/>
      <c r="C94" s="3"/>
      <c r="D94" s="3"/>
      <c r="E94" s="3"/>
      <c r="F94" s="4"/>
      <c r="G94" s="27"/>
      <c r="H94" s="37"/>
      <c r="I94" s="37"/>
      <c r="J94" s="37"/>
      <c r="K94" s="37"/>
      <c r="L94" s="37"/>
      <c r="M94" s="37"/>
      <c r="N94" s="37"/>
      <c r="O94" s="27"/>
      <c r="P94" s="27"/>
      <c r="Q94" s="4"/>
      <c r="R94" s="4"/>
      <c r="S94" s="38"/>
      <c r="T94" s="3"/>
      <c r="U94" s="3"/>
      <c r="V94" s="3"/>
      <c r="W94" s="88"/>
      <c r="X94" s="88"/>
    </row>
    <row r="95" spans="1:24" ht="30" customHeight="1" x14ac:dyDescent="0.25">
      <c r="A95" s="95">
        <v>94</v>
      </c>
      <c r="B95" s="3"/>
      <c r="C95" s="3"/>
      <c r="D95" s="3"/>
      <c r="E95" s="3"/>
      <c r="F95" s="4"/>
      <c r="G95" s="27"/>
      <c r="H95" s="37"/>
      <c r="I95" s="37"/>
      <c r="J95" s="37"/>
      <c r="K95" s="37"/>
      <c r="L95" s="37"/>
      <c r="M95" s="37"/>
      <c r="N95" s="37"/>
      <c r="O95" s="27"/>
      <c r="P95" s="27"/>
      <c r="Q95" s="4"/>
      <c r="R95" s="4"/>
      <c r="S95" s="38"/>
      <c r="T95" s="3"/>
      <c r="U95" s="3"/>
      <c r="V95" s="3"/>
      <c r="W95" s="88"/>
      <c r="X95" s="88"/>
    </row>
    <row r="96" spans="1:24" ht="30" customHeight="1" x14ac:dyDescent="0.25">
      <c r="A96" s="95">
        <v>95</v>
      </c>
      <c r="B96" s="3"/>
      <c r="C96" s="3"/>
      <c r="D96" s="3"/>
      <c r="E96" s="3"/>
      <c r="F96" s="4"/>
      <c r="G96" s="27"/>
      <c r="H96" s="37"/>
      <c r="I96" s="37"/>
      <c r="J96" s="37"/>
      <c r="K96" s="37"/>
      <c r="L96" s="37"/>
      <c r="M96" s="37"/>
      <c r="N96" s="37"/>
      <c r="O96" s="27"/>
      <c r="P96" s="27"/>
      <c r="Q96" s="4"/>
      <c r="R96" s="4"/>
      <c r="S96" s="38"/>
      <c r="T96" s="3"/>
      <c r="U96" s="3"/>
      <c r="V96" s="3"/>
      <c r="W96" s="88"/>
      <c r="X96" s="88"/>
    </row>
    <row r="97" spans="1:24" ht="30" customHeight="1" x14ac:dyDescent="0.25">
      <c r="A97" s="95">
        <v>96</v>
      </c>
      <c r="B97" s="3"/>
      <c r="C97" s="3"/>
      <c r="D97" s="3"/>
      <c r="E97" s="3"/>
      <c r="F97" s="4"/>
      <c r="G97" s="27"/>
      <c r="H97" s="37"/>
      <c r="I97" s="37"/>
      <c r="J97" s="37"/>
      <c r="K97" s="37"/>
      <c r="L97" s="37"/>
      <c r="M97" s="37"/>
      <c r="N97" s="37"/>
      <c r="O97" s="27"/>
      <c r="P97" s="27"/>
      <c r="Q97" s="4"/>
      <c r="R97" s="4"/>
      <c r="S97" s="38"/>
      <c r="T97" s="3"/>
      <c r="U97" s="3"/>
      <c r="V97" s="3"/>
      <c r="W97" s="88"/>
      <c r="X97" s="88"/>
    </row>
    <row r="98" spans="1:24" ht="30" customHeight="1" x14ac:dyDescent="0.25">
      <c r="A98" s="95">
        <v>97</v>
      </c>
      <c r="B98" s="3"/>
      <c r="C98" s="3"/>
      <c r="D98" s="3"/>
      <c r="E98" s="3"/>
      <c r="F98" s="4"/>
      <c r="G98" s="27"/>
      <c r="H98" s="37"/>
      <c r="I98" s="37"/>
      <c r="J98" s="37"/>
      <c r="K98" s="37"/>
      <c r="L98" s="37"/>
      <c r="M98" s="37"/>
      <c r="N98" s="37"/>
      <c r="O98" s="27"/>
      <c r="P98" s="27"/>
      <c r="Q98" s="4"/>
      <c r="R98" s="4"/>
      <c r="S98" s="38"/>
      <c r="T98" s="3"/>
      <c r="U98" s="3"/>
      <c r="V98" s="3"/>
      <c r="W98" s="88"/>
      <c r="X98" s="88"/>
    </row>
    <row r="99" spans="1:24" ht="30" customHeight="1" x14ac:dyDescent="0.25">
      <c r="A99" s="95">
        <v>98</v>
      </c>
      <c r="B99" s="3"/>
      <c r="C99" s="3"/>
      <c r="D99" s="3"/>
      <c r="E99" s="3"/>
      <c r="F99" s="4"/>
      <c r="G99" s="27"/>
      <c r="H99" s="37"/>
      <c r="I99" s="37"/>
      <c r="J99" s="37"/>
      <c r="K99" s="37"/>
      <c r="L99" s="37"/>
      <c r="M99" s="37"/>
      <c r="N99" s="37"/>
      <c r="O99" s="27"/>
      <c r="P99" s="27"/>
      <c r="Q99" s="4"/>
      <c r="R99" s="4"/>
      <c r="S99" s="38"/>
      <c r="T99" s="3"/>
      <c r="U99" s="3"/>
      <c r="V99" s="3"/>
      <c r="W99" s="88"/>
      <c r="X99" s="88"/>
    </row>
    <row r="100" spans="1:24" ht="30" customHeight="1" x14ac:dyDescent="0.25">
      <c r="A100" s="95">
        <v>99</v>
      </c>
      <c r="B100" s="3"/>
      <c r="C100" s="3"/>
      <c r="D100" s="3"/>
      <c r="E100" s="3"/>
      <c r="F100" s="4"/>
      <c r="G100" s="27"/>
      <c r="H100" s="37"/>
      <c r="I100" s="37"/>
      <c r="J100" s="37"/>
      <c r="K100" s="37"/>
      <c r="L100" s="37"/>
      <c r="M100" s="37"/>
      <c r="N100" s="37"/>
      <c r="O100" s="27"/>
      <c r="P100" s="27"/>
      <c r="Q100" s="4"/>
      <c r="R100" s="4"/>
      <c r="S100" s="38"/>
      <c r="T100" s="3"/>
      <c r="U100" s="3"/>
      <c r="V100" s="3"/>
      <c r="W100" s="88"/>
      <c r="X100" s="88"/>
    </row>
    <row r="101" spans="1:24" ht="30" customHeight="1" x14ac:dyDescent="0.25">
      <c r="A101" s="95">
        <v>100</v>
      </c>
      <c r="B101" s="3"/>
      <c r="C101" s="3"/>
      <c r="D101" s="3"/>
      <c r="E101" s="3"/>
      <c r="F101" s="4"/>
      <c r="G101" s="27"/>
      <c r="H101" s="37"/>
      <c r="I101" s="37"/>
      <c r="J101" s="37"/>
      <c r="K101" s="37"/>
      <c r="L101" s="37"/>
      <c r="M101" s="37"/>
      <c r="N101" s="37"/>
      <c r="O101" s="27"/>
      <c r="P101" s="27"/>
      <c r="Q101" s="4"/>
      <c r="R101" s="4"/>
      <c r="S101" s="38"/>
      <c r="T101" s="3"/>
      <c r="U101" s="3"/>
      <c r="V101" s="3"/>
      <c r="W101" s="88"/>
      <c r="X101" s="88"/>
    </row>
    <row r="102" spans="1:24" ht="30" customHeight="1" x14ac:dyDescent="0.25">
      <c r="A102" s="95">
        <v>101</v>
      </c>
      <c r="B102" s="3"/>
      <c r="C102" s="3"/>
      <c r="D102" s="3"/>
      <c r="E102" s="3"/>
      <c r="F102" s="4"/>
      <c r="G102" s="27"/>
      <c r="H102" s="37"/>
      <c r="I102" s="37"/>
      <c r="J102" s="37"/>
      <c r="K102" s="37"/>
      <c r="L102" s="37"/>
      <c r="M102" s="37"/>
      <c r="N102" s="37"/>
      <c r="O102" s="27"/>
      <c r="P102" s="27"/>
      <c r="Q102" s="4"/>
      <c r="R102" s="4"/>
      <c r="S102" s="38"/>
      <c r="T102" s="3"/>
      <c r="U102" s="3"/>
      <c r="V102" s="3"/>
      <c r="W102" s="88"/>
      <c r="X102" s="88"/>
    </row>
    <row r="103" spans="1:24" ht="30" customHeight="1" x14ac:dyDescent="0.25">
      <c r="A103" s="95">
        <v>102</v>
      </c>
      <c r="B103" s="3"/>
      <c r="C103" s="3"/>
      <c r="D103" s="3"/>
      <c r="E103" s="3"/>
      <c r="F103" s="4"/>
      <c r="G103" s="27"/>
      <c r="H103" s="37"/>
      <c r="I103" s="37"/>
      <c r="J103" s="37"/>
      <c r="K103" s="37"/>
      <c r="L103" s="37"/>
      <c r="M103" s="37"/>
      <c r="N103" s="37"/>
      <c r="O103" s="27"/>
      <c r="P103" s="27"/>
      <c r="Q103" s="4"/>
      <c r="R103" s="4"/>
      <c r="S103" s="38"/>
      <c r="T103" s="3"/>
      <c r="U103" s="3"/>
      <c r="V103" s="3"/>
      <c r="W103" s="88"/>
      <c r="X103" s="88"/>
    </row>
    <row r="104" spans="1:24" ht="30" customHeight="1" x14ac:dyDescent="0.25">
      <c r="A104" s="95">
        <v>103</v>
      </c>
      <c r="B104" s="3"/>
      <c r="C104" s="3"/>
      <c r="D104" s="3"/>
      <c r="E104" s="3"/>
      <c r="F104" s="4"/>
      <c r="G104" s="27"/>
      <c r="H104" s="37"/>
      <c r="I104" s="37"/>
      <c r="J104" s="37"/>
      <c r="K104" s="37"/>
      <c r="L104" s="37"/>
      <c r="M104" s="37"/>
      <c r="N104" s="37"/>
      <c r="O104" s="27"/>
      <c r="P104" s="27"/>
      <c r="Q104" s="4"/>
      <c r="R104" s="4"/>
      <c r="S104" s="38"/>
      <c r="T104" s="3"/>
      <c r="U104" s="3"/>
      <c r="V104" s="3"/>
      <c r="W104" s="88"/>
      <c r="X104" s="88"/>
    </row>
    <row r="105" spans="1:24" ht="30" customHeight="1" x14ac:dyDescent="0.25">
      <c r="A105" s="95">
        <v>104</v>
      </c>
      <c r="B105" s="3"/>
      <c r="C105" s="3"/>
      <c r="D105" s="3"/>
      <c r="E105" s="3"/>
      <c r="F105" s="4"/>
      <c r="G105" s="27"/>
      <c r="H105" s="37"/>
      <c r="I105" s="37"/>
      <c r="J105" s="37"/>
      <c r="K105" s="37"/>
      <c r="L105" s="37"/>
      <c r="M105" s="37"/>
      <c r="N105" s="37"/>
      <c r="O105" s="27"/>
      <c r="P105" s="27"/>
      <c r="Q105" s="4"/>
      <c r="R105" s="4"/>
      <c r="S105" s="38"/>
      <c r="T105" s="3"/>
      <c r="U105" s="3"/>
      <c r="V105" s="3"/>
      <c r="W105" s="88"/>
      <c r="X105" s="88"/>
    </row>
    <row r="106" spans="1:24" ht="30" customHeight="1" x14ac:dyDescent="0.25">
      <c r="A106" s="95">
        <v>105</v>
      </c>
      <c r="B106" s="3"/>
      <c r="C106" s="3"/>
      <c r="D106" s="3"/>
      <c r="E106" s="3"/>
      <c r="F106" s="4"/>
      <c r="G106" s="27"/>
      <c r="H106" s="37"/>
      <c r="I106" s="37"/>
      <c r="J106" s="37"/>
      <c r="K106" s="37"/>
      <c r="L106" s="37"/>
      <c r="M106" s="37"/>
      <c r="N106" s="37"/>
      <c r="O106" s="27"/>
      <c r="P106" s="27"/>
      <c r="Q106" s="4"/>
      <c r="R106" s="4"/>
      <c r="S106" s="38"/>
      <c r="T106" s="3"/>
      <c r="U106" s="3"/>
      <c r="V106" s="3"/>
      <c r="W106" s="88"/>
      <c r="X106" s="88"/>
    </row>
    <row r="107" spans="1:24" ht="30" customHeight="1" x14ac:dyDescent="0.25">
      <c r="A107" s="95">
        <v>106</v>
      </c>
      <c r="B107" s="3"/>
      <c r="C107" s="3"/>
      <c r="D107" s="3"/>
      <c r="E107" s="3"/>
      <c r="F107" s="4"/>
      <c r="G107" s="27"/>
      <c r="H107" s="37"/>
      <c r="I107" s="37"/>
      <c r="J107" s="37"/>
      <c r="K107" s="37"/>
      <c r="L107" s="37"/>
      <c r="M107" s="37"/>
      <c r="N107" s="37"/>
      <c r="O107" s="27"/>
      <c r="P107" s="27"/>
      <c r="Q107" s="4"/>
      <c r="R107" s="4"/>
      <c r="S107" s="38"/>
      <c r="T107" s="3"/>
      <c r="U107" s="3"/>
      <c r="V107" s="3"/>
      <c r="W107" s="88"/>
      <c r="X107" s="88"/>
    </row>
    <row r="108" spans="1:24" ht="30" customHeight="1" x14ac:dyDescent="0.25">
      <c r="A108" s="95">
        <v>107</v>
      </c>
      <c r="B108" s="3"/>
      <c r="C108" s="3"/>
      <c r="D108" s="3"/>
      <c r="E108" s="3"/>
      <c r="F108" s="4"/>
      <c r="G108" s="27"/>
      <c r="H108" s="37"/>
      <c r="I108" s="37"/>
      <c r="J108" s="37"/>
      <c r="K108" s="37"/>
      <c r="L108" s="37"/>
      <c r="M108" s="37"/>
      <c r="N108" s="37"/>
      <c r="O108" s="27"/>
      <c r="P108" s="27"/>
      <c r="Q108" s="4"/>
      <c r="R108" s="4"/>
      <c r="S108" s="38"/>
      <c r="T108" s="3"/>
      <c r="U108" s="3"/>
      <c r="V108" s="3"/>
      <c r="W108" s="88"/>
      <c r="X108" s="88"/>
    </row>
    <row r="109" spans="1:24" ht="30" customHeight="1" x14ac:dyDescent="0.25">
      <c r="A109" s="95">
        <v>108</v>
      </c>
      <c r="B109" s="3"/>
      <c r="C109" s="3"/>
      <c r="D109" s="3"/>
      <c r="E109" s="3"/>
      <c r="F109" s="4"/>
      <c r="G109" s="27"/>
      <c r="H109" s="37"/>
      <c r="I109" s="37"/>
      <c r="J109" s="37"/>
      <c r="K109" s="37"/>
      <c r="L109" s="37"/>
      <c r="M109" s="37"/>
      <c r="N109" s="37"/>
      <c r="O109" s="27"/>
      <c r="P109" s="27"/>
      <c r="Q109" s="4"/>
      <c r="R109" s="4"/>
      <c r="S109" s="38"/>
      <c r="T109" s="3"/>
      <c r="U109" s="3"/>
      <c r="V109" s="3"/>
      <c r="W109" s="88"/>
      <c r="X109" s="88"/>
    </row>
    <row r="110" spans="1:24" ht="30" customHeight="1" x14ac:dyDescent="0.25">
      <c r="A110" s="95">
        <v>109</v>
      </c>
      <c r="B110" s="3"/>
      <c r="C110" s="3"/>
      <c r="D110" s="3"/>
      <c r="E110" s="3"/>
      <c r="F110" s="4"/>
      <c r="G110" s="27"/>
      <c r="H110" s="37"/>
      <c r="I110" s="37"/>
      <c r="J110" s="37"/>
      <c r="K110" s="37"/>
      <c r="L110" s="37"/>
      <c r="M110" s="37"/>
      <c r="N110" s="37"/>
      <c r="O110" s="27"/>
      <c r="P110" s="27"/>
      <c r="Q110" s="4"/>
      <c r="R110" s="4"/>
      <c r="S110" s="38"/>
      <c r="T110" s="3"/>
      <c r="U110" s="3"/>
      <c r="V110" s="3"/>
      <c r="W110" s="88"/>
      <c r="X110" s="88"/>
    </row>
    <row r="111" spans="1:24" ht="30" customHeight="1" x14ac:dyDescent="0.25">
      <c r="A111" s="95">
        <v>110</v>
      </c>
      <c r="B111" s="3"/>
      <c r="C111" s="3"/>
      <c r="D111" s="3"/>
      <c r="E111" s="3"/>
      <c r="F111" s="4"/>
      <c r="G111" s="27"/>
      <c r="H111" s="37"/>
      <c r="I111" s="37"/>
      <c r="J111" s="37"/>
      <c r="K111" s="37"/>
      <c r="L111" s="37"/>
      <c r="M111" s="37"/>
      <c r="N111" s="37"/>
      <c r="O111" s="27"/>
      <c r="P111" s="27"/>
      <c r="Q111" s="4"/>
      <c r="R111" s="4"/>
      <c r="S111" s="38"/>
      <c r="T111" s="3"/>
      <c r="U111" s="3"/>
      <c r="V111" s="3"/>
      <c r="W111" s="88"/>
      <c r="X111" s="88"/>
    </row>
    <row r="112" spans="1:24" ht="30" customHeight="1" x14ac:dyDescent="0.25">
      <c r="A112" s="95">
        <v>111</v>
      </c>
      <c r="B112" s="3"/>
      <c r="C112" s="3"/>
      <c r="D112" s="3"/>
      <c r="E112" s="3"/>
      <c r="F112" s="4"/>
      <c r="G112" s="27"/>
      <c r="H112" s="37"/>
      <c r="I112" s="37"/>
      <c r="J112" s="37"/>
      <c r="K112" s="37"/>
      <c r="L112" s="37"/>
      <c r="M112" s="37"/>
      <c r="N112" s="37"/>
      <c r="O112" s="27"/>
      <c r="P112" s="27"/>
      <c r="Q112" s="4"/>
      <c r="R112" s="4"/>
      <c r="S112" s="38"/>
      <c r="T112" s="3"/>
      <c r="U112" s="3"/>
      <c r="V112" s="3"/>
      <c r="W112" s="88"/>
      <c r="X112" s="88"/>
    </row>
    <row r="113" spans="1:24" ht="30" customHeight="1" x14ac:dyDescent="0.25">
      <c r="A113" s="95">
        <v>112</v>
      </c>
      <c r="B113" s="3"/>
      <c r="C113" s="3"/>
      <c r="D113" s="3"/>
      <c r="E113" s="3"/>
      <c r="F113" s="4"/>
      <c r="G113" s="27"/>
      <c r="H113" s="37"/>
      <c r="I113" s="37"/>
      <c r="J113" s="37"/>
      <c r="K113" s="37"/>
      <c r="L113" s="37"/>
      <c r="M113" s="37"/>
      <c r="N113" s="37"/>
      <c r="O113" s="27"/>
      <c r="P113" s="27"/>
      <c r="Q113" s="4"/>
      <c r="R113" s="4"/>
      <c r="S113" s="38"/>
      <c r="T113" s="3"/>
      <c r="U113" s="3"/>
      <c r="V113" s="3"/>
      <c r="W113" s="88"/>
      <c r="X113" s="88"/>
    </row>
    <row r="114" spans="1:24" ht="30" customHeight="1" x14ac:dyDescent="0.25">
      <c r="A114" s="95">
        <v>113</v>
      </c>
      <c r="B114" s="3"/>
      <c r="C114" s="3"/>
      <c r="D114" s="3"/>
      <c r="E114" s="3"/>
      <c r="F114" s="4"/>
      <c r="G114" s="27"/>
      <c r="H114" s="37"/>
      <c r="I114" s="37"/>
      <c r="J114" s="37"/>
      <c r="K114" s="37"/>
      <c r="L114" s="37"/>
      <c r="M114" s="37"/>
      <c r="N114" s="37"/>
      <c r="O114" s="27"/>
      <c r="P114" s="27"/>
      <c r="Q114" s="4"/>
      <c r="R114" s="4"/>
      <c r="S114" s="38"/>
      <c r="T114" s="3"/>
      <c r="U114" s="3"/>
      <c r="V114" s="3"/>
      <c r="W114" s="88"/>
      <c r="X114" s="88"/>
    </row>
    <row r="115" spans="1:24" ht="30" customHeight="1" x14ac:dyDescent="0.25">
      <c r="A115" s="95">
        <v>114</v>
      </c>
      <c r="B115" s="3"/>
      <c r="C115" s="3"/>
      <c r="D115" s="3"/>
      <c r="E115" s="3"/>
      <c r="F115" s="4"/>
      <c r="G115" s="27"/>
      <c r="H115" s="37"/>
      <c r="I115" s="37"/>
      <c r="J115" s="37"/>
      <c r="K115" s="37"/>
      <c r="L115" s="37"/>
      <c r="M115" s="37"/>
      <c r="N115" s="37"/>
      <c r="O115" s="27"/>
      <c r="P115" s="27"/>
      <c r="Q115" s="4"/>
      <c r="R115" s="4"/>
      <c r="S115" s="38"/>
      <c r="T115" s="3"/>
      <c r="U115" s="3"/>
      <c r="V115" s="3"/>
      <c r="W115" s="88"/>
      <c r="X115" s="88"/>
    </row>
    <row r="116" spans="1:24" ht="30" customHeight="1" x14ac:dyDescent="0.25">
      <c r="A116" s="95">
        <v>115</v>
      </c>
      <c r="B116" s="3"/>
      <c r="C116" s="3"/>
      <c r="D116" s="3"/>
      <c r="E116" s="3"/>
      <c r="F116" s="4"/>
      <c r="G116" s="27"/>
      <c r="H116" s="37"/>
      <c r="I116" s="37"/>
      <c r="J116" s="37"/>
      <c r="K116" s="37"/>
      <c r="L116" s="37"/>
      <c r="M116" s="37"/>
      <c r="N116" s="37"/>
      <c r="O116" s="27"/>
      <c r="P116" s="27"/>
      <c r="Q116" s="4"/>
      <c r="R116" s="4"/>
      <c r="S116" s="38"/>
      <c r="T116" s="3"/>
      <c r="U116" s="3"/>
      <c r="V116" s="3"/>
      <c r="W116" s="88"/>
      <c r="X116" s="88"/>
    </row>
    <row r="117" spans="1:24" ht="30" customHeight="1" x14ac:dyDescent="0.25">
      <c r="A117" s="95">
        <v>116</v>
      </c>
      <c r="B117" s="3"/>
      <c r="C117" s="3"/>
      <c r="D117" s="3"/>
      <c r="E117" s="3"/>
      <c r="F117" s="4"/>
      <c r="G117" s="27"/>
      <c r="H117" s="37"/>
      <c r="I117" s="37"/>
      <c r="J117" s="37"/>
      <c r="K117" s="37"/>
      <c r="L117" s="37"/>
      <c r="M117" s="37"/>
      <c r="N117" s="37"/>
      <c r="O117" s="27"/>
      <c r="P117" s="27"/>
      <c r="Q117" s="4"/>
      <c r="R117" s="4"/>
      <c r="S117" s="38"/>
      <c r="T117" s="3"/>
      <c r="U117" s="3"/>
      <c r="V117" s="3"/>
      <c r="W117" s="88"/>
      <c r="X117" s="88"/>
    </row>
    <row r="118" spans="1:24" ht="30" customHeight="1" x14ac:dyDescent="0.25">
      <c r="A118" s="95">
        <v>117</v>
      </c>
      <c r="B118" s="3"/>
      <c r="C118" s="3"/>
      <c r="D118" s="3"/>
      <c r="E118" s="3"/>
      <c r="F118" s="4"/>
      <c r="G118" s="27"/>
      <c r="H118" s="37"/>
      <c r="I118" s="37"/>
      <c r="J118" s="37"/>
      <c r="K118" s="37"/>
      <c r="L118" s="37"/>
      <c r="M118" s="37"/>
      <c r="N118" s="37"/>
      <c r="O118" s="27"/>
      <c r="P118" s="27"/>
      <c r="Q118" s="4"/>
      <c r="R118" s="4"/>
      <c r="S118" s="38"/>
      <c r="T118" s="3"/>
      <c r="U118" s="3"/>
      <c r="V118" s="3"/>
      <c r="W118" s="88"/>
      <c r="X118" s="88"/>
    </row>
    <row r="119" spans="1:24" ht="30" customHeight="1" x14ac:dyDescent="0.25">
      <c r="A119" s="95">
        <v>118</v>
      </c>
      <c r="B119" s="3"/>
      <c r="C119" s="3"/>
      <c r="D119" s="3"/>
      <c r="E119" s="3"/>
      <c r="F119" s="4"/>
      <c r="G119" s="27"/>
      <c r="H119" s="37"/>
      <c r="I119" s="37"/>
      <c r="J119" s="37"/>
      <c r="K119" s="37"/>
      <c r="L119" s="37"/>
      <c r="M119" s="37"/>
      <c r="N119" s="37"/>
      <c r="O119" s="27"/>
      <c r="P119" s="27"/>
      <c r="Q119" s="4"/>
      <c r="R119" s="4"/>
      <c r="S119" s="38"/>
      <c r="T119" s="3"/>
      <c r="U119" s="3"/>
      <c r="V119" s="3"/>
      <c r="W119" s="88"/>
      <c r="X119" s="88"/>
    </row>
    <row r="120" spans="1:24" ht="30" customHeight="1" x14ac:dyDescent="0.25">
      <c r="A120" s="95">
        <v>119</v>
      </c>
      <c r="B120" s="3"/>
      <c r="C120" s="3"/>
      <c r="D120" s="3"/>
      <c r="E120" s="3"/>
      <c r="F120" s="4"/>
      <c r="G120" s="27"/>
      <c r="H120" s="37"/>
      <c r="I120" s="37"/>
      <c r="J120" s="37"/>
      <c r="K120" s="37"/>
      <c r="L120" s="37"/>
      <c r="M120" s="37"/>
      <c r="N120" s="37"/>
      <c r="O120" s="27"/>
      <c r="P120" s="27"/>
      <c r="Q120" s="4"/>
      <c r="R120" s="4"/>
      <c r="S120" s="38"/>
      <c r="T120" s="3"/>
      <c r="U120" s="3"/>
      <c r="V120" s="3"/>
      <c r="W120" s="88"/>
      <c r="X120" s="88"/>
    </row>
    <row r="121" spans="1:24" ht="30" customHeight="1" x14ac:dyDescent="0.25">
      <c r="A121" s="95">
        <v>120</v>
      </c>
      <c r="B121" s="3"/>
      <c r="C121" s="3"/>
      <c r="D121" s="3"/>
      <c r="E121" s="3"/>
      <c r="F121" s="4"/>
      <c r="G121" s="27"/>
      <c r="H121" s="37"/>
      <c r="I121" s="37"/>
      <c r="J121" s="37"/>
      <c r="K121" s="37"/>
      <c r="L121" s="37"/>
      <c r="M121" s="37"/>
      <c r="N121" s="37"/>
      <c r="O121" s="27"/>
      <c r="P121" s="27"/>
      <c r="Q121" s="4"/>
      <c r="R121" s="4"/>
      <c r="S121" s="38"/>
      <c r="T121" s="3"/>
      <c r="U121" s="3"/>
      <c r="V121" s="3"/>
      <c r="W121" s="88"/>
      <c r="X121" s="88"/>
    </row>
    <row r="122" spans="1:24" ht="30" customHeight="1" x14ac:dyDescent="0.25">
      <c r="A122" s="95">
        <v>121</v>
      </c>
      <c r="B122" s="3"/>
      <c r="C122" s="3"/>
      <c r="D122" s="3"/>
      <c r="E122" s="3"/>
      <c r="F122" s="4"/>
      <c r="G122" s="27"/>
      <c r="H122" s="37"/>
      <c r="I122" s="37"/>
      <c r="J122" s="37"/>
      <c r="K122" s="37"/>
      <c r="L122" s="37"/>
      <c r="M122" s="37"/>
      <c r="N122" s="37"/>
      <c r="O122" s="27"/>
      <c r="P122" s="27"/>
      <c r="Q122" s="4"/>
      <c r="R122" s="4"/>
      <c r="S122" s="38"/>
      <c r="T122" s="3"/>
      <c r="U122" s="3"/>
      <c r="V122" s="3"/>
      <c r="W122" s="88"/>
      <c r="X122" s="88"/>
    </row>
    <row r="123" spans="1:24" ht="30" customHeight="1" x14ac:dyDescent="0.25">
      <c r="A123" s="95">
        <v>122</v>
      </c>
      <c r="B123" s="3"/>
      <c r="C123" s="3"/>
      <c r="D123" s="3"/>
      <c r="E123" s="3"/>
      <c r="F123" s="4"/>
      <c r="G123" s="27"/>
      <c r="H123" s="37"/>
      <c r="I123" s="37"/>
      <c r="J123" s="37"/>
      <c r="K123" s="37"/>
      <c r="L123" s="37"/>
      <c r="M123" s="37"/>
      <c r="N123" s="37"/>
      <c r="O123" s="27"/>
      <c r="P123" s="27"/>
      <c r="Q123" s="4"/>
      <c r="R123" s="4"/>
      <c r="S123" s="38"/>
      <c r="T123" s="3"/>
      <c r="U123" s="3"/>
      <c r="V123" s="3"/>
      <c r="W123" s="88"/>
      <c r="X123" s="88"/>
    </row>
    <row r="124" spans="1:24" ht="30" customHeight="1" x14ac:dyDescent="0.25">
      <c r="A124" s="95">
        <v>123</v>
      </c>
      <c r="B124" s="3"/>
      <c r="C124" s="3"/>
      <c r="D124" s="3"/>
      <c r="E124" s="3"/>
      <c r="F124" s="4"/>
      <c r="G124" s="27"/>
      <c r="H124" s="37"/>
      <c r="I124" s="37"/>
      <c r="J124" s="37"/>
      <c r="K124" s="37"/>
      <c r="L124" s="37"/>
      <c r="M124" s="37"/>
      <c r="N124" s="37"/>
      <c r="O124" s="27"/>
      <c r="P124" s="27"/>
      <c r="Q124" s="4"/>
      <c r="R124" s="4"/>
      <c r="S124" s="38"/>
      <c r="T124" s="3"/>
      <c r="U124" s="3"/>
      <c r="V124" s="3"/>
      <c r="W124" s="88"/>
      <c r="X124" s="88"/>
    </row>
    <row r="125" spans="1:24" ht="30" customHeight="1" x14ac:dyDescent="0.25">
      <c r="A125" s="95">
        <v>124</v>
      </c>
      <c r="B125" s="3"/>
      <c r="C125" s="3"/>
      <c r="D125" s="3"/>
      <c r="E125" s="3"/>
      <c r="F125" s="4"/>
      <c r="G125" s="27"/>
      <c r="H125" s="37"/>
      <c r="I125" s="37"/>
      <c r="J125" s="37"/>
      <c r="K125" s="37"/>
      <c r="L125" s="37"/>
      <c r="M125" s="37"/>
      <c r="N125" s="37"/>
      <c r="O125" s="27"/>
      <c r="P125" s="27"/>
      <c r="Q125" s="4"/>
      <c r="R125" s="4"/>
      <c r="S125" s="38"/>
      <c r="T125" s="3"/>
      <c r="U125" s="3"/>
      <c r="V125" s="3"/>
      <c r="W125" s="88"/>
      <c r="X125" s="88"/>
    </row>
    <row r="126" spans="1:24" ht="30" customHeight="1" x14ac:dyDescent="0.25">
      <c r="A126" s="95">
        <v>125</v>
      </c>
      <c r="B126" s="3"/>
      <c r="C126" s="3"/>
      <c r="D126" s="3"/>
      <c r="E126" s="3"/>
      <c r="F126" s="4"/>
      <c r="G126" s="27"/>
      <c r="H126" s="37"/>
      <c r="I126" s="37"/>
      <c r="J126" s="37"/>
      <c r="K126" s="37"/>
      <c r="L126" s="37"/>
      <c r="M126" s="37"/>
      <c r="N126" s="37"/>
      <c r="O126" s="27"/>
      <c r="P126" s="27"/>
      <c r="Q126" s="4"/>
      <c r="R126" s="4"/>
      <c r="S126" s="38"/>
      <c r="T126" s="3"/>
      <c r="U126" s="3"/>
      <c r="V126" s="3"/>
      <c r="W126" s="88"/>
      <c r="X126" s="88"/>
    </row>
    <row r="127" spans="1:24" ht="30" customHeight="1" x14ac:dyDescent="0.25">
      <c r="A127" s="95">
        <v>126</v>
      </c>
      <c r="B127" s="3"/>
      <c r="C127" s="3"/>
      <c r="D127" s="3"/>
      <c r="E127" s="3"/>
      <c r="F127" s="4"/>
      <c r="G127" s="27"/>
      <c r="H127" s="37"/>
      <c r="I127" s="37"/>
      <c r="J127" s="37"/>
      <c r="K127" s="37"/>
      <c r="L127" s="37"/>
      <c r="M127" s="37"/>
      <c r="N127" s="37"/>
      <c r="O127" s="27"/>
      <c r="P127" s="27"/>
      <c r="Q127" s="4"/>
      <c r="R127" s="4"/>
      <c r="S127" s="38"/>
      <c r="T127" s="3"/>
      <c r="U127" s="3"/>
      <c r="V127" s="3"/>
      <c r="W127" s="88"/>
      <c r="X127" s="88"/>
    </row>
    <row r="128" spans="1:24" ht="30" customHeight="1" x14ac:dyDescent="0.25">
      <c r="A128" s="95">
        <v>127</v>
      </c>
      <c r="B128" s="3"/>
      <c r="C128" s="3"/>
      <c r="D128" s="3"/>
      <c r="E128" s="3"/>
      <c r="F128" s="4"/>
      <c r="G128" s="27"/>
      <c r="H128" s="37"/>
      <c r="I128" s="37"/>
      <c r="J128" s="37"/>
      <c r="K128" s="37"/>
      <c r="L128" s="37"/>
      <c r="M128" s="37"/>
      <c r="N128" s="37"/>
      <c r="O128" s="27"/>
      <c r="P128" s="27"/>
      <c r="Q128" s="4"/>
      <c r="R128" s="4"/>
      <c r="S128" s="38"/>
      <c r="T128" s="3"/>
      <c r="U128" s="3"/>
      <c r="V128" s="3"/>
      <c r="W128" s="88"/>
      <c r="X128" s="88"/>
    </row>
    <row r="129" spans="1:24" ht="30" customHeight="1" x14ac:dyDescent="0.25">
      <c r="A129" s="95">
        <v>128</v>
      </c>
      <c r="B129" s="3"/>
      <c r="C129" s="3"/>
      <c r="D129" s="3"/>
      <c r="E129" s="3"/>
      <c r="F129" s="4"/>
      <c r="G129" s="27"/>
      <c r="H129" s="37"/>
      <c r="I129" s="37"/>
      <c r="J129" s="37"/>
      <c r="K129" s="37"/>
      <c r="L129" s="37"/>
      <c r="M129" s="37"/>
      <c r="N129" s="37"/>
      <c r="O129" s="27"/>
      <c r="P129" s="27"/>
      <c r="Q129" s="4"/>
      <c r="R129" s="4"/>
      <c r="S129" s="38"/>
      <c r="T129" s="3"/>
      <c r="U129" s="3"/>
      <c r="V129" s="3"/>
      <c r="W129" s="88"/>
      <c r="X129" s="88"/>
    </row>
    <row r="130" spans="1:24" ht="30" customHeight="1" x14ac:dyDescent="0.25">
      <c r="A130" s="95">
        <v>129</v>
      </c>
      <c r="B130" s="3"/>
      <c r="C130" s="3"/>
      <c r="D130" s="3"/>
      <c r="E130" s="3"/>
      <c r="F130" s="4"/>
      <c r="G130" s="27"/>
      <c r="H130" s="37"/>
      <c r="I130" s="37"/>
      <c r="J130" s="37"/>
      <c r="K130" s="37"/>
      <c r="L130" s="37"/>
      <c r="M130" s="37"/>
      <c r="N130" s="37"/>
      <c r="O130" s="27"/>
      <c r="P130" s="27"/>
      <c r="Q130" s="4"/>
      <c r="R130" s="4"/>
      <c r="S130" s="38"/>
      <c r="T130" s="3"/>
      <c r="U130" s="3"/>
      <c r="V130" s="3"/>
      <c r="W130" s="88"/>
      <c r="X130" s="88"/>
    </row>
    <row r="131" spans="1:24" ht="30" customHeight="1" x14ac:dyDescent="0.25">
      <c r="A131" s="95">
        <v>130</v>
      </c>
      <c r="B131" s="3"/>
      <c r="C131" s="3"/>
      <c r="D131" s="3"/>
      <c r="E131" s="3"/>
      <c r="F131" s="4"/>
      <c r="G131" s="27"/>
      <c r="H131" s="37"/>
      <c r="I131" s="37"/>
      <c r="J131" s="37"/>
      <c r="K131" s="37"/>
      <c r="L131" s="37"/>
      <c r="M131" s="37"/>
      <c r="N131" s="37"/>
      <c r="O131" s="27"/>
      <c r="P131" s="27"/>
      <c r="Q131" s="4"/>
      <c r="R131" s="4"/>
      <c r="S131" s="38"/>
      <c r="T131" s="3"/>
      <c r="U131" s="3"/>
      <c r="V131" s="3"/>
      <c r="W131" s="88"/>
      <c r="X131" s="88"/>
    </row>
    <row r="132" spans="1:24" ht="30" customHeight="1" x14ac:dyDescent="0.25">
      <c r="A132" s="95">
        <v>131</v>
      </c>
      <c r="B132" s="3"/>
      <c r="C132" s="3"/>
      <c r="D132" s="3"/>
      <c r="E132" s="3"/>
      <c r="F132" s="4"/>
      <c r="G132" s="27"/>
      <c r="H132" s="37"/>
      <c r="I132" s="37"/>
      <c r="J132" s="37"/>
      <c r="K132" s="37"/>
      <c r="L132" s="37"/>
      <c r="M132" s="37"/>
      <c r="N132" s="37"/>
      <c r="O132" s="27"/>
      <c r="P132" s="27"/>
      <c r="Q132" s="4"/>
      <c r="R132" s="4"/>
      <c r="S132" s="38"/>
      <c r="T132" s="3"/>
      <c r="U132" s="3"/>
      <c r="V132" s="3"/>
      <c r="W132" s="88"/>
      <c r="X132" s="88"/>
    </row>
    <row r="133" spans="1:24" ht="30" customHeight="1" x14ac:dyDescent="0.25">
      <c r="A133" s="95">
        <v>132</v>
      </c>
      <c r="B133" s="3"/>
      <c r="C133" s="3"/>
      <c r="D133" s="3"/>
      <c r="E133" s="3"/>
      <c r="F133" s="4"/>
      <c r="G133" s="27"/>
      <c r="H133" s="37"/>
      <c r="I133" s="37"/>
      <c r="J133" s="37"/>
      <c r="K133" s="37"/>
      <c r="L133" s="37"/>
      <c r="M133" s="37"/>
      <c r="N133" s="37"/>
      <c r="O133" s="27"/>
      <c r="P133" s="27"/>
      <c r="Q133" s="4"/>
      <c r="R133" s="4"/>
      <c r="S133" s="38"/>
      <c r="T133" s="3"/>
      <c r="U133" s="3"/>
      <c r="V133" s="3"/>
      <c r="W133" s="88"/>
      <c r="X133" s="88"/>
    </row>
    <row r="134" spans="1:24" ht="30" customHeight="1" x14ac:dyDescent="0.25">
      <c r="A134" s="95">
        <v>133</v>
      </c>
      <c r="B134" s="3"/>
      <c r="C134" s="3"/>
      <c r="D134" s="3"/>
      <c r="E134" s="3"/>
      <c r="F134" s="4"/>
      <c r="G134" s="27"/>
      <c r="H134" s="37"/>
      <c r="I134" s="37"/>
      <c r="J134" s="37"/>
      <c r="K134" s="37"/>
      <c r="L134" s="37"/>
      <c r="M134" s="37"/>
      <c r="N134" s="37"/>
      <c r="O134" s="27"/>
      <c r="P134" s="27"/>
      <c r="Q134" s="4"/>
      <c r="R134" s="4"/>
      <c r="S134" s="38"/>
      <c r="T134" s="3"/>
      <c r="U134" s="3"/>
      <c r="V134" s="3"/>
      <c r="W134" s="88"/>
      <c r="X134" s="88"/>
    </row>
    <row r="135" spans="1:24" ht="30" customHeight="1" x14ac:dyDescent="0.25">
      <c r="A135" s="95">
        <v>134</v>
      </c>
      <c r="B135" s="3"/>
      <c r="C135" s="3"/>
      <c r="D135" s="3"/>
      <c r="E135" s="3"/>
      <c r="F135" s="4"/>
      <c r="G135" s="27"/>
      <c r="H135" s="37"/>
      <c r="I135" s="37"/>
      <c r="J135" s="37"/>
      <c r="K135" s="37"/>
      <c r="L135" s="37"/>
      <c r="M135" s="37"/>
      <c r="N135" s="37"/>
      <c r="O135" s="27"/>
      <c r="P135" s="27"/>
      <c r="Q135" s="4"/>
      <c r="R135" s="4"/>
      <c r="S135" s="38"/>
      <c r="T135" s="3"/>
      <c r="U135" s="3"/>
      <c r="V135" s="3"/>
      <c r="W135" s="88"/>
      <c r="X135" s="88"/>
    </row>
    <row r="136" spans="1:24" ht="30" customHeight="1" x14ac:dyDescent="0.25">
      <c r="A136" s="95">
        <v>135</v>
      </c>
      <c r="B136" s="3"/>
      <c r="C136" s="3"/>
      <c r="D136" s="3"/>
      <c r="E136" s="3"/>
      <c r="F136" s="4"/>
      <c r="G136" s="27"/>
      <c r="H136" s="37"/>
      <c r="I136" s="37"/>
      <c r="J136" s="37"/>
      <c r="K136" s="37"/>
      <c r="L136" s="37"/>
      <c r="M136" s="37"/>
      <c r="N136" s="37"/>
      <c r="O136" s="27"/>
      <c r="P136" s="27"/>
      <c r="Q136" s="4"/>
      <c r="R136" s="4"/>
      <c r="S136" s="38"/>
      <c r="T136" s="3"/>
      <c r="U136" s="3"/>
      <c r="V136" s="3"/>
      <c r="W136" s="88"/>
      <c r="X136" s="88"/>
    </row>
    <row r="137" spans="1:24" ht="30" customHeight="1" x14ac:dyDescent="0.25">
      <c r="A137" s="95">
        <v>136</v>
      </c>
      <c r="B137" s="3"/>
      <c r="C137" s="3"/>
      <c r="D137" s="3"/>
      <c r="E137" s="3"/>
      <c r="F137" s="4"/>
      <c r="G137" s="27"/>
      <c r="H137" s="37"/>
      <c r="I137" s="37"/>
      <c r="J137" s="37"/>
      <c r="K137" s="37"/>
      <c r="L137" s="37"/>
      <c r="M137" s="37"/>
      <c r="N137" s="37"/>
      <c r="O137" s="27"/>
      <c r="P137" s="27"/>
      <c r="Q137" s="4"/>
      <c r="R137" s="4"/>
      <c r="S137" s="38"/>
      <c r="T137" s="3"/>
      <c r="U137" s="3"/>
      <c r="V137" s="3"/>
      <c r="W137" s="88"/>
      <c r="X137" s="88"/>
    </row>
    <row r="138" spans="1:24" ht="30" customHeight="1" x14ac:dyDescent="0.25">
      <c r="A138" s="95">
        <v>137</v>
      </c>
      <c r="B138" s="3"/>
      <c r="C138" s="3"/>
      <c r="D138" s="3"/>
      <c r="E138" s="3"/>
      <c r="F138" s="4"/>
      <c r="G138" s="27"/>
      <c r="H138" s="37"/>
      <c r="I138" s="37"/>
      <c r="J138" s="37"/>
      <c r="K138" s="37"/>
      <c r="L138" s="37"/>
      <c r="M138" s="37"/>
      <c r="N138" s="37"/>
      <c r="O138" s="27"/>
      <c r="P138" s="27"/>
      <c r="Q138" s="4"/>
      <c r="R138" s="4"/>
      <c r="S138" s="38"/>
      <c r="T138" s="3"/>
      <c r="U138" s="3"/>
      <c r="V138" s="3"/>
      <c r="W138" s="88"/>
      <c r="X138" s="88"/>
    </row>
    <row r="139" spans="1:24" ht="30" customHeight="1" x14ac:dyDescent="0.25">
      <c r="A139" s="95">
        <v>138</v>
      </c>
      <c r="B139" s="3"/>
      <c r="C139" s="3"/>
      <c r="D139" s="3"/>
      <c r="E139" s="3"/>
      <c r="F139" s="4"/>
      <c r="G139" s="27"/>
      <c r="H139" s="37"/>
      <c r="I139" s="37"/>
      <c r="J139" s="37"/>
      <c r="K139" s="37"/>
      <c r="L139" s="37"/>
      <c r="M139" s="37"/>
      <c r="N139" s="37"/>
      <c r="O139" s="27"/>
      <c r="P139" s="27"/>
      <c r="Q139" s="4"/>
      <c r="R139" s="4"/>
      <c r="S139" s="38"/>
      <c r="T139" s="3"/>
      <c r="U139" s="3"/>
      <c r="V139" s="3"/>
      <c r="W139" s="88"/>
      <c r="X139" s="88"/>
    </row>
    <row r="140" spans="1:24" ht="30" customHeight="1" x14ac:dyDescent="0.25">
      <c r="A140" s="95">
        <v>139</v>
      </c>
      <c r="B140" s="3"/>
      <c r="C140" s="3"/>
      <c r="D140" s="3"/>
      <c r="E140" s="3"/>
      <c r="F140" s="4"/>
      <c r="G140" s="27"/>
      <c r="H140" s="37"/>
      <c r="I140" s="37"/>
      <c r="J140" s="37"/>
      <c r="K140" s="37"/>
      <c r="L140" s="37"/>
      <c r="M140" s="37"/>
      <c r="N140" s="37"/>
      <c r="O140" s="27"/>
      <c r="P140" s="27"/>
      <c r="Q140" s="4"/>
      <c r="R140" s="4"/>
      <c r="S140" s="38"/>
      <c r="T140" s="3"/>
      <c r="U140" s="3"/>
      <c r="V140" s="3"/>
      <c r="W140" s="88"/>
      <c r="X140" s="88"/>
    </row>
    <row r="141" spans="1:24" ht="30" customHeight="1" x14ac:dyDescent="0.25">
      <c r="A141" s="95">
        <v>140</v>
      </c>
      <c r="B141" s="3"/>
      <c r="C141" s="3"/>
      <c r="D141" s="3"/>
      <c r="E141" s="3"/>
      <c r="F141" s="4"/>
      <c r="G141" s="27"/>
      <c r="H141" s="37"/>
      <c r="I141" s="37"/>
      <c r="J141" s="37"/>
      <c r="K141" s="37"/>
      <c r="L141" s="37"/>
      <c r="M141" s="37"/>
      <c r="N141" s="37"/>
      <c r="O141" s="27"/>
      <c r="P141" s="27"/>
      <c r="Q141" s="4"/>
      <c r="R141" s="4"/>
      <c r="S141" s="38"/>
      <c r="T141" s="3"/>
      <c r="U141" s="3"/>
      <c r="V141" s="3"/>
      <c r="W141" s="88"/>
      <c r="X141" s="88"/>
    </row>
    <row r="142" spans="1:24" ht="30" customHeight="1" x14ac:dyDescent="0.25">
      <c r="A142" s="95">
        <v>141</v>
      </c>
      <c r="B142" s="3"/>
      <c r="C142" s="3"/>
      <c r="D142" s="3"/>
      <c r="E142" s="3"/>
      <c r="F142" s="4"/>
      <c r="G142" s="27"/>
      <c r="H142" s="37"/>
      <c r="I142" s="37"/>
      <c r="J142" s="37"/>
      <c r="K142" s="37"/>
      <c r="L142" s="37"/>
      <c r="M142" s="37"/>
      <c r="N142" s="37"/>
      <c r="O142" s="27"/>
      <c r="P142" s="27"/>
      <c r="Q142" s="4"/>
      <c r="R142" s="4"/>
      <c r="S142" s="38"/>
      <c r="T142" s="3"/>
      <c r="U142" s="3"/>
      <c r="V142" s="3"/>
      <c r="W142" s="88"/>
      <c r="X142" s="88"/>
    </row>
    <row r="143" spans="1:24" ht="30" customHeight="1" x14ac:dyDescent="0.25">
      <c r="A143" s="95">
        <v>142</v>
      </c>
      <c r="B143" s="3"/>
      <c r="C143" s="3"/>
      <c r="D143" s="3"/>
      <c r="E143" s="3"/>
      <c r="F143" s="4"/>
      <c r="G143" s="27"/>
      <c r="H143" s="37"/>
      <c r="I143" s="37"/>
      <c r="J143" s="37"/>
      <c r="K143" s="37"/>
      <c r="L143" s="37"/>
      <c r="M143" s="37"/>
      <c r="N143" s="37"/>
      <c r="O143" s="27"/>
      <c r="P143" s="27"/>
      <c r="Q143" s="4"/>
      <c r="R143" s="4"/>
      <c r="S143" s="38"/>
      <c r="T143" s="3"/>
      <c r="U143" s="3"/>
      <c r="V143" s="3"/>
      <c r="W143" s="88"/>
      <c r="X143" s="88"/>
    </row>
    <row r="144" spans="1:24" ht="30" customHeight="1" x14ac:dyDescent="0.25">
      <c r="A144" s="95">
        <v>143</v>
      </c>
      <c r="B144" s="3"/>
      <c r="C144" s="3"/>
      <c r="D144" s="3"/>
      <c r="E144" s="3"/>
      <c r="F144" s="4"/>
      <c r="G144" s="27"/>
      <c r="H144" s="37"/>
      <c r="I144" s="37"/>
      <c r="J144" s="37"/>
      <c r="K144" s="37"/>
      <c r="L144" s="37"/>
      <c r="M144" s="37"/>
      <c r="N144" s="37"/>
      <c r="O144" s="27"/>
      <c r="P144" s="27"/>
      <c r="Q144" s="4"/>
      <c r="R144" s="4"/>
      <c r="S144" s="38"/>
      <c r="T144" s="3"/>
      <c r="U144" s="3"/>
      <c r="V144" s="3"/>
      <c r="W144" s="88"/>
      <c r="X144" s="88"/>
    </row>
    <row r="145" spans="1:24" ht="30" customHeight="1" x14ac:dyDescent="0.25">
      <c r="A145" s="95">
        <v>144</v>
      </c>
      <c r="B145" s="3"/>
      <c r="C145" s="3"/>
      <c r="D145" s="3"/>
      <c r="E145" s="3"/>
      <c r="F145" s="4"/>
      <c r="G145" s="27"/>
      <c r="H145" s="37"/>
      <c r="I145" s="37"/>
      <c r="J145" s="37"/>
      <c r="K145" s="37"/>
      <c r="L145" s="37"/>
      <c r="M145" s="37"/>
      <c r="N145" s="37"/>
      <c r="O145" s="27"/>
      <c r="P145" s="27"/>
      <c r="Q145" s="4"/>
      <c r="R145" s="4"/>
      <c r="S145" s="38"/>
      <c r="T145" s="3"/>
      <c r="U145" s="3"/>
      <c r="V145" s="3"/>
      <c r="W145" s="88"/>
      <c r="X145" s="88"/>
    </row>
    <row r="146" spans="1:24" ht="30" customHeight="1" x14ac:dyDescent="0.25">
      <c r="A146" s="95">
        <v>145</v>
      </c>
      <c r="B146" s="3"/>
      <c r="C146" s="3"/>
      <c r="D146" s="3"/>
      <c r="E146" s="3"/>
      <c r="F146" s="4"/>
      <c r="G146" s="27"/>
      <c r="H146" s="37"/>
      <c r="I146" s="37"/>
      <c r="J146" s="37"/>
      <c r="K146" s="37"/>
      <c r="L146" s="37"/>
      <c r="M146" s="37"/>
      <c r="N146" s="37"/>
      <c r="O146" s="27"/>
      <c r="P146" s="27"/>
      <c r="Q146" s="4"/>
      <c r="R146" s="4"/>
      <c r="S146" s="38"/>
      <c r="T146" s="3"/>
      <c r="U146" s="3"/>
      <c r="V146" s="3"/>
      <c r="W146" s="88"/>
      <c r="X146" s="88"/>
    </row>
    <row r="147" spans="1:24" ht="30" customHeight="1" x14ac:dyDescent="0.25">
      <c r="A147" s="95">
        <v>146</v>
      </c>
      <c r="B147" s="3"/>
      <c r="C147" s="3"/>
      <c r="D147" s="3"/>
      <c r="E147" s="3"/>
      <c r="F147" s="4"/>
      <c r="G147" s="27"/>
      <c r="H147" s="37"/>
      <c r="I147" s="37"/>
      <c r="J147" s="37"/>
      <c r="K147" s="37"/>
      <c r="L147" s="37"/>
      <c r="M147" s="37"/>
      <c r="N147" s="37"/>
      <c r="O147" s="27"/>
      <c r="P147" s="27"/>
      <c r="Q147" s="4"/>
      <c r="R147" s="4"/>
      <c r="S147" s="38"/>
      <c r="T147" s="3"/>
      <c r="U147" s="3"/>
      <c r="V147" s="3"/>
      <c r="W147" s="88"/>
      <c r="X147" s="88"/>
    </row>
    <row r="148" spans="1:24" ht="30" customHeight="1" x14ac:dyDescent="0.25">
      <c r="A148" s="95">
        <v>147</v>
      </c>
      <c r="B148" s="3"/>
      <c r="C148" s="3"/>
      <c r="D148" s="3"/>
      <c r="E148" s="3"/>
      <c r="F148" s="4"/>
      <c r="G148" s="27"/>
      <c r="H148" s="37"/>
      <c r="I148" s="37"/>
      <c r="J148" s="37"/>
      <c r="K148" s="37"/>
      <c r="L148" s="37"/>
      <c r="M148" s="37"/>
      <c r="N148" s="37"/>
      <c r="O148" s="27"/>
      <c r="P148" s="27"/>
      <c r="Q148" s="4"/>
      <c r="R148" s="4"/>
      <c r="S148" s="38"/>
      <c r="T148" s="3"/>
      <c r="U148" s="3"/>
      <c r="V148" s="3"/>
      <c r="W148" s="88"/>
      <c r="X148" s="88"/>
    </row>
    <row r="149" spans="1:24" ht="30" customHeight="1" x14ac:dyDescent="0.25">
      <c r="A149" s="95">
        <v>148</v>
      </c>
      <c r="B149" s="3"/>
      <c r="C149" s="3"/>
      <c r="D149" s="3"/>
      <c r="E149" s="3"/>
      <c r="F149" s="4"/>
      <c r="G149" s="27"/>
      <c r="H149" s="37"/>
      <c r="I149" s="37"/>
      <c r="J149" s="37"/>
      <c r="K149" s="37"/>
      <c r="L149" s="37"/>
      <c r="M149" s="37"/>
      <c r="N149" s="37"/>
      <c r="O149" s="27"/>
      <c r="P149" s="27"/>
      <c r="Q149" s="4"/>
      <c r="R149" s="4"/>
      <c r="S149" s="38"/>
      <c r="T149" s="3"/>
      <c r="U149" s="3"/>
      <c r="V149" s="3"/>
      <c r="W149" s="88"/>
      <c r="X149" s="88"/>
    </row>
    <row r="150" spans="1:24" ht="30" customHeight="1" x14ac:dyDescent="0.25">
      <c r="A150" s="95">
        <v>149</v>
      </c>
      <c r="B150" s="3"/>
      <c r="C150" s="3"/>
      <c r="D150" s="3"/>
      <c r="E150" s="3"/>
      <c r="F150" s="4"/>
      <c r="G150" s="27"/>
      <c r="H150" s="37"/>
      <c r="I150" s="37"/>
      <c r="J150" s="37"/>
      <c r="K150" s="37"/>
      <c r="L150" s="37"/>
      <c r="M150" s="37"/>
      <c r="N150" s="37"/>
      <c r="O150" s="27"/>
      <c r="P150" s="27"/>
      <c r="Q150" s="4"/>
      <c r="R150" s="4"/>
      <c r="S150" s="38"/>
      <c r="T150" s="3"/>
      <c r="U150" s="3"/>
      <c r="V150" s="3"/>
      <c r="W150" s="88"/>
      <c r="X150" s="88"/>
    </row>
    <row r="151" spans="1:24" ht="30" customHeight="1" x14ac:dyDescent="0.25">
      <c r="A151" s="95">
        <v>150</v>
      </c>
      <c r="B151" s="3"/>
      <c r="C151" s="3"/>
      <c r="D151" s="3"/>
      <c r="E151" s="3"/>
      <c r="F151" s="4"/>
      <c r="G151" s="27"/>
      <c r="H151" s="37"/>
      <c r="I151" s="37"/>
      <c r="J151" s="37"/>
      <c r="K151" s="37"/>
      <c r="L151" s="37"/>
      <c r="M151" s="37"/>
      <c r="N151" s="37"/>
      <c r="O151" s="27"/>
      <c r="P151" s="27"/>
      <c r="Q151" s="4"/>
      <c r="R151" s="4"/>
      <c r="S151" s="38"/>
      <c r="T151" s="3"/>
      <c r="U151" s="3"/>
      <c r="V151" s="3"/>
      <c r="W151" s="88"/>
      <c r="X151" s="88"/>
    </row>
    <row r="152" spans="1:24" ht="30" customHeight="1" x14ac:dyDescent="0.25">
      <c r="A152" s="95">
        <v>151</v>
      </c>
      <c r="B152" s="3"/>
      <c r="C152" s="3"/>
      <c r="D152" s="3"/>
      <c r="E152" s="3"/>
      <c r="F152" s="4"/>
      <c r="G152" s="27"/>
      <c r="H152" s="37"/>
      <c r="I152" s="37"/>
      <c r="J152" s="37"/>
      <c r="K152" s="37"/>
      <c r="L152" s="37"/>
      <c r="M152" s="37"/>
      <c r="N152" s="37"/>
      <c r="O152" s="27"/>
      <c r="P152" s="27"/>
      <c r="Q152" s="4"/>
      <c r="R152" s="4"/>
      <c r="S152" s="38"/>
      <c r="T152" s="3"/>
      <c r="U152" s="3"/>
      <c r="V152" s="3"/>
      <c r="W152" s="88"/>
      <c r="X152" s="88"/>
    </row>
    <row r="153" spans="1:24" ht="30" customHeight="1" x14ac:dyDescent="0.25">
      <c r="A153" s="95">
        <v>152</v>
      </c>
      <c r="B153" s="3"/>
      <c r="C153" s="3"/>
      <c r="D153" s="3"/>
      <c r="E153" s="3"/>
      <c r="F153" s="4"/>
      <c r="G153" s="27"/>
      <c r="H153" s="37"/>
      <c r="I153" s="37"/>
      <c r="J153" s="37"/>
      <c r="K153" s="37"/>
      <c r="L153" s="37"/>
      <c r="M153" s="37"/>
      <c r="N153" s="37"/>
      <c r="O153" s="27"/>
      <c r="P153" s="27"/>
      <c r="Q153" s="4"/>
      <c r="R153" s="4"/>
      <c r="S153" s="38"/>
      <c r="T153" s="3"/>
      <c r="U153" s="3"/>
      <c r="V153" s="3"/>
      <c r="W153" s="88"/>
      <c r="X153" s="88"/>
    </row>
    <row r="154" spans="1:24" ht="30" customHeight="1" x14ac:dyDescent="0.25">
      <c r="A154" s="95">
        <v>153</v>
      </c>
      <c r="B154" s="3"/>
      <c r="C154" s="3"/>
      <c r="D154" s="3"/>
      <c r="E154" s="3"/>
      <c r="F154" s="4"/>
      <c r="G154" s="27"/>
      <c r="H154" s="37"/>
      <c r="I154" s="37"/>
      <c r="J154" s="37"/>
      <c r="K154" s="37"/>
      <c r="L154" s="37"/>
      <c r="M154" s="37"/>
      <c r="N154" s="37"/>
      <c r="O154" s="27"/>
      <c r="P154" s="27"/>
      <c r="Q154" s="4"/>
      <c r="R154" s="4"/>
      <c r="S154" s="38"/>
      <c r="T154" s="3"/>
      <c r="U154" s="3"/>
      <c r="V154" s="3"/>
      <c r="W154" s="88"/>
      <c r="X154" s="88"/>
    </row>
    <row r="155" spans="1:24" ht="30" customHeight="1" x14ac:dyDescent="0.25">
      <c r="A155" s="95">
        <v>154</v>
      </c>
      <c r="B155" s="3"/>
      <c r="C155" s="3"/>
      <c r="D155" s="3"/>
      <c r="E155" s="3"/>
      <c r="F155" s="4"/>
      <c r="G155" s="27"/>
      <c r="H155" s="37"/>
      <c r="I155" s="37"/>
      <c r="J155" s="37"/>
      <c r="K155" s="37"/>
      <c r="L155" s="37"/>
      <c r="M155" s="37"/>
      <c r="N155" s="37"/>
      <c r="O155" s="27"/>
      <c r="P155" s="27"/>
      <c r="Q155" s="4"/>
      <c r="R155" s="4"/>
      <c r="S155" s="38"/>
      <c r="T155" s="3"/>
      <c r="U155" s="3"/>
      <c r="V155" s="3"/>
      <c r="W155" s="88"/>
      <c r="X155" s="88"/>
    </row>
    <row r="156" spans="1:24" ht="30" customHeight="1" x14ac:dyDescent="0.25">
      <c r="A156" s="95">
        <v>155</v>
      </c>
      <c r="B156" s="3"/>
      <c r="C156" s="3"/>
      <c r="D156" s="3"/>
      <c r="E156" s="3"/>
      <c r="F156" s="4"/>
      <c r="G156" s="27"/>
      <c r="H156" s="37"/>
      <c r="I156" s="37"/>
      <c r="J156" s="37"/>
      <c r="K156" s="37"/>
      <c r="L156" s="37"/>
      <c r="M156" s="37"/>
      <c r="N156" s="37"/>
      <c r="O156" s="27"/>
      <c r="P156" s="27"/>
      <c r="Q156" s="4"/>
      <c r="R156" s="4"/>
      <c r="S156" s="38"/>
      <c r="T156" s="3"/>
      <c r="U156" s="3"/>
      <c r="V156" s="3"/>
      <c r="W156" s="88"/>
      <c r="X156" s="88"/>
    </row>
    <row r="157" spans="1:24" ht="30" customHeight="1" x14ac:dyDescent="0.25">
      <c r="A157" s="95">
        <v>156</v>
      </c>
      <c r="B157" s="3"/>
      <c r="C157" s="3"/>
      <c r="D157" s="3"/>
      <c r="E157" s="3"/>
      <c r="F157" s="4"/>
      <c r="G157" s="27"/>
      <c r="H157" s="37"/>
      <c r="I157" s="37"/>
      <c r="J157" s="37"/>
      <c r="K157" s="37"/>
      <c r="L157" s="37"/>
      <c r="M157" s="37"/>
      <c r="N157" s="37"/>
      <c r="O157" s="27"/>
      <c r="P157" s="27"/>
      <c r="Q157" s="4"/>
      <c r="R157" s="4"/>
      <c r="S157" s="38"/>
      <c r="T157" s="3"/>
      <c r="U157" s="3"/>
      <c r="V157" s="3"/>
      <c r="W157" s="88"/>
      <c r="X157" s="88"/>
    </row>
    <row r="158" spans="1:24" ht="30" customHeight="1" x14ac:dyDescent="0.25">
      <c r="A158" s="95">
        <v>157</v>
      </c>
      <c r="B158" s="3"/>
      <c r="C158" s="3"/>
      <c r="D158" s="3"/>
      <c r="E158" s="3"/>
      <c r="F158" s="4"/>
      <c r="G158" s="27"/>
      <c r="H158" s="37"/>
      <c r="I158" s="37"/>
      <c r="J158" s="37"/>
      <c r="K158" s="37"/>
      <c r="L158" s="37"/>
      <c r="M158" s="37"/>
      <c r="N158" s="37"/>
      <c r="O158" s="27"/>
      <c r="P158" s="27"/>
      <c r="Q158" s="4"/>
      <c r="R158" s="4"/>
      <c r="S158" s="38"/>
      <c r="T158" s="3"/>
      <c r="U158" s="3"/>
      <c r="V158" s="3"/>
      <c r="W158" s="88"/>
      <c r="X158" s="88"/>
    </row>
    <row r="159" spans="1:24" ht="30" customHeight="1" x14ac:dyDescent="0.25">
      <c r="A159" s="95">
        <v>158</v>
      </c>
      <c r="B159" s="3"/>
      <c r="C159" s="3"/>
      <c r="D159" s="3"/>
      <c r="E159" s="3"/>
      <c r="F159" s="4"/>
      <c r="G159" s="27"/>
      <c r="H159" s="37"/>
      <c r="I159" s="37"/>
      <c r="J159" s="37"/>
      <c r="K159" s="37"/>
      <c r="L159" s="37"/>
      <c r="M159" s="37"/>
      <c r="N159" s="37"/>
      <c r="O159" s="27"/>
      <c r="P159" s="27"/>
      <c r="Q159" s="4"/>
      <c r="R159" s="4"/>
      <c r="S159" s="38"/>
      <c r="T159" s="3"/>
      <c r="U159" s="3"/>
      <c r="V159" s="3"/>
      <c r="W159" s="88"/>
      <c r="X159" s="88"/>
    </row>
    <row r="160" spans="1:24" ht="30" customHeight="1" x14ac:dyDescent="0.25">
      <c r="A160" s="95">
        <v>159</v>
      </c>
      <c r="B160" s="3"/>
      <c r="C160" s="3"/>
      <c r="D160" s="3"/>
      <c r="E160" s="3"/>
      <c r="F160" s="4"/>
      <c r="G160" s="27"/>
      <c r="H160" s="37"/>
      <c r="I160" s="37"/>
      <c r="J160" s="37"/>
      <c r="K160" s="37"/>
      <c r="L160" s="37"/>
      <c r="M160" s="37"/>
      <c r="N160" s="37"/>
      <c r="O160" s="27"/>
      <c r="P160" s="27"/>
      <c r="Q160" s="4"/>
      <c r="R160" s="4"/>
      <c r="S160" s="38"/>
      <c r="T160" s="3"/>
      <c r="U160" s="3"/>
      <c r="V160" s="3"/>
      <c r="W160" s="88"/>
      <c r="X160" s="88"/>
    </row>
    <row r="161" spans="1:24" ht="30" customHeight="1" x14ac:dyDescent="0.25">
      <c r="A161" s="95">
        <v>160</v>
      </c>
      <c r="B161" s="3"/>
      <c r="C161" s="3"/>
      <c r="D161" s="3"/>
      <c r="E161" s="3"/>
      <c r="F161" s="4"/>
      <c r="G161" s="27"/>
      <c r="H161" s="37"/>
      <c r="I161" s="37"/>
      <c r="J161" s="37"/>
      <c r="K161" s="37"/>
      <c r="L161" s="37"/>
      <c r="M161" s="37"/>
      <c r="N161" s="37"/>
      <c r="O161" s="27"/>
      <c r="P161" s="27"/>
      <c r="Q161" s="4"/>
      <c r="R161" s="4"/>
      <c r="S161" s="38"/>
      <c r="T161" s="3"/>
      <c r="U161" s="3"/>
      <c r="V161" s="3"/>
      <c r="W161" s="88"/>
      <c r="X161" s="88"/>
    </row>
    <row r="162" spans="1:24" ht="30" customHeight="1" x14ac:dyDescent="0.25">
      <c r="A162" s="95">
        <v>161</v>
      </c>
      <c r="B162" s="3"/>
      <c r="C162" s="3"/>
      <c r="D162" s="3"/>
      <c r="E162" s="3"/>
      <c r="F162" s="4"/>
      <c r="G162" s="27"/>
      <c r="H162" s="37"/>
      <c r="I162" s="37"/>
      <c r="J162" s="37"/>
      <c r="K162" s="37"/>
      <c r="L162" s="37"/>
      <c r="M162" s="37"/>
      <c r="N162" s="37"/>
      <c r="O162" s="27"/>
      <c r="P162" s="27"/>
      <c r="Q162" s="4"/>
      <c r="R162" s="4"/>
      <c r="S162" s="38"/>
      <c r="T162" s="3"/>
      <c r="U162" s="3"/>
      <c r="V162" s="3"/>
      <c r="W162" s="88"/>
      <c r="X162" s="88"/>
    </row>
    <row r="163" spans="1:24" ht="30" customHeight="1" x14ac:dyDescent="0.25">
      <c r="A163" s="95">
        <v>162</v>
      </c>
      <c r="B163" s="3"/>
      <c r="C163" s="3"/>
      <c r="D163" s="3"/>
      <c r="E163" s="3"/>
      <c r="F163" s="4"/>
      <c r="G163" s="27"/>
      <c r="H163" s="37"/>
      <c r="I163" s="37"/>
      <c r="J163" s="37"/>
      <c r="K163" s="37"/>
      <c r="L163" s="37"/>
      <c r="M163" s="37"/>
      <c r="N163" s="37"/>
      <c r="O163" s="27"/>
      <c r="P163" s="27"/>
      <c r="Q163" s="4"/>
      <c r="R163" s="4"/>
      <c r="S163" s="38"/>
      <c r="T163" s="3"/>
      <c r="U163" s="3"/>
      <c r="V163" s="3"/>
      <c r="W163" s="88"/>
      <c r="X163" s="88"/>
    </row>
    <row r="164" spans="1:24" ht="30" customHeight="1" x14ac:dyDescent="0.25">
      <c r="A164" s="95">
        <v>163</v>
      </c>
      <c r="B164" s="3"/>
      <c r="C164" s="3"/>
      <c r="D164" s="3"/>
      <c r="E164" s="3"/>
      <c r="F164" s="4"/>
      <c r="G164" s="27"/>
      <c r="H164" s="37"/>
      <c r="I164" s="37"/>
      <c r="J164" s="37"/>
      <c r="K164" s="37"/>
      <c r="L164" s="37"/>
      <c r="M164" s="37"/>
      <c r="N164" s="37"/>
      <c r="O164" s="27"/>
      <c r="P164" s="27"/>
      <c r="Q164" s="4"/>
      <c r="R164" s="4"/>
      <c r="S164" s="38"/>
      <c r="T164" s="3"/>
      <c r="U164" s="3"/>
      <c r="V164" s="3"/>
      <c r="W164" s="88"/>
      <c r="X164" s="88"/>
    </row>
    <row r="165" spans="1:24" ht="30" customHeight="1" x14ac:dyDescent="0.25">
      <c r="A165" s="95">
        <v>164</v>
      </c>
      <c r="B165" s="3"/>
      <c r="C165" s="3"/>
      <c r="D165" s="3"/>
      <c r="E165" s="3"/>
      <c r="F165" s="4"/>
      <c r="G165" s="27"/>
      <c r="H165" s="37"/>
      <c r="I165" s="37"/>
      <c r="J165" s="37"/>
      <c r="K165" s="37"/>
      <c r="L165" s="37"/>
      <c r="M165" s="37"/>
      <c r="N165" s="37"/>
      <c r="O165" s="27"/>
      <c r="P165" s="27"/>
      <c r="Q165" s="4"/>
      <c r="R165" s="4"/>
      <c r="S165" s="38"/>
      <c r="T165" s="3"/>
      <c r="U165" s="3"/>
      <c r="V165" s="3"/>
      <c r="W165" s="88"/>
      <c r="X165" s="88"/>
    </row>
    <row r="166" spans="1:24" ht="30" customHeight="1" x14ac:dyDescent="0.25">
      <c r="A166" s="95">
        <v>165</v>
      </c>
      <c r="B166" s="3"/>
      <c r="C166" s="3"/>
      <c r="D166" s="3"/>
      <c r="E166" s="3"/>
      <c r="F166" s="4"/>
      <c r="G166" s="27"/>
      <c r="H166" s="37"/>
      <c r="I166" s="37"/>
      <c r="J166" s="37"/>
      <c r="K166" s="37"/>
      <c r="L166" s="37"/>
      <c r="M166" s="37"/>
      <c r="N166" s="37"/>
      <c r="O166" s="27"/>
      <c r="P166" s="27"/>
      <c r="Q166" s="4"/>
      <c r="R166" s="4"/>
      <c r="S166" s="38"/>
      <c r="T166" s="3"/>
      <c r="U166" s="3"/>
      <c r="V166" s="3"/>
      <c r="W166" s="88"/>
      <c r="X166" s="88"/>
    </row>
    <row r="167" spans="1:24" ht="30" customHeight="1" x14ac:dyDescent="0.25">
      <c r="A167" s="95">
        <v>166</v>
      </c>
      <c r="B167" s="3"/>
      <c r="C167" s="3"/>
      <c r="D167" s="3"/>
      <c r="E167" s="3"/>
      <c r="F167" s="4"/>
      <c r="G167" s="27"/>
      <c r="H167" s="37"/>
      <c r="I167" s="37"/>
      <c r="J167" s="37"/>
      <c r="K167" s="37"/>
      <c r="L167" s="37"/>
      <c r="M167" s="37"/>
      <c r="N167" s="37"/>
      <c r="O167" s="27"/>
      <c r="P167" s="27"/>
      <c r="Q167" s="4"/>
      <c r="R167" s="4"/>
      <c r="S167" s="38"/>
      <c r="T167" s="3"/>
      <c r="U167" s="3"/>
      <c r="V167" s="3"/>
      <c r="W167" s="88"/>
      <c r="X167" s="88"/>
    </row>
    <row r="168" spans="1:24" ht="30" customHeight="1" x14ac:dyDescent="0.25">
      <c r="A168" s="95">
        <v>167</v>
      </c>
      <c r="B168" s="3"/>
      <c r="C168" s="3"/>
      <c r="D168" s="3"/>
      <c r="E168" s="3"/>
      <c r="F168" s="4"/>
      <c r="G168" s="27"/>
      <c r="H168" s="37"/>
      <c r="I168" s="37"/>
      <c r="J168" s="37"/>
      <c r="K168" s="37"/>
      <c r="L168" s="37"/>
      <c r="M168" s="37"/>
      <c r="N168" s="37"/>
      <c r="O168" s="27"/>
      <c r="P168" s="27"/>
      <c r="Q168" s="4"/>
      <c r="R168" s="4"/>
      <c r="S168" s="38"/>
      <c r="T168" s="3"/>
      <c r="U168" s="3"/>
      <c r="V168" s="3"/>
      <c r="W168" s="88"/>
      <c r="X168" s="88"/>
    </row>
    <row r="169" spans="1:24" ht="30" customHeight="1" x14ac:dyDescent="0.25">
      <c r="A169" s="95">
        <v>168</v>
      </c>
      <c r="B169" s="3"/>
      <c r="C169" s="3"/>
      <c r="D169" s="3"/>
      <c r="E169" s="3"/>
      <c r="F169" s="4"/>
      <c r="G169" s="27"/>
      <c r="H169" s="37"/>
      <c r="I169" s="37"/>
      <c r="J169" s="37"/>
      <c r="K169" s="37"/>
      <c r="L169" s="37"/>
      <c r="M169" s="37"/>
      <c r="N169" s="37"/>
      <c r="O169" s="27"/>
      <c r="P169" s="27"/>
      <c r="Q169" s="4"/>
      <c r="R169" s="4"/>
      <c r="S169" s="38"/>
      <c r="T169" s="3"/>
      <c r="U169" s="3"/>
      <c r="V169" s="3"/>
      <c r="W169" s="88"/>
      <c r="X169" s="88"/>
    </row>
    <row r="170" spans="1:24" ht="30" customHeight="1" x14ac:dyDescent="0.25">
      <c r="A170" s="95">
        <v>169</v>
      </c>
      <c r="B170" s="3"/>
      <c r="C170" s="3"/>
      <c r="D170" s="3"/>
      <c r="E170" s="3"/>
      <c r="F170" s="4"/>
      <c r="G170" s="27"/>
      <c r="H170" s="37"/>
      <c r="I170" s="37"/>
      <c r="J170" s="37"/>
      <c r="K170" s="37"/>
      <c r="L170" s="37"/>
      <c r="M170" s="37"/>
      <c r="N170" s="37"/>
      <c r="O170" s="27"/>
      <c r="P170" s="27"/>
      <c r="Q170" s="4"/>
      <c r="R170" s="4"/>
      <c r="S170" s="38"/>
      <c r="T170" s="3"/>
      <c r="U170" s="3"/>
      <c r="V170" s="3"/>
      <c r="W170" s="88"/>
      <c r="X170" s="88"/>
    </row>
    <row r="171" spans="1:24" ht="30" customHeight="1" x14ac:dyDescent="0.25">
      <c r="A171" s="95">
        <v>170</v>
      </c>
      <c r="B171" s="3"/>
      <c r="C171" s="3"/>
      <c r="D171" s="3"/>
      <c r="E171" s="3"/>
      <c r="F171" s="4"/>
      <c r="G171" s="27"/>
      <c r="H171" s="37"/>
      <c r="I171" s="37"/>
      <c r="J171" s="37"/>
      <c r="K171" s="37"/>
      <c r="L171" s="37"/>
      <c r="M171" s="37"/>
      <c r="N171" s="37"/>
      <c r="O171" s="27"/>
      <c r="P171" s="27"/>
      <c r="Q171" s="4"/>
      <c r="R171" s="4"/>
      <c r="S171" s="38"/>
      <c r="T171" s="3"/>
      <c r="U171" s="3"/>
      <c r="V171" s="3"/>
      <c r="W171" s="88"/>
      <c r="X171" s="88"/>
    </row>
    <row r="172" spans="1:24" ht="30" customHeight="1" x14ac:dyDescent="0.25">
      <c r="A172" s="95">
        <v>171</v>
      </c>
      <c r="B172" s="3"/>
      <c r="C172" s="3"/>
      <c r="D172" s="3"/>
      <c r="E172" s="3"/>
      <c r="F172" s="4"/>
      <c r="G172" s="27"/>
      <c r="H172" s="37"/>
      <c r="I172" s="37"/>
      <c r="J172" s="37"/>
      <c r="K172" s="37"/>
      <c r="L172" s="37"/>
      <c r="M172" s="37"/>
      <c r="N172" s="37"/>
      <c r="O172" s="27"/>
      <c r="P172" s="27"/>
      <c r="Q172" s="4"/>
      <c r="R172" s="4"/>
      <c r="S172" s="38"/>
      <c r="T172" s="3"/>
      <c r="U172" s="3"/>
      <c r="V172" s="3"/>
      <c r="W172" s="88"/>
      <c r="X172" s="88"/>
    </row>
    <row r="173" spans="1:24" ht="30" customHeight="1" x14ac:dyDescent="0.25">
      <c r="A173" s="95">
        <v>172</v>
      </c>
      <c r="B173" s="3"/>
      <c r="C173" s="3"/>
      <c r="D173" s="3"/>
      <c r="E173" s="3"/>
      <c r="F173" s="4"/>
      <c r="G173" s="27"/>
      <c r="H173" s="37"/>
      <c r="I173" s="37"/>
      <c r="J173" s="37"/>
      <c r="K173" s="37"/>
      <c r="L173" s="37"/>
      <c r="M173" s="37"/>
      <c r="N173" s="37"/>
      <c r="O173" s="27"/>
      <c r="P173" s="27"/>
      <c r="Q173" s="4"/>
      <c r="R173" s="4"/>
      <c r="S173" s="38"/>
      <c r="T173" s="3"/>
      <c r="U173" s="3"/>
      <c r="V173" s="3"/>
      <c r="W173" s="88"/>
      <c r="X173" s="88"/>
    </row>
    <row r="174" spans="1:24" ht="30" customHeight="1" x14ac:dyDescent="0.25">
      <c r="A174" s="95">
        <v>173</v>
      </c>
      <c r="B174" s="3"/>
      <c r="C174" s="3"/>
      <c r="D174" s="3"/>
      <c r="E174" s="3"/>
      <c r="F174" s="4"/>
      <c r="G174" s="27"/>
      <c r="H174" s="37"/>
      <c r="I174" s="37"/>
      <c r="J174" s="37"/>
      <c r="K174" s="37"/>
      <c r="L174" s="37"/>
      <c r="M174" s="37"/>
      <c r="N174" s="37"/>
      <c r="O174" s="27"/>
      <c r="P174" s="27"/>
      <c r="Q174" s="4"/>
      <c r="R174" s="4"/>
      <c r="S174" s="38"/>
      <c r="T174" s="3"/>
      <c r="U174" s="3"/>
      <c r="V174" s="3"/>
      <c r="W174" s="88"/>
      <c r="X174" s="88"/>
    </row>
    <row r="175" spans="1:24" ht="30" customHeight="1" x14ac:dyDescent="0.25">
      <c r="A175" s="95">
        <v>174</v>
      </c>
      <c r="B175" s="3"/>
      <c r="C175" s="3"/>
      <c r="D175" s="3"/>
      <c r="E175" s="3"/>
      <c r="F175" s="4"/>
      <c r="G175" s="27"/>
      <c r="H175" s="37"/>
      <c r="I175" s="37"/>
      <c r="J175" s="37"/>
      <c r="K175" s="37"/>
      <c r="L175" s="37"/>
      <c r="M175" s="37"/>
      <c r="N175" s="37"/>
      <c r="O175" s="27"/>
      <c r="P175" s="27"/>
      <c r="Q175" s="4"/>
      <c r="R175" s="4"/>
      <c r="S175" s="38"/>
      <c r="T175" s="3"/>
      <c r="U175" s="3"/>
      <c r="V175" s="3"/>
      <c r="W175" s="88"/>
      <c r="X175" s="88"/>
    </row>
    <row r="176" spans="1:24" ht="30" customHeight="1" x14ac:dyDescent="0.25">
      <c r="A176" s="95">
        <v>175</v>
      </c>
      <c r="B176" s="3"/>
      <c r="C176" s="3"/>
      <c r="D176" s="3"/>
      <c r="E176" s="3"/>
      <c r="F176" s="4"/>
      <c r="G176" s="27"/>
      <c r="H176" s="37"/>
      <c r="I176" s="37"/>
      <c r="J176" s="37"/>
      <c r="K176" s="37"/>
      <c r="L176" s="37"/>
      <c r="M176" s="37"/>
      <c r="N176" s="37"/>
      <c r="O176" s="27"/>
      <c r="P176" s="27"/>
      <c r="Q176" s="4"/>
      <c r="R176" s="4"/>
      <c r="S176" s="38"/>
      <c r="T176" s="3"/>
      <c r="U176" s="3"/>
      <c r="V176" s="3"/>
      <c r="W176" s="88"/>
      <c r="X176" s="88"/>
    </row>
    <row r="177" spans="1:24" ht="30" customHeight="1" x14ac:dyDescent="0.25">
      <c r="A177" s="95">
        <v>176</v>
      </c>
      <c r="B177" s="3"/>
      <c r="C177" s="3"/>
      <c r="D177" s="3"/>
      <c r="E177" s="3"/>
      <c r="F177" s="4"/>
      <c r="G177" s="27"/>
      <c r="H177" s="37"/>
      <c r="I177" s="37"/>
      <c r="J177" s="37"/>
      <c r="K177" s="37"/>
      <c r="L177" s="37"/>
      <c r="M177" s="37"/>
      <c r="N177" s="37"/>
      <c r="O177" s="27"/>
      <c r="P177" s="27"/>
      <c r="Q177" s="4"/>
      <c r="R177" s="4"/>
      <c r="S177" s="38"/>
      <c r="T177" s="3"/>
      <c r="U177" s="3"/>
      <c r="V177" s="3"/>
      <c r="W177" s="88"/>
      <c r="X177" s="88"/>
    </row>
    <row r="178" spans="1:24" ht="30" customHeight="1" x14ac:dyDescent="0.25">
      <c r="A178" s="95">
        <v>177</v>
      </c>
      <c r="B178" s="3"/>
      <c r="C178" s="3"/>
      <c r="D178" s="3"/>
      <c r="E178" s="3"/>
      <c r="F178" s="4"/>
      <c r="G178" s="27"/>
      <c r="H178" s="37"/>
      <c r="I178" s="37"/>
      <c r="J178" s="37"/>
      <c r="K178" s="37"/>
      <c r="L178" s="37"/>
      <c r="M178" s="37"/>
      <c r="N178" s="37"/>
      <c r="O178" s="27"/>
      <c r="P178" s="27"/>
      <c r="Q178" s="4"/>
      <c r="R178" s="4"/>
      <c r="S178" s="38"/>
      <c r="T178" s="3"/>
      <c r="U178" s="3"/>
      <c r="V178" s="3"/>
      <c r="W178" s="88"/>
      <c r="X178" s="88"/>
    </row>
    <row r="179" spans="1:24" ht="30" customHeight="1" x14ac:dyDescent="0.25">
      <c r="A179" s="95">
        <v>178</v>
      </c>
      <c r="B179" s="3"/>
      <c r="C179" s="3"/>
      <c r="D179" s="3"/>
      <c r="E179" s="3"/>
      <c r="F179" s="4"/>
      <c r="G179" s="27"/>
      <c r="H179" s="37"/>
      <c r="I179" s="37"/>
      <c r="J179" s="37"/>
      <c r="K179" s="37"/>
      <c r="L179" s="37"/>
      <c r="M179" s="37"/>
      <c r="N179" s="37"/>
      <c r="O179" s="27"/>
      <c r="P179" s="27"/>
      <c r="Q179" s="4"/>
      <c r="R179" s="4"/>
      <c r="S179" s="38"/>
      <c r="T179" s="3"/>
      <c r="U179" s="3"/>
      <c r="V179" s="3"/>
      <c r="W179" s="88"/>
      <c r="X179" s="88"/>
    </row>
    <row r="180" spans="1:24" ht="30" customHeight="1" x14ac:dyDescent="0.25">
      <c r="A180" s="95">
        <v>179</v>
      </c>
      <c r="B180" s="3"/>
      <c r="C180" s="3"/>
      <c r="D180" s="3"/>
      <c r="E180" s="3"/>
      <c r="F180" s="4"/>
      <c r="G180" s="27"/>
      <c r="H180" s="37"/>
      <c r="I180" s="37"/>
      <c r="J180" s="37"/>
      <c r="K180" s="37"/>
      <c r="L180" s="37"/>
      <c r="M180" s="37"/>
      <c r="N180" s="37"/>
      <c r="O180" s="27"/>
      <c r="P180" s="27"/>
      <c r="Q180" s="4"/>
      <c r="R180" s="4"/>
      <c r="S180" s="38"/>
      <c r="T180" s="3"/>
      <c r="U180" s="3"/>
      <c r="V180" s="3"/>
      <c r="W180" s="88"/>
      <c r="X180" s="88"/>
    </row>
    <row r="181" spans="1:24" ht="30" customHeight="1" x14ac:dyDescent="0.25">
      <c r="A181" s="95">
        <v>180</v>
      </c>
      <c r="B181" s="3"/>
      <c r="C181" s="3"/>
      <c r="D181" s="3"/>
      <c r="E181" s="3"/>
      <c r="F181" s="4"/>
      <c r="G181" s="27"/>
      <c r="H181" s="37"/>
      <c r="I181" s="37"/>
      <c r="J181" s="37"/>
      <c r="K181" s="37"/>
      <c r="L181" s="37"/>
      <c r="M181" s="37"/>
      <c r="N181" s="37"/>
      <c r="O181" s="27"/>
      <c r="P181" s="27"/>
      <c r="Q181" s="4"/>
      <c r="R181" s="4"/>
      <c r="S181" s="38"/>
      <c r="T181" s="3"/>
      <c r="U181" s="3"/>
      <c r="V181" s="3"/>
      <c r="W181" s="88"/>
      <c r="X181" s="88"/>
    </row>
    <row r="182" spans="1:24" ht="30" customHeight="1" x14ac:dyDescent="0.25">
      <c r="A182" s="95">
        <v>181</v>
      </c>
      <c r="B182" s="3"/>
      <c r="C182" s="3"/>
      <c r="D182" s="3"/>
      <c r="E182" s="3"/>
      <c r="F182" s="4"/>
      <c r="G182" s="27"/>
      <c r="H182" s="37"/>
      <c r="I182" s="37"/>
      <c r="J182" s="37"/>
      <c r="K182" s="37"/>
      <c r="L182" s="37"/>
      <c r="M182" s="37"/>
      <c r="N182" s="37"/>
      <c r="O182" s="27"/>
      <c r="P182" s="27"/>
      <c r="Q182" s="4"/>
      <c r="R182" s="4"/>
      <c r="S182" s="38"/>
      <c r="T182" s="3"/>
      <c r="U182" s="3"/>
      <c r="V182" s="3"/>
      <c r="W182" s="88"/>
      <c r="X182" s="88"/>
    </row>
    <row r="183" spans="1:24" ht="30" customHeight="1" x14ac:dyDescent="0.25">
      <c r="A183" s="95">
        <v>182</v>
      </c>
      <c r="B183" s="3"/>
      <c r="C183" s="3"/>
      <c r="D183" s="3"/>
      <c r="E183" s="3"/>
      <c r="F183" s="4"/>
      <c r="G183" s="27"/>
      <c r="H183" s="37"/>
      <c r="I183" s="37"/>
      <c r="J183" s="37"/>
      <c r="K183" s="37"/>
      <c r="L183" s="37"/>
      <c r="M183" s="37"/>
      <c r="N183" s="37"/>
      <c r="O183" s="27"/>
      <c r="P183" s="27"/>
      <c r="Q183" s="4"/>
      <c r="R183" s="4"/>
      <c r="S183" s="38"/>
      <c r="T183" s="3"/>
      <c r="U183" s="3"/>
      <c r="V183" s="3"/>
      <c r="W183" s="88"/>
      <c r="X183" s="88"/>
    </row>
    <row r="184" spans="1:24" ht="30" customHeight="1" x14ac:dyDescent="0.25">
      <c r="A184" s="95">
        <v>183</v>
      </c>
      <c r="B184" s="3"/>
      <c r="C184" s="3"/>
      <c r="D184" s="3"/>
      <c r="E184" s="3"/>
      <c r="F184" s="4"/>
      <c r="G184" s="27"/>
      <c r="H184" s="37"/>
      <c r="I184" s="37"/>
      <c r="J184" s="37"/>
      <c r="K184" s="37"/>
      <c r="L184" s="37"/>
      <c r="M184" s="37"/>
      <c r="N184" s="37"/>
      <c r="O184" s="27"/>
      <c r="P184" s="27"/>
      <c r="Q184" s="4"/>
      <c r="R184" s="4"/>
      <c r="S184" s="38"/>
      <c r="T184" s="3"/>
      <c r="U184" s="3"/>
      <c r="V184" s="3"/>
      <c r="W184" s="88"/>
      <c r="X184" s="88"/>
    </row>
    <row r="185" spans="1:24" ht="30" customHeight="1" x14ac:dyDescent="0.25">
      <c r="A185" s="95">
        <v>184</v>
      </c>
      <c r="B185" s="3"/>
      <c r="C185" s="3"/>
      <c r="D185" s="3"/>
      <c r="E185" s="3"/>
      <c r="F185" s="4"/>
      <c r="G185" s="27"/>
      <c r="H185" s="37"/>
      <c r="I185" s="37"/>
      <c r="J185" s="37"/>
      <c r="K185" s="37"/>
      <c r="L185" s="37"/>
      <c r="M185" s="37"/>
      <c r="N185" s="37"/>
      <c r="O185" s="27"/>
      <c r="P185" s="27"/>
      <c r="Q185" s="4"/>
      <c r="R185" s="4"/>
      <c r="S185" s="38"/>
      <c r="T185" s="3"/>
      <c r="U185" s="3"/>
      <c r="V185" s="3"/>
      <c r="W185" s="88"/>
      <c r="X185" s="88"/>
    </row>
    <row r="186" spans="1:24" ht="30" customHeight="1" x14ac:dyDescent="0.25">
      <c r="A186" s="95">
        <v>185</v>
      </c>
      <c r="B186" s="3"/>
      <c r="C186" s="3"/>
      <c r="D186" s="3"/>
      <c r="E186" s="3"/>
      <c r="F186" s="4"/>
      <c r="G186" s="27"/>
      <c r="H186" s="37"/>
      <c r="I186" s="37"/>
      <c r="J186" s="37"/>
      <c r="K186" s="37"/>
      <c r="L186" s="37"/>
      <c r="M186" s="37"/>
      <c r="N186" s="37"/>
      <c r="O186" s="27"/>
      <c r="P186" s="27"/>
      <c r="Q186" s="4"/>
      <c r="R186" s="4"/>
      <c r="S186" s="38"/>
      <c r="T186" s="3"/>
      <c r="U186" s="3"/>
      <c r="V186" s="3"/>
      <c r="W186" s="88"/>
      <c r="X186" s="88"/>
    </row>
    <row r="187" spans="1:24" ht="30" customHeight="1" x14ac:dyDescent="0.25">
      <c r="A187" s="95">
        <v>186</v>
      </c>
      <c r="B187" s="3"/>
      <c r="C187" s="3"/>
      <c r="D187" s="3"/>
      <c r="E187" s="3"/>
      <c r="F187" s="4"/>
      <c r="G187" s="27"/>
      <c r="H187" s="37"/>
      <c r="I187" s="37"/>
      <c r="J187" s="37"/>
      <c r="K187" s="37"/>
      <c r="L187" s="37"/>
      <c r="M187" s="37"/>
      <c r="N187" s="37"/>
      <c r="O187" s="27"/>
      <c r="P187" s="27"/>
      <c r="Q187" s="4"/>
      <c r="R187" s="4"/>
      <c r="S187" s="38"/>
      <c r="T187" s="3"/>
      <c r="U187" s="3"/>
      <c r="V187" s="3"/>
      <c r="W187" s="88"/>
      <c r="X187" s="88"/>
    </row>
    <row r="188" spans="1:24" ht="30" customHeight="1" x14ac:dyDescent="0.25">
      <c r="A188" s="95">
        <v>187</v>
      </c>
      <c r="B188" s="3"/>
      <c r="C188" s="3"/>
      <c r="D188" s="3"/>
      <c r="E188" s="3"/>
      <c r="F188" s="4"/>
      <c r="G188" s="27"/>
      <c r="H188" s="37"/>
      <c r="I188" s="37"/>
      <c r="J188" s="37"/>
      <c r="K188" s="37"/>
      <c r="L188" s="37"/>
      <c r="M188" s="37"/>
      <c r="N188" s="37"/>
      <c r="O188" s="27"/>
      <c r="P188" s="27"/>
      <c r="Q188" s="4"/>
      <c r="R188" s="4"/>
      <c r="S188" s="38"/>
      <c r="T188" s="3"/>
      <c r="U188" s="3"/>
      <c r="V188" s="3"/>
      <c r="W188" s="88"/>
      <c r="X188" s="88"/>
    </row>
    <row r="189" spans="1:24" ht="30" customHeight="1" x14ac:dyDescent="0.25">
      <c r="A189" s="95">
        <v>188</v>
      </c>
      <c r="B189" s="3"/>
      <c r="C189" s="3"/>
      <c r="D189" s="3"/>
      <c r="E189" s="3"/>
      <c r="F189" s="4"/>
      <c r="G189" s="27"/>
      <c r="H189" s="37"/>
      <c r="I189" s="37"/>
      <c r="J189" s="37"/>
      <c r="K189" s="37"/>
      <c r="L189" s="37"/>
      <c r="M189" s="37"/>
      <c r="N189" s="37"/>
      <c r="O189" s="27"/>
      <c r="P189" s="27"/>
      <c r="Q189" s="4"/>
      <c r="R189" s="4"/>
      <c r="S189" s="38"/>
      <c r="T189" s="3"/>
      <c r="U189" s="3"/>
      <c r="V189" s="3"/>
      <c r="W189" s="88"/>
      <c r="X189" s="88"/>
    </row>
    <row r="190" spans="1:24" ht="30" customHeight="1" x14ac:dyDescent="0.25">
      <c r="A190" s="95">
        <v>189</v>
      </c>
      <c r="B190" s="3"/>
      <c r="C190" s="3"/>
      <c r="D190" s="3"/>
      <c r="E190" s="3"/>
      <c r="F190" s="4"/>
      <c r="G190" s="27"/>
      <c r="H190" s="37"/>
      <c r="I190" s="37"/>
      <c r="J190" s="37"/>
      <c r="K190" s="37"/>
      <c r="L190" s="37"/>
      <c r="M190" s="37"/>
      <c r="N190" s="37"/>
      <c r="O190" s="27"/>
      <c r="P190" s="27"/>
      <c r="Q190" s="4"/>
      <c r="R190" s="4"/>
      <c r="S190" s="38"/>
      <c r="T190" s="3"/>
      <c r="U190" s="3"/>
      <c r="V190" s="3"/>
      <c r="W190" s="88"/>
      <c r="X190" s="88"/>
    </row>
    <row r="191" spans="1:24" ht="30" customHeight="1" x14ac:dyDescent="0.25">
      <c r="A191" s="95">
        <v>190</v>
      </c>
      <c r="B191" s="3"/>
      <c r="C191" s="3"/>
      <c r="D191" s="3"/>
      <c r="E191" s="3"/>
      <c r="F191" s="4"/>
      <c r="G191" s="27"/>
      <c r="H191" s="37"/>
      <c r="I191" s="37"/>
      <c r="J191" s="37"/>
      <c r="K191" s="37"/>
      <c r="L191" s="37"/>
      <c r="M191" s="37"/>
      <c r="N191" s="37"/>
      <c r="O191" s="27"/>
      <c r="P191" s="27"/>
      <c r="Q191" s="4"/>
      <c r="R191" s="4"/>
      <c r="S191" s="38"/>
      <c r="T191" s="3"/>
      <c r="U191" s="3"/>
      <c r="V191" s="3"/>
      <c r="W191" s="88"/>
      <c r="X191" s="88"/>
    </row>
    <row r="192" spans="1:24" ht="30" customHeight="1" x14ac:dyDescent="0.25">
      <c r="A192" s="95">
        <v>191</v>
      </c>
      <c r="B192" s="3"/>
      <c r="C192" s="3"/>
      <c r="D192" s="3"/>
      <c r="E192" s="3"/>
      <c r="F192" s="4"/>
      <c r="G192" s="27"/>
      <c r="H192" s="37"/>
      <c r="I192" s="37"/>
      <c r="J192" s="37"/>
      <c r="K192" s="37"/>
      <c r="L192" s="37"/>
      <c r="M192" s="37"/>
      <c r="N192" s="37"/>
      <c r="O192" s="27"/>
      <c r="P192" s="27"/>
      <c r="Q192" s="4"/>
      <c r="R192" s="4"/>
      <c r="S192" s="38"/>
      <c r="T192" s="3"/>
      <c r="U192" s="3"/>
      <c r="V192" s="3"/>
      <c r="W192" s="88"/>
      <c r="X192" s="88"/>
    </row>
    <row r="193" spans="1:24" ht="30" customHeight="1" x14ac:dyDescent="0.25">
      <c r="A193" s="95">
        <v>192</v>
      </c>
      <c r="B193" s="3"/>
      <c r="C193" s="3"/>
      <c r="D193" s="3"/>
      <c r="E193" s="3"/>
      <c r="F193" s="4"/>
      <c r="G193" s="27"/>
      <c r="H193" s="37"/>
      <c r="I193" s="37"/>
      <c r="J193" s="37"/>
      <c r="K193" s="37"/>
      <c r="L193" s="37"/>
      <c r="M193" s="37"/>
      <c r="N193" s="37"/>
      <c r="O193" s="27"/>
      <c r="P193" s="27"/>
      <c r="Q193" s="4"/>
      <c r="R193" s="4"/>
      <c r="S193" s="38"/>
      <c r="T193" s="3"/>
      <c r="U193" s="3"/>
      <c r="V193" s="3"/>
      <c r="W193" s="88"/>
      <c r="X193" s="88"/>
    </row>
    <row r="194" spans="1:24" ht="30" customHeight="1" x14ac:dyDescent="0.25">
      <c r="A194" s="95">
        <v>193</v>
      </c>
      <c r="B194" s="3"/>
      <c r="C194" s="3"/>
      <c r="D194" s="3"/>
      <c r="E194" s="3"/>
      <c r="F194" s="4"/>
      <c r="G194" s="27"/>
      <c r="H194" s="37"/>
      <c r="I194" s="37"/>
      <c r="J194" s="37"/>
      <c r="K194" s="37"/>
      <c r="L194" s="37"/>
      <c r="M194" s="37"/>
      <c r="N194" s="37"/>
      <c r="O194" s="27"/>
      <c r="P194" s="27"/>
      <c r="Q194" s="4"/>
      <c r="R194" s="4"/>
      <c r="S194" s="38"/>
      <c r="T194" s="3"/>
      <c r="U194" s="3"/>
      <c r="V194" s="3"/>
      <c r="W194" s="88"/>
      <c r="X194" s="88"/>
    </row>
    <row r="195" spans="1:24" ht="30" customHeight="1" x14ac:dyDescent="0.25">
      <c r="A195" s="95">
        <v>194</v>
      </c>
      <c r="B195" s="3"/>
      <c r="C195" s="3"/>
      <c r="D195" s="3"/>
      <c r="E195" s="3"/>
      <c r="F195" s="4"/>
      <c r="G195" s="27"/>
      <c r="H195" s="37"/>
      <c r="I195" s="37"/>
      <c r="J195" s="37"/>
      <c r="K195" s="37"/>
      <c r="L195" s="37"/>
      <c r="M195" s="37"/>
      <c r="N195" s="37"/>
      <c r="O195" s="27"/>
      <c r="P195" s="27"/>
      <c r="Q195" s="4"/>
      <c r="R195" s="4"/>
      <c r="S195" s="38"/>
      <c r="T195" s="3"/>
      <c r="U195" s="3"/>
      <c r="V195" s="3"/>
      <c r="W195" s="88"/>
      <c r="X195" s="88"/>
    </row>
    <row r="196" spans="1:24" ht="30" customHeight="1" x14ac:dyDescent="0.25">
      <c r="A196" s="95">
        <v>195</v>
      </c>
      <c r="B196" s="3"/>
      <c r="C196" s="3"/>
      <c r="D196" s="3"/>
      <c r="E196" s="3"/>
      <c r="F196" s="4"/>
      <c r="G196" s="27"/>
      <c r="H196" s="37"/>
      <c r="I196" s="37"/>
      <c r="J196" s="37"/>
      <c r="K196" s="37"/>
      <c r="L196" s="37"/>
      <c r="M196" s="37"/>
      <c r="N196" s="37"/>
      <c r="O196" s="27"/>
      <c r="P196" s="27"/>
      <c r="Q196" s="4"/>
      <c r="R196" s="4"/>
      <c r="S196" s="38"/>
      <c r="T196" s="3"/>
      <c r="U196" s="3"/>
      <c r="V196" s="3"/>
      <c r="W196" s="88"/>
      <c r="X196" s="88"/>
    </row>
    <row r="197" spans="1:24" ht="30" customHeight="1" x14ac:dyDescent="0.25">
      <c r="A197" s="95">
        <v>196</v>
      </c>
      <c r="B197" s="3"/>
      <c r="C197" s="3"/>
      <c r="D197" s="3"/>
      <c r="E197" s="3"/>
      <c r="F197" s="4"/>
      <c r="G197" s="27"/>
      <c r="H197" s="37"/>
      <c r="I197" s="37"/>
      <c r="J197" s="37"/>
      <c r="K197" s="37"/>
      <c r="L197" s="37"/>
      <c r="M197" s="37"/>
      <c r="N197" s="37"/>
      <c r="O197" s="27"/>
      <c r="P197" s="27"/>
      <c r="Q197" s="4"/>
      <c r="R197" s="4"/>
      <c r="S197" s="38"/>
      <c r="T197" s="3"/>
      <c r="U197" s="3"/>
      <c r="V197" s="3"/>
      <c r="W197" s="88"/>
      <c r="X197" s="88"/>
    </row>
    <row r="198" spans="1:24" ht="30" customHeight="1" x14ac:dyDescent="0.25">
      <c r="A198" s="95">
        <v>197</v>
      </c>
      <c r="B198" s="3"/>
      <c r="C198" s="3"/>
      <c r="D198" s="3"/>
      <c r="E198" s="3"/>
      <c r="F198" s="4"/>
      <c r="G198" s="27"/>
      <c r="H198" s="37"/>
      <c r="I198" s="37"/>
      <c r="J198" s="37"/>
      <c r="K198" s="37"/>
      <c r="L198" s="37"/>
      <c r="M198" s="37"/>
      <c r="N198" s="37"/>
      <c r="O198" s="27"/>
      <c r="P198" s="27"/>
      <c r="Q198" s="4"/>
      <c r="R198" s="4"/>
      <c r="S198" s="38"/>
      <c r="T198" s="3"/>
      <c r="U198" s="3"/>
      <c r="V198" s="3"/>
      <c r="W198" s="88"/>
      <c r="X198" s="88"/>
    </row>
    <row r="199" spans="1:24" ht="30" customHeight="1" x14ac:dyDescent="0.25">
      <c r="A199" s="95">
        <v>198</v>
      </c>
      <c r="B199" s="3"/>
      <c r="C199" s="3"/>
      <c r="D199" s="3"/>
      <c r="E199" s="3"/>
      <c r="F199" s="4"/>
      <c r="G199" s="27"/>
      <c r="H199" s="37"/>
      <c r="I199" s="37"/>
      <c r="J199" s="37"/>
      <c r="K199" s="37"/>
      <c r="L199" s="37"/>
      <c r="M199" s="37"/>
      <c r="N199" s="37"/>
      <c r="O199" s="27"/>
      <c r="P199" s="27"/>
      <c r="Q199" s="4"/>
      <c r="R199" s="4"/>
      <c r="S199" s="38"/>
      <c r="T199" s="3"/>
      <c r="U199" s="3"/>
      <c r="V199" s="3"/>
      <c r="W199" s="88"/>
      <c r="X199" s="88"/>
    </row>
    <row r="200" spans="1:24" ht="30" customHeight="1" x14ac:dyDescent="0.25">
      <c r="A200" s="95">
        <v>199</v>
      </c>
      <c r="B200" s="3"/>
      <c r="C200" s="3"/>
      <c r="D200" s="3"/>
      <c r="E200" s="3"/>
      <c r="F200" s="4"/>
      <c r="G200" s="27"/>
      <c r="H200" s="37"/>
      <c r="I200" s="37"/>
      <c r="J200" s="37"/>
      <c r="K200" s="37"/>
      <c r="L200" s="37"/>
      <c r="M200" s="37"/>
      <c r="N200" s="37"/>
      <c r="O200" s="27"/>
      <c r="P200" s="27"/>
      <c r="Q200" s="4"/>
      <c r="R200" s="4"/>
      <c r="S200" s="38"/>
      <c r="T200" s="3"/>
      <c r="U200" s="3"/>
      <c r="V200" s="3"/>
      <c r="W200" s="88"/>
      <c r="X200" s="88"/>
    </row>
    <row r="201" spans="1:24" ht="30" customHeight="1" x14ac:dyDescent="0.25">
      <c r="A201" s="95">
        <v>200</v>
      </c>
      <c r="B201" s="3"/>
      <c r="C201" s="3"/>
      <c r="D201" s="3"/>
      <c r="E201" s="3"/>
      <c r="F201" s="4"/>
      <c r="G201" s="27"/>
      <c r="H201" s="37"/>
      <c r="I201" s="37"/>
      <c r="J201" s="37"/>
      <c r="K201" s="37"/>
      <c r="L201" s="37"/>
      <c r="M201" s="37"/>
      <c r="N201" s="37"/>
      <c r="O201" s="27"/>
      <c r="P201" s="27"/>
      <c r="Q201" s="4"/>
      <c r="R201" s="4"/>
      <c r="S201" s="38"/>
      <c r="T201" s="3"/>
      <c r="U201" s="3"/>
      <c r="V201" s="3"/>
      <c r="W201" s="88"/>
      <c r="X201" s="88"/>
    </row>
    <row r="202" spans="1:24" ht="30" customHeight="1" x14ac:dyDescent="0.25">
      <c r="A202" s="95">
        <v>201</v>
      </c>
      <c r="B202" s="3"/>
      <c r="C202" s="3"/>
      <c r="D202" s="3"/>
      <c r="E202" s="3"/>
      <c r="F202" s="4"/>
      <c r="G202" s="27"/>
      <c r="H202" s="37"/>
      <c r="I202" s="37"/>
      <c r="J202" s="37"/>
      <c r="K202" s="37"/>
      <c r="L202" s="37"/>
      <c r="M202" s="37"/>
      <c r="N202" s="37"/>
      <c r="O202" s="27"/>
      <c r="P202" s="27"/>
      <c r="Q202" s="4"/>
      <c r="R202" s="4"/>
      <c r="S202" s="38"/>
      <c r="T202" s="3"/>
      <c r="U202" s="3"/>
      <c r="V202" s="3"/>
      <c r="W202" s="88"/>
      <c r="X202" s="88"/>
    </row>
    <row r="203" spans="1:24" ht="30" customHeight="1" x14ac:dyDescent="0.25">
      <c r="A203" s="95">
        <v>202</v>
      </c>
      <c r="B203" s="3"/>
      <c r="C203" s="3"/>
      <c r="D203" s="3"/>
      <c r="E203" s="3"/>
      <c r="F203" s="4"/>
      <c r="G203" s="27"/>
      <c r="H203" s="37"/>
      <c r="I203" s="37"/>
      <c r="J203" s="37"/>
      <c r="K203" s="37"/>
      <c r="L203" s="37"/>
      <c r="M203" s="37"/>
      <c r="N203" s="37"/>
      <c r="O203" s="27"/>
      <c r="P203" s="27"/>
      <c r="Q203" s="4"/>
      <c r="R203" s="4"/>
      <c r="S203" s="38"/>
      <c r="T203" s="3"/>
      <c r="U203" s="3"/>
      <c r="V203" s="3"/>
      <c r="W203" s="88"/>
      <c r="X203" s="88"/>
    </row>
    <row r="204" spans="1:24" ht="30" customHeight="1" x14ac:dyDescent="0.25">
      <c r="A204" s="95">
        <v>203</v>
      </c>
      <c r="B204" s="3"/>
      <c r="C204" s="3"/>
      <c r="D204" s="3"/>
      <c r="E204" s="3"/>
      <c r="F204" s="4"/>
      <c r="G204" s="27"/>
      <c r="H204" s="37"/>
      <c r="I204" s="37"/>
      <c r="J204" s="37"/>
      <c r="K204" s="37"/>
      <c r="L204" s="37"/>
      <c r="M204" s="37"/>
      <c r="N204" s="37"/>
      <c r="O204" s="27"/>
      <c r="P204" s="27"/>
      <c r="Q204" s="4"/>
      <c r="R204" s="4"/>
      <c r="S204" s="38"/>
      <c r="T204" s="3"/>
      <c r="U204" s="3"/>
      <c r="V204" s="3"/>
      <c r="W204" s="88"/>
      <c r="X204" s="88"/>
    </row>
    <row r="205" spans="1:24" ht="30" customHeight="1" x14ac:dyDescent="0.25">
      <c r="A205" s="95">
        <v>204</v>
      </c>
      <c r="B205" s="3"/>
      <c r="C205" s="3"/>
      <c r="D205" s="3"/>
      <c r="E205" s="3"/>
      <c r="F205" s="4"/>
      <c r="G205" s="27"/>
      <c r="H205" s="37"/>
      <c r="I205" s="37"/>
      <c r="J205" s="37"/>
      <c r="K205" s="37"/>
      <c r="L205" s="37"/>
      <c r="M205" s="37"/>
      <c r="N205" s="37"/>
      <c r="O205" s="27"/>
      <c r="P205" s="27"/>
      <c r="Q205" s="4"/>
      <c r="R205" s="4"/>
      <c r="S205" s="38"/>
      <c r="T205" s="3"/>
      <c r="U205" s="3"/>
      <c r="V205" s="3"/>
      <c r="W205" s="88"/>
      <c r="X205" s="88"/>
    </row>
    <row r="206" spans="1:24" ht="30" customHeight="1" x14ac:dyDescent="0.25">
      <c r="A206" s="95">
        <v>205</v>
      </c>
      <c r="B206" s="3"/>
      <c r="C206" s="3"/>
      <c r="D206" s="3"/>
      <c r="E206" s="3"/>
      <c r="F206" s="4"/>
      <c r="G206" s="27"/>
      <c r="H206" s="37"/>
      <c r="I206" s="37"/>
      <c r="J206" s="37"/>
      <c r="K206" s="37"/>
      <c r="L206" s="37"/>
      <c r="M206" s="37"/>
      <c r="N206" s="37"/>
      <c r="O206" s="27"/>
      <c r="P206" s="27"/>
      <c r="Q206" s="4"/>
      <c r="R206" s="4"/>
      <c r="S206" s="38"/>
      <c r="T206" s="3"/>
      <c r="U206" s="3"/>
      <c r="V206" s="3"/>
      <c r="W206" s="88"/>
      <c r="X206" s="88"/>
    </row>
    <row r="207" spans="1:24" ht="30" customHeight="1" x14ac:dyDescent="0.25">
      <c r="A207" s="95">
        <v>206</v>
      </c>
      <c r="B207" s="3"/>
      <c r="C207" s="3"/>
      <c r="D207" s="3"/>
      <c r="E207" s="3"/>
      <c r="F207" s="4"/>
      <c r="G207" s="27"/>
      <c r="H207" s="37"/>
      <c r="I207" s="37"/>
      <c r="J207" s="37"/>
      <c r="K207" s="37"/>
      <c r="L207" s="37"/>
      <c r="M207" s="37"/>
      <c r="N207" s="37"/>
      <c r="O207" s="27"/>
      <c r="P207" s="27"/>
      <c r="Q207" s="4"/>
      <c r="R207" s="4"/>
      <c r="S207" s="38"/>
      <c r="T207" s="3"/>
      <c r="U207" s="3"/>
      <c r="V207" s="3"/>
      <c r="W207" s="88"/>
      <c r="X207" s="88"/>
    </row>
    <row r="208" spans="1:24" ht="30" customHeight="1" x14ac:dyDescent="0.25">
      <c r="A208" s="95">
        <v>207</v>
      </c>
      <c r="B208" s="3"/>
      <c r="C208" s="3"/>
      <c r="D208" s="3"/>
      <c r="E208" s="3"/>
      <c r="F208" s="4"/>
      <c r="G208" s="27"/>
      <c r="H208" s="37"/>
      <c r="I208" s="37"/>
      <c r="J208" s="37"/>
      <c r="K208" s="37"/>
      <c r="L208" s="37"/>
      <c r="M208" s="37"/>
      <c r="N208" s="37"/>
      <c r="O208" s="27"/>
      <c r="P208" s="27"/>
      <c r="Q208" s="4"/>
      <c r="R208" s="4"/>
      <c r="S208" s="38"/>
      <c r="T208" s="3"/>
      <c r="U208" s="3"/>
      <c r="V208" s="3"/>
      <c r="W208" s="88"/>
      <c r="X208" s="88"/>
    </row>
    <row r="209" spans="1:24" ht="30" customHeight="1" x14ac:dyDescent="0.25">
      <c r="A209" s="95">
        <v>208</v>
      </c>
      <c r="B209" s="3"/>
      <c r="C209" s="3"/>
      <c r="D209" s="3"/>
      <c r="E209" s="3"/>
      <c r="F209" s="4"/>
      <c r="G209" s="27"/>
      <c r="H209" s="37"/>
      <c r="I209" s="37"/>
      <c r="J209" s="37"/>
      <c r="K209" s="37"/>
      <c r="L209" s="37"/>
      <c r="M209" s="37"/>
      <c r="N209" s="37"/>
      <c r="O209" s="27"/>
      <c r="P209" s="27"/>
      <c r="Q209" s="4"/>
      <c r="R209" s="4"/>
      <c r="S209" s="38"/>
      <c r="T209" s="3"/>
      <c r="U209" s="3"/>
      <c r="V209" s="3"/>
      <c r="W209" s="88"/>
      <c r="X209" s="88"/>
    </row>
    <row r="210" spans="1:24" ht="30" customHeight="1" x14ac:dyDescent="0.25">
      <c r="A210" s="95">
        <v>209</v>
      </c>
      <c r="B210" s="3"/>
      <c r="C210" s="3"/>
      <c r="D210" s="3"/>
      <c r="E210" s="3"/>
      <c r="F210" s="4"/>
      <c r="G210" s="27"/>
      <c r="H210" s="37"/>
      <c r="I210" s="37"/>
      <c r="J210" s="37"/>
      <c r="K210" s="37"/>
      <c r="L210" s="37"/>
      <c r="M210" s="37"/>
      <c r="N210" s="37"/>
      <c r="O210" s="27"/>
      <c r="P210" s="27"/>
      <c r="Q210" s="4"/>
      <c r="R210" s="4"/>
      <c r="S210" s="38"/>
      <c r="T210" s="3"/>
      <c r="U210" s="3"/>
      <c r="V210" s="3"/>
      <c r="W210" s="88"/>
      <c r="X210" s="88"/>
    </row>
    <row r="211" spans="1:24" ht="30" customHeight="1" x14ac:dyDescent="0.25">
      <c r="A211" s="95">
        <v>210</v>
      </c>
      <c r="B211" s="3"/>
      <c r="C211" s="3"/>
      <c r="D211" s="3"/>
      <c r="E211" s="3"/>
      <c r="F211" s="4"/>
      <c r="G211" s="27"/>
      <c r="H211" s="37"/>
      <c r="I211" s="37"/>
      <c r="J211" s="37"/>
      <c r="K211" s="37"/>
      <c r="L211" s="37"/>
      <c r="M211" s="37"/>
      <c r="N211" s="37"/>
      <c r="O211" s="27"/>
      <c r="P211" s="27"/>
      <c r="Q211" s="4"/>
      <c r="R211" s="4"/>
      <c r="S211" s="38"/>
      <c r="T211" s="3"/>
      <c r="U211" s="3"/>
      <c r="V211" s="3"/>
      <c r="W211" s="88"/>
      <c r="X211" s="88"/>
    </row>
    <row r="212" spans="1:24" ht="30" customHeight="1" x14ac:dyDescent="0.25">
      <c r="A212" s="95">
        <v>211</v>
      </c>
      <c r="B212" s="3"/>
      <c r="C212" s="3"/>
      <c r="D212" s="3"/>
      <c r="E212" s="3"/>
      <c r="F212" s="4"/>
      <c r="G212" s="27"/>
      <c r="H212" s="37"/>
      <c r="I212" s="37"/>
      <c r="J212" s="37"/>
      <c r="K212" s="37"/>
      <c r="L212" s="37"/>
      <c r="M212" s="37"/>
      <c r="N212" s="37"/>
      <c r="O212" s="27"/>
      <c r="P212" s="27"/>
      <c r="Q212" s="4"/>
      <c r="R212" s="4"/>
      <c r="S212" s="38"/>
      <c r="T212" s="3"/>
      <c r="U212" s="3"/>
      <c r="V212" s="3"/>
      <c r="W212" s="88"/>
      <c r="X212" s="88"/>
    </row>
    <row r="213" spans="1:24" ht="30" customHeight="1" x14ac:dyDescent="0.25">
      <c r="A213" s="95">
        <v>212</v>
      </c>
      <c r="B213" s="3"/>
      <c r="C213" s="3"/>
      <c r="D213" s="3"/>
      <c r="E213" s="3"/>
      <c r="F213" s="4"/>
      <c r="G213" s="27"/>
      <c r="H213" s="37"/>
      <c r="I213" s="37"/>
      <c r="J213" s="37"/>
      <c r="K213" s="37"/>
      <c r="L213" s="37"/>
      <c r="M213" s="37"/>
      <c r="N213" s="37"/>
      <c r="O213" s="27"/>
      <c r="P213" s="27"/>
      <c r="Q213" s="4"/>
      <c r="R213" s="4"/>
      <c r="S213" s="38"/>
      <c r="T213" s="3"/>
      <c r="U213" s="3"/>
      <c r="V213" s="3"/>
      <c r="W213" s="88"/>
      <c r="X213" s="88"/>
    </row>
    <row r="214" spans="1:24" ht="30" customHeight="1" x14ac:dyDescent="0.25">
      <c r="A214" s="95">
        <v>213</v>
      </c>
      <c r="B214" s="3"/>
      <c r="C214" s="3"/>
      <c r="D214" s="3"/>
      <c r="E214" s="3"/>
      <c r="F214" s="4"/>
      <c r="G214" s="27"/>
      <c r="H214" s="37"/>
      <c r="I214" s="37"/>
      <c r="J214" s="37"/>
      <c r="K214" s="37"/>
      <c r="L214" s="37"/>
      <c r="M214" s="37"/>
      <c r="N214" s="37"/>
      <c r="O214" s="27"/>
      <c r="P214" s="27"/>
      <c r="Q214" s="4"/>
      <c r="R214" s="4"/>
      <c r="S214" s="38"/>
      <c r="T214" s="3"/>
      <c r="U214" s="3"/>
      <c r="V214" s="3"/>
      <c r="W214" s="88"/>
      <c r="X214" s="88"/>
    </row>
    <row r="215" spans="1:24" ht="30" customHeight="1" x14ac:dyDescent="0.25">
      <c r="A215" s="95">
        <v>214</v>
      </c>
      <c r="B215" s="3"/>
      <c r="C215" s="3"/>
      <c r="D215" s="3"/>
      <c r="E215" s="3"/>
      <c r="F215" s="4"/>
      <c r="G215" s="27"/>
      <c r="H215" s="37"/>
      <c r="I215" s="37"/>
      <c r="J215" s="37"/>
      <c r="K215" s="37"/>
      <c r="L215" s="37"/>
      <c r="M215" s="37"/>
      <c r="N215" s="37"/>
      <c r="O215" s="27"/>
      <c r="P215" s="27"/>
      <c r="Q215" s="4"/>
      <c r="R215" s="4"/>
      <c r="S215" s="38"/>
      <c r="T215" s="3"/>
      <c r="U215" s="3"/>
      <c r="V215" s="3"/>
      <c r="W215" s="88"/>
      <c r="X215" s="88"/>
    </row>
    <row r="216" spans="1:24" ht="30" customHeight="1" x14ac:dyDescent="0.25">
      <c r="A216" s="95">
        <v>215</v>
      </c>
      <c r="B216" s="3"/>
      <c r="C216" s="3"/>
      <c r="D216" s="3"/>
      <c r="E216" s="3"/>
      <c r="F216" s="4"/>
      <c r="G216" s="27"/>
      <c r="H216" s="37"/>
      <c r="I216" s="37"/>
      <c r="J216" s="37"/>
      <c r="K216" s="37"/>
      <c r="L216" s="37"/>
      <c r="M216" s="37"/>
      <c r="N216" s="37"/>
      <c r="O216" s="27"/>
      <c r="P216" s="27"/>
      <c r="Q216" s="4"/>
      <c r="R216" s="4"/>
      <c r="S216" s="38"/>
      <c r="T216" s="3"/>
      <c r="U216" s="3"/>
      <c r="V216" s="3"/>
      <c r="W216" s="88"/>
      <c r="X216" s="88"/>
    </row>
    <row r="217" spans="1:24" ht="30" customHeight="1" x14ac:dyDescent="0.25">
      <c r="A217" s="95">
        <v>216</v>
      </c>
      <c r="B217" s="3"/>
      <c r="C217" s="3"/>
      <c r="D217" s="3"/>
      <c r="E217" s="3"/>
      <c r="F217" s="4"/>
      <c r="G217" s="27"/>
      <c r="H217" s="37"/>
      <c r="I217" s="37"/>
      <c r="J217" s="37"/>
      <c r="K217" s="37"/>
      <c r="L217" s="37"/>
      <c r="M217" s="37"/>
      <c r="N217" s="37"/>
      <c r="O217" s="27"/>
      <c r="P217" s="27"/>
      <c r="Q217" s="4"/>
      <c r="R217" s="4"/>
      <c r="S217" s="38"/>
      <c r="T217" s="3"/>
      <c r="U217" s="3"/>
      <c r="V217" s="3"/>
      <c r="W217" s="88"/>
      <c r="X217" s="88"/>
    </row>
    <row r="218" spans="1:24" ht="30" customHeight="1" x14ac:dyDescent="0.25">
      <c r="A218" s="95">
        <v>217</v>
      </c>
      <c r="B218" s="3"/>
      <c r="C218" s="3"/>
      <c r="D218" s="3"/>
      <c r="E218" s="3"/>
      <c r="F218" s="4"/>
      <c r="G218" s="27"/>
      <c r="H218" s="37"/>
      <c r="I218" s="37"/>
      <c r="J218" s="37"/>
      <c r="K218" s="37"/>
      <c r="L218" s="37"/>
      <c r="M218" s="37"/>
      <c r="N218" s="37"/>
      <c r="O218" s="27"/>
      <c r="P218" s="27"/>
      <c r="Q218" s="4"/>
      <c r="R218" s="4"/>
      <c r="S218" s="38"/>
      <c r="T218" s="3"/>
      <c r="U218" s="3"/>
      <c r="V218" s="3"/>
      <c r="W218" s="88"/>
      <c r="X218" s="88"/>
    </row>
    <row r="219" spans="1:24" ht="30" customHeight="1" x14ac:dyDescent="0.25">
      <c r="A219" s="95">
        <v>218</v>
      </c>
      <c r="B219" s="3"/>
      <c r="C219" s="3"/>
      <c r="D219" s="3"/>
      <c r="E219" s="3"/>
      <c r="F219" s="4"/>
      <c r="G219" s="27"/>
      <c r="H219" s="37"/>
      <c r="I219" s="37"/>
      <c r="J219" s="37"/>
      <c r="K219" s="37"/>
      <c r="L219" s="37"/>
      <c r="M219" s="37"/>
      <c r="N219" s="37"/>
      <c r="O219" s="27"/>
      <c r="P219" s="27"/>
      <c r="Q219" s="4"/>
      <c r="R219" s="4"/>
      <c r="S219" s="38"/>
      <c r="T219" s="3"/>
      <c r="U219" s="3"/>
      <c r="V219" s="3"/>
      <c r="W219" s="88"/>
      <c r="X219" s="88"/>
    </row>
    <row r="220" spans="1:24" ht="30" customHeight="1" x14ac:dyDescent="0.25">
      <c r="A220" s="95">
        <v>219</v>
      </c>
      <c r="B220" s="3"/>
      <c r="C220" s="3"/>
      <c r="D220" s="3"/>
      <c r="E220" s="3"/>
      <c r="F220" s="4"/>
      <c r="G220" s="27"/>
      <c r="H220" s="37"/>
      <c r="I220" s="37"/>
      <c r="J220" s="37"/>
      <c r="K220" s="37"/>
      <c r="L220" s="37"/>
      <c r="M220" s="37"/>
      <c r="N220" s="37"/>
      <c r="O220" s="27"/>
      <c r="P220" s="27"/>
      <c r="Q220" s="4"/>
      <c r="R220" s="4"/>
      <c r="S220" s="38"/>
      <c r="T220" s="3"/>
      <c r="U220" s="3"/>
      <c r="V220" s="3"/>
      <c r="W220" s="88"/>
      <c r="X220" s="88"/>
    </row>
    <row r="221" spans="1:24" ht="30" customHeight="1" x14ac:dyDescent="0.25">
      <c r="A221" s="95">
        <v>220</v>
      </c>
      <c r="B221" s="3"/>
      <c r="C221" s="3"/>
      <c r="D221" s="3"/>
      <c r="E221" s="3"/>
      <c r="F221" s="4"/>
      <c r="G221" s="27"/>
      <c r="H221" s="37"/>
      <c r="I221" s="37"/>
      <c r="J221" s="37"/>
      <c r="K221" s="37"/>
      <c r="L221" s="37"/>
      <c r="M221" s="37"/>
      <c r="N221" s="37"/>
      <c r="O221" s="27"/>
      <c r="P221" s="27"/>
      <c r="Q221" s="4"/>
      <c r="R221" s="4"/>
      <c r="S221" s="38"/>
      <c r="T221" s="3"/>
      <c r="U221" s="3"/>
      <c r="V221" s="3"/>
      <c r="W221" s="88"/>
      <c r="X221" s="88"/>
    </row>
    <row r="222" spans="1:24" ht="30" customHeight="1" x14ac:dyDescent="0.25">
      <c r="A222" s="95">
        <v>221</v>
      </c>
      <c r="B222" s="3"/>
      <c r="C222" s="3"/>
      <c r="D222" s="3"/>
      <c r="E222" s="3"/>
      <c r="F222" s="4"/>
      <c r="G222" s="27"/>
      <c r="H222" s="37"/>
      <c r="I222" s="37"/>
      <c r="J222" s="37"/>
      <c r="K222" s="37"/>
      <c r="L222" s="37"/>
      <c r="M222" s="37"/>
      <c r="N222" s="37"/>
      <c r="O222" s="27"/>
      <c r="P222" s="27"/>
      <c r="Q222" s="4"/>
      <c r="R222" s="4"/>
      <c r="S222" s="38"/>
      <c r="T222" s="3"/>
      <c r="U222" s="3"/>
      <c r="V222" s="3"/>
      <c r="W222" s="88"/>
      <c r="X222" s="88"/>
    </row>
    <row r="223" spans="1:24" ht="30" customHeight="1" x14ac:dyDescent="0.25">
      <c r="A223" s="95">
        <v>222</v>
      </c>
      <c r="B223" s="3"/>
      <c r="C223" s="3"/>
      <c r="D223" s="3"/>
      <c r="E223" s="3"/>
      <c r="F223" s="4"/>
      <c r="G223" s="27"/>
      <c r="H223" s="37"/>
      <c r="I223" s="37"/>
      <c r="J223" s="37"/>
      <c r="K223" s="37"/>
      <c r="L223" s="37"/>
      <c r="M223" s="37"/>
      <c r="N223" s="37"/>
      <c r="O223" s="27"/>
      <c r="P223" s="27"/>
      <c r="Q223" s="4"/>
      <c r="R223" s="4"/>
      <c r="S223" s="38"/>
      <c r="T223" s="3"/>
      <c r="U223" s="3"/>
      <c r="V223" s="3"/>
      <c r="W223" s="88"/>
      <c r="X223" s="88"/>
    </row>
    <row r="224" spans="1:24" ht="30" customHeight="1" x14ac:dyDescent="0.25">
      <c r="A224" s="95">
        <v>223</v>
      </c>
      <c r="B224" s="3"/>
      <c r="C224" s="3"/>
      <c r="D224" s="3"/>
      <c r="E224" s="3"/>
      <c r="F224" s="4"/>
      <c r="G224" s="27"/>
      <c r="H224" s="37"/>
      <c r="I224" s="37"/>
      <c r="J224" s="37"/>
      <c r="K224" s="37"/>
      <c r="L224" s="37"/>
      <c r="M224" s="37"/>
      <c r="N224" s="37"/>
      <c r="O224" s="27"/>
      <c r="P224" s="27"/>
      <c r="Q224" s="4"/>
      <c r="R224" s="4"/>
      <c r="S224" s="38"/>
      <c r="T224" s="3"/>
      <c r="U224" s="3"/>
      <c r="V224" s="3"/>
      <c r="W224" s="88"/>
      <c r="X224" s="88"/>
    </row>
    <row r="225" spans="1:24" ht="30" customHeight="1" x14ac:dyDescent="0.25">
      <c r="A225" s="95">
        <v>224</v>
      </c>
      <c r="B225" s="3"/>
      <c r="C225" s="3"/>
      <c r="D225" s="3"/>
      <c r="E225" s="3"/>
      <c r="F225" s="4"/>
      <c r="G225" s="27"/>
      <c r="H225" s="37"/>
      <c r="I225" s="37"/>
      <c r="J225" s="37"/>
      <c r="K225" s="37"/>
      <c r="L225" s="37"/>
      <c r="M225" s="37"/>
      <c r="N225" s="37"/>
      <c r="O225" s="27"/>
      <c r="P225" s="27"/>
      <c r="Q225" s="4"/>
      <c r="R225" s="4"/>
      <c r="S225" s="38"/>
      <c r="T225" s="3"/>
      <c r="U225" s="3"/>
      <c r="V225" s="3"/>
      <c r="W225" s="88"/>
      <c r="X225" s="88"/>
    </row>
    <row r="226" spans="1:24" ht="30" customHeight="1" x14ac:dyDescent="0.25">
      <c r="A226" s="95">
        <v>225</v>
      </c>
      <c r="B226" s="3"/>
      <c r="C226" s="3"/>
      <c r="D226" s="3"/>
      <c r="E226" s="3"/>
      <c r="F226" s="4"/>
      <c r="G226" s="27"/>
      <c r="H226" s="37"/>
      <c r="I226" s="37"/>
      <c r="J226" s="37"/>
      <c r="K226" s="37"/>
      <c r="L226" s="37"/>
      <c r="M226" s="37"/>
      <c r="N226" s="37"/>
      <c r="O226" s="27"/>
      <c r="P226" s="27"/>
      <c r="Q226" s="4"/>
      <c r="R226" s="4"/>
      <c r="S226" s="38"/>
      <c r="T226" s="3"/>
      <c r="U226" s="3"/>
      <c r="V226" s="3"/>
      <c r="W226" s="88"/>
      <c r="X226" s="88"/>
    </row>
    <row r="227" spans="1:24" ht="30" customHeight="1" x14ac:dyDescent="0.25">
      <c r="A227" s="95">
        <v>226</v>
      </c>
      <c r="B227" s="3"/>
      <c r="C227" s="3"/>
      <c r="D227" s="3"/>
      <c r="E227" s="3"/>
      <c r="F227" s="4"/>
      <c r="G227" s="27"/>
      <c r="H227" s="37"/>
      <c r="I227" s="37"/>
      <c r="J227" s="37"/>
      <c r="K227" s="37"/>
      <c r="L227" s="37"/>
      <c r="M227" s="37"/>
      <c r="N227" s="37"/>
      <c r="O227" s="27"/>
      <c r="P227" s="27"/>
      <c r="Q227" s="4"/>
      <c r="R227" s="4"/>
      <c r="S227" s="38"/>
      <c r="T227" s="3"/>
      <c r="U227" s="3"/>
      <c r="V227" s="3"/>
      <c r="W227" s="88"/>
      <c r="X227" s="88"/>
    </row>
    <row r="228" spans="1:24" ht="30" customHeight="1" x14ac:dyDescent="0.25">
      <c r="A228" s="95">
        <v>227</v>
      </c>
      <c r="B228" s="3"/>
      <c r="C228" s="3"/>
      <c r="D228" s="3"/>
      <c r="E228" s="3"/>
      <c r="F228" s="4"/>
      <c r="G228" s="27"/>
      <c r="H228" s="37"/>
      <c r="I228" s="37"/>
      <c r="J228" s="37"/>
      <c r="K228" s="37"/>
      <c r="L228" s="37"/>
      <c r="M228" s="37"/>
      <c r="N228" s="37"/>
      <c r="O228" s="27"/>
      <c r="P228" s="27"/>
      <c r="Q228" s="4"/>
      <c r="R228" s="4"/>
      <c r="S228" s="38"/>
      <c r="T228" s="3"/>
      <c r="U228" s="3"/>
      <c r="V228" s="3"/>
      <c r="W228" s="88"/>
      <c r="X228" s="88"/>
    </row>
    <row r="229" spans="1:24" ht="30" customHeight="1" x14ac:dyDescent="0.25">
      <c r="A229" s="95">
        <v>228</v>
      </c>
      <c r="B229" s="3"/>
      <c r="C229" s="3"/>
      <c r="D229" s="3"/>
      <c r="E229" s="3"/>
      <c r="F229" s="4"/>
      <c r="G229" s="27"/>
      <c r="H229" s="37"/>
      <c r="I229" s="37"/>
      <c r="J229" s="37"/>
      <c r="K229" s="37"/>
      <c r="L229" s="37"/>
      <c r="M229" s="37"/>
      <c r="N229" s="37"/>
      <c r="O229" s="27"/>
      <c r="P229" s="27"/>
      <c r="Q229" s="4"/>
      <c r="R229" s="4"/>
      <c r="S229" s="38"/>
      <c r="T229" s="3"/>
      <c r="U229" s="3"/>
      <c r="V229" s="3"/>
      <c r="W229" s="88"/>
      <c r="X229" s="88"/>
    </row>
    <row r="230" spans="1:24" ht="30" customHeight="1" x14ac:dyDescent="0.25">
      <c r="A230" s="95">
        <v>229</v>
      </c>
      <c r="B230" s="3"/>
      <c r="C230" s="3"/>
      <c r="D230" s="3"/>
      <c r="E230" s="3"/>
      <c r="F230" s="4"/>
      <c r="G230" s="27"/>
      <c r="H230" s="37"/>
      <c r="I230" s="37"/>
      <c r="J230" s="37"/>
      <c r="K230" s="37"/>
      <c r="L230" s="37"/>
      <c r="M230" s="37"/>
      <c r="N230" s="37"/>
      <c r="O230" s="27"/>
      <c r="P230" s="27"/>
      <c r="Q230" s="4"/>
      <c r="R230" s="4"/>
      <c r="S230" s="38"/>
      <c r="T230" s="3"/>
      <c r="U230" s="3"/>
      <c r="V230" s="3"/>
      <c r="W230" s="88"/>
      <c r="X230" s="88"/>
    </row>
    <row r="231" spans="1:24" ht="30" customHeight="1" x14ac:dyDescent="0.25">
      <c r="A231" s="95">
        <v>230</v>
      </c>
      <c r="B231" s="3"/>
      <c r="C231" s="3"/>
      <c r="D231" s="3"/>
      <c r="E231" s="3"/>
      <c r="F231" s="4"/>
      <c r="G231" s="27"/>
      <c r="H231" s="37"/>
      <c r="I231" s="37"/>
      <c r="J231" s="37"/>
      <c r="K231" s="37"/>
      <c r="L231" s="37"/>
      <c r="M231" s="37"/>
      <c r="N231" s="37"/>
      <c r="O231" s="27"/>
      <c r="P231" s="27"/>
      <c r="Q231" s="4"/>
      <c r="R231" s="4"/>
      <c r="S231" s="38"/>
      <c r="T231" s="3"/>
      <c r="U231" s="3"/>
      <c r="V231" s="3"/>
      <c r="W231" s="88"/>
      <c r="X231" s="88"/>
    </row>
    <row r="232" spans="1:24" ht="30" customHeight="1" x14ac:dyDescent="0.25">
      <c r="A232" s="95">
        <v>231</v>
      </c>
      <c r="B232" s="3"/>
      <c r="C232" s="3"/>
      <c r="D232" s="3"/>
      <c r="E232" s="3"/>
      <c r="F232" s="4"/>
      <c r="G232" s="27"/>
      <c r="H232" s="37"/>
      <c r="I232" s="37"/>
      <c r="J232" s="37"/>
      <c r="K232" s="37"/>
      <c r="L232" s="37"/>
      <c r="M232" s="37"/>
      <c r="N232" s="37"/>
      <c r="O232" s="27"/>
      <c r="P232" s="27"/>
      <c r="Q232" s="4"/>
      <c r="R232" s="4"/>
      <c r="S232" s="38"/>
      <c r="T232" s="3"/>
      <c r="U232" s="3"/>
      <c r="V232" s="3"/>
      <c r="W232" s="88"/>
      <c r="X232" s="88"/>
    </row>
    <row r="233" spans="1:24" ht="30" customHeight="1" x14ac:dyDescent="0.25">
      <c r="A233" s="95">
        <v>232</v>
      </c>
      <c r="B233" s="3"/>
      <c r="C233" s="3"/>
      <c r="D233" s="3"/>
      <c r="E233" s="3"/>
      <c r="F233" s="4"/>
      <c r="G233" s="27"/>
      <c r="H233" s="37"/>
      <c r="I233" s="37"/>
      <c r="J233" s="37"/>
      <c r="K233" s="37"/>
      <c r="L233" s="37"/>
      <c r="M233" s="37"/>
      <c r="N233" s="37"/>
      <c r="O233" s="27"/>
      <c r="P233" s="27"/>
      <c r="Q233" s="4"/>
      <c r="R233" s="4"/>
      <c r="S233" s="38"/>
      <c r="T233" s="3"/>
      <c r="U233" s="3"/>
      <c r="V233" s="3"/>
      <c r="W233" s="88"/>
      <c r="X233" s="88"/>
    </row>
    <row r="234" spans="1:24" ht="30" customHeight="1" x14ac:dyDescent="0.25">
      <c r="A234" s="95">
        <v>233</v>
      </c>
      <c r="B234" s="3"/>
      <c r="C234" s="3"/>
      <c r="D234" s="3"/>
      <c r="E234" s="3"/>
      <c r="F234" s="4"/>
      <c r="G234" s="27"/>
      <c r="H234" s="37"/>
      <c r="I234" s="37"/>
      <c r="J234" s="37"/>
      <c r="K234" s="37"/>
      <c r="L234" s="37"/>
      <c r="M234" s="37"/>
      <c r="N234" s="37"/>
      <c r="O234" s="27"/>
      <c r="P234" s="27"/>
      <c r="Q234" s="4"/>
      <c r="R234" s="4"/>
      <c r="S234" s="38"/>
      <c r="T234" s="3"/>
      <c r="U234" s="3"/>
      <c r="V234" s="3"/>
      <c r="W234" s="88"/>
      <c r="X234" s="88"/>
    </row>
    <row r="235" spans="1:24" ht="30" customHeight="1" x14ac:dyDescent="0.25">
      <c r="A235" s="95">
        <v>234</v>
      </c>
      <c r="B235" s="3"/>
      <c r="C235" s="3"/>
      <c r="D235" s="3"/>
      <c r="E235" s="3"/>
      <c r="F235" s="4"/>
      <c r="G235" s="27"/>
      <c r="H235" s="37"/>
      <c r="I235" s="37"/>
      <c r="J235" s="37"/>
      <c r="K235" s="37"/>
      <c r="L235" s="37"/>
      <c r="M235" s="37"/>
      <c r="N235" s="37"/>
      <c r="O235" s="27"/>
      <c r="P235" s="27"/>
      <c r="Q235" s="4"/>
      <c r="R235" s="4"/>
      <c r="S235" s="38"/>
      <c r="T235" s="3"/>
      <c r="U235" s="3"/>
      <c r="V235" s="3"/>
      <c r="W235" s="88"/>
      <c r="X235" s="88"/>
    </row>
    <row r="236" spans="1:24" ht="30" customHeight="1" x14ac:dyDescent="0.25">
      <c r="A236" s="95">
        <v>235</v>
      </c>
      <c r="B236" s="3"/>
      <c r="C236" s="3"/>
      <c r="D236" s="3"/>
      <c r="E236" s="3"/>
      <c r="F236" s="4"/>
      <c r="G236" s="27"/>
      <c r="H236" s="37"/>
      <c r="I236" s="37"/>
      <c r="J236" s="37"/>
      <c r="K236" s="37"/>
      <c r="L236" s="37"/>
      <c r="M236" s="37"/>
      <c r="N236" s="37"/>
      <c r="O236" s="27"/>
      <c r="P236" s="27"/>
      <c r="Q236" s="4"/>
      <c r="R236" s="4"/>
      <c r="S236" s="38"/>
      <c r="T236" s="3"/>
      <c r="U236" s="3"/>
      <c r="V236" s="3"/>
      <c r="W236" s="88"/>
      <c r="X236" s="88"/>
    </row>
    <row r="237" spans="1:24" ht="30" customHeight="1" x14ac:dyDescent="0.25">
      <c r="A237" s="95">
        <v>236</v>
      </c>
      <c r="B237" s="3"/>
      <c r="C237" s="3"/>
      <c r="D237" s="3"/>
      <c r="E237" s="3"/>
      <c r="F237" s="4"/>
      <c r="G237" s="27"/>
      <c r="H237" s="37"/>
      <c r="I237" s="37"/>
      <c r="J237" s="37"/>
      <c r="K237" s="37"/>
      <c r="L237" s="37"/>
      <c r="M237" s="37"/>
      <c r="N237" s="37"/>
      <c r="O237" s="27"/>
      <c r="P237" s="27"/>
      <c r="Q237" s="4"/>
      <c r="R237" s="4"/>
      <c r="S237" s="38"/>
      <c r="T237" s="3"/>
      <c r="U237" s="3"/>
      <c r="V237" s="3"/>
      <c r="W237" s="88"/>
      <c r="X237" s="88"/>
    </row>
    <row r="238" spans="1:24" ht="30" customHeight="1" x14ac:dyDescent="0.25">
      <c r="A238" s="95">
        <v>237</v>
      </c>
      <c r="B238" s="3"/>
      <c r="C238" s="3"/>
      <c r="D238" s="3"/>
      <c r="E238" s="3"/>
      <c r="F238" s="4"/>
      <c r="G238" s="27"/>
      <c r="H238" s="37"/>
      <c r="I238" s="37"/>
      <c r="J238" s="37"/>
      <c r="K238" s="37"/>
      <c r="L238" s="37"/>
      <c r="M238" s="37"/>
      <c r="N238" s="37"/>
      <c r="O238" s="27"/>
      <c r="P238" s="27"/>
      <c r="Q238" s="4"/>
      <c r="R238" s="4"/>
      <c r="S238" s="38"/>
      <c r="T238" s="3"/>
      <c r="U238" s="3"/>
      <c r="V238" s="3"/>
      <c r="W238" s="88"/>
      <c r="X238" s="88"/>
    </row>
    <row r="239" spans="1:24" ht="30" customHeight="1" x14ac:dyDescent="0.25">
      <c r="A239" s="95">
        <v>238</v>
      </c>
      <c r="B239" s="3"/>
      <c r="C239" s="3"/>
      <c r="D239" s="3"/>
      <c r="E239" s="3"/>
      <c r="F239" s="4"/>
      <c r="G239" s="27"/>
      <c r="H239" s="37"/>
      <c r="I239" s="37"/>
      <c r="J239" s="37"/>
      <c r="K239" s="37"/>
      <c r="L239" s="37"/>
      <c r="M239" s="37"/>
      <c r="N239" s="37"/>
      <c r="O239" s="27"/>
      <c r="P239" s="27"/>
      <c r="Q239" s="4"/>
      <c r="R239" s="4"/>
      <c r="S239" s="38"/>
      <c r="T239" s="3"/>
      <c r="U239" s="3"/>
      <c r="V239" s="3"/>
      <c r="W239" s="88"/>
      <c r="X239" s="88"/>
    </row>
    <row r="240" spans="1:24" ht="30" customHeight="1" x14ac:dyDescent="0.25">
      <c r="A240" s="95">
        <v>239</v>
      </c>
      <c r="B240" s="3"/>
      <c r="C240" s="3"/>
      <c r="D240" s="3"/>
      <c r="E240" s="3"/>
      <c r="F240" s="4"/>
      <c r="G240" s="27"/>
      <c r="H240" s="37"/>
      <c r="I240" s="37"/>
      <c r="J240" s="37"/>
      <c r="K240" s="37"/>
      <c r="L240" s="37"/>
      <c r="M240" s="37"/>
      <c r="N240" s="37"/>
      <c r="O240" s="27"/>
      <c r="P240" s="27"/>
      <c r="Q240" s="4"/>
      <c r="R240" s="4"/>
      <c r="S240" s="38"/>
      <c r="T240" s="3"/>
      <c r="U240" s="3"/>
      <c r="V240" s="3"/>
      <c r="W240" s="88"/>
      <c r="X240" s="88"/>
    </row>
    <row r="241" spans="1:24" ht="30" customHeight="1" x14ac:dyDescent="0.25">
      <c r="A241" s="95">
        <v>240</v>
      </c>
      <c r="B241" s="3"/>
      <c r="C241" s="3"/>
      <c r="D241" s="3"/>
      <c r="E241" s="3"/>
      <c r="F241" s="4"/>
      <c r="G241" s="27"/>
      <c r="H241" s="37"/>
      <c r="I241" s="37"/>
      <c r="J241" s="37"/>
      <c r="K241" s="37"/>
      <c r="L241" s="37"/>
      <c r="M241" s="37"/>
      <c r="N241" s="37"/>
      <c r="O241" s="27"/>
      <c r="P241" s="27"/>
      <c r="Q241" s="4"/>
      <c r="R241" s="4"/>
      <c r="S241" s="38"/>
      <c r="T241" s="3"/>
      <c r="U241" s="3"/>
      <c r="V241" s="3"/>
      <c r="W241" s="88"/>
      <c r="X241" s="88"/>
    </row>
    <row r="242" spans="1:24" ht="30" customHeight="1" x14ac:dyDescent="0.25">
      <c r="A242" s="95">
        <v>241</v>
      </c>
      <c r="B242" s="3"/>
      <c r="C242" s="3"/>
      <c r="D242" s="3"/>
      <c r="E242" s="3"/>
      <c r="F242" s="4"/>
      <c r="G242" s="27"/>
      <c r="H242" s="37"/>
      <c r="I242" s="37"/>
      <c r="J242" s="37"/>
      <c r="K242" s="37"/>
      <c r="L242" s="37"/>
      <c r="M242" s="37"/>
      <c r="N242" s="37"/>
      <c r="O242" s="27"/>
      <c r="P242" s="27"/>
      <c r="Q242" s="4"/>
      <c r="R242" s="4"/>
      <c r="S242" s="38"/>
      <c r="T242" s="3"/>
      <c r="U242" s="3"/>
      <c r="V242" s="3"/>
      <c r="W242" s="88"/>
      <c r="X242" s="88"/>
    </row>
    <row r="243" spans="1:24" ht="30" customHeight="1" x14ac:dyDescent="0.25">
      <c r="A243" s="95">
        <v>242</v>
      </c>
      <c r="B243" s="3"/>
      <c r="C243" s="3"/>
      <c r="D243" s="3"/>
      <c r="E243" s="3"/>
      <c r="F243" s="4"/>
      <c r="G243" s="27"/>
      <c r="H243" s="37"/>
      <c r="I243" s="37"/>
      <c r="J243" s="37"/>
      <c r="K243" s="37"/>
      <c r="L243" s="37"/>
      <c r="M243" s="37"/>
      <c r="N243" s="37"/>
      <c r="O243" s="27"/>
      <c r="P243" s="27"/>
      <c r="Q243" s="4"/>
      <c r="R243" s="4"/>
      <c r="S243" s="38"/>
      <c r="T243" s="3"/>
      <c r="U243" s="3"/>
      <c r="V243" s="3"/>
      <c r="W243" s="88"/>
      <c r="X243" s="88"/>
    </row>
    <row r="244" spans="1:24" ht="30" customHeight="1" x14ac:dyDescent="0.25">
      <c r="A244" s="95">
        <v>243</v>
      </c>
      <c r="B244" s="3"/>
      <c r="C244" s="3"/>
      <c r="D244" s="3"/>
      <c r="E244" s="3"/>
      <c r="F244" s="4"/>
      <c r="G244" s="27"/>
      <c r="H244" s="37"/>
      <c r="I244" s="37"/>
      <c r="J244" s="37"/>
      <c r="K244" s="37"/>
      <c r="L244" s="37"/>
      <c r="M244" s="37"/>
      <c r="N244" s="37"/>
      <c r="O244" s="27"/>
      <c r="P244" s="27"/>
      <c r="Q244" s="4"/>
      <c r="R244" s="4"/>
      <c r="S244" s="38"/>
      <c r="T244" s="3"/>
      <c r="U244" s="3"/>
      <c r="V244" s="3"/>
      <c r="W244" s="88"/>
      <c r="X244" s="88"/>
    </row>
    <row r="245" spans="1:24" ht="30" customHeight="1" x14ac:dyDescent="0.25">
      <c r="A245" s="95">
        <v>244</v>
      </c>
      <c r="B245" s="3"/>
      <c r="C245" s="3"/>
      <c r="D245" s="3"/>
      <c r="E245" s="3"/>
      <c r="F245" s="4"/>
      <c r="G245" s="27"/>
      <c r="H245" s="37"/>
      <c r="I245" s="37"/>
      <c r="J245" s="37"/>
      <c r="K245" s="37"/>
      <c r="L245" s="37"/>
      <c r="M245" s="37"/>
      <c r="N245" s="37"/>
      <c r="O245" s="27"/>
      <c r="P245" s="27"/>
      <c r="Q245" s="4"/>
      <c r="R245" s="4"/>
      <c r="S245" s="38"/>
      <c r="T245" s="3"/>
      <c r="U245" s="3"/>
      <c r="V245" s="3"/>
      <c r="W245" s="88"/>
      <c r="X245" s="88"/>
    </row>
    <row r="246" spans="1:24" ht="30" customHeight="1" x14ac:dyDescent="0.25">
      <c r="A246" s="95">
        <v>245</v>
      </c>
      <c r="B246" s="3"/>
      <c r="C246" s="3"/>
      <c r="D246" s="3"/>
      <c r="E246" s="3"/>
      <c r="F246" s="4"/>
      <c r="G246" s="27"/>
      <c r="H246" s="37"/>
      <c r="I246" s="37"/>
      <c r="J246" s="37"/>
      <c r="K246" s="37"/>
      <c r="L246" s="37"/>
      <c r="M246" s="37"/>
      <c r="N246" s="37"/>
      <c r="O246" s="27"/>
      <c r="P246" s="27"/>
      <c r="Q246" s="4"/>
      <c r="R246" s="4"/>
      <c r="S246" s="38"/>
      <c r="T246" s="3"/>
      <c r="U246" s="3"/>
      <c r="V246" s="3"/>
      <c r="W246" s="88"/>
      <c r="X246" s="88"/>
    </row>
    <row r="247" spans="1:24" ht="30" customHeight="1" x14ac:dyDescent="0.25">
      <c r="A247" s="95">
        <v>246</v>
      </c>
      <c r="B247" s="3"/>
      <c r="C247" s="3"/>
      <c r="D247" s="3"/>
      <c r="E247" s="3"/>
      <c r="F247" s="4"/>
      <c r="G247" s="27"/>
      <c r="H247" s="37"/>
      <c r="I247" s="37"/>
      <c r="J247" s="37"/>
      <c r="K247" s="37"/>
      <c r="L247" s="37"/>
      <c r="M247" s="37"/>
      <c r="N247" s="37"/>
      <c r="O247" s="27"/>
      <c r="P247" s="27"/>
      <c r="Q247" s="4"/>
      <c r="R247" s="4"/>
      <c r="S247" s="38"/>
      <c r="T247" s="3"/>
      <c r="U247" s="3"/>
      <c r="V247" s="3"/>
      <c r="W247" s="88"/>
      <c r="X247" s="88"/>
    </row>
    <row r="248" spans="1:24" ht="30" customHeight="1" x14ac:dyDescent="0.25">
      <c r="A248" s="95">
        <v>247</v>
      </c>
      <c r="B248" s="3"/>
      <c r="C248" s="3"/>
      <c r="D248" s="3"/>
      <c r="E248" s="3"/>
      <c r="F248" s="4"/>
      <c r="G248" s="27"/>
      <c r="H248" s="37"/>
      <c r="I248" s="37"/>
      <c r="J248" s="37"/>
      <c r="K248" s="37"/>
      <c r="L248" s="37"/>
      <c r="M248" s="37"/>
      <c r="N248" s="37"/>
      <c r="O248" s="27"/>
      <c r="P248" s="27"/>
      <c r="Q248" s="4"/>
      <c r="R248" s="4"/>
      <c r="S248" s="38"/>
      <c r="T248" s="3"/>
      <c r="U248" s="3"/>
      <c r="V248" s="3"/>
      <c r="W248" s="88"/>
      <c r="X248" s="88"/>
    </row>
    <row r="249" spans="1:24" ht="30" customHeight="1" x14ac:dyDescent="0.25">
      <c r="A249" s="95">
        <v>248</v>
      </c>
      <c r="B249" s="3"/>
      <c r="C249" s="3"/>
      <c r="D249" s="3"/>
      <c r="E249" s="3"/>
      <c r="F249" s="4"/>
      <c r="G249" s="27"/>
      <c r="H249" s="37"/>
      <c r="I249" s="37"/>
      <c r="J249" s="37"/>
      <c r="K249" s="37"/>
      <c r="L249" s="37"/>
      <c r="M249" s="37"/>
      <c r="N249" s="37"/>
      <c r="O249" s="27"/>
      <c r="P249" s="27"/>
      <c r="Q249" s="4"/>
      <c r="R249" s="4"/>
      <c r="S249" s="38"/>
      <c r="T249" s="3"/>
      <c r="U249" s="3"/>
      <c r="V249" s="3"/>
      <c r="W249" s="88"/>
      <c r="X249" s="88"/>
    </row>
    <row r="250" spans="1:24" ht="30" customHeight="1" x14ac:dyDescent="0.25">
      <c r="A250" s="95">
        <v>249</v>
      </c>
      <c r="B250" s="3"/>
      <c r="C250" s="3"/>
      <c r="D250" s="3"/>
      <c r="E250" s="3"/>
      <c r="F250" s="4"/>
      <c r="G250" s="27"/>
      <c r="H250" s="37"/>
      <c r="I250" s="37"/>
      <c r="J250" s="37"/>
      <c r="K250" s="37"/>
      <c r="L250" s="37"/>
      <c r="M250" s="37"/>
      <c r="N250" s="37"/>
      <c r="O250" s="27"/>
      <c r="P250" s="27"/>
      <c r="Q250" s="4"/>
      <c r="R250" s="4"/>
      <c r="S250" s="38"/>
      <c r="T250" s="3"/>
      <c r="U250" s="3"/>
      <c r="V250" s="3"/>
      <c r="W250" s="88"/>
      <c r="X250" s="88"/>
    </row>
    <row r="251" spans="1:24" ht="30" customHeight="1" x14ac:dyDescent="0.25">
      <c r="A251" s="95">
        <v>250</v>
      </c>
      <c r="B251" s="3"/>
      <c r="C251" s="3"/>
      <c r="D251" s="3"/>
      <c r="E251" s="3"/>
      <c r="F251" s="4"/>
      <c r="G251" s="27"/>
      <c r="H251" s="37"/>
      <c r="I251" s="37"/>
      <c r="J251" s="37"/>
      <c r="K251" s="37"/>
      <c r="L251" s="37"/>
      <c r="M251" s="37"/>
      <c r="N251" s="37"/>
      <c r="O251" s="27"/>
      <c r="P251" s="27"/>
      <c r="Q251" s="4"/>
      <c r="R251" s="4"/>
      <c r="S251" s="38"/>
      <c r="T251" s="3"/>
      <c r="U251" s="3"/>
      <c r="V251" s="3"/>
      <c r="W251" s="88"/>
      <c r="X251" s="88"/>
    </row>
    <row r="252" spans="1:24" ht="30" customHeight="1" x14ac:dyDescent="0.25">
      <c r="A252" s="95">
        <v>251</v>
      </c>
      <c r="B252" s="3"/>
      <c r="C252" s="3"/>
      <c r="D252" s="3"/>
      <c r="E252" s="3"/>
      <c r="F252" s="4"/>
      <c r="G252" s="27"/>
      <c r="H252" s="37"/>
      <c r="I252" s="37"/>
      <c r="J252" s="37"/>
      <c r="K252" s="37"/>
      <c r="L252" s="37"/>
      <c r="M252" s="37"/>
      <c r="N252" s="37"/>
      <c r="O252" s="27"/>
      <c r="P252" s="27"/>
      <c r="Q252" s="4"/>
      <c r="R252" s="4"/>
      <c r="S252" s="38"/>
      <c r="T252" s="3"/>
      <c r="U252" s="3"/>
      <c r="V252" s="3"/>
      <c r="W252" s="88"/>
      <c r="X252" s="88"/>
    </row>
    <row r="253" spans="1:24" ht="30" customHeight="1" x14ac:dyDescent="0.25">
      <c r="A253" s="95">
        <v>252</v>
      </c>
      <c r="B253" s="3"/>
      <c r="C253" s="3"/>
      <c r="D253" s="3"/>
      <c r="E253" s="3"/>
      <c r="F253" s="4"/>
      <c r="G253" s="27"/>
      <c r="H253" s="37"/>
      <c r="I253" s="37"/>
      <c r="J253" s="37"/>
      <c r="K253" s="37"/>
      <c r="L253" s="37"/>
      <c r="M253" s="37"/>
      <c r="N253" s="37"/>
      <c r="O253" s="27"/>
      <c r="P253" s="27"/>
      <c r="Q253" s="4"/>
      <c r="R253" s="4"/>
      <c r="S253" s="38"/>
      <c r="T253" s="3"/>
      <c r="U253" s="3"/>
      <c r="V253" s="3"/>
      <c r="W253" s="88"/>
      <c r="X253" s="88"/>
    </row>
    <row r="254" spans="1:24" ht="30" customHeight="1" x14ac:dyDescent="0.25">
      <c r="A254" s="95">
        <v>253</v>
      </c>
      <c r="B254" s="3"/>
      <c r="C254" s="3"/>
      <c r="D254" s="3"/>
      <c r="E254" s="3"/>
      <c r="F254" s="4"/>
      <c r="G254" s="27"/>
      <c r="H254" s="37"/>
      <c r="I254" s="37"/>
      <c r="J254" s="37"/>
      <c r="K254" s="37"/>
      <c r="L254" s="37"/>
      <c r="M254" s="37"/>
      <c r="N254" s="37"/>
      <c r="O254" s="27"/>
      <c r="P254" s="27"/>
      <c r="Q254" s="4"/>
      <c r="R254" s="4"/>
      <c r="S254" s="38"/>
      <c r="T254" s="3"/>
      <c r="U254" s="3"/>
      <c r="V254" s="3"/>
      <c r="W254" s="88"/>
      <c r="X254" s="88"/>
    </row>
    <row r="255" spans="1:24" ht="30" customHeight="1" x14ac:dyDescent="0.25">
      <c r="A255" s="95">
        <v>254</v>
      </c>
      <c r="B255" s="3"/>
      <c r="C255" s="3"/>
      <c r="D255" s="3"/>
      <c r="E255" s="3"/>
      <c r="F255" s="4"/>
      <c r="G255" s="27"/>
      <c r="H255" s="37"/>
      <c r="I255" s="37"/>
      <c r="J255" s="37"/>
      <c r="K255" s="37"/>
      <c r="L255" s="37"/>
      <c r="M255" s="37"/>
      <c r="N255" s="37"/>
      <c r="O255" s="27"/>
      <c r="P255" s="27"/>
      <c r="Q255" s="4"/>
      <c r="R255" s="4"/>
      <c r="S255" s="38"/>
      <c r="T255" s="3"/>
      <c r="U255" s="3"/>
      <c r="V255" s="3"/>
      <c r="W255" s="88"/>
      <c r="X255" s="88"/>
    </row>
    <row r="256" spans="1:24" ht="30" customHeight="1" x14ac:dyDescent="0.25">
      <c r="A256" s="95">
        <v>255</v>
      </c>
      <c r="B256" s="3"/>
      <c r="C256" s="3"/>
      <c r="D256" s="3"/>
      <c r="E256" s="3"/>
      <c r="F256" s="4"/>
      <c r="G256" s="27"/>
      <c r="H256" s="37"/>
      <c r="I256" s="37"/>
      <c r="J256" s="37"/>
      <c r="K256" s="37"/>
      <c r="L256" s="37"/>
      <c r="M256" s="37"/>
      <c r="N256" s="37"/>
      <c r="O256" s="27"/>
      <c r="P256" s="27"/>
      <c r="Q256" s="4"/>
      <c r="R256" s="4"/>
      <c r="S256" s="38"/>
      <c r="T256" s="3"/>
      <c r="U256" s="3"/>
      <c r="V256" s="3"/>
      <c r="W256" s="88"/>
      <c r="X256" s="88"/>
    </row>
    <row r="257" spans="1:24" ht="30" customHeight="1" x14ac:dyDescent="0.25">
      <c r="A257" s="95">
        <v>256</v>
      </c>
      <c r="B257" s="3"/>
      <c r="C257" s="3"/>
      <c r="D257" s="3"/>
      <c r="E257" s="3"/>
      <c r="F257" s="4"/>
      <c r="G257" s="27"/>
      <c r="H257" s="37"/>
      <c r="I257" s="37"/>
      <c r="J257" s="37"/>
      <c r="K257" s="37"/>
      <c r="L257" s="37"/>
      <c r="M257" s="37"/>
      <c r="N257" s="37"/>
      <c r="O257" s="27"/>
      <c r="P257" s="27"/>
      <c r="Q257" s="4"/>
      <c r="R257" s="4"/>
      <c r="S257" s="38"/>
      <c r="T257" s="3"/>
      <c r="U257" s="3"/>
      <c r="V257" s="3"/>
      <c r="W257" s="88"/>
      <c r="X257" s="88"/>
    </row>
    <row r="258" spans="1:24" ht="30" customHeight="1" x14ac:dyDescent="0.25">
      <c r="A258" s="95">
        <v>257</v>
      </c>
      <c r="B258" s="3"/>
      <c r="C258" s="3"/>
      <c r="D258" s="3"/>
      <c r="E258" s="3"/>
      <c r="F258" s="4"/>
      <c r="G258" s="27"/>
      <c r="H258" s="37"/>
      <c r="I258" s="37"/>
      <c r="J258" s="37"/>
      <c r="K258" s="37"/>
      <c r="L258" s="37"/>
      <c r="M258" s="37"/>
      <c r="N258" s="37"/>
      <c r="O258" s="27"/>
      <c r="P258" s="27"/>
      <c r="Q258" s="4"/>
      <c r="R258" s="4"/>
      <c r="S258" s="38"/>
      <c r="T258" s="3"/>
      <c r="U258" s="3"/>
      <c r="V258" s="3"/>
      <c r="W258" s="88"/>
      <c r="X258" s="88"/>
    </row>
    <row r="259" spans="1:24" ht="30" customHeight="1" x14ac:dyDescent="0.25">
      <c r="A259" s="95">
        <v>258</v>
      </c>
      <c r="B259" s="3"/>
      <c r="C259" s="3"/>
      <c r="D259" s="3"/>
      <c r="E259" s="3"/>
      <c r="F259" s="4"/>
      <c r="G259" s="27"/>
      <c r="H259" s="37"/>
      <c r="I259" s="37"/>
      <c r="J259" s="37"/>
      <c r="K259" s="37"/>
      <c r="L259" s="37"/>
      <c r="M259" s="37"/>
      <c r="N259" s="37"/>
      <c r="O259" s="27"/>
      <c r="P259" s="27"/>
      <c r="Q259" s="4"/>
      <c r="R259" s="4"/>
      <c r="S259" s="38"/>
      <c r="T259" s="3"/>
      <c r="U259" s="3"/>
      <c r="V259" s="3"/>
      <c r="W259" s="88"/>
      <c r="X259" s="88"/>
    </row>
    <row r="260" spans="1:24" ht="30" customHeight="1" x14ac:dyDescent="0.25">
      <c r="A260" s="95">
        <v>259</v>
      </c>
      <c r="B260" s="3"/>
      <c r="C260" s="3"/>
      <c r="D260" s="3"/>
      <c r="E260" s="3"/>
      <c r="F260" s="4"/>
      <c r="G260" s="27"/>
      <c r="H260" s="37"/>
      <c r="I260" s="37"/>
      <c r="J260" s="37"/>
      <c r="K260" s="37"/>
      <c r="L260" s="37"/>
      <c r="M260" s="37"/>
      <c r="N260" s="37"/>
      <c r="O260" s="27"/>
      <c r="P260" s="27"/>
      <c r="Q260" s="4"/>
      <c r="R260" s="4"/>
      <c r="S260" s="38"/>
      <c r="T260" s="3"/>
      <c r="U260" s="3"/>
      <c r="V260" s="3"/>
      <c r="W260" s="88"/>
      <c r="X260" s="88"/>
    </row>
    <row r="261" spans="1:24" ht="30" customHeight="1" x14ac:dyDescent="0.25">
      <c r="A261" s="95">
        <v>260</v>
      </c>
      <c r="B261" s="3"/>
      <c r="C261" s="3"/>
      <c r="D261" s="3"/>
      <c r="E261" s="3"/>
      <c r="F261" s="4"/>
      <c r="G261" s="27"/>
      <c r="H261" s="37"/>
      <c r="I261" s="37"/>
      <c r="J261" s="37"/>
      <c r="K261" s="37"/>
      <c r="L261" s="37"/>
      <c r="M261" s="37"/>
      <c r="N261" s="37"/>
      <c r="O261" s="27"/>
      <c r="P261" s="27"/>
      <c r="Q261" s="4"/>
      <c r="R261" s="4"/>
      <c r="S261" s="38"/>
      <c r="T261" s="3"/>
      <c r="U261" s="3"/>
      <c r="V261" s="3"/>
      <c r="W261" s="88"/>
      <c r="X261" s="88"/>
    </row>
    <row r="262" spans="1:24" ht="30" customHeight="1" x14ac:dyDescent="0.25">
      <c r="A262" s="95">
        <v>261</v>
      </c>
      <c r="B262" s="3"/>
      <c r="C262" s="3"/>
      <c r="D262" s="3"/>
      <c r="E262" s="3"/>
      <c r="F262" s="4"/>
      <c r="G262" s="27"/>
      <c r="H262" s="37"/>
      <c r="I262" s="37"/>
      <c r="J262" s="37"/>
      <c r="K262" s="37"/>
      <c r="L262" s="37"/>
      <c r="M262" s="37"/>
      <c r="N262" s="37"/>
      <c r="O262" s="27"/>
      <c r="P262" s="27"/>
      <c r="Q262" s="4"/>
      <c r="R262" s="4"/>
      <c r="S262" s="38"/>
      <c r="T262" s="3"/>
      <c r="U262" s="3"/>
      <c r="V262" s="3"/>
      <c r="W262" s="88"/>
      <c r="X262" s="88"/>
    </row>
    <row r="263" spans="1:24" ht="30" customHeight="1" x14ac:dyDescent="0.25">
      <c r="A263" s="95">
        <v>262</v>
      </c>
      <c r="B263" s="3"/>
      <c r="C263" s="3"/>
      <c r="D263" s="3"/>
      <c r="E263" s="3"/>
      <c r="F263" s="4"/>
      <c r="G263" s="27"/>
      <c r="H263" s="37"/>
      <c r="I263" s="37"/>
      <c r="J263" s="37"/>
      <c r="K263" s="37"/>
      <c r="L263" s="37"/>
      <c r="M263" s="37"/>
      <c r="N263" s="37"/>
      <c r="O263" s="27"/>
      <c r="P263" s="27"/>
      <c r="Q263" s="4"/>
      <c r="R263" s="4"/>
      <c r="S263" s="38"/>
      <c r="T263" s="3"/>
      <c r="U263" s="3"/>
      <c r="V263" s="3"/>
      <c r="W263" s="88"/>
      <c r="X263" s="88"/>
    </row>
    <row r="264" spans="1:24" ht="30" customHeight="1" x14ac:dyDescent="0.25">
      <c r="A264" s="95">
        <v>263</v>
      </c>
      <c r="B264" s="3"/>
      <c r="C264" s="3"/>
      <c r="D264" s="3"/>
      <c r="E264" s="3"/>
      <c r="F264" s="4"/>
      <c r="G264" s="27"/>
      <c r="H264" s="37"/>
      <c r="I264" s="37"/>
      <c r="J264" s="37"/>
      <c r="K264" s="37"/>
      <c r="L264" s="37"/>
      <c r="M264" s="37"/>
      <c r="N264" s="37"/>
      <c r="O264" s="27"/>
      <c r="P264" s="27"/>
      <c r="Q264" s="4"/>
      <c r="R264" s="4"/>
      <c r="S264" s="38"/>
      <c r="T264" s="3"/>
      <c r="U264" s="3"/>
      <c r="V264" s="3"/>
      <c r="W264" s="88"/>
      <c r="X264" s="88"/>
    </row>
    <row r="265" spans="1:24" ht="30" customHeight="1" x14ac:dyDescent="0.25">
      <c r="A265" s="95">
        <v>264</v>
      </c>
      <c r="B265" s="3"/>
      <c r="C265" s="3"/>
      <c r="D265" s="3"/>
      <c r="E265" s="3"/>
      <c r="F265" s="4"/>
      <c r="G265" s="27"/>
      <c r="H265" s="37"/>
      <c r="I265" s="37"/>
      <c r="J265" s="37"/>
      <c r="K265" s="37"/>
      <c r="L265" s="37"/>
      <c r="M265" s="37"/>
      <c r="N265" s="37"/>
      <c r="O265" s="27"/>
      <c r="P265" s="27"/>
      <c r="Q265" s="4"/>
      <c r="R265" s="4"/>
      <c r="S265" s="38"/>
      <c r="T265" s="3"/>
      <c r="U265" s="3"/>
      <c r="V265" s="3"/>
      <c r="W265" s="88"/>
      <c r="X265" s="88"/>
    </row>
    <row r="266" spans="1:24" ht="30" customHeight="1" x14ac:dyDescent="0.25">
      <c r="A266" s="95">
        <v>265</v>
      </c>
      <c r="B266" s="3"/>
      <c r="C266" s="3"/>
      <c r="D266" s="3"/>
      <c r="E266" s="3"/>
      <c r="F266" s="4"/>
      <c r="G266" s="27"/>
      <c r="H266" s="37"/>
      <c r="I266" s="37"/>
      <c r="J266" s="37"/>
      <c r="K266" s="37"/>
      <c r="L266" s="37"/>
      <c r="M266" s="37"/>
      <c r="N266" s="37"/>
      <c r="O266" s="27"/>
      <c r="P266" s="27"/>
      <c r="Q266" s="4"/>
      <c r="R266" s="4"/>
      <c r="S266" s="38"/>
      <c r="T266" s="3"/>
      <c r="U266" s="3"/>
      <c r="V266" s="3"/>
      <c r="W266" s="88"/>
      <c r="X266" s="88"/>
    </row>
    <row r="267" spans="1:24" ht="30" customHeight="1" x14ac:dyDescent="0.25">
      <c r="A267" s="95">
        <v>266</v>
      </c>
      <c r="B267" s="3"/>
      <c r="C267" s="3"/>
      <c r="D267" s="3"/>
      <c r="E267" s="3"/>
      <c r="F267" s="4"/>
      <c r="G267" s="27"/>
      <c r="H267" s="37"/>
      <c r="I267" s="37"/>
      <c r="J267" s="37"/>
      <c r="K267" s="37"/>
      <c r="L267" s="37"/>
      <c r="M267" s="37"/>
      <c r="N267" s="37"/>
      <c r="O267" s="27"/>
      <c r="P267" s="27"/>
      <c r="Q267" s="4"/>
      <c r="R267" s="4"/>
      <c r="S267" s="38"/>
      <c r="T267" s="3"/>
      <c r="U267" s="3"/>
      <c r="V267" s="3"/>
      <c r="W267" s="88"/>
      <c r="X267" s="88"/>
    </row>
    <row r="268" spans="1:24" ht="30" customHeight="1" x14ac:dyDescent="0.25">
      <c r="A268" s="95">
        <v>267</v>
      </c>
      <c r="B268" s="3"/>
      <c r="C268" s="3"/>
      <c r="D268" s="3"/>
      <c r="E268" s="3"/>
      <c r="F268" s="4"/>
      <c r="G268" s="27"/>
      <c r="H268" s="37"/>
      <c r="I268" s="37"/>
      <c r="J268" s="37"/>
      <c r="K268" s="37"/>
      <c r="L268" s="37"/>
      <c r="M268" s="37"/>
      <c r="N268" s="37"/>
      <c r="O268" s="27"/>
      <c r="P268" s="27"/>
      <c r="Q268" s="4"/>
      <c r="R268" s="4"/>
      <c r="S268" s="38"/>
      <c r="T268" s="3"/>
      <c r="U268" s="3"/>
      <c r="V268" s="3"/>
      <c r="W268" s="88"/>
      <c r="X268" s="88"/>
    </row>
    <row r="269" spans="1:24" ht="30" customHeight="1" x14ac:dyDescent="0.25">
      <c r="A269" s="95">
        <v>268</v>
      </c>
      <c r="B269" s="3"/>
      <c r="C269" s="3"/>
      <c r="D269" s="3"/>
      <c r="E269" s="3"/>
      <c r="F269" s="4"/>
      <c r="G269" s="27"/>
      <c r="H269" s="37"/>
      <c r="I269" s="37"/>
      <c r="J269" s="37"/>
      <c r="K269" s="37"/>
      <c r="L269" s="37"/>
      <c r="M269" s="37"/>
      <c r="N269" s="37"/>
      <c r="O269" s="27"/>
      <c r="P269" s="27"/>
      <c r="Q269" s="4"/>
      <c r="R269" s="4"/>
      <c r="S269" s="38"/>
      <c r="T269" s="3"/>
      <c r="U269" s="3"/>
      <c r="V269" s="3"/>
      <c r="W269" s="88"/>
      <c r="X269" s="88"/>
    </row>
    <row r="270" spans="1:24" ht="30" customHeight="1" x14ac:dyDescent="0.25">
      <c r="A270" s="95">
        <v>269</v>
      </c>
      <c r="B270" s="3"/>
      <c r="C270" s="3"/>
      <c r="D270" s="3"/>
      <c r="E270" s="3"/>
      <c r="F270" s="4"/>
      <c r="G270" s="27"/>
      <c r="H270" s="37"/>
      <c r="I270" s="37"/>
      <c r="J270" s="37"/>
      <c r="K270" s="37"/>
      <c r="L270" s="37"/>
      <c r="M270" s="37"/>
      <c r="N270" s="37"/>
      <c r="O270" s="27"/>
      <c r="P270" s="27"/>
      <c r="Q270" s="4"/>
      <c r="R270" s="4"/>
      <c r="S270" s="38"/>
      <c r="T270" s="3"/>
      <c r="U270" s="3"/>
      <c r="V270" s="3"/>
      <c r="W270" s="88"/>
      <c r="X270" s="88"/>
    </row>
    <row r="271" spans="1:24" ht="30" customHeight="1" x14ac:dyDescent="0.25">
      <c r="A271" s="95">
        <v>270</v>
      </c>
      <c r="B271" s="3"/>
      <c r="C271" s="3"/>
      <c r="D271" s="3"/>
      <c r="E271" s="3"/>
      <c r="F271" s="4"/>
      <c r="G271" s="27"/>
      <c r="H271" s="37"/>
      <c r="I271" s="37"/>
      <c r="J271" s="37"/>
      <c r="K271" s="37"/>
      <c r="L271" s="37"/>
      <c r="M271" s="37"/>
      <c r="N271" s="37"/>
      <c r="O271" s="27"/>
      <c r="P271" s="27"/>
      <c r="Q271" s="4"/>
      <c r="R271" s="4"/>
      <c r="S271" s="38"/>
      <c r="T271" s="3"/>
      <c r="U271" s="3"/>
      <c r="V271" s="3"/>
      <c r="W271" s="88"/>
      <c r="X271" s="88"/>
    </row>
    <row r="272" spans="1:24" ht="30" customHeight="1" x14ac:dyDescent="0.25">
      <c r="A272" s="95">
        <v>271</v>
      </c>
      <c r="B272" s="3"/>
      <c r="C272" s="3"/>
      <c r="D272" s="3"/>
      <c r="E272" s="3"/>
      <c r="F272" s="4"/>
      <c r="G272" s="27"/>
      <c r="H272" s="37"/>
      <c r="I272" s="37"/>
      <c r="J272" s="37"/>
      <c r="K272" s="37"/>
      <c r="L272" s="37"/>
      <c r="M272" s="37"/>
      <c r="N272" s="37"/>
      <c r="O272" s="27"/>
      <c r="P272" s="27"/>
      <c r="Q272" s="4"/>
      <c r="R272" s="4"/>
      <c r="S272" s="38"/>
      <c r="T272" s="3"/>
      <c r="U272" s="3"/>
      <c r="V272" s="3"/>
      <c r="W272" s="88"/>
      <c r="X272" s="88"/>
    </row>
    <row r="273" spans="1:24" ht="30" customHeight="1" x14ac:dyDescent="0.25">
      <c r="A273" s="95">
        <v>272</v>
      </c>
      <c r="B273" s="3"/>
      <c r="C273" s="3"/>
      <c r="D273" s="3"/>
      <c r="E273" s="3"/>
      <c r="F273" s="4"/>
      <c r="G273" s="27"/>
      <c r="H273" s="37"/>
      <c r="I273" s="37"/>
      <c r="J273" s="37"/>
      <c r="K273" s="37"/>
      <c r="L273" s="37"/>
      <c r="M273" s="37"/>
      <c r="N273" s="37"/>
      <c r="O273" s="27"/>
      <c r="P273" s="27"/>
      <c r="Q273" s="4"/>
      <c r="R273" s="4"/>
      <c r="S273" s="38"/>
      <c r="T273" s="3"/>
      <c r="U273" s="3"/>
      <c r="V273" s="3"/>
      <c r="W273" s="88"/>
      <c r="X273" s="88"/>
    </row>
    <row r="274" spans="1:24" ht="30" customHeight="1" x14ac:dyDescent="0.25">
      <c r="A274" s="95">
        <v>273</v>
      </c>
      <c r="B274" s="3"/>
      <c r="C274" s="3"/>
      <c r="D274" s="3"/>
      <c r="E274" s="3"/>
      <c r="F274" s="4"/>
      <c r="G274" s="27"/>
      <c r="H274" s="37"/>
      <c r="I274" s="37"/>
      <c r="J274" s="37"/>
      <c r="K274" s="37"/>
      <c r="L274" s="37"/>
      <c r="M274" s="37"/>
      <c r="N274" s="37"/>
      <c r="O274" s="27"/>
      <c r="P274" s="27"/>
      <c r="Q274" s="4"/>
      <c r="R274" s="4"/>
      <c r="S274" s="38"/>
      <c r="T274" s="3"/>
      <c r="U274" s="3"/>
      <c r="V274" s="3"/>
      <c r="W274" s="88"/>
      <c r="X274" s="88"/>
    </row>
    <row r="275" spans="1:24" ht="30" customHeight="1" x14ac:dyDescent="0.25">
      <c r="A275" s="95">
        <v>274</v>
      </c>
      <c r="B275" s="3"/>
      <c r="C275" s="3"/>
      <c r="D275" s="3"/>
      <c r="E275" s="3"/>
      <c r="F275" s="4"/>
      <c r="G275" s="27"/>
      <c r="H275" s="37"/>
      <c r="I275" s="37"/>
      <c r="J275" s="37"/>
      <c r="K275" s="37"/>
      <c r="L275" s="37"/>
      <c r="M275" s="37"/>
      <c r="N275" s="37"/>
      <c r="O275" s="27"/>
      <c r="P275" s="27"/>
      <c r="Q275" s="4"/>
      <c r="R275" s="4"/>
      <c r="S275" s="38"/>
      <c r="T275" s="3"/>
      <c r="U275" s="3"/>
      <c r="V275" s="3"/>
      <c r="W275" s="88"/>
      <c r="X275" s="88"/>
    </row>
    <row r="276" spans="1:24" ht="30" customHeight="1" x14ac:dyDescent="0.25">
      <c r="A276" s="95">
        <v>275</v>
      </c>
      <c r="B276" s="3"/>
      <c r="C276" s="3"/>
      <c r="D276" s="3"/>
      <c r="E276" s="3"/>
      <c r="F276" s="4"/>
      <c r="G276" s="27"/>
      <c r="H276" s="37"/>
      <c r="I276" s="37"/>
      <c r="J276" s="37"/>
      <c r="K276" s="37"/>
      <c r="L276" s="37"/>
      <c r="M276" s="37"/>
      <c r="N276" s="37"/>
      <c r="O276" s="27"/>
      <c r="P276" s="27"/>
      <c r="Q276" s="4"/>
      <c r="R276" s="4"/>
      <c r="S276" s="38"/>
      <c r="T276" s="3"/>
      <c r="U276" s="3"/>
      <c r="V276" s="3"/>
      <c r="W276" s="88"/>
      <c r="X276" s="88"/>
    </row>
    <row r="277" spans="1:24" ht="30" customHeight="1" x14ac:dyDescent="0.25">
      <c r="A277" s="95">
        <v>276</v>
      </c>
      <c r="B277" s="3"/>
      <c r="C277" s="3"/>
      <c r="D277" s="3"/>
      <c r="E277" s="3"/>
      <c r="F277" s="4"/>
      <c r="G277" s="27"/>
      <c r="H277" s="37"/>
      <c r="I277" s="37"/>
      <c r="J277" s="37"/>
      <c r="K277" s="37"/>
      <c r="L277" s="37"/>
      <c r="M277" s="37"/>
      <c r="N277" s="37"/>
      <c r="O277" s="27"/>
      <c r="P277" s="27"/>
      <c r="Q277" s="4"/>
      <c r="R277" s="4"/>
      <c r="S277" s="38"/>
      <c r="T277" s="3"/>
      <c r="U277" s="3"/>
      <c r="V277" s="3"/>
      <c r="W277" s="88"/>
      <c r="X277" s="88"/>
    </row>
    <row r="278" spans="1:24" ht="30" customHeight="1" x14ac:dyDescent="0.25">
      <c r="A278" s="95">
        <v>277</v>
      </c>
      <c r="B278" s="3"/>
      <c r="C278" s="3"/>
      <c r="D278" s="3"/>
      <c r="E278" s="3"/>
      <c r="F278" s="4"/>
      <c r="G278" s="27"/>
      <c r="H278" s="37"/>
      <c r="I278" s="37"/>
      <c r="J278" s="37"/>
      <c r="K278" s="37"/>
      <c r="L278" s="37"/>
      <c r="M278" s="37"/>
      <c r="N278" s="37"/>
      <c r="O278" s="27"/>
      <c r="P278" s="27"/>
      <c r="Q278" s="4"/>
      <c r="R278" s="4"/>
      <c r="S278" s="38"/>
      <c r="T278" s="3"/>
      <c r="U278" s="3"/>
      <c r="V278" s="3"/>
      <c r="W278" s="88"/>
      <c r="X278" s="88"/>
    </row>
    <row r="279" spans="1:24" ht="30" customHeight="1" x14ac:dyDescent="0.25">
      <c r="A279" s="95">
        <v>278</v>
      </c>
      <c r="B279" s="3"/>
      <c r="C279" s="3"/>
      <c r="D279" s="3"/>
      <c r="E279" s="3"/>
      <c r="F279" s="4"/>
      <c r="G279" s="27"/>
      <c r="H279" s="37"/>
      <c r="I279" s="37"/>
      <c r="J279" s="37"/>
      <c r="K279" s="37"/>
      <c r="L279" s="37"/>
      <c r="M279" s="37"/>
      <c r="N279" s="37"/>
      <c r="O279" s="27"/>
      <c r="P279" s="27"/>
      <c r="Q279" s="4"/>
      <c r="R279" s="4"/>
      <c r="S279" s="38"/>
      <c r="T279" s="3"/>
      <c r="U279" s="3"/>
      <c r="V279" s="3"/>
      <c r="W279" s="88"/>
      <c r="X279" s="88"/>
    </row>
    <row r="280" spans="1:24" ht="30" customHeight="1" x14ac:dyDescent="0.25">
      <c r="A280" s="95">
        <v>279</v>
      </c>
      <c r="B280" s="3"/>
      <c r="C280" s="3"/>
      <c r="D280" s="3"/>
      <c r="E280" s="3"/>
      <c r="F280" s="4"/>
      <c r="G280" s="27"/>
      <c r="H280" s="37"/>
      <c r="I280" s="37"/>
      <c r="J280" s="37"/>
      <c r="K280" s="37"/>
      <c r="L280" s="37"/>
      <c r="M280" s="37"/>
      <c r="N280" s="37"/>
      <c r="O280" s="27"/>
      <c r="P280" s="27"/>
      <c r="Q280" s="4"/>
      <c r="R280" s="4"/>
      <c r="S280" s="38"/>
      <c r="T280" s="3"/>
      <c r="U280" s="3"/>
      <c r="V280" s="3"/>
      <c r="W280" s="88"/>
      <c r="X280" s="88"/>
    </row>
    <row r="281" spans="1:24" ht="30" customHeight="1" x14ac:dyDescent="0.25">
      <c r="A281" s="95">
        <v>280</v>
      </c>
      <c r="B281" s="3"/>
      <c r="C281" s="3"/>
      <c r="D281" s="3"/>
      <c r="E281" s="3"/>
      <c r="F281" s="4"/>
      <c r="G281" s="27"/>
      <c r="H281" s="37"/>
      <c r="I281" s="37"/>
      <c r="J281" s="37"/>
      <c r="K281" s="37"/>
      <c r="L281" s="37"/>
      <c r="M281" s="37"/>
      <c r="N281" s="37"/>
      <c r="O281" s="27"/>
      <c r="P281" s="27"/>
      <c r="Q281" s="4"/>
      <c r="R281" s="4"/>
      <c r="S281" s="38"/>
      <c r="T281" s="3"/>
      <c r="U281" s="3"/>
      <c r="V281" s="3"/>
      <c r="W281" s="88"/>
      <c r="X281" s="88"/>
    </row>
    <row r="282" spans="1:24" ht="30" customHeight="1" x14ac:dyDescent="0.25">
      <c r="A282" s="95">
        <v>281</v>
      </c>
      <c r="B282" s="3"/>
      <c r="C282" s="3"/>
      <c r="D282" s="3"/>
      <c r="E282" s="3"/>
      <c r="F282" s="4"/>
      <c r="G282" s="27"/>
      <c r="H282" s="37"/>
      <c r="I282" s="37"/>
      <c r="J282" s="37"/>
      <c r="K282" s="37"/>
      <c r="L282" s="37"/>
      <c r="M282" s="37"/>
      <c r="N282" s="37"/>
      <c r="O282" s="27"/>
      <c r="P282" s="27"/>
      <c r="Q282" s="4"/>
      <c r="R282" s="4"/>
      <c r="S282" s="38"/>
      <c r="T282" s="3"/>
      <c r="U282" s="3"/>
      <c r="V282" s="3"/>
      <c r="W282" s="88"/>
      <c r="X282" s="88"/>
    </row>
    <row r="283" spans="1:24" ht="30" customHeight="1" x14ac:dyDescent="0.25">
      <c r="A283" s="95">
        <v>282</v>
      </c>
      <c r="B283" s="3"/>
      <c r="C283" s="3"/>
      <c r="D283" s="3"/>
      <c r="E283" s="3"/>
      <c r="F283" s="4"/>
      <c r="G283" s="27"/>
      <c r="H283" s="37"/>
      <c r="I283" s="37"/>
      <c r="J283" s="37"/>
      <c r="K283" s="37"/>
      <c r="L283" s="37"/>
      <c r="M283" s="37"/>
      <c r="N283" s="37"/>
      <c r="O283" s="27"/>
      <c r="P283" s="27"/>
      <c r="Q283" s="4"/>
      <c r="R283" s="4"/>
      <c r="S283" s="38"/>
      <c r="T283" s="3"/>
      <c r="U283" s="3"/>
      <c r="V283" s="3"/>
      <c r="W283" s="88"/>
      <c r="X283" s="88"/>
    </row>
    <row r="284" spans="1:24" ht="30" customHeight="1" x14ac:dyDescent="0.25">
      <c r="A284" s="95">
        <v>283</v>
      </c>
      <c r="B284" s="3"/>
      <c r="C284" s="3"/>
      <c r="D284" s="3"/>
      <c r="E284" s="3"/>
      <c r="F284" s="4"/>
      <c r="G284" s="27"/>
      <c r="H284" s="37"/>
      <c r="I284" s="37"/>
      <c r="J284" s="37"/>
      <c r="K284" s="37"/>
      <c r="L284" s="37"/>
      <c r="M284" s="37"/>
      <c r="N284" s="37"/>
      <c r="O284" s="27"/>
      <c r="P284" s="27"/>
      <c r="Q284" s="4"/>
      <c r="R284" s="4"/>
      <c r="S284" s="38"/>
      <c r="T284" s="3"/>
      <c r="U284" s="3"/>
      <c r="V284" s="3"/>
      <c r="W284" s="88"/>
      <c r="X284" s="88"/>
    </row>
    <row r="285" spans="1:24" ht="30" customHeight="1" x14ac:dyDescent="0.25">
      <c r="A285" s="95">
        <v>284</v>
      </c>
      <c r="B285" s="3"/>
      <c r="C285" s="3"/>
      <c r="D285" s="3"/>
      <c r="E285" s="3"/>
      <c r="F285" s="4"/>
      <c r="G285" s="27"/>
      <c r="H285" s="37"/>
      <c r="I285" s="37"/>
      <c r="J285" s="37"/>
      <c r="K285" s="37"/>
      <c r="L285" s="37"/>
      <c r="M285" s="37"/>
      <c r="N285" s="37"/>
      <c r="O285" s="27"/>
      <c r="P285" s="27"/>
      <c r="Q285" s="4"/>
      <c r="R285" s="4"/>
      <c r="S285" s="38"/>
      <c r="T285" s="3"/>
      <c r="U285" s="3"/>
      <c r="V285" s="3"/>
      <c r="W285" s="88"/>
      <c r="X285" s="88"/>
    </row>
    <row r="286" spans="1:24" ht="30" customHeight="1" x14ac:dyDescent="0.25">
      <c r="A286" s="95">
        <v>285</v>
      </c>
      <c r="B286" s="3"/>
      <c r="C286" s="3"/>
      <c r="D286" s="3"/>
      <c r="E286" s="3"/>
      <c r="F286" s="4"/>
      <c r="G286" s="27"/>
      <c r="H286" s="37"/>
      <c r="I286" s="37"/>
      <c r="J286" s="37"/>
      <c r="K286" s="37"/>
      <c r="L286" s="37"/>
      <c r="M286" s="37"/>
      <c r="N286" s="37"/>
      <c r="O286" s="27"/>
      <c r="P286" s="27"/>
      <c r="Q286" s="4"/>
      <c r="R286" s="4"/>
      <c r="S286" s="38"/>
      <c r="T286" s="3"/>
      <c r="U286" s="3"/>
      <c r="V286" s="3"/>
      <c r="W286" s="88"/>
      <c r="X286" s="88"/>
    </row>
    <row r="287" spans="1:24" ht="30" customHeight="1" x14ac:dyDescent="0.25">
      <c r="A287" s="95">
        <v>286</v>
      </c>
      <c r="B287" s="3"/>
      <c r="C287" s="3"/>
      <c r="D287" s="3"/>
      <c r="E287" s="3"/>
      <c r="F287" s="4"/>
      <c r="G287" s="27"/>
      <c r="H287" s="37"/>
      <c r="I287" s="37"/>
      <c r="J287" s="37"/>
      <c r="K287" s="37"/>
      <c r="L287" s="37"/>
      <c r="M287" s="37"/>
      <c r="N287" s="37"/>
      <c r="O287" s="27"/>
      <c r="P287" s="27"/>
      <c r="Q287" s="4"/>
      <c r="R287" s="4"/>
      <c r="S287" s="38"/>
      <c r="T287" s="3"/>
      <c r="U287" s="3"/>
      <c r="V287" s="3"/>
      <c r="W287" s="88"/>
      <c r="X287" s="88"/>
    </row>
    <row r="288" spans="1:24" ht="30" customHeight="1" x14ac:dyDescent="0.25">
      <c r="A288" s="95">
        <v>287</v>
      </c>
      <c r="B288" s="3"/>
      <c r="C288" s="3"/>
      <c r="D288" s="3"/>
      <c r="E288" s="3"/>
      <c r="F288" s="4"/>
      <c r="G288" s="27"/>
      <c r="H288" s="37"/>
      <c r="I288" s="37"/>
      <c r="J288" s="37"/>
      <c r="K288" s="37"/>
      <c r="L288" s="37"/>
      <c r="M288" s="37"/>
      <c r="N288" s="37"/>
      <c r="O288" s="27"/>
      <c r="P288" s="27"/>
      <c r="Q288" s="4"/>
      <c r="R288" s="4"/>
      <c r="S288" s="38"/>
      <c r="T288" s="3"/>
      <c r="U288" s="3"/>
      <c r="V288" s="3"/>
      <c r="W288" s="88"/>
      <c r="X288" s="88"/>
    </row>
    <row r="289" spans="1:24" ht="30" customHeight="1" x14ac:dyDescent="0.25">
      <c r="A289" s="95">
        <v>288</v>
      </c>
      <c r="B289" s="3"/>
      <c r="C289" s="3"/>
      <c r="D289" s="3"/>
      <c r="E289" s="3"/>
      <c r="F289" s="4"/>
      <c r="G289" s="27"/>
      <c r="H289" s="37"/>
      <c r="I289" s="37"/>
      <c r="J289" s="37"/>
      <c r="K289" s="37"/>
      <c r="L289" s="37"/>
      <c r="M289" s="37"/>
      <c r="N289" s="37"/>
      <c r="O289" s="27"/>
      <c r="P289" s="27"/>
      <c r="Q289" s="4"/>
      <c r="R289" s="4"/>
      <c r="S289" s="38"/>
      <c r="T289" s="3"/>
      <c r="U289" s="3"/>
      <c r="V289" s="3"/>
      <c r="W289" s="88"/>
      <c r="X289" s="88"/>
    </row>
    <row r="290" spans="1:24" ht="30" customHeight="1" x14ac:dyDescent="0.25">
      <c r="A290" s="95">
        <v>289</v>
      </c>
      <c r="B290" s="3"/>
      <c r="C290" s="3"/>
      <c r="D290" s="3"/>
      <c r="E290" s="3"/>
      <c r="F290" s="4"/>
      <c r="G290" s="27"/>
      <c r="H290" s="37"/>
      <c r="I290" s="37"/>
      <c r="J290" s="37"/>
      <c r="K290" s="37"/>
      <c r="L290" s="37"/>
      <c r="M290" s="37"/>
      <c r="N290" s="37"/>
      <c r="O290" s="27"/>
      <c r="P290" s="27"/>
      <c r="Q290" s="4"/>
      <c r="R290" s="4"/>
      <c r="S290" s="38"/>
      <c r="T290" s="3"/>
      <c r="U290" s="3"/>
      <c r="V290" s="3"/>
      <c r="W290" s="88"/>
      <c r="X290" s="88"/>
    </row>
    <row r="291" spans="1:24" ht="30" customHeight="1" x14ac:dyDescent="0.25">
      <c r="A291" s="95">
        <v>290</v>
      </c>
      <c r="B291" s="3"/>
      <c r="C291" s="3"/>
      <c r="D291" s="3"/>
      <c r="E291" s="3"/>
      <c r="F291" s="4"/>
      <c r="G291" s="27"/>
      <c r="H291" s="37"/>
      <c r="I291" s="37"/>
      <c r="J291" s="37"/>
      <c r="K291" s="37"/>
      <c r="L291" s="37"/>
      <c r="M291" s="37"/>
      <c r="N291" s="37"/>
      <c r="O291" s="27"/>
      <c r="P291" s="27"/>
      <c r="Q291" s="4"/>
      <c r="R291" s="4"/>
      <c r="S291" s="38"/>
      <c r="T291" s="3"/>
      <c r="U291" s="3"/>
      <c r="V291" s="3"/>
      <c r="W291" s="88"/>
      <c r="X291" s="88"/>
    </row>
    <row r="292" spans="1:24" ht="30" customHeight="1" x14ac:dyDescent="0.25">
      <c r="A292" s="95">
        <v>291</v>
      </c>
      <c r="B292" s="3"/>
      <c r="C292" s="3"/>
      <c r="D292" s="3"/>
      <c r="E292" s="3"/>
      <c r="F292" s="4"/>
      <c r="G292" s="27"/>
      <c r="H292" s="37"/>
      <c r="I292" s="37"/>
      <c r="J292" s="37"/>
      <c r="K292" s="37"/>
      <c r="L292" s="37"/>
      <c r="M292" s="37"/>
      <c r="N292" s="37"/>
      <c r="O292" s="27"/>
      <c r="P292" s="27"/>
      <c r="Q292" s="4"/>
      <c r="R292" s="4"/>
      <c r="S292" s="38"/>
      <c r="T292" s="3"/>
      <c r="U292" s="3"/>
      <c r="V292" s="3"/>
      <c r="W292" s="88"/>
      <c r="X292" s="88"/>
    </row>
    <row r="293" spans="1:24" ht="30" customHeight="1" x14ac:dyDescent="0.25">
      <c r="A293" s="95">
        <v>292</v>
      </c>
      <c r="B293" s="3"/>
      <c r="C293" s="3"/>
      <c r="D293" s="3"/>
      <c r="E293" s="3"/>
      <c r="F293" s="4"/>
      <c r="G293" s="27"/>
      <c r="H293" s="37"/>
      <c r="I293" s="37"/>
      <c r="J293" s="37"/>
      <c r="K293" s="37"/>
      <c r="L293" s="37"/>
      <c r="M293" s="37"/>
      <c r="N293" s="37"/>
      <c r="O293" s="27"/>
      <c r="P293" s="27"/>
      <c r="Q293" s="4"/>
      <c r="R293" s="4"/>
      <c r="S293" s="38"/>
      <c r="T293" s="3"/>
      <c r="U293" s="3"/>
      <c r="V293" s="3"/>
      <c r="W293" s="88"/>
      <c r="X293" s="88"/>
    </row>
    <row r="294" spans="1:24" ht="30" customHeight="1" x14ac:dyDescent="0.25">
      <c r="A294" s="95">
        <v>293</v>
      </c>
      <c r="B294" s="3"/>
      <c r="C294" s="3"/>
      <c r="D294" s="3"/>
      <c r="E294" s="3"/>
      <c r="F294" s="4"/>
      <c r="G294" s="27"/>
      <c r="H294" s="37"/>
      <c r="I294" s="37"/>
      <c r="J294" s="37"/>
      <c r="K294" s="37"/>
      <c r="L294" s="37"/>
      <c r="M294" s="37"/>
      <c r="N294" s="37"/>
      <c r="O294" s="27"/>
      <c r="P294" s="27"/>
      <c r="Q294" s="4"/>
      <c r="R294" s="4"/>
      <c r="S294" s="38"/>
      <c r="T294" s="3"/>
      <c r="U294" s="3"/>
      <c r="V294" s="3"/>
      <c r="W294" s="88"/>
      <c r="X294" s="88"/>
    </row>
    <row r="295" spans="1:24" ht="30" customHeight="1" x14ac:dyDescent="0.25">
      <c r="A295" s="95">
        <v>294</v>
      </c>
      <c r="B295" s="3"/>
      <c r="C295" s="3"/>
      <c r="D295" s="3"/>
      <c r="E295" s="3"/>
      <c r="F295" s="4"/>
      <c r="G295" s="27"/>
      <c r="H295" s="37"/>
      <c r="I295" s="37"/>
      <c r="J295" s="37"/>
      <c r="K295" s="37"/>
      <c r="L295" s="37"/>
      <c r="M295" s="37"/>
      <c r="N295" s="37"/>
      <c r="O295" s="27"/>
      <c r="P295" s="27"/>
      <c r="Q295" s="4"/>
      <c r="R295" s="4"/>
      <c r="S295" s="38"/>
      <c r="T295" s="3"/>
      <c r="U295" s="3"/>
      <c r="V295" s="3"/>
      <c r="W295" s="88"/>
      <c r="X295" s="88"/>
    </row>
    <row r="296" spans="1:24" ht="30" customHeight="1" x14ac:dyDescent="0.25">
      <c r="A296" s="95">
        <v>295</v>
      </c>
      <c r="B296" s="3"/>
      <c r="C296" s="3"/>
      <c r="D296" s="3"/>
      <c r="E296" s="3"/>
      <c r="F296" s="4"/>
      <c r="G296" s="27"/>
      <c r="H296" s="37"/>
      <c r="I296" s="37"/>
      <c r="J296" s="37"/>
      <c r="K296" s="37"/>
      <c r="L296" s="37"/>
      <c r="M296" s="37"/>
      <c r="N296" s="37"/>
      <c r="O296" s="27"/>
      <c r="P296" s="27"/>
      <c r="Q296" s="4"/>
      <c r="R296" s="4"/>
      <c r="S296" s="38"/>
      <c r="T296" s="3"/>
      <c r="U296" s="3"/>
      <c r="V296" s="3"/>
      <c r="W296" s="88"/>
      <c r="X296" s="88"/>
    </row>
    <row r="297" spans="1:24" ht="30" customHeight="1" x14ac:dyDescent="0.25">
      <c r="A297" s="95">
        <v>296</v>
      </c>
      <c r="B297" s="3"/>
      <c r="C297" s="3"/>
      <c r="D297" s="3"/>
      <c r="E297" s="3"/>
      <c r="F297" s="4"/>
      <c r="G297" s="27"/>
      <c r="H297" s="37"/>
      <c r="I297" s="37"/>
      <c r="J297" s="37"/>
      <c r="K297" s="37"/>
      <c r="L297" s="37"/>
      <c r="M297" s="37"/>
      <c r="N297" s="37"/>
      <c r="O297" s="27"/>
      <c r="P297" s="27"/>
      <c r="Q297" s="4"/>
      <c r="R297" s="4"/>
      <c r="S297" s="38"/>
      <c r="T297" s="3"/>
      <c r="U297" s="3"/>
      <c r="V297" s="3"/>
      <c r="W297" s="88"/>
      <c r="X297" s="88"/>
    </row>
    <row r="298" spans="1:24" ht="30" customHeight="1" x14ac:dyDescent="0.25">
      <c r="A298" s="95">
        <v>297</v>
      </c>
      <c r="B298" s="3"/>
      <c r="C298" s="3"/>
      <c r="D298" s="3"/>
      <c r="E298" s="3"/>
      <c r="F298" s="4"/>
      <c r="G298" s="27"/>
      <c r="H298" s="37"/>
      <c r="I298" s="37"/>
      <c r="J298" s="37"/>
      <c r="K298" s="37"/>
      <c r="L298" s="37"/>
      <c r="M298" s="37"/>
      <c r="N298" s="37"/>
      <c r="O298" s="27"/>
      <c r="P298" s="27"/>
      <c r="Q298" s="4"/>
      <c r="R298" s="4"/>
      <c r="S298" s="38"/>
      <c r="T298" s="3"/>
      <c r="U298" s="3"/>
      <c r="V298" s="3"/>
      <c r="W298" s="88"/>
      <c r="X298" s="88"/>
    </row>
    <row r="299" spans="1:24" ht="30" customHeight="1" x14ac:dyDescent="0.25">
      <c r="A299" s="95">
        <v>298</v>
      </c>
      <c r="B299" s="3"/>
      <c r="C299" s="3"/>
      <c r="D299" s="3"/>
      <c r="E299" s="3"/>
      <c r="F299" s="4"/>
      <c r="G299" s="27"/>
      <c r="H299" s="37"/>
      <c r="I299" s="37"/>
      <c r="J299" s="37"/>
      <c r="K299" s="37"/>
      <c r="L299" s="37"/>
      <c r="M299" s="37"/>
      <c r="N299" s="37"/>
      <c r="O299" s="27"/>
      <c r="P299" s="27"/>
      <c r="Q299" s="4"/>
      <c r="R299" s="4"/>
      <c r="S299" s="38"/>
      <c r="T299" s="3"/>
      <c r="U299" s="3"/>
      <c r="V299" s="3"/>
      <c r="W299" s="88"/>
      <c r="X299" s="88"/>
    </row>
    <row r="300" spans="1:24" ht="30" customHeight="1" x14ac:dyDescent="0.25">
      <c r="A300" s="95">
        <v>299</v>
      </c>
      <c r="B300" s="3"/>
      <c r="C300" s="3"/>
      <c r="D300" s="3"/>
      <c r="E300" s="3"/>
      <c r="F300" s="4"/>
      <c r="G300" s="27"/>
      <c r="H300" s="37"/>
      <c r="I300" s="37"/>
      <c r="J300" s="37"/>
      <c r="K300" s="37"/>
      <c r="L300" s="37"/>
      <c r="M300" s="37"/>
      <c r="N300" s="37"/>
      <c r="O300" s="27"/>
      <c r="P300" s="27"/>
      <c r="Q300" s="4"/>
      <c r="R300" s="4"/>
      <c r="S300" s="38"/>
      <c r="T300" s="3"/>
      <c r="U300" s="3"/>
      <c r="V300" s="3"/>
      <c r="W300" s="88"/>
      <c r="X300" s="88"/>
    </row>
    <row r="301" spans="1:24" ht="30" customHeight="1" x14ac:dyDescent="0.25">
      <c r="A301" s="96">
        <v>300</v>
      </c>
      <c r="B301" s="89"/>
      <c r="C301" s="89"/>
      <c r="D301" s="89"/>
      <c r="E301" s="89"/>
      <c r="F301" s="90"/>
      <c r="G301" s="91"/>
      <c r="H301" s="92"/>
      <c r="I301" s="92"/>
      <c r="J301" s="92"/>
      <c r="K301" s="92"/>
      <c r="L301" s="92"/>
      <c r="M301" s="92"/>
      <c r="N301" s="92"/>
      <c r="O301" s="91"/>
      <c r="P301" s="91"/>
      <c r="Q301" s="90"/>
      <c r="R301" s="90"/>
      <c r="S301" s="93"/>
      <c r="T301" s="89"/>
      <c r="U301" s="89"/>
      <c r="V301" s="89"/>
      <c r="W301" s="94"/>
      <c r="X301" s="94"/>
    </row>
    <row r="302" spans="1:24" ht="30" customHeight="1" x14ac:dyDescent="0.25">
      <c r="S302" s="5"/>
      <c r="T302"/>
      <c r="V302" s="5"/>
      <c r="W302" s="5"/>
    </row>
  </sheetData>
  <sheetProtection algorithmName="SHA-512" hashValue="8Y9igt7E3RGW0WD6EShbrjLHliAMR0jNxhkZ0ZL1cYxbMTN0JtLF7cascdzH/Y2YuORJ/g9TNtVuLWUHFlLJ0w==" saltValue="7UfAYsFKoE5XOwpCcImvIA==" spinCount="100000" sheet="1" selectLockedCells="1" sort="0" autoFilter="0"/>
  <protectedRanges>
    <protectedRange sqref="A1:X301" name="EnrollmentSortFilter"/>
  </protectedRanges>
  <conditionalFormatting sqref="B3:G301 J3:X301">
    <cfRule type="expression" dxfId="76" priority="1">
      <formula>MOD(ROW(),2)=1</formula>
    </cfRule>
  </conditionalFormatting>
  <dataValidations count="17">
    <dataValidation allowBlank="1" showInputMessage="1" showErrorMessage="1" error="Please select YES or NO." sqref="T1:V1 W2:W301" xr:uid="{00000000-0002-0000-0200-000000000000}"/>
    <dataValidation type="date" allowBlank="1" showInputMessage="1" showErrorMessage="1" error="Please enter a date between 1/1/1990 and 1/1/2015." sqref="F302:F1048576 P302:R302 Q303:S1048576" xr:uid="{00000000-0002-0000-0200-000001000000}">
      <formula1>32874</formula1>
      <formula2>42005</formula2>
    </dataValidation>
    <dataValidation type="date" allowBlank="1" showInputMessage="1" showErrorMessage="1" error="Please enter a date in the format mm/dd/yyyy." sqref="F2:F301" xr:uid="{A7734648-1B38-43D7-89BF-78B56FCE2DAC}">
      <formula1>29221</formula1>
      <formula2>44196</formula2>
    </dataValidation>
    <dataValidation type="list" allowBlank="1" showInputMessage="1" showErrorMessage="1" sqref="J2:J301" xr:uid="{CCA9412D-3D87-484C-A680-46555DB5ED6E}">
      <formula1>"Female,Male,Other,No Response"</formula1>
    </dataValidation>
    <dataValidation type="list" allowBlank="1" showInputMessage="1" showErrorMessage="1" sqref="N2:N301" xr:uid="{3B20D85F-B220-4B94-BA52-4829ADEF45BA}">
      <formula1>"Pre-K,Kindergarten,1,2,3,4,5,6,7,8,9,10,11,12,Opportunity Youth, N/A"</formula1>
    </dataValidation>
    <dataValidation type="list" allowBlank="1" showInputMessage="1" showErrorMessage="1" error="Please select an item from the dropdown menu." sqref="S2:S301" xr:uid="{3771058A-A2BA-47A2-BD1D-CD60086EBBFC}">
      <formula1>"Completed program,Poor attendance,Behavior problems,Moved,Family decided to remove child,Transferred to another program,Other"</formula1>
    </dataValidation>
    <dataValidation type="textLength" operator="greaterThan" allowBlank="1" showInputMessage="1" showErrorMessage="1" error="This field must contain text." sqref="B2:D301" xr:uid="{B44185D8-A09E-4D15-9FDA-FB7F7E485995}">
      <formula1>1</formula1>
    </dataValidation>
    <dataValidation type="whole" operator="greaterThanOrEqual" allowBlank="1" showInputMessage="1" showErrorMessage="1" sqref="P2:P301" xr:uid="{D719E4B0-5FC0-4818-804F-5BBCDC635694}">
      <formula1>10000</formula1>
    </dataValidation>
    <dataValidation type="date" operator="greaterThanOrEqual" allowBlank="1" showInputMessage="1" showErrorMessage="1" error="Please enter a date from this fiscal year." sqref="R3:R301" xr:uid="{B8DEC1B9-8EE9-4747-BE24-123424EA7A07}">
      <formula1>Q3</formula1>
    </dataValidation>
    <dataValidation type="date" allowBlank="1" showInputMessage="1" showErrorMessage="1" error="Please type a date from this fiscal year" sqref="T2:T301" xr:uid="{F5B62804-F628-47D3-B60E-7B89E35C5F72}">
      <formula1>44013</formula1>
      <formula2>44377</formula2>
    </dataValidation>
    <dataValidation type="date" allowBlank="1" showInputMessage="1" showErrorMessage="1" sqref="Q2:Q301" xr:uid="{DF495F8B-5F4F-4DBC-A7CA-C538D2FA3EF6}">
      <formula1>44013</formula1>
      <formula2>44377</formula2>
    </dataValidation>
    <dataValidation type="list" allowBlank="1" showInputMessage="1" showErrorMessage="1" sqref="K2:L301" xr:uid="{D3D28315-E9E9-4088-ACF8-EF827CAA720E}">
      <formula1>"Yes, No"</formula1>
    </dataValidation>
    <dataValidation type="list" allowBlank="1" showInputMessage="1" showErrorMessage="1" error="Please select YES or NO." sqref="U2:V301" xr:uid="{D0B62B3C-D8D1-40C1-A5E6-DF98D5451ACE}">
      <formula1>"Yes, No"</formula1>
    </dataValidation>
    <dataValidation type="list" allowBlank="1" showInputMessage="1" showErrorMessage="1" sqref="H2:H301" xr:uid="{9C807CAD-FF95-4EB5-AC9D-C99B44CC6424}">
      <formula1>"American Indian or Alaskan Native,Asian,Black or African American,Multiracial,Native Hawaiian or Other Pacific Islander,White,Did not disclose"</formula1>
    </dataValidation>
    <dataValidation type="list" allowBlank="1" showInputMessage="1" showErrorMessage="1" sqref="I2:I301" xr:uid="{10B3CD04-DEA4-4364-9423-AC5F22D2D5E5}">
      <formula1>"Hispanic,Not Hispanic, Did not disclose"</formula1>
    </dataValidation>
    <dataValidation type="date" operator="greaterThanOrEqual" allowBlank="1" showInputMessage="1" showErrorMessage="1" error="Please enter a date from this fiscal year" sqref="R2" xr:uid="{C7A7B67B-6786-46B4-9A9F-4CFC2D2AB071}">
      <formula1>Q2</formula1>
    </dataValidation>
    <dataValidation type="whole" allowBlank="1" showInputMessage="1" showErrorMessage="1" sqref="G2:G301" xr:uid="{5364B9DD-B765-4427-8C72-75A36836660E}">
      <formula1>0</formula1>
      <formula2>9999999</formula2>
    </dataValidation>
  </dataValidations>
  <pageMargins left="0.25" right="0.25" top="0.75" bottom="0.75" header="0.3" footer="0.3"/>
  <pageSetup orientation="landscape"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C0841E2E-B63F-443E-9D1D-C526BD998D3F}">
          <x14:formula1>
            <xm:f>dropdown!$E$1:$E$177</xm:f>
          </x14:formula1>
          <xm:sqref>M2:M301</xm:sqref>
        </x14:dataValidation>
        <x14:dataValidation type="list" allowBlank="1" showInputMessage="1" showErrorMessage="1" error="Please select YES or NO." xr:uid="{00000000-0002-0000-0200-000003000000}">
          <x14:formula1>
            <xm:f>dropdown!$A$1:$A$2</xm:f>
          </x14:formula1>
          <xm:sqref>S302:U302 T303:W1048576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EF1B4-2D4A-469D-B592-51A694C5528D}">
  <sheetPr codeName="Sheet6">
    <tabColor rgb="FFFFFF00"/>
  </sheetPr>
  <dimension ref="A1:AQ303"/>
  <sheetViews>
    <sheetView zoomScale="90" zoomScaleNormal="90" workbookViewId="0">
      <pane xSplit="7" ySplit="1" topLeftCell="H2" activePane="bottomRight" state="frozen"/>
      <selection pane="topRight" activeCell="H1" sqref="H1"/>
      <selection pane="bottomLeft" activeCell="A2" sqref="A2"/>
      <selection pane="bottomRight" activeCell="K9" sqref="K9"/>
    </sheetView>
  </sheetViews>
  <sheetFormatPr defaultColWidth="9.140625" defaultRowHeight="15" x14ac:dyDescent="0.25"/>
  <cols>
    <col min="1" max="1" width="4.7109375" style="6" customWidth="1"/>
    <col min="2" max="2" width="24" style="5" customWidth="1"/>
    <col min="3" max="3" width="25.42578125" style="5" customWidth="1"/>
    <col min="4" max="4" width="6.7109375" style="5" customWidth="1"/>
    <col min="5" max="5" width="10.85546875" style="7" customWidth="1"/>
    <col min="6" max="6" width="14.85546875" style="7" customWidth="1"/>
    <col min="7" max="7" width="15.85546875" style="7" customWidth="1"/>
    <col min="8" max="16" width="6.28515625" style="8" bestFit="1" customWidth="1"/>
    <col min="17" max="36" width="7.28515625" style="8" bestFit="1" customWidth="1"/>
    <col min="37" max="37" width="7.28515625" style="5" bestFit="1" customWidth="1"/>
    <col min="38" max="38" width="13.140625" style="5" bestFit="1" customWidth="1"/>
    <col min="39" max="39" width="12.140625" style="5" bestFit="1" customWidth="1"/>
    <col min="40" max="40" width="17" style="45" customWidth="1"/>
    <col min="41" max="42" width="11.28515625" style="5" customWidth="1"/>
    <col min="43" max="43" width="15.28515625" style="103" customWidth="1"/>
    <col min="44" max="45" width="6.85546875" style="5" customWidth="1"/>
    <col min="46" max="16384" width="9.140625" style="5"/>
  </cols>
  <sheetData>
    <row r="1" spans="1:43" ht="33" customHeight="1" x14ac:dyDescent="0.25">
      <c r="A1" s="192" t="s">
        <v>69</v>
      </c>
      <c r="B1" s="192" t="s">
        <v>70</v>
      </c>
      <c r="C1" s="192" t="s">
        <v>71</v>
      </c>
      <c r="D1" s="192" t="s">
        <v>72</v>
      </c>
      <c r="E1" s="193" t="s">
        <v>94</v>
      </c>
      <c r="F1" s="194" t="s">
        <v>95</v>
      </c>
      <c r="G1" s="197" t="s">
        <v>96</v>
      </c>
      <c r="H1" s="195">
        <v>44075</v>
      </c>
      <c r="I1" s="195">
        <v>44076</v>
      </c>
      <c r="J1" s="195">
        <v>44077</v>
      </c>
      <c r="K1" s="195">
        <v>44078</v>
      </c>
      <c r="L1" s="195">
        <v>44079</v>
      </c>
      <c r="M1" s="195">
        <v>44080</v>
      </c>
      <c r="N1" s="195">
        <v>44081</v>
      </c>
      <c r="O1" s="195">
        <v>44082</v>
      </c>
      <c r="P1" s="195">
        <v>44083</v>
      </c>
      <c r="Q1" s="195">
        <v>44084</v>
      </c>
      <c r="R1" s="195">
        <v>44085</v>
      </c>
      <c r="S1" s="195">
        <v>44086</v>
      </c>
      <c r="T1" s="195">
        <v>44087</v>
      </c>
      <c r="U1" s="195">
        <v>44088</v>
      </c>
      <c r="V1" s="195">
        <v>44089</v>
      </c>
      <c r="W1" s="195">
        <v>44090</v>
      </c>
      <c r="X1" s="195">
        <v>44091</v>
      </c>
      <c r="Y1" s="195">
        <v>44092</v>
      </c>
      <c r="Z1" s="195">
        <v>44093</v>
      </c>
      <c r="AA1" s="195">
        <v>44094</v>
      </c>
      <c r="AB1" s="195">
        <v>44095</v>
      </c>
      <c r="AC1" s="195">
        <v>44096</v>
      </c>
      <c r="AD1" s="195">
        <v>44097</v>
      </c>
      <c r="AE1" s="195">
        <v>44098</v>
      </c>
      <c r="AF1" s="195">
        <v>44099</v>
      </c>
      <c r="AG1" s="195">
        <v>44100</v>
      </c>
      <c r="AH1" s="195">
        <v>44101</v>
      </c>
      <c r="AI1" s="195">
        <v>44102</v>
      </c>
      <c r="AJ1" s="195">
        <v>44103</v>
      </c>
      <c r="AK1" s="195">
        <v>44104</v>
      </c>
      <c r="AL1" s="46" t="s">
        <v>73</v>
      </c>
      <c r="AM1" s="46" t="s">
        <v>74</v>
      </c>
      <c r="AN1" s="53" t="s">
        <v>75</v>
      </c>
      <c r="AO1" s="53" t="s">
        <v>97</v>
      </c>
      <c r="AP1" s="53" t="s">
        <v>98</v>
      </c>
      <c r="AQ1" s="102" t="s">
        <v>99</v>
      </c>
    </row>
    <row r="2" spans="1:43" x14ac:dyDescent="0.25">
      <c r="A2" s="10">
        <v>1</v>
      </c>
      <c r="B2" s="11">
        <f>VLOOKUP($A2,Table2[[No]:[Date Student Last Attended Program
(mm/dd/yyyy)]],2,FALSE)</f>
        <v>0</v>
      </c>
      <c r="C2" s="11">
        <f>VLOOKUP($A2,Table2[[No]:[Date Student Last Attended Program
(mm/dd/yyyy)]],4,FALSE)</f>
        <v>0</v>
      </c>
      <c r="D2" s="11">
        <f>VLOOKUP($A2,Table2[[No]:[Date Student Last Attended Program
(mm/dd/yyyy)]],14,FALSE)</f>
        <v>0</v>
      </c>
      <c r="E2" s="207">
        <f>VLOOKUP($A2,Table2[[No]:[Date Student Last Attended Program
(mm/dd/yyyy)]],17,FALSE)</f>
        <v>0</v>
      </c>
      <c r="F2" s="207">
        <f>VLOOKUP($A2,Table2[[No]:[Date Student Last Attended Program
(mm/dd/yyyy)]],18,FALSE)</f>
        <v>0</v>
      </c>
      <c r="G2" s="209">
        <f>VLOOKUP($A2,Table2[[#All],[No]:[Which Group Does Student Participate In?
(optional)]],23,FALSE)</f>
        <v>0</v>
      </c>
      <c r="H2" s="5"/>
      <c r="I2" s="29"/>
      <c r="J2" s="29"/>
      <c r="K2" s="29"/>
      <c r="L2" s="29"/>
      <c r="M2" s="29"/>
      <c r="N2" s="29"/>
      <c r="O2" s="29"/>
      <c r="P2" s="29"/>
      <c r="Q2" s="29"/>
      <c r="R2" s="29"/>
      <c r="S2" s="9"/>
      <c r="T2" s="9"/>
      <c r="U2" s="9"/>
      <c r="V2" s="9"/>
      <c r="W2" s="9"/>
      <c r="X2" s="9"/>
      <c r="Y2" s="9"/>
      <c r="Z2" s="9"/>
      <c r="AA2" s="9"/>
      <c r="AB2" s="9"/>
      <c r="AC2" s="9"/>
      <c r="AD2" s="9"/>
      <c r="AE2" s="9"/>
      <c r="AF2" s="9"/>
      <c r="AG2" s="9"/>
      <c r="AH2" s="9"/>
      <c r="AI2" s="9"/>
      <c r="AJ2" s="9"/>
      <c r="AK2" s="9"/>
      <c r="AL2" s="11">
        <f t="shared" ref="AL2:AL65" si="0">COUNTIF(H2:AK2,"1")</f>
        <v>0</v>
      </c>
      <c r="AM2" s="11">
        <f t="shared" ref="AM2:AM65" si="1">COUNTIFS(H2:AK2,"1")+COUNTIF(H2:AK2,"0")</f>
        <v>0</v>
      </c>
      <c r="AN2" s="47" t="e">
        <f t="shared" ref="AN2:AN65" si="2">AL2/AM2</f>
        <v>#DIV/0!</v>
      </c>
      <c r="AO2" s="11">
        <f>AL2+AUG!AJ2+JUL!AJ2</f>
        <v>0</v>
      </c>
      <c r="AP2" s="11">
        <f>AM2+AUG!AK2+JUL!AK2</f>
        <v>0</v>
      </c>
      <c r="AQ2" s="196" t="e">
        <f t="shared" ref="AQ2:AQ65" si="3">AO2/AP2</f>
        <v>#DIV/0!</v>
      </c>
    </row>
    <row r="3" spans="1:43" x14ac:dyDescent="0.25">
      <c r="A3" s="10">
        <v>2</v>
      </c>
      <c r="B3" s="11">
        <f>VLOOKUP($A3,Table2[[No]:[Date Student Last Attended Program
(mm/dd/yyyy)]],2,FALSE)</f>
        <v>0</v>
      </c>
      <c r="C3" s="11">
        <f>VLOOKUP($A3,Table2[[No]:[Date Student Last Attended Program
(mm/dd/yyyy)]],4,FALSE)</f>
        <v>0</v>
      </c>
      <c r="D3" s="11">
        <f>VLOOKUP($A3,Table2[[No]:[Date Student Last Attended Program
(mm/dd/yyyy)]],14,FALSE)</f>
        <v>0</v>
      </c>
      <c r="E3" s="207">
        <f>VLOOKUP($A3,Table2[[No]:[Date Student Last Attended Program
(mm/dd/yyyy)]],17,FALSE)</f>
        <v>0</v>
      </c>
      <c r="F3" s="207">
        <f>VLOOKUP($A3,Table2[[No]:[Date Student Last Attended Program
(mm/dd/yyyy)]],18,FALSE)</f>
        <v>0</v>
      </c>
      <c r="G3" s="209">
        <f>VLOOKUP($A3,Table2[[#All],[No]:[Which Group Does Student Participate In?
(optional)]],23,FALSE)</f>
        <v>0</v>
      </c>
      <c r="H3" s="29"/>
      <c r="I3" s="29"/>
      <c r="J3" s="29"/>
      <c r="K3" s="29"/>
      <c r="L3" s="29"/>
      <c r="M3" s="29"/>
      <c r="N3" s="29"/>
      <c r="O3" s="29"/>
      <c r="P3" s="29"/>
      <c r="Q3" s="29"/>
      <c r="R3" s="29"/>
      <c r="S3" s="9"/>
      <c r="T3" s="9"/>
      <c r="U3" s="9"/>
      <c r="V3" s="9"/>
      <c r="W3" s="9"/>
      <c r="X3" s="9"/>
      <c r="Y3" s="9"/>
      <c r="Z3" s="9"/>
      <c r="AA3" s="9"/>
      <c r="AB3" s="9"/>
      <c r="AC3" s="9"/>
      <c r="AD3" s="9"/>
      <c r="AE3" s="9"/>
      <c r="AF3" s="9"/>
      <c r="AG3" s="9"/>
      <c r="AH3" s="9"/>
      <c r="AI3" s="9"/>
      <c r="AJ3" s="9"/>
      <c r="AK3" s="9"/>
      <c r="AL3" s="11">
        <f t="shared" si="0"/>
        <v>0</v>
      </c>
      <c r="AM3" s="11">
        <f t="shared" si="1"/>
        <v>0</v>
      </c>
      <c r="AN3" s="47" t="e">
        <f t="shared" si="2"/>
        <v>#DIV/0!</v>
      </c>
      <c r="AO3" s="11">
        <f>AL3+AUG!AJ3+JUL!AJ3</f>
        <v>0</v>
      </c>
      <c r="AP3" s="11">
        <f>AM3+AUG!AK3+JUL!AK3</f>
        <v>0</v>
      </c>
      <c r="AQ3" s="196" t="e">
        <f t="shared" si="3"/>
        <v>#DIV/0!</v>
      </c>
    </row>
    <row r="4" spans="1:43" x14ac:dyDescent="0.25">
      <c r="A4" s="10">
        <v>3</v>
      </c>
      <c r="B4" s="11">
        <f>VLOOKUP($A4,Table2[[No]:[Date Student Last Attended Program
(mm/dd/yyyy)]],2,FALSE)</f>
        <v>0</v>
      </c>
      <c r="C4" s="11">
        <f>VLOOKUP($A4,Table2[[No]:[Date Student Last Attended Program
(mm/dd/yyyy)]],4,FALSE)</f>
        <v>0</v>
      </c>
      <c r="D4" s="11">
        <f>VLOOKUP($A4,Table2[[No]:[Date Student Last Attended Program
(mm/dd/yyyy)]],14,FALSE)</f>
        <v>0</v>
      </c>
      <c r="E4" s="207">
        <f>VLOOKUP($A4,Table2[[No]:[Date Student Last Attended Program
(mm/dd/yyyy)]],17,FALSE)</f>
        <v>0</v>
      </c>
      <c r="F4" s="207">
        <f>VLOOKUP($A4,Table2[[No]:[Date Student Last Attended Program
(mm/dd/yyyy)]],18,FALSE)</f>
        <v>0</v>
      </c>
      <c r="G4" s="209">
        <f>VLOOKUP($A4,Table2[[#All],[No]:[Which Group Does Student Participate In?
(optional)]],23,FALSE)</f>
        <v>0</v>
      </c>
      <c r="H4" s="29"/>
      <c r="I4" s="29"/>
      <c r="J4" s="29"/>
      <c r="K4" s="29"/>
      <c r="L4" s="29"/>
      <c r="M4" s="29"/>
      <c r="N4" s="29"/>
      <c r="O4" s="29"/>
      <c r="P4" s="29"/>
      <c r="Q4" s="29"/>
      <c r="R4" s="29"/>
      <c r="S4" s="9"/>
      <c r="T4" s="9"/>
      <c r="U4" s="9"/>
      <c r="V4" s="9"/>
      <c r="W4" s="9"/>
      <c r="X4" s="9"/>
      <c r="Y4" s="9"/>
      <c r="Z4" s="9"/>
      <c r="AA4" s="9"/>
      <c r="AB4" s="9"/>
      <c r="AC4" s="9"/>
      <c r="AD4" s="9"/>
      <c r="AE4" s="9"/>
      <c r="AF4" s="9"/>
      <c r="AG4" s="9"/>
      <c r="AH4" s="9"/>
      <c r="AI4" s="9"/>
      <c r="AJ4" s="9"/>
      <c r="AK4" s="9"/>
      <c r="AL4" s="11">
        <f t="shared" si="0"/>
        <v>0</v>
      </c>
      <c r="AM4" s="11">
        <f t="shared" si="1"/>
        <v>0</v>
      </c>
      <c r="AN4" s="47" t="e">
        <f t="shared" si="2"/>
        <v>#DIV/0!</v>
      </c>
      <c r="AO4" s="11">
        <f>AL4+AUG!AJ4+JUL!AJ4</f>
        <v>0</v>
      </c>
      <c r="AP4" s="11">
        <f>AM4+AUG!AK4+JUL!AK4</f>
        <v>0</v>
      </c>
      <c r="AQ4" s="196" t="e">
        <f t="shared" si="3"/>
        <v>#DIV/0!</v>
      </c>
    </row>
    <row r="5" spans="1:43" x14ac:dyDescent="0.25">
      <c r="A5" s="10">
        <v>4</v>
      </c>
      <c r="B5" s="11">
        <f>VLOOKUP($A5,Table2[[No]:[Date Student Last Attended Program
(mm/dd/yyyy)]],2,FALSE)</f>
        <v>0</v>
      </c>
      <c r="C5" s="11">
        <f>VLOOKUP($A5,Table2[[No]:[Date Student Last Attended Program
(mm/dd/yyyy)]],4,FALSE)</f>
        <v>0</v>
      </c>
      <c r="D5" s="11">
        <f>VLOOKUP($A5,Table2[[No]:[Date Student Last Attended Program
(mm/dd/yyyy)]],14,FALSE)</f>
        <v>0</v>
      </c>
      <c r="E5" s="207">
        <f>VLOOKUP($A5,Table2[[No]:[Date Student Last Attended Program
(mm/dd/yyyy)]],17,FALSE)</f>
        <v>0</v>
      </c>
      <c r="F5" s="207">
        <f>VLOOKUP($A5,Table2[[No]:[Date Student Last Attended Program
(mm/dd/yyyy)]],18,FALSE)</f>
        <v>0</v>
      </c>
      <c r="G5" s="209">
        <f>VLOOKUP($A5,Table2[[#All],[No]:[Which Group Does Student Participate In?
(optional)]],23,FALSE)</f>
        <v>0</v>
      </c>
      <c r="H5" s="29"/>
      <c r="I5" s="29"/>
      <c r="J5" s="29"/>
      <c r="K5" s="29"/>
      <c r="L5" s="29"/>
      <c r="M5" s="29"/>
      <c r="N5" s="29"/>
      <c r="O5" s="29"/>
      <c r="P5" s="29"/>
      <c r="Q5" s="29"/>
      <c r="R5" s="29"/>
      <c r="S5" s="9"/>
      <c r="T5" s="9"/>
      <c r="U5" s="9"/>
      <c r="V5" s="9"/>
      <c r="W5" s="9"/>
      <c r="X5" s="9"/>
      <c r="Y5" s="9"/>
      <c r="Z5" s="9"/>
      <c r="AA5" s="9"/>
      <c r="AB5" s="9"/>
      <c r="AC5" s="9"/>
      <c r="AD5" s="9"/>
      <c r="AE5" s="9"/>
      <c r="AF5" s="9"/>
      <c r="AG5" s="9"/>
      <c r="AH5" s="9"/>
      <c r="AI5" s="9"/>
      <c r="AJ5" s="9"/>
      <c r="AK5" s="9"/>
      <c r="AL5" s="11">
        <f t="shared" si="0"/>
        <v>0</v>
      </c>
      <c r="AM5" s="11">
        <f t="shared" si="1"/>
        <v>0</v>
      </c>
      <c r="AN5" s="47" t="e">
        <f t="shared" si="2"/>
        <v>#DIV/0!</v>
      </c>
      <c r="AO5" s="11">
        <f>AL5+AUG!AJ5+JUL!AJ5</f>
        <v>0</v>
      </c>
      <c r="AP5" s="11">
        <f>AM5+AUG!AK5+JUL!AK5</f>
        <v>0</v>
      </c>
      <c r="AQ5" s="196" t="e">
        <f t="shared" si="3"/>
        <v>#DIV/0!</v>
      </c>
    </row>
    <row r="6" spans="1:43" x14ac:dyDescent="0.25">
      <c r="A6" s="10">
        <v>5</v>
      </c>
      <c r="B6" s="11">
        <f>VLOOKUP($A6,Table2[[No]:[Date Student Last Attended Program
(mm/dd/yyyy)]],2,FALSE)</f>
        <v>0</v>
      </c>
      <c r="C6" s="11">
        <f>VLOOKUP($A6,Table2[[No]:[Date Student Last Attended Program
(mm/dd/yyyy)]],4,FALSE)</f>
        <v>0</v>
      </c>
      <c r="D6" s="11">
        <f>VLOOKUP($A6,Table2[[No]:[Date Student Last Attended Program
(mm/dd/yyyy)]],14,FALSE)</f>
        <v>0</v>
      </c>
      <c r="E6" s="207">
        <f>VLOOKUP($A6,Table2[[No]:[Date Student Last Attended Program
(mm/dd/yyyy)]],17,FALSE)</f>
        <v>0</v>
      </c>
      <c r="F6" s="207">
        <f>VLOOKUP($A6,Table2[[No]:[Date Student Last Attended Program
(mm/dd/yyyy)]],18,FALSE)</f>
        <v>0</v>
      </c>
      <c r="G6" s="209">
        <f>VLOOKUP($A6,Table2[[#All],[No]:[Which Group Does Student Participate In?
(optional)]],23,FALSE)</f>
        <v>0</v>
      </c>
      <c r="H6" s="29"/>
      <c r="I6" s="29"/>
      <c r="J6" s="29"/>
      <c r="K6" s="29"/>
      <c r="L6" s="29"/>
      <c r="M6" s="29"/>
      <c r="N6" s="29"/>
      <c r="O6" s="29"/>
      <c r="P6" s="29"/>
      <c r="Q6" s="29"/>
      <c r="R6" s="29"/>
      <c r="S6" s="9"/>
      <c r="T6" s="9"/>
      <c r="U6" s="9"/>
      <c r="V6" s="9"/>
      <c r="W6" s="9"/>
      <c r="X6" s="9"/>
      <c r="Y6" s="9"/>
      <c r="Z6" s="9"/>
      <c r="AA6" s="9"/>
      <c r="AB6" s="9"/>
      <c r="AC6" s="9"/>
      <c r="AD6" s="9"/>
      <c r="AE6" s="9"/>
      <c r="AF6" s="9"/>
      <c r="AG6" s="9"/>
      <c r="AH6" s="9"/>
      <c r="AI6" s="9"/>
      <c r="AJ6" s="9"/>
      <c r="AK6" s="9"/>
      <c r="AL6" s="11">
        <f t="shared" si="0"/>
        <v>0</v>
      </c>
      <c r="AM6" s="11">
        <f t="shared" si="1"/>
        <v>0</v>
      </c>
      <c r="AN6" s="47" t="e">
        <f t="shared" si="2"/>
        <v>#DIV/0!</v>
      </c>
      <c r="AO6" s="11">
        <f>AL6+AUG!AJ6+JUL!AJ6</f>
        <v>0</v>
      </c>
      <c r="AP6" s="11">
        <f>AM6+AUG!AK6+JUL!AK6</f>
        <v>0</v>
      </c>
      <c r="AQ6" s="196" t="e">
        <f t="shared" si="3"/>
        <v>#DIV/0!</v>
      </c>
    </row>
    <row r="7" spans="1:43" x14ac:dyDescent="0.25">
      <c r="A7" s="10">
        <v>6</v>
      </c>
      <c r="B7" s="11">
        <f>VLOOKUP($A7,Table2[[No]:[Date Student Last Attended Program
(mm/dd/yyyy)]],2,FALSE)</f>
        <v>0</v>
      </c>
      <c r="C7" s="11">
        <f>VLOOKUP($A7,Table2[[No]:[Date Student Last Attended Program
(mm/dd/yyyy)]],4,FALSE)</f>
        <v>0</v>
      </c>
      <c r="D7" s="11">
        <f>VLOOKUP($A7,Table2[[No]:[Date Student Last Attended Program
(mm/dd/yyyy)]],14,FALSE)</f>
        <v>0</v>
      </c>
      <c r="E7" s="207">
        <f>VLOOKUP($A7,Table2[[No]:[Date Student Last Attended Program
(mm/dd/yyyy)]],17,FALSE)</f>
        <v>0</v>
      </c>
      <c r="F7" s="207">
        <f>VLOOKUP($A7,Table2[[No]:[Date Student Last Attended Program
(mm/dd/yyyy)]],18,FALSE)</f>
        <v>0</v>
      </c>
      <c r="G7" s="209">
        <f>VLOOKUP($A7,Table2[[#All],[No]:[Which Group Does Student Participate In?
(optional)]],23,FALSE)</f>
        <v>0</v>
      </c>
      <c r="H7" s="29"/>
      <c r="I7" s="29"/>
      <c r="J7" s="29"/>
      <c r="K7" s="29"/>
      <c r="L7" s="29"/>
      <c r="M7" s="29"/>
      <c r="N7" s="29"/>
      <c r="O7" s="29"/>
      <c r="P7" s="29"/>
      <c r="Q7" s="29"/>
      <c r="R7" s="29"/>
      <c r="S7" s="9"/>
      <c r="T7" s="9"/>
      <c r="U7" s="9"/>
      <c r="V7" s="9"/>
      <c r="W7" s="9"/>
      <c r="X7" s="9"/>
      <c r="Y7" s="9"/>
      <c r="Z7" s="9"/>
      <c r="AA7" s="9"/>
      <c r="AB7" s="9"/>
      <c r="AC7" s="9"/>
      <c r="AD7" s="9"/>
      <c r="AE7" s="9"/>
      <c r="AF7" s="9"/>
      <c r="AG7" s="9"/>
      <c r="AH7" s="9"/>
      <c r="AI7" s="9"/>
      <c r="AJ7" s="9"/>
      <c r="AK7" s="9"/>
      <c r="AL7" s="11">
        <f t="shared" si="0"/>
        <v>0</v>
      </c>
      <c r="AM7" s="11">
        <f t="shared" si="1"/>
        <v>0</v>
      </c>
      <c r="AN7" s="47" t="e">
        <f t="shared" si="2"/>
        <v>#DIV/0!</v>
      </c>
      <c r="AO7" s="11">
        <f>AL7+AUG!AJ7+JUL!AJ7</f>
        <v>0</v>
      </c>
      <c r="AP7" s="11">
        <f>AM7+AUG!AK7+JUL!AK7</f>
        <v>0</v>
      </c>
      <c r="AQ7" s="196" t="e">
        <f t="shared" si="3"/>
        <v>#DIV/0!</v>
      </c>
    </row>
    <row r="8" spans="1:43" x14ac:dyDescent="0.25">
      <c r="A8" s="10">
        <v>7</v>
      </c>
      <c r="B8" s="11">
        <f>VLOOKUP($A8,Table2[[No]:[Date Student Last Attended Program
(mm/dd/yyyy)]],2,FALSE)</f>
        <v>0</v>
      </c>
      <c r="C8" s="11">
        <f>VLOOKUP($A8,Table2[[No]:[Date Student Last Attended Program
(mm/dd/yyyy)]],4,FALSE)</f>
        <v>0</v>
      </c>
      <c r="D8" s="11">
        <f>VLOOKUP($A8,Table2[[No]:[Date Student Last Attended Program
(mm/dd/yyyy)]],14,FALSE)</f>
        <v>0</v>
      </c>
      <c r="E8" s="207">
        <f>VLOOKUP($A8,Table2[[No]:[Date Student Last Attended Program
(mm/dd/yyyy)]],17,FALSE)</f>
        <v>0</v>
      </c>
      <c r="F8" s="207">
        <f>VLOOKUP($A8,Table2[[No]:[Date Student Last Attended Program
(mm/dd/yyyy)]],18,FALSE)</f>
        <v>0</v>
      </c>
      <c r="G8" s="209">
        <f>VLOOKUP($A8,Table2[[#All],[No]:[Which Group Does Student Participate In?
(optional)]],23,FALSE)</f>
        <v>0</v>
      </c>
      <c r="H8" s="29"/>
      <c r="I8" s="29"/>
      <c r="J8" s="29"/>
      <c r="K8" s="29"/>
      <c r="L8" s="29"/>
      <c r="M8" s="29"/>
      <c r="N8" s="29"/>
      <c r="O8" s="29"/>
      <c r="P8" s="29"/>
      <c r="Q8" s="29"/>
      <c r="R8" s="29"/>
      <c r="S8" s="9"/>
      <c r="T8" s="9"/>
      <c r="U8" s="9"/>
      <c r="V8" s="9"/>
      <c r="W8" s="9"/>
      <c r="X8" s="9"/>
      <c r="Y8" s="9"/>
      <c r="Z8" s="9"/>
      <c r="AA8" s="9"/>
      <c r="AB8" s="9"/>
      <c r="AC8" s="9"/>
      <c r="AD8" s="9"/>
      <c r="AE8" s="9"/>
      <c r="AF8" s="9"/>
      <c r="AG8" s="9"/>
      <c r="AH8" s="9"/>
      <c r="AI8" s="9"/>
      <c r="AJ8" s="9"/>
      <c r="AK8" s="9"/>
      <c r="AL8" s="11">
        <f t="shared" si="0"/>
        <v>0</v>
      </c>
      <c r="AM8" s="11">
        <f t="shared" si="1"/>
        <v>0</v>
      </c>
      <c r="AN8" s="47" t="e">
        <f t="shared" si="2"/>
        <v>#DIV/0!</v>
      </c>
      <c r="AO8" s="11">
        <f>AL8+AUG!AJ8+JUL!AJ8</f>
        <v>0</v>
      </c>
      <c r="AP8" s="11">
        <f>AM8+AUG!AK8+JUL!AK8</f>
        <v>0</v>
      </c>
      <c r="AQ8" s="196" t="e">
        <f t="shared" si="3"/>
        <v>#DIV/0!</v>
      </c>
    </row>
    <row r="9" spans="1:43" x14ac:dyDescent="0.25">
      <c r="A9" s="10">
        <v>8</v>
      </c>
      <c r="B9" s="11">
        <f>VLOOKUP($A9,Table2[[No]:[Date Student Last Attended Program
(mm/dd/yyyy)]],2,FALSE)</f>
        <v>0</v>
      </c>
      <c r="C9" s="11">
        <f>VLOOKUP($A9,Table2[[No]:[Date Student Last Attended Program
(mm/dd/yyyy)]],4,FALSE)</f>
        <v>0</v>
      </c>
      <c r="D9" s="11">
        <f>VLOOKUP($A9,Table2[[No]:[Date Student Last Attended Program
(mm/dd/yyyy)]],14,FALSE)</f>
        <v>0</v>
      </c>
      <c r="E9" s="207">
        <f>VLOOKUP($A9,Table2[[No]:[Date Student Last Attended Program
(mm/dd/yyyy)]],17,FALSE)</f>
        <v>0</v>
      </c>
      <c r="F9" s="207">
        <f>VLOOKUP($A9,Table2[[No]:[Date Student Last Attended Program
(mm/dd/yyyy)]],18,FALSE)</f>
        <v>0</v>
      </c>
      <c r="G9" s="209">
        <f>VLOOKUP($A9,Table2[[#All],[No]:[Which Group Does Student Participate In?
(optional)]],23,FALSE)</f>
        <v>0</v>
      </c>
      <c r="H9" s="29"/>
      <c r="I9" s="29"/>
      <c r="J9" s="29"/>
      <c r="K9" s="29"/>
      <c r="L9" s="29"/>
      <c r="M9" s="29"/>
      <c r="N9" s="29"/>
      <c r="O9" s="29"/>
      <c r="P9" s="29"/>
      <c r="Q9" s="29"/>
      <c r="R9" s="29"/>
      <c r="S9" s="9"/>
      <c r="T9" s="9"/>
      <c r="U9" s="9"/>
      <c r="V9" s="9"/>
      <c r="W9" s="9"/>
      <c r="X9" s="9"/>
      <c r="Y9" s="9"/>
      <c r="Z9" s="9"/>
      <c r="AA9" s="9"/>
      <c r="AB9" s="9"/>
      <c r="AC9" s="9"/>
      <c r="AD9" s="9"/>
      <c r="AE9" s="9"/>
      <c r="AF9" s="9"/>
      <c r="AG9" s="9"/>
      <c r="AH9" s="9"/>
      <c r="AI9" s="9"/>
      <c r="AJ9" s="9"/>
      <c r="AK9" s="9"/>
      <c r="AL9" s="11">
        <f t="shared" si="0"/>
        <v>0</v>
      </c>
      <c r="AM9" s="11">
        <f t="shared" si="1"/>
        <v>0</v>
      </c>
      <c r="AN9" s="47" t="e">
        <f t="shared" si="2"/>
        <v>#DIV/0!</v>
      </c>
      <c r="AO9" s="11">
        <f>AL9+AUG!AJ9+JUL!AJ9</f>
        <v>0</v>
      </c>
      <c r="AP9" s="11">
        <f>AM9+AUG!AK9+JUL!AK9</f>
        <v>0</v>
      </c>
      <c r="AQ9" s="196" t="e">
        <f t="shared" si="3"/>
        <v>#DIV/0!</v>
      </c>
    </row>
    <row r="10" spans="1:43" x14ac:dyDescent="0.25">
      <c r="A10" s="10">
        <v>9</v>
      </c>
      <c r="B10" s="11">
        <f>VLOOKUP($A10,Table2[[No]:[Date Student Last Attended Program
(mm/dd/yyyy)]],2,FALSE)</f>
        <v>0</v>
      </c>
      <c r="C10" s="11">
        <f>VLOOKUP($A10,Table2[[No]:[Date Student Last Attended Program
(mm/dd/yyyy)]],4,FALSE)</f>
        <v>0</v>
      </c>
      <c r="D10" s="11">
        <f>VLOOKUP($A10,Table2[[No]:[Date Student Last Attended Program
(mm/dd/yyyy)]],14,FALSE)</f>
        <v>0</v>
      </c>
      <c r="E10" s="207">
        <f>VLOOKUP($A10,Table2[[No]:[Date Student Last Attended Program
(mm/dd/yyyy)]],17,FALSE)</f>
        <v>0</v>
      </c>
      <c r="F10" s="207">
        <f>VLOOKUP($A10,Table2[[No]:[Date Student Last Attended Program
(mm/dd/yyyy)]],18,FALSE)</f>
        <v>0</v>
      </c>
      <c r="G10" s="209">
        <f>VLOOKUP($A10,Table2[[#All],[No]:[Which Group Does Student Participate In?
(optional)]],23,FALSE)</f>
        <v>0</v>
      </c>
      <c r="H10" s="29"/>
      <c r="I10" s="29"/>
      <c r="J10" s="29"/>
      <c r="K10" s="29"/>
      <c r="L10" s="29"/>
      <c r="M10" s="29"/>
      <c r="N10" s="29"/>
      <c r="O10" s="29"/>
      <c r="P10" s="29"/>
      <c r="Q10" s="29"/>
      <c r="R10" s="29"/>
      <c r="S10" s="9"/>
      <c r="T10" s="9"/>
      <c r="U10" s="9"/>
      <c r="V10" s="9"/>
      <c r="W10" s="9"/>
      <c r="X10" s="9"/>
      <c r="Y10" s="9"/>
      <c r="Z10" s="9"/>
      <c r="AA10" s="9"/>
      <c r="AB10" s="9"/>
      <c r="AC10" s="9"/>
      <c r="AD10" s="9"/>
      <c r="AE10" s="9"/>
      <c r="AF10" s="9"/>
      <c r="AG10" s="9"/>
      <c r="AH10" s="9"/>
      <c r="AI10" s="9"/>
      <c r="AJ10" s="9"/>
      <c r="AK10" s="9"/>
      <c r="AL10" s="11">
        <f t="shared" si="0"/>
        <v>0</v>
      </c>
      <c r="AM10" s="11">
        <f t="shared" si="1"/>
        <v>0</v>
      </c>
      <c r="AN10" s="47" t="e">
        <f t="shared" si="2"/>
        <v>#DIV/0!</v>
      </c>
      <c r="AO10" s="11">
        <f>AL10+AUG!AJ10+JUL!AJ10</f>
        <v>0</v>
      </c>
      <c r="AP10" s="11">
        <f>AM10+AUG!AK10+JUL!AK10</f>
        <v>0</v>
      </c>
      <c r="AQ10" s="196" t="e">
        <f t="shared" si="3"/>
        <v>#DIV/0!</v>
      </c>
    </row>
    <row r="11" spans="1:43" x14ac:dyDescent="0.25">
      <c r="A11" s="10">
        <v>10</v>
      </c>
      <c r="B11" s="11">
        <f>VLOOKUP($A11,Table2[[No]:[Date Student Last Attended Program
(mm/dd/yyyy)]],2,FALSE)</f>
        <v>0</v>
      </c>
      <c r="C11" s="11">
        <f>VLOOKUP($A11,Table2[[No]:[Date Student Last Attended Program
(mm/dd/yyyy)]],4,FALSE)</f>
        <v>0</v>
      </c>
      <c r="D11" s="11">
        <f>VLOOKUP($A11,Table2[[No]:[Date Student Last Attended Program
(mm/dd/yyyy)]],14,FALSE)</f>
        <v>0</v>
      </c>
      <c r="E11" s="207">
        <f>VLOOKUP($A11,Table2[[No]:[Date Student Last Attended Program
(mm/dd/yyyy)]],17,FALSE)</f>
        <v>0</v>
      </c>
      <c r="F11" s="207">
        <f>VLOOKUP($A11,Table2[[No]:[Date Student Last Attended Program
(mm/dd/yyyy)]],18,FALSE)</f>
        <v>0</v>
      </c>
      <c r="G11" s="209">
        <f>VLOOKUP($A11,Table2[[#All],[No]:[Which Group Does Student Participate In?
(optional)]],23,FALSE)</f>
        <v>0</v>
      </c>
      <c r="H11" s="29"/>
      <c r="I11" s="29"/>
      <c r="J11" s="29"/>
      <c r="K11" s="29"/>
      <c r="L11" s="29"/>
      <c r="M11" s="29"/>
      <c r="N11" s="29"/>
      <c r="O11" s="29"/>
      <c r="P11" s="29"/>
      <c r="Q11" s="29"/>
      <c r="R11" s="29"/>
      <c r="S11" s="9"/>
      <c r="T11" s="9"/>
      <c r="U11" s="9"/>
      <c r="V11" s="9"/>
      <c r="W11" s="9"/>
      <c r="X11" s="9"/>
      <c r="Y11" s="9"/>
      <c r="Z11" s="9"/>
      <c r="AA11" s="9"/>
      <c r="AB11" s="9"/>
      <c r="AC11" s="9"/>
      <c r="AD11" s="9"/>
      <c r="AE11" s="9"/>
      <c r="AF11" s="9"/>
      <c r="AG11" s="9"/>
      <c r="AH11" s="9"/>
      <c r="AI11" s="9"/>
      <c r="AJ11" s="9"/>
      <c r="AK11" s="9"/>
      <c r="AL11" s="11">
        <f t="shared" si="0"/>
        <v>0</v>
      </c>
      <c r="AM11" s="11">
        <f t="shared" si="1"/>
        <v>0</v>
      </c>
      <c r="AN11" s="47" t="e">
        <f t="shared" si="2"/>
        <v>#DIV/0!</v>
      </c>
      <c r="AO11" s="11">
        <f>AL11+AUG!AJ11+JUL!AJ11</f>
        <v>0</v>
      </c>
      <c r="AP11" s="11">
        <f>AM11+AUG!AK11+JUL!AK11</f>
        <v>0</v>
      </c>
      <c r="AQ11" s="196" t="e">
        <f t="shared" si="3"/>
        <v>#DIV/0!</v>
      </c>
    </row>
    <row r="12" spans="1:43" x14ac:dyDescent="0.25">
      <c r="A12" s="10">
        <v>11</v>
      </c>
      <c r="B12" s="11">
        <f>VLOOKUP($A12,Table2[[No]:[Date Student Last Attended Program
(mm/dd/yyyy)]],2,FALSE)</f>
        <v>0</v>
      </c>
      <c r="C12" s="11">
        <f>VLOOKUP($A12,Table2[[No]:[Date Student Last Attended Program
(mm/dd/yyyy)]],4,FALSE)</f>
        <v>0</v>
      </c>
      <c r="D12" s="11">
        <f>VLOOKUP($A12,Table2[[No]:[Date Student Last Attended Program
(mm/dd/yyyy)]],14,FALSE)</f>
        <v>0</v>
      </c>
      <c r="E12" s="207">
        <f>VLOOKUP($A12,Table2[[No]:[Date Student Last Attended Program
(mm/dd/yyyy)]],17,FALSE)</f>
        <v>0</v>
      </c>
      <c r="F12" s="207">
        <f>VLOOKUP($A12,Table2[[No]:[Date Student Last Attended Program
(mm/dd/yyyy)]],18,FALSE)</f>
        <v>0</v>
      </c>
      <c r="G12" s="209">
        <f>VLOOKUP($A12,Table2[[#All],[No]:[Which Group Does Student Participate In?
(optional)]],23,FALSE)</f>
        <v>0</v>
      </c>
      <c r="H12" s="29"/>
      <c r="I12" s="29"/>
      <c r="J12" s="29"/>
      <c r="K12" s="29"/>
      <c r="L12" s="29"/>
      <c r="M12" s="29"/>
      <c r="N12" s="29"/>
      <c r="O12" s="29"/>
      <c r="P12" s="29"/>
      <c r="Q12" s="29"/>
      <c r="R12" s="29"/>
      <c r="S12" s="9"/>
      <c r="T12" s="9"/>
      <c r="U12" s="9"/>
      <c r="V12" s="9"/>
      <c r="W12" s="9"/>
      <c r="X12" s="9"/>
      <c r="Y12" s="9"/>
      <c r="Z12" s="9"/>
      <c r="AA12" s="9"/>
      <c r="AB12" s="9"/>
      <c r="AC12" s="9"/>
      <c r="AD12" s="9"/>
      <c r="AE12" s="9"/>
      <c r="AF12" s="9"/>
      <c r="AG12" s="9"/>
      <c r="AH12" s="9"/>
      <c r="AI12" s="9"/>
      <c r="AJ12" s="9"/>
      <c r="AK12" s="9"/>
      <c r="AL12" s="11">
        <f t="shared" si="0"/>
        <v>0</v>
      </c>
      <c r="AM12" s="11">
        <f t="shared" si="1"/>
        <v>0</v>
      </c>
      <c r="AN12" s="47" t="e">
        <f t="shared" si="2"/>
        <v>#DIV/0!</v>
      </c>
      <c r="AO12" s="11">
        <f>AL12+AUG!AJ12+JUL!AJ12</f>
        <v>0</v>
      </c>
      <c r="AP12" s="11">
        <f>AM12+AUG!AK12+JUL!AK12</f>
        <v>0</v>
      </c>
      <c r="AQ12" s="196" t="e">
        <f t="shared" si="3"/>
        <v>#DIV/0!</v>
      </c>
    </row>
    <row r="13" spans="1:43" x14ac:dyDescent="0.25">
      <c r="A13" s="10">
        <v>12</v>
      </c>
      <c r="B13" s="11">
        <f>VLOOKUP($A13,Table2[[No]:[Date Student Last Attended Program
(mm/dd/yyyy)]],2,FALSE)</f>
        <v>0</v>
      </c>
      <c r="C13" s="11">
        <f>VLOOKUP($A13,Table2[[No]:[Date Student Last Attended Program
(mm/dd/yyyy)]],4,FALSE)</f>
        <v>0</v>
      </c>
      <c r="D13" s="11">
        <f>VLOOKUP($A13,Table2[[No]:[Date Student Last Attended Program
(mm/dd/yyyy)]],14,FALSE)</f>
        <v>0</v>
      </c>
      <c r="E13" s="207">
        <f>VLOOKUP($A13,Table2[[No]:[Date Student Last Attended Program
(mm/dd/yyyy)]],17,FALSE)</f>
        <v>0</v>
      </c>
      <c r="F13" s="207">
        <f>VLOOKUP($A13,Table2[[No]:[Date Student Last Attended Program
(mm/dd/yyyy)]],18,FALSE)</f>
        <v>0</v>
      </c>
      <c r="G13" s="209">
        <f>VLOOKUP($A13,Table2[[#All],[No]:[Which Group Does Student Participate In?
(optional)]],23,FALSE)</f>
        <v>0</v>
      </c>
      <c r="H13" s="29"/>
      <c r="I13" s="29"/>
      <c r="J13" s="29"/>
      <c r="K13" s="29"/>
      <c r="L13" s="29"/>
      <c r="M13" s="29"/>
      <c r="N13" s="29"/>
      <c r="O13" s="29"/>
      <c r="P13" s="29"/>
      <c r="Q13" s="29"/>
      <c r="R13" s="29"/>
      <c r="S13" s="9"/>
      <c r="T13" s="9"/>
      <c r="U13" s="9"/>
      <c r="V13" s="9"/>
      <c r="W13" s="9"/>
      <c r="X13" s="9"/>
      <c r="Y13" s="9"/>
      <c r="Z13" s="9"/>
      <c r="AA13" s="9"/>
      <c r="AB13" s="9"/>
      <c r="AC13" s="9"/>
      <c r="AD13" s="9"/>
      <c r="AE13" s="9"/>
      <c r="AF13" s="9"/>
      <c r="AG13" s="9"/>
      <c r="AH13" s="9"/>
      <c r="AI13" s="9"/>
      <c r="AJ13" s="9"/>
      <c r="AK13" s="9"/>
      <c r="AL13" s="11">
        <f t="shared" si="0"/>
        <v>0</v>
      </c>
      <c r="AM13" s="11">
        <f t="shared" si="1"/>
        <v>0</v>
      </c>
      <c r="AN13" s="47" t="e">
        <f t="shared" si="2"/>
        <v>#DIV/0!</v>
      </c>
      <c r="AO13" s="11">
        <f>AL13+AUG!AJ13+JUL!AJ13</f>
        <v>0</v>
      </c>
      <c r="AP13" s="11">
        <f>AM13+AUG!AK13+JUL!AK13</f>
        <v>0</v>
      </c>
      <c r="AQ13" s="196" t="e">
        <f t="shared" si="3"/>
        <v>#DIV/0!</v>
      </c>
    </row>
    <row r="14" spans="1:43" x14ac:dyDescent="0.25">
      <c r="A14" s="10">
        <v>13</v>
      </c>
      <c r="B14" s="11">
        <f>VLOOKUP($A14,Table2[[No]:[Date Student Last Attended Program
(mm/dd/yyyy)]],2,FALSE)</f>
        <v>0</v>
      </c>
      <c r="C14" s="11">
        <f>VLOOKUP($A14,Table2[[No]:[Date Student Last Attended Program
(mm/dd/yyyy)]],4,FALSE)</f>
        <v>0</v>
      </c>
      <c r="D14" s="11">
        <f>VLOOKUP($A14,Table2[[No]:[Date Student Last Attended Program
(mm/dd/yyyy)]],14,FALSE)</f>
        <v>0</v>
      </c>
      <c r="E14" s="207">
        <f>VLOOKUP($A14,Table2[[No]:[Date Student Last Attended Program
(mm/dd/yyyy)]],17,FALSE)</f>
        <v>0</v>
      </c>
      <c r="F14" s="207">
        <f>VLOOKUP($A14,Table2[[No]:[Date Student Last Attended Program
(mm/dd/yyyy)]],18,FALSE)</f>
        <v>0</v>
      </c>
      <c r="G14" s="209">
        <f>VLOOKUP($A14,Table2[[#All],[No]:[Which Group Does Student Participate In?
(optional)]],23,FALSE)</f>
        <v>0</v>
      </c>
      <c r="H14" s="29"/>
      <c r="I14" s="29"/>
      <c r="J14" s="29"/>
      <c r="K14" s="29"/>
      <c r="L14" s="29"/>
      <c r="M14" s="29"/>
      <c r="N14" s="29"/>
      <c r="O14" s="29"/>
      <c r="P14" s="29"/>
      <c r="Q14" s="29"/>
      <c r="R14" s="29"/>
      <c r="S14" s="9"/>
      <c r="T14" s="9"/>
      <c r="U14" s="9"/>
      <c r="V14" s="9"/>
      <c r="W14" s="9"/>
      <c r="X14" s="9"/>
      <c r="Y14" s="9"/>
      <c r="Z14" s="9"/>
      <c r="AA14" s="9"/>
      <c r="AB14" s="9"/>
      <c r="AC14" s="9"/>
      <c r="AD14" s="9"/>
      <c r="AE14" s="9"/>
      <c r="AF14" s="9"/>
      <c r="AG14" s="9"/>
      <c r="AH14" s="9"/>
      <c r="AI14" s="9"/>
      <c r="AJ14" s="9"/>
      <c r="AK14" s="9"/>
      <c r="AL14" s="11">
        <f t="shared" si="0"/>
        <v>0</v>
      </c>
      <c r="AM14" s="11">
        <f t="shared" si="1"/>
        <v>0</v>
      </c>
      <c r="AN14" s="47" t="e">
        <f t="shared" si="2"/>
        <v>#DIV/0!</v>
      </c>
      <c r="AO14" s="11">
        <f>AL14+AUG!AJ14+JUL!AJ14</f>
        <v>0</v>
      </c>
      <c r="AP14" s="11">
        <f>AM14+AUG!AK14+JUL!AK14</f>
        <v>0</v>
      </c>
      <c r="AQ14" s="196" t="e">
        <f t="shared" si="3"/>
        <v>#DIV/0!</v>
      </c>
    </row>
    <row r="15" spans="1:43" x14ac:dyDescent="0.25">
      <c r="A15" s="10">
        <v>14</v>
      </c>
      <c r="B15" s="11">
        <f>VLOOKUP($A15,Table2[[No]:[Date Student Last Attended Program
(mm/dd/yyyy)]],2,FALSE)</f>
        <v>0</v>
      </c>
      <c r="C15" s="11">
        <f>VLOOKUP($A15,Table2[[No]:[Date Student Last Attended Program
(mm/dd/yyyy)]],4,FALSE)</f>
        <v>0</v>
      </c>
      <c r="D15" s="11">
        <f>VLOOKUP($A15,Table2[[No]:[Date Student Last Attended Program
(mm/dd/yyyy)]],14,FALSE)</f>
        <v>0</v>
      </c>
      <c r="E15" s="207">
        <f>VLOOKUP($A15,Table2[[No]:[Date Student Last Attended Program
(mm/dd/yyyy)]],17,FALSE)</f>
        <v>0</v>
      </c>
      <c r="F15" s="207">
        <f>VLOOKUP($A15,Table2[[No]:[Date Student Last Attended Program
(mm/dd/yyyy)]],18,FALSE)</f>
        <v>0</v>
      </c>
      <c r="G15" s="209">
        <f>VLOOKUP($A15,Table2[[#All],[No]:[Which Group Does Student Participate In?
(optional)]],23,FALSE)</f>
        <v>0</v>
      </c>
      <c r="H15" s="29"/>
      <c r="I15" s="29"/>
      <c r="J15" s="29"/>
      <c r="K15" s="29"/>
      <c r="L15" s="29"/>
      <c r="M15" s="29"/>
      <c r="N15" s="29"/>
      <c r="O15" s="29"/>
      <c r="P15" s="29"/>
      <c r="Q15" s="29"/>
      <c r="R15" s="29"/>
      <c r="S15" s="9"/>
      <c r="T15" s="9"/>
      <c r="U15" s="9"/>
      <c r="V15" s="9"/>
      <c r="W15" s="9"/>
      <c r="X15" s="9"/>
      <c r="Y15" s="9"/>
      <c r="Z15" s="9"/>
      <c r="AA15" s="9"/>
      <c r="AB15" s="9"/>
      <c r="AC15" s="9"/>
      <c r="AD15" s="9"/>
      <c r="AE15" s="9"/>
      <c r="AF15" s="9"/>
      <c r="AG15" s="9"/>
      <c r="AH15" s="9"/>
      <c r="AI15" s="9"/>
      <c r="AJ15" s="9"/>
      <c r="AK15" s="9"/>
      <c r="AL15" s="11">
        <f t="shared" si="0"/>
        <v>0</v>
      </c>
      <c r="AM15" s="11">
        <f t="shared" si="1"/>
        <v>0</v>
      </c>
      <c r="AN15" s="47" t="e">
        <f t="shared" si="2"/>
        <v>#DIV/0!</v>
      </c>
      <c r="AO15" s="11">
        <f>AL15+AUG!AJ15+JUL!AJ15</f>
        <v>0</v>
      </c>
      <c r="AP15" s="11">
        <f>AM15+AUG!AK15+JUL!AK15</f>
        <v>0</v>
      </c>
      <c r="AQ15" s="196" t="e">
        <f t="shared" si="3"/>
        <v>#DIV/0!</v>
      </c>
    </row>
    <row r="16" spans="1:43" x14ac:dyDescent="0.25">
      <c r="A16" s="10">
        <v>15</v>
      </c>
      <c r="B16" s="11">
        <f>VLOOKUP($A16,Table2[[No]:[Date Student Last Attended Program
(mm/dd/yyyy)]],2,FALSE)</f>
        <v>0</v>
      </c>
      <c r="C16" s="11">
        <f>VLOOKUP($A16,Table2[[No]:[Date Student Last Attended Program
(mm/dd/yyyy)]],4,FALSE)</f>
        <v>0</v>
      </c>
      <c r="D16" s="11">
        <f>VLOOKUP($A16,Table2[[No]:[Date Student Last Attended Program
(mm/dd/yyyy)]],14,FALSE)</f>
        <v>0</v>
      </c>
      <c r="E16" s="207">
        <f>VLOOKUP($A16,Table2[[No]:[Date Student Last Attended Program
(mm/dd/yyyy)]],17,FALSE)</f>
        <v>0</v>
      </c>
      <c r="F16" s="207">
        <f>VLOOKUP($A16,Table2[[No]:[Date Student Last Attended Program
(mm/dd/yyyy)]],18,FALSE)</f>
        <v>0</v>
      </c>
      <c r="G16" s="209">
        <f>VLOOKUP($A16,Table2[[#All],[No]:[Which Group Does Student Participate In?
(optional)]],23,FALSE)</f>
        <v>0</v>
      </c>
      <c r="H16" s="29"/>
      <c r="I16" s="29"/>
      <c r="J16" s="29"/>
      <c r="K16" s="29"/>
      <c r="L16" s="29"/>
      <c r="M16" s="29"/>
      <c r="N16" s="29"/>
      <c r="O16" s="29"/>
      <c r="P16" s="29"/>
      <c r="Q16" s="29"/>
      <c r="R16" s="29"/>
      <c r="S16" s="9"/>
      <c r="T16" s="9"/>
      <c r="U16" s="9"/>
      <c r="V16" s="9"/>
      <c r="W16" s="9"/>
      <c r="X16" s="9"/>
      <c r="Y16" s="9"/>
      <c r="Z16" s="9"/>
      <c r="AA16" s="9"/>
      <c r="AB16" s="9"/>
      <c r="AC16" s="9"/>
      <c r="AD16" s="9"/>
      <c r="AE16" s="9"/>
      <c r="AF16" s="9"/>
      <c r="AG16" s="9"/>
      <c r="AH16" s="9"/>
      <c r="AI16" s="9"/>
      <c r="AJ16" s="9"/>
      <c r="AK16" s="9"/>
      <c r="AL16" s="11">
        <f t="shared" si="0"/>
        <v>0</v>
      </c>
      <c r="AM16" s="11">
        <f t="shared" si="1"/>
        <v>0</v>
      </c>
      <c r="AN16" s="47" t="e">
        <f t="shared" si="2"/>
        <v>#DIV/0!</v>
      </c>
      <c r="AO16" s="11">
        <f>AL16+AUG!AJ16+JUL!AJ16</f>
        <v>0</v>
      </c>
      <c r="AP16" s="11">
        <f>AM16+AUG!AK16+JUL!AK16</f>
        <v>0</v>
      </c>
      <c r="AQ16" s="196" t="e">
        <f t="shared" si="3"/>
        <v>#DIV/0!</v>
      </c>
    </row>
    <row r="17" spans="1:43" x14ac:dyDescent="0.25">
      <c r="A17" s="10">
        <v>16</v>
      </c>
      <c r="B17" s="11">
        <f>VLOOKUP($A17,Table2[[No]:[Date Student Last Attended Program
(mm/dd/yyyy)]],2,FALSE)</f>
        <v>0</v>
      </c>
      <c r="C17" s="11">
        <f>VLOOKUP($A17,Table2[[No]:[Date Student Last Attended Program
(mm/dd/yyyy)]],4,FALSE)</f>
        <v>0</v>
      </c>
      <c r="D17" s="11">
        <f>VLOOKUP($A17,Table2[[No]:[Date Student Last Attended Program
(mm/dd/yyyy)]],14,FALSE)</f>
        <v>0</v>
      </c>
      <c r="E17" s="207">
        <f>VLOOKUP($A17,Table2[[No]:[Date Student Last Attended Program
(mm/dd/yyyy)]],17,FALSE)</f>
        <v>0</v>
      </c>
      <c r="F17" s="207">
        <f>VLOOKUP($A17,Table2[[No]:[Date Student Last Attended Program
(mm/dd/yyyy)]],18,FALSE)</f>
        <v>0</v>
      </c>
      <c r="G17" s="209">
        <f>VLOOKUP($A17,Table2[[#All],[No]:[Which Group Does Student Participate In?
(optional)]],23,FALSE)</f>
        <v>0</v>
      </c>
      <c r="H17" s="29"/>
      <c r="I17" s="29"/>
      <c r="J17" s="29"/>
      <c r="K17" s="29"/>
      <c r="L17" s="29"/>
      <c r="M17" s="29"/>
      <c r="N17" s="29"/>
      <c r="O17" s="29"/>
      <c r="P17" s="29"/>
      <c r="Q17" s="29"/>
      <c r="R17" s="29"/>
      <c r="S17" s="9"/>
      <c r="T17" s="9"/>
      <c r="U17" s="9"/>
      <c r="V17" s="9"/>
      <c r="W17" s="9"/>
      <c r="X17" s="9"/>
      <c r="Y17" s="9"/>
      <c r="Z17" s="9"/>
      <c r="AA17" s="9"/>
      <c r="AB17" s="9"/>
      <c r="AC17" s="9"/>
      <c r="AD17" s="9"/>
      <c r="AE17" s="9"/>
      <c r="AF17" s="9"/>
      <c r="AG17" s="9"/>
      <c r="AH17" s="9"/>
      <c r="AI17" s="9"/>
      <c r="AJ17" s="9"/>
      <c r="AK17" s="9"/>
      <c r="AL17" s="11">
        <f t="shared" si="0"/>
        <v>0</v>
      </c>
      <c r="AM17" s="11">
        <f t="shared" si="1"/>
        <v>0</v>
      </c>
      <c r="AN17" s="47" t="e">
        <f t="shared" si="2"/>
        <v>#DIV/0!</v>
      </c>
      <c r="AO17" s="11">
        <f>AL17+AUG!AJ17+JUL!AJ17</f>
        <v>0</v>
      </c>
      <c r="AP17" s="11">
        <f>AM17+AUG!AK17+JUL!AK17</f>
        <v>0</v>
      </c>
      <c r="AQ17" s="196" t="e">
        <f t="shared" si="3"/>
        <v>#DIV/0!</v>
      </c>
    </row>
    <row r="18" spans="1:43" x14ac:dyDescent="0.25">
      <c r="A18" s="10">
        <v>17</v>
      </c>
      <c r="B18" s="11">
        <f>VLOOKUP($A18,Table2[[No]:[Date Student Last Attended Program
(mm/dd/yyyy)]],2,FALSE)</f>
        <v>0</v>
      </c>
      <c r="C18" s="11">
        <f>VLOOKUP($A18,Table2[[No]:[Date Student Last Attended Program
(mm/dd/yyyy)]],4,FALSE)</f>
        <v>0</v>
      </c>
      <c r="D18" s="11">
        <f>VLOOKUP($A18,Table2[[No]:[Date Student Last Attended Program
(mm/dd/yyyy)]],14,FALSE)</f>
        <v>0</v>
      </c>
      <c r="E18" s="207">
        <f>VLOOKUP($A18,Table2[[No]:[Date Student Last Attended Program
(mm/dd/yyyy)]],17,FALSE)</f>
        <v>0</v>
      </c>
      <c r="F18" s="207">
        <f>VLOOKUP($A18,Table2[[No]:[Date Student Last Attended Program
(mm/dd/yyyy)]],18,FALSE)</f>
        <v>0</v>
      </c>
      <c r="G18" s="209">
        <f>VLOOKUP($A18,Table2[[#All],[No]:[Which Group Does Student Participate In?
(optional)]],23,FALSE)</f>
        <v>0</v>
      </c>
      <c r="H18" s="29"/>
      <c r="I18" s="29"/>
      <c r="J18" s="29"/>
      <c r="K18" s="29"/>
      <c r="L18" s="29"/>
      <c r="M18" s="29"/>
      <c r="N18" s="29"/>
      <c r="O18" s="29"/>
      <c r="P18" s="29"/>
      <c r="Q18" s="29"/>
      <c r="R18" s="29"/>
      <c r="S18" s="9"/>
      <c r="T18" s="9"/>
      <c r="U18" s="9"/>
      <c r="V18" s="9"/>
      <c r="W18" s="9"/>
      <c r="X18" s="9"/>
      <c r="Y18" s="9"/>
      <c r="Z18" s="9"/>
      <c r="AA18" s="9"/>
      <c r="AB18" s="9"/>
      <c r="AC18" s="9"/>
      <c r="AD18" s="9"/>
      <c r="AE18" s="9"/>
      <c r="AF18" s="9"/>
      <c r="AG18" s="9"/>
      <c r="AH18" s="9"/>
      <c r="AI18" s="9"/>
      <c r="AJ18" s="9"/>
      <c r="AK18" s="9"/>
      <c r="AL18" s="11">
        <f t="shared" si="0"/>
        <v>0</v>
      </c>
      <c r="AM18" s="11">
        <f t="shared" si="1"/>
        <v>0</v>
      </c>
      <c r="AN18" s="47" t="e">
        <f t="shared" si="2"/>
        <v>#DIV/0!</v>
      </c>
      <c r="AO18" s="11">
        <f>AL18+AUG!AJ18+JUL!AJ18</f>
        <v>0</v>
      </c>
      <c r="AP18" s="11">
        <f>AM18+AUG!AK18+JUL!AK18</f>
        <v>0</v>
      </c>
      <c r="AQ18" s="196" t="e">
        <f t="shared" si="3"/>
        <v>#DIV/0!</v>
      </c>
    </row>
    <row r="19" spans="1:43" x14ac:dyDescent="0.25">
      <c r="A19" s="10">
        <v>18</v>
      </c>
      <c r="B19" s="11">
        <f>VLOOKUP($A19,Table2[[No]:[Date Student Last Attended Program
(mm/dd/yyyy)]],2,FALSE)</f>
        <v>0</v>
      </c>
      <c r="C19" s="11">
        <f>VLOOKUP($A19,Table2[[No]:[Date Student Last Attended Program
(mm/dd/yyyy)]],4,FALSE)</f>
        <v>0</v>
      </c>
      <c r="D19" s="11">
        <f>VLOOKUP($A19,Table2[[No]:[Date Student Last Attended Program
(mm/dd/yyyy)]],14,FALSE)</f>
        <v>0</v>
      </c>
      <c r="E19" s="207">
        <f>VLOOKUP($A19,Table2[[No]:[Date Student Last Attended Program
(mm/dd/yyyy)]],17,FALSE)</f>
        <v>0</v>
      </c>
      <c r="F19" s="207">
        <f>VLOOKUP($A19,Table2[[No]:[Date Student Last Attended Program
(mm/dd/yyyy)]],18,FALSE)</f>
        <v>0</v>
      </c>
      <c r="G19" s="209">
        <f>VLOOKUP($A19,Table2[[#All],[No]:[Which Group Does Student Participate In?
(optional)]],23,FALSE)</f>
        <v>0</v>
      </c>
      <c r="H19" s="29"/>
      <c r="I19" s="29"/>
      <c r="J19" s="29"/>
      <c r="K19" s="29"/>
      <c r="L19" s="29"/>
      <c r="M19" s="29"/>
      <c r="N19" s="29"/>
      <c r="O19" s="29"/>
      <c r="P19" s="29"/>
      <c r="Q19" s="29"/>
      <c r="R19" s="29"/>
      <c r="S19" s="9"/>
      <c r="T19" s="9"/>
      <c r="U19" s="9"/>
      <c r="V19" s="9"/>
      <c r="W19" s="9"/>
      <c r="X19" s="9"/>
      <c r="Y19" s="9"/>
      <c r="Z19" s="9"/>
      <c r="AA19" s="9"/>
      <c r="AB19" s="9"/>
      <c r="AC19" s="9"/>
      <c r="AD19" s="9"/>
      <c r="AE19" s="9"/>
      <c r="AF19" s="9"/>
      <c r="AG19" s="9"/>
      <c r="AH19" s="9"/>
      <c r="AI19" s="9"/>
      <c r="AJ19" s="9"/>
      <c r="AK19" s="9"/>
      <c r="AL19" s="11">
        <f t="shared" si="0"/>
        <v>0</v>
      </c>
      <c r="AM19" s="11">
        <f t="shared" si="1"/>
        <v>0</v>
      </c>
      <c r="AN19" s="47" t="e">
        <f t="shared" si="2"/>
        <v>#DIV/0!</v>
      </c>
      <c r="AO19" s="11">
        <f>AL19+AUG!AJ19+JUL!AJ19</f>
        <v>0</v>
      </c>
      <c r="AP19" s="11">
        <f>AM19+AUG!AK19+JUL!AK19</f>
        <v>0</v>
      </c>
      <c r="AQ19" s="196" t="e">
        <f t="shared" si="3"/>
        <v>#DIV/0!</v>
      </c>
    </row>
    <row r="20" spans="1:43" x14ac:dyDescent="0.25">
      <c r="A20" s="10">
        <v>19</v>
      </c>
      <c r="B20" s="11">
        <f>VLOOKUP($A20,Table2[[No]:[Date Student Last Attended Program
(mm/dd/yyyy)]],2,FALSE)</f>
        <v>0</v>
      </c>
      <c r="C20" s="11">
        <f>VLOOKUP($A20,Table2[[No]:[Date Student Last Attended Program
(mm/dd/yyyy)]],4,FALSE)</f>
        <v>0</v>
      </c>
      <c r="D20" s="11">
        <f>VLOOKUP($A20,Table2[[No]:[Date Student Last Attended Program
(mm/dd/yyyy)]],14,FALSE)</f>
        <v>0</v>
      </c>
      <c r="E20" s="207">
        <f>VLOOKUP($A20,Table2[[No]:[Date Student Last Attended Program
(mm/dd/yyyy)]],17,FALSE)</f>
        <v>0</v>
      </c>
      <c r="F20" s="207">
        <f>VLOOKUP($A20,Table2[[No]:[Date Student Last Attended Program
(mm/dd/yyyy)]],18,FALSE)</f>
        <v>0</v>
      </c>
      <c r="G20" s="209">
        <f>VLOOKUP($A20,Table2[[#All],[No]:[Which Group Does Student Participate In?
(optional)]],23,FALSE)</f>
        <v>0</v>
      </c>
      <c r="H20" s="29"/>
      <c r="I20" s="29"/>
      <c r="J20" s="29"/>
      <c r="K20" s="29"/>
      <c r="L20" s="29"/>
      <c r="M20" s="29"/>
      <c r="N20" s="29"/>
      <c r="O20" s="29"/>
      <c r="P20" s="29"/>
      <c r="Q20" s="29"/>
      <c r="R20" s="29"/>
      <c r="S20" s="9"/>
      <c r="T20" s="9"/>
      <c r="U20" s="9"/>
      <c r="V20" s="9"/>
      <c r="W20" s="9"/>
      <c r="X20" s="9"/>
      <c r="Y20" s="9"/>
      <c r="Z20" s="9"/>
      <c r="AA20" s="9"/>
      <c r="AB20" s="9"/>
      <c r="AC20" s="9"/>
      <c r="AD20" s="9"/>
      <c r="AE20" s="9"/>
      <c r="AF20" s="9"/>
      <c r="AG20" s="9"/>
      <c r="AH20" s="9"/>
      <c r="AI20" s="9"/>
      <c r="AJ20" s="9"/>
      <c r="AK20" s="9"/>
      <c r="AL20" s="11">
        <f t="shared" si="0"/>
        <v>0</v>
      </c>
      <c r="AM20" s="11">
        <f t="shared" si="1"/>
        <v>0</v>
      </c>
      <c r="AN20" s="47" t="e">
        <f t="shared" si="2"/>
        <v>#DIV/0!</v>
      </c>
      <c r="AO20" s="11">
        <f>AL20+AUG!AJ20+JUL!AJ20</f>
        <v>0</v>
      </c>
      <c r="AP20" s="11">
        <f>AM20+AUG!AK20+JUL!AK20</f>
        <v>0</v>
      </c>
      <c r="AQ20" s="196" t="e">
        <f t="shared" si="3"/>
        <v>#DIV/0!</v>
      </c>
    </row>
    <row r="21" spans="1:43" x14ac:dyDescent="0.25">
      <c r="A21" s="10">
        <v>20</v>
      </c>
      <c r="B21" s="11">
        <f>VLOOKUP($A21,Table2[[No]:[Date Student Last Attended Program
(mm/dd/yyyy)]],2,FALSE)</f>
        <v>0</v>
      </c>
      <c r="C21" s="11">
        <f>VLOOKUP($A21,Table2[[No]:[Date Student Last Attended Program
(mm/dd/yyyy)]],4,FALSE)</f>
        <v>0</v>
      </c>
      <c r="D21" s="11">
        <f>VLOOKUP($A21,Table2[[No]:[Date Student Last Attended Program
(mm/dd/yyyy)]],14,FALSE)</f>
        <v>0</v>
      </c>
      <c r="E21" s="207">
        <f>VLOOKUP($A21,Table2[[No]:[Date Student Last Attended Program
(mm/dd/yyyy)]],17,FALSE)</f>
        <v>0</v>
      </c>
      <c r="F21" s="207">
        <f>VLOOKUP($A21,Table2[[No]:[Date Student Last Attended Program
(mm/dd/yyyy)]],18,FALSE)</f>
        <v>0</v>
      </c>
      <c r="G21" s="209">
        <f>VLOOKUP($A21,Table2[[#All],[No]:[Which Group Does Student Participate In?
(optional)]],23,FALSE)</f>
        <v>0</v>
      </c>
      <c r="H21" s="29"/>
      <c r="I21" s="29"/>
      <c r="J21" s="29"/>
      <c r="K21" s="29"/>
      <c r="L21" s="29"/>
      <c r="M21" s="29"/>
      <c r="N21" s="29"/>
      <c r="O21" s="29"/>
      <c r="P21" s="29"/>
      <c r="Q21" s="29"/>
      <c r="R21" s="29"/>
      <c r="S21" s="9"/>
      <c r="T21" s="9"/>
      <c r="U21" s="9"/>
      <c r="V21" s="9"/>
      <c r="W21" s="9"/>
      <c r="X21" s="9"/>
      <c r="Y21" s="9"/>
      <c r="Z21" s="9"/>
      <c r="AA21" s="9"/>
      <c r="AB21" s="9"/>
      <c r="AC21" s="9"/>
      <c r="AD21" s="9"/>
      <c r="AE21" s="9"/>
      <c r="AF21" s="9"/>
      <c r="AG21" s="9"/>
      <c r="AH21" s="9"/>
      <c r="AI21" s="9"/>
      <c r="AJ21" s="9"/>
      <c r="AK21" s="9"/>
      <c r="AL21" s="11">
        <f t="shared" si="0"/>
        <v>0</v>
      </c>
      <c r="AM21" s="11">
        <f t="shared" si="1"/>
        <v>0</v>
      </c>
      <c r="AN21" s="47" t="e">
        <f t="shared" si="2"/>
        <v>#DIV/0!</v>
      </c>
      <c r="AO21" s="11">
        <f>AL21+AUG!AJ21+JUL!AJ21</f>
        <v>0</v>
      </c>
      <c r="AP21" s="11">
        <f>AM21+AUG!AK21+JUL!AK21</f>
        <v>0</v>
      </c>
      <c r="AQ21" s="196" t="e">
        <f t="shared" si="3"/>
        <v>#DIV/0!</v>
      </c>
    </row>
    <row r="22" spans="1:43" x14ac:dyDescent="0.25">
      <c r="A22" s="10">
        <v>21</v>
      </c>
      <c r="B22" s="11">
        <f>VLOOKUP($A22,Table2[[No]:[Date Student Last Attended Program
(mm/dd/yyyy)]],2,FALSE)</f>
        <v>0</v>
      </c>
      <c r="C22" s="11">
        <f>VLOOKUP($A22,Table2[[No]:[Date Student Last Attended Program
(mm/dd/yyyy)]],4,FALSE)</f>
        <v>0</v>
      </c>
      <c r="D22" s="11">
        <f>VLOOKUP($A22,Table2[[No]:[Date Student Last Attended Program
(mm/dd/yyyy)]],14,FALSE)</f>
        <v>0</v>
      </c>
      <c r="E22" s="207">
        <f>VLOOKUP($A22,Table2[[No]:[Date Student Last Attended Program
(mm/dd/yyyy)]],17,FALSE)</f>
        <v>0</v>
      </c>
      <c r="F22" s="207">
        <f>VLOOKUP($A22,Table2[[No]:[Date Student Last Attended Program
(mm/dd/yyyy)]],18,FALSE)</f>
        <v>0</v>
      </c>
      <c r="G22" s="209">
        <f>VLOOKUP($A22,Table2[[#All],[No]:[Which Group Does Student Participate In?
(optional)]],23,FALSE)</f>
        <v>0</v>
      </c>
      <c r="H22" s="29"/>
      <c r="I22" s="29"/>
      <c r="J22" s="29"/>
      <c r="K22" s="29"/>
      <c r="L22" s="29"/>
      <c r="M22" s="29"/>
      <c r="N22" s="29"/>
      <c r="O22" s="29"/>
      <c r="P22" s="29"/>
      <c r="Q22" s="29"/>
      <c r="R22" s="29"/>
      <c r="S22" s="9"/>
      <c r="T22" s="9"/>
      <c r="U22" s="9"/>
      <c r="V22" s="9"/>
      <c r="W22" s="9"/>
      <c r="X22" s="9"/>
      <c r="Y22" s="9"/>
      <c r="Z22" s="9"/>
      <c r="AA22" s="9"/>
      <c r="AB22" s="9"/>
      <c r="AC22" s="9"/>
      <c r="AD22" s="9"/>
      <c r="AE22" s="9"/>
      <c r="AF22" s="9"/>
      <c r="AG22" s="9"/>
      <c r="AH22" s="9"/>
      <c r="AI22" s="9"/>
      <c r="AJ22" s="9"/>
      <c r="AK22" s="9"/>
      <c r="AL22" s="11">
        <f t="shared" si="0"/>
        <v>0</v>
      </c>
      <c r="AM22" s="11">
        <f t="shared" si="1"/>
        <v>0</v>
      </c>
      <c r="AN22" s="47" t="e">
        <f t="shared" si="2"/>
        <v>#DIV/0!</v>
      </c>
      <c r="AO22" s="11">
        <f>AL22+AUG!AJ22+JUL!AJ22</f>
        <v>0</v>
      </c>
      <c r="AP22" s="11">
        <f>AM22+AUG!AK22+JUL!AK22</f>
        <v>0</v>
      </c>
      <c r="AQ22" s="196" t="e">
        <f t="shared" si="3"/>
        <v>#DIV/0!</v>
      </c>
    </row>
    <row r="23" spans="1:43" x14ac:dyDescent="0.25">
      <c r="A23" s="10">
        <v>22</v>
      </c>
      <c r="B23" s="11">
        <f>VLOOKUP($A23,Table2[[No]:[Date Student Last Attended Program
(mm/dd/yyyy)]],2,FALSE)</f>
        <v>0</v>
      </c>
      <c r="C23" s="11">
        <f>VLOOKUP($A23,Table2[[No]:[Date Student Last Attended Program
(mm/dd/yyyy)]],4,FALSE)</f>
        <v>0</v>
      </c>
      <c r="D23" s="11">
        <f>VLOOKUP($A23,Table2[[No]:[Date Student Last Attended Program
(mm/dd/yyyy)]],14,FALSE)</f>
        <v>0</v>
      </c>
      <c r="E23" s="207">
        <f>VLOOKUP($A23,Table2[[No]:[Date Student Last Attended Program
(mm/dd/yyyy)]],17,FALSE)</f>
        <v>0</v>
      </c>
      <c r="F23" s="207">
        <f>VLOOKUP($A23,Table2[[No]:[Date Student Last Attended Program
(mm/dd/yyyy)]],18,FALSE)</f>
        <v>0</v>
      </c>
      <c r="G23" s="209">
        <f>VLOOKUP($A23,Table2[[#All],[No]:[Which Group Does Student Participate In?
(optional)]],23,FALSE)</f>
        <v>0</v>
      </c>
      <c r="H23" s="29"/>
      <c r="I23" s="29"/>
      <c r="J23" s="29"/>
      <c r="K23" s="29"/>
      <c r="L23" s="29"/>
      <c r="M23" s="29"/>
      <c r="N23" s="29"/>
      <c r="O23" s="29"/>
      <c r="P23" s="29"/>
      <c r="Q23" s="29"/>
      <c r="R23" s="29"/>
      <c r="S23" s="9"/>
      <c r="T23" s="9"/>
      <c r="U23" s="9"/>
      <c r="V23" s="9"/>
      <c r="W23" s="9"/>
      <c r="X23" s="9"/>
      <c r="Y23" s="9"/>
      <c r="Z23" s="9"/>
      <c r="AA23" s="9"/>
      <c r="AB23" s="9"/>
      <c r="AC23" s="9"/>
      <c r="AD23" s="9"/>
      <c r="AE23" s="9"/>
      <c r="AF23" s="9"/>
      <c r="AG23" s="9"/>
      <c r="AH23" s="9"/>
      <c r="AI23" s="9"/>
      <c r="AJ23" s="9"/>
      <c r="AK23" s="9"/>
      <c r="AL23" s="11">
        <f t="shared" si="0"/>
        <v>0</v>
      </c>
      <c r="AM23" s="11">
        <f t="shared" si="1"/>
        <v>0</v>
      </c>
      <c r="AN23" s="47" t="e">
        <f t="shared" si="2"/>
        <v>#DIV/0!</v>
      </c>
      <c r="AO23" s="11">
        <f>AL23+AUG!AJ23+JUL!AJ23</f>
        <v>0</v>
      </c>
      <c r="AP23" s="11">
        <f>AM23+AUG!AK23+JUL!AK23</f>
        <v>0</v>
      </c>
      <c r="AQ23" s="196" t="e">
        <f t="shared" si="3"/>
        <v>#DIV/0!</v>
      </c>
    </row>
    <row r="24" spans="1:43" x14ac:dyDescent="0.25">
      <c r="A24" s="10">
        <v>23</v>
      </c>
      <c r="B24" s="11">
        <f>VLOOKUP($A24,Table2[[No]:[Date Student Last Attended Program
(mm/dd/yyyy)]],2,FALSE)</f>
        <v>0</v>
      </c>
      <c r="C24" s="11">
        <f>VLOOKUP($A24,Table2[[No]:[Date Student Last Attended Program
(mm/dd/yyyy)]],4,FALSE)</f>
        <v>0</v>
      </c>
      <c r="D24" s="11">
        <f>VLOOKUP($A24,Table2[[No]:[Date Student Last Attended Program
(mm/dd/yyyy)]],14,FALSE)</f>
        <v>0</v>
      </c>
      <c r="E24" s="207">
        <f>VLOOKUP($A24,Table2[[No]:[Date Student Last Attended Program
(mm/dd/yyyy)]],17,FALSE)</f>
        <v>0</v>
      </c>
      <c r="F24" s="207">
        <f>VLOOKUP($A24,Table2[[No]:[Date Student Last Attended Program
(mm/dd/yyyy)]],18,FALSE)</f>
        <v>0</v>
      </c>
      <c r="G24" s="209">
        <f>VLOOKUP($A24,Table2[[#All],[No]:[Which Group Does Student Participate In?
(optional)]],23,FALSE)</f>
        <v>0</v>
      </c>
      <c r="H24" s="29"/>
      <c r="I24" s="29"/>
      <c r="J24" s="29"/>
      <c r="K24" s="29"/>
      <c r="L24" s="29"/>
      <c r="M24" s="29"/>
      <c r="N24" s="29"/>
      <c r="O24" s="29"/>
      <c r="P24" s="29"/>
      <c r="Q24" s="29"/>
      <c r="R24" s="29"/>
      <c r="S24" s="9"/>
      <c r="T24" s="9"/>
      <c r="U24" s="9"/>
      <c r="V24" s="9"/>
      <c r="W24" s="9"/>
      <c r="X24" s="9"/>
      <c r="Y24" s="9"/>
      <c r="Z24" s="9"/>
      <c r="AA24" s="9"/>
      <c r="AB24" s="9"/>
      <c r="AC24" s="9"/>
      <c r="AD24" s="9"/>
      <c r="AE24" s="9"/>
      <c r="AF24" s="9"/>
      <c r="AG24" s="9"/>
      <c r="AH24" s="9"/>
      <c r="AI24" s="9"/>
      <c r="AJ24" s="9"/>
      <c r="AK24" s="9"/>
      <c r="AL24" s="11">
        <f t="shared" si="0"/>
        <v>0</v>
      </c>
      <c r="AM24" s="11">
        <f t="shared" si="1"/>
        <v>0</v>
      </c>
      <c r="AN24" s="47" t="e">
        <f t="shared" si="2"/>
        <v>#DIV/0!</v>
      </c>
      <c r="AO24" s="11">
        <f>AL24+AUG!AJ24+JUL!AJ24</f>
        <v>0</v>
      </c>
      <c r="AP24" s="11">
        <f>AM24+AUG!AK24+JUL!AK24</f>
        <v>0</v>
      </c>
      <c r="AQ24" s="196" t="e">
        <f t="shared" si="3"/>
        <v>#DIV/0!</v>
      </c>
    </row>
    <row r="25" spans="1:43" x14ac:dyDescent="0.25">
      <c r="A25" s="10">
        <v>24</v>
      </c>
      <c r="B25" s="11">
        <f>VLOOKUP($A25,Table2[[No]:[Date Student Last Attended Program
(mm/dd/yyyy)]],2,FALSE)</f>
        <v>0</v>
      </c>
      <c r="C25" s="11">
        <f>VLOOKUP($A25,Table2[[No]:[Date Student Last Attended Program
(mm/dd/yyyy)]],4,FALSE)</f>
        <v>0</v>
      </c>
      <c r="D25" s="11">
        <f>VLOOKUP($A25,Table2[[No]:[Date Student Last Attended Program
(mm/dd/yyyy)]],14,FALSE)</f>
        <v>0</v>
      </c>
      <c r="E25" s="207">
        <f>VLOOKUP($A25,Table2[[No]:[Date Student Last Attended Program
(mm/dd/yyyy)]],17,FALSE)</f>
        <v>0</v>
      </c>
      <c r="F25" s="207">
        <f>VLOOKUP($A25,Table2[[No]:[Date Student Last Attended Program
(mm/dd/yyyy)]],18,FALSE)</f>
        <v>0</v>
      </c>
      <c r="G25" s="209">
        <f>VLOOKUP($A25,Table2[[#All],[No]:[Which Group Does Student Participate In?
(optional)]],23,FALSE)</f>
        <v>0</v>
      </c>
      <c r="H25" s="29"/>
      <c r="I25" s="29"/>
      <c r="J25" s="29"/>
      <c r="K25" s="29"/>
      <c r="L25" s="29"/>
      <c r="M25" s="29"/>
      <c r="N25" s="29"/>
      <c r="O25" s="29"/>
      <c r="P25" s="29"/>
      <c r="Q25" s="29"/>
      <c r="R25" s="29"/>
      <c r="S25" s="9"/>
      <c r="T25" s="9"/>
      <c r="U25" s="9"/>
      <c r="V25" s="9"/>
      <c r="W25" s="9"/>
      <c r="X25" s="9"/>
      <c r="Y25" s="9"/>
      <c r="Z25" s="9"/>
      <c r="AA25" s="9"/>
      <c r="AB25" s="9"/>
      <c r="AC25" s="9"/>
      <c r="AD25" s="9"/>
      <c r="AE25" s="9"/>
      <c r="AF25" s="9"/>
      <c r="AG25" s="9"/>
      <c r="AH25" s="9"/>
      <c r="AI25" s="9"/>
      <c r="AJ25" s="9"/>
      <c r="AK25" s="9"/>
      <c r="AL25" s="11">
        <f t="shared" si="0"/>
        <v>0</v>
      </c>
      <c r="AM25" s="11">
        <f t="shared" si="1"/>
        <v>0</v>
      </c>
      <c r="AN25" s="47" t="e">
        <f t="shared" si="2"/>
        <v>#DIV/0!</v>
      </c>
      <c r="AO25" s="11">
        <f>AL25+AUG!AJ25+JUL!AJ25</f>
        <v>0</v>
      </c>
      <c r="AP25" s="11">
        <f>AM25+AUG!AK25+JUL!AK25</f>
        <v>0</v>
      </c>
      <c r="AQ25" s="196" t="e">
        <f t="shared" si="3"/>
        <v>#DIV/0!</v>
      </c>
    </row>
    <row r="26" spans="1:43" x14ac:dyDescent="0.25">
      <c r="A26" s="10">
        <v>25</v>
      </c>
      <c r="B26" s="11">
        <f>VLOOKUP($A26,Table2[[No]:[Date Student Last Attended Program
(mm/dd/yyyy)]],2,FALSE)</f>
        <v>0</v>
      </c>
      <c r="C26" s="11">
        <f>VLOOKUP($A26,Table2[[No]:[Date Student Last Attended Program
(mm/dd/yyyy)]],4,FALSE)</f>
        <v>0</v>
      </c>
      <c r="D26" s="11">
        <f>VLOOKUP($A26,Table2[[No]:[Date Student Last Attended Program
(mm/dd/yyyy)]],14,FALSE)</f>
        <v>0</v>
      </c>
      <c r="E26" s="207">
        <f>VLOOKUP($A26,Table2[[No]:[Date Student Last Attended Program
(mm/dd/yyyy)]],17,FALSE)</f>
        <v>0</v>
      </c>
      <c r="F26" s="207">
        <f>VLOOKUP($A26,Table2[[No]:[Date Student Last Attended Program
(mm/dd/yyyy)]],18,FALSE)</f>
        <v>0</v>
      </c>
      <c r="G26" s="209">
        <f>VLOOKUP($A26,Table2[[#All],[No]:[Which Group Does Student Participate In?
(optional)]],23,FALSE)</f>
        <v>0</v>
      </c>
      <c r="H26" s="29"/>
      <c r="I26" s="29"/>
      <c r="J26" s="29"/>
      <c r="K26" s="29"/>
      <c r="L26" s="29"/>
      <c r="M26" s="29"/>
      <c r="N26" s="29"/>
      <c r="O26" s="29"/>
      <c r="P26" s="29"/>
      <c r="Q26" s="29"/>
      <c r="R26" s="29"/>
      <c r="S26" s="9"/>
      <c r="T26" s="9"/>
      <c r="U26" s="9"/>
      <c r="V26" s="9"/>
      <c r="W26" s="9"/>
      <c r="X26" s="9"/>
      <c r="Y26" s="9"/>
      <c r="Z26" s="9"/>
      <c r="AA26" s="9"/>
      <c r="AB26" s="9"/>
      <c r="AC26" s="9"/>
      <c r="AD26" s="9"/>
      <c r="AE26" s="9"/>
      <c r="AF26" s="9"/>
      <c r="AG26" s="9"/>
      <c r="AH26" s="9"/>
      <c r="AI26" s="9"/>
      <c r="AJ26" s="9"/>
      <c r="AK26" s="9"/>
      <c r="AL26" s="11">
        <f t="shared" si="0"/>
        <v>0</v>
      </c>
      <c r="AM26" s="11">
        <f t="shared" si="1"/>
        <v>0</v>
      </c>
      <c r="AN26" s="47" t="e">
        <f t="shared" si="2"/>
        <v>#DIV/0!</v>
      </c>
      <c r="AO26" s="11">
        <f>AL26+AUG!AJ26+JUL!AJ26</f>
        <v>0</v>
      </c>
      <c r="AP26" s="11">
        <f>AM26+AUG!AK26+JUL!AK26</f>
        <v>0</v>
      </c>
      <c r="AQ26" s="196" t="e">
        <f t="shared" si="3"/>
        <v>#DIV/0!</v>
      </c>
    </row>
    <row r="27" spans="1:43" x14ac:dyDescent="0.25">
      <c r="A27" s="10">
        <v>26</v>
      </c>
      <c r="B27" s="11">
        <f>VLOOKUP($A27,Table2[[No]:[Date Student Last Attended Program
(mm/dd/yyyy)]],2,FALSE)</f>
        <v>0</v>
      </c>
      <c r="C27" s="11">
        <f>VLOOKUP($A27,Table2[[No]:[Date Student Last Attended Program
(mm/dd/yyyy)]],4,FALSE)</f>
        <v>0</v>
      </c>
      <c r="D27" s="11">
        <f>VLOOKUP($A27,Table2[[No]:[Date Student Last Attended Program
(mm/dd/yyyy)]],14,FALSE)</f>
        <v>0</v>
      </c>
      <c r="E27" s="207">
        <f>VLOOKUP($A27,Table2[[No]:[Date Student Last Attended Program
(mm/dd/yyyy)]],17,FALSE)</f>
        <v>0</v>
      </c>
      <c r="F27" s="207">
        <f>VLOOKUP($A27,Table2[[No]:[Date Student Last Attended Program
(mm/dd/yyyy)]],18,FALSE)</f>
        <v>0</v>
      </c>
      <c r="G27" s="209">
        <f>VLOOKUP($A27,Table2[[#All],[No]:[Which Group Does Student Participate In?
(optional)]],23,FALSE)</f>
        <v>0</v>
      </c>
      <c r="H27" s="29"/>
      <c r="I27" s="29"/>
      <c r="J27" s="29"/>
      <c r="K27" s="29"/>
      <c r="L27" s="29"/>
      <c r="M27" s="29"/>
      <c r="N27" s="29"/>
      <c r="O27" s="29"/>
      <c r="P27" s="29"/>
      <c r="Q27" s="29"/>
      <c r="R27" s="29"/>
      <c r="S27" s="9"/>
      <c r="T27" s="9"/>
      <c r="U27" s="9"/>
      <c r="V27" s="9"/>
      <c r="W27" s="9"/>
      <c r="X27" s="9"/>
      <c r="Y27" s="9"/>
      <c r="Z27" s="9"/>
      <c r="AA27" s="9"/>
      <c r="AB27" s="9"/>
      <c r="AC27" s="9"/>
      <c r="AD27" s="9"/>
      <c r="AE27" s="9"/>
      <c r="AF27" s="9"/>
      <c r="AG27" s="9"/>
      <c r="AH27" s="9"/>
      <c r="AI27" s="9"/>
      <c r="AJ27" s="9"/>
      <c r="AK27" s="9"/>
      <c r="AL27" s="11">
        <f t="shared" si="0"/>
        <v>0</v>
      </c>
      <c r="AM27" s="11">
        <f t="shared" si="1"/>
        <v>0</v>
      </c>
      <c r="AN27" s="47" t="e">
        <f t="shared" si="2"/>
        <v>#DIV/0!</v>
      </c>
      <c r="AO27" s="11">
        <f>AL27+AUG!AJ27+JUL!AJ27</f>
        <v>0</v>
      </c>
      <c r="AP27" s="11">
        <f>AM27+AUG!AK27+JUL!AK27</f>
        <v>0</v>
      </c>
      <c r="AQ27" s="196" t="e">
        <f t="shared" si="3"/>
        <v>#DIV/0!</v>
      </c>
    </row>
    <row r="28" spans="1:43" x14ac:dyDescent="0.25">
      <c r="A28" s="10">
        <v>27</v>
      </c>
      <c r="B28" s="11">
        <f>VLOOKUP($A28,Table2[[No]:[Date Student Last Attended Program
(mm/dd/yyyy)]],2,FALSE)</f>
        <v>0</v>
      </c>
      <c r="C28" s="11">
        <f>VLOOKUP($A28,Table2[[No]:[Date Student Last Attended Program
(mm/dd/yyyy)]],4,FALSE)</f>
        <v>0</v>
      </c>
      <c r="D28" s="11">
        <f>VLOOKUP($A28,Table2[[No]:[Date Student Last Attended Program
(mm/dd/yyyy)]],14,FALSE)</f>
        <v>0</v>
      </c>
      <c r="E28" s="207">
        <f>VLOOKUP($A28,Table2[[No]:[Date Student Last Attended Program
(mm/dd/yyyy)]],17,FALSE)</f>
        <v>0</v>
      </c>
      <c r="F28" s="207">
        <f>VLOOKUP($A28,Table2[[No]:[Date Student Last Attended Program
(mm/dd/yyyy)]],18,FALSE)</f>
        <v>0</v>
      </c>
      <c r="G28" s="209">
        <f>VLOOKUP($A28,Table2[[#All],[No]:[Which Group Does Student Participate In?
(optional)]],23,FALSE)</f>
        <v>0</v>
      </c>
      <c r="H28" s="29"/>
      <c r="I28" s="29"/>
      <c r="J28" s="29"/>
      <c r="K28" s="29"/>
      <c r="L28" s="29"/>
      <c r="M28" s="29"/>
      <c r="N28" s="29"/>
      <c r="O28" s="29"/>
      <c r="P28" s="29"/>
      <c r="Q28" s="29"/>
      <c r="R28" s="29"/>
      <c r="S28" s="9"/>
      <c r="T28" s="9"/>
      <c r="U28" s="9"/>
      <c r="V28" s="9"/>
      <c r="W28" s="9"/>
      <c r="X28" s="9"/>
      <c r="Y28" s="9"/>
      <c r="Z28" s="9"/>
      <c r="AA28" s="9"/>
      <c r="AB28" s="9"/>
      <c r="AC28" s="9"/>
      <c r="AD28" s="9"/>
      <c r="AE28" s="9"/>
      <c r="AF28" s="9"/>
      <c r="AG28" s="9"/>
      <c r="AH28" s="9"/>
      <c r="AI28" s="9"/>
      <c r="AJ28" s="9"/>
      <c r="AK28" s="9"/>
      <c r="AL28" s="11">
        <f t="shared" si="0"/>
        <v>0</v>
      </c>
      <c r="AM28" s="11">
        <f t="shared" si="1"/>
        <v>0</v>
      </c>
      <c r="AN28" s="47" t="e">
        <f t="shared" si="2"/>
        <v>#DIV/0!</v>
      </c>
      <c r="AO28" s="11">
        <f>AL28+AUG!AJ28+JUL!AJ28</f>
        <v>0</v>
      </c>
      <c r="AP28" s="11">
        <f>AM28+AUG!AK28+JUL!AK28</f>
        <v>0</v>
      </c>
      <c r="AQ28" s="196" t="e">
        <f t="shared" si="3"/>
        <v>#DIV/0!</v>
      </c>
    </row>
    <row r="29" spans="1:43" x14ac:dyDescent="0.25">
      <c r="A29" s="10">
        <v>28</v>
      </c>
      <c r="B29" s="11">
        <f>VLOOKUP($A29,Table2[[No]:[Date Student Last Attended Program
(mm/dd/yyyy)]],2,FALSE)</f>
        <v>0</v>
      </c>
      <c r="C29" s="11">
        <f>VLOOKUP($A29,Table2[[No]:[Date Student Last Attended Program
(mm/dd/yyyy)]],4,FALSE)</f>
        <v>0</v>
      </c>
      <c r="D29" s="11">
        <f>VLOOKUP($A29,Table2[[No]:[Date Student Last Attended Program
(mm/dd/yyyy)]],14,FALSE)</f>
        <v>0</v>
      </c>
      <c r="E29" s="207">
        <f>VLOOKUP($A29,Table2[[No]:[Date Student Last Attended Program
(mm/dd/yyyy)]],17,FALSE)</f>
        <v>0</v>
      </c>
      <c r="F29" s="207">
        <f>VLOOKUP($A29,Table2[[No]:[Date Student Last Attended Program
(mm/dd/yyyy)]],18,FALSE)</f>
        <v>0</v>
      </c>
      <c r="G29" s="209">
        <f>VLOOKUP($A29,Table2[[#All],[No]:[Which Group Does Student Participate In?
(optional)]],23,FALSE)</f>
        <v>0</v>
      </c>
      <c r="H29" s="29"/>
      <c r="I29" s="29"/>
      <c r="J29" s="29"/>
      <c r="K29" s="29"/>
      <c r="L29" s="29"/>
      <c r="M29" s="29"/>
      <c r="N29" s="29"/>
      <c r="O29" s="29"/>
      <c r="P29" s="29"/>
      <c r="Q29" s="29"/>
      <c r="R29" s="29"/>
      <c r="S29" s="9"/>
      <c r="T29" s="9"/>
      <c r="U29" s="9"/>
      <c r="V29" s="9"/>
      <c r="W29" s="9"/>
      <c r="X29" s="9"/>
      <c r="Y29" s="9"/>
      <c r="Z29" s="9"/>
      <c r="AA29" s="9"/>
      <c r="AB29" s="9"/>
      <c r="AC29" s="9"/>
      <c r="AD29" s="9"/>
      <c r="AE29" s="9"/>
      <c r="AF29" s="9"/>
      <c r="AG29" s="9"/>
      <c r="AH29" s="9"/>
      <c r="AI29" s="9"/>
      <c r="AJ29" s="9"/>
      <c r="AK29" s="9"/>
      <c r="AL29" s="11">
        <f t="shared" si="0"/>
        <v>0</v>
      </c>
      <c r="AM29" s="11">
        <f t="shared" si="1"/>
        <v>0</v>
      </c>
      <c r="AN29" s="47" t="e">
        <f t="shared" si="2"/>
        <v>#DIV/0!</v>
      </c>
      <c r="AO29" s="11">
        <f>AL29+AUG!AJ29+JUL!AJ29</f>
        <v>0</v>
      </c>
      <c r="AP29" s="11">
        <f>AM29+AUG!AK29+JUL!AK29</f>
        <v>0</v>
      </c>
      <c r="AQ29" s="196" t="e">
        <f t="shared" si="3"/>
        <v>#DIV/0!</v>
      </c>
    </row>
    <row r="30" spans="1:43" x14ac:dyDescent="0.25">
      <c r="A30" s="10">
        <v>29</v>
      </c>
      <c r="B30" s="11">
        <f>VLOOKUP($A30,Table2[[No]:[Date Student Last Attended Program
(mm/dd/yyyy)]],2,FALSE)</f>
        <v>0</v>
      </c>
      <c r="C30" s="11">
        <f>VLOOKUP($A30,Table2[[No]:[Date Student Last Attended Program
(mm/dd/yyyy)]],4,FALSE)</f>
        <v>0</v>
      </c>
      <c r="D30" s="11">
        <f>VLOOKUP($A30,Table2[[No]:[Date Student Last Attended Program
(mm/dd/yyyy)]],14,FALSE)</f>
        <v>0</v>
      </c>
      <c r="E30" s="207">
        <f>VLOOKUP($A30,Table2[[No]:[Date Student Last Attended Program
(mm/dd/yyyy)]],17,FALSE)</f>
        <v>0</v>
      </c>
      <c r="F30" s="207">
        <f>VLOOKUP($A30,Table2[[No]:[Date Student Last Attended Program
(mm/dd/yyyy)]],18,FALSE)</f>
        <v>0</v>
      </c>
      <c r="G30" s="209">
        <f>VLOOKUP($A30,Table2[[#All],[No]:[Which Group Does Student Participate In?
(optional)]],23,FALSE)</f>
        <v>0</v>
      </c>
      <c r="H30" s="29"/>
      <c r="I30" s="29"/>
      <c r="J30" s="29"/>
      <c r="K30" s="29"/>
      <c r="L30" s="29"/>
      <c r="M30" s="29"/>
      <c r="N30" s="29"/>
      <c r="O30" s="29"/>
      <c r="P30" s="29"/>
      <c r="Q30" s="29"/>
      <c r="R30" s="29"/>
      <c r="S30" s="9"/>
      <c r="T30" s="9"/>
      <c r="U30" s="9"/>
      <c r="V30" s="9"/>
      <c r="W30" s="9"/>
      <c r="X30" s="9"/>
      <c r="Y30" s="9"/>
      <c r="Z30" s="9"/>
      <c r="AA30" s="9"/>
      <c r="AB30" s="9"/>
      <c r="AC30" s="9"/>
      <c r="AD30" s="9"/>
      <c r="AE30" s="9"/>
      <c r="AF30" s="9"/>
      <c r="AG30" s="9"/>
      <c r="AH30" s="9"/>
      <c r="AI30" s="9"/>
      <c r="AJ30" s="9"/>
      <c r="AK30" s="9"/>
      <c r="AL30" s="11">
        <f t="shared" si="0"/>
        <v>0</v>
      </c>
      <c r="AM30" s="11">
        <f t="shared" si="1"/>
        <v>0</v>
      </c>
      <c r="AN30" s="47" t="e">
        <f t="shared" si="2"/>
        <v>#DIV/0!</v>
      </c>
      <c r="AO30" s="11">
        <f>AL30+AUG!AJ30+JUL!AJ30</f>
        <v>0</v>
      </c>
      <c r="AP30" s="11">
        <f>AM30+AUG!AK30+JUL!AK30</f>
        <v>0</v>
      </c>
      <c r="AQ30" s="196" t="e">
        <f t="shared" si="3"/>
        <v>#DIV/0!</v>
      </c>
    </row>
    <row r="31" spans="1:43" x14ac:dyDescent="0.25">
      <c r="A31" s="10">
        <v>30</v>
      </c>
      <c r="B31" s="11">
        <f>VLOOKUP($A31,Table2[[No]:[Date Student Last Attended Program
(mm/dd/yyyy)]],2,FALSE)</f>
        <v>0</v>
      </c>
      <c r="C31" s="11">
        <f>VLOOKUP($A31,Table2[[No]:[Date Student Last Attended Program
(mm/dd/yyyy)]],4,FALSE)</f>
        <v>0</v>
      </c>
      <c r="D31" s="11">
        <f>VLOOKUP($A31,Table2[[No]:[Date Student Last Attended Program
(mm/dd/yyyy)]],14,FALSE)</f>
        <v>0</v>
      </c>
      <c r="E31" s="207">
        <f>VLOOKUP($A31,Table2[[No]:[Date Student Last Attended Program
(mm/dd/yyyy)]],17,FALSE)</f>
        <v>0</v>
      </c>
      <c r="F31" s="207">
        <f>VLOOKUP($A31,Table2[[No]:[Date Student Last Attended Program
(mm/dd/yyyy)]],18,FALSE)</f>
        <v>0</v>
      </c>
      <c r="G31" s="209">
        <f>VLOOKUP($A31,Table2[[#All],[No]:[Which Group Does Student Participate In?
(optional)]],23,FALSE)</f>
        <v>0</v>
      </c>
      <c r="H31" s="29"/>
      <c r="I31" s="29"/>
      <c r="J31" s="29"/>
      <c r="K31" s="29"/>
      <c r="L31" s="29"/>
      <c r="M31" s="29"/>
      <c r="N31" s="29"/>
      <c r="O31" s="29"/>
      <c r="P31" s="29"/>
      <c r="Q31" s="29"/>
      <c r="R31" s="29"/>
      <c r="S31" s="9"/>
      <c r="T31" s="9"/>
      <c r="U31" s="9"/>
      <c r="V31" s="9"/>
      <c r="W31" s="9"/>
      <c r="X31" s="9"/>
      <c r="Y31" s="9"/>
      <c r="Z31" s="9"/>
      <c r="AA31" s="9"/>
      <c r="AB31" s="9"/>
      <c r="AC31" s="9"/>
      <c r="AD31" s="9"/>
      <c r="AE31" s="9"/>
      <c r="AF31" s="9"/>
      <c r="AG31" s="9"/>
      <c r="AH31" s="9"/>
      <c r="AI31" s="9"/>
      <c r="AJ31" s="9"/>
      <c r="AK31" s="9"/>
      <c r="AL31" s="11">
        <f t="shared" si="0"/>
        <v>0</v>
      </c>
      <c r="AM31" s="11">
        <f t="shared" si="1"/>
        <v>0</v>
      </c>
      <c r="AN31" s="47" t="e">
        <f t="shared" si="2"/>
        <v>#DIV/0!</v>
      </c>
      <c r="AO31" s="11">
        <f>AL31+AUG!AJ31+JUL!AJ31</f>
        <v>0</v>
      </c>
      <c r="AP31" s="11">
        <f>AM31+AUG!AK31+JUL!AK31</f>
        <v>0</v>
      </c>
      <c r="AQ31" s="196" t="e">
        <f t="shared" si="3"/>
        <v>#DIV/0!</v>
      </c>
    </row>
    <row r="32" spans="1:43" x14ac:dyDescent="0.25">
      <c r="A32" s="10">
        <v>31</v>
      </c>
      <c r="B32" s="11">
        <f>VLOOKUP($A32,Table2[[No]:[Date Student Last Attended Program
(mm/dd/yyyy)]],2,FALSE)</f>
        <v>0</v>
      </c>
      <c r="C32" s="11">
        <f>VLOOKUP($A32,Table2[[No]:[Date Student Last Attended Program
(mm/dd/yyyy)]],4,FALSE)</f>
        <v>0</v>
      </c>
      <c r="D32" s="11">
        <f>VLOOKUP($A32,Table2[[No]:[Date Student Last Attended Program
(mm/dd/yyyy)]],14,FALSE)</f>
        <v>0</v>
      </c>
      <c r="E32" s="207">
        <f>VLOOKUP($A32,Table2[[No]:[Date Student Last Attended Program
(mm/dd/yyyy)]],17,FALSE)</f>
        <v>0</v>
      </c>
      <c r="F32" s="207">
        <f>VLOOKUP($A32,Table2[[No]:[Date Student Last Attended Program
(mm/dd/yyyy)]],18,FALSE)</f>
        <v>0</v>
      </c>
      <c r="G32" s="209">
        <f>VLOOKUP($A32,Table2[[#All],[No]:[Which Group Does Student Participate In?
(optional)]],23,FALSE)</f>
        <v>0</v>
      </c>
      <c r="H32" s="29"/>
      <c r="I32" s="29"/>
      <c r="J32" s="29"/>
      <c r="K32" s="29"/>
      <c r="L32" s="29"/>
      <c r="M32" s="29"/>
      <c r="N32" s="29"/>
      <c r="O32" s="29"/>
      <c r="P32" s="29"/>
      <c r="Q32" s="29"/>
      <c r="R32" s="29"/>
      <c r="S32" s="9"/>
      <c r="T32" s="9"/>
      <c r="U32" s="9"/>
      <c r="V32" s="9"/>
      <c r="W32" s="9"/>
      <c r="X32" s="9"/>
      <c r="Y32" s="9"/>
      <c r="Z32" s="9"/>
      <c r="AA32" s="9"/>
      <c r="AB32" s="9"/>
      <c r="AC32" s="9"/>
      <c r="AD32" s="9"/>
      <c r="AE32" s="9"/>
      <c r="AF32" s="9"/>
      <c r="AG32" s="9"/>
      <c r="AH32" s="9"/>
      <c r="AI32" s="9"/>
      <c r="AJ32" s="9"/>
      <c r="AK32" s="9"/>
      <c r="AL32" s="11">
        <f t="shared" si="0"/>
        <v>0</v>
      </c>
      <c r="AM32" s="11">
        <f t="shared" si="1"/>
        <v>0</v>
      </c>
      <c r="AN32" s="47" t="e">
        <f t="shared" si="2"/>
        <v>#DIV/0!</v>
      </c>
      <c r="AO32" s="11">
        <f>AL32+AUG!AJ32+JUL!AJ32</f>
        <v>0</v>
      </c>
      <c r="AP32" s="11">
        <f>AM32+AUG!AK32+JUL!AK32</f>
        <v>0</v>
      </c>
      <c r="AQ32" s="196" t="e">
        <f t="shared" si="3"/>
        <v>#DIV/0!</v>
      </c>
    </row>
    <row r="33" spans="1:43" x14ac:dyDescent="0.25">
      <c r="A33" s="10">
        <v>32</v>
      </c>
      <c r="B33" s="11">
        <f>VLOOKUP($A33,Table2[[No]:[Date Student Last Attended Program
(mm/dd/yyyy)]],2,FALSE)</f>
        <v>0</v>
      </c>
      <c r="C33" s="11">
        <f>VLOOKUP($A33,Table2[[No]:[Date Student Last Attended Program
(mm/dd/yyyy)]],4,FALSE)</f>
        <v>0</v>
      </c>
      <c r="D33" s="11">
        <f>VLOOKUP($A33,Table2[[No]:[Date Student Last Attended Program
(mm/dd/yyyy)]],14,FALSE)</f>
        <v>0</v>
      </c>
      <c r="E33" s="207">
        <f>VLOOKUP($A33,Table2[[No]:[Date Student Last Attended Program
(mm/dd/yyyy)]],17,FALSE)</f>
        <v>0</v>
      </c>
      <c r="F33" s="207">
        <f>VLOOKUP($A33,Table2[[No]:[Date Student Last Attended Program
(mm/dd/yyyy)]],18,FALSE)</f>
        <v>0</v>
      </c>
      <c r="G33" s="209">
        <f>VLOOKUP($A33,Table2[[#All],[No]:[Which Group Does Student Participate In?
(optional)]],23,FALSE)</f>
        <v>0</v>
      </c>
      <c r="H33" s="29"/>
      <c r="I33" s="29"/>
      <c r="J33" s="29"/>
      <c r="K33" s="29"/>
      <c r="L33" s="29"/>
      <c r="M33" s="29"/>
      <c r="N33" s="29"/>
      <c r="O33" s="29"/>
      <c r="P33" s="29"/>
      <c r="Q33" s="29"/>
      <c r="R33" s="29"/>
      <c r="S33" s="9"/>
      <c r="T33" s="9"/>
      <c r="U33" s="9"/>
      <c r="V33" s="9"/>
      <c r="W33" s="9"/>
      <c r="X33" s="9"/>
      <c r="Y33" s="9"/>
      <c r="Z33" s="9"/>
      <c r="AA33" s="9"/>
      <c r="AB33" s="9"/>
      <c r="AC33" s="9"/>
      <c r="AD33" s="9"/>
      <c r="AE33" s="9"/>
      <c r="AF33" s="9"/>
      <c r="AG33" s="9"/>
      <c r="AH33" s="9"/>
      <c r="AI33" s="9"/>
      <c r="AJ33" s="9"/>
      <c r="AK33" s="9"/>
      <c r="AL33" s="11">
        <f t="shared" si="0"/>
        <v>0</v>
      </c>
      <c r="AM33" s="11">
        <f t="shared" si="1"/>
        <v>0</v>
      </c>
      <c r="AN33" s="47" t="e">
        <f t="shared" si="2"/>
        <v>#DIV/0!</v>
      </c>
      <c r="AO33" s="11">
        <f>AL33+AUG!AJ33+JUL!AJ33</f>
        <v>0</v>
      </c>
      <c r="AP33" s="11">
        <f>AM33+AUG!AK33+JUL!AK33</f>
        <v>0</v>
      </c>
      <c r="AQ33" s="196" t="e">
        <f t="shared" si="3"/>
        <v>#DIV/0!</v>
      </c>
    </row>
    <row r="34" spans="1:43" x14ac:dyDescent="0.25">
      <c r="A34" s="10">
        <v>33</v>
      </c>
      <c r="B34" s="11">
        <f>VLOOKUP($A34,Table2[[No]:[Date Student Last Attended Program
(mm/dd/yyyy)]],2,FALSE)</f>
        <v>0</v>
      </c>
      <c r="C34" s="11">
        <f>VLOOKUP($A34,Table2[[No]:[Date Student Last Attended Program
(mm/dd/yyyy)]],4,FALSE)</f>
        <v>0</v>
      </c>
      <c r="D34" s="11">
        <f>VLOOKUP($A34,Table2[[No]:[Date Student Last Attended Program
(mm/dd/yyyy)]],14,FALSE)</f>
        <v>0</v>
      </c>
      <c r="E34" s="207">
        <f>VLOOKUP($A34,Table2[[No]:[Date Student Last Attended Program
(mm/dd/yyyy)]],17,FALSE)</f>
        <v>0</v>
      </c>
      <c r="F34" s="207">
        <f>VLOOKUP($A34,Table2[[No]:[Date Student Last Attended Program
(mm/dd/yyyy)]],18,FALSE)</f>
        <v>0</v>
      </c>
      <c r="G34" s="209">
        <f>VLOOKUP($A34,Table2[[#All],[No]:[Which Group Does Student Participate In?
(optional)]],23,FALSE)</f>
        <v>0</v>
      </c>
      <c r="H34" s="29"/>
      <c r="I34" s="29"/>
      <c r="J34" s="29"/>
      <c r="K34" s="29"/>
      <c r="L34" s="29"/>
      <c r="M34" s="29"/>
      <c r="N34" s="29"/>
      <c r="O34" s="29"/>
      <c r="P34" s="29"/>
      <c r="Q34" s="29"/>
      <c r="R34" s="29"/>
      <c r="S34" s="9"/>
      <c r="T34" s="9"/>
      <c r="U34" s="9"/>
      <c r="V34" s="9"/>
      <c r="W34" s="9"/>
      <c r="X34" s="9"/>
      <c r="Y34" s="9"/>
      <c r="Z34" s="9"/>
      <c r="AA34" s="9"/>
      <c r="AB34" s="9"/>
      <c r="AC34" s="9"/>
      <c r="AD34" s="9"/>
      <c r="AE34" s="9"/>
      <c r="AF34" s="9"/>
      <c r="AG34" s="9"/>
      <c r="AH34" s="9"/>
      <c r="AI34" s="9"/>
      <c r="AJ34" s="9"/>
      <c r="AK34" s="9"/>
      <c r="AL34" s="11">
        <f t="shared" si="0"/>
        <v>0</v>
      </c>
      <c r="AM34" s="11">
        <f t="shared" si="1"/>
        <v>0</v>
      </c>
      <c r="AN34" s="47" t="e">
        <f t="shared" si="2"/>
        <v>#DIV/0!</v>
      </c>
      <c r="AO34" s="11">
        <f>AL34+AUG!AJ34+JUL!AJ34</f>
        <v>0</v>
      </c>
      <c r="AP34" s="11">
        <f>AM34+AUG!AK34+JUL!AK34</f>
        <v>0</v>
      </c>
      <c r="AQ34" s="196" t="e">
        <f t="shared" si="3"/>
        <v>#DIV/0!</v>
      </c>
    </row>
    <row r="35" spans="1:43" x14ac:dyDescent="0.25">
      <c r="A35" s="10">
        <v>34</v>
      </c>
      <c r="B35" s="11">
        <f>VLOOKUP($A35,Table2[[No]:[Date Student Last Attended Program
(mm/dd/yyyy)]],2,FALSE)</f>
        <v>0</v>
      </c>
      <c r="C35" s="11">
        <f>VLOOKUP($A35,Table2[[No]:[Date Student Last Attended Program
(mm/dd/yyyy)]],4,FALSE)</f>
        <v>0</v>
      </c>
      <c r="D35" s="11">
        <f>VLOOKUP($A35,Table2[[No]:[Date Student Last Attended Program
(mm/dd/yyyy)]],14,FALSE)</f>
        <v>0</v>
      </c>
      <c r="E35" s="207">
        <f>VLOOKUP($A35,Table2[[No]:[Date Student Last Attended Program
(mm/dd/yyyy)]],17,FALSE)</f>
        <v>0</v>
      </c>
      <c r="F35" s="207">
        <f>VLOOKUP($A35,Table2[[No]:[Date Student Last Attended Program
(mm/dd/yyyy)]],18,FALSE)</f>
        <v>0</v>
      </c>
      <c r="G35" s="209">
        <f>VLOOKUP($A35,Table2[[#All],[No]:[Which Group Does Student Participate In?
(optional)]],23,FALSE)</f>
        <v>0</v>
      </c>
      <c r="H35" s="29"/>
      <c r="I35" s="29"/>
      <c r="J35" s="29"/>
      <c r="K35" s="29"/>
      <c r="L35" s="29"/>
      <c r="M35" s="29"/>
      <c r="N35" s="29"/>
      <c r="O35" s="29"/>
      <c r="P35" s="29"/>
      <c r="Q35" s="29"/>
      <c r="R35" s="29"/>
      <c r="S35" s="9"/>
      <c r="T35" s="9"/>
      <c r="U35" s="9"/>
      <c r="V35" s="9"/>
      <c r="W35" s="9"/>
      <c r="X35" s="9"/>
      <c r="Y35" s="9"/>
      <c r="Z35" s="9"/>
      <c r="AA35" s="9"/>
      <c r="AB35" s="9"/>
      <c r="AC35" s="9"/>
      <c r="AD35" s="9"/>
      <c r="AE35" s="9"/>
      <c r="AF35" s="9"/>
      <c r="AG35" s="9"/>
      <c r="AH35" s="9"/>
      <c r="AI35" s="9"/>
      <c r="AJ35" s="9"/>
      <c r="AK35" s="9"/>
      <c r="AL35" s="11">
        <f t="shared" si="0"/>
        <v>0</v>
      </c>
      <c r="AM35" s="11">
        <f t="shared" si="1"/>
        <v>0</v>
      </c>
      <c r="AN35" s="47" t="e">
        <f t="shared" si="2"/>
        <v>#DIV/0!</v>
      </c>
      <c r="AO35" s="11">
        <f>AL35+AUG!AJ35+JUL!AJ35</f>
        <v>0</v>
      </c>
      <c r="AP35" s="11">
        <f>AM35+AUG!AK35+JUL!AK35</f>
        <v>0</v>
      </c>
      <c r="AQ35" s="196" t="e">
        <f t="shared" si="3"/>
        <v>#DIV/0!</v>
      </c>
    </row>
    <row r="36" spans="1:43" x14ac:dyDescent="0.25">
      <c r="A36" s="10">
        <v>35</v>
      </c>
      <c r="B36" s="11">
        <f>VLOOKUP($A36,Table2[[No]:[Date Student Last Attended Program
(mm/dd/yyyy)]],2,FALSE)</f>
        <v>0</v>
      </c>
      <c r="C36" s="11">
        <f>VLOOKUP($A36,Table2[[No]:[Date Student Last Attended Program
(mm/dd/yyyy)]],4,FALSE)</f>
        <v>0</v>
      </c>
      <c r="D36" s="11">
        <f>VLOOKUP($A36,Table2[[No]:[Date Student Last Attended Program
(mm/dd/yyyy)]],14,FALSE)</f>
        <v>0</v>
      </c>
      <c r="E36" s="207">
        <f>VLOOKUP($A36,Table2[[No]:[Date Student Last Attended Program
(mm/dd/yyyy)]],17,FALSE)</f>
        <v>0</v>
      </c>
      <c r="F36" s="207">
        <f>VLOOKUP($A36,Table2[[No]:[Date Student Last Attended Program
(mm/dd/yyyy)]],18,FALSE)</f>
        <v>0</v>
      </c>
      <c r="G36" s="209">
        <f>VLOOKUP($A36,Table2[[#All],[No]:[Which Group Does Student Participate In?
(optional)]],23,FALSE)</f>
        <v>0</v>
      </c>
      <c r="H36" s="29"/>
      <c r="I36" s="29"/>
      <c r="J36" s="29"/>
      <c r="K36" s="29"/>
      <c r="L36" s="29"/>
      <c r="M36" s="29"/>
      <c r="N36" s="29"/>
      <c r="O36" s="29"/>
      <c r="P36" s="29"/>
      <c r="Q36" s="29"/>
      <c r="R36" s="29"/>
      <c r="S36" s="9"/>
      <c r="T36" s="9"/>
      <c r="U36" s="9"/>
      <c r="V36" s="9"/>
      <c r="W36" s="9"/>
      <c r="X36" s="9"/>
      <c r="Y36" s="9"/>
      <c r="Z36" s="9"/>
      <c r="AA36" s="9"/>
      <c r="AB36" s="9"/>
      <c r="AC36" s="9"/>
      <c r="AD36" s="9"/>
      <c r="AE36" s="9"/>
      <c r="AF36" s="9"/>
      <c r="AG36" s="9"/>
      <c r="AH36" s="9"/>
      <c r="AI36" s="9"/>
      <c r="AJ36" s="9"/>
      <c r="AK36" s="9"/>
      <c r="AL36" s="11">
        <f t="shared" si="0"/>
        <v>0</v>
      </c>
      <c r="AM36" s="11">
        <f t="shared" si="1"/>
        <v>0</v>
      </c>
      <c r="AN36" s="47" t="e">
        <f t="shared" si="2"/>
        <v>#DIV/0!</v>
      </c>
      <c r="AO36" s="11">
        <f>AL36+AUG!AJ36+JUL!AJ36</f>
        <v>0</v>
      </c>
      <c r="AP36" s="11">
        <f>AM36+AUG!AK36+JUL!AK36</f>
        <v>0</v>
      </c>
      <c r="AQ36" s="196" t="e">
        <f t="shared" si="3"/>
        <v>#DIV/0!</v>
      </c>
    </row>
    <row r="37" spans="1:43" x14ac:dyDescent="0.25">
      <c r="A37" s="10">
        <v>36</v>
      </c>
      <c r="B37" s="11">
        <f>VLOOKUP($A37,Table2[[No]:[Date Student Last Attended Program
(mm/dd/yyyy)]],2,FALSE)</f>
        <v>0</v>
      </c>
      <c r="C37" s="11">
        <f>VLOOKUP($A37,Table2[[No]:[Date Student Last Attended Program
(mm/dd/yyyy)]],4,FALSE)</f>
        <v>0</v>
      </c>
      <c r="D37" s="11">
        <f>VLOOKUP($A37,Table2[[No]:[Date Student Last Attended Program
(mm/dd/yyyy)]],14,FALSE)</f>
        <v>0</v>
      </c>
      <c r="E37" s="207">
        <f>VLOOKUP($A37,Table2[[No]:[Date Student Last Attended Program
(mm/dd/yyyy)]],17,FALSE)</f>
        <v>0</v>
      </c>
      <c r="F37" s="207">
        <f>VLOOKUP($A37,Table2[[No]:[Date Student Last Attended Program
(mm/dd/yyyy)]],18,FALSE)</f>
        <v>0</v>
      </c>
      <c r="G37" s="209">
        <f>VLOOKUP($A37,Table2[[#All],[No]:[Which Group Does Student Participate In?
(optional)]],23,FALSE)</f>
        <v>0</v>
      </c>
      <c r="H37" s="29"/>
      <c r="I37" s="29"/>
      <c r="J37" s="29"/>
      <c r="K37" s="29"/>
      <c r="L37" s="29"/>
      <c r="M37" s="29"/>
      <c r="N37" s="29"/>
      <c r="O37" s="29"/>
      <c r="P37" s="29"/>
      <c r="Q37" s="29"/>
      <c r="R37" s="29"/>
      <c r="S37" s="9"/>
      <c r="T37" s="9"/>
      <c r="U37" s="9"/>
      <c r="V37" s="9"/>
      <c r="W37" s="9"/>
      <c r="X37" s="9"/>
      <c r="Y37" s="9"/>
      <c r="Z37" s="9"/>
      <c r="AA37" s="9"/>
      <c r="AB37" s="9"/>
      <c r="AC37" s="9"/>
      <c r="AD37" s="9"/>
      <c r="AE37" s="9"/>
      <c r="AF37" s="9"/>
      <c r="AG37" s="9"/>
      <c r="AH37" s="9"/>
      <c r="AI37" s="9"/>
      <c r="AJ37" s="9"/>
      <c r="AK37" s="9"/>
      <c r="AL37" s="11">
        <f t="shared" si="0"/>
        <v>0</v>
      </c>
      <c r="AM37" s="11">
        <f t="shared" si="1"/>
        <v>0</v>
      </c>
      <c r="AN37" s="47" t="e">
        <f t="shared" si="2"/>
        <v>#DIV/0!</v>
      </c>
      <c r="AO37" s="11">
        <f>AL37+AUG!AJ37+JUL!AJ37</f>
        <v>0</v>
      </c>
      <c r="AP37" s="11">
        <f>AM37+AUG!AK37+JUL!AK37</f>
        <v>0</v>
      </c>
      <c r="AQ37" s="196" t="e">
        <f t="shared" si="3"/>
        <v>#DIV/0!</v>
      </c>
    </row>
    <row r="38" spans="1:43" x14ac:dyDescent="0.25">
      <c r="A38" s="10">
        <v>37</v>
      </c>
      <c r="B38" s="11">
        <f>VLOOKUP($A38,Table2[[No]:[Date Student Last Attended Program
(mm/dd/yyyy)]],2,FALSE)</f>
        <v>0</v>
      </c>
      <c r="C38" s="11">
        <f>VLOOKUP($A38,Table2[[No]:[Date Student Last Attended Program
(mm/dd/yyyy)]],4,FALSE)</f>
        <v>0</v>
      </c>
      <c r="D38" s="11">
        <f>VLOOKUP($A38,Table2[[No]:[Date Student Last Attended Program
(mm/dd/yyyy)]],14,FALSE)</f>
        <v>0</v>
      </c>
      <c r="E38" s="207">
        <f>VLOOKUP($A38,Table2[[No]:[Date Student Last Attended Program
(mm/dd/yyyy)]],17,FALSE)</f>
        <v>0</v>
      </c>
      <c r="F38" s="207">
        <f>VLOOKUP($A38,Table2[[No]:[Date Student Last Attended Program
(mm/dd/yyyy)]],18,FALSE)</f>
        <v>0</v>
      </c>
      <c r="G38" s="209">
        <f>VLOOKUP($A38,Table2[[#All],[No]:[Which Group Does Student Participate In?
(optional)]],23,FALSE)</f>
        <v>0</v>
      </c>
      <c r="H38" s="29"/>
      <c r="I38" s="29"/>
      <c r="J38" s="29"/>
      <c r="K38" s="29"/>
      <c r="L38" s="29"/>
      <c r="M38" s="29"/>
      <c r="N38" s="29"/>
      <c r="O38" s="29"/>
      <c r="P38" s="29"/>
      <c r="Q38" s="29"/>
      <c r="R38" s="29"/>
      <c r="S38" s="9"/>
      <c r="T38" s="9"/>
      <c r="U38" s="9"/>
      <c r="V38" s="9"/>
      <c r="W38" s="9"/>
      <c r="X38" s="9"/>
      <c r="Y38" s="9"/>
      <c r="Z38" s="9"/>
      <c r="AA38" s="9"/>
      <c r="AB38" s="9"/>
      <c r="AC38" s="9"/>
      <c r="AD38" s="9"/>
      <c r="AE38" s="9"/>
      <c r="AF38" s="9"/>
      <c r="AG38" s="9"/>
      <c r="AH38" s="9"/>
      <c r="AI38" s="9"/>
      <c r="AJ38" s="9"/>
      <c r="AK38" s="9"/>
      <c r="AL38" s="11">
        <f t="shared" si="0"/>
        <v>0</v>
      </c>
      <c r="AM38" s="11">
        <f t="shared" si="1"/>
        <v>0</v>
      </c>
      <c r="AN38" s="47" t="e">
        <f t="shared" si="2"/>
        <v>#DIV/0!</v>
      </c>
      <c r="AO38" s="11">
        <f>AL38+AUG!AJ38+JUL!AJ38</f>
        <v>0</v>
      </c>
      <c r="AP38" s="11">
        <f>AM38+AUG!AK38+JUL!AK38</f>
        <v>0</v>
      </c>
      <c r="AQ38" s="196" t="e">
        <f t="shared" si="3"/>
        <v>#DIV/0!</v>
      </c>
    </row>
    <row r="39" spans="1:43" x14ac:dyDescent="0.25">
      <c r="A39" s="10">
        <v>38</v>
      </c>
      <c r="B39" s="11">
        <f>VLOOKUP($A39,Table2[[No]:[Date Student Last Attended Program
(mm/dd/yyyy)]],2,FALSE)</f>
        <v>0</v>
      </c>
      <c r="C39" s="11">
        <f>VLOOKUP($A39,Table2[[No]:[Date Student Last Attended Program
(mm/dd/yyyy)]],4,FALSE)</f>
        <v>0</v>
      </c>
      <c r="D39" s="11">
        <f>VLOOKUP($A39,Table2[[No]:[Date Student Last Attended Program
(mm/dd/yyyy)]],14,FALSE)</f>
        <v>0</v>
      </c>
      <c r="E39" s="207">
        <f>VLOOKUP($A39,Table2[[No]:[Date Student Last Attended Program
(mm/dd/yyyy)]],17,FALSE)</f>
        <v>0</v>
      </c>
      <c r="F39" s="207">
        <f>VLOOKUP($A39,Table2[[No]:[Date Student Last Attended Program
(mm/dd/yyyy)]],18,FALSE)</f>
        <v>0</v>
      </c>
      <c r="G39" s="209">
        <f>VLOOKUP($A39,Table2[[#All],[No]:[Which Group Does Student Participate In?
(optional)]],23,FALSE)</f>
        <v>0</v>
      </c>
      <c r="H39" s="29"/>
      <c r="I39" s="29"/>
      <c r="J39" s="29"/>
      <c r="K39" s="29"/>
      <c r="L39" s="29"/>
      <c r="M39" s="29"/>
      <c r="N39" s="29"/>
      <c r="O39" s="29"/>
      <c r="P39" s="29"/>
      <c r="Q39" s="29"/>
      <c r="R39" s="29"/>
      <c r="S39" s="9"/>
      <c r="T39" s="9"/>
      <c r="U39" s="9"/>
      <c r="V39" s="9"/>
      <c r="W39" s="9"/>
      <c r="X39" s="9"/>
      <c r="Y39" s="9"/>
      <c r="Z39" s="9"/>
      <c r="AA39" s="9"/>
      <c r="AB39" s="9"/>
      <c r="AC39" s="9"/>
      <c r="AD39" s="9"/>
      <c r="AE39" s="9"/>
      <c r="AF39" s="9"/>
      <c r="AG39" s="9"/>
      <c r="AH39" s="9"/>
      <c r="AI39" s="9"/>
      <c r="AJ39" s="9"/>
      <c r="AK39" s="9"/>
      <c r="AL39" s="11">
        <f t="shared" si="0"/>
        <v>0</v>
      </c>
      <c r="AM39" s="11">
        <f t="shared" si="1"/>
        <v>0</v>
      </c>
      <c r="AN39" s="47" t="e">
        <f t="shared" si="2"/>
        <v>#DIV/0!</v>
      </c>
      <c r="AO39" s="11">
        <f>AL39+AUG!AJ39+JUL!AJ39</f>
        <v>0</v>
      </c>
      <c r="AP39" s="11">
        <f>AM39+AUG!AK39+JUL!AK39</f>
        <v>0</v>
      </c>
      <c r="AQ39" s="196" t="e">
        <f t="shared" si="3"/>
        <v>#DIV/0!</v>
      </c>
    </row>
    <row r="40" spans="1:43" x14ac:dyDescent="0.25">
      <c r="A40" s="10">
        <v>39</v>
      </c>
      <c r="B40" s="11">
        <f>VLOOKUP($A40,Table2[[No]:[Date Student Last Attended Program
(mm/dd/yyyy)]],2,FALSE)</f>
        <v>0</v>
      </c>
      <c r="C40" s="11">
        <f>VLOOKUP($A40,Table2[[No]:[Date Student Last Attended Program
(mm/dd/yyyy)]],4,FALSE)</f>
        <v>0</v>
      </c>
      <c r="D40" s="11">
        <f>VLOOKUP($A40,Table2[[No]:[Date Student Last Attended Program
(mm/dd/yyyy)]],14,FALSE)</f>
        <v>0</v>
      </c>
      <c r="E40" s="207">
        <f>VLOOKUP($A40,Table2[[No]:[Date Student Last Attended Program
(mm/dd/yyyy)]],17,FALSE)</f>
        <v>0</v>
      </c>
      <c r="F40" s="207">
        <f>VLOOKUP($A40,Table2[[No]:[Date Student Last Attended Program
(mm/dd/yyyy)]],18,FALSE)</f>
        <v>0</v>
      </c>
      <c r="G40" s="209">
        <f>VLOOKUP($A40,Table2[[#All],[No]:[Which Group Does Student Participate In?
(optional)]],23,FALSE)</f>
        <v>0</v>
      </c>
      <c r="H40" s="29"/>
      <c r="I40" s="29"/>
      <c r="J40" s="29"/>
      <c r="K40" s="29"/>
      <c r="L40" s="29"/>
      <c r="M40" s="29"/>
      <c r="N40" s="29"/>
      <c r="O40" s="29"/>
      <c r="P40" s="29"/>
      <c r="Q40" s="29"/>
      <c r="R40" s="29"/>
      <c r="S40" s="9"/>
      <c r="T40" s="9"/>
      <c r="U40" s="9"/>
      <c r="V40" s="9"/>
      <c r="W40" s="9"/>
      <c r="X40" s="9"/>
      <c r="Y40" s="9"/>
      <c r="Z40" s="9"/>
      <c r="AA40" s="9"/>
      <c r="AB40" s="9"/>
      <c r="AC40" s="9"/>
      <c r="AD40" s="9"/>
      <c r="AE40" s="9"/>
      <c r="AF40" s="9"/>
      <c r="AG40" s="9"/>
      <c r="AH40" s="9"/>
      <c r="AI40" s="9"/>
      <c r="AJ40" s="9"/>
      <c r="AK40" s="9"/>
      <c r="AL40" s="11">
        <f t="shared" si="0"/>
        <v>0</v>
      </c>
      <c r="AM40" s="11">
        <f t="shared" si="1"/>
        <v>0</v>
      </c>
      <c r="AN40" s="47" t="e">
        <f t="shared" si="2"/>
        <v>#DIV/0!</v>
      </c>
      <c r="AO40" s="11">
        <f>AL40+AUG!AJ40+JUL!AJ40</f>
        <v>0</v>
      </c>
      <c r="AP40" s="11">
        <f>AM40+AUG!AK40+JUL!AK40</f>
        <v>0</v>
      </c>
      <c r="AQ40" s="196" t="e">
        <f t="shared" si="3"/>
        <v>#DIV/0!</v>
      </c>
    </row>
    <row r="41" spans="1:43" x14ac:dyDescent="0.25">
      <c r="A41" s="10">
        <v>40</v>
      </c>
      <c r="B41" s="11">
        <f>VLOOKUP($A41,Table2[[No]:[Date Student Last Attended Program
(mm/dd/yyyy)]],2,FALSE)</f>
        <v>0</v>
      </c>
      <c r="C41" s="11">
        <f>VLOOKUP($A41,Table2[[No]:[Date Student Last Attended Program
(mm/dd/yyyy)]],4,FALSE)</f>
        <v>0</v>
      </c>
      <c r="D41" s="11">
        <f>VLOOKUP($A41,Table2[[No]:[Date Student Last Attended Program
(mm/dd/yyyy)]],14,FALSE)</f>
        <v>0</v>
      </c>
      <c r="E41" s="207">
        <f>VLOOKUP($A41,Table2[[No]:[Date Student Last Attended Program
(mm/dd/yyyy)]],17,FALSE)</f>
        <v>0</v>
      </c>
      <c r="F41" s="207">
        <f>VLOOKUP($A41,Table2[[No]:[Date Student Last Attended Program
(mm/dd/yyyy)]],18,FALSE)</f>
        <v>0</v>
      </c>
      <c r="G41" s="209">
        <f>VLOOKUP($A41,Table2[[#All],[No]:[Which Group Does Student Participate In?
(optional)]],23,FALSE)</f>
        <v>0</v>
      </c>
      <c r="H41" s="29"/>
      <c r="I41" s="29"/>
      <c r="J41" s="29"/>
      <c r="K41" s="29"/>
      <c r="L41" s="29"/>
      <c r="M41" s="29"/>
      <c r="N41" s="29"/>
      <c r="O41" s="29"/>
      <c r="P41" s="29"/>
      <c r="Q41" s="29"/>
      <c r="R41" s="29"/>
      <c r="S41" s="9"/>
      <c r="T41" s="9"/>
      <c r="U41" s="9"/>
      <c r="V41" s="9"/>
      <c r="W41" s="9"/>
      <c r="X41" s="9"/>
      <c r="Y41" s="9"/>
      <c r="Z41" s="9"/>
      <c r="AA41" s="9"/>
      <c r="AB41" s="9"/>
      <c r="AC41" s="9"/>
      <c r="AD41" s="9"/>
      <c r="AE41" s="9"/>
      <c r="AF41" s="9"/>
      <c r="AG41" s="9"/>
      <c r="AH41" s="9"/>
      <c r="AI41" s="9"/>
      <c r="AJ41" s="9"/>
      <c r="AK41" s="9"/>
      <c r="AL41" s="11">
        <f t="shared" si="0"/>
        <v>0</v>
      </c>
      <c r="AM41" s="11">
        <f t="shared" si="1"/>
        <v>0</v>
      </c>
      <c r="AN41" s="47" t="e">
        <f t="shared" si="2"/>
        <v>#DIV/0!</v>
      </c>
      <c r="AO41" s="11">
        <f>AL41+AUG!AJ41+JUL!AJ41</f>
        <v>0</v>
      </c>
      <c r="AP41" s="11">
        <f>AM41+AUG!AK41+JUL!AK41</f>
        <v>0</v>
      </c>
      <c r="AQ41" s="196" t="e">
        <f t="shared" si="3"/>
        <v>#DIV/0!</v>
      </c>
    </row>
    <row r="42" spans="1:43" x14ac:dyDescent="0.25">
      <c r="A42" s="10">
        <v>41</v>
      </c>
      <c r="B42" s="11">
        <f>VLOOKUP($A42,Table2[[No]:[Date Student Last Attended Program
(mm/dd/yyyy)]],2,FALSE)</f>
        <v>0</v>
      </c>
      <c r="C42" s="11">
        <f>VLOOKUP($A42,Table2[[No]:[Date Student Last Attended Program
(mm/dd/yyyy)]],4,FALSE)</f>
        <v>0</v>
      </c>
      <c r="D42" s="11">
        <f>VLOOKUP($A42,Table2[[No]:[Date Student Last Attended Program
(mm/dd/yyyy)]],14,FALSE)</f>
        <v>0</v>
      </c>
      <c r="E42" s="207">
        <f>VLOOKUP($A42,Table2[[No]:[Date Student Last Attended Program
(mm/dd/yyyy)]],17,FALSE)</f>
        <v>0</v>
      </c>
      <c r="F42" s="207">
        <f>VLOOKUP($A42,Table2[[No]:[Date Student Last Attended Program
(mm/dd/yyyy)]],18,FALSE)</f>
        <v>0</v>
      </c>
      <c r="G42" s="209">
        <f>VLOOKUP($A42,Table2[[#All],[No]:[Which Group Does Student Participate In?
(optional)]],23,FALSE)</f>
        <v>0</v>
      </c>
      <c r="H42" s="29"/>
      <c r="I42" s="29"/>
      <c r="J42" s="29"/>
      <c r="K42" s="29"/>
      <c r="L42" s="29"/>
      <c r="M42" s="29"/>
      <c r="N42" s="29"/>
      <c r="O42" s="29"/>
      <c r="P42" s="29"/>
      <c r="Q42" s="29"/>
      <c r="R42" s="29"/>
      <c r="S42" s="9"/>
      <c r="T42" s="9"/>
      <c r="U42" s="9"/>
      <c r="V42" s="9"/>
      <c r="W42" s="9"/>
      <c r="X42" s="9"/>
      <c r="Y42" s="9"/>
      <c r="Z42" s="9"/>
      <c r="AA42" s="9"/>
      <c r="AB42" s="9"/>
      <c r="AC42" s="9"/>
      <c r="AD42" s="9"/>
      <c r="AE42" s="9"/>
      <c r="AF42" s="9"/>
      <c r="AG42" s="9"/>
      <c r="AH42" s="9"/>
      <c r="AI42" s="9"/>
      <c r="AJ42" s="9"/>
      <c r="AK42" s="9"/>
      <c r="AL42" s="11">
        <f t="shared" si="0"/>
        <v>0</v>
      </c>
      <c r="AM42" s="11">
        <f t="shared" si="1"/>
        <v>0</v>
      </c>
      <c r="AN42" s="47" t="e">
        <f t="shared" si="2"/>
        <v>#DIV/0!</v>
      </c>
      <c r="AO42" s="11">
        <f>AL42+AUG!AJ42+JUL!AJ42</f>
        <v>0</v>
      </c>
      <c r="AP42" s="11">
        <f>AM42+AUG!AK42+JUL!AK42</f>
        <v>0</v>
      </c>
      <c r="AQ42" s="196" t="e">
        <f t="shared" si="3"/>
        <v>#DIV/0!</v>
      </c>
    </row>
    <row r="43" spans="1:43" x14ac:dyDescent="0.25">
      <c r="A43" s="10">
        <v>42</v>
      </c>
      <c r="B43" s="11">
        <f>VLOOKUP($A43,Table2[[No]:[Date Student Last Attended Program
(mm/dd/yyyy)]],2,FALSE)</f>
        <v>0</v>
      </c>
      <c r="C43" s="11">
        <f>VLOOKUP($A43,Table2[[No]:[Date Student Last Attended Program
(mm/dd/yyyy)]],4,FALSE)</f>
        <v>0</v>
      </c>
      <c r="D43" s="11">
        <f>VLOOKUP($A43,Table2[[No]:[Date Student Last Attended Program
(mm/dd/yyyy)]],14,FALSE)</f>
        <v>0</v>
      </c>
      <c r="E43" s="207">
        <f>VLOOKUP($A43,Table2[[No]:[Date Student Last Attended Program
(mm/dd/yyyy)]],17,FALSE)</f>
        <v>0</v>
      </c>
      <c r="F43" s="207">
        <f>VLOOKUP($A43,Table2[[No]:[Date Student Last Attended Program
(mm/dd/yyyy)]],18,FALSE)</f>
        <v>0</v>
      </c>
      <c r="G43" s="209">
        <f>VLOOKUP($A43,Table2[[#All],[No]:[Which Group Does Student Participate In?
(optional)]],23,FALSE)</f>
        <v>0</v>
      </c>
      <c r="H43" s="29"/>
      <c r="I43" s="29"/>
      <c r="J43" s="29"/>
      <c r="K43" s="29"/>
      <c r="L43" s="29"/>
      <c r="M43" s="29"/>
      <c r="N43" s="29"/>
      <c r="O43" s="29"/>
      <c r="P43" s="29"/>
      <c r="Q43" s="29"/>
      <c r="R43" s="29"/>
      <c r="S43" s="9"/>
      <c r="T43" s="9"/>
      <c r="U43" s="9"/>
      <c r="V43" s="9"/>
      <c r="W43" s="9"/>
      <c r="X43" s="9"/>
      <c r="Y43" s="9"/>
      <c r="Z43" s="9"/>
      <c r="AA43" s="9"/>
      <c r="AB43" s="9"/>
      <c r="AC43" s="9"/>
      <c r="AD43" s="9"/>
      <c r="AE43" s="9"/>
      <c r="AF43" s="9"/>
      <c r="AG43" s="9"/>
      <c r="AH43" s="9"/>
      <c r="AI43" s="9"/>
      <c r="AJ43" s="9"/>
      <c r="AK43" s="9"/>
      <c r="AL43" s="11">
        <f t="shared" si="0"/>
        <v>0</v>
      </c>
      <c r="AM43" s="11">
        <f t="shared" si="1"/>
        <v>0</v>
      </c>
      <c r="AN43" s="47" t="e">
        <f t="shared" si="2"/>
        <v>#DIV/0!</v>
      </c>
      <c r="AO43" s="11">
        <f>AL43+AUG!AJ43+JUL!AJ43</f>
        <v>0</v>
      </c>
      <c r="AP43" s="11">
        <f>AM43+AUG!AK43+JUL!AK43</f>
        <v>0</v>
      </c>
      <c r="AQ43" s="196" t="e">
        <f t="shared" si="3"/>
        <v>#DIV/0!</v>
      </c>
    </row>
    <row r="44" spans="1:43" x14ac:dyDescent="0.25">
      <c r="A44" s="10">
        <v>43</v>
      </c>
      <c r="B44" s="11">
        <f>VLOOKUP($A44,Table2[[No]:[Date Student Last Attended Program
(mm/dd/yyyy)]],2,FALSE)</f>
        <v>0</v>
      </c>
      <c r="C44" s="11">
        <f>VLOOKUP($A44,Table2[[No]:[Date Student Last Attended Program
(mm/dd/yyyy)]],4,FALSE)</f>
        <v>0</v>
      </c>
      <c r="D44" s="11">
        <f>VLOOKUP($A44,Table2[[No]:[Date Student Last Attended Program
(mm/dd/yyyy)]],14,FALSE)</f>
        <v>0</v>
      </c>
      <c r="E44" s="207">
        <f>VLOOKUP($A44,Table2[[No]:[Date Student Last Attended Program
(mm/dd/yyyy)]],17,FALSE)</f>
        <v>0</v>
      </c>
      <c r="F44" s="207">
        <f>VLOOKUP($A44,Table2[[No]:[Date Student Last Attended Program
(mm/dd/yyyy)]],18,FALSE)</f>
        <v>0</v>
      </c>
      <c r="G44" s="209">
        <f>VLOOKUP($A44,Table2[[#All],[No]:[Which Group Does Student Participate In?
(optional)]],23,FALSE)</f>
        <v>0</v>
      </c>
      <c r="H44" s="29"/>
      <c r="I44" s="29"/>
      <c r="J44" s="29"/>
      <c r="K44" s="29"/>
      <c r="L44" s="29"/>
      <c r="M44" s="29"/>
      <c r="N44" s="29"/>
      <c r="O44" s="29"/>
      <c r="P44" s="29"/>
      <c r="Q44" s="29"/>
      <c r="R44" s="29"/>
      <c r="S44" s="9"/>
      <c r="T44" s="9"/>
      <c r="U44" s="9"/>
      <c r="V44" s="9"/>
      <c r="W44" s="9"/>
      <c r="X44" s="9"/>
      <c r="Y44" s="9"/>
      <c r="Z44" s="9"/>
      <c r="AA44" s="9"/>
      <c r="AB44" s="9"/>
      <c r="AC44" s="9"/>
      <c r="AD44" s="9"/>
      <c r="AE44" s="9"/>
      <c r="AF44" s="9"/>
      <c r="AG44" s="9"/>
      <c r="AH44" s="9"/>
      <c r="AI44" s="9"/>
      <c r="AJ44" s="9"/>
      <c r="AK44" s="9"/>
      <c r="AL44" s="11">
        <f t="shared" si="0"/>
        <v>0</v>
      </c>
      <c r="AM44" s="11">
        <f t="shared" si="1"/>
        <v>0</v>
      </c>
      <c r="AN44" s="47" t="e">
        <f t="shared" si="2"/>
        <v>#DIV/0!</v>
      </c>
      <c r="AO44" s="11">
        <f>AL44+AUG!AJ44+JUL!AJ44</f>
        <v>0</v>
      </c>
      <c r="AP44" s="11">
        <f>AM44+AUG!AK44+JUL!AK44</f>
        <v>0</v>
      </c>
      <c r="AQ44" s="196" t="e">
        <f t="shared" si="3"/>
        <v>#DIV/0!</v>
      </c>
    </row>
    <row r="45" spans="1:43" x14ac:dyDescent="0.25">
      <c r="A45" s="10">
        <v>44</v>
      </c>
      <c r="B45" s="11">
        <f>VLOOKUP($A45,Table2[[No]:[Date Student Last Attended Program
(mm/dd/yyyy)]],2,FALSE)</f>
        <v>0</v>
      </c>
      <c r="C45" s="11">
        <f>VLOOKUP($A45,Table2[[No]:[Date Student Last Attended Program
(mm/dd/yyyy)]],4,FALSE)</f>
        <v>0</v>
      </c>
      <c r="D45" s="11">
        <f>VLOOKUP($A45,Table2[[No]:[Date Student Last Attended Program
(mm/dd/yyyy)]],14,FALSE)</f>
        <v>0</v>
      </c>
      <c r="E45" s="207">
        <f>VLOOKUP($A45,Table2[[No]:[Date Student Last Attended Program
(mm/dd/yyyy)]],17,FALSE)</f>
        <v>0</v>
      </c>
      <c r="F45" s="207">
        <f>VLOOKUP($A45,Table2[[No]:[Date Student Last Attended Program
(mm/dd/yyyy)]],18,FALSE)</f>
        <v>0</v>
      </c>
      <c r="G45" s="209">
        <f>VLOOKUP($A45,Table2[[#All],[No]:[Which Group Does Student Participate In?
(optional)]],23,FALSE)</f>
        <v>0</v>
      </c>
      <c r="H45" s="29"/>
      <c r="I45" s="29"/>
      <c r="J45" s="29"/>
      <c r="K45" s="29"/>
      <c r="L45" s="29"/>
      <c r="M45" s="29"/>
      <c r="N45" s="29"/>
      <c r="O45" s="29"/>
      <c r="P45" s="29"/>
      <c r="Q45" s="29"/>
      <c r="R45" s="29"/>
      <c r="S45" s="9"/>
      <c r="T45" s="9"/>
      <c r="U45" s="9"/>
      <c r="V45" s="9"/>
      <c r="W45" s="9"/>
      <c r="X45" s="9"/>
      <c r="Y45" s="9"/>
      <c r="Z45" s="9"/>
      <c r="AA45" s="9"/>
      <c r="AB45" s="9"/>
      <c r="AC45" s="9"/>
      <c r="AD45" s="9"/>
      <c r="AE45" s="9"/>
      <c r="AF45" s="9"/>
      <c r="AG45" s="9"/>
      <c r="AH45" s="9"/>
      <c r="AI45" s="9"/>
      <c r="AJ45" s="9"/>
      <c r="AK45" s="9"/>
      <c r="AL45" s="11">
        <f t="shared" si="0"/>
        <v>0</v>
      </c>
      <c r="AM45" s="11">
        <f t="shared" si="1"/>
        <v>0</v>
      </c>
      <c r="AN45" s="47" t="e">
        <f t="shared" si="2"/>
        <v>#DIV/0!</v>
      </c>
      <c r="AO45" s="11">
        <f>AL45+AUG!AJ45+JUL!AJ45</f>
        <v>0</v>
      </c>
      <c r="AP45" s="11">
        <f>AM45+AUG!AK45+JUL!AK45</f>
        <v>0</v>
      </c>
      <c r="AQ45" s="196" t="e">
        <f t="shared" si="3"/>
        <v>#DIV/0!</v>
      </c>
    </row>
    <row r="46" spans="1:43" x14ac:dyDescent="0.25">
      <c r="A46" s="10">
        <v>45</v>
      </c>
      <c r="B46" s="11">
        <f>VLOOKUP($A46,Table2[[No]:[Date Student Last Attended Program
(mm/dd/yyyy)]],2,FALSE)</f>
        <v>0</v>
      </c>
      <c r="C46" s="11">
        <f>VLOOKUP($A46,Table2[[No]:[Date Student Last Attended Program
(mm/dd/yyyy)]],4,FALSE)</f>
        <v>0</v>
      </c>
      <c r="D46" s="11">
        <f>VLOOKUP($A46,Table2[[No]:[Date Student Last Attended Program
(mm/dd/yyyy)]],14,FALSE)</f>
        <v>0</v>
      </c>
      <c r="E46" s="207">
        <f>VLOOKUP($A46,Table2[[No]:[Date Student Last Attended Program
(mm/dd/yyyy)]],17,FALSE)</f>
        <v>0</v>
      </c>
      <c r="F46" s="207">
        <f>VLOOKUP($A46,Table2[[No]:[Date Student Last Attended Program
(mm/dd/yyyy)]],18,FALSE)</f>
        <v>0</v>
      </c>
      <c r="G46" s="209">
        <f>VLOOKUP($A46,Table2[[#All],[No]:[Which Group Does Student Participate In?
(optional)]],23,FALSE)</f>
        <v>0</v>
      </c>
      <c r="H46" s="29"/>
      <c r="I46" s="29"/>
      <c r="J46" s="29"/>
      <c r="K46" s="29"/>
      <c r="L46" s="29"/>
      <c r="M46" s="29"/>
      <c r="N46" s="29"/>
      <c r="O46" s="29"/>
      <c r="P46" s="29"/>
      <c r="Q46" s="29"/>
      <c r="R46" s="29"/>
      <c r="S46" s="9"/>
      <c r="T46" s="9"/>
      <c r="U46" s="9"/>
      <c r="V46" s="9"/>
      <c r="W46" s="9"/>
      <c r="X46" s="9"/>
      <c r="Y46" s="9"/>
      <c r="Z46" s="9"/>
      <c r="AA46" s="9"/>
      <c r="AB46" s="9"/>
      <c r="AC46" s="9"/>
      <c r="AD46" s="9"/>
      <c r="AE46" s="9"/>
      <c r="AF46" s="9"/>
      <c r="AG46" s="9"/>
      <c r="AH46" s="9"/>
      <c r="AI46" s="9"/>
      <c r="AJ46" s="9"/>
      <c r="AK46" s="9"/>
      <c r="AL46" s="11">
        <f t="shared" si="0"/>
        <v>0</v>
      </c>
      <c r="AM46" s="11">
        <f t="shared" si="1"/>
        <v>0</v>
      </c>
      <c r="AN46" s="47" t="e">
        <f t="shared" si="2"/>
        <v>#DIV/0!</v>
      </c>
      <c r="AO46" s="11">
        <f>AL46+AUG!AJ46+JUL!AJ46</f>
        <v>0</v>
      </c>
      <c r="AP46" s="11">
        <f>AM46+AUG!AK46+JUL!AK46</f>
        <v>0</v>
      </c>
      <c r="AQ46" s="196" t="e">
        <f t="shared" si="3"/>
        <v>#DIV/0!</v>
      </c>
    </row>
    <row r="47" spans="1:43" x14ac:dyDescent="0.25">
      <c r="A47" s="10">
        <v>46</v>
      </c>
      <c r="B47" s="11">
        <f>VLOOKUP($A47,Table2[[No]:[Date Student Last Attended Program
(mm/dd/yyyy)]],2,FALSE)</f>
        <v>0</v>
      </c>
      <c r="C47" s="11">
        <f>VLOOKUP($A47,Table2[[No]:[Date Student Last Attended Program
(mm/dd/yyyy)]],4,FALSE)</f>
        <v>0</v>
      </c>
      <c r="D47" s="11">
        <f>VLOOKUP($A47,Table2[[No]:[Date Student Last Attended Program
(mm/dd/yyyy)]],14,FALSE)</f>
        <v>0</v>
      </c>
      <c r="E47" s="207">
        <f>VLOOKUP($A47,Table2[[No]:[Date Student Last Attended Program
(mm/dd/yyyy)]],17,FALSE)</f>
        <v>0</v>
      </c>
      <c r="F47" s="207">
        <f>VLOOKUP($A47,Table2[[No]:[Date Student Last Attended Program
(mm/dd/yyyy)]],18,FALSE)</f>
        <v>0</v>
      </c>
      <c r="G47" s="209">
        <f>VLOOKUP($A47,Table2[[#All],[No]:[Which Group Does Student Participate In?
(optional)]],23,FALSE)</f>
        <v>0</v>
      </c>
      <c r="H47" s="29"/>
      <c r="I47" s="29"/>
      <c r="J47" s="29"/>
      <c r="K47" s="29"/>
      <c r="L47" s="29"/>
      <c r="M47" s="29"/>
      <c r="N47" s="29"/>
      <c r="O47" s="29"/>
      <c r="P47" s="29"/>
      <c r="Q47" s="29"/>
      <c r="R47" s="29"/>
      <c r="S47" s="9"/>
      <c r="T47" s="9"/>
      <c r="U47" s="9"/>
      <c r="V47" s="9"/>
      <c r="W47" s="9"/>
      <c r="X47" s="9"/>
      <c r="Y47" s="9"/>
      <c r="Z47" s="9"/>
      <c r="AA47" s="9"/>
      <c r="AB47" s="9"/>
      <c r="AC47" s="9"/>
      <c r="AD47" s="9"/>
      <c r="AE47" s="9"/>
      <c r="AF47" s="9"/>
      <c r="AG47" s="9"/>
      <c r="AH47" s="9"/>
      <c r="AI47" s="9"/>
      <c r="AJ47" s="9"/>
      <c r="AK47" s="9"/>
      <c r="AL47" s="11">
        <f t="shared" si="0"/>
        <v>0</v>
      </c>
      <c r="AM47" s="11">
        <f t="shared" si="1"/>
        <v>0</v>
      </c>
      <c r="AN47" s="47" t="e">
        <f t="shared" si="2"/>
        <v>#DIV/0!</v>
      </c>
      <c r="AO47" s="11">
        <f>AL47+AUG!AJ47+JUL!AJ47</f>
        <v>0</v>
      </c>
      <c r="AP47" s="11">
        <f>AM47+AUG!AK47+JUL!AK47</f>
        <v>0</v>
      </c>
      <c r="AQ47" s="196" t="e">
        <f t="shared" si="3"/>
        <v>#DIV/0!</v>
      </c>
    </row>
    <row r="48" spans="1:43" x14ac:dyDescent="0.25">
      <c r="A48" s="10">
        <v>47</v>
      </c>
      <c r="B48" s="11">
        <f>VLOOKUP($A48,Table2[[No]:[Date Student Last Attended Program
(mm/dd/yyyy)]],2,FALSE)</f>
        <v>0</v>
      </c>
      <c r="C48" s="11">
        <f>VLOOKUP($A48,Table2[[No]:[Date Student Last Attended Program
(mm/dd/yyyy)]],4,FALSE)</f>
        <v>0</v>
      </c>
      <c r="D48" s="11">
        <f>VLOOKUP($A48,Table2[[No]:[Date Student Last Attended Program
(mm/dd/yyyy)]],14,FALSE)</f>
        <v>0</v>
      </c>
      <c r="E48" s="207">
        <f>VLOOKUP($A48,Table2[[No]:[Date Student Last Attended Program
(mm/dd/yyyy)]],17,FALSE)</f>
        <v>0</v>
      </c>
      <c r="F48" s="207">
        <f>VLOOKUP($A48,Table2[[No]:[Date Student Last Attended Program
(mm/dd/yyyy)]],18,FALSE)</f>
        <v>0</v>
      </c>
      <c r="G48" s="209">
        <f>VLOOKUP($A48,Table2[[#All],[No]:[Which Group Does Student Participate In?
(optional)]],23,FALSE)</f>
        <v>0</v>
      </c>
      <c r="H48" s="29"/>
      <c r="I48" s="29"/>
      <c r="J48" s="29"/>
      <c r="K48" s="29"/>
      <c r="L48" s="29"/>
      <c r="M48" s="29"/>
      <c r="N48" s="29"/>
      <c r="O48" s="29"/>
      <c r="P48" s="29"/>
      <c r="Q48" s="29"/>
      <c r="R48" s="29"/>
      <c r="S48" s="9"/>
      <c r="T48" s="9"/>
      <c r="U48" s="9"/>
      <c r="V48" s="9"/>
      <c r="W48" s="9"/>
      <c r="X48" s="9"/>
      <c r="Y48" s="9"/>
      <c r="Z48" s="9"/>
      <c r="AA48" s="9"/>
      <c r="AB48" s="9"/>
      <c r="AC48" s="9"/>
      <c r="AD48" s="9"/>
      <c r="AE48" s="9"/>
      <c r="AF48" s="9"/>
      <c r="AG48" s="9"/>
      <c r="AH48" s="9"/>
      <c r="AI48" s="9"/>
      <c r="AJ48" s="9"/>
      <c r="AK48" s="9"/>
      <c r="AL48" s="11">
        <f t="shared" si="0"/>
        <v>0</v>
      </c>
      <c r="AM48" s="11">
        <f t="shared" si="1"/>
        <v>0</v>
      </c>
      <c r="AN48" s="47" t="e">
        <f t="shared" si="2"/>
        <v>#DIV/0!</v>
      </c>
      <c r="AO48" s="11">
        <f>AL48+AUG!AJ48+JUL!AJ48</f>
        <v>0</v>
      </c>
      <c r="AP48" s="11">
        <f>AM48+AUG!AK48+JUL!AK48</f>
        <v>0</v>
      </c>
      <c r="AQ48" s="196" t="e">
        <f t="shared" si="3"/>
        <v>#DIV/0!</v>
      </c>
    </row>
    <row r="49" spans="1:43" x14ac:dyDescent="0.25">
      <c r="A49" s="10">
        <v>48</v>
      </c>
      <c r="B49" s="11">
        <f>VLOOKUP($A49,Table2[[No]:[Date Student Last Attended Program
(mm/dd/yyyy)]],2,FALSE)</f>
        <v>0</v>
      </c>
      <c r="C49" s="11">
        <f>VLOOKUP($A49,Table2[[No]:[Date Student Last Attended Program
(mm/dd/yyyy)]],4,FALSE)</f>
        <v>0</v>
      </c>
      <c r="D49" s="11">
        <f>VLOOKUP($A49,Table2[[No]:[Date Student Last Attended Program
(mm/dd/yyyy)]],14,FALSE)</f>
        <v>0</v>
      </c>
      <c r="E49" s="207">
        <f>VLOOKUP($A49,Table2[[No]:[Date Student Last Attended Program
(mm/dd/yyyy)]],17,FALSE)</f>
        <v>0</v>
      </c>
      <c r="F49" s="207">
        <f>VLOOKUP($A49,Table2[[No]:[Date Student Last Attended Program
(mm/dd/yyyy)]],18,FALSE)</f>
        <v>0</v>
      </c>
      <c r="G49" s="209">
        <f>VLOOKUP($A49,Table2[[#All],[No]:[Which Group Does Student Participate In?
(optional)]],23,FALSE)</f>
        <v>0</v>
      </c>
      <c r="H49" s="29"/>
      <c r="I49" s="29"/>
      <c r="J49" s="29"/>
      <c r="K49" s="29"/>
      <c r="L49" s="29"/>
      <c r="M49" s="29"/>
      <c r="N49" s="29"/>
      <c r="O49" s="29"/>
      <c r="P49" s="29"/>
      <c r="Q49" s="29"/>
      <c r="R49" s="29"/>
      <c r="S49" s="9"/>
      <c r="T49" s="9"/>
      <c r="U49" s="9"/>
      <c r="V49" s="9"/>
      <c r="W49" s="9"/>
      <c r="X49" s="9"/>
      <c r="Y49" s="9"/>
      <c r="Z49" s="9"/>
      <c r="AA49" s="9"/>
      <c r="AB49" s="9"/>
      <c r="AC49" s="9"/>
      <c r="AD49" s="9"/>
      <c r="AE49" s="9"/>
      <c r="AF49" s="9"/>
      <c r="AG49" s="9"/>
      <c r="AH49" s="9"/>
      <c r="AI49" s="9"/>
      <c r="AJ49" s="9"/>
      <c r="AK49" s="9"/>
      <c r="AL49" s="11">
        <f t="shared" si="0"/>
        <v>0</v>
      </c>
      <c r="AM49" s="11">
        <f t="shared" si="1"/>
        <v>0</v>
      </c>
      <c r="AN49" s="47" t="e">
        <f t="shared" si="2"/>
        <v>#DIV/0!</v>
      </c>
      <c r="AO49" s="11">
        <f>AL49+AUG!AJ49+JUL!AJ49</f>
        <v>0</v>
      </c>
      <c r="AP49" s="11">
        <f>AM49+AUG!AK49+JUL!AK49</f>
        <v>0</v>
      </c>
      <c r="AQ49" s="196" t="e">
        <f t="shared" si="3"/>
        <v>#DIV/0!</v>
      </c>
    </row>
    <row r="50" spans="1:43" x14ac:dyDescent="0.25">
      <c r="A50" s="10">
        <v>49</v>
      </c>
      <c r="B50" s="11">
        <f>VLOOKUP($A50,Table2[[No]:[Date Student Last Attended Program
(mm/dd/yyyy)]],2,FALSE)</f>
        <v>0</v>
      </c>
      <c r="C50" s="11">
        <f>VLOOKUP($A50,Table2[[No]:[Date Student Last Attended Program
(mm/dd/yyyy)]],4,FALSE)</f>
        <v>0</v>
      </c>
      <c r="D50" s="11">
        <f>VLOOKUP($A50,Table2[[No]:[Date Student Last Attended Program
(mm/dd/yyyy)]],14,FALSE)</f>
        <v>0</v>
      </c>
      <c r="E50" s="207">
        <f>VLOOKUP($A50,Table2[[No]:[Date Student Last Attended Program
(mm/dd/yyyy)]],17,FALSE)</f>
        <v>0</v>
      </c>
      <c r="F50" s="207">
        <f>VLOOKUP($A50,Table2[[No]:[Date Student Last Attended Program
(mm/dd/yyyy)]],18,FALSE)</f>
        <v>0</v>
      </c>
      <c r="G50" s="209">
        <f>VLOOKUP($A50,Table2[[#All],[No]:[Which Group Does Student Participate In?
(optional)]],23,FALSE)</f>
        <v>0</v>
      </c>
      <c r="H50" s="29"/>
      <c r="I50" s="29"/>
      <c r="J50" s="29"/>
      <c r="K50" s="29"/>
      <c r="L50" s="29"/>
      <c r="M50" s="29"/>
      <c r="N50" s="29"/>
      <c r="O50" s="29"/>
      <c r="P50" s="29"/>
      <c r="Q50" s="29"/>
      <c r="R50" s="29"/>
      <c r="S50" s="9"/>
      <c r="T50" s="9"/>
      <c r="U50" s="9"/>
      <c r="V50" s="9"/>
      <c r="W50" s="9"/>
      <c r="X50" s="9"/>
      <c r="Y50" s="9"/>
      <c r="Z50" s="9"/>
      <c r="AA50" s="9"/>
      <c r="AB50" s="9"/>
      <c r="AC50" s="9"/>
      <c r="AD50" s="9"/>
      <c r="AE50" s="9"/>
      <c r="AF50" s="9"/>
      <c r="AG50" s="9"/>
      <c r="AH50" s="9"/>
      <c r="AI50" s="9"/>
      <c r="AJ50" s="9"/>
      <c r="AK50" s="9"/>
      <c r="AL50" s="11">
        <f t="shared" si="0"/>
        <v>0</v>
      </c>
      <c r="AM50" s="11">
        <f t="shared" si="1"/>
        <v>0</v>
      </c>
      <c r="AN50" s="47" t="e">
        <f t="shared" si="2"/>
        <v>#DIV/0!</v>
      </c>
      <c r="AO50" s="11">
        <f>AL50+AUG!AJ50+JUL!AJ50</f>
        <v>0</v>
      </c>
      <c r="AP50" s="11">
        <f>AM50+AUG!AK50+JUL!AK50</f>
        <v>0</v>
      </c>
      <c r="AQ50" s="196" t="e">
        <f t="shared" si="3"/>
        <v>#DIV/0!</v>
      </c>
    </row>
    <row r="51" spans="1:43" x14ac:dyDescent="0.25">
      <c r="A51" s="10">
        <v>50</v>
      </c>
      <c r="B51" s="11">
        <f>VLOOKUP($A51,Table2[[No]:[Date Student Last Attended Program
(mm/dd/yyyy)]],2,FALSE)</f>
        <v>0</v>
      </c>
      <c r="C51" s="11">
        <f>VLOOKUP($A51,Table2[[No]:[Date Student Last Attended Program
(mm/dd/yyyy)]],4,FALSE)</f>
        <v>0</v>
      </c>
      <c r="D51" s="11">
        <f>VLOOKUP($A51,Table2[[No]:[Date Student Last Attended Program
(mm/dd/yyyy)]],14,FALSE)</f>
        <v>0</v>
      </c>
      <c r="E51" s="207">
        <f>VLOOKUP($A51,Table2[[No]:[Date Student Last Attended Program
(mm/dd/yyyy)]],17,FALSE)</f>
        <v>0</v>
      </c>
      <c r="F51" s="207">
        <f>VLOOKUP($A51,Table2[[No]:[Date Student Last Attended Program
(mm/dd/yyyy)]],18,FALSE)</f>
        <v>0</v>
      </c>
      <c r="G51" s="209">
        <f>VLOOKUP($A51,Table2[[#All],[No]:[Which Group Does Student Participate In?
(optional)]],23,FALSE)</f>
        <v>0</v>
      </c>
      <c r="H51" s="29"/>
      <c r="I51" s="29"/>
      <c r="J51" s="29"/>
      <c r="K51" s="29"/>
      <c r="L51" s="29"/>
      <c r="M51" s="29"/>
      <c r="N51" s="29"/>
      <c r="O51" s="29"/>
      <c r="P51" s="29"/>
      <c r="Q51" s="29"/>
      <c r="R51" s="29"/>
      <c r="S51" s="9"/>
      <c r="T51" s="9"/>
      <c r="U51" s="9"/>
      <c r="V51" s="9"/>
      <c r="W51" s="9"/>
      <c r="X51" s="9"/>
      <c r="Y51" s="9"/>
      <c r="Z51" s="9"/>
      <c r="AA51" s="9"/>
      <c r="AB51" s="9"/>
      <c r="AC51" s="9"/>
      <c r="AD51" s="9"/>
      <c r="AE51" s="9"/>
      <c r="AF51" s="9"/>
      <c r="AG51" s="9"/>
      <c r="AH51" s="9"/>
      <c r="AI51" s="9"/>
      <c r="AJ51" s="9"/>
      <c r="AK51" s="9"/>
      <c r="AL51" s="11">
        <f t="shared" si="0"/>
        <v>0</v>
      </c>
      <c r="AM51" s="11">
        <f t="shared" si="1"/>
        <v>0</v>
      </c>
      <c r="AN51" s="47" t="e">
        <f t="shared" si="2"/>
        <v>#DIV/0!</v>
      </c>
      <c r="AO51" s="11">
        <f>AL51+AUG!AJ51+JUL!AJ51</f>
        <v>0</v>
      </c>
      <c r="AP51" s="11">
        <f>AM51+AUG!AK51+JUL!AK51</f>
        <v>0</v>
      </c>
      <c r="AQ51" s="196" t="e">
        <f t="shared" si="3"/>
        <v>#DIV/0!</v>
      </c>
    </row>
    <row r="52" spans="1:43" x14ac:dyDescent="0.25">
      <c r="A52" s="10">
        <v>51</v>
      </c>
      <c r="B52" s="11">
        <f>VLOOKUP($A52,Table2[[No]:[Date Student Last Attended Program
(mm/dd/yyyy)]],2,FALSE)</f>
        <v>0</v>
      </c>
      <c r="C52" s="11">
        <f>VLOOKUP($A52,Table2[[No]:[Date Student Last Attended Program
(mm/dd/yyyy)]],4,FALSE)</f>
        <v>0</v>
      </c>
      <c r="D52" s="11">
        <f>VLOOKUP($A52,Table2[[No]:[Date Student Last Attended Program
(mm/dd/yyyy)]],14,FALSE)</f>
        <v>0</v>
      </c>
      <c r="E52" s="207">
        <f>VLOOKUP($A52,Table2[[No]:[Date Student Last Attended Program
(mm/dd/yyyy)]],17,FALSE)</f>
        <v>0</v>
      </c>
      <c r="F52" s="207">
        <f>VLOOKUP($A52,Table2[[No]:[Date Student Last Attended Program
(mm/dd/yyyy)]],18,FALSE)</f>
        <v>0</v>
      </c>
      <c r="G52" s="209">
        <f>VLOOKUP($A52,Table2[[#All],[No]:[Which Group Does Student Participate In?
(optional)]],23,FALSE)</f>
        <v>0</v>
      </c>
      <c r="H52" s="29"/>
      <c r="I52" s="29"/>
      <c r="J52" s="29"/>
      <c r="K52" s="29"/>
      <c r="L52" s="29"/>
      <c r="M52" s="29"/>
      <c r="N52" s="29"/>
      <c r="O52" s="29"/>
      <c r="P52" s="29"/>
      <c r="Q52" s="29"/>
      <c r="R52" s="29"/>
      <c r="S52" s="9"/>
      <c r="T52" s="9"/>
      <c r="U52" s="9"/>
      <c r="V52" s="9"/>
      <c r="W52" s="9"/>
      <c r="X52" s="9"/>
      <c r="Y52" s="9"/>
      <c r="Z52" s="9"/>
      <c r="AA52" s="9"/>
      <c r="AB52" s="9"/>
      <c r="AC52" s="9"/>
      <c r="AD52" s="9"/>
      <c r="AE52" s="9"/>
      <c r="AF52" s="9"/>
      <c r="AG52" s="9"/>
      <c r="AH52" s="9"/>
      <c r="AI52" s="9"/>
      <c r="AJ52" s="9"/>
      <c r="AK52" s="9"/>
      <c r="AL52" s="11">
        <f t="shared" si="0"/>
        <v>0</v>
      </c>
      <c r="AM52" s="11">
        <f t="shared" si="1"/>
        <v>0</v>
      </c>
      <c r="AN52" s="47" t="e">
        <f t="shared" si="2"/>
        <v>#DIV/0!</v>
      </c>
      <c r="AO52" s="11">
        <f>AL52+AUG!AJ52+JUL!AJ52</f>
        <v>0</v>
      </c>
      <c r="AP52" s="11">
        <f>AM52+AUG!AK52+JUL!AK52</f>
        <v>0</v>
      </c>
      <c r="AQ52" s="196" t="e">
        <f t="shared" si="3"/>
        <v>#DIV/0!</v>
      </c>
    </row>
    <row r="53" spans="1:43" x14ac:dyDescent="0.25">
      <c r="A53" s="10">
        <v>52</v>
      </c>
      <c r="B53" s="11">
        <f>VLOOKUP($A53,Table2[[No]:[Date Student Last Attended Program
(mm/dd/yyyy)]],2,FALSE)</f>
        <v>0</v>
      </c>
      <c r="C53" s="11">
        <f>VLOOKUP($A53,Table2[[No]:[Date Student Last Attended Program
(mm/dd/yyyy)]],4,FALSE)</f>
        <v>0</v>
      </c>
      <c r="D53" s="11">
        <f>VLOOKUP($A53,Table2[[No]:[Date Student Last Attended Program
(mm/dd/yyyy)]],14,FALSE)</f>
        <v>0</v>
      </c>
      <c r="E53" s="207">
        <f>VLOOKUP($A53,Table2[[No]:[Date Student Last Attended Program
(mm/dd/yyyy)]],17,FALSE)</f>
        <v>0</v>
      </c>
      <c r="F53" s="207">
        <f>VLOOKUP($A53,Table2[[No]:[Date Student Last Attended Program
(mm/dd/yyyy)]],18,FALSE)</f>
        <v>0</v>
      </c>
      <c r="G53" s="209">
        <f>VLOOKUP($A53,Table2[[#All],[No]:[Which Group Does Student Participate In?
(optional)]],23,FALSE)</f>
        <v>0</v>
      </c>
      <c r="H53" s="29"/>
      <c r="I53" s="29"/>
      <c r="J53" s="29"/>
      <c r="K53" s="29"/>
      <c r="L53" s="29"/>
      <c r="M53" s="29"/>
      <c r="N53" s="29"/>
      <c r="O53" s="29"/>
      <c r="P53" s="29"/>
      <c r="Q53" s="29"/>
      <c r="R53" s="29"/>
      <c r="S53" s="9"/>
      <c r="T53" s="9"/>
      <c r="U53" s="9"/>
      <c r="V53" s="9"/>
      <c r="W53" s="9"/>
      <c r="X53" s="9"/>
      <c r="Y53" s="9"/>
      <c r="Z53" s="9"/>
      <c r="AA53" s="9"/>
      <c r="AB53" s="9"/>
      <c r="AC53" s="9"/>
      <c r="AD53" s="9"/>
      <c r="AE53" s="9"/>
      <c r="AF53" s="9"/>
      <c r="AG53" s="9"/>
      <c r="AH53" s="9"/>
      <c r="AI53" s="9"/>
      <c r="AJ53" s="9"/>
      <c r="AK53" s="9"/>
      <c r="AL53" s="11">
        <f t="shared" si="0"/>
        <v>0</v>
      </c>
      <c r="AM53" s="11">
        <f t="shared" si="1"/>
        <v>0</v>
      </c>
      <c r="AN53" s="47" t="e">
        <f t="shared" si="2"/>
        <v>#DIV/0!</v>
      </c>
      <c r="AO53" s="11">
        <f>AL53+AUG!AJ53+JUL!AJ53</f>
        <v>0</v>
      </c>
      <c r="AP53" s="11">
        <f>AM53+AUG!AK53+JUL!AK53</f>
        <v>0</v>
      </c>
      <c r="AQ53" s="196" t="e">
        <f t="shared" si="3"/>
        <v>#DIV/0!</v>
      </c>
    </row>
    <row r="54" spans="1:43" x14ac:dyDescent="0.25">
      <c r="A54" s="10">
        <v>53</v>
      </c>
      <c r="B54" s="11">
        <f>VLOOKUP($A54,Table2[[No]:[Date Student Last Attended Program
(mm/dd/yyyy)]],2,FALSE)</f>
        <v>0</v>
      </c>
      <c r="C54" s="11">
        <f>VLOOKUP($A54,Table2[[No]:[Date Student Last Attended Program
(mm/dd/yyyy)]],4,FALSE)</f>
        <v>0</v>
      </c>
      <c r="D54" s="11">
        <f>VLOOKUP($A54,Table2[[No]:[Date Student Last Attended Program
(mm/dd/yyyy)]],14,FALSE)</f>
        <v>0</v>
      </c>
      <c r="E54" s="207">
        <f>VLOOKUP($A54,Table2[[No]:[Date Student Last Attended Program
(mm/dd/yyyy)]],17,FALSE)</f>
        <v>0</v>
      </c>
      <c r="F54" s="207">
        <f>VLOOKUP($A54,Table2[[No]:[Date Student Last Attended Program
(mm/dd/yyyy)]],18,FALSE)</f>
        <v>0</v>
      </c>
      <c r="G54" s="209">
        <f>VLOOKUP($A54,Table2[[#All],[No]:[Which Group Does Student Participate In?
(optional)]],23,FALSE)</f>
        <v>0</v>
      </c>
      <c r="H54" s="29"/>
      <c r="I54" s="29"/>
      <c r="J54" s="29"/>
      <c r="K54" s="29"/>
      <c r="L54" s="29"/>
      <c r="M54" s="29"/>
      <c r="N54" s="29"/>
      <c r="O54" s="29"/>
      <c r="P54" s="29"/>
      <c r="Q54" s="29"/>
      <c r="R54" s="29"/>
      <c r="S54" s="9"/>
      <c r="T54" s="9"/>
      <c r="U54" s="9"/>
      <c r="V54" s="9"/>
      <c r="W54" s="9"/>
      <c r="X54" s="9"/>
      <c r="Y54" s="9"/>
      <c r="Z54" s="9"/>
      <c r="AA54" s="9"/>
      <c r="AB54" s="9"/>
      <c r="AC54" s="9"/>
      <c r="AD54" s="9"/>
      <c r="AE54" s="9"/>
      <c r="AF54" s="9"/>
      <c r="AG54" s="9"/>
      <c r="AH54" s="9"/>
      <c r="AI54" s="9"/>
      <c r="AJ54" s="9"/>
      <c r="AK54" s="9"/>
      <c r="AL54" s="11">
        <f t="shared" si="0"/>
        <v>0</v>
      </c>
      <c r="AM54" s="11">
        <f t="shared" si="1"/>
        <v>0</v>
      </c>
      <c r="AN54" s="47" t="e">
        <f t="shared" si="2"/>
        <v>#DIV/0!</v>
      </c>
      <c r="AO54" s="11">
        <f>AL54+AUG!AJ54+JUL!AJ54</f>
        <v>0</v>
      </c>
      <c r="AP54" s="11">
        <f>AM54+AUG!AK54+JUL!AK54</f>
        <v>0</v>
      </c>
      <c r="AQ54" s="196" t="e">
        <f t="shared" si="3"/>
        <v>#DIV/0!</v>
      </c>
    </row>
    <row r="55" spans="1:43" x14ac:dyDescent="0.25">
      <c r="A55" s="10">
        <v>54</v>
      </c>
      <c r="B55" s="11">
        <f>VLOOKUP($A55,Table2[[No]:[Date Student Last Attended Program
(mm/dd/yyyy)]],2,FALSE)</f>
        <v>0</v>
      </c>
      <c r="C55" s="11">
        <f>VLOOKUP($A55,Table2[[No]:[Date Student Last Attended Program
(mm/dd/yyyy)]],4,FALSE)</f>
        <v>0</v>
      </c>
      <c r="D55" s="11">
        <f>VLOOKUP($A55,Table2[[No]:[Date Student Last Attended Program
(mm/dd/yyyy)]],14,FALSE)</f>
        <v>0</v>
      </c>
      <c r="E55" s="207">
        <f>VLOOKUP($A55,Table2[[No]:[Date Student Last Attended Program
(mm/dd/yyyy)]],17,FALSE)</f>
        <v>0</v>
      </c>
      <c r="F55" s="207">
        <f>VLOOKUP($A55,Table2[[No]:[Date Student Last Attended Program
(mm/dd/yyyy)]],18,FALSE)</f>
        <v>0</v>
      </c>
      <c r="G55" s="209">
        <f>VLOOKUP($A55,Table2[[#All],[No]:[Which Group Does Student Participate In?
(optional)]],23,FALSE)</f>
        <v>0</v>
      </c>
      <c r="H55" s="29"/>
      <c r="I55" s="29"/>
      <c r="J55" s="29"/>
      <c r="K55" s="29"/>
      <c r="L55" s="29"/>
      <c r="M55" s="29"/>
      <c r="N55" s="29"/>
      <c r="O55" s="29"/>
      <c r="P55" s="29"/>
      <c r="Q55" s="29"/>
      <c r="R55" s="29"/>
      <c r="S55" s="9"/>
      <c r="T55" s="9"/>
      <c r="U55" s="9"/>
      <c r="V55" s="9"/>
      <c r="W55" s="9"/>
      <c r="X55" s="9"/>
      <c r="Y55" s="9"/>
      <c r="Z55" s="9"/>
      <c r="AA55" s="9"/>
      <c r="AB55" s="9"/>
      <c r="AC55" s="9"/>
      <c r="AD55" s="9"/>
      <c r="AE55" s="9"/>
      <c r="AF55" s="9"/>
      <c r="AG55" s="9"/>
      <c r="AH55" s="9"/>
      <c r="AI55" s="9"/>
      <c r="AJ55" s="9"/>
      <c r="AK55" s="9"/>
      <c r="AL55" s="11">
        <f t="shared" si="0"/>
        <v>0</v>
      </c>
      <c r="AM55" s="11">
        <f t="shared" si="1"/>
        <v>0</v>
      </c>
      <c r="AN55" s="47" t="e">
        <f t="shared" si="2"/>
        <v>#DIV/0!</v>
      </c>
      <c r="AO55" s="11">
        <f>AL55+AUG!AJ55+JUL!AJ55</f>
        <v>0</v>
      </c>
      <c r="AP55" s="11">
        <f>AM55+AUG!AK55+JUL!AK55</f>
        <v>0</v>
      </c>
      <c r="AQ55" s="196" t="e">
        <f t="shared" si="3"/>
        <v>#DIV/0!</v>
      </c>
    </row>
    <row r="56" spans="1:43" x14ac:dyDescent="0.25">
      <c r="A56" s="10">
        <v>55</v>
      </c>
      <c r="B56" s="11">
        <f>VLOOKUP($A56,Table2[[No]:[Date Student Last Attended Program
(mm/dd/yyyy)]],2,FALSE)</f>
        <v>0</v>
      </c>
      <c r="C56" s="11">
        <f>VLOOKUP($A56,Table2[[No]:[Date Student Last Attended Program
(mm/dd/yyyy)]],4,FALSE)</f>
        <v>0</v>
      </c>
      <c r="D56" s="11">
        <f>VLOOKUP($A56,Table2[[No]:[Date Student Last Attended Program
(mm/dd/yyyy)]],14,FALSE)</f>
        <v>0</v>
      </c>
      <c r="E56" s="207">
        <f>VLOOKUP($A56,Table2[[No]:[Date Student Last Attended Program
(mm/dd/yyyy)]],17,FALSE)</f>
        <v>0</v>
      </c>
      <c r="F56" s="207">
        <f>VLOOKUP($A56,Table2[[No]:[Date Student Last Attended Program
(mm/dd/yyyy)]],18,FALSE)</f>
        <v>0</v>
      </c>
      <c r="G56" s="209">
        <f>VLOOKUP($A56,Table2[[#All],[No]:[Which Group Does Student Participate In?
(optional)]],23,FALSE)</f>
        <v>0</v>
      </c>
      <c r="H56" s="29"/>
      <c r="I56" s="29"/>
      <c r="J56" s="29"/>
      <c r="K56" s="29"/>
      <c r="L56" s="29"/>
      <c r="M56" s="29"/>
      <c r="N56" s="29"/>
      <c r="O56" s="29"/>
      <c r="P56" s="29"/>
      <c r="Q56" s="29"/>
      <c r="R56" s="29"/>
      <c r="S56" s="9"/>
      <c r="T56" s="9"/>
      <c r="U56" s="9"/>
      <c r="V56" s="9"/>
      <c r="W56" s="9"/>
      <c r="X56" s="9"/>
      <c r="Y56" s="9"/>
      <c r="Z56" s="9"/>
      <c r="AA56" s="9"/>
      <c r="AB56" s="9"/>
      <c r="AC56" s="9"/>
      <c r="AD56" s="9"/>
      <c r="AE56" s="9"/>
      <c r="AF56" s="9"/>
      <c r="AG56" s="9"/>
      <c r="AH56" s="9"/>
      <c r="AI56" s="9"/>
      <c r="AJ56" s="9"/>
      <c r="AK56" s="9"/>
      <c r="AL56" s="11">
        <f t="shared" si="0"/>
        <v>0</v>
      </c>
      <c r="AM56" s="11">
        <f t="shared" si="1"/>
        <v>0</v>
      </c>
      <c r="AN56" s="47" t="e">
        <f t="shared" si="2"/>
        <v>#DIV/0!</v>
      </c>
      <c r="AO56" s="11">
        <f>AL56+AUG!AJ56+JUL!AJ56</f>
        <v>0</v>
      </c>
      <c r="AP56" s="11">
        <f>AM56+AUG!AK56+JUL!AK56</f>
        <v>0</v>
      </c>
      <c r="AQ56" s="196" t="e">
        <f t="shared" si="3"/>
        <v>#DIV/0!</v>
      </c>
    </row>
    <row r="57" spans="1:43" x14ac:dyDescent="0.25">
      <c r="A57" s="10">
        <v>56</v>
      </c>
      <c r="B57" s="11">
        <f>VLOOKUP($A57,Table2[[No]:[Date Student Last Attended Program
(mm/dd/yyyy)]],2,FALSE)</f>
        <v>0</v>
      </c>
      <c r="C57" s="11">
        <f>VLOOKUP($A57,Table2[[No]:[Date Student Last Attended Program
(mm/dd/yyyy)]],4,FALSE)</f>
        <v>0</v>
      </c>
      <c r="D57" s="11">
        <f>VLOOKUP($A57,Table2[[No]:[Date Student Last Attended Program
(mm/dd/yyyy)]],14,FALSE)</f>
        <v>0</v>
      </c>
      <c r="E57" s="207">
        <f>VLOOKUP($A57,Table2[[No]:[Date Student Last Attended Program
(mm/dd/yyyy)]],17,FALSE)</f>
        <v>0</v>
      </c>
      <c r="F57" s="207">
        <f>VLOOKUP($A57,Table2[[No]:[Date Student Last Attended Program
(mm/dd/yyyy)]],18,FALSE)</f>
        <v>0</v>
      </c>
      <c r="G57" s="209">
        <f>VLOOKUP($A57,Table2[[#All],[No]:[Which Group Does Student Participate In?
(optional)]],23,FALSE)</f>
        <v>0</v>
      </c>
      <c r="H57" s="29"/>
      <c r="I57" s="29"/>
      <c r="J57" s="29"/>
      <c r="K57" s="29"/>
      <c r="L57" s="29"/>
      <c r="M57" s="29"/>
      <c r="N57" s="29"/>
      <c r="O57" s="29"/>
      <c r="P57" s="29"/>
      <c r="Q57" s="29"/>
      <c r="R57" s="29"/>
      <c r="S57" s="9"/>
      <c r="T57" s="9"/>
      <c r="U57" s="9"/>
      <c r="V57" s="9"/>
      <c r="W57" s="9"/>
      <c r="X57" s="9"/>
      <c r="Y57" s="9"/>
      <c r="Z57" s="9"/>
      <c r="AA57" s="9"/>
      <c r="AB57" s="9"/>
      <c r="AC57" s="9"/>
      <c r="AD57" s="9"/>
      <c r="AE57" s="9"/>
      <c r="AF57" s="9"/>
      <c r="AG57" s="9"/>
      <c r="AH57" s="9"/>
      <c r="AI57" s="9"/>
      <c r="AJ57" s="9"/>
      <c r="AK57" s="9"/>
      <c r="AL57" s="11">
        <f t="shared" si="0"/>
        <v>0</v>
      </c>
      <c r="AM57" s="11">
        <f t="shared" si="1"/>
        <v>0</v>
      </c>
      <c r="AN57" s="47" t="e">
        <f t="shared" si="2"/>
        <v>#DIV/0!</v>
      </c>
      <c r="AO57" s="11">
        <f>AL57+AUG!AJ57+JUL!AJ57</f>
        <v>0</v>
      </c>
      <c r="AP57" s="11">
        <f>AM57+AUG!AK57+JUL!AK57</f>
        <v>0</v>
      </c>
      <c r="AQ57" s="196" t="e">
        <f t="shared" si="3"/>
        <v>#DIV/0!</v>
      </c>
    </row>
    <row r="58" spans="1:43" x14ac:dyDescent="0.25">
      <c r="A58" s="10">
        <v>57</v>
      </c>
      <c r="B58" s="11">
        <f>VLOOKUP($A58,Table2[[No]:[Date Student Last Attended Program
(mm/dd/yyyy)]],2,FALSE)</f>
        <v>0</v>
      </c>
      <c r="C58" s="11">
        <f>VLOOKUP($A58,Table2[[No]:[Date Student Last Attended Program
(mm/dd/yyyy)]],4,FALSE)</f>
        <v>0</v>
      </c>
      <c r="D58" s="11">
        <f>VLOOKUP($A58,Table2[[No]:[Date Student Last Attended Program
(mm/dd/yyyy)]],14,FALSE)</f>
        <v>0</v>
      </c>
      <c r="E58" s="207">
        <f>VLOOKUP($A58,Table2[[No]:[Date Student Last Attended Program
(mm/dd/yyyy)]],17,FALSE)</f>
        <v>0</v>
      </c>
      <c r="F58" s="207">
        <f>VLOOKUP($A58,Table2[[No]:[Date Student Last Attended Program
(mm/dd/yyyy)]],18,FALSE)</f>
        <v>0</v>
      </c>
      <c r="G58" s="209">
        <f>VLOOKUP($A58,Table2[[#All],[No]:[Which Group Does Student Participate In?
(optional)]],23,FALSE)</f>
        <v>0</v>
      </c>
      <c r="H58" s="29"/>
      <c r="I58" s="29"/>
      <c r="J58" s="29"/>
      <c r="K58" s="29"/>
      <c r="L58" s="29"/>
      <c r="M58" s="29"/>
      <c r="N58" s="29"/>
      <c r="O58" s="29"/>
      <c r="P58" s="29"/>
      <c r="Q58" s="29"/>
      <c r="R58" s="29"/>
      <c r="S58" s="9"/>
      <c r="T58" s="9"/>
      <c r="U58" s="9"/>
      <c r="V58" s="9"/>
      <c r="W58" s="9"/>
      <c r="X58" s="9"/>
      <c r="Y58" s="9"/>
      <c r="Z58" s="9"/>
      <c r="AA58" s="9"/>
      <c r="AB58" s="9"/>
      <c r="AC58" s="9"/>
      <c r="AD58" s="9"/>
      <c r="AE58" s="9"/>
      <c r="AF58" s="9"/>
      <c r="AG58" s="9"/>
      <c r="AH58" s="9"/>
      <c r="AI58" s="9"/>
      <c r="AJ58" s="9"/>
      <c r="AK58" s="9"/>
      <c r="AL58" s="11">
        <f t="shared" si="0"/>
        <v>0</v>
      </c>
      <c r="AM58" s="11">
        <f t="shared" si="1"/>
        <v>0</v>
      </c>
      <c r="AN58" s="47" t="e">
        <f t="shared" si="2"/>
        <v>#DIV/0!</v>
      </c>
      <c r="AO58" s="11">
        <f>AL58+AUG!AJ58+JUL!AJ58</f>
        <v>0</v>
      </c>
      <c r="AP58" s="11">
        <f>AM58+AUG!AK58+JUL!AK58</f>
        <v>0</v>
      </c>
      <c r="AQ58" s="196" t="e">
        <f t="shared" si="3"/>
        <v>#DIV/0!</v>
      </c>
    </row>
    <row r="59" spans="1:43" x14ac:dyDescent="0.25">
      <c r="A59" s="10">
        <v>58</v>
      </c>
      <c r="B59" s="11">
        <f>VLOOKUP($A59,Table2[[No]:[Date Student Last Attended Program
(mm/dd/yyyy)]],2,FALSE)</f>
        <v>0</v>
      </c>
      <c r="C59" s="11">
        <f>VLOOKUP($A59,Table2[[No]:[Date Student Last Attended Program
(mm/dd/yyyy)]],4,FALSE)</f>
        <v>0</v>
      </c>
      <c r="D59" s="11">
        <f>VLOOKUP($A59,Table2[[No]:[Date Student Last Attended Program
(mm/dd/yyyy)]],14,FALSE)</f>
        <v>0</v>
      </c>
      <c r="E59" s="207">
        <f>VLOOKUP($A59,Table2[[No]:[Date Student Last Attended Program
(mm/dd/yyyy)]],17,FALSE)</f>
        <v>0</v>
      </c>
      <c r="F59" s="207">
        <f>VLOOKUP($A59,Table2[[No]:[Date Student Last Attended Program
(mm/dd/yyyy)]],18,FALSE)</f>
        <v>0</v>
      </c>
      <c r="G59" s="209">
        <f>VLOOKUP($A59,Table2[[#All],[No]:[Which Group Does Student Participate In?
(optional)]],23,FALSE)</f>
        <v>0</v>
      </c>
      <c r="H59" s="29"/>
      <c r="I59" s="29"/>
      <c r="J59" s="29"/>
      <c r="K59" s="29"/>
      <c r="L59" s="29"/>
      <c r="M59" s="29"/>
      <c r="N59" s="29"/>
      <c r="O59" s="29"/>
      <c r="P59" s="29"/>
      <c r="Q59" s="29"/>
      <c r="R59" s="29"/>
      <c r="S59" s="9"/>
      <c r="T59" s="9"/>
      <c r="U59" s="9"/>
      <c r="V59" s="9"/>
      <c r="W59" s="9"/>
      <c r="X59" s="9"/>
      <c r="Y59" s="9"/>
      <c r="Z59" s="9"/>
      <c r="AA59" s="9"/>
      <c r="AB59" s="9"/>
      <c r="AC59" s="9"/>
      <c r="AD59" s="9"/>
      <c r="AE59" s="9"/>
      <c r="AF59" s="9"/>
      <c r="AG59" s="9"/>
      <c r="AH59" s="9"/>
      <c r="AI59" s="9"/>
      <c r="AJ59" s="9"/>
      <c r="AK59" s="9"/>
      <c r="AL59" s="11">
        <f t="shared" si="0"/>
        <v>0</v>
      </c>
      <c r="AM59" s="11">
        <f t="shared" si="1"/>
        <v>0</v>
      </c>
      <c r="AN59" s="47" t="e">
        <f t="shared" si="2"/>
        <v>#DIV/0!</v>
      </c>
      <c r="AO59" s="11">
        <f>AL59+AUG!AJ59+JUL!AJ59</f>
        <v>0</v>
      </c>
      <c r="AP59" s="11">
        <f>AM59+AUG!AK59+JUL!AK59</f>
        <v>0</v>
      </c>
      <c r="AQ59" s="196" t="e">
        <f t="shared" si="3"/>
        <v>#DIV/0!</v>
      </c>
    </row>
    <row r="60" spans="1:43" x14ac:dyDescent="0.25">
      <c r="A60" s="10">
        <v>59</v>
      </c>
      <c r="B60" s="11">
        <f>VLOOKUP($A60,Table2[[No]:[Date Student Last Attended Program
(mm/dd/yyyy)]],2,FALSE)</f>
        <v>0</v>
      </c>
      <c r="C60" s="11">
        <f>VLOOKUP($A60,Table2[[No]:[Date Student Last Attended Program
(mm/dd/yyyy)]],4,FALSE)</f>
        <v>0</v>
      </c>
      <c r="D60" s="11">
        <f>VLOOKUP($A60,Table2[[No]:[Date Student Last Attended Program
(mm/dd/yyyy)]],14,FALSE)</f>
        <v>0</v>
      </c>
      <c r="E60" s="207">
        <f>VLOOKUP($A60,Table2[[No]:[Date Student Last Attended Program
(mm/dd/yyyy)]],17,FALSE)</f>
        <v>0</v>
      </c>
      <c r="F60" s="207">
        <f>VLOOKUP($A60,Table2[[No]:[Date Student Last Attended Program
(mm/dd/yyyy)]],18,FALSE)</f>
        <v>0</v>
      </c>
      <c r="G60" s="209">
        <f>VLOOKUP($A60,Table2[[#All],[No]:[Which Group Does Student Participate In?
(optional)]],23,FALSE)</f>
        <v>0</v>
      </c>
      <c r="H60" s="29"/>
      <c r="I60" s="29"/>
      <c r="J60" s="29"/>
      <c r="K60" s="29"/>
      <c r="L60" s="29"/>
      <c r="M60" s="29"/>
      <c r="N60" s="29"/>
      <c r="O60" s="29"/>
      <c r="P60" s="29"/>
      <c r="Q60" s="29"/>
      <c r="R60" s="29"/>
      <c r="S60" s="9"/>
      <c r="T60" s="9"/>
      <c r="U60" s="9"/>
      <c r="V60" s="9"/>
      <c r="W60" s="9"/>
      <c r="X60" s="9"/>
      <c r="Y60" s="9"/>
      <c r="Z60" s="9"/>
      <c r="AA60" s="9"/>
      <c r="AB60" s="9"/>
      <c r="AC60" s="9"/>
      <c r="AD60" s="9"/>
      <c r="AE60" s="9"/>
      <c r="AF60" s="9"/>
      <c r="AG60" s="9"/>
      <c r="AH60" s="9"/>
      <c r="AI60" s="9"/>
      <c r="AJ60" s="9"/>
      <c r="AK60" s="9"/>
      <c r="AL60" s="11">
        <f t="shared" si="0"/>
        <v>0</v>
      </c>
      <c r="AM60" s="11">
        <f t="shared" si="1"/>
        <v>0</v>
      </c>
      <c r="AN60" s="47" t="e">
        <f t="shared" si="2"/>
        <v>#DIV/0!</v>
      </c>
      <c r="AO60" s="11">
        <f>AL60+AUG!AJ60+JUL!AJ60</f>
        <v>0</v>
      </c>
      <c r="AP60" s="11">
        <f>AM60+AUG!AK60+JUL!AK60</f>
        <v>0</v>
      </c>
      <c r="AQ60" s="196" t="e">
        <f t="shared" si="3"/>
        <v>#DIV/0!</v>
      </c>
    </row>
    <row r="61" spans="1:43" x14ac:dyDescent="0.25">
      <c r="A61" s="10">
        <v>60</v>
      </c>
      <c r="B61" s="11">
        <f>VLOOKUP($A61,Table2[[No]:[Date Student Last Attended Program
(mm/dd/yyyy)]],2,FALSE)</f>
        <v>0</v>
      </c>
      <c r="C61" s="11">
        <f>VLOOKUP($A61,Table2[[No]:[Date Student Last Attended Program
(mm/dd/yyyy)]],4,FALSE)</f>
        <v>0</v>
      </c>
      <c r="D61" s="11">
        <f>VLOOKUP($A61,Table2[[No]:[Date Student Last Attended Program
(mm/dd/yyyy)]],14,FALSE)</f>
        <v>0</v>
      </c>
      <c r="E61" s="207">
        <f>VLOOKUP($A61,Table2[[No]:[Date Student Last Attended Program
(mm/dd/yyyy)]],17,FALSE)</f>
        <v>0</v>
      </c>
      <c r="F61" s="207">
        <f>VLOOKUP($A61,Table2[[No]:[Date Student Last Attended Program
(mm/dd/yyyy)]],18,FALSE)</f>
        <v>0</v>
      </c>
      <c r="G61" s="209">
        <f>VLOOKUP($A61,Table2[[#All],[No]:[Which Group Does Student Participate In?
(optional)]],23,FALSE)</f>
        <v>0</v>
      </c>
      <c r="H61" s="29"/>
      <c r="I61" s="29"/>
      <c r="J61" s="29"/>
      <c r="K61" s="29"/>
      <c r="L61" s="29"/>
      <c r="M61" s="29"/>
      <c r="N61" s="29"/>
      <c r="O61" s="29"/>
      <c r="P61" s="29"/>
      <c r="Q61" s="29"/>
      <c r="R61" s="29"/>
      <c r="S61" s="9"/>
      <c r="T61" s="9"/>
      <c r="U61" s="9"/>
      <c r="V61" s="9"/>
      <c r="W61" s="9"/>
      <c r="X61" s="9"/>
      <c r="Y61" s="9"/>
      <c r="Z61" s="9"/>
      <c r="AA61" s="9"/>
      <c r="AB61" s="9"/>
      <c r="AC61" s="9"/>
      <c r="AD61" s="9"/>
      <c r="AE61" s="9"/>
      <c r="AF61" s="9"/>
      <c r="AG61" s="9"/>
      <c r="AH61" s="9"/>
      <c r="AI61" s="9"/>
      <c r="AJ61" s="9"/>
      <c r="AK61" s="9"/>
      <c r="AL61" s="11">
        <f t="shared" si="0"/>
        <v>0</v>
      </c>
      <c r="AM61" s="11">
        <f t="shared" si="1"/>
        <v>0</v>
      </c>
      <c r="AN61" s="47" t="e">
        <f t="shared" si="2"/>
        <v>#DIV/0!</v>
      </c>
      <c r="AO61" s="11">
        <f>AL61+AUG!AJ61+JUL!AJ61</f>
        <v>0</v>
      </c>
      <c r="AP61" s="11">
        <f>AM61+AUG!AK61+JUL!AK61</f>
        <v>0</v>
      </c>
      <c r="AQ61" s="196" t="e">
        <f t="shared" si="3"/>
        <v>#DIV/0!</v>
      </c>
    </row>
    <row r="62" spans="1:43" x14ac:dyDescent="0.25">
      <c r="A62" s="10">
        <v>61</v>
      </c>
      <c r="B62" s="11">
        <f>VLOOKUP($A62,Table2[[No]:[Date Student Last Attended Program
(mm/dd/yyyy)]],2,FALSE)</f>
        <v>0</v>
      </c>
      <c r="C62" s="11">
        <f>VLOOKUP($A62,Table2[[No]:[Date Student Last Attended Program
(mm/dd/yyyy)]],4,FALSE)</f>
        <v>0</v>
      </c>
      <c r="D62" s="11">
        <f>VLOOKUP($A62,Table2[[No]:[Date Student Last Attended Program
(mm/dd/yyyy)]],14,FALSE)</f>
        <v>0</v>
      </c>
      <c r="E62" s="207">
        <f>VLOOKUP($A62,Table2[[No]:[Date Student Last Attended Program
(mm/dd/yyyy)]],17,FALSE)</f>
        <v>0</v>
      </c>
      <c r="F62" s="207">
        <f>VLOOKUP($A62,Table2[[No]:[Date Student Last Attended Program
(mm/dd/yyyy)]],18,FALSE)</f>
        <v>0</v>
      </c>
      <c r="G62" s="209">
        <f>VLOOKUP($A62,Table2[[#All],[No]:[Which Group Does Student Participate In?
(optional)]],23,FALSE)</f>
        <v>0</v>
      </c>
      <c r="H62" s="29"/>
      <c r="I62" s="29"/>
      <c r="J62" s="29"/>
      <c r="K62" s="29"/>
      <c r="L62" s="29"/>
      <c r="M62" s="29"/>
      <c r="N62" s="29"/>
      <c r="O62" s="29"/>
      <c r="P62" s="29"/>
      <c r="Q62" s="29"/>
      <c r="R62" s="29"/>
      <c r="S62" s="9"/>
      <c r="T62" s="9"/>
      <c r="U62" s="9"/>
      <c r="V62" s="9"/>
      <c r="W62" s="9"/>
      <c r="X62" s="9"/>
      <c r="Y62" s="9"/>
      <c r="Z62" s="9"/>
      <c r="AA62" s="9"/>
      <c r="AB62" s="9"/>
      <c r="AC62" s="9"/>
      <c r="AD62" s="9"/>
      <c r="AE62" s="9"/>
      <c r="AF62" s="9"/>
      <c r="AG62" s="9"/>
      <c r="AH62" s="9"/>
      <c r="AI62" s="9"/>
      <c r="AJ62" s="9"/>
      <c r="AK62" s="9"/>
      <c r="AL62" s="11">
        <f t="shared" si="0"/>
        <v>0</v>
      </c>
      <c r="AM62" s="11">
        <f t="shared" si="1"/>
        <v>0</v>
      </c>
      <c r="AN62" s="47" t="e">
        <f t="shared" si="2"/>
        <v>#DIV/0!</v>
      </c>
      <c r="AO62" s="11">
        <f>AL62+AUG!AJ62+JUL!AJ62</f>
        <v>0</v>
      </c>
      <c r="AP62" s="11">
        <f>AM62+AUG!AK62+JUL!AK62</f>
        <v>0</v>
      </c>
      <c r="AQ62" s="196" t="e">
        <f t="shared" si="3"/>
        <v>#DIV/0!</v>
      </c>
    </row>
    <row r="63" spans="1:43" x14ac:dyDescent="0.25">
      <c r="A63" s="10">
        <v>62</v>
      </c>
      <c r="B63" s="11">
        <f>VLOOKUP($A63,Table2[[No]:[Date Student Last Attended Program
(mm/dd/yyyy)]],2,FALSE)</f>
        <v>0</v>
      </c>
      <c r="C63" s="11">
        <f>VLOOKUP($A63,Table2[[No]:[Date Student Last Attended Program
(mm/dd/yyyy)]],4,FALSE)</f>
        <v>0</v>
      </c>
      <c r="D63" s="11">
        <f>VLOOKUP($A63,Table2[[No]:[Date Student Last Attended Program
(mm/dd/yyyy)]],14,FALSE)</f>
        <v>0</v>
      </c>
      <c r="E63" s="207">
        <f>VLOOKUP($A63,Table2[[No]:[Date Student Last Attended Program
(mm/dd/yyyy)]],17,FALSE)</f>
        <v>0</v>
      </c>
      <c r="F63" s="207">
        <f>VLOOKUP($A63,Table2[[No]:[Date Student Last Attended Program
(mm/dd/yyyy)]],18,FALSE)</f>
        <v>0</v>
      </c>
      <c r="G63" s="209">
        <f>VLOOKUP($A63,Table2[[#All],[No]:[Which Group Does Student Participate In?
(optional)]],23,FALSE)</f>
        <v>0</v>
      </c>
      <c r="H63" s="29"/>
      <c r="I63" s="29"/>
      <c r="J63" s="29"/>
      <c r="K63" s="29"/>
      <c r="L63" s="29"/>
      <c r="M63" s="29"/>
      <c r="N63" s="29"/>
      <c r="O63" s="29"/>
      <c r="P63" s="29"/>
      <c r="Q63" s="29"/>
      <c r="R63" s="29"/>
      <c r="S63" s="9"/>
      <c r="T63" s="9"/>
      <c r="U63" s="9"/>
      <c r="V63" s="9"/>
      <c r="W63" s="9"/>
      <c r="X63" s="9"/>
      <c r="Y63" s="9"/>
      <c r="Z63" s="9"/>
      <c r="AA63" s="9"/>
      <c r="AB63" s="9"/>
      <c r="AC63" s="9"/>
      <c r="AD63" s="9"/>
      <c r="AE63" s="9"/>
      <c r="AF63" s="9"/>
      <c r="AG63" s="9"/>
      <c r="AH63" s="9"/>
      <c r="AI63" s="9"/>
      <c r="AJ63" s="9"/>
      <c r="AK63" s="9"/>
      <c r="AL63" s="11">
        <f t="shared" si="0"/>
        <v>0</v>
      </c>
      <c r="AM63" s="11">
        <f t="shared" si="1"/>
        <v>0</v>
      </c>
      <c r="AN63" s="47" t="e">
        <f t="shared" si="2"/>
        <v>#DIV/0!</v>
      </c>
      <c r="AO63" s="11">
        <f>AL63+AUG!AJ63+JUL!AJ63</f>
        <v>0</v>
      </c>
      <c r="AP63" s="11">
        <f>AM63+AUG!AK63+JUL!AK63</f>
        <v>0</v>
      </c>
      <c r="AQ63" s="196" t="e">
        <f t="shared" si="3"/>
        <v>#DIV/0!</v>
      </c>
    </row>
    <row r="64" spans="1:43" x14ac:dyDescent="0.25">
      <c r="A64" s="10">
        <v>63</v>
      </c>
      <c r="B64" s="11">
        <f>VLOOKUP($A64,Table2[[No]:[Date Student Last Attended Program
(mm/dd/yyyy)]],2,FALSE)</f>
        <v>0</v>
      </c>
      <c r="C64" s="11">
        <f>VLOOKUP($A64,Table2[[No]:[Date Student Last Attended Program
(mm/dd/yyyy)]],4,FALSE)</f>
        <v>0</v>
      </c>
      <c r="D64" s="11">
        <f>VLOOKUP($A64,Table2[[No]:[Date Student Last Attended Program
(mm/dd/yyyy)]],14,FALSE)</f>
        <v>0</v>
      </c>
      <c r="E64" s="207">
        <f>VLOOKUP($A64,Table2[[No]:[Date Student Last Attended Program
(mm/dd/yyyy)]],17,FALSE)</f>
        <v>0</v>
      </c>
      <c r="F64" s="207">
        <f>VLOOKUP($A64,Table2[[No]:[Date Student Last Attended Program
(mm/dd/yyyy)]],18,FALSE)</f>
        <v>0</v>
      </c>
      <c r="G64" s="209">
        <f>VLOOKUP($A64,Table2[[#All],[No]:[Which Group Does Student Participate In?
(optional)]],23,FALSE)</f>
        <v>0</v>
      </c>
      <c r="H64" s="29"/>
      <c r="I64" s="29"/>
      <c r="J64" s="29"/>
      <c r="K64" s="29"/>
      <c r="L64" s="29"/>
      <c r="M64" s="29"/>
      <c r="N64" s="29"/>
      <c r="O64" s="29"/>
      <c r="P64" s="29"/>
      <c r="Q64" s="29"/>
      <c r="R64" s="29"/>
      <c r="S64" s="9"/>
      <c r="T64" s="9"/>
      <c r="U64" s="9"/>
      <c r="V64" s="9"/>
      <c r="W64" s="9"/>
      <c r="X64" s="9"/>
      <c r="Y64" s="9"/>
      <c r="Z64" s="9"/>
      <c r="AA64" s="9"/>
      <c r="AB64" s="9"/>
      <c r="AC64" s="9"/>
      <c r="AD64" s="9"/>
      <c r="AE64" s="9"/>
      <c r="AF64" s="9"/>
      <c r="AG64" s="9"/>
      <c r="AH64" s="9"/>
      <c r="AI64" s="9"/>
      <c r="AJ64" s="9"/>
      <c r="AK64" s="9"/>
      <c r="AL64" s="11">
        <f t="shared" si="0"/>
        <v>0</v>
      </c>
      <c r="AM64" s="11">
        <f t="shared" si="1"/>
        <v>0</v>
      </c>
      <c r="AN64" s="47" t="e">
        <f t="shared" si="2"/>
        <v>#DIV/0!</v>
      </c>
      <c r="AO64" s="11">
        <f>AL64+AUG!AJ64+JUL!AJ64</f>
        <v>0</v>
      </c>
      <c r="AP64" s="11">
        <f>AM64+AUG!AK64+JUL!AK64</f>
        <v>0</v>
      </c>
      <c r="AQ64" s="196" t="e">
        <f t="shared" si="3"/>
        <v>#DIV/0!</v>
      </c>
    </row>
    <row r="65" spans="1:43" x14ac:dyDescent="0.25">
      <c r="A65" s="10">
        <v>64</v>
      </c>
      <c r="B65" s="11">
        <f>VLOOKUP($A65,Table2[[No]:[Date Student Last Attended Program
(mm/dd/yyyy)]],2,FALSE)</f>
        <v>0</v>
      </c>
      <c r="C65" s="11">
        <f>VLOOKUP($A65,Table2[[No]:[Date Student Last Attended Program
(mm/dd/yyyy)]],4,FALSE)</f>
        <v>0</v>
      </c>
      <c r="D65" s="11">
        <f>VLOOKUP($A65,Table2[[No]:[Date Student Last Attended Program
(mm/dd/yyyy)]],14,FALSE)</f>
        <v>0</v>
      </c>
      <c r="E65" s="207">
        <f>VLOOKUP($A65,Table2[[No]:[Date Student Last Attended Program
(mm/dd/yyyy)]],17,FALSE)</f>
        <v>0</v>
      </c>
      <c r="F65" s="207">
        <f>VLOOKUP($A65,Table2[[No]:[Date Student Last Attended Program
(mm/dd/yyyy)]],18,FALSE)</f>
        <v>0</v>
      </c>
      <c r="G65" s="209">
        <f>VLOOKUP($A65,Table2[[#All],[No]:[Which Group Does Student Participate In?
(optional)]],23,FALSE)</f>
        <v>0</v>
      </c>
      <c r="H65" s="29"/>
      <c r="I65" s="29"/>
      <c r="J65" s="29"/>
      <c r="K65" s="29"/>
      <c r="L65" s="29"/>
      <c r="M65" s="29"/>
      <c r="N65" s="29"/>
      <c r="O65" s="29"/>
      <c r="P65" s="29"/>
      <c r="Q65" s="29"/>
      <c r="R65" s="29"/>
      <c r="S65" s="9"/>
      <c r="T65" s="9"/>
      <c r="U65" s="9"/>
      <c r="V65" s="9"/>
      <c r="W65" s="9"/>
      <c r="X65" s="9"/>
      <c r="Y65" s="9"/>
      <c r="Z65" s="9"/>
      <c r="AA65" s="9"/>
      <c r="AB65" s="9"/>
      <c r="AC65" s="9"/>
      <c r="AD65" s="9"/>
      <c r="AE65" s="9"/>
      <c r="AF65" s="9"/>
      <c r="AG65" s="9"/>
      <c r="AH65" s="9"/>
      <c r="AI65" s="9"/>
      <c r="AJ65" s="9"/>
      <c r="AK65" s="9"/>
      <c r="AL65" s="11">
        <f t="shared" si="0"/>
        <v>0</v>
      </c>
      <c r="AM65" s="11">
        <f t="shared" si="1"/>
        <v>0</v>
      </c>
      <c r="AN65" s="47" t="e">
        <f t="shared" si="2"/>
        <v>#DIV/0!</v>
      </c>
      <c r="AO65" s="11">
        <f>AL65+AUG!AJ65+JUL!AJ65</f>
        <v>0</v>
      </c>
      <c r="AP65" s="11">
        <f>AM65+AUG!AK65+JUL!AK65</f>
        <v>0</v>
      </c>
      <c r="AQ65" s="196" t="e">
        <f t="shared" si="3"/>
        <v>#DIV/0!</v>
      </c>
    </row>
    <row r="66" spans="1:43" x14ac:dyDescent="0.25">
      <c r="A66" s="10">
        <v>65</v>
      </c>
      <c r="B66" s="11">
        <f>VLOOKUP($A66,Table2[[No]:[Date Student Last Attended Program
(mm/dd/yyyy)]],2,FALSE)</f>
        <v>0</v>
      </c>
      <c r="C66" s="11">
        <f>VLOOKUP($A66,Table2[[No]:[Date Student Last Attended Program
(mm/dd/yyyy)]],4,FALSE)</f>
        <v>0</v>
      </c>
      <c r="D66" s="11">
        <f>VLOOKUP($A66,Table2[[No]:[Date Student Last Attended Program
(mm/dd/yyyy)]],14,FALSE)</f>
        <v>0</v>
      </c>
      <c r="E66" s="207">
        <f>VLOOKUP($A66,Table2[[No]:[Date Student Last Attended Program
(mm/dd/yyyy)]],17,FALSE)</f>
        <v>0</v>
      </c>
      <c r="F66" s="207">
        <f>VLOOKUP($A66,Table2[[No]:[Date Student Last Attended Program
(mm/dd/yyyy)]],18,FALSE)</f>
        <v>0</v>
      </c>
      <c r="G66" s="209">
        <f>VLOOKUP($A66,Table2[[#All],[No]:[Which Group Does Student Participate In?
(optional)]],23,FALSE)</f>
        <v>0</v>
      </c>
      <c r="H66" s="29"/>
      <c r="I66" s="29"/>
      <c r="J66" s="29"/>
      <c r="K66" s="29"/>
      <c r="L66" s="29"/>
      <c r="M66" s="29"/>
      <c r="N66" s="29"/>
      <c r="O66" s="29"/>
      <c r="P66" s="29"/>
      <c r="Q66" s="29"/>
      <c r="R66" s="29"/>
      <c r="S66" s="9"/>
      <c r="T66" s="9"/>
      <c r="U66" s="9"/>
      <c r="V66" s="9"/>
      <c r="W66" s="9"/>
      <c r="X66" s="9"/>
      <c r="Y66" s="9"/>
      <c r="Z66" s="9"/>
      <c r="AA66" s="9"/>
      <c r="AB66" s="9"/>
      <c r="AC66" s="9"/>
      <c r="AD66" s="9"/>
      <c r="AE66" s="9"/>
      <c r="AF66" s="9"/>
      <c r="AG66" s="9"/>
      <c r="AH66" s="9"/>
      <c r="AI66" s="9"/>
      <c r="AJ66" s="9"/>
      <c r="AK66" s="9"/>
      <c r="AL66" s="11">
        <f t="shared" ref="AL66:AL129" si="4">COUNTIF(H66:AK66,"1")</f>
        <v>0</v>
      </c>
      <c r="AM66" s="11">
        <f t="shared" ref="AM66:AM129" si="5">COUNTIFS(H66:AK66,"1")+COUNTIF(H66:AK66,"0")</f>
        <v>0</v>
      </c>
      <c r="AN66" s="47" t="e">
        <f t="shared" ref="AN66:AN129" si="6">AL66/AM66</f>
        <v>#DIV/0!</v>
      </c>
      <c r="AO66" s="11">
        <f>AL66+AUG!AJ66+JUL!AJ66</f>
        <v>0</v>
      </c>
      <c r="AP66" s="11">
        <f>AM66+AUG!AK66+JUL!AK66</f>
        <v>0</v>
      </c>
      <c r="AQ66" s="196" t="e">
        <f t="shared" ref="AQ66:AQ129" si="7">AO66/AP66</f>
        <v>#DIV/0!</v>
      </c>
    </row>
    <row r="67" spans="1:43" x14ac:dyDescent="0.25">
      <c r="A67" s="10">
        <v>66</v>
      </c>
      <c r="B67" s="11">
        <f>VLOOKUP($A67,Table2[[No]:[Date Student Last Attended Program
(mm/dd/yyyy)]],2,FALSE)</f>
        <v>0</v>
      </c>
      <c r="C67" s="11">
        <f>VLOOKUP($A67,Table2[[No]:[Date Student Last Attended Program
(mm/dd/yyyy)]],4,FALSE)</f>
        <v>0</v>
      </c>
      <c r="D67" s="11">
        <f>VLOOKUP($A67,Table2[[No]:[Date Student Last Attended Program
(mm/dd/yyyy)]],14,FALSE)</f>
        <v>0</v>
      </c>
      <c r="E67" s="207">
        <f>VLOOKUP($A67,Table2[[No]:[Date Student Last Attended Program
(mm/dd/yyyy)]],17,FALSE)</f>
        <v>0</v>
      </c>
      <c r="F67" s="207">
        <f>VLOOKUP($A67,Table2[[No]:[Date Student Last Attended Program
(mm/dd/yyyy)]],18,FALSE)</f>
        <v>0</v>
      </c>
      <c r="G67" s="209">
        <f>VLOOKUP($A67,Table2[[#All],[No]:[Which Group Does Student Participate In?
(optional)]],23,FALSE)</f>
        <v>0</v>
      </c>
      <c r="H67" s="29"/>
      <c r="I67" s="29"/>
      <c r="J67" s="29"/>
      <c r="K67" s="29"/>
      <c r="L67" s="29"/>
      <c r="M67" s="29"/>
      <c r="N67" s="29"/>
      <c r="O67" s="29"/>
      <c r="P67" s="29"/>
      <c r="Q67" s="29"/>
      <c r="R67" s="29"/>
      <c r="S67" s="9"/>
      <c r="T67" s="9"/>
      <c r="U67" s="9"/>
      <c r="V67" s="9"/>
      <c r="W67" s="9"/>
      <c r="X67" s="9"/>
      <c r="Y67" s="9"/>
      <c r="Z67" s="9"/>
      <c r="AA67" s="9"/>
      <c r="AB67" s="9"/>
      <c r="AC67" s="9"/>
      <c r="AD67" s="9"/>
      <c r="AE67" s="9"/>
      <c r="AF67" s="9"/>
      <c r="AG67" s="9"/>
      <c r="AH67" s="9"/>
      <c r="AI67" s="9"/>
      <c r="AJ67" s="9"/>
      <c r="AK67" s="9"/>
      <c r="AL67" s="11">
        <f t="shared" si="4"/>
        <v>0</v>
      </c>
      <c r="AM67" s="11">
        <f t="shared" si="5"/>
        <v>0</v>
      </c>
      <c r="AN67" s="47" t="e">
        <f t="shared" si="6"/>
        <v>#DIV/0!</v>
      </c>
      <c r="AO67" s="11">
        <f>AL67+AUG!AJ67+JUL!AJ67</f>
        <v>0</v>
      </c>
      <c r="AP67" s="11">
        <f>AM67+AUG!AK67+JUL!AK67</f>
        <v>0</v>
      </c>
      <c r="AQ67" s="196" t="e">
        <f t="shared" si="7"/>
        <v>#DIV/0!</v>
      </c>
    </row>
    <row r="68" spans="1:43" x14ac:dyDescent="0.25">
      <c r="A68" s="10">
        <v>67</v>
      </c>
      <c r="B68" s="11">
        <f>VLOOKUP($A68,Table2[[No]:[Date Student Last Attended Program
(mm/dd/yyyy)]],2,FALSE)</f>
        <v>0</v>
      </c>
      <c r="C68" s="11">
        <f>VLOOKUP($A68,Table2[[No]:[Date Student Last Attended Program
(mm/dd/yyyy)]],4,FALSE)</f>
        <v>0</v>
      </c>
      <c r="D68" s="11">
        <f>VLOOKUP($A68,Table2[[No]:[Date Student Last Attended Program
(mm/dd/yyyy)]],14,FALSE)</f>
        <v>0</v>
      </c>
      <c r="E68" s="207">
        <f>VLOOKUP($A68,Table2[[No]:[Date Student Last Attended Program
(mm/dd/yyyy)]],17,FALSE)</f>
        <v>0</v>
      </c>
      <c r="F68" s="207">
        <f>VLOOKUP($A68,Table2[[No]:[Date Student Last Attended Program
(mm/dd/yyyy)]],18,FALSE)</f>
        <v>0</v>
      </c>
      <c r="G68" s="209">
        <f>VLOOKUP($A68,Table2[[#All],[No]:[Which Group Does Student Participate In?
(optional)]],23,FALSE)</f>
        <v>0</v>
      </c>
      <c r="H68" s="29"/>
      <c r="I68" s="29"/>
      <c r="J68" s="29"/>
      <c r="K68" s="29"/>
      <c r="L68" s="29"/>
      <c r="M68" s="29"/>
      <c r="N68" s="29"/>
      <c r="O68" s="29"/>
      <c r="P68" s="29"/>
      <c r="Q68" s="29"/>
      <c r="R68" s="29"/>
      <c r="S68" s="9"/>
      <c r="T68" s="9"/>
      <c r="U68" s="9"/>
      <c r="V68" s="9"/>
      <c r="W68" s="9"/>
      <c r="X68" s="9"/>
      <c r="Y68" s="9"/>
      <c r="Z68" s="9"/>
      <c r="AA68" s="9"/>
      <c r="AB68" s="9"/>
      <c r="AC68" s="9"/>
      <c r="AD68" s="9"/>
      <c r="AE68" s="9"/>
      <c r="AF68" s="9"/>
      <c r="AG68" s="9"/>
      <c r="AH68" s="9"/>
      <c r="AI68" s="9"/>
      <c r="AJ68" s="9"/>
      <c r="AK68" s="9"/>
      <c r="AL68" s="11">
        <f t="shared" si="4"/>
        <v>0</v>
      </c>
      <c r="AM68" s="11">
        <f t="shared" si="5"/>
        <v>0</v>
      </c>
      <c r="AN68" s="47" t="e">
        <f t="shared" si="6"/>
        <v>#DIV/0!</v>
      </c>
      <c r="AO68" s="11">
        <f>AL68+AUG!AJ68+JUL!AJ68</f>
        <v>0</v>
      </c>
      <c r="AP68" s="11">
        <f>AM68+AUG!AK68+JUL!AK68</f>
        <v>0</v>
      </c>
      <c r="AQ68" s="196" t="e">
        <f t="shared" si="7"/>
        <v>#DIV/0!</v>
      </c>
    </row>
    <row r="69" spans="1:43" x14ac:dyDescent="0.25">
      <c r="A69" s="10">
        <v>68</v>
      </c>
      <c r="B69" s="11">
        <f>VLOOKUP($A69,Table2[[No]:[Date Student Last Attended Program
(mm/dd/yyyy)]],2,FALSE)</f>
        <v>0</v>
      </c>
      <c r="C69" s="11">
        <f>VLOOKUP($A69,Table2[[No]:[Date Student Last Attended Program
(mm/dd/yyyy)]],4,FALSE)</f>
        <v>0</v>
      </c>
      <c r="D69" s="11">
        <f>VLOOKUP($A69,Table2[[No]:[Date Student Last Attended Program
(mm/dd/yyyy)]],14,FALSE)</f>
        <v>0</v>
      </c>
      <c r="E69" s="207">
        <f>VLOOKUP($A69,Table2[[No]:[Date Student Last Attended Program
(mm/dd/yyyy)]],17,FALSE)</f>
        <v>0</v>
      </c>
      <c r="F69" s="207">
        <f>VLOOKUP($A69,Table2[[No]:[Date Student Last Attended Program
(mm/dd/yyyy)]],18,FALSE)</f>
        <v>0</v>
      </c>
      <c r="G69" s="209">
        <f>VLOOKUP($A69,Table2[[#All],[No]:[Which Group Does Student Participate In?
(optional)]],23,FALSE)</f>
        <v>0</v>
      </c>
      <c r="H69" s="29"/>
      <c r="I69" s="29"/>
      <c r="J69" s="29"/>
      <c r="K69" s="29"/>
      <c r="L69" s="29"/>
      <c r="M69" s="29"/>
      <c r="N69" s="29"/>
      <c r="O69" s="29"/>
      <c r="P69" s="29"/>
      <c r="Q69" s="29"/>
      <c r="R69" s="29"/>
      <c r="S69" s="9"/>
      <c r="T69" s="9"/>
      <c r="U69" s="9"/>
      <c r="V69" s="9"/>
      <c r="W69" s="9"/>
      <c r="X69" s="9"/>
      <c r="Y69" s="9"/>
      <c r="Z69" s="9"/>
      <c r="AA69" s="9"/>
      <c r="AB69" s="9"/>
      <c r="AC69" s="9"/>
      <c r="AD69" s="9"/>
      <c r="AE69" s="9"/>
      <c r="AF69" s="9"/>
      <c r="AG69" s="9"/>
      <c r="AH69" s="9"/>
      <c r="AI69" s="9"/>
      <c r="AJ69" s="9"/>
      <c r="AK69" s="9"/>
      <c r="AL69" s="11">
        <f t="shared" si="4"/>
        <v>0</v>
      </c>
      <c r="AM69" s="11">
        <f t="shared" si="5"/>
        <v>0</v>
      </c>
      <c r="AN69" s="47" t="e">
        <f t="shared" si="6"/>
        <v>#DIV/0!</v>
      </c>
      <c r="AO69" s="11">
        <f>AL69+AUG!AJ69+JUL!AJ69</f>
        <v>0</v>
      </c>
      <c r="AP69" s="11">
        <f>AM69+AUG!AK69+JUL!AK69</f>
        <v>0</v>
      </c>
      <c r="AQ69" s="196" t="e">
        <f t="shared" si="7"/>
        <v>#DIV/0!</v>
      </c>
    </row>
    <row r="70" spans="1:43" x14ac:dyDescent="0.25">
      <c r="A70" s="10">
        <v>69</v>
      </c>
      <c r="B70" s="11">
        <f>VLOOKUP($A70,Table2[[No]:[Date Student Last Attended Program
(mm/dd/yyyy)]],2,FALSE)</f>
        <v>0</v>
      </c>
      <c r="C70" s="11">
        <f>VLOOKUP($A70,Table2[[No]:[Date Student Last Attended Program
(mm/dd/yyyy)]],4,FALSE)</f>
        <v>0</v>
      </c>
      <c r="D70" s="11">
        <f>VLOOKUP($A70,Table2[[No]:[Date Student Last Attended Program
(mm/dd/yyyy)]],14,FALSE)</f>
        <v>0</v>
      </c>
      <c r="E70" s="207">
        <f>VLOOKUP($A70,Table2[[No]:[Date Student Last Attended Program
(mm/dd/yyyy)]],17,FALSE)</f>
        <v>0</v>
      </c>
      <c r="F70" s="207">
        <f>VLOOKUP($A70,Table2[[No]:[Date Student Last Attended Program
(mm/dd/yyyy)]],18,FALSE)</f>
        <v>0</v>
      </c>
      <c r="G70" s="209">
        <f>VLOOKUP($A70,Table2[[#All],[No]:[Which Group Does Student Participate In?
(optional)]],23,FALSE)</f>
        <v>0</v>
      </c>
      <c r="H70" s="29"/>
      <c r="I70" s="29"/>
      <c r="J70" s="29"/>
      <c r="K70" s="29"/>
      <c r="L70" s="29"/>
      <c r="M70" s="29"/>
      <c r="N70" s="29"/>
      <c r="O70" s="29"/>
      <c r="P70" s="29"/>
      <c r="Q70" s="29"/>
      <c r="R70" s="29"/>
      <c r="S70" s="9"/>
      <c r="T70" s="9"/>
      <c r="U70" s="9"/>
      <c r="V70" s="9"/>
      <c r="W70" s="9"/>
      <c r="X70" s="9"/>
      <c r="Y70" s="9"/>
      <c r="Z70" s="9"/>
      <c r="AA70" s="9"/>
      <c r="AB70" s="9"/>
      <c r="AC70" s="9"/>
      <c r="AD70" s="9"/>
      <c r="AE70" s="9"/>
      <c r="AF70" s="9"/>
      <c r="AG70" s="9"/>
      <c r="AH70" s="9"/>
      <c r="AI70" s="9"/>
      <c r="AJ70" s="9"/>
      <c r="AK70" s="9"/>
      <c r="AL70" s="11">
        <f t="shared" si="4"/>
        <v>0</v>
      </c>
      <c r="AM70" s="11">
        <f t="shared" si="5"/>
        <v>0</v>
      </c>
      <c r="AN70" s="47" t="e">
        <f t="shared" si="6"/>
        <v>#DIV/0!</v>
      </c>
      <c r="AO70" s="11">
        <f>AL70+AUG!AJ70+JUL!AJ70</f>
        <v>0</v>
      </c>
      <c r="AP70" s="11">
        <f>AM70+AUG!AK70+JUL!AK70</f>
        <v>0</v>
      </c>
      <c r="AQ70" s="196" t="e">
        <f t="shared" si="7"/>
        <v>#DIV/0!</v>
      </c>
    </row>
    <row r="71" spans="1:43" x14ac:dyDescent="0.25">
      <c r="A71" s="10">
        <v>70</v>
      </c>
      <c r="B71" s="11">
        <f>VLOOKUP($A71,Table2[[No]:[Date Student Last Attended Program
(mm/dd/yyyy)]],2,FALSE)</f>
        <v>0</v>
      </c>
      <c r="C71" s="11">
        <f>VLOOKUP($A71,Table2[[No]:[Date Student Last Attended Program
(mm/dd/yyyy)]],4,FALSE)</f>
        <v>0</v>
      </c>
      <c r="D71" s="11">
        <f>VLOOKUP($A71,Table2[[No]:[Date Student Last Attended Program
(mm/dd/yyyy)]],14,FALSE)</f>
        <v>0</v>
      </c>
      <c r="E71" s="207">
        <f>VLOOKUP($A71,Table2[[No]:[Date Student Last Attended Program
(mm/dd/yyyy)]],17,FALSE)</f>
        <v>0</v>
      </c>
      <c r="F71" s="207">
        <f>VLOOKUP($A71,Table2[[No]:[Date Student Last Attended Program
(mm/dd/yyyy)]],18,FALSE)</f>
        <v>0</v>
      </c>
      <c r="G71" s="209">
        <f>VLOOKUP($A71,Table2[[#All],[No]:[Which Group Does Student Participate In?
(optional)]],23,FALSE)</f>
        <v>0</v>
      </c>
      <c r="H71" s="29"/>
      <c r="I71" s="29"/>
      <c r="J71" s="29"/>
      <c r="K71" s="29"/>
      <c r="L71" s="29"/>
      <c r="M71" s="29"/>
      <c r="N71" s="29"/>
      <c r="O71" s="29"/>
      <c r="P71" s="29"/>
      <c r="Q71" s="29"/>
      <c r="R71" s="29"/>
      <c r="S71" s="9"/>
      <c r="T71" s="9"/>
      <c r="U71" s="9"/>
      <c r="V71" s="9"/>
      <c r="W71" s="9"/>
      <c r="X71" s="9"/>
      <c r="Y71" s="9"/>
      <c r="Z71" s="9"/>
      <c r="AA71" s="9"/>
      <c r="AB71" s="9"/>
      <c r="AC71" s="9"/>
      <c r="AD71" s="9"/>
      <c r="AE71" s="9"/>
      <c r="AF71" s="9"/>
      <c r="AG71" s="9"/>
      <c r="AH71" s="9"/>
      <c r="AI71" s="9"/>
      <c r="AJ71" s="9"/>
      <c r="AK71" s="9"/>
      <c r="AL71" s="11">
        <f t="shared" si="4"/>
        <v>0</v>
      </c>
      <c r="AM71" s="11">
        <f t="shared" si="5"/>
        <v>0</v>
      </c>
      <c r="AN71" s="47" t="e">
        <f t="shared" si="6"/>
        <v>#DIV/0!</v>
      </c>
      <c r="AO71" s="11">
        <f>AL71+AUG!AJ71+JUL!AJ71</f>
        <v>0</v>
      </c>
      <c r="AP71" s="11">
        <f>AM71+AUG!AK71+JUL!AK71</f>
        <v>0</v>
      </c>
      <c r="AQ71" s="196" t="e">
        <f t="shared" si="7"/>
        <v>#DIV/0!</v>
      </c>
    </row>
    <row r="72" spans="1:43" x14ac:dyDescent="0.25">
      <c r="A72" s="10">
        <v>71</v>
      </c>
      <c r="B72" s="11">
        <f>VLOOKUP($A72,Table2[[No]:[Date Student Last Attended Program
(mm/dd/yyyy)]],2,FALSE)</f>
        <v>0</v>
      </c>
      <c r="C72" s="11">
        <f>VLOOKUP($A72,Table2[[No]:[Date Student Last Attended Program
(mm/dd/yyyy)]],4,FALSE)</f>
        <v>0</v>
      </c>
      <c r="D72" s="11">
        <f>VLOOKUP($A72,Table2[[No]:[Date Student Last Attended Program
(mm/dd/yyyy)]],14,FALSE)</f>
        <v>0</v>
      </c>
      <c r="E72" s="207">
        <f>VLOOKUP($A72,Table2[[No]:[Date Student Last Attended Program
(mm/dd/yyyy)]],17,FALSE)</f>
        <v>0</v>
      </c>
      <c r="F72" s="207">
        <f>VLOOKUP($A72,Table2[[No]:[Date Student Last Attended Program
(mm/dd/yyyy)]],18,FALSE)</f>
        <v>0</v>
      </c>
      <c r="G72" s="209">
        <f>VLOOKUP($A72,Table2[[#All],[No]:[Which Group Does Student Participate In?
(optional)]],23,FALSE)</f>
        <v>0</v>
      </c>
      <c r="H72" s="29"/>
      <c r="I72" s="29"/>
      <c r="J72" s="29"/>
      <c r="K72" s="29"/>
      <c r="L72" s="29"/>
      <c r="M72" s="29"/>
      <c r="N72" s="29"/>
      <c r="O72" s="29"/>
      <c r="P72" s="29"/>
      <c r="Q72" s="29"/>
      <c r="R72" s="29"/>
      <c r="S72" s="9"/>
      <c r="T72" s="9"/>
      <c r="U72" s="9"/>
      <c r="V72" s="9"/>
      <c r="W72" s="9"/>
      <c r="X72" s="9"/>
      <c r="Y72" s="9"/>
      <c r="Z72" s="9"/>
      <c r="AA72" s="9"/>
      <c r="AB72" s="9"/>
      <c r="AC72" s="9"/>
      <c r="AD72" s="9"/>
      <c r="AE72" s="9"/>
      <c r="AF72" s="9"/>
      <c r="AG72" s="9"/>
      <c r="AH72" s="9"/>
      <c r="AI72" s="9"/>
      <c r="AJ72" s="9"/>
      <c r="AK72" s="9"/>
      <c r="AL72" s="11">
        <f t="shared" si="4"/>
        <v>0</v>
      </c>
      <c r="AM72" s="11">
        <f t="shared" si="5"/>
        <v>0</v>
      </c>
      <c r="AN72" s="47" t="e">
        <f t="shared" si="6"/>
        <v>#DIV/0!</v>
      </c>
      <c r="AO72" s="11">
        <f>AL72+AUG!AJ72+JUL!AJ72</f>
        <v>0</v>
      </c>
      <c r="AP72" s="11">
        <f>AM72+AUG!AK72+JUL!AK72</f>
        <v>0</v>
      </c>
      <c r="AQ72" s="196" t="e">
        <f t="shared" si="7"/>
        <v>#DIV/0!</v>
      </c>
    </row>
    <row r="73" spans="1:43" x14ac:dyDescent="0.25">
      <c r="A73" s="10">
        <v>72</v>
      </c>
      <c r="B73" s="11">
        <f>VLOOKUP($A73,Table2[[No]:[Date Student Last Attended Program
(mm/dd/yyyy)]],2,FALSE)</f>
        <v>0</v>
      </c>
      <c r="C73" s="11">
        <f>VLOOKUP($A73,Table2[[No]:[Date Student Last Attended Program
(mm/dd/yyyy)]],4,FALSE)</f>
        <v>0</v>
      </c>
      <c r="D73" s="11">
        <f>VLOOKUP($A73,Table2[[No]:[Date Student Last Attended Program
(mm/dd/yyyy)]],14,FALSE)</f>
        <v>0</v>
      </c>
      <c r="E73" s="207">
        <f>VLOOKUP($A73,Table2[[No]:[Date Student Last Attended Program
(mm/dd/yyyy)]],17,FALSE)</f>
        <v>0</v>
      </c>
      <c r="F73" s="207">
        <f>VLOOKUP($A73,Table2[[No]:[Date Student Last Attended Program
(mm/dd/yyyy)]],18,FALSE)</f>
        <v>0</v>
      </c>
      <c r="G73" s="209">
        <f>VLOOKUP($A73,Table2[[#All],[No]:[Which Group Does Student Participate In?
(optional)]],23,FALSE)</f>
        <v>0</v>
      </c>
      <c r="H73" s="29"/>
      <c r="I73" s="29"/>
      <c r="J73" s="29"/>
      <c r="K73" s="29"/>
      <c r="L73" s="29"/>
      <c r="M73" s="29"/>
      <c r="N73" s="29"/>
      <c r="O73" s="29"/>
      <c r="P73" s="29"/>
      <c r="Q73" s="29"/>
      <c r="R73" s="29"/>
      <c r="S73" s="9"/>
      <c r="T73" s="9"/>
      <c r="U73" s="9"/>
      <c r="V73" s="9"/>
      <c r="W73" s="9"/>
      <c r="X73" s="9"/>
      <c r="Y73" s="9"/>
      <c r="Z73" s="9"/>
      <c r="AA73" s="9"/>
      <c r="AB73" s="9"/>
      <c r="AC73" s="9"/>
      <c r="AD73" s="9"/>
      <c r="AE73" s="9"/>
      <c r="AF73" s="9"/>
      <c r="AG73" s="9"/>
      <c r="AH73" s="9"/>
      <c r="AI73" s="9"/>
      <c r="AJ73" s="9"/>
      <c r="AK73" s="9"/>
      <c r="AL73" s="11">
        <f t="shared" si="4"/>
        <v>0</v>
      </c>
      <c r="AM73" s="11">
        <f t="shared" si="5"/>
        <v>0</v>
      </c>
      <c r="AN73" s="47" t="e">
        <f t="shared" si="6"/>
        <v>#DIV/0!</v>
      </c>
      <c r="AO73" s="11">
        <f>AL73+AUG!AJ73+JUL!AJ73</f>
        <v>0</v>
      </c>
      <c r="AP73" s="11">
        <f>AM73+AUG!AK73+JUL!AK73</f>
        <v>0</v>
      </c>
      <c r="AQ73" s="196" t="e">
        <f t="shared" si="7"/>
        <v>#DIV/0!</v>
      </c>
    </row>
    <row r="74" spans="1:43" x14ac:dyDescent="0.25">
      <c r="A74" s="10">
        <v>73</v>
      </c>
      <c r="B74" s="11">
        <f>VLOOKUP($A74,Table2[[No]:[Date Student Last Attended Program
(mm/dd/yyyy)]],2,FALSE)</f>
        <v>0</v>
      </c>
      <c r="C74" s="11">
        <f>VLOOKUP($A74,Table2[[No]:[Date Student Last Attended Program
(mm/dd/yyyy)]],4,FALSE)</f>
        <v>0</v>
      </c>
      <c r="D74" s="11">
        <f>VLOOKUP($A74,Table2[[No]:[Date Student Last Attended Program
(mm/dd/yyyy)]],14,FALSE)</f>
        <v>0</v>
      </c>
      <c r="E74" s="207">
        <f>VLOOKUP($A74,Table2[[No]:[Date Student Last Attended Program
(mm/dd/yyyy)]],17,FALSE)</f>
        <v>0</v>
      </c>
      <c r="F74" s="207">
        <f>VLOOKUP($A74,Table2[[No]:[Date Student Last Attended Program
(mm/dd/yyyy)]],18,FALSE)</f>
        <v>0</v>
      </c>
      <c r="G74" s="209">
        <f>VLOOKUP($A74,Table2[[#All],[No]:[Which Group Does Student Participate In?
(optional)]],23,FALSE)</f>
        <v>0</v>
      </c>
      <c r="H74" s="29"/>
      <c r="I74" s="29"/>
      <c r="J74" s="29"/>
      <c r="K74" s="29"/>
      <c r="L74" s="29"/>
      <c r="M74" s="29"/>
      <c r="N74" s="29"/>
      <c r="O74" s="29"/>
      <c r="P74" s="29"/>
      <c r="Q74" s="29"/>
      <c r="R74" s="29"/>
      <c r="S74" s="9"/>
      <c r="T74" s="9"/>
      <c r="U74" s="9"/>
      <c r="V74" s="9"/>
      <c r="W74" s="9"/>
      <c r="X74" s="9"/>
      <c r="Y74" s="9"/>
      <c r="Z74" s="9"/>
      <c r="AA74" s="9"/>
      <c r="AB74" s="9"/>
      <c r="AC74" s="9"/>
      <c r="AD74" s="9"/>
      <c r="AE74" s="9"/>
      <c r="AF74" s="9"/>
      <c r="AG74" s="9"/>
      <c r="AH74" s="9"/>
      <c r="AI74" s="9"/>
      <c r="AJ74" s="9"/>
      <c r="AK74" s="9"/>
      <c r="AL74" s="11">
        <f t="shared" si="4"/>
        <v>0</v>
      </c>
      <c r="AM74" s="11">
        <f t="shared" si="5"/>
        <v>0</v>
      </c>
      <c r="AN74" s="47" t="e">
        <f t="shared" si="6"/>
        <v>#DIV/0!</v>
      </c>
      <c r="AO74" s="11">
        <f>AL74+AUG!AJ74+JUL!AJ74</f>
        <v>0</v>
      </c>
      <c r="AP74" s="11">
        <f>AM74+AUG!AK74+JUL!AK74</f>
        <v>0</v>
      </c>
      <c r="AQ74" s="196" t="e">
        <f t="shared" si="7"/>
        <v>#DIV/0!</v>
      </c>
    </row>
    <row r="75" spans="1:43" x14ac:dyDescent="0.25">
      <c r="A75" s="10">
        <v>74</v>
      </c>
      <c r="B75" s="11">
        <f>VLOOKUP($A75,Table2[[No]:[Date Student Last Attended Program
(mm/dd/yyyy)]],2,FALSE)</f>
        <v>0</v>
      </c>
      <c r="C75" s="11">
        <f>VLOOKUP($A75,Table2[[No]:[Date Student Last Attended Program
(mm/dd/yyyy)]],4,FALSE)</f>
        <v>0</v>
      </c>
      <c r="D75" s="11">
        <f>VLOOKUP($A75,Table2[[No]:[Date Student Last Attended Program
(mm/dd/yyyy)]],14,FALSE)</f>
        <v>0</v>
      </c>
      <c r="E75" s="207">
        <f>VLOOKUP($A75,Table2[[No]:[Date Student Last Attended Program
(mm/dd/yyyy)]],17,FALSE)</f>
        <v>0</v>
      </c>
      <c r="F75" s="207">
        <f>VLOOKUP($A75,Table2[[No]:[Date Student Last Attended Program
(mm/dd/yyyy)]],18,FALSE)</f>
        <v>0</v>
      </c>
      <c r="G75" s="209">
        <f>VLOOKUP($A75,Table2[[#All],[No]:[Which Group Does Student Participate In?
(optional)]],23,FALSE)</f>
        <v>0</v>
      </c>
      <c r="H75" s="29"/>
      <c r="I75" s="29"/>
      <c r="J75" s="29"/>
      <c r="K75" s="29"/>
      <c r="L75" s="29"/>
      <c r="M75" s="29"/>
      <c r="N75" s="29"/>
      <c r="O75" s="29"/>
      <c r="P75" s="29"/>
      <c r="Q75" s="29"/>
      <c r="R75" s="29"/>
      <c r="S75" s="9"/>
      <c r="T75" s="9"/>
      <c r="U75" s="9"/>
      <c r="V75" s="9"/>
      <c r="W75" s="9"/>
      <c r="X75" s="9"/>
      <c r="Y75" s="9"/>
      <c r="Z75" s="9"/>
      <c r="AA75" s="9"/>
      <c r="AB75" s="9"/>
      <c r="AC75" s="9"/>
      <c r="AD75" s="9"/>
      <c r="AE75" s="9"/>
      <c r="AF75" s="9"/>
      <c r="AG75" s="9"/>
      <c r="AH75" s="9"/>
      <c r="AI75" s="9"/>
      <c r="AJ75" s="9"/>
      <c r="AK75" s="9"/>
      <c r="AL75" s="11">
        <f t="shared" si="4"/>
        <v>0</v>
      </c>
      <c r="AM75" s="11">
        <f t="shared" si="5"/>
        <v>0</v>
      </c>
      <c r="AN75" s="47" t="e">
        <f t="shared" si="6"/>
        <v>#DIV/0!</v>
      </c>
      <c r="AO75" s="11">
        <f>AL75+AUG!AJ75+JUL!AJ75</f>
        <v>0</v>
      </c>
      <c r="AP75" s="11">
        <f>AM75+AUG!AK75+JUL!AK75</f>
        <v>0</v>
      </c>
      <c r="AQ75" s="196" t="e">
        <f t="shared" si="7"/>
        <v>#DIV/0!</v>
      </c>
    </row>
    <row r="76" spans="1:43" x14ac:dyDescent="0.25">
      <c r="A76" s="10">
        <v>75</v>
      </c>
      <c r="B76" s="11">
        <f>VLOOKUP($A76,Table2[[No]:[Date Student Last Attended Program
(mm/dd/yyyy)]],2,FALSE)</f>
        <v>0</v>
      </c>
      <c r="C76" s="11">
        <f>VLOOKUP($A76,Table2[[No]:[Date Student Last Attended Program
(mm/dd/yyyy)]],4,FALSE)</f>
        <v>0</v>
      </c>
      <c r="D76" s="11">
        <f>VLOOKUP($A76,Table2[[No]:[Date Student Last Attended Program
(mm/dd/yyyy)]],14,FALSE)</f>
        <v>0</v>
      </c>
      <c r="E76" s="207">
        <f>VLOOKUP($A76,Table2[[No]:[Date Student Last Attended Program
(mm/dd/yyyy)]],17,FALSE)</f>
        <v>0</v>
      </c>
      <c r="F76" s="207">
        <f>VLOOKUP($A76,Table2[[No]:[Date Student Last Attended Program
(mm/dd/yyyy)]],18,FALSE)</f>
        <v>0</v>
      </c>
      <c r="G76" s="209">
        <f>VLOOKUP($A76,Table2[[#All],[No]:[Which Group Does Student Participate In?
(optional)]],23,FALSE)</f>
        <v>0</v>
      </c>
      <c r="H76" s="29"/>
      <c r="I76" s="29"/>
      <c r="J76" s="29"/>
      <c r="K76" s="29"/>
      <c r="L76" s="29"/>
      <c r="M76" s="29"/>
      <c r="N76" s="29"/>
      <c r="O76" s="29"/>
      <c r="P76" s="29"/>
      <c r="Q76" s="29"/>
      <c r="R76" s="29"/>
      <c r="S76" s="9"/>
      <c r="T76" s="9"/>
      <c r="U76" s="9"/>
      <c r="V76" s="9"/>
      <c r="W76" s="9"/>
      <c r="X76" s="9"/>
      <c r="Y76" s="9"/>
      <c r="Z76" s="9"/>
      <c r="AA76" s="9"/>
      <c r="AB76" s="9"/>
      <c r="AC76" s="9"/>
      <c r="AD76" s="9"/>
      <c r="AE76" s="9"/>
      <c r="AF76" s="9"/>
      <c r="AG76" s="9"/>
      <c r="AH76" s="9"/>
      <c r="AI76" s="9"/>
      <c r="AJ76" s="9"/>
      <c r="AK76" s="9"/>
      <c r="AL76" s="11">
        <f t="shared" si="4"/>
        <v>0</v>
      </c>
      <c r="AM76" s="11">
        <f t="shared" si="5"/>
        <v>0</v>
      </c>
      <c r="AN76" s="47" t="e">
        <f t="shared" si="6"/>
        <v>#DIV/0!</v>
      </c>
      <c r="AO76" s="11">
        <f>AL76+AUG!AJ76+JUL!AJ76</f>
        <v>0</v>
      </c>
      <c r="AP76" s="11">
        <f>AM76+AUG!AK76+JUL!AK76</f>
        <v>0</v>
      </c>
      <c r="AQ76" s="196" t="e">
        <f t="shared" si="7"/>
        <v>#DIV/0!</v>
      </c>
    </row>
    <row r="77" spans="1:43" x14ac:dyDescent="0.25">
      <c r="A77" s="10">
        <v>76</v>
      </c>
      <c r="B77" s="11">
        <f>VLOOKUP($A77,Table2[[No]:[Date Student Last Attended Program
(mm/dd/yyyy)]],2,FALSE)</f>
        <v>0</v>
      </c>
      <c r="C77" s="11">
        <f>VLOOKUP($A77,Table2[[No]:[Date Student Last Attended Program
(mm/dd/yyyy)]],4,FALSE)</f>
        <v>0</v>
      </c>
      <c r="D77" s="11">
        <f>VLOOKUP($A77,Table2[[No]:[Date Student Last Attended Program
(mm/dd/yyyy)]],14,FALSE)</f>
        <v>0</v>
      </c>
      <c r="E77" s="207">
        <f>VLOOKUP($A77,Table2[[No]:[Date Student Last Attended Program
(mm/dd/yyyy)]],17,FALSE)</f>
        <v>0</v>
      </c>
      <c r="F77" s="207">
        <f>VLOOKUP($A77,Table2[[No]:[Date Student Last Attended Program
(mm/dd/yyyy)]],18,FALSE)</f>
        <v>0</v>
      </c>
      <c r="G77" s="209">
        <f>VLOOKUP($A77,Table2[[#All],[No]:[Which Group Does Student Participate In?
(optional)]],23,FALSE)</f>
        <v>0</v>
      </c>
      <c r="H77" s="29"/>
      <c r="I77" s="29"/>
      <c r="J77" s="29"/>
      <c r="K77" s="29"/>
      <c r="L77" s="29"/>
      <c r="M77" s="29"/>
      <c r="N77" s="29"/>
      <c r="O77" s="29"/>
      <c r="P77" s="29"/>
      <c r="Q77" s="29"/>
      <c r="R77" s="29"/>
      <c r="S77" s="9"/>
      <c r="T77" s="9"/>
      <c r="U77" s="9"/>
      <c r="V77" s="9"/>
      <c r="W77" s="9"/>
      <c r="X77" s="9"/>
      <c r="Y77" s="9"/>
      <c r="Z77" s="9"/>
      <c r="AA77" s="9"/>
      <c r="AB77" s="9"/>
      <c r="AC77" s="9"/>
      <c r="AD77" s="9"/>
      <c r="AE77" s="9"/>
      <c r="AF77" s="9"/>
      <c r="AG77" s="9"/>
      <c r="AH77" s="9"/>
      <c r="AI77" s="9"/>
      <c r="AJ77" s="9"/>
      <c r="AK77" s="9"/>
      <c r="AL77" s="11">
        <f t="shared" si="4"/>
        <v>0</v>
      </c>
      <c r="AM77" s="11">
        <f t="shared" si="5"/>
        <v>0</v>
      </c>
      <c r="AN77" s="47" t="e">
        <f t="shared" si="6"/>
        <v>#DIV/0!</v>
      </c>
      <c r="AO77" s="11">
        <f>AL77+AUG!AJ77+JUL!AJ77</f>
        <v>0</v>
      </c>
      <c r="AP77" s="11">
        <f>AM77+AUG!AK77+JUL!AK77</f>
        <v>0</v>
      </c>
      <c r="AQ77" s="196" t="e">
        <f t="shared" si="7"/>
        <v>#DIV/0!</v>
      </c>
    </row>
    <row r="78" spans="1:43" x14ac:dyDescent="0.25">
      <c r="A78" s="10">
        <v>77</v>
      </c>
      <c r="B78" s="11">
        <f>VLOOKUP($A78,Table2[[No]:[Date Student Last Attended Program
(mm/dd/yyyy)]],2,FALSE)</f>
        <v>0</v>
      </c>
      <c r="C78" s="11">
        <f>VLOOKUP($A78,Table2[[No]:[Date Student Last Attended Program
(mm/dd/yyyy)]],4,FALSE)</f>
        <v>0</v>
      </c>
      <c r="D78" s="11">
        <f>VLOOKUP($A78,Table2[[No]:[Date Student Last Attended Program
(mm/dd/yyyy)]],14,FALSE)</f>
        <v>0</v>
      </c>
      <c r="E78" s="207">
        <f>VLOOKUP($A78,Table2[[No]:[Date Student Last Attended Program
(mm/dd/yyyy)]],17,FALSE)</f>
        <v>0</v>
      </c>
      <c r="F78" s="207">
        <f>VLOOKUP($A78,Table2[[No]:[Date Student Last Attended Program
(mm/dd/yyyy)]],18,FALSE)</f>
        <v>0</v>
      </c>
      <c r="G78" s="209">
        <f>VLOOKUP($A78,Table2[[#All],[No]:[Which Group Does Student Participate In?
(optional)]],23,FALSE)</f>
        <v>0</v>
      </c>
      <c r="H78" s="29"/>
      <c r="I78" s="29"/>
      <c r="J78" s="29"/>
      <c r="K78" s="29"/>
      <c r="L78" s="29"/>
      <c r="M78" s="29"/>
      <c r="N78" s="29"/>
      <c r="O78" s="29"/>
      <c r="P78" s="29"/>
      <c r="Q78" s="29"/>
      <c r="R78" s="29"/>
      <c r="S78" s="9"/>
      <c r="T78" s="9"/>
      <c r="U78" s="9"/>
      <c r="V78" s="9"/>
      <c r="W78" s="9"/>
      <c r="X78" s="9"/>
      <c r="Y78" s="9"/>
      <c r="Z78" s="9"/>
      <c r="AA78" s="9"/>
      <c r="AB78" s="9"/>
      <c r="AC78" s="9"/>
      <c r="AD78" s="9"/>
      <c r="AE78" s="9"/>
      <c r="AF78" s="9"/>
      <c r="AG78" s="9"/>
      <c r="AH78" s="9"/>
      <c r="AI78" s="9"/>
      <c r="AJ78" s="9"/>
      <c r="AK78" s="9"/>
      <c r="AL78" s="11">
        <f t="shared" si="4"/>
        <v>0</v>
      </c>
      <c r="AM78" s="11">
        <f t="shared" si="5"/>
        <v>0</v>
      </c>
      <c r="AN78" s="47" t="e">
        <f t="shared" si="6"/>
        <v>#DIV/0!</v>
      </c>
      <c r="AO78" s="11">
        <f>AL78+AUG!AJ78+JUL!AJ78</f>
        <v>0</v>
      </c>
      <c r="AP78" s="11">
        <f>AM78+AUG!AK78+JUL!AK78</f>
        <v>0</v>
      </c>
      <c r="AQ78" s="196" t="e">
        <f t="shared" si="7"/>
        <v>#DIV/0!</v>
      </c>
    </row>
    <row r="79" spans="1:43" x14ac:dyDescent="0.25">
      <c r="A79" s="10">
        <v>78</v>
      </c>
      <c r="B79" s="11">
        <f>VLOOKUP($A79,Table2[[No]:[Date Student Last Attended Program
(mm/dd/yyyy)]],2,FALSE)</f>
        <v>0</v>
      </c>
      <c r="C79" s="11">
        <f>VLOOKUP($A79,Table2[[No]:[Date Student Last Attended Program
(mm/dd/yyyy)]],4,FALSE)</f>
        <v>0</v>
      </c>
      <c r="D79" s="11">
        <f>VLOOKUP($A79,Table2[[No]:[Date Student Last Attended Program
(mm/dd/yyyy)]],14,FALSE)</f>
        <v>0</v>
      </c>
      <c r="E79" s="207">
        <f>VLOOKUP($A79,Table2[[No]:[Date Student Last Attended Program
(mm/dd/yyyy)]],17,FALSE)</f>
        <v>0</v>
      </c>
      <c r="F79" s="207">
        <f>VLOOKUP($A79,Table2[[No]:[Date Student Last Attended Program
(mm/dd/yyyy)]],18,FALSE)</f>
        <v>0</v>
      </c>
      <c r="G79" s="209">
        <f>VLOOKUP($A79,Table2[[#All],[No]:[Which Group Does Student Participate In?
(optional)]],23,FALSE)</f>
        <v>0</v>
      </c>
      <c r="H79" s="29"/>
      <c r="I79" s="29"/>
      <c r="J79" s="29"/>
      <c r="K79" s="29"/>
      <c r="L79" s="29"/>
      <c r="M79" s="29"/>
      <c r="N79" s="29"/>
      <c r="O79" s="29"/>
      <c r="P79" s="29"/>
      <c r="Q79" s="29"/>
      <c r="R79" s="29"/>
      <c r="S79" s="9"/>
      <c r="T79" s="9"/>
      <c r="U79" s="9"/>
      <c r="V79" s="9"/>
      <c r="W79" s="9"/>
      <c r="X79" s="9"/>
      <c r="Y79" s="9"/>
      <c r="Z79" s="9"/>
      <c r="AA79" s="9"/>
      <c r="AB79" s="9"/>
      <c r="AC79" s="9"/>
      <c r="AD79" s="9"/>
      <c r="AE79" s="9"/>
      <c r="AF79" s="9"/>
      <c r="AG79" s="9"/>
      <c r="AH79" s="9"/>
      <c r="AI79" s="9"/>
      <c r="AJ79" s="9"/>
      <c r="AK79" s="9"/>
      <c r="AL79" s="11">
        <f t="shared" si="4"/>
        <v>0</v>
      </c>
      <c r="AM79" s="11">
        <f t="shared" si="5"/>
        <v>0</v>
      </c>
      <c r="AN79" s="47" t="e">
        <f t="shared" si="6"/>
        <v>#DIV/0!</v>
      </c>
      <c r="AO79" s="11">
        <f>AL79+AUG!AJ79+JUL!AJ79</f>
        <v>0</v>
      </c>
      <c r="AP79" s="11">
        <f>AM79+AUG!AK79+JUL!AK79</f>
        <v>0</v>
      </c>
      <c r="AQ79" s="196" t="e">
        <f t="shared" si="7"/>
        <v>#DIV/0!</v>
      </c>
    </row>
    <row r="80" spans="1:43" x14ac:dyDescent="0.25">
      <c r="A80" s="10">
        <v>79</v>
      </c>
      <c r="B80" s="11">
        <f>VLOOKUP($A80,Table2[[No]:[Date Student Last Attended Program
(mm/dd/yyyy)]],2,FALSE)</f>
        <v>0</v>
      </c>
      <c r="C80" s="11">
        <f>VLOOKUP($A80,Table2[[No]:[Date Student Last Attended Program
(mm/dd/yyyy)]],4,FALSE)</f>
        <v>0</v>
      </c>
      <c r="D80" s="11">
        <f>VLOOKUP($A80,Table2[[No]:[Date Student Last Attended Program
(mm/dd/yyyy)]],14,FALSE)</f>
        <v>0</v>
      </c>
      <c r="E80" s="207">
        <f>VLOOKUP($A80,Table2[[No]:[Date Student Last Attended Program
(mm/dd/yyyy)]],17,FALSE)</f>
        <v>0</v>
      </c>
      <c r="F80" s="207">
        <f>VLOOKUP($A80,Table2[[No]:[Date Student Last Attended Program
(mm/dd/yyyy)]],18,FALSE)</f>
        <v>0</v>
      </c>
      <c r="G80" s="209">
        <f>VLOOKUP($A80,Table2[[#All],[No]:[Which Group Does Student Participate In?
(optional)]],23,FALSE)</f>
        <v>0</v>
      </c>
      <c r="H80" s="29"/>
      <c r="I80" s="29"/>
      <c r="J80" s="29"/>
      <c r="K80" s="29"/>
      <c r="L80" s="29"/>
      <c r="M80" s="29"/>
      <c r="N80" s="29"/>
      <c r="O80" s="29"/>
      <c r="P80" s="29"/>
      <c r="Q80" s="29"/>
      <c r="R80" s="29"/>
      <c r="S80" s="9"/>
      <c r="T80" s="9"/>
      <c r="U80" s="9"/>
      <c r="V80" s="9"/>
      <c r="W80" s="9"/>
      <c r="X80" s="9"/>
      <c r="Y80" s="9"/>
      <c r="Z80" s="9"/>
      <c r="AA80" s="9"/>
      <c r="AB80" s="9"/>
      <c r="AC80" s="9"/>
      <c r="AD80" s="9"/>
      <c r="AE80" s="9"/>
      <c r="AF80" s="9"/>
      <c r="AG80" s="9"/>
      <c r="AH80" s="9"/>
      <c r="AI80" s="9"/>
      <c r="AJ80" s="9"/>
      <c r="AK80" s="9"/>
      <c r="AL80" s="11">
        <f t="shared" si="4"/>
        <v>0</v>
      </c>
      <c r="AM80" s="11">
        <f t="shared" si="5"/>
        <v>0</v>
      </c>
      <c r="AN80" s="47" t="e">
        <f t="shared" si="6"/>
        <v>#DIV/0!</v>
      </c>
      <c r="AO80" s="11">
        <f>AL80+AUG!AJ80+JUL!AJ80</f>
        <v>0</v>
      </c>
      <c r="AP80" s="11">
        <f>AM80+AUG!AK80+JUL!AK80</f>
        <v>0</v>
      </c>
      <c r="AQ80" s="196" t="e">
        <f t="shared" si="7"/>
        <v>#DIV/0!</v>
      </c>
    </row>
    <row r="81" spans="1:43" x14ac:dyDescent="0.25">
      <c r="A81" s="10">
        <v>80</v>
      </c>
      <c r="B81" s="11">
        <f>VLOOKUP($A81,Table2[[No]:[Date Student Last Attended Program
(mm/dd/yyyy)]],2,FALSE)</f>
        <v>0</v>
      </c>
      <c r="C81" s="11">
        <f>VLOOKUP($A81,Table2[[No]:[Date Student Last Attended Program
(mm/dd/yyyy)]],4,FALSE)</f>
        <v>0</v>
      </c>
      <c r="D81" s="11">
        <f>VLOOKUP($A81,Table2[[No]:[Date Student Last Attended Program
(mm/dd/yyyy)]],14,FALSE)</f>
        <v>0</v>
      </c>
      <c r="E81" s="207">
        <f>VLOOKUP($A81,Table2[[No]:[Date Student Last Attended Program
(mm/dd/yyyy)]],17,FALSE)</f>
        <v>0</v>
      </c>
      <c r="F81" s="207">
        <f>VLOOKUP($A81,Table2[[No]:[Date Student Last Attended Program
(mm/dd/yyyy)]],18,FALSE)</f>
        <v>0</v>
      </c>
      <c r="G81" s="209">
        <f>VLOOKUP($A81,Table2[[#All],[No]:[Which Group Does Student Participate In?
(optional)]],23,FALSE)</f>
        <v>0</v>
      </c>
      <c r="H81" s="29"/>
      <c r="I81" s="29"/>
      <c r="J81" s="29"/>
      <c r="K81" s="29"/>
      <c r="L81" s="29"/>
      <c r="M81" s="29"/>
      <c r="N81" s="29"/>
      <c r="O81" s="29"/>
      <c r="P81" s="29"/>
      <c r="Q81" s="29"/>
      <c r="R81" s="29"/>
      <c r="S81" s="9"/>
      <c r="T81" s="9"/>
      <c r="U81" s="9"/>
      <c r="V81" s="9"/>
      <c r="W81" s="9"/>
      <c r="X81" s="9"/>
      <c r="Y81" s="9"/>
      <c r="Z81" s="9"/>
      <c r="AA81" s="9"/>
      <c r="AB81" s="9"/>
      <c r="AC81" s="9"/>
      <c r="AD81" s="9"/>
      <c r="AE81" s="9"/>
      <c r="AF81" s="9"/>
      <c r="AG81" s="9"/>
      <c r="AH81" s="9"/>
      <c r="AI81" s="9"/>
      <c r="AJ81" s="9"/>
      <c r="AK81" s="9"/>
      <c r="AL81" s="11">
        <f t="shared" si="4"/>
        <v>0</v>
      </c>
      <c r="AM81" s="11">
        <f t="shared" si="5"/>
        <v>0</v>
      </c>
      <c r="AN81" s="47" t="e">
        <f t="shared" si="6"/>
        <v>#DIV/0!</v>
      </c>
      <c r="AO81" s="11">
        <f>AL81+AUG!AJ81+JUL!AJ81</f>
        <v>0</v>
      </c>
      <c r="AP81" s="11">
        <f>AM81+AUG!AK81+JUL!AK81</f>
        <v>0</v>
      </c>
      <c r="AQ81" s="196" t="e">
        <f t="shared" si="7"/>
        <v>#DIV/0!</v>
      </c>
    </row>
    <row r="82" spans="1:43" x14ac:dyDescent="0.25">
      <c r="A82" s="10">
        <v>81</v>
      </c>
      <c r="B82" s="11">
        <f>VLOOKUP($A82,Table2[[No]:[Date Student Last Attended Program
(mm/dd/yyyy)]],2,FALSE)</f>
        <v>0</v>
      </c>
      <c r="C82" s="11">
        <f>VLOOKUP($A82,Table2[[No]:[Date Student Last Attended Program
(mm/dd/yyyy)]],4,FALSE)</f>
        <v>0</v>
      </c>
      <c r="D82" s="11">
        <f>VLOOKUP($A82,Table2[[No]:[Date Student Last Attended Program
(mm/dd/yyyy)]],14,FALSE)</f>
        <v>0</v>
      </c>
      <c r="E82" s="207">
        <f>VLOOKUP($A82,Table2[[No]:[Date Student Last Attended Program
(mm/dd/yyyy)]],17,FALSE)</f>
        <v>0</v>
      </c>
      <c r="F82" s="207">
        <f>VLOOKUP($A82,Table2[[No]:[Date Student Last Attended Program
(mm/dd/yyyy)]],18,FALSE)</f>
        <v>0</v>
      </c>
      <c r="G82" s="209">
        <f>VLOOKUP($A82,Table2[[#All],[No]:[Which Group Does Student Participate In?
(optional)]],23,FALSE)</f>
        <v>0</v>
      </c>
      <c r="H82" s="29"/>
      <c r="I82" s="29"/>
      <c r="J82" s="29"/>
      <c r="K82" s="29"/>
      <c r="L82" s="29"/>
      <c r="M82" s="29"/>
      <c r="N82" s="29"/>
      <c r="O82" s="29"/>
      <c r="P82" s="29"/>
      <c r="Q82" s="29"/>
      <c r="R82" s="29"/>
      <c r="S82" s="9"/>
      <c r="T82" s="9"/>
      <c r="U82" s="9"/>
      <c r="V82" s="9"/>
      <c r="W82" s="9"/>
      <c r="X82" s="9"/>
      <c r="Y82" s="9"/>
      <c r="Z82" s="9"/>
      <c r="AA82" s="9"/>
      <c r="AB82" s="9"/>
      <c r="AC82" s="9"/>
      <c r="AD82" s="9"/>
      <c r="AE82" s="9"/>
      <c r="AF82" s="9"/>
      <c r="AG82" s="9"/>
      <c r="AH82" s="9"/>
      <c r="AI82" s="9"/>
      <c r="AJ82" s="9"/>
      <c r="AK82" s="9"/>
      <c r="AL82" s="11">
        <f t="shared" si="4"/>
        <v>0</v>
      </c>
      <c r="AM82" s="11">
        <f t="shared" si="5"/>
        <v>0</v>
      </c>
      <c r="AN82" s="47" t="e">
        <f t="shared" si="6"/>
        <v>#DIV/0!</v>
      </c>
      <c r="AO82" s="11">
        <f>AL82+AUG!AJ82+JUL!AJ82</f>
        <v>0</v>
      </c>
      <c r="AP82" s="11">
        <f>AM82+AUG!AK82+JUL!AK82</f>
        <v>0</v>
      </c>
      <c r="AQ82" s="196" t="e">
        <f t="shared" si="7"/>
        <v>#DIV/0!</v>
      </c>
    </row>
    <row r="83" spans="1:43" x14ac:dyDescent="0.25">
      <c r="A83" s="10">
        <v>82</v>
      </c>
      <c r="B83" s="11">
        <f>VLOOKUP($A83,Table2[[No]:[Date Student Last Attended Program
(mm/dd/yyyy)]],2,FALSE)</f>
        <v>0</v>
      </c>
      <c r="C83" s="11">
        <f>VLOOKUP($A83,Table2[[No]:[Date Student Last Attended Program
(mm/dd/yyyy)]],4,FALSE)</f>
        <v>0</v>
      </c>
      <c r="D83" s="11">
        <f>VLOOKUP($A83,Table2[[No]:[Date Student Last Attended Program
(mm/dd/yyyy)]],14,FALSE)</f>
        <v>0</v>
      </c>
      <c r="E83" s="207">
        <f>VLOOKUP($A83,Table2[[No]:[Date Student Last Attended Program
(mm/dd/yyyy)]],17,FALSE)</f>
        <v>0</v>
      </c>
      <c r="F83" s="207">
        <f>VLOOKUP($A83,Table2[[No]:[Date Student Last Attended Program
(mm/dd/yyyy)]],18,FALSE)</f>
        <v>0</v>
      </c>
      <c r="G83" s="209">
        <f>VLOOKUP($A83,Table2[[#All],[No]:[Which Group Does Student Participate In?
(optional)]],23,FALSE)</f>
        <v>0</v>
      </c>
      <c r="H83" s="29"/>
      <c r="I83" s="29"/>
      <c r="J83" s="29"/>
      <c r="K83" s="29"/>
      <c r="L83" s="29"/>
      <c r="M83" s="29"/>
      <c r="N83" s="29"/>
      <c r="O83" s="29"/>
      <c r="P83" s="29"/>
      <c r="Q83" s="29"/>
      <c r="R83" s="29"/>
      <c r="S83" s="9"/>
      <c r="T83" s="9"/>
      <c r="U83" s="9"/>
      <c r="V83" s="9"/>
      <c r="W83" s="9"/>
      <c r="X83" s="9"/>
      <c r="Y83" s="9"/>
      <c r="Z83" s="9"/>
      <c r="AA83" s="9"/>
      <c r="AB83" s="9"/>
      <c r="AC83" s="9"/>
      <c r="AD83" s="9"/>
      <c r="AE83" s="9"/>
      <c r="AF83" s="9"/>
      <c r="AG83" s="9"/>
      <c r="AH83" s="9"/>
      <c r="AI83" s="9"/>
      <c r="AJ83" s="9"/>
      <c r="AK83" s="9"/>
      <c r="AL83" s="11">
        <f t="shared" si="4"/>
        <v>0</v>
      </c>
      <c r="AM83" s="11">
        <f t="shared" si="5"/>
        <v>0</v>
      </c>
      <c r="AN83" s="47" t="e">
        <f t="shared" si="6"/>
        <v>#DIV/0!</v>
      </c>
      <c r="AO83" s="11">
        <f>AL83+AUG!AJ83+JUL!AJ83</f>
        <v>0</v>
      </c>
      <c r="AP83" s="11">
        <f>AM83+AUG!AK83+JUL!AK83</f>
        <v>0</v>
      </c>
      <c r="AQ83" s="196" t="e">
        <f t="shared" si="7"/>
        <v>#DIV/0!</v>
      </c>
    </row>
    <row r="84" spans="1:43" x14ac:dyDescent="0.25">
      <c r="A84" s="10">
        <v>83</v>
      </c>
      <c r="B84" s="11">
        <f>VLOOKUP($A84,Table2[[No]:[Date Student Last Attended Program
(mm/dd/yyyy)]],2,FALSE)</f>
        <v>0</v>
      </c>
      <c r="C84" s="11">
        <f>VLOOKUP($A84,Table2[[No]:[Date Student Last Attended Program
(mm/dd/yyyy)]],4,FALSE)</f>
        <v>0</v>
      </c>
      <c r="D84" s="11">
        <f>VLOOKUP($A84,Table2[[No]:[Date Student Last Attended Program
(mm/dd/yyyy)]],14,FALSE)</f>
        <v>0</v>
      </c>
      <c r="E84" s="207">
        <f>VLOOKUP($A84,Table2[[No]:[Date Student Last Attended Program
(mm/dd/yyyy)]],17,FALSE)</f>
        <v>0</v>
      </c>
      <c r="F84" s="207">
        <f>VLOOKUP($A84,Table2[[No]:[Date Student Last Attended Program
(mm/dd/yyyy)]],18,FALSE)</f>
        <v>0</v>
      </c>
      <c r="G84" s="209">
        <f>VLOOKUP($A84,Table2[[#All],[No]:[Which Group Does Student Participate In?
(optional)]],23,FALSE)</f>
        <v>0</v>
      </c>
      <c r="H84" s="29"/>
      <c r="I84" s="29"/>
      <c r="J84" s="29"/>
      <c r="K84" s="29"/>
      <c r="L84" s="29"/>
      <c r="M84" s="29"/>
      <c r="N84" s="29"/>
      <c r="O84" s="29"/>
      <c r="P84" s="29"/>
      <c r="Q84" s="29"/>
      <c r="R84" s="29"/>
      <c r="S84" s="9"/>
      <c r="T84" s="9"/>
      <c r="U84" s="9"/>
      <c r="V84" s="9"/>
      <c r="W84" s="9"/>
      <c r="X84" s="9"/>
      <c r="Y84" s="9"/>
      <c r="Z84" s="9"/>
      <c r="AA84" s="9"/>
      <c r="AB84" s="9"/>
      <c r="AC84" s="9"/>
      <c r="AD84" s="9"/>
      <c r="AE84" s="9"/>
      <c r="AF84" s="9"/>
      <c r="AG84" s="9"/>
      <c r="AH84" s="9"/>
      <c r="AI84" s="9"/>
      <c r="AJ84" s="9"/>
      <c r="AK84" s="9"/>
      <c r="AL84" s="11">
        <f t="shared" si="4"/>
        <v>0</v>
      </c>
      <c r="AM84" s="11">
        <f t="shared" si="5"/>
        <v>0</v>
      </c>
      <c r="AN84" s="47" t="e">
        <f t="shared" si="6"/>
        <v>#DIV/0!</v>
      </c>
      <c r="AO84" s="11">
        <f>AL84+AUG!AJ84+JUL!AJ84</f>
        <v>0</v>
      </c>
      <c r="AP84" s="11">
        <f>AM84+AUG!AK84+JUL!AK84</f>
        <v>0</v>
      </c>
      <c r="AQ84" s="196" t="e">
        <f t="shared" si="7"/>
        <v>#DIV/0!</v>
      </c>
    </row>
    <row r="85" spans="1:43" x14ac:dyDescent="0.25">
      <c r="A85" s="10">
        <v>84</v>
      </c>
      <c r="B85" s="11">
        <f>VLOOKUP($A85,Table2[[No]:[Date Student Last Attended Program
(mm/dd/yyyy)]],2,FALSE)</f>
        <v>0</v>
      </c>
      <c r="C85" s="11">
        <f>VLOOKUP($A85,Table2[[No]:[Date Student Last Attended Program
(mm/dd/yyyy)]],4,FALSE)</f>
        <v>0</v>
      </c>
      <c r="D85" s="11">
        <f>VLOOKUP($A85,Table2[[No]:[Date Student Last Attended Program
(mm/dd/yyyy)]],14,FALSE)</f>
        <v>0</v>
      </c>
      <c r="E85" s="207">
        <f>VLOOKUP($A85,Table2[[No]:[Date Student Last Attended Program
(mm/dd/yyyy)]],17,FALSE)</f>
        <v>0</v>
      </c>
      <c r="F85" s="207">
        <f>VLOOKUP($A85,Table2[[No]:[Date Student Last Attended Program
(mm/dd/yyyy)]],18,FALSE)</f>
        <v>0</v>
      </c>
      <c r="G85" s="209">
        <f>VLOOKUP($A85,Table2[[#All],[No]:[Which Group Does Student Participate In?
(optional)]],23,FALSE)</f>
        <v>0</v>
      </c>
      <c r="H85" s="29"/>
      <c r="I85" s="29"/>
      <c r="J85" s="29"/>
      <c r="K85" s="29"/>
      <c r="L85" s="29"/>
      <c r="M85" s="29"/>
      <c r="N85" s="29"/>
      <c r="O85" s="29"/>
      <c r="P85" s="29"/>
      <c r="Q85" s="29"/>
      <c r="R85" s="29"/>
      <c r="S85" s="9"/>
      <c r="T85" s="9"/>
      <c r="U85" s="9"/>
      <c r="V85" s="9"/>
      <c r="W85" s="9"/>
      <c r="X85" s="9"/>
      <c r="Y85" s="9"/>
      <c r="Z85" s="9"/>
      <c r="AA85" s="9"/>
      <c r="AB85" s="9"/>
      <c r="AC85" s="9"/>
      <c r="AD85" s="9"/>
      <c r="AE85" s="9"/>
      <c r="AF85" s="9"/>
      <c r="AG85" s="9"/>
      <c r="AH85" s="9"/>
      <c r="AI85" s="9"/>
      <c r="AJ85" s="9"/>
      <c r="AK85" s="9"/>
      <c r="AL85" s="11">
        <f t="shared" si="4"/>
        <v>0</v>
      </c>
      <c r="AM85" s="11">
        <f t="shared" si="5"/>
        <v>0</v>
      </c>
      <c r="AN85" s="47" t="e">
        <f t="shared" si="6"/>
        <v>#DIV/0!</v>
      </c>
      <c r="AO85" s="11">
        <f>AL85+AUG!AJ85+JUL!AJ85</f>
        <v>0</v>
      </c>
      <c r="AP85" s="11">
        <f>AM85+AUG!AK85+JUL!AK85</f>
        <v>0</v>
      </c>
      <c r="AQ85" s="196" t="e">
        <f t="shared" si="7"/>
        <v>#DIV/0!</v>
      </c>
    </row>
    <row r="86" spans="1:43" x14ac:dyDescent="0.25">
      <c r="A86" s="10">
        <v>85</v>
      </c>
      <c r="B86" s="11">
        <f>VLOOKUP($A86,Table2[[No]:[Date Student Last Attended Program
(mm/dd/yyyy)]],2,FALSE)</f>
        <v>0</v>
      </c>
      <c r="C86" s="11">
        <f>VLOOKUP($A86,Table2[[No]:[Date Student Last Attended Program
(mm/dd/yyyy)]],4,FALSE)</f>
        <v>0</v>
      </c>
      <c r="D86" s="11">
        <f>VLOOKUP($A86,Table2[[No]:[Date Student Last Attended Program
(mm/dd/yyyy)]],14,FALSE)</f>
        <v>0</v>
      </c>
      <c r="E86" s="207">
        <f>VLOOKUP($A86,Table2[[No]:[Date Student Last Attended Program
(mm/dd/yyyy)]],17,FALSE)</f>
        <v>0</v>
      </c>
      <c r="F86" s="207">
        <f>VLOOKUP($A86,Table2[[No]:[Date Student Last Attended Program
(mm/dd/yyyy)]],18,FALSE)</f>
        <v>0</v>
      </c>
      <c r="G86" s="209">
        <f>VLOOKUP($A86,Table2[[#All],[No]:[Which Group Does Student Participate In?
(optional)]],23,FALSE)</f>
        <v>0</v>
      </c>
      <c r="H86" s="29"/>
      <c r="I86" s="29"/>
      <c r="J86" s="29"/>
      <c r="K86" s="29"/>
      <c r="L86" s="29"/>
      <c r="M86" s="29"/>
      <c r="N86" s="29"/>
      <c r="O86" s="29"/>
      <c r="P86" s="29"/>
      <c r="Q86" s="29"/>
      <c r="R86" s="29"/>
      <c r="S86" s="9"/>
      <c r="T86" s="9"/>
      <c r="U86" s="9"/>
      <c r="V86" s="9"/>
      <c r="W86" s="9"/>
      <c r="X86" s="9"/>
      <c r="Y86" s="9"/>
      <c r="Z86" s="9"/>
      <c r="AA86" s="9"/>
      <c r="AB86" s="9"/>
      <c r="AC86" s="9"/>
      <c r="AD86" s="9"/>
      <c r="AE86" s="9"/>
      <c r="AF86" s="9"/>
      <c r="AG86" s="9"/>
      <c r="AH86" s="9"/>
      <c r="AI86" s="9"/>
      <c r="AJ86" s="9"/>
      <c r="AK86" s="9"/>
      <c r="AL86" s="11">
        <f t="shared" si="4"/>
        <v>0</v>
      </c>
      <c r="AM86" s="11">
        <f t="shared" si="5"/>
        <v>0</v>
      </c>
      <c r="AN86" s="47" t="e">
        <f t="shared" si="6"/>
        <v>#DIV/0!</v>
      </c>
      <c r="AO86" s="11">
        <f>AL86+AUG!AJ86+JUL!AJ86</f>
        <v>0</v>
      </c>
      <c r="AP86" s="11">
        <f>AM86+AUG!AK86+JUL!AK86</f>
        <v>0</v>
      </c>
      <c r="AQ86" s="196" t="e">
        <f t="shared" si="7"/>
        <v>#DIV/0!</v>
      </c>
    </row>
    <row r="87" spans="1:43" x14ac:dyDescent="0.25">
      <c r="A87" s="10">
        <v>86</v>
      </c>
      <c r="B87" s="11">
        <f>VLOOKUP($A87,Table2[[No]:[Date Student Last Attended Program
(mm/dd/yyyy)]],2,FALSE)</f>
        <v>0</v>
      </c>
      <c r="C87" s="11">
        <f>VLOOKUP($A87,Table2[[No]:[Date Student Last Attended Program
(mm/dd/yyyy)]],4,FALSE)</f>
        <v>0</v>
      </c>
      <c r="D87" s="11">
        <f>VLOOKUP($A87,Table2[[No]:[Date Student Last Attended Program
(mm/dd/yyyy)]],14,FALSE)</f>
        <v>0</v>
      </c>
      <c r="E87" s="207">
        <f>VLOOKUP($A87,Table2[[No]:[Date Student Last Attended Program
(mm/dd/yyyy)]],17,FALSE)</f>
        <v>0</v>
      </c>
      <c r="F87" s="207">
        <f>VLOOKUP($A87,Table2[[No]:[Date Student Last Attended Program
(mm/dd/yyyy)]],18,FALSE)</f>
        <v>0</v>
      </c>
      <c r="G87" s="209">
        <f>VLOOKUP($A87,Table2[[#All],[No]:[Which Group Does Student Participate In?
(optional)]],23,FALSE)</f>
        <v>0</v>
      </c>
      <c r="H87" s="29"/>
      <c r="I87" s="29"/>
      <c r="J87" s="29"/>
      <c r="K87" s="29"/>
      <c r="L87" s="29"/>
      <c r="M87" s="29"/>
      <c r="N87" s="29"/>
      <c r="O87" s="29"/>
      <c r="P87" s="29"/>
      <c r="Q87" s="29"/>
      <c r="R87" s="29"/>
      <c r="S87" s="9"/>
      <c r="T87" s="9"/>
      <c r="U87" s="9"/>
      <c r="V87" s="9"/>
      <c r="W87" s="9"/>
      <c r="X87" s="9"/>
      <c r="Y87" s="9"/>
      <c r="Z87" s="9"/>
      <c r="AA87" s="9"/>
      <c r="AB87" s="9"/>
      <c r="AC87" s="9"/>
      <c r="AD87" s="9"/>
      <c r="AE87" s="9"/>
      <c r="AF87" s="9"/>
      <c r="AG87" s="9"/>
      <c r="AH87" s="9"/>
      <c r="AI87" s="9"/>
      <c r="AJ87" s="9"/>
      <c r="AK87" s="9"/>
      <c r="AL87" s="11">
        <f t="shared" si="4"/>
        <v>0</v>
      </c>
      <c r="AM87" s="11">
        <f t="shared" si="5"/>
        <v>0</v>
      </c>
      <c r="AN87" s="47" t="e">
        <f t="shared" si="6"/>
        <v>#DIV/0!</v>
      </c>
      <c r="AO87" s="11">
        <f>AL87+AUG!AJ87+JUL!AJ87</f>
        <v>0</v>
      </c>
      <c r="AP87" s="11">
        <f>AM87+AUG!AK87+JUL!AK87</f>
        <v>0</v>
      </c>
      <c r="AQ87" s="196" t="e">
        <f t="shared" si="7"/>
        <v>#DIV/0!</v>
      </c>
    </row>
    <row r="88" spans="1:43" x14ac:dyDescent="0.25">
      <c r="A88" s="10">
        <v>87</v>
      </c>
      <c r="B88" s="11">
        <f>VLOOKUP($A88,Table2[[No]:[Date Student Last Attended Program
(mm/dd/yyyy)]],2,FALSE)</f>
        <v>0</v>
      </c>
      <c r="C88" s="11">
        <f>VLOOKUP($A88,Table2[[No]:[Date Student Last Attended Program
(mm/dd/yyyy)]],4,FALSE)</f>
        <v>0</v>
      </c>
      <c r="D88" s="11">
        <f>VLOOKUP($A88,Table2[[No]:[Date Student Last Attended Program
(mm/dd/yyyy)]],14,FALSE)</f>
        <v>0</v>
      </c>
      <c r="E88" s="207">
        <f>VLOOKUP($A88,Table2[[No]:[Date Student Last Attended Program
(mm/dd/yyyy)]],17,FALSE)</f>
        <v>0</v>
      </c>
      <c r="F88" s="207">
        <f>VLOOKUP($A88,Table2[[No]:[Date Student Last Attended Program
(mm/dd/yyyy)]],18,FALSE)</f>
        <v>0</v>
      </c>
      <c r="G88" s="209">
        <f>VLOOKUP($A88,Table2[[#All],[No]:[Which Group Does Student Participate In?
(optional)]],23,FALSE)</f>
        <v>0</v>
      </c>
      <c r="H88" s="29"/>
      <c r="I88" s="29"/>
      <c r="J88" s="29"/>
      <c r="K88" s="29"/>
      <c r="L88" s="29"/>
      <c r="M88" s="29"/>
      <c r="N88" s="29"/>
      <c r="O88" s="29"/>
      <c r="P88" s="29"/>
      <c r="Q88" s="29"/>
      <c r="R88" s="29"/>
      <c r="S88" s="9"/>
      <c r="T88" s="9"/>
      <c r="U88" s="9"/>
      <c r="V88" s="9"/>
      <c r="W88" s="9"/>
      <c r="X88" s="9"/>
      <c r="Y88" s="9"/>
      <c r="Z88" s="9"/>
      <c r="AA88" s="9"/>
      <c r="AB88" s="9"/>
      <c r="AC88" s="9"/>
      <c r="AD88" s="9"/>
      <c r="AE88" s="9"/>
      <c r="AF88" s="9"/>
      <c r="AG88" s="9"/>
      <c r="AH88" s="9"/>
      <c r="AI88" s="9"/>
      <c r="AJ88" s="9"/>
      <c r="AK88" s="9"/>
      <c r="AL88" s="11">
        <f t="shared" si="4"/>
        <v>0</v>
      </c>
      <c r="AM88" s="11">
        <f t="shared" si="5"/>
        <v>0</v>
      </c>
      <c r="AN88" s="47" t="e">
        <f t="shared" si="6"/>
        <v>#DIV/0!</v>
      </c>
      <c r="AO88" s="11">
        <f>AL88+AUG!AJ88+JUL!AJ88</f>
        <v>0</v>
      </c>
      <c r="AP88" s="11">
        <f>AM88+AUG!AK88+JUL!AK88</f>
        <v>0</v>
      </c>
      <c r="AQ88" s="196" t="e">
        <f t="shared" si="7"/>
        <v>#DIV/0!</v>
      </c>
    </row>
    <row r="89" spans="1:43" x14ac:dyDescent="0.25">
      <c r="A89" s="10">
        <v>88</v>
      </c>
      <c r="B89" s="11">
        <f>VLOOKUP($A89,Table2[[No]:[Date Student Last Attended Program
(mm/dd/yyyy)]],2,FALSE)</f>
        <v>0</v>
      </c>
      <c r="C89" s="11">
        <f>VLOOKUP($A89,Table2[[No]:[Date Student Last Attended Program
(mm/dd/yyyy)]],4,FALSE)</f>
        <v>0</v>
      </c>
      <c r="D89" s="11">
        <f>VLOOKUP($A89,Table2[[No]:[Date Student Last Attended Program
(mm/dd/yyyy)]],14,FALSE)</f>
        <v>0</v>
      </c>
      <c r="E89" s="207">
        <f>VLOOKUP($A89,Table2[[No]:[Date Student Last Attended Program
(mm/dd/yyyy)]],17,FALSE)</f>
        <v>0</v>
      </c>
      <c r="F89" s="207">
        <f>VLOOKUP($A89,Table2[[No]:[Date Student Last Attended Program
(mm/dd/yyyy)]],18,FALSE)</f>
        <v>0</v>
      </c>
      <c r="G89" s="209">
        <f>VLOOKUP($A89,Table2[[#All],[No]:[Which Group Does Student Participate In?
(optional)]],23,FALSE)</f>
        <v>0</v>
      </c>
      <c r="H89" s="29"/>
      <c r="I89" s="29"/>
      <c r="J89" s="29"/>
      <c r="K89" s="29"/>
      <c r="L89" s="29"/>
      <c r="M89" s="29"/>
      <c r="N89" s="29"/>
      <c r="O89" s="29"/>
      <c r="P89" s="29"/>
      <c r="Q89" s="29"/>
      <c r="R89" s="29"/>
      <c r="S89" s="9"/>
      <c r="T89" s="9"/>
      <c r="U89" s="9"/>
      <c r="V89" s="9"/>
      <c r="W89" s="9"/>
      <c r="X89" s="9"/>
      <c r="Y89" s="9"/>
      <c r="Z89" s="9"/>
      <c r="AA89" s="9"/>
      <c r="AB89" s="9"/>
      <c r="AC89" s="9"/>
      <c r="AD89" s="9"/>
      <c r="AE89" s="9"/>
      <c r="AF89" s="9"/>
      <c r="AG89" s="9"/>
      <c r="AH89" s="9"/>
      <c r="AI89" s="9"/>
      <c r="AJ89" s="9"/>
      <c r="AK89" s="9"/>
      <c r="AL89" s="11">
        <f t="shared" si="4"/>
        <v>0</v>
      </c>
      <c r="AM89" s="11">
        <f t="shared" si="5"/>
        <v>0</v>
      </c>
      <c r="AN89" s="47" t="e">
        <f t="shared" si="6"/>
        <v>#DIV/0!</v>
      </c>
      <c r="AO89" s="11">
        <f>AL89+AUG!AJ89+JUL!AJ89</f>
        <v>0</v>
      </c>
      <c r="AP89" s="11">
        <f>AM89+AUG!AK89+JUL!AK89</f>
        <v>0</v>
      </c>
      <c r="AQ89" s="196" t="e">
        <f t="shared" si="7"/>
        <v>#DIV/0!</v>
      </c>
    </row>
    <row r="90" spans="1:43" x14ac:dyDescent="0.25">
      <c r="A90" s="10">
        <v>89</v>
      </c>
      <c r="B90" s="11">
        <f>VLOOKUP($A90,Table2[[No]:[Date Student Last Attended Program
(mm/dd/yyyy)]],2,FALSE)</f>
        <v>0</v>
      </c>
      <c r="C90" s="11">
        <f>VLOOKUP($A90,Table2[[No]:[Date Student Last Attended Program
(mm/dd/yyyy)]],4,FALSE)</f>
        <v>0</v>
      </c>
      <c r="D90" s="11">
        <f>VLOOKUP($A90,Table2[[No]:[Date Student Last Attended Program
(mm/dd/yyyy)]],14,FALSE)</f>
        <v>0</v>
      </c>
      <c r="E90" s="207">
        <f>VLOOKUP($A90,Table2[[No]:[Date Student Last Attended Program
(mm/dd/yyyy)]],17,FALSE)</f>
        <v>0</v>
      </c>
      <c r="F90" s="207">
        <f>VLOOKUP($A90,Table2[[No]:[Date Student Last Attended Program
(mm/dd/yyyy)]],18,FALSE)</f>
        <v>0</v>
      </c>
      <c r="G90" s="209">
        <f>VLOOKUP($A90,Table2[[#All],[No]:[Which Group Does Student Participate In?
(optional)]],23,FALSE)</f>
        <v>0</v>
      </c>
      <c r="H90" s="29"/>
      <c r="I90" s="29"/>
      <c r="J90" s="29"/>
      <c r="K90" s="29"/>
      <c r="L90" s="29"/>
      <c r="M90" s="29"/>
      <c r="N90" s="29"/>
      <c r="O90" s="29"/>
      <c r="P90" s="29"/>
      <c r="Q90" s="29"/>
      <c r="R90" s="29"/>
      <c r="S90" s="9"/>
      <c r="T90" s="9"/>
      <c r="U90" s="9"/>
      <c r="V90" s="9"/>
      <c r="W90" s="9"/>
      <c r="X90" s="9"/>
      <c r="Y90" s="9"/>
      <c r="Z90" s="9"/>
      <c r="AA90" s="9"/>
      <c r="AB90" s="9"/>
      <c r="AC90" s="9"/>
      <c r="AD90" s="9"/>
      <c r="AE90" s="9"/>
      <c r="AF90" s="9"/>
      <c r="AG90" s="9"/>
      <c r="AH90" s="9"/>
      <c r="AI90" s="9"/>
      <c r="AJ90" s="9"/>
      <c r="AK90" s="9"/>
      <c r="AL90" s="11">
        <f t="shared" si="4"/>
        <v>0</v>
      </c>
      <c r="AM90" s="11">
        <f t="shared" si="5"/>
        <v>0</v>
      </c>
      <c r="AN90" s="47" t="e">
        <f t="shared" si="6"/>
        <v>#DIV/0!</v>
      </c>
      <c r="AO90" s="11">
        <f>AL90+AUG!AJ90+JUL!AJ90</f>
        <v>0</v>
      </c>
      <c r="AP90" s="11">
        <f>AM90+AUG!AK90+JUL!AK90</f>
        <v>0</v>
      </c>
      <c r="AQ90" s="196" t="e">
        <f t="shared" si="7"/>
        <v>#DIV/0!</v>
      </c>
    </row>
    <row r="91" spans="1:43" x14ac:dyDescent="0.25">
      <c r="A91" s="10">
        <v>90</v>
      </c>
      <c r="B91" s="11">
        <f>VLOOKUP($A91,Table2[[No]:[Date Student Last Attended Program
(mm/dd/yyyy)]],2,FALSE)</f>
        <v>0</v>
      </c>
      <c r="C91" s="11">
        <f>VLOOKUP($A91,Table2[[No]:[Date Student Last Attended Program
(mm/dd/yyyy)]],4,FALSE)</f>
        <v>0</v>
      </c>
      <c r="D91" s="11">
        <f>VLOOKUP($A91,Table2[[No]:[Date Student Last Attended Program
(mm/dd/yyyy)]],14,FALSE)</f>
        <v>0</v>
      </c>
      <c r="E91" s="207">
        <f>VLOOKUP($A91,Table2[[No]:[Date Student Last Attended Program
(mm/dd/yyyy)]],17,FALSE)</f>
        <v>0</v>
      </c>
      <c r="F91" s="207">
        <f>VLOOKUP($A91,Table2[[No]:[Date Student Last Attended Program
(mm/dd/yyyy)]],18,FALSE)</f>
        <v>0</v>
      </c>
      <c r="G91" s="209">
        <f>VLOOKUP($A91,Table2[[#All],[No]:[Which Group Does Student Participate In?
(optional)]],23,FALSE)</f>
        <v>0</v>
      </c>
      <c r="H91" s="29"/>
      <c r="I91" s="29"/>
      <c r="J91" s="29"/>
      <c r="K91" s="29"/>
      <c r="L91" s="29"/>
      <c r="M91" s="29"/>
      <c r="N91" s="29"/>
      <c r="O91" s="29"/>
      <c r="P91" s="29"/>
      <c r="Q91" s="29"/>
      <c r="R91" s="29"/>
      <c r="S91" s="9"/>
      <c r="T91" s="9"/>
      <c r="U91" s="9"/>
      <c r="V91" s="9"/>
      <c r="W91" s="9"/>
      <c r="X91" s="9"/>
      <c r="Y91" s="9"/>
      <c r="Z91" s="9"/>
      <c r="AA91" s="9"/>
      <c r="AB91" s="9"/>
      <c r="AC91" s="9"/>
      <c r="AD91" s="9"/>
      <c r="AE91" s="9"/>
      <c r="AF91" s="9"/>
      <c r="AG91" s="9"/>
      <c r="AH91" s="9"/>
      <c r="AI91" s="9"/>
      <c r="AJ91" s="9"/>
      <c r="AK91" s="9"/>
      <c r="AL91" s="11">
        <f t="shared" si="4"/>
        <v>0</v>
      </c>
      <c r="AM91" s="11">
        <f t="shared" si="5"/>
        <v>0</v>
      </c>
      <c r="AN91" s="47" t="e">
        <f t="shared" si="6"/>
        <v>#DIV/0!</v>
      </c>
      <c r="AO91" s="11">
        <f>AL91+AUG!AJ91+JUL!AJ91</f>
        <v>0</v>
      </c>
      <c r="AP91" s="11">
        <f>AM91+AUG!AK91+JUL!AK91</f>
        <v>0</v>
      </c>
      <c r="AQ91" s="196" t="e">
        <f t="shared" si="7"/>
        <v>#DIV/0!</v>
      </c>
    </row>
    <row r="92" spans="1:43" x14ac:dyDescent="0.25">
      <c r="A92" s="10">
        <v>91</v>
      </c>
      <c r="B92" s="11">
        <f>VLOOKUP($A92,Table2[[No]:[Date Student Last Attended Program
(mm/dd/yyyy)]],2,FALSE)</f>
        <v>0</v>
      </c>
      <c r="C92" s="11">
        <f>VLOOKUP($A92,Table2[[No]:[Date Student Last Attended Program
(mm/dd/yyyy)]],4,FALSE)</f>
        <v>0</v>
      </c>
      <c r="D92" s="11">
        <f>VLOOKUP($A92,Table2[[No]:[Date Student Last Attended Program
(mm/dd/yyyy)]],14,FALSE)</f>
        <v>0</v>
      </c>
      <c r="E92" s="207">
        <f>VLOOKUP($A92,Table2[[No]:[Date Student Last Attended Program
(mm/dd/yyyy)]],17,FALSE)</f>
        <v>0</v>
      </c>
      <c r="F92" s="207">
        <f>VLOOKUP($A92,Table2[[No]:[Date Student Last Attended Program
(mm/dd/yyyy)]],18,FALSE)</f>
        <v>0</v>
      </c>
      <c r="G92" s="209">
        <f>VLOOKUP($A92,Table2[[#All],[No]:[Which Group Does Student Participate In?
(optional)]],23,FALSE)</f>
        <v>0</v>
      </c>
      <c r="H92" s="29"/>
      <c r="I92" s="29"/>
      <c r="J92" s="29"/>
      <c r="K92" s="29"/>
      <c r="L92" s="29"/>
      <c r="M92" s="29"/>
      <c r="N92" s="29"/>
      <c r="O92" s="29"/>
      <c r="P92" s="29"/>
      <c r="Q92" s="29"/>
      <c r="R92" s="29"/>
      <c r="S92" s="9"/>
      <c r="T92" s="9"/>
      <c r="U92" s="9"/>
      <c r="V92" s="9"/>
      <c r="W92" s="9"/>
      <c r="X92" s="9"/>
      <c r="Y92" s="9"/>
      <c r="Z92" s="9"/>
      <c r="AA92" s="9"/>
      <c r="AB92" s="9"/>
      <c r="AC92" s="9"/>
      <c r="AD92" s="9"/>
      <c r="AE92" s="9"/>
      <c r="AF92" s="9"/>
      <c r="AG92" s="9"/>
      <c r="AH92" s="9"/>
      <c r="AI92" s="9"/>
      <c r="AJ92" s="9"/>
      <c r="AK92" s="9"/>
      <c r="AL92" s="11">
        <f t="shared" si="4"/>
        <v>0</v>
      </c>
      <c r="AM92" s="11">
        <f t="shared" si="5"/>
        <v>0</v>
      </c>
      <c r="AN92" s="47" t="e">
        <f t="shared" si="6"/>
        <v>#DIV/0!</v>
      </c>
      <c r="AO92" s="11">
        <f>AL92+AUG!AJ92+JUL!AJ92</f>
        <v>0</v>
      </c>
      <c r="AP92" s="11">
        <f>AM92+AUG!AK92+JUL!AK92</f>
        <v>0</v>
      </c>
      <c r="AQ92" s="196" t="e">
        <f t="shared" si="7"/>
        <v>#DIV/0!</v>
      </c>
    </row>
    <row r="93" spans="1:43" x14ac:dyDescent="0.25">
      <c r="A93" s="10">
        <v>92</v>
      </c>
      <c r="B93" s="11">
        <f>VLOOKUP($A93,Table2[[No]:[Date Student Last Attended Program
(mm/dd/yyyy)]],2,FALSE)</f>
        <v>0</v>
      </c>
      <c r="C93" s="11">
        <f>VLOOKUP($A93,Table2[[No]:[Date Student Last Attended Program
(mm/dd/yyyy)]],4,FALSE)</f>
        <v>0</v>
      </c>
      <c r="D93" s="11">
        <f>VLOOKUP($A93,Table2[[No]:[Date Student Last Attended Program
(mm/dd/yyyy)]],14,FALSE)</f>
        <v>0</v>
      </c>
      <c r="E93" s="207">
        <f>VLOOKUP($A93,Table2[[No]:[Date Student Last Attended Program
(mm/dd/yyyy)]],17,FALSE)</f>
        <v>0</v>
      </c>
      <c r="F93" s="207">
        <f>VLOOKUP($A93,Table2[[No]:[Date Student Last Attended Program
(mm/dd/yyyy)]],18,FALSE)</f>
        <v>0</v>
      </c>
      <c r="G93" s="209">
        <f>VLOOKUP($A93,Table2[[#All],[No]:[Which Group Does Student Participate In?
(optional)]],23,FALSE)</f>
        <v>0</v>
      </c>
      <c r="H93" s="29"/>
      <c r="I93" s="29"/>
      <c r="J93" s="29"/>
      <c r="K93" s="29"/>
      <c r="L93" s="29"/>
      <c r="M93" s="29"/>
      <c r="N93" s="29"/>
      <c r="O93" s="29"/>
      <c r="P93" s="29"/>
      <c r="Q93" s="29"/>
      <c r="R93" s="29"/>
      <c r="S93" s="9"/>
      <c r="T93" s="9"/>
      <c r="U93" s="9"/>
      <c r="V93" s="9"/>
      <c r="W93" s="9"/>
      <c r="X93" s="9"/>
      <c r="Y93" s="9"/>
      <c r="Z93" s="9"/>
      <c r="AA93" s="9"/>
      <c r="AB93" s="9"/>
      <c r="AC93" s="9"/>
      <c r="AD93" s="9"/>
      <c r="AE93" s="9"/>
      <c r="AF93" s="9"/>
      <c r="AG93" s="9"/>
      <c r="AH93" s="9"/>
      <c r="AI93" s="9"/>
      <c r="AJ93" s="9"/>
      <c r="AK93" s="9"/>
      <c r="AL93" s="11">
        <f t="shared" si="4"/>
        <v>0</v>
      </c>
      <c r="AM93" s="11">
        <f t="shared" si="5"/>
        <v>0</v>
      </c>
      <c r="AN93" s="47" t="e">
        <f t="shared" si="6"/>
        <v>#DIV/0!</v>
      </c>
      <c r="AO93" s="11">
        <f>AL93+AUG!AJ93+JUL!AJ93</f>
        <v>0</v>
      </c>
      <c r="AP93" s="11">
        <f>AM93+AUG!AK93+JUL!AK93</f>
        <v>0</v>
      </c>
      <c r="AQ93" s="196" t="e">
        <f t="shared" si="7"/>
        <v>#DIV/0!</v>
      </c>
    </row>
    <row r="94" spans="1:43" x14ac:dyDescent="0.25">
      <c r="A94" s="10">
        <v>93</v>
      </c>
      <c r="B94" s="11">
        <f>VLOOKUP($A94,Table2[[No]:[Date Student Last Attended Program
(mm/dd/yyyy)]],2,FALSE)</f>
        <v>0</v>
      </c>
      <c r="C94" s="11">
        <f>VLOOKUP($A94,Table2[[No]:[Date Student Last Attended Program
(mm/dd/yyyy)]],4,FALSE)</f>
        <v>0</v>
      </c>
      <c r="D94" s="11">
        <f>VLOOKUP($A94,Table2[[No]:[Date Student Last Attended Program
(mm/dd/yyyy)]],14,FALSE)</f>
        <v>0</v>
      </c>
      <c r="E94" s="207">
        <f>VLOOKUP($A94,Table2[[No]:[Date Student Last Attended Program
(mm/dd/yyyy)]],17,FALSE)</f>
        <v>0</v>
      </c>
      <c r="F94" s="207">
        <f>VLOOKUP($A94,Table2[[No]:[Date Student Last Attended Program
(mm/dd/yyyy)]],18,FALSE)</f>
        <v>0</v>
      </c>
      <c r="G94" s="209">
        <f>VLOOKUP($A94,Table2[[#All],[No]:[Which Group Does Student Participate In?
(optional)]],23,FALSE)</f>
        <v>0</v>
      </c>
      <c r="H94" s="29"/>
      <c r="I94" s="29"/>
      <c r="J94" s="29"/>
      <c r="K94" s="29"/>
      <c r="L94" s="29"/>
      <c r="M94" s="29"/>
      <c r="N94" s="29"/>
      <c r="O94" s="29"/>
      <c r="P94" s="29"/>
      <c r="Q94" s="29"/>
      <c r="R94" s="29"/>
      <c r="S94" s="9"/>
      <c r="T94" s="9"/>
      <c r="U94" s="9"/>
      <c r="V94" s="9"/>
      <c r="W94" s="9"/>
      <c r="X94" s="9"/>
      <c r="Y94" s="9"/>
      <c r="Z94" s="9"/>
      <c r="AA94" s="9"/>
      <c r="AB94" s="9"/>
      <c r="AC94" s="9"/>
      <c r="AD94" s="9"/>
      <c r="AE94" s="9"/>
      <c r="AF94" s="9"/>
      <c r="AG94" s="9"/>
      <c r="AH94" s="9"/>
      <c r="AI94" s="9"/>
      <c r="AJ94" s="9"/>
      <c r="AK94" s="9"/>
      <c r="AL94" s="11">
        <f t="shared" si="4"/>
        <v>0</v>
      </c>
      <c r="AM94" s="11">
        <f t="shared" si="5"/>
        <v>0</v>
      </c>
      <c r="AN94" s="47" t="e">
        <f t="shared" si="6"/>
        <v>#DIV/0!</v>
      </c>
      <c r="AO94" s="11">
        <f>AL94+AUG!AJ94+JUL!AJ94</f>
        <v>0</v>
      </c>
      <c r="AP94" s="11">
        <f>AM94+AUG!AK94+JUL!AK94</f>
        <v>0</v>
      </c>
      <c r="AQ94" s="196" t="e">
        <f t="shared" si="7"/>
        <v>#DIV/0!</v>
      </c>
    </row>
    <row r="95" spans="1:43" x14ac:dyDescent="0.25">
      <c r="A95" s="10">
        <v>94</v>
      </c>
      <c r="B95" s="11">
        <f>VLOOKUP($A95,Table2[[No]:[Date Student Last Attended Program
(mm/dd/yyyy)]],2,FALSE)</f>
        <v>0</v>
      </c>
      <c r="C95" s="11">
        <f>VLOOKUP($A95,Table2[[No]:[Date Student Last Attended Program
(mm/dd/yyyy)]],4,FALSE)</f>
        <v>0</v>
      </c>
      <c r="D95" s="11">
        <f>VLOOKUP($A95,Table2[[No]:[Date Student Last Attended Program
(mm/dd/yyyy)]],14,FALSE)</f>
        <v>0</v>
      </c>
      <c r="E95" s="207">
        <f>VLOOKUP($A95,Table2[[No]:[Date Student Last Attended Program
(mm/dd/yyyy)]],17,FALSE)</f>
        <v>0</v>
      </c>
      <c r="F95" s="207">
        <f>VLOOKUP($A95,Table2[[No]:[Date Student Last Attended Program
(mm/dd/yyyy)]],18,FALSE)</f>
        <v>0</v>
      </c>
      <c r="G95" s="209">
        <f>VLOOKUP($A95,Table2[[#All],[No]:[Which Group Does Student Participate In?
(optional)]],23,FALSE)</f>
        <v>0</v>
      </c>
      <c r="H95" s="29"/>
      <c r="I95" s="29"/>
      <c r="J95" s="29"/>
      <c r="K95" s="29"/>
      <c r="L95" s="29"/>
      <c r="M95" s="29"/>
      <c r="N95" s="29"/>
      <c r="O95" s="29"/>
      <c r="P95" s="29"/>
      <c r="Q95" s="29"/>
      <c r="R95" s="29"/>
      <c r="S95" s="9"/>
      <c r="T95" s="9"/>
      <c r="U95" s="9"/>
      <c r="V95" s="9"/>
      <c r="W95" s="9"/>
      <c r="X95" s="9"/>
      <c r="Y95" s="9"/>
      <c r="Z95" s="9"/>
      <c r="AA95" s="9"/>
      <c r="AB95" s="9"/>
      <c r="AC95" s="9"/>
      <c r="AD95" s="9"/>
      <c r="AE95" s="9"/>
      <c r="AF95" s="9"/>
      <c r="AG95" s="9"/>
      <c r="AH95" s="9"/>
      <c r="AI95" s="9"/>
      <c r="AJ95" s="9"/>
      <c r="AK95" s="9"/>
      <c r="AL95" s="11">
        <f t="shared" si="4"/>
        <v>0</v>
      </c>
      <c r="AM95" s="11">
        <f t="shared" si="5"/>
        <v>0</v>
      </c>
      <c r="AN95" s="47" t="e">
        <f t="shared" si="6"/>
        <v>#DIV/0!</v>
      </c>
      <c r="AO95" s="11">
        <f>AL95+AUG!AJ95+JUL!AJ95</f>
        <v>0</v>
      </c>
      <c r="AP95" s="11">
        <f>AM95+AUG!AK95+JUL!AK95</f>
        <v>0</v>
      </c>
      <c r="AQ95" s="196" t="e">
        <f t="shared" si="7"/>
        <v>#DIV/0!</v>
      </c>
    </row>
    <row r="96" spans="1:43" x14ac:dyDescent="0.25">
      <c r="A96" s="10">
        <v>95</v>
      </c>
      <c r="B96" s="11">
        <f>VLOOKUP($A96,Table2[[No]:[Date Student Last Attended Program
(mm/dd/yyyy)]],2,FALSE)</f>
        <v>0</v>
      </c>
      <c r="C96" s="11">
        <f>VLOOKUP($A96,Table2[[No]:[Date Student Last Attended Program
(mm/dd/yyyy)]],4,FALSE)</f>
        <v>0</v>
      </c>
      <c r="D96" s="11">
        <f>VLOOKUP($A96,Table2[[No]:[Date Student Last Attended Program
(mm/dd/yyyy)]],14,FALSE)</f>
        <v>0</v>
      </c>
      <c r="E96" s="207">
        <f>VLOOKUP($A96,Table2[[No]:[Date Student Last Attended Program
(mm/dd/yyyy)]],17,FALSE)</f>
        <v>0</v>
      </c>
      <c r="F96" s="207">
        <f>VLOOKUP($A96,Table2[[No]:[Date Student Last Attended Program
(mm/dd/yyyy)]],18,FALSE)</f>
        <v>0</v>
      </c>
      <c r="G96" s="209">
        <f>VLOOKUP($A96,Table2[[#All],[No]:[Which Group Does Student Participate In?
(optional)]],23,FALSE)</f>
        <v>0</v>
      </c>
      <c r="H96" s="29"/>
      <c r="I96" s="29"/>
      <c r="J96" s="29"/>
      <c r="K96" s="29"/>
      <c r="L96" s="29"/>
      <c r="M96" s="29"/>
      <c r="N96" s="29"/>
      <c r="O96" s="29"/>
      <c r="P96" s="29"/>
      <c r="Q96" s="29"/>
      <c r="R96" s="29"/>
      <c r="S96" s="9"/>
      <c r="T96" s="9"/>
      <c r="U96" s="9"/>
      <c r="V96" s="9"/>
      <c r="W96" s="9"/>
      <c r="X96" s="9"/>
      <c r="Y96" s="9"/>
      <c r="Z96" s="9"/>
      <c r="AA96" s="9"/>
      <c r="AB96" s="9"/>
      <c r="AC96" s="9"/>
      <c r="AD96" s="9"/>
      <c r="AE96" s="9"/>
      <c r="AF96" s="9"/>
      <c r="AG96" s="9"/>
      <c r="AH96" s="9"/>
      <c r="AI96" s="9"/>
      <c r="AJ96" s="9"/>
      <c r="AK96" s="9"/>
      <c r="AL96" s="11">
        <f t="shared" si="4"/>
        <v>0</v>
      </c>
      <c r="AM96" s="11">
        <f t="shared" si="5"/>
        <v>0</v>
      </c>
      <c r="AN96" s="47" t="e">
        <f t="shared" si="6"/>
        <v>#DIV/0!</v>
      </c>
      <c r="AO96" s="11">
        <f>AL96+AUG!AJ96+JUL!AJ96</f>
        <v>0</v>
      </c>
      <c r="AP96" s="11">
        <f>AM96+AUG!AK96+JUL!AK96</f>
        <v>0</v>
      </c>
      <c r="AQ96" s="196" t="e">
        <f t="shared" si="7"/>
        <v>#DIV/0!</v>
      </c>
    </row>
    <row r="97" spans="1:43" x14ac:dyDescent="0.25">
      <c r="A97" s="10">
        <v>96</v>
      </c>
      <c r="B97" s="11">
        <f>VLOOKUP($A97,Table2[[No]:[Date Student Last Attended Program
(mm/dd/yyyy)]],2,FALSE)</f>
        <v>0</v>
      </c>
      <c r="C97" s="11">
        <f>VLOOKUP($A97,Table2[[No]:[Date Student Last Attended Program
(mm/dd/yyyy)]],4,FALSE)</f>
        <v>0</v>
      </c>
      <c r="D97" s="11">
        <f>VLOOKUP($A97,Table2[[No]:[Date Student Last Attended Program
(mm/dd/yyyy)]],14,FALSE)</f>
        <v>0</v>
      </c>
      <c r="E97" s="207">
        <f>VLOOKUP($A97,Table2[[No]:[Date Student Last Attended Program
(mm/dd/yyyy)]],17,FALSE)</f>
        <v>0</v>
      </c>
      <c r="F97" s="207">
        <f>VLOOKUP($A97,Table2[[No]:[Date Student Last Attended Program
(mm/dd/yyyy)]],18,FALSE)</f>
        <v>0</v>
      </c>
      <c r="G97" s="209">
        <f>VLOOKUP($A97,Table2[[#All],[No]:[Which Group Does Student Participate In?
(optional)]],23,FALSE)</f>
        <v>0</v>
      </c>
      <c r="H97" s="29"/>
      <c r="I97" s="29"/>
      <c r="J97" s="29"/>
      <c r="K97" s="29"/>
      <c r="L97" s="29"/>
      <c r="M97" s="29"/>
      <c r="N97" s="29"/>
      <c r="O97" s="29"/>
      <c r="P97" s="29"/>
      <c r="Q97" s="29"/>
      <c r="R97" s="29"/>
      <c r="S97" s="9"/>
      <c r="T97" s="9"/>
      <c r="U97" s="9"/>
      <c r="V97" s="9"/>
      <c r="W97" s="9"/>
      <c r="X97" s="9"/>
      <c r="Y97" s="9"/>
      <c r="Z97" s="9"/>
      <c r="AA97" s="9"/>
      <c r="AB97" s="9"/>
      <c r="AC97" s="9"/>
      <c r="AD97" s="9"/>
      <c r="AE97" s="9"/>
      <c r="AF97" s="9"/>
      <c r="AG97" s="9"/>
      <c r="AH97" s="9"/>
      <c r="AI97" s="9"/>
      <c r="AJ97" s="9"/>
      <c r="AK97" s="9"/>
      <c r="AL97" s="11">
        <f t="shared" si="4"/>
        <v>0</v>
      </c>
      <c r="AM97" s="11">
        <f t="shared" si="5"/>
        <v>0</v>
      </c>
      <c r="AN97" s="47" t="e">
        <f t="shared" si="6"/>
        <v>#DIV/0!</v>
      </c>
      <c r="AO97" s="11">
        <f>AL97+AUG!AJ97+JUL!AJ97</f>
        <v>0</v>
      </c>
      <c r="AP97" s="11">
        <f>AM97+AUG!AK97+JUL!AK97</f>
        <v>0</v>
      </c>
      <c r="AQ97" s="196" t="e">
        <f t="shared" si="7"/>
        <v>#DIV/0!</v>
      </c>
    </row>
    <row r="98" spans="1:43" x14ac:dyDescent="0.25">
      <c r="A98" s="10">
        <v>97</v>
      </c>
      <c r="B98" s="11">
        <f>VLOOKUP($A98,Table2[[No]:[Date Student Last Attended Program
(mm/dd/yyyy)]],2,FALSE)</f>
        <v>0</v>
      </c>
      <c r="C98" s="11">
        <f>VLOOKUP($A98,Table2[[No]:[Date Student Last Attended Program
(mm/dd/yyyy)]],4,FALSE)</f>
        <v>0</v>
      </c>
      <c r="D98" s="11">
        <f>VLOOKUP($A98,Table2[[No]:[Date Student Last Attended Program
(mm/dd/yyyy)]],14,FALSE)</f>
        <v>0</v>
      </c>
      <c r="E98" s="207">
        <f>VLOOKUP($A98,Table2[[No]:[Date Student Last Attended Program
(mm/dd/yyyy)]],17,FALSE)</f>
        <v>0</v>
      </c>
      <c r="F98" s="207">
        <f>VLOOKUP($A98,Table2[[No]:[Date Student Last Attended Program
(mm/dd/yyyy)]],18,FALSE)</f>
        <v>0</v>
      </c>
      <c r="G98" s="209">
        <f>VLOOKUP($A98,Table2[[#All],[No]:[Which Group Does Student Participate In?
(optional)]],23,FALSE)</f>
        <v>0</v>
      </c>
      <c r="H98" s="29"/>
      <c r="I98" s="29"/>
      <c r="J98" s="29"/>
      <c r="K98" s="29"/>
      <c r="L98" s="29"/>
      <c r="M98" s="29"/>
      <c r="N98" s="29"/>
      <c r="O98" s="29"/>
      <c r="P98" s="29"/>
      <c r="Q98" s="29"/>
      <c r="R98" s="29"/>
      <c r="S98" s="9"/>
      <c r="T98" s="9"/>
      <c r="U98" s="9"/>
      <c r="V98" s="9"/>
      <c r="W98" s="9"/>
      <c r="X98" s="9"/>
      <c r="Y98" s="9"/>
      <c r="Z98" s="9"/>
      <c r="AA98" s="9"/>
      <c r="AB98" s="9"/>
      <c r="AC98" s="9"/>
      <c r="AD98" s="9"/>
      <c r="AE98" s="9"/>
      <c r="AF98" s="9"/>
      <c r="AG98" s="9"/>
      <c r="AH98" s="9"/>
      <c r="AI98" s="9"/>
      <c r="AJ98" s="9"/>
      <c r="AK98" s="9"/>
      <c r="AL98" s="11">
        <f t="shared" si="4"/>
        <v>0</v>
      </c>
      <c r="AM98" s="11">
        <f t="shared" si="5"/>
        <v>0</v>
      </c>
      <c r="AN98" s="47" t="e">
        <f t="shared" si="6"/>
        <v>#DIV/0!</v>
      </c>
      <c r="AO98" s="11">
        <f>AL98+AUG!AJ98+JUL!AJ98</f>
        <v>0</v>
      </c>
      <c r="AP98" s="11">
        <f>AM98+AUG!AK98+JUL!AK98</f>
        <v>0</v>
      </c>
      <c r="AQ98" s="196" t="e">
        <f t="shared" si="7"/>
        <v>#DIV/0!</v>
      </c>
    </row>
    <row r="99" spans="1:43" x14ac:dyDescent="0.25">
      <c r="A99" s="10">
        <v>98</v>
      </c>
      <c r="B99" s="11">
        <f>VLOOKUP($A99,Table2[[No]:[Date Student Last Attended Program
(mm/dd/yyyy)]],2,FALSE)</f>
        <v>0</v>
      </c>
      <c r="C99" s="11">
        <f>VLOOKUP($A99,Table2[[No]:[Date Student Last Attended Program
(mm/dd/yyyy)]],4,FALSE)</f>
        <v>0</v>
      </c>
      <c r="D99" s="11">
        <f>VLOOKUP($A99,Table2[[No]:[Date Student Last Attended Program
(mm/dd/yyyy)]],14,FALSE)</f>
        <v>0</v>
      </c>
      <c r="E99" s="207">
        <f>VLOOKUP($A99,Table2[[No]:[Date Student Last Attended Program
(mm/dd/yyyy)]],17,FALSE)</f>
        <v>0</v>
      </c>
      <c r="F99" s="207">
        <f>VLOOKUP($A99,Table2[[No]:[Date Student Last Attended Program
(mm/dd/yyyy)]],18,FALSE)</f>
        <v>0</v>
      </c>
      <c r="G99" s="209">
        <f>VLOOKUP($A99,Table2[[#All],[No]:[Which Group Does Student Participate In?
(optional)]],23,FALSE)</f>
        <v>0</v>
      </c>
      <c r="H99" s="29"/>
      <c r="I99" s="29"/>
      <c r="J99" s="29"/>
      <c r="K99" s="29"/>
      <c r="L99" s="29"/>
      <c r="M99" s="29"/>
      <c r="N99" s="29"/>
      <c r="O99" s="29"/>
      <c r="P99" s="29"/>
      <c r="Q99" s="29"/>
      <c r="R99" s="29"/>
      <c r="S99" s="9"/>
      <c r="T99" s="9"/>
      <c r="U99" s="9"/>
      <c r="V99" s="9"/>
      <c r="W99" s="9"/>
      <c r="X99" s="9"/>
      <c r="Y99" s="9"/>
      <c r="Z99" s="9"/>
      <c r="AA99" s="9"/>
      <c r="AB99" s="9"/>
      <c r="AC99" s="9"/>
      <c r="AD99" s="9"/>
      <c r="AE99" s="9"/>
      <c r="AF99" s="9"/>
      <c r="AG99" s="9"/>
      <c r="AH99" s="9"/>
      <c r="AI99" s="9"/>
      <c r="AJ99" s="9"/>
      <c r="AK99" s="9"/>
      <c r="AL99" s="11">
        <f t="shared" si="4"/>
        <v>0</v>
      </c>
      <c r="AM99" s="11">
        <f t="shared" si="5"/>
        <v>0</v>
      </c>
      <c r="AN99" s="47" t="e">
        <f t="shared" si="6"/>
        <v>#DIV/0!</v>
      </c>
      <c r="AO99" s="11">
        <f>AL99+AUG!AJ99+JUL!AJ99</f>
        <v>0</v>
      </c>
      <c r="AP99" s="11">
        <f>AM99+AUG!AK99+JUL!AK99</f>
        <v>0</v>
      </c>
      <c r="AQ99" s="196" t="e">
        <f t="shared" si="7"/>
        <v>#DIV/0!</v>
      </c>
    </row>
    <row r="100" spans="1:43" x14ac:dyDescent="0.25">
      <c r="A100" s="10">
        <v>99</v>
      </c>
      <c r="B100" s="11">
        <f>VLOOKUP($A100,Table2[[No]:[Date Student Last Attended Program
(mm/dd/yyyy)]],2,FALSE)</f>
        <v>0</v>
      </c>
      <c r="C100" s="11">
        <f>VLOOKUP($A100,Table2[[No]:[Date Student Last Attended Program
(mm/dd/yyyy)]],4,FALSE)</f>
        <v>0</v>
      </c>
      <c r="D100" s="11">
        <f>VLOOKUP($A100,Table2[[No]:[Date Student Last Attended Program
(mm/dd/yyyy)]],14,FALSE)</f>
        <v>0</v>
      </c>
      <c r="E100" s="207">
        <f>VLOOKUP($A100,Table2[[No]:[Date Student Last Attended Program
(mm/dd/yyyy)]],17,FALSE)</f>
        <v>0</v>
      </c>
      <c r="F100" s="207">
        <f>VLOOKUP($A100,Table2[[No]:[Date Student Last Attended Program
(mm/dd/yyyy)]],18,FALSE)</f>
        <v>0</v>
      </c>
      <c r="G100" s="209">
        <f>VLOOKUP($A100,Table2[[#All],[No]:[Which Group Does Student Participate In?
(optional)]],23,FALSE)</f>
        <v>0</v>
      </c>
      <c r="H100" s="29"/>
      <c r="I100" s="29"/>
      <c r="J100" s="29"/>
      <c r="K100" s="29"/>
      <c r="L100" s="29"/>
      <c r="M100" s="29"/>
      <c r="N100" s="29"/>
      <c r="O100" s="29"/>
      <c r="P100" s="29"/>
      <c r="Q100" s="29"/>
      <c r="R100" s="29"/>
      <c r="S100" s="9"/>
      <c r="T100" s="9"/>
      <c r="U100" s="9"/>
      <c r="V100" s="9"/>
      <c r="W100" s="9"/>
      <c r="X100" s="9"/>
      <c r="Y100" s="9"/>
      <c r="Z100" s="9"/>
      <c r="AA100" s="9"/>
      <c r="AB100" s="9"/>
      <c r="AC100" s="9"/>
      <c r="AD100" s="9"/>
      <c r="AE100" s="9"/>
      <c r="AF100" s="9"/>
      <c r="AG100" s="9"/>
      <c r="AH100" s="9"/>
      <c r="AI100" s="9"/>
      <c r="AJ100" s="9"/>
      <c r="AK100" s="9"/>
      <c r="AL100" s="11">
        <f t="shared" si="4"/>
        <v>0</v>
      </c>
      <c r="AM100" s="11">
        <f t="shared" si="5"/>
        <v>0</v>
      </c>
      <c r="AN100" s="47" t="e">
        <f t="shared" si="6"/>
        <v>#DIV/0!</v>
      </c>
      <c r="AO100" s="11">
        <f>AL100+AUG!AJ100+JUL!AJ100</f>
        <v>0</v>
      </c>
      <c r="AP100" s="11">
        <f>AM100+AUG!AK100+JUL!AK100</f>
        <v>0</v>
      </c>
      <c r="AQ100" s="196" t="e">
        <f t="shared" si="7"/>
        <v>#DIV/0!</v>
      </c>
    </row>
    <row r="101" spans="1:43" x14ac:dyDescent="0.25">
      <c r="A101" s="10">
        <v>100</v>
      </c>
      <c r="B101" s="11">
        <f>VLOOKUP($A101,Table2[[No]:[Date Student Last Attended Program
(mm/dd/yyyy)]],2,FALSE)</f>
        <v>0</v>
      </c>
      <c r="C101" s="11">
        <f>VLOOKUP($A101,Table2[[No]:[Date Student Last Attended Program
(mm/dd/yyyy)]],4,FALSE)</f>
        <v>0</v>
      </c>
      <c r="D101" s="11">
        <f>VLOOKUP($A101,Table2[[No]:[Date Student Last Attended Program
(mm/dd/yyyy)]],14,FALSE)</f>
        <v>0</v>
      </c>
      <c r="E101" s="207">
        <f>VLOOKUP($A101,Table2[[No]:[Date Student Last Attended Program
(mm/dd/yyyy)]],17,FALSE)</f>
        <v>0</v>
      </c>
      <c r="F101" s="207">
        <f>VLOOKUP($A101,Table2[[No]:[Date Student Last Attended Program
(mm/dd/yyyy)]],18,FALSE)</f>
        <v>0</v>
      </c>
      <c r="G101" s="209">
        <f>VLOOKUP($A101,Table2[[#All],[No]:[Which Group Does Student Participate In?
(optional)]],23,FALSE)</f>
        <v>0</v>
      </c>
      <c r="H101" s="29"/>
      <c r="I101" s="29"/>
      <c r="J101" s="29"/>
      <c r="K101" s="29"/>
      <c r="L101" s="29"/>
      <c r="M101" s="29"/>
      <c r="N101" s="29"/>
      <c r="O101" s="29"/>
      <c r="P101" s="29"/>
      <c r="Q101" s="29"/>
      <c r="R101" s="29"/>
      <c r="S101" s="9"/>
      <c r="T101" s="9"/>
      <c r="U101" s="9"/>
      <c r="V101" s="9"/>
      <c r="W101" s="9"/>
      <c r="X101" s="9"/>
      <c r="Y101" s="9"/>
      <c r="Z101" s="9"/>
      <c r="AA101" s="9"/>
      <c r="AB101" s="9"/>
      <c r="AC101" s="9"/>
      <c r="AD101" s="9"/>
      <c r="AE101" s="9"/>
      <c r="AF101" s="9"/>
      <c r="AG101" s="9"/>
      <c r="AH101" s="9"/>
      <c r="AI101" s="9"/>
      <c r="AJ101" s="9"/>
      <c r="AK101" s="9"/>
      <c r="AL101" s="11">
        <f t="shared" si="4"/>
        <v>0</v>
      </c>
      <c r="AM101" s="11">
        <f t="shared" si="5"/>
        <v>0</v>
      </c>
      <c r="AN101" s="47" t="e">
        <f t="shared" si="6"/>
        <v>#DIV/0!</v>
      </c>
      <c r="AO101" s="11">
        <f>AL101+AUG!AJ101+JUL!AJ101</f>
        <v>0</v>
      </c>
      <c r="AP101" s="11">
        <f>AM101+AUG!AK101+JUL!AK101</f>
        <v>0</v>
      </c>
      <c r="AQ101" s="196" t="e">
        <f t="shared" si="7"/>
        <v>#DIV/0!</v>
      </c>
    </row>
    <row r="102" spans="1:43" x14ac:dyDescent="0.25">
      <c r="A102" s="10">
        <v>101</v>
      </c>
      <c r="B102" s="11">
        <f>VLOOKUP($A102,Table2[[No]:[Date Student Last Attended Program
(mm/dd/yyyy)]],2,FALSE)</f>
        <v>0</v>
      </c>
      <c r="C102" s="11">
        <f>VLOOKUP($A102,Table2[[No]:[Date Student Last Attended Program
(mm/dd/yyyy)]],4,FALSE)</f>
        <v>0</v>
      </c>
      <c r="D102" s="11">
        <f>VLOOKUP($A102,Table2[[No]:[Date Student Last Attended Program
(mm/dd/yyyy)]],14,FALSE)</f>
        <v>0</v>
      </c>
      <c r="E102" s="207">
        <f>VLOOKUP($A102,Table2[[No]:[Date Student Last Attended Program
(mm/dd/yyyy)]],17,FALSE)</f>
        <v>0</v>
      </c>
      <c r="F102" s="207">
        <f>VLOOKUP($A102,Table2[[No]:[Date Student Last Attended Program
(mm/dd/yyyy)]],18,FALSE)</f>
        <v>0</v>
      </c>
      <c r="G102" s="209">
        <f>VLOOKUP($A102,Table2[[#All],[No]:[Which Group Does Student Participate In?
(optional)]],23,FALSE)</f>
        <v>0</v>
      </c>
      <c r="H102" s="29"/>
      <c r="I102" s="29"/>
      <c r="J102" s="29"/>
      <c r="K102" s="29"/>
      <c r="L102" s="29"/>
      <c r="M102" s="29"/>
      <c r="N102" s="29"/>
      <c r="O102" s="29"/>
      <c r="P102" s="29"/>
      <c r="Q102" s="29"/>
      <c r="R102" s="29"/>
      <c r="S102" s="9"/>
      <c r="T102" s="9"/>
      <c r="U102" s="9"/>
      <c r="V102" s="9"/>
      <c r="W102" s="9"/>
      <c r="X102" s="9"/>
      <c r="Y102" s="9"/>
      <c r="Z102" s="9"/>
      <c r="AA102" s="9"/>
      <c r="AB102" s="9"/>
      <c r="AC102" s="9"/>
      <c r="AD102" s="9"/>
      <c r="AE102" s="9"/>
      <c r="AF102" s="9"/>
      <c r="AG102" s="9"/>
      <c r="AH102" s="9"/>
      <c r="AI102" s="9"/>
      <c r="AJ102" s="9"/>
      <c r="AK102" s="9"/>
      <c r="AL102" s="11">
        <f t="shared" si="4"/>
        <v>0</v>
      </c>
      <c r="AM102" s="11">
        <f t="shared" si="5"/>
        <v>0</v>
      </c>
      <c r="AN102" s="47" t="e">
        <f t="shared" si="6"/>
        <v>#DIV/0!</v>
      </c>
      <c r="AO102" s="11">
        <f>AL102+AUG!AJ102+JUL!AJ102</f>
        <v>0</v>
      </c>
      <c r="AP102" s="11">
        <f>AM102+AUG!AK102+JUL!AK102</f>
        <v>0</v>
      </c>
      <c r="AQ102" s="196" t="e">
        <f t="shared" si="7"/>
        <v>#DIV/0!</v>
      </c>
    </row>
    <row r="103" spans="1:43" x14ac:dyDescent="0.25">
      <c r="A103" s="10">
        <v>102</v>
      </c>
      <c r="B103" s="11">
        <f>VLOOKUP($A103,Table2[[No]:[Date Student Last Attended Program
(mm/dd/yyyy)]],2,FALSE)</f>
        <v>0</v>
      </c>
      <c r="C103" s="11">
        <f>VLOOKUP($A103,Table2[[No]:[Date Student Last Attended Program
(mm/dd/yyyy)]],4,FALSE)</f>
        <v>0</v>
      </c>
      <c r="D103" s="11">
        <f>VLOOKUP($A103,Table2[[No]:[Date Student Last Attended Program
(mm/dd/yyyy)]],14,FALSE)</f>
        <v>0</v>
      </c>
      <c r="E103" s="207">
        <f>VLOOKUP($A103,Table2[[No]:[Date Student Last Attended Program
(mm/dd/yyyy)]],17,FALSE)</f>
        <v>0</v>
      </c>
      <c r="F103" s="207">
        <f>VLOOKUP($A103,Table2[[No]:[Date Student Last Attended Program
(mm/dd/yyyy)]],18,FALSE)</f>
        <v>0</v>
      </c>
      <c r="G103" s="209">
        <f>VLOOKUP($A103,Table2[[#All],[No]:[Which Group Does Student Participate In?
(optional)]],23,FALSE)</f>
        <v>0</v>
      </c>
      <c r="H103" s="29"/>
      <c r="I103" s="29"/>
      <c r="J103" s="29"/>
      <c r="K103" s="29"/>
      <c r="L103" s="29"/>
      <c r="M103" s="29"/>
      <c r="N103" s="29"/>
      <c r="O103" s="29"/>
      <c r="P103" s="29"/>
      <c r="Q103" s="29"/>
      <c r="R103" s="29"/>
      <c r="S103" s="9"/>
      <c r="T103" s="9"/>
      <c r="U103" s="9"/>
      <c r="V103" s="9"/>
      <c r="W103" s="9"/>
      <c r="X103" s="9"/>
      <c r="Y103" s="9"/>
      <c r="Z103" s="9"/>
      <c r="AA103" s="9"/>
      <c r="AB103" s="9"/>
      <c r="AC103" s="9"/>
      <c r="AD103" s="9"/>
      <c r="AE103" s="9"/>
      <c r="AF103" s="9"/>
      <c r="AG103" s="9"/>
      <c r="AH103" s="9"/>
      <c r="AI103" s="9"/>
      <c r="AJ103" s="9"/>
      <c r="AK103" s="9"/>
      <c r="AL103" s="11">
        <f t="shared" si="4"/>
        <v>0</v>
      </c>
      <c r="AM103" s="11">
        <f t="shared" si="5"/>
        <v>0</v>
      </c>
      <c r="AN103" s="47" t="e">
        <f t="shared" si="6"/>
        <v>#DIV/0!</v>
      </c>
      <c r="AO103" s="11">
        <f>AL103+AUG!AJ103+JUL!AJ103</f>
        <v>0</v>
      </c>
      <c r="AP103" s="11">
        <f>AM103+AUG!AK103+JUL!AK103</f>
        <v>0</v>
      </c>
      <c r="AQ103" s="196" t="e">
        <f t="shared" si="7"/>
        <v>#DIV/0!</v>
      </c>
    </row>
    <row r="104" spans="1:43" x14ac:dyDescent="0.25">
      <c r="A104" s="10">
        <v>103</v>
      </c>
      <c r="B104" s="11">
        <f>VLOOKUP($A104,Table2[[No]:[Date Student Last Attended Program
(mm/dd/yyyy)]],2,FALSE)</f>
        <v>0</v>
      </c>
      <c r="C104" s="11">
        <f>VLOOKUP($A104,Table2[[No]:[Date Student Last Attended Program
(mm/dd/yyyy)]],4,FALSE)</f>
        <v>0</v>
      </c>
      <c r="D104" s="11">
        <f>VLOOKUP($A104,Table2[[No]:[Date Student Last Attended Program
(mm/dd/yyyy)]],14,FALSE)</f>
        <v>0</v>
      </c>
      <c r="E104" s="207">
        <f>VLOOKUP($A104,Table2[[No]:[Date Student Last Attended Program
(mm/dd/yyyy)]],17,FALSE)</f>
        <v>0</v>
      </c>
      <c r="F104" s="207">
        <f>VLOOKUP($A104,Table2[[No]:[Date Student Last Attended Program
(mm/dd/yyyy)]],18,FALSE)</f>
        <v>0</v>
      </c>
      <c r="G104" s="209">
        <f>VLOOKUP($A104,Table2[[#All],[No]:[Which Group Does Student Participate In?
(optional)]],23,FALSE)</f>
        <v>0</v>
      </c>
      <c r="H104" s="29"/>
      <c r="I104" s="29"/>
      <c r="J104" s="29"/>
      <c r="K104" s="29"/>
      <c r="L104" s="29"/>
      <c r="M104" s="29"/>
      <c r="N104" s="29"/>
      <c r="O104" s="29"/>
      <c r="P104" s="29"/>
      <c r="Q104" s="29"/>
      <c r="R104" s="29"/>
      <c r="S104" s="9"/>
      <c r="T104" s="9"/>
      <c r="U104" s="9"/>
      <c r="V104" s="9"/>
      <c r="W104" s="9"/>
      <c r="X104" s="9"/>
      <c r="Y104" s="9"/>
      <c r="Z104" s="9"/>
      <c r="AA104" s="9"/>
      <c r="AB104" s="9"/>
      <c r="AC104" s="9"/>
      <c r="AD104" s="9"/>
      <c r="AE104" s="9"/>
      <c r="AF104" s="9"/>
      <c r="AG104" s="9"/>
      <c r="AH104" s="9"/>
      <c r="AI104" s="9"/>
      <c r="AJ104" s="9"/>
      <c r="AK104" s="9"/>
      <c r="AL104" s="11">
        <f t="shared" si="4"/>
        <v>0</v>
      </c>
      <c r="AM104" s="11">
        <f t="shared" si="5"/>
        <v>0</v>
      </c>
      <c r="AN104" s="47" t="e">
        <f t="shared" si="6"/>
        <v>#DIV/0!</v>
      </c>
      <c r="AO104" s="11">
        <f>AL104+AUG!AJ104+JUL!AJ104</f>
        <v>0</v>
      </c>
      <c r="AP104" s="11">
        <f>AM104+AUG!AK104+JUL!AK104</f>
        <v>0</v>
      </c>
      <c r="AQ104" s="196" t="e">
        <f t="shared" si="7"/>
        <v>#DIV/0!</v>
      </c>
    </row>
    <row r="105" spans="1:43" x14ac:dyDescent="0.25">
      <c r="A105" s="10">
        <v>104</v>
      </c>
      <c r="B105" s="11">
        <f>VLOOKUP($A105,Table2[[No]:[Date Student Last Attended Program
(mm/dd/yyyy)]],2,FALSE)</f>
        <v>0</v>
      </c>
      <c r="C105" s="11">
        <f>VLOOKUP($A105,Table2[[No]:[Date Student Last Attended Program
(mm/dd/yyyy)]],4,FALSE)</f>
        <v>0</v>
      </c>
      <c r="D105" s="11">
        <f>VLOOKUP($A105,Table2[[No]:[Date Student Last Attended Program
(mm/dd/yyyy)]],14,FALSE)</f>
        <v>0</v>
      </c>
      <c r="E105" s="207">
        <f>VLOOKUP($A105,Table2[[No]:[Date Student Last Attended Program
(mm/dd/yyyy)]],17,FALSE)</f>
        <v>0</v>
      </c>
      <c r="F105" s="207">
        <f>VLOOKUP($A105,Table2[[No]:[Date Student Last Attended Program
(mm/dd/yyyy)]],18,FALSE)</f>
        <v>0</v>
      </c>
      <c r="G105" s="209">
        <f>VLOOKUP($A105,Table2[[#All],[No]:[Which Group Does Student Participate In?
(optional)]],23,FALSE)</f>
        <v>0</v>
      </c>
      <c r="H105" s="29"/>
      <c r="I105" s="29"/>
      <c r="J105" s="29"/>
      <c r="K105" s="29"/>
      <c r="L105" s="29"/>
      <c r="M105" s="29"/>
      <c r="N105" s="29"/>
      <c r="O105" s="29"/>
      <c r="P105" s="29"/>
      <c r="Q105" s="29"/>
      <c r="R105" s="29"/>
      <c r="S105" s="9"/>
      <c r="T105" s="9"/>
      <c r="U105" s="9"/>
      <c r="V105" s="9"/>
      <c r="W105" s="9"/>
      <c r="X105" s="9"/>
      <c r="Y105" s="9"/>
      <c r="Z105" s="9"/>
      <c r="AA105" s="9"/>
      <c r="AB105" s="9"/>
      <c r="AC105" s="9"/>
      <c r="AD105" s="9"/>
      <c r="AE105" s="9"/>
      <c r="AF105" s="9"/>
      <c r="AG105" s="9"/>
      <c r="AH105" s="9"/>
      <c r="AI105" s="9"/>
      <c r="AJ105" s="9"/>
      <c r="AK105" s="9"/>
      <c r="AL105" s="11">
        <f t="shared" si="4"/>
        <v>0</v>
      </c>
      <c r="AM105" s="11">
        <f t="shared" si="5"/>
        <v>0</v>
      </c>
      <c r="AN105" s="47" t="e">
        <f t="shared" si="6"/>
        <v>#DIV/0!</v>
      </c>
      <c r="AO105" s="11">
        <f>AL105+AUG!AJ105+JUL!AJ105</f>
        <v>0</v>
      </c>
      <c r="AP105" s="11">
        <f>AM105+AUG!AK105+JUL!AK105</f>
        <v>0</v>
      </c>
      <c r="AQ105" s="196" t="e">
        <f t="shared" si="7"/>
        <v>#DIV/0!</v>
      </c>
    </row>
    <row r="106" spans="1:43" x14ac:dyDescent="0.25">
      <c r="A106" s="10">
        <v>105</v>
      </c>
      <c r="B106" s="11">
        <f>VLOOKUP($A106,Table2[[No]:[Date Student Last Attended Program
(mm/dd/yyyy)]],2,FALSE)</f>
        <v>0</v>
      </c>
      <c r="C106" s="11">
        <f>VLOOKUP($A106,Table2[[No]:[Date Student Last Attended Program
(mm/dd/yyyy)]],4,FALSE)</f>
        <v>0</v>
      </c>
      <c r="D106" s="11">
        <f>VLOOKUP($A106,Table2[[No]:[Date Student Last Attended Program
(mm/dd/yyyy)]],14,FALSE)</f>
        <v>0</v>
      </c>
      <c r="E106" s="207">
        <f>VLOOKUP($A106,Table2[[No]:[Date Student Last Attended Program
(mm/dd/yyyy)]],17,FALSE)</f>
        <v>0</v>
      </c>
      <c r="F106" s="207">
        <f>VLOOKUP($A106,Table2[[No]:[Date Student Last Attended Program
(mm/dd/yyyy)]],18,FALSE)</f>
        <v>0</v>
      </c>
      <c r="G106" s="209">
        <f>VLOOKUP($A106,Table2[[#All],[No]:[Which Group Does Student Participate In?
(optional)]],23,FALSE)</f>
        <v>0</v>
      </c>
      <c r="H106" s="29"/>
      <c r="I106" s="29"/>
      <c r="J106" s="29"/>
      <c r="K106" s="29"/>
      <c r="L106" s="29"/>
      <c r="M106" s="29"/>
      <c r="N106" s="29"/>
      <c r="O106" s="29"/>
      <c r="P106" s="29"/>
      <c r="Q106" s="29"/>
      <c r="R106" s="29"/>
      <c r="S106" s="9"/>
      <c r="T106" s="9"/>
      <c r="U106" s="9"/>
      <c r="V106" s="9"/>
      <c r="W106" s="9"/>
      <c r="X106" s="9"/>
      <c r="Y106" s="9"/>
      <c r="Z106" s="9"/>
      <c r="AA106" s="9"/>
      <c r="AB106" s="9"/>
      <c r="AC106" s="9"/>
      <c r="AD106" s="9"/>
      <c r="AE106" s="9"/>
      <c r="AF106" s="9"/>
      <c r="AG106" s="9"/>
      <c r="AH106" s="9"/>
      <c r="AI106" s="9"/>
      <c r="AJ106" s="9"/>
      <c r="AK106" s="9"/>
      <c r="AL106" s="11">
        <f t="shared" si="4"/>
        <v>0</v>
      </c>
      <c r="AM106" s="11">
        <f t="shared" si="5"/>
        <v>0</v>
      </c>
      <c r="AN106" s="47" t="e">
        <f t="shared" si="6"/>
        <v>#DIV/0!</v>
      </c>
      <c r="AO106" s="11">
        <f>AL106+AUG!AJ106+JUL!AJ106</f>
        <v>0</v>
      </c>
      <c r="AP106" s="11">
        <f>AM106+AUG!AK106+JUL!AK106</f>
        <v>0</v>
      </c>
      <c r="AQ106" s="196" t="e">
        <f t="shared" si="7"/>
        <v>#DIV/0!</v>
      </c>
    </row>
    <row r="107" spans="1:43" x14ac:dyDescent="0.25">
      <c r="A107" s="10">
        <v>106</v>
      </c>
      <c r="B107" s="11">
        <f>VLOOKUP($A107,Table2[[No]:[Date Student Last Attended Program
(mm/dd/yyyy)]],2,FALSE)</f>
        <v>0</v>
      </c>
      <c r="C107" s="11">
        <f>VLOOKUP($A107,Table2[[No]:[Date Student Last Attended Program
(mm/dd/yyyy)]],4,FALSE)</f>
        <v>0</v>
      </c>
      <c r="D107" s="11">
        <f>VLOOKUP($A107,Table2[[No]:[Date Student Last Attended Program
(mm/dd/yyyy)]],14,FALSE)</f>
        <v>0</v>
      </c>
      <c r="E107" s="207">
        <f>VLOOKUP($A107,Table2[[No]:[Date Student Last Attended Program
(mm/dd/yyyy)]],17,FALSE)</f>
        <v>0</v>
      </c>
      <c r="F107" s="207">
        <f>VLOOKUP($A107,Table2[[No]:[Date Student Last Attended Program
(mm/dd/yyyy)]],18,FALSE)</f>
        <v>0</v>
      </c>
      <c r="G107" s="209">
        <f>VLOOKUP($A107,Table2[[#All],[No]:[Which Group Does Student Participate In?
(optional)]],23,FALSE)</f>
        <v>0</v>
      </c>
      <c r="H107" s="29"/>
      <c r="I107" s="29"/>
      <c r="J107" s="29"/>
      <c r="K107" s="29"/>
      <c r="L107" s="29"/>
      <c r="M107" s="29"/>
      <c r="N107" s="29"/>
      <c r="O107" s="29"/>
      <c r="P107" s="29"/>
      <c r="Q107" s="29"/>
      <c r="R107" s="29"/>
      <c r="S107" s="9"/>
      <c r="T107" s="9"/>
      <c r="U107" s="9"/>
      <c r="V107" s="9"/>
      <c r="W107" s="9"/>
      <c r="X107" s="9"/>
      <c r="Y107" s="9"/>
      <c r="Z107" s="9"/>
      <c r="AA107" s="9"/>
      <c r="AB107" s="9"/>
      <c r="AC107" s="9"/>
      <c r="AD107" s="9"/>
      <c r="AE107" s="9"/>
      <c r="AF107" s="9"/>
      <c r="AG107" s="9"/>
      <c r="AH107" s="9"/>
      <c r="AI107" s="9"/>
      <c r="AJ107" s="9"/>
      <c r="AK107" s="9"/>
      <c r="AL107" s="11">
        <f t="shared" si="4"/>
        <v>0</v>
      </c>
      <c r="AM107" s="11">
        <f t="shared" si="5"/>
        <v>0</v>
      </c>
      <c r="AN107" s="47" t="e">
        <f t="shared" si="6"/>
        <v>#DIV/0!</v>
      </c>
      <c r="AO107" s="11">
        <f>AL107+AUG!AJ107+JUL!AJ107</f>
        <v>0</v>
      </c>
      <c r="AP107" s="11">
        <f>AM107+AUG!AK107+JUL!AK107</f>
        <v>0</v>
      </c>
      <c r="AQ107" s="196" t="e">
        <f t="shared" si="7"/>
        <v>#DIV/0!</v>
      </c>
    </row>
    <row r="108" spans="1:43" x14ac:dyDescent="0.25">
      <c r="A108" s="10">
        <v>107</v>
      </c>
      <c r="B108" s="11">
        <f>VLOOKUP($A108,Table2[[No]:[Date Student Last Attended Program
(mm/dd/yyyy)]],2,FALSE)</f>
        <v>0</v>
      </c>
      <c r="C108" s="11">
        <f>VLOOKUP($A108,Table2[[No]:[Date Student Last Attended Program
(mm/dd/yyyy)]],4,FALSE)</f>
        <v>0</v>
      </c>
      <c r="D108" s="11">
        <f>VLOOKUP($A108,Table2[[No]:[Date Student Last Attended Program
(mm/dd/yyyy)]],14,FALSE)</f>
        <v>0</v>
      </c>
      <c r="E108" s="207">
        <f>VLOOKUP($A108,Table2[[No]:[Date Student Last Attended Program
(mm/dd/yyyy)]],17,FALSE)</f>
        <v>0</v>
      </c>
      <c r="F108" s="207">
        <f>VLOOKUP($A108,Table2[[No]:[Date Student Last Attended Program
(mm/dd/yyyy)]],18,FALSE)</f>
        <v>0</v>
      </c>
      <c r="G108" s="209">
        <f>VLOOKUP($A108,Table2[[#All],[No]:[Which Group Does Student Participate In?
(optional)]],23,FALSE)</f>
        <v>0</v>
      </c>
      <c r="H108" s="29"/>
      <c r="I108" s="29"/>
      <c r="J108" s="29"/>
      <c r="K108" s="29"/>
      <c r="L108" s="29"/>
      <c r="M108" s="29"/>
      <c r="N108" s="29"/>
      <c r="O108" s="29"/>
      <c r="P108" s="29"/>
      <c r="Q108" s="29"/>
      <c r="R108" s="29"/>
      <c r="S108" s="9"/>
      <c r="T108" s="9"/>
      <c r="U108" s="9"/>
      <c r="V108" s="9"/>
      <c r="W108" s="9"/>
      <c r="X108" s="9"/>
      <c r="Y108" s="9"/>
      <c r="Z108" s="9"/>
      <c r="AA108" s="9"/>
      <c r="AB108" s="9"/>
      <c r="AC108" s="9"/>
      <c r="AD108" s="9"/>
      <c r="AE108" s="9"/>
      <c r="AF108" s="9"/>
      <c r="AG108" s="9"/>
      <c r="AH108" s="9"/>
      <c r="AI108" s="9"/>
      <c r="AJ108" s="9"/>
      <c r="AK108" s="9"/>
      <c r="AL108" s="11">
        <f t="shared" si="4"/>
        <v>0</v>
      </c>
      <c r="AM108" s="11">
        <f t="shared" si="5"/>
        <v>0</v>
      </c>
      <c r="AN108" s="47" t="e">
        <f t="shared" si="6"/>
        <v>#DIV/0!</v>
      </c>
      <c r="AO108" s="11">
        <f>AL108+AUG!AJ108+JUL!AJ108</f>
        <v>0</v>
      </c>
      <c r="AP108" s="11">
        <f>AM108+AUG!AK108+JUL!AK108</f>
        <v>0</v>
      </c>
      <c r="AQ108" s="196" t="e">
        <f t="shared" si="7"/>
        <v>#DIV/0!</v>
      </c>
    </row>
    <row r="109" spans="1:43" x14ac:dyDescent="0.25">
      <c r="A109" s="10">
        <v>108</v>
      </c>
      <c r="B109" s="11">
        <f>VLOOKUP($A109,Table2[[No]:[Date Student Last Attended Program
(mm/dd/yyyy)]],2,FALSE)</f>
        <v>0</v>
      </c>
      <c r="C109" s="11">
        <f>VLOOKUP($A109,Table2[[No]:[Date Student Last Attended Program
(mm/dd/yyyy)]],4,FALSE)</f>
        <v>0</v>
      </c>
      <c r="D109" s="11">
        <f>VLOOKUP($A109,Table2[[No]:[Date Student Last Attended Program
(mm/dd/yyyy)]],14,FALSE)</f>
        <v>0</v>
      </c>
      <c r="E109" s="207">
        <f>VLOOKUP($A109,Table2[[No]:[Date Student Last Attended Program
(mm/dd/yyyy)]],17,FALSE)</f>
        <v>0</v>
      </c>
      <c r="F109" s="207">
        <f>VLOOKUP($A109,Table2[[No]:[Date Student Last Attended Program
(mm/dd/yyyy)]],18,FALSE)</f>
        <v>0</v>
      </c>
      <c r="G109" s="209">
        <f>VLOOKUP($A109,Table2[[#All],[No]:[Which Group Does Student Participate In?
(optional)]],23,FALSE)</f>
        <v>0</v>
      </c>
      <c r="H109" s="29"/>
      <c r="I109" s="29"/>
      <c r="J109" s="29"/>
      <c r="K109" s="29"/>
      <c r="L109" s="29"/>
      <c r="M109" s="29"/>
      <c r="N109" s="29"/>
      <c r="O109" s="29"/>
      <c r="P109" s="29"/>
      <c r="Q109" s="29"/>
      <c r="R109" s="29"/>
      <c r="S109" s="9"/>
      <c r="T109" s="9"/>
      <c r="U109" s="9"/>
      <c r="V109" s="9"/>
      <c r="W109" s="9"/>
      <c r="X109" s="9"/>
      <c r="Y109" s="9"/>
      <c r="Z109" s="9"/>
      <c r="AA109" s="9"/>
      <c r="AB109" s="9"/>
      <c r="AC109" s="9"/>
      <c r="AD109" s="9"/>
      <c r="AE109" s="9"/>
      <c r="AF109" s="9"/>
      <c r="AG109" s="9"/>
      <c r="AH109" s="9"/>
      <c r="AI109" s="9"/>
      <c r="AJ109" s="9"/>
      <c r="AK109" s="9"/>
      <c r="AL109" s="11">
        <f t="shared" si="4"/>
        <v>0</v>
      </c>
      <c r="AM109" s="11">
        <f t="shared" si="5"/>
        <v>0</v>
      </c>
      <c r="AN109" s="47" t="e">
        <f t="shared" si="6"/>
        <v>#DIV/0!</v>
      </c>
      <c r="AO109" s="11">
        <f>AL109+AUG!AJ109+JUL!AJ109</f>
        <v>0</v>
      </c>
      <c r="AP109" s="11">
        <f>AM109+AUG!AK109+JUL!AK109</f>
        <v>0</v>
      </c>
      <c r="AQ109" s="196" t="e">
        <f t="shared" si="7"/>
        <v>#DIV/0!</v>
      </c>
    </row>
    <row r="110" spans="1:43" x14ac:dyDescent="0.25">
      <c r="A110" s="10">
        <v>109</v>
      </c>
      <c r="B110" s="11">
        <f>VLOOKUP($A110,Table2[[No]:[Date Student Last Attended Program
(mm/dd/yyyy)]],2,FALSE)</f>
        <v>0</v>
      </c>
      <c r="C110" s="11">
        <f>VLOOKUP($A110,Table2[[No]:[Date Student Last Attended Program
(mm/dd/yyyy)]],4,FALSE)</f>
        <v>0</v>
      </c>
      <c r="D110" s="11">
        <f>VLOOKUP($A110,Table2[[No]:[Date Student Last Attended Program
(mm/dd/yyyy)]],14,FALSE)</f>
        <v>0</v>
      </c>
      <c r="E110" s="207">
        <f>VLOOKUP($A110,Table2[[No]:[Date Student Last Attended Program
(mm/dd/yyyy)]],17,FALSE)</f>
        <v>0</v>
      </c>
      <c r="F110" s="207">
        <f>VLOOKUP($A110,Table2[[No]:[Date Student Last Attended Program
(mm/dd/yyyy)]],18,FALSE)</f>
        <v>0</v>
      </c>
      <c r="G110" s="209">
        <f>VLOOKUP($A110,Table2[[#All],[No]:[Which Group Does Student Participate In?
(optional)]],23,FALSE)</f>
        <v>0</v>
      </c>
      <c r="H110" s="29"/>
      <c r="I110" s="29"/>
      <c r="J110" s="29"/>
      <c r="K110" s="29"/>
      <c r="L110" s="29"/>
      <c r="M110" s="29"/>
      <c r="N110" s="29"/>
      <c r="O110" s="29"/>
      <c r="P110" s="29"/>
      <c r="Q110" s="29"/>
      <c r="R110" s="29"/>
      <c r="S110" s="9"/>
      <c r="T110" s="9"/>
      <c r="U110" s="9"/>
      <c r="V110" s="9"/>
      <c r="W110" s="9"/>
      <c r="X110" s="9"/>
      <c r="Y110" s="9"/>
      <c r="Z110" s="9"/>
      <c r="AA110" s="9"/>
      <c r="AB110" s="9"/>
      <c r="AC110" s="9"/>
      <c r="AD110" s="9"/>
      <c r="AE110" s="9"/>
      <c r="AF110" s="9"/>
      <c r="AG110" s="9"/>
      <c r="AH110" s="9"/>
      <c r="AI110" s="9"/>
      <c r="AJ110" s="9"/>
      <c r="AK110" s="9"/>
      <c r="AL110" s="11">
        <f t="shared" si="4"/>
        <v>0</v>
      </c>
      <c r="AM110" s="11">
        <f t="shared" si="5"/>
        <v>0</v>
      </c>
      <c r="AN110" s="47" t="e">
        <f t="shared" si="6"/>
        <v>#DIV/0!</v>
      </c>
      <c r="AO110" s="11">
        <f>AL110+AUG!AJ110+JUL!AJ110</f>
        <v>0</v>
      </c>
      <c r="AP110" s="11">
        <f>AM110+AUG!AK110+JUL!AK110</f>
        <v>0</v>
      </c>
      <c r="AQ110" s="196" t="e">
        <f t="shared" si="7"/>
        <v>#DIV/0!</v>
      </c>
    </row>
    <row r="111" spans="1:43" x14ac:dyDescent="0.25">
      <c r="A111" s="10">
        <v>110</v>
      </c>
      <c r="B111" s="11">
        <f>VLOOKUP($A111,Table2[[No]:[Date Student Last Attended Program
(mm/dd/yyyy)]],2,FALSE)</f>
        <v>0</v>
      </c>
      <c r="C111" s="11">
        <f>VLOOKUP($A111,Table2[[No]:[Date Student Last Attended Program
(mm/dd/yyyy)]],4,FALSE)</f>
        <v>0</v>
      </c>
      <c r="D111" s="11">
        <f>VLOOKUP($A111,Table2[[No]:[Date Student Last Attended Program
(mm/dd/yyyy)]],14,FALSE)</f>
        <v>0</v>
      </c>
      <c r="E111" s="207">
        <f>VLOOKUP($A111,Table2[[No]:[Date Student Last Attended Program
(mm/dd/yyyy)]],17,FALSE)</f>
        <v>0</v>
      </c>
      <c r="F111" s="207">
        <f>VLOOKUP($A111,Table2[[No]:[Date Student Last Attended Program
(mm/dd/yyyy)]],18,FALSE)</f>
        <v>0</v>
      </c>
      <c r="G111" s="209">
        <f>VLOOKUP($A111,Table2[[#All],[No]:[Which Group Does Student Participate In?
(optional)]],23,FALSE)</f>
        <v>0</v>
      </c>
      <c r="H111" s="29"/>
      <c r="I111" s="29"/>
      <c r="J111" s="29"/>
      <c r="K111" s="29"/>
      <c r="L111" s="29"/>
      <c r="M111" s="29"/>
      <c r="N111" s="29"/>
      <c r="O111" s="29"/>
      <c r="P111" s="29"/>
      <c r="Q111" s="29"/>
      <c r="R111" s="29"/>
      <c r="S111" s="9"/>
      <c r="T111" s="9"/>
      <c r="U111" s="9"/>
      <c r="V111" s="9"/>
      <c r="W111" s="9"/>
      <c r="X111" s="9"/>
      <c r="Y111" s="9"/>
      <c r="Z111" s="9"/>
      <c r="AA111" s="9"/>
      <c r="AB111" s="9"/>
      <c r="AC111" s="9"/>
      <c r="AD111" s="9"/>
      <c r="AE111" s="9"/>
      <c r="AF111" s="9"/>
      <c r="AG111" s="9"/>
      <c r="AH111" s="9"/>
      <c r="AI111" s="9"/>
      <c r="AJ111" s="9"/>
      <c r="AK111" s="9"/>
      <c r="AL111" s="11">
        <f t="shared" si="4"/>
        <v>0</v>
      </c>
      <c r="AM111" s="11">
        <f t="shared" si="5"/>
        <v>0</v>
      </c>
      <c r="AN111" s="47" t="e">
        <f t="shared" si="6"/>
        <v>#DIV/0!</v>
      </c>
      <c r="AO111" s="11">
        <f>AL111+AUG!AJ111+JUL!AJ111</f>
        <v>0</v>
      </c>
      <c r="AP111" s="11">
        <f>AM111+AUG!AK111+JUL!AK111</f>
        <v>0</v>
      </c>
      <c r="AQ111" s="196" t="e">
        <f t="shared" si="7"/>
        <v>#DIV/0!</v>
      </c>
    </row>
    <row r="112" spans="1:43" x14ac:dyDescent="0.25">
      <c r="A112" s="10">
        <v>111</v>
      </c>
      <c r="B112" s="11">
        <f>VLOOKUP($A112,Table2[[No]:[Date Student Last Attended Program
(mm/dd/yyyy)]],2,FALSE)</f>
        <v>0</v>
      </c>
      <c r="C112" s="11">
        <f>VLOOKUP($A112,Table2[[No]:[Date Student Last Attended Program
(mm/dd/yyyy)]],4,FALSE)</f>
        <v>0</v>
      </c>
      <c r="D112" s="11">
        <f>VLOOKUP($A112,Table2[[No]:[Date Student Last Attended Program
(mm/dd/yyyy)]],14,FALSE)</f>
        <v>0</v>
      </c>
      <c r="E112" s="207">
        <f>VLOOKUP($A112,Table2[[No]:[Date Student Last Attended Program
(mm/dd/yyyy)]],17,FALSE)</f>
        <v>0</v>
      </c>
      <c r="F112" s="207">
        <f>VLOOKUP($A112,Table2[[No]:[Date Student Last Attended Program
(mm/dd/yyyy)]],18,FALSE)</f>
        <v>0</v>
      </c>
      <c r="G112" s="209">
        <f>VLOOKUP($A112,Table2[[#All],[No]:[Which Group Does Student Participate In?
(optional)]],23,FALSE)</f>
        <v>0</v>
      </c>
      <c r="H112" s="29"/>
      <c r="I112" s="29"/>
      <c r="J112" s="29"/>
      <c r="K112" s="29"/>
      <c r="L112" s="29"/>
      <c r="M112" s="29"/>
      <c r="N112" s="29"/>
      <c r="O112" s="29"/>
      <c r="P112" s="29"/>
      <c r="Q112" s="29"/>
      <c r="R112" s="29"/>
      <c r="S112" s="9"/>
      <c r="T112" s="9"/>
      <c r="U112" s="9"/>
      <c r="V112" s="9"/>
      <c r="W112" s="9"/>
      <c r="X112" s="9"/>
      <c r="Y112" s="9"/>
      <c r="Z112" s="9"/>
      <c r="AA112" s="9"/>
      <c r="AB112" s="9"/>
      <c r="AC112" s="9"/>
      <c r="AD112" s="9"/>
      <c r="AE112" s="9"/>
      <c r="AF112" s="9"/>
      <c r="AG112" s="9"/>
      <c r="AH112" s="9"/>
      <c r="AI112" s="9"/>
      <c r="AJ112" s="9"/>
      <c r="AK112" s="9"/>
      <c r="AL112" s="11">
        <f t="shared" si="4"/>
        <v>0</v>
      </c>
      <c r="AM112" s="11">
        <f t="shared" si="5"/>
        <v>0</v>
      </c>
      <c r="AN112" s="47" t="e">
        <f t="shared" si="6"/>
        <v>#DIV/0!</v>
      </c>
      <c r="AO112" s="11">
        <f>AL112+AUG!AJ112+JUL!AJ112</f>
        <v>0</v>
      </c>
      <c r="AP112" s="11">
        <f>AM112+AUG!AK112+JUL!AK112</f>
        <v>0</v>
      </c>
      <c r="AQ112" s="196" t="e">
        <f t="shared" si="7"/>
        <v>#DIV/0!</v>
      </c>
    </row>
    <row r="113" spans="1:43" x14ac:dyDescent="0.25">
      <c r="A113" s="10">
        <v>112</v>
      </c>
      <c r="B113" s="11">
        <f>VLOOKUP($A113,Table2[[No]:[Date Student Last Attended Program
(mm/dd/yyyy)]],2,FALSE)</f>
        <v>0</v>
      </c>
      <c r="C113" s="11">
        <f>VLOOKUP($A113,Table2[[No]:[Date Student Last Attended Program
(mm/dd/yyyy)]],4,FALSE)</f>
        <v>0</v>
      </c>
      <c r="D113" s="11">
        <f>VLOOKUP($A113,Table2[[No]:[Date Student Last Attended Program
(mm/dd/yyyy)]],14,FALSE)</f>
        <v>0</v>
      </c>
      <c r="E113" s="207">
        <f>VLOOKUP($A113,Table2[[No]:[Date Student Last Attended Program
(mm/dd/yyyy)]],17,FALSE)</f>
        <v>0</v>
      </c>
      <c r="F113" s="207">
        <f>VLOOKUP($A113,Table2[[No]:[Date Student Last Attended Program
(mm/dd/yyyy)]],18,FALSE)</f>
        <v>0</v>
      </c>
      <c r="G113" s="209">
        <f>VLOOKUP($A113,Table2[[#All],[No]:[Which Group Does Student Participate In?
(optional)]],23,FALSE)</f>
        <v>0</v>
      </c>
      <c r="H113" s="29"/>
      <c r="I113" s="29"/>
      <c r="J113" s="29"/>
      <c r="K113" s="29"/>
      <c r="L113" s="29"/>
      <c r="M113" s="29"/>
      <c r="N113" s="29"/>
      <c r="O113" s="29"/>
      <c r="P113" s="29"/>
      <c r="Q113" s="29"/>
      <c r="R113" s="29"/>
      <c r="S113" s="9"/>
      <c r="T113" s="9"/>
      <c r="U113" s="9"/>
      <c r="V113" s="9"/>
      <c r="W113" s="9"/>
      <c r="X113" s="9"/>
      <c r="Y113" s="9"/>
      <c r="Z113" s="9"/>
      <c r="AA113" s="9"/>
      <c r="AB113" s="9"/>
      <c r="AC113" s="9"/>
      <c r="AD113" s="9"/>
      <c r="AE113" s="9"/>
      <c r="AF113" s="9"/>
      <c r="AG113" s="9"/>
      <c r="AH113" s="9"/>
      <c r="AI113" s="9"/>
      <c r="AJ113" s="9"/>
      <c r="AK113" s="9"/>
      <c r="AL113" s="11">
        <f t="shared" si="4"/>
        <v>0</v>
      </c>
      <c r="AM113" s="11">
        <f t="shared" si="5"/>
        <v>0</v>
      </c>
      <c r="AN113" s="47" t="e">
        <f t="shared" si="6"/>
        <v>#DIV/0!</v>
      </c>
      <c r="AO113" s="11">
        <f>AL113+AUG!AJ113+JUL!AJ113</f>
        <v>0</v>
      </c>
      <c r="AP113" s="11">
        <f>AM113+AUG!AK113+JUL!AK113</f>
        <v>0</v>
      </c>
      <c r="AQ113" s="196" t="e">
        <f t="shared" si="7"/>
        <v>#DIV/0!</v>
      </c>
    </row>
    <row r="114" spans="1:43" x14ac:dyDescent="0.25">
      <c r="A114" s="10">
        <v>113</v>
      </c>
      <c r="B114" s="11">
        <f>VLOOKUP($A114,Table2[[No]:[Date Student Last Attended Program
(mm/dd/yyyy)]],2,FALSE)</f>
        <v>0</v>
      </c>
      <c r="C114" s="11">
        <f>VLOOKUP($A114,Table2[[No]:[Date Student Last Attended Program
(mm/dd/yyyy)]],4,FALSE)</f>
        <v>0</v>
      </c>
      <c r="D114" s="11">
        <f>VLOOKUP($A114,Table2[[No]:[Date Student Last Attended Program
(mm/dd/yyyy)]],14,FALSE)</f>
        <v>0</v>
      </c>
      <c r="E114" s="207">
        <f>VLOOKUP($A114,Table2[[No]:[Date Student Last Attended Program
(mm/dd/yyyy)]],17,FALSE)</f>
        <v>0</v>
      </c>
      <c r="F114" s="207">
        <f>VLOOKUP($A114,Table2[[No]:[Date Student Last Attended Program
(mm/dd/yyyy)]],18,FALSE)</f>
        <v>0</v>
      </c>
      <c r="G114" s="209">
        <f>VLOOKUP($A114,Table2[[#All],[No]:[Which Group Does Student Participate In?
(optional)]],23,FALSE)</f>
        <v>0</v>
      </c>
      <c r="H114" s="29"/>
      <c r="I114" s="29"/>
      <c r="J114" s="29"/>
      <c r="K114" s="29"/>
      <c r="L114" s="29"/>
      <c r="M114" s="29"/>
      <c r="N114" s="29"/>
      <c r="O114" s="29"/>
      <c r="P114" s="29"/>
      <c r="Q114" s="29"/>
      <c r="R114" s="29"/>
      <c r="S114" s="9"/>
      <c r="T114" s="9"/>
      <c r="U114" s="9"/>
      <c r="V114" s="9"/>
      <c r="W114" s="9"/>
      <c r="X114" s="9"/>
      <c r="Y114" s="9"/>
      <c r="Z114" s="9"/>
      <c r="AA114" s="9"/>
      <c r="AB114" s="9"/>
      <c r="AC114" s="9"/>
      <c r="AD114" s="9"/>
      <c r="AE114" s="9"/>
      <c r="AF114" s="9"/>
      <c r="AG114" s="9"/>
      <c r="AH114" s="9"/>
      <c r="AI114" s="9"/>
      <c r="AJ114" s="9"/>
      <c r="AK114" s="9"/>
      <c r="AL114" s="11">
        <f t="shared" si="4"/>
        <v>0</v>
      </c>
      <c r="AM114" s="11">
        <f t="shared" si="5"/>
        <v>0</v>
      </c>
      <c r="AN114" s="47" t="e">
        <f t="shared" si="6"/>
        <v>#DIV/0!</v>
      </c>
      <c r="AO114" s="11">
        <f>AL114+AUG!AJ114+JUL!AJ114</f>
        <v>0</v>
      </c>
      <c r="AP114" s="11">
        <f>AM114+AUG!AK114+JUL!AK114</f>
        <v>0</v>
      </c>
      <c r="AQ114" s="196" t="e">
        <f t="shared" si="7"/>
        <v>#DIV/0!</v>
      </c>
    </row>
    <row r="115" spans="1:43" x14ac:dyDescent="0.25">
      <c r="A115" s="10">
        <v>114</v>
      </c>
      <c r="B115" s="11">
        <f>VLOOKUP($A115,Table2[[No]:[Date Student Last Attended Program
(mm/dd/yyyy)]],2,FALSE)</f>
        <v>0</v>
      </c>
      <c r="C115" s="11">
        <f>VLOOKUP($A115,Table2[[No]:[Date Student Last Attended Program
(mm/dd/yyyy)]],4,FALSE)</f>
        <v>0</v>
      </c>
      <c r="D115" s="11">
        <f>VLOOKUP($A115,Table2[[No]:[Date Student Last Attended Program
(mm/dd/yyyy)]],14,FALSE)</f>
        <v>0</v>
      </c>
      <c r="E115" s="207">
        <f>VLOOKUP($A115,Table2[[No]:[Date Student Last Attended Program
(mm/dd/yyyy)]],17,FALSE)</f>
        <v>0</v>
      </c>
      <c r="F115" s="207">
        <f>VLOOKUP($A115,Table2[[No]:[Date Student Last Attended Program
(mm/dd/yyyy)]],18,FALSE)</f>
        <v>0</v>
      </c>
      <c r="G115" s="209">
        <f>VLOOKUP($A115,Table2[[#All],[No]:[Which Group Does Student Participate In?
(optional)]],23,FALSE)</f>
        <v>0</v>
      </c>
      <c r="H115" s="29"/>
      <c r="I115" s="29"/>
      <c r="J115" s="29"/>
      <c r="K115" s="29"/>
      <c r="L115" s="29"/>
      <c r="M115" s="29"/>
      <c r="N115" s="29"/>
      <c r="O115" s="29"/>
      <c r="P115" s="29"/>
      <c r="Q115" s="29"/>
      <c r="R115" s="29"/>
      <c r="S115" s="9"/>
      <c r="T115" s="9"/>
      <c r="U115" s="9"/>
      <c r="V115" s="9"/>
      <c r="W115" s="9"/>
      <c r="X115" s="9"/>
      <c r="Y115" s="9"/>
      <c r="Z115" s="9"/>
      <c r="AA115" s="9"/>
      <c r="AB115" s="9"/>
      <c r="AC115" s="9"/>
      <c r="AD115" s="9"/>
      <c r="AE115" s="9"/>
      <c r="AF115" s="9"/>
      <c r="AG115" s="9"/>
      <c r="AH115" s="9"/>
      <c r="AI115" s="9"/>
      <c r="AJ115" s="9"/>
      <c r="AK115" s="9"/>
      <c r="AL115" s="11">
        <f t="shared" si="4"/>
        <v>0</v>
      </c>
      <c r="AM115" s="11">
        <f t="shared" si="5"/>
        <v>0</v>
      </c>
      <c r="AN115" s="47" t="e">
        <f t="shared" si="6"/>
        <v>#DIV/0!</v>
      </c>
      <c r="AO115" s="11">
        <f>AL115+AUG!AJ115+JUL!AJ115</f>
        <v>0</v>
      </c>
      <c r="AP115" s="11">
        <f>AM115+AUG!AK115+JUL!AK115</f>
        <v>0</v>
      </c>
      <c r="AQ115" s="196" t="e">
        <f t="shared" si="7"/>
        <v>#DIV/0!</v>
      </c>
    </row>
    <row r="116" spans="1:43" x14ac:dyDescent="0.25">
      <c r="A116" s="10">
        <v>115</v>
      </c>
      <c r="B116" s="11">
        <f>VLOOKUP($A116,Table2[[No]:[Date Student Last Attended Program
(mm/dd/yyyy)]],2,FALSE)</f>
        <v>0</v>
      </c>
      <c r="C116" s="11">
        <f>VLOOKUP($A116,Table2[[No]:[Date Student Last Attended Program
(mm/dd/yyyy)]],4,FALSE)</f>
        <v>0</v>
      </c>
      <c r="D116" s="11">
        <f>VLOOKUP($A116,Table2[[No]:[Date Student Last Attended Program
(mm/dd/yyyy)]],14,FALSE)</f>
        <v>0</v>
      </c>
      <c r="E116" s="207">
        <f>VLOOKUP($A116,Table2[[No]:[Date Student Last Attended Program
(mm/dd/yyyy)]],17,FALSE)</f>
        <v>0</v>
      </c>
      <c r="F116" s="207">
        <f>VLOOKUP($A116,Table2[[No]:[Date Student Last Attended Program
(mm/dd/yyyy)]],18,FALSE)</f>
        <v>0</v>
      </c>
      <c r="G116" s="209">
        <f>VLOOKUP($A116,Table2[[#All],[No]:[Which Group Does Student Participate In?
(optional)]],23,FALSE)</f>
        <v>0</v>
      </c>
      <c r="H116" s="29"/>
      <c r="I116" s="29"/>
      <c r="J116" s="29"/>
      <c r="K116" s="29"/>
      <c r="L116" s="29"/>
      <c r="M116" s="29"/>
      <c r="N116" s="29"/>
      <c r="O116" s="29"/>
      <c r="P116" s="29"/>
      <c r="Q116" s="29"/>
      <c r="R116" s="29"/>
      <c r="S116" s="9"/>
      <c r="T116" s="9"/>
      <c r="U116" s="9"/>
      <c r="V116" s="9"/>
      <c r="W116" s="9"/>
      <c r="X116" s="9"/>
      <c r="Y116" s="9"/>
      <c r="Z116" s="9"/>
      <c r="AA116" s="9"/>
      <c r="AB116" s="9"/>
      <c r="AC116" s="9"/>
      <c r="AD116" s="9"/>
      <c r="AE116" s="9"/>
      <c r="AF116" s="9"/>
      <c r="AG116" s="9"/>
      <c r="AH116" s="9"/>
      <c r="AI116" s="9"/>
      <c r="AJ116" s="9"/>
      <c r="AK116" s="9"/>
      <c r="AL116" s="11">
        <f t="shared" si="4"/>
        <v>0</v>
      </c>
      <c r="AM116" s="11">
        <f t="shared" si="5"/>
        <v>0</v>
      </c>
      <c r="AN116" s="47" t="e">
        <f t="shared" si="6"/>
        <v>#DIV/0!</v>
      </c>
      <c r="AO116" s="11">
        <f>AL116+AUG!AJ116+JUL!AJ116</f>
        <v>0</v>
      </c>
      <c r="AP116" s="11">
        <f>AM116+AUG!AK116+JUL!AK116</f>
        <v>0</v>
      </c>
      <c r="AQ116" s="196" t="e">
        <f t="shared" si="7"/>
        <v>#DIV/0!</v>
      </c>
    </row>
    <row r="117" spans="1:43" x14ac:dyDescent="0.25">
      <c r="A117" s="10">
        <v>116</v>
      </c>
      <c r="B117" s="11">
        <f>VLOOKUP($A117,Table2[[No]:[Date Student Last Attended Program
(mm/dd/yyyy)]],2,FALSE)</f>
        <v>0</v>
      </c>
      <c r="C117" s="11">
        <f>VLOOKUP($A117,Table2[[No]:[Date Student Last Attended Program
(mm/dd/yyyy)]],4,FALSE)</f>
        <v>0</v>
      </c>
      <c r="D117" s="11">
        <f>VLOOKUP($A117,Table2[[No]:[Date Student Last Attended Program
(mm/dd/yyyy)]],14,FALSE)</f>
        <v>0</v>
      </c>
      <c r="E117" s="207">
        <f>VLOOKUP($A117,Table2[[No]:[Date Student Last Attended Program
(mm/dd/yyyy)]],17,FALSE)</f>
        <v>0</v>
      </c>
      <c r="F117" s="207">
        <f>VLOOKUP($A117,Table2[[No]:[Date Student Last Attended Program
(mm/dd/yyyy)]],18,FALSE)</f>
        <v>0</v>
      </c>
      <c r="G117" s="209">
        <f>VLOOKUP($A117,Table2[[#All],[No]:[Which Group Does Student Participate In?
(optional)]],23,FALSE)</f>
        <v>0</v>
      </c>
      <c r="H117" s="29"/>
      <c r="I117" s="29"/>
      <c r="J117" s="29"/>
      <c r="K117" s="29"/>
      <c r="L117" s="29"/>
      <c r="M117" s="29"/>
      <c r="N117" s="29"/>
      <c r="O117" s="29"/>
      <c r="P117" s="29"/>
      <c r="Q117" s="29"/>
      <c r="R117" s="29"/>
      <c r="S117" s="9"/>
      <c r="T117" s="9"/>
      <c r="U117" s="9"/>
      <c r="V117" s="9"/>
      <c r="W117" s="9"/>
      <c r="X117" s="9"/>
      <c r="Y117" s="9"/>
      <c r="Z117" s="9"/>
      <c r="AA117" s="9"/>
      <c r="AB117" s="9"/>
      <c r="AC117" s="9"/>
      <c r="AD117" s="9"/>
      <c r="AE117" s="9"/>
      <c r="AF117" s="9"/>
      <c r="AG117" s="9"/>
      <c r="AH117" s="9"/>
      <c r="AI117" s="9"/>
      <c r="AJ117" s="9"/>
      <c r="AK117" s="9"/>
      <c r="AL117" s="11">
        <f t="shared" si="4"/>
        <v>0</v>
      </c>
      <c r="AM117" s="11">
        <f t="shared" si="5"/>
        <v>0</v>
      </c>
      <c r="AN117" s="47" t="e">
        <f t="shared" si="6"/>
        <v>#DIV/0!</v>
      </c>
      <c r="AO117" s="11">
        <f>AL117+AUG!AJ117+JUL!AJ117</f>
        <v>0</v>
      </c>
      <c r="AP117" s="11">
        <f>AM117+AUG!AK117+JUL!AK117</f>
        <v>0</v>
      </c>
      <c r="AQ117" s="196" t="e">
        <f t="shared" si="7"/>
        <v>#DIV/0!</v>
      </c>
    </row>
    <row r="118" spans="1:43" x14ac:dyDescent="0.25">
      <c r="A118" s="10">
        <v>117</v>
      </c>
      <c r="B118" s="11">
        <f>VLOOKUP($A118,Table2[[No]:[Date Student Last Attended Program
(mm/dd/yyyy)]],2,FALSE)</f>
        <v>0</v>
      </c>
      <c r="C118" s="11">
        <f>VLOOKUP($A118,Table2[[No]:[Date Student Last Attended Program
(mm/dd/yyyy)]],4,FALSE)</f>
        <v>0</v>
      </c>
      <c r="D118" s="11">
        <f>VLOOKUP($A118,Table2[[No]:[Date Student Last Attended Program
(mm/dd/yyyy)]],14,FALSE)</f>
        <v>0</v>
      </c>
      <c r="E118" s="207">
        <f>VLOOKUP($A118,Table2[[No]:[Date Student Last Attended Program
(mm/dd/yyyy)]],17,FALSE)</f>
        <v>0</v>
      </c>
      <c r="F118" s="207">
        <f>VLOOKUP($A118,Table2[[No]:[Date Student Last Attended Program
(mm/dd/yyyy)]],18,FALSE)</f>
        <v>0</v>
      </c>
      <c r="G118" s="209">
        <f>VLOOKUP($A118,Table2[[#All],[No]:[Which Group Does Student Participate In?
(optional)]],23,FALSE)</f>
        <v>0</v>
      </c>
      <c r="H118" s="29"/>
      <c r="I118" s="29"/>
      <c r="J118" s="29"/>
      <c r="K118" s="29"/>
      <c r="L118" s="29"/>
      <c r="M118" s="29"/>
      <c r="N118" s="29"/>
      <c r="O118" s="29"/>
      <c r="P118" s="29"/>
      <c r="Q118" s="29"/>
      <c r="R118" s="29"/>
      <c r="S118" s="9"/>
      <c r="T118" s="9"/>
      <c r="U118" s="9"/>
      <c r="V118" s="9"/>
      <c r="W118" s="9"/>
      <c r="X118" s="9"/>
      <c r="Y118" s="9"/>
      <c r="Z118" s="9"/>
      <c r="AA118" s="9"/>
      <c r="AB118" s="9"/>
      <c r="AC118" s="9"/>
      <c r="AD118" s="9"/>
      <c r="AE118" s="9"/>
      <c r="AF118" s="9"/>
      <c r="AG118" s="9"/>
      <c r="AH118" s="9"/>
      <c r="AI118" s="9"/>
      <c r="AJ118" s="9"/>
      <c r="AK118" s="9"/>
      <c r="AL118" s="11">
        <f t="shared" si="4"/>
        <v>0</v>
      </c>
      <c r="AM118" s="11">
        <f t="shared" si="5"/>
        <v>0</v>
      </c>
      <c r="AN118" s="47" t="e">
        <f t="shared" si="6"/>
        <v>#DIV/0!</v>
      </c>
      <c r="AO118" s="11">
        <f>AL118+AUG!AJ118+JUL!AJ118</f>
        <v>0</v>
      </c>
      <c r="AP118" s="11">
        <f>AM118+AUG!AK118+JUL!AK118</f>
        <v>0</v>
      </c>
      <c r="AQ118" s="196" t="e">
        <f t="shared" si="7"/>
        <v>#DIV/0!</v>
      </c>
    </row>
    <row r="119" spans="1:43" x14ac:dyDescent="0.25">
      <c r="A119" s="10">
        <v>118</v>
      </c>
      <c r="B119" s="11">
        <f>VLOOKUP($A119,Table2[[No]:[Date Student Last Attended Program
(mm/dd/yyyy)]],2,FALSE)</f>
        <v>0</v>
      </c>
      <c r="C119" s="11">
        <f>VLOOKUP($A119,Table2[[No]:[Date Student Last Attended Program
(mm/dd/yyyy)]],4,FALSE)</f>
        <v>0</v>
      </c>
      <c r="D119" s="11">
        <f>VLOOKUP($A119,Table2[[No]:[Date Student Last Attended Program
(mm/dd/yyyy)]],14,FALSE)</f>
        <v>0</v>
      </c>
      <c r="E119" s="207">
        <f>VLOOKUP($A119,Table2[[No]:[Date Student Last Attended Program
(mm/dd/yyyy)]],17,FALSE)</f>
        <v>0</v>
      </c>
      <c r="F119" s="207">
        <f>VLOOKUP($A119,Table2[[No]:[Date Student Last Attended Program
(mm/dd/yyyy)]],18,FALSE)</f>
        <v>0</v>
      </c>
      <c r="G119" s="209">
        <f>VLOOKUP($A119,Table2[[#All],[No]:[Which Group Does Student Participate In?
(optional)]],23,FALSE)</f>
        <v>0</v>
      </c>
      <c r="H119" s="29"/>
      <c r="I119" s="29"/>
      <c r="J119" s="29"/>
      <c r="K119" s="29"/>
      <c r="L119" s="29"/>
      <c r="M119" s="29"/>
      <c r="N119" s="29"/>
      <c r="O119" s="29"/>
      <c r="P119" s="29"/>
      <c r="Q119" s="29"/>
      <c r="R119" s="29"/>
      <c r="S119" s="9"/>
      <c r="T119" s="9"/>
      <c r="U119" s="9"/>
      <c r="V119" s="9"/>
      <c r="W119" s="9"/>
      <c r="X119" s="9"/>
      <c r="Y119" s="9"/>
      <c r="Z119" s="9"/>
      <c r="AA119" s="9"/>
      <c r="AB119" s="9"/>
      <c r="AC119" s="9"/>
      <c r="AD119" s="9"/>
      <c r="AE119" s="9"/>
      <c r="AF119" s="9"/>
      <c r="AG119" s="9"/>
      <c r="AH119" s="9"/>
      <c r="AI119" s="9"/>
      <c r="AJ119" s="9"/>
      <c r="AK119" s="9"/>
      <c r="AL119" s="11">
        <f t="shared" si="4"/>
        <v>0</v>
      </c>
      <c r="AM119" s="11">
        <f t="shared" si="5"/>
        <v>0</v>
      </c>
      <c r="AN119" s="47" t="e">
        <f t="shared" si="6"/>
        <v>#DIV/0!</v>
      </c>
      <c r="AO119" s="11">
        <f>AL119+AUG!AJ119+JUL!AJ119</f>
        <v>0</v>
      </c>
      <c r="AP119" s="11">
        <f>AM119+AUG!AK119+JUL!AK119</f>
        <v>0</v>
      </c>
      <c r="AQ119" s="196" t="e">
        <f t="shared" si="7"/>
        <v>#DIV/0!</v>
      </c>
    </row>
    <row r="120" spans="1:43" x14ac:dyDescent="0.25">
      <c r="A120" s="10">
        <v>119</v>
      </c>
      <c r="B120" s="11">
        <f>VLOOKUP($A120,Table2[[No]:[Date Student Last Attended Program
(mm/dd/yyyy)]],2,FALSE)</f>
        <v>0</v>
      </c>
      <c r="C120" s="11">
        <f>VLOOKUP($A120,Table2[[No]:[Date Student Last Attended Program
(mm/dd/yyyy)]],4,FALSE)</f>
        <v>0</v>
      </c>
      <c r="D120" s="11">
        <f>VLOOKUP($A120,Table2[[No]:[Date Student Last Attended Program
(mm/dd/yyyy)]],14,FALSE)</f>
        <v>0</v>
      </c>
      <c r="E120" s="207">
        <f>VLOOKUP($A120,Table2[[No]:[Date Student Last Attended Program
(mm/dd/yyyy)]],17,FALSE)</f>
        <v>0</v>
      </c>
      <c r="F120" s="207">
        <f>VLOOKUP($A120,Table2[[No]:[Date Student Last Attended Program
(mm/dd/yyyy)]],18,FALSE)</f>
        <v>0</v>
      </c>
      <c r="G120" s="209">
        <f>VLOOKUP($A120,Table2[[#All],[No]:[Which Group Does Student Participate In?
(optional)]],23,FALSE)</f>
        <v>0</v>
      </c>
      <c r="H120" s="29"/>
      <c r="I120" s="29"/>
      <c r="J120" s="29"/>
      <c r="K120" s="29"/>
      <c r="L120" s="29"/>
      <c r="M120" s="29"/>
      <c r="N120" s="29"/>
      <c r="O120" s="29"/>
      <c r="P120" s="29"/>
      <c r="Q120" s="29"/>
      <c r="R120" s="29"/>
      <c r="S120" s="9"/>
      <c r="T120" s="9"/>
      <c r="U120" s="9"/>
      <c r="V120" s="9"/>
      <c r="W120" s="9"/>
      <c r="X120" s="9"/>
      <c r="Y120" s="9"/>
      <c r="Z120" s="9"/>
      <c r="AA120" s="9"/>
      <c r="AB120" s="9"/>
      <c r="AC120" s="9"/>
      <c r="AD120" s="9"/>
      <c r="AE120" s="9"/>
      <c r="AF120" s="9"/>
      <c r="AG120" s="9"/>
      <c r="AH120" s="9"/>
      <c r="AI120" s="9"/>
      <c r="AJ120" s="9"/>
      <c r="AK120" s="9"/>
      <c r="AL120" s="11">
        <f t="shared" si="4"/>
        <v>0</v>
      </c>
      <c r="AM120" s="11">
        <f t="shared" si="5"/>
        <v>0</v>
      </c>
      <c r="AN120" s="47" t="e">
        <f t="shared" si="6"/>
        <v>#DIV/0!</v>
      </c>
      <c r="AO120" s="11">
        <f>AL120+AUG!AJ120+JUL!AJ120</f>
        <v>0</v>
      </c>
      <c r="AP120" s="11">
        <f>AM120+AUG!AK120+JUL!AK120</f>
        <v>0</v>
      </c>
      <c r="AQ120" s="196" t="e">
        <f t="shared" si="7"/>
        <v>#DIV/0!</v>
      </c>
    </row>
    <row r="121" spans="1:43" x14ac:dyDescent="0.25">
      <c r="A121" s="10">
        <v>120</v>
      </c>
      <c r="B121" s="11">
        <f>VLOOKUP($A121,Table2[[No]:[Date Student Last Attended Program
(mm/dd/yyyy)]],2,FALSE)</f>
        <v>0</v>
      </c>
      <c r="C121" s="11">
        <f>VLOOKUP($A121,Table2[[No]:[Date Student Last Attended Program
(mm/dd/yyyy)]],4,FALSE)</f>
        <v>0</v>
      </c>
      <c r="D121" s="11">
        <f>VLOOKUP($A121,Table2[[No]:[Date Student Last Attended Program
(mm/dd/yyyy)]],14,FALSE)</f>
        <v>0</v>
      </c>
      <c r="E121" s="207">
        <f>VLOOKUP($A121,Table2[[No]:[Date Student Last Attended Program
(mm/dd/yyyy)]],17,FALSE)</f>
        <v>0</v>
      </c>
      <c r="F121" s="207">
        <f>VLOOKUP($A121,Table2[[No]:[Date Student Last Attended Program
(mm/dd/yyyy)]],18,FALSE)</f>
        <v>0</v>
      </c>
      <c r="G121" s="209">
        <f>VLOOKUP($A121,Table2[[#All],[No]:[Which Group Does Student Participate In?
(optional)]],23,FALSE)</f>
        <v>0</v>
      </c>
      <c r="H121" s="29"/>
      <c r="I121" s="29"/>
      <c r="J121" s="29"/>
      <c r="K121" s="29"/>
      <c r="L121" s="29"/>
      <c r="M121" s="29"/>
      <c r="N121" s="29"/>
      <c r="O121" s="29"/>
      <c r="P121" s="29"/>
      <c r="Q121" s="29"/>
      <c r="R121" s="29"/>
      <c r="S121" s="9"/>
      <c r="T121" s="9"/>
      <c r="U121" s="9"/>
      <c r="V121" s="9"/>
      <c r="W121" s="9"/>
      <c r="X121" s="9"/>
      <c r="Y121" s="9"/>
      <c r="Z121" s="9"/>
      <c r="AA121" s="9"/>
      <c r="AB121" s="9"/>
      <c r="AC121" s="9"/>
      <c r="AD121" s="9"/>
      <c r="AE121" s="9"/>
      <c r="AF121" s="9"/>
      <c r="AG121" s="9"/>
      <c r="AH121" s="9"/>
      <c r="AI121" s="9"/>
      <c r="AJ121" s="9"/>
      <c r="AK121" s="9"/>
      <c r="AL121" s="11">
        <f t="shared" si="4"/>
        <v>0</v>
      </c>
      <c r="AM121" s="11">
        <f t="shared" si="5"/>
        <v>0</v>
      </c>
      <c r="AN121" s="47" t="e">
        <f t="shared" si="6"/>
        <v>#DIV/0!</v>
      </c>
      <c r="AO121" s="11">
        <f>AL121+AUG!AJ121+JUL!AJ121</f>
        <v>0</v>
      </c>
      <c r="AP121" s="11">
        <f>AM121+AUG!AK121+JUL!AK121</f>
        <v>0</v>
      </c>
      <c r="AQ121" s="196" t="e">
        <f t="shared" si="7"/>
        <v>#DIV/0!</v>
      </c>
    </row>
    <row r="122" spans="1:43" x14ac:dyDescent="0.25">
      <c r="A122" s="10">
        <v>121</v>
      </c>
      <c r="B122" s="11">
        <f>VLOOKUP($A122,Table2[[No]:[Date Student Last Attended Program
(mm/dd/yyyy)]],2,FALSE)</f>
        <v>0</v>
      </c>
      <c r="C122" s="11">
        <f>VLOOKUP($A122,Table2[[No]:[Date Student Last Attended Program
(mm/dd/yyyy)]],4,FALSE)</f>
        <v>0</v>
      </c>
      <c r="D122" s="11">
        <f>VLOOKUP($A122,Table2[[No]:[Date Student Last Attended Program
(mm/dd/yyyy)]],14,FALSE)</f>
        <v>0</v>
      </c>
      <c r="E122" s="207">
        <f>VLOOKUP($A122,Table2[[No]:[Date Student Last Attended Program
(mm/dd/yyyy)]],17,FALSE)</f>
        <v>0</v>
      </c>
      <c r="F122" s="207">
        <f>VLOOKUP($A122,Table2[[No]:[Date Student Last Attended Program
(mm/dd/yyyy)]],18,FALSE)</f>
        <v>0</v>
      </c>
      <c r="G122" s="209">
        <f>VLOOKUP($A122,Table2[[#All],[No]:[Which Group Does Student Participate In?
(optional)]],23,FALSE)</f>
        <v>0</v>
      </c>
      <c r="H122" s="29"/>
      <c r="I122" s="29"/>
      <c r="J122" s="29"/>
      <c r="K122" s="29"/>
      <c r="L122" s="29"/>
      <c r="M122" s="29"/>
      <c r="N122" s="29"/>
      <c r="O122" s="29"/>
      <c r="P122" s="29"/>
      <c r="Q122" s="29"/>
      <c r="R122" s="29"/>
      <c r="S122" s="9"/>
      <c r="T122" s="9"/>
      <c r="U122" s="9"/>
      <c r="V122" s="9"/>
      <c r="W122" s="9"/>
      <c r="X122" s="9"/>
      <c r="Y122" s="9"/>
      <c r="Z122" s="9"/>
      <c r="AA122" s="9"/>
      <c r="AB122" s="9"/>
      <c r="AC122" s="9"/>
      <c r="AD122" s="9"/>
      <c r="AE122" s="9"/>
      <c r="AF122" s="9"/>
      <c r="AG122" s="9"/>
      <c r="AH122" s="9"/>
      <c r="AI122" s="9"/>
      <c r="AJ122" s="9"/>
      <c r="AK122" s="9"/>
      <c r="AL122" s="11">
        <f t="shared" si="4"/>
        <v>0</v>
      </c>
      <c r="AM122" s="11">
        <f t="shared" si="5"/>
        <v>0</v>
      </c>
      <c r="AN122" s="47" t="e">
        <f t="shared" si="6"/>
        <v>#DIV/0!</v>
      </c>
      <c r="AO122" s="11">
        <f>AL122+AUG!AJ122+JUL!AJ122</f>
        <v>0</v>
      </c>
      <c r="AP122" s="11">
        <f>AM122+AUG!AK122+JUL!AK122</f>
        <v>0</v>
      </c>
      <c r="AQ122" s="196" t="e">
        <f t="shared" si="7"/>
        <v>#DIV/0!</v>
      </c>
    </row>
    <row r="123" spans="1:43" x14ac:dyDescent="0.25">
      <c r="A123" s="10">
        <v>122</v>
      </c>
      <c r="B123" s="11">
        <f>VLOOKUP($A123,Table2[[No]:[Date Student Last Attended Program
(mm/dd/yyyy)]],2,FALSE)</f>
        <v>0</v>
      </c>
      <c r="C123" s="11">
        <f>VLOOKUP($A123,Table2[[No]:[Date Student Last Attended Program
(mm/dd/yyyy)]],4,FALSE)</f>
        <v>0</v>
      </c>
      <c r="D123" s="11">
        <f>VLOOKUP($A123,Table2[[No]:[Date Student Last Attended Program
(mm/dd/yyyy)]],14,FALSE)</f>
        <v>0</v>
      </c>
      <c r="E123" s="207">
        <f>VLOOKUP($A123,Table2[[No]:[Date Student Last Attended Program
(mm/dd/yyyy)]],17,FALSE)</f>
        <v>0</v>
      </c>
      <c r="F123" s="207">
        <f>VLOOKUP($A123,Table2[[No]:[Date Student Last Attended Program
(mm/dd/yyyy)]],18,FALSE)</f>
        <v>0</v>
      </c>
      <c r="G123" s="209">
        <f>VLOOKUP($A123,Table2[[#All],[No]:[Which Group Does Student Participate In?
(optional)]],23,FALSE)</f>
        <v>0</v>
      </c>
      <c r="H123" s="29"/>
      <c r="I123" s="29"/>
      <c r="J123" s="29"/>
      <c r="K123" s="29"/>
      <c r="L123" s="29"/>
      <c r="M123" s="29"/>
      <c r="N123" s="29"/>
      <c r="O123" s="29"/>
      <c r="P123" s="29"/>
      <c r="Q123" s="29"/>
      <c r="R123" s="29"/>
      <c r="S123" s="9"/>
      <c r="T123" s="9"/>
      <c r="U123" s="9"/>
      <c r="V123" s="9"/>
      <c r="W123" s="9"/>
      <c r="X123" s="9"/>
      <c r="Y123" s="9"/>
      <c r="Z123" s="9"/>
      <c r="AA123" s="9"/>
      <c r="AB123" s="9"/>
      <c r="AC123" s="9"/>
      <c r="AD123" s="9"/>
      <c r="AE123" s="9"/>
      <c r="AF123" s="9"/>
      <c r="AG123" s="9"/>
      <c r="AH123" s="9"/>
      <c r="AI123" s="9"/>
      <c r="AJ123" s="9"/>
      <c r="AK123" s="9"/>
      <c r="AL123" s="11">
        <f t="shared" si="4"/>
        <v>0</v>
      </c>
      <c r="AM123" s="11">
        <f t="shared" si="5"/>
        <v>0</v>
      </c>
      <c r="AN123" s="47" t="e">
        <f t="shared" si="6"/>
        <v>#DIV/0!</v>
      </c>
      <c r="AO123" s="11">
        <f>AL123+AUG!AJ123+JUL!AJ123</f>
        <v>0</v>
      </c>
      <c r="AP123" s="11">
        <f>AM123+AUG!AK123+JUL!AK123</f>
        <v>0</v>
      </c>
      <c r="AQ123" s="196" t="e">
        <f t="shared" si="7"/>
        <v>#DIV/0!</v>
      </c>
    </row>
    <row r="124" spans="1:43" x14ac:dyDescent="0.25">
      <c r="A124" s="10">
        <v>123</v>
      </c>
      <c r="B124" s="11">
        <f>VLOOKUP($A124,Table2[[No]:[Date Student Last Attended Program
(mm/dd/yyyy)]],2,FALSE)</f>
        <v>0</v>
      </c>
      <c r="C124" s="11">
        <f>VLOOKUP($A124,Table2[[No]:[Date Student Last Attended Program
(mm/dd/yyyy)]],4,FALSE)</f>
        <v>0</v>
      </c>
      <c r="D124" s="11">
        <f>VLOOKUP($A124,Table2[[No]:[Date Student Last Attended Program
(mm/dd/yyyy)]],14,FALSE)</f>
        <v>0</v>
      </c>
      <c r="E124" s="207">
        <f>VLOOKUP($A124,Table2[[No]:[Date Student Last Attended Program
(mm/dd/yyyy)]],17,FALSE)</f>
        <v>0</v>
      </c>
      <c r="F124" s="207">
        <f>VLOOKUP($A124,Table2[[No]:[Date Student Last Attended Program
(mm/dd/yyyy)]],18,FALSE)</f>
        <v>0</v>
      </c>
      <c r="G124" s="209">
        <f>VLOOKUP($A124,Table2[[#All],[No]:[Which Group Does Student Participate In?
(optional)]],23,FALSE)</f>
        <v>0</v>
      </c>
      <c r="H124" s="29"/>
      <c r="I124" s="29"/>
      <c r="J124" s="29"/>
      <c r="K124" s="29"/>
      <c r="L124" s="29"/>
      <c r="M124" s="29"/>
      <c r="N124" s="29"/>
      <c r="O124" s="29"/>
      <c r="P124" s="29"/>
      <c r="Q124" s="29"/>
      <c r="R124" s="29"/>
      <c r="S124" s="9"/>
      <c r="T124" s="9"/>
      <c r="U124" s="9"/>
      <c r="V124" s="9"/>
      <c r="W124" s="9"/>
      <c r="X124" s="9"/>
      <c r="Y124" s="9"/>
      <c r="Z124" s="9"/>
      <c r="AA124" s="9"/>
      <c r="AB124" s="9"/>
      <c r="AC124" s="9"/>
      <c r="AD124" s="9"/>
      <c r="AE124" s="9"/>
      <c r="AF124" s="9"/>
      <c r="AG124" s="9"/>
      <c r="AH124" s="9"/>
      <c r="AI124" s="9"/>
      <c r="AJ124" s="9"/>
      <c r="AK124" s="9"/>
      <c r="AL124" s="11">
        <f t="shared" si="4"/>
        <v>0</v>
      </c>
      <c r="AM124" s="11">
        <f t="shared" si="5"/>
        <v>0</v>
      </c>
      <c r="AN124" s="47" t="e">
        <f t="shared" si="6"/>
        <v>#DIV/0!</v>
      </c>
      <c r="AO124" s="11">
        <f>AL124+AUG!AJ124+JUL!AJ124</f>
        <v>0</v>
      </c>
      <c r="AP124" s="11">
        <f>AM124+AUG!AK124+JUL!AK124</f>
        <v>0</v>
      </c>
      <c r="AQ124" s="196" t="e">
        <f t="shared" si="7"/>
        <v>#DIV/0!</v>
      </c>
    </row>
    <row r="125" spans="1:43" x14ac:dyDescent="0.25">
      <c r="A125" s="10">
        <v>124</v>
      </c>
      <c r="B125" s="11">
        <f>VLOOKUP($A125,Table2[[No]:[Date Student Last Attended Program
(mm/dd/yyyy)]],2,FALSE)</f>
        <v>0</v>
      </c>
      <c r="C125" s="11">
        <f>VLOOKUP($A125,Table2[[No]:[Date Student Last Attended Program
(mm/dd/yyyy)]],4,FALSE)</f>
        <v>0</v>
      </c>
      <c r="D125" s="11">
        <f>VLOOKUP($A125,Table2[[No]:[Date Student Last Attended Program
(mm/dd/yyyy)]],14,FALSE)</f>
        <v>0</v>
      </c>
      <c r="E125" s="207">
        <f>VLOOKUP($A125,Table2[[No]:[Date Student Last Attended Program
(mm/dd/yyyy)]],17,FALSE)</f>
        <v>0</v>
      </c>
      <c r="F125" s="207">
        <f>VLOOKUP($A125,Table2[[No]:[Date Student Last Attended Program
(mm/dd/yyyy)]],18,FALSE)</f>
        <v>0</v>
      </c>
      <c r="G125" s="209">
        <f>VLOOKUP($A125,Table2[[#All],[No]:[Which Group Does Student Participate In?
(optional)]],23,FALSE)</f>
        <v>0</v>
      </c>
      <c r="H125" s="29"/>
      <c r="I125" s="29"/>
      <c r="J125" s="29"/>
      <c r="K125" s="29"/>
      <c r="L125" s="29"/>
      <c r="M125" s="29"/>
      <c r="N125" s="29"/>
      <c r="O125" s="29"/>
      <c r="P125" s="29"/>
      <c r="Q125" s="29"/>
      <c r="R125" s="29"/>
      <c r="S125" s="9"/>
      <c r="T125" s="9"/>
      <c r="U125" s="9"/>
      <c r="V125" s="9"/>
      <c r="W125" s="9"/>
      <c r="X125" s="9"/>
      <c r="Y125" s="9"/>
      <c r="Z125" s="9"/>
      <c r="AA125" s="9"/>
      <c r="AB125" s="9"/>
      <c r="AC125" s="9"/>
      <c r="AD125" s="9"/>
      <c r="AE125" s="9"/>
      <c r="AF125" s="9"/>
      <c r="AG125" s="9"/>
      <c r="AH125" s="9"/>
      <c r="AI125" s="9"/>
      <c r="AJ125" s="9"/>
      <c r="AK125" s="9"/>
      <c r="AL125" s="11">
        <f t="shared" si="4"/>
        <v>0</v>
      </c>
      <c r="AM125" s="11">
        <f t="shared" si="5"/>
        <v>0</v>
      </c>
      <c r="AN125" s="47" t="e">
        <f t="shared" si="6"/>
        <v>#DIV/0!</v>
      </c>
      <c r="AO125" s="11">
        <f>AL125+AUG!AJ125+JUL!AJ125</f>
        <v>0</v>
      </c>
      <c r="AP125" s="11">
        <f>AM125+AUG!AK125+JUL!AK125</f>
        <v>0</v>
      </c>
      <c r="AQ125" s="196" t="e">
        <f t="shared" si="7"/>
        <v>#DIV/0!</v>
      </c>
    </row>
    <row r="126" spans="1:43" x14ac:dyDescent="0.25">
      <c r="A126" s="10">
        <v>125</v>
      </c>
      <c r="B126" s="11">
        <f>VLOOKUP($A126,Table2[[No]:[Date Student Last Attended Program
(mm/dd/yyyy)]],2,FALSE)</f>
        <v>0</v>
      </c>
      <c r="C126" s="11">
        <f>VLOOKUP($A126,Table2[[No]:[Date Student Last Attended Program
(mm/dd/yyyy)]],4,FALSE)</f>
        <v>0</v>
      </c>
      <c r="D126" s="11">
        <f>VLOOKUP($A126,Table2[[No]:[Date Student Last Attended Program
(mm/dd/yyyy)]],14,FALSE)</f>
        <v>0</v>
      </c>
      <c r="E126" s="207">
        <f>VLOOKUP($A126,Table2[[No]:[Date Student Last Attended Program
(mm/dd/yyyy)]],17,FALSE)</f>
        <v>0</v>
      </c>
      <c r="F126" s="207">
        <f>VLOOKUP($A126,Table2[[No]:[Date Student Last Attended Program
(mm/dd/yyyy)]],18,FALSE)</f>
        <v>0</v>
      </c>
      <c r="G126" s="209">
        <f>VLOOKUP($A126,Table2[[#All],[No]:[Which Group Does Student Participate In?
(optional)]],23,FALSE)</f>
        <v>0</v>
      </c>
      <c r="H126" s="29"/>
      <c r="I126" s="29"/>
      <c r="J126" s="29"/>
      <c r="K126" s="29"/>
      <c r="L126" s="29"/>
      <c r="M126" s="29"/>
      <c r="N126" s="29"/>
      <c r="O126" s="29"/>
      <c r="P126" s="29"/>
      <c r="Q126" s="29"/>
      <c r="R126" s="29"/>
      <c r="S126" s="9"/>
      <c r="T126" s="9"/>
      <c r="U126" s="9"/>
      <c r="V126" s="9"/>
      <c r="W126" s="9"/>
      <c r="X126" s="9"/>
      <c r="Y126" s="9"/>
      <c r="Z126" s="9"/>
      <c r="AA126" s="9"/>
      <c r="AB126" s="9"/>
      <c r="AC126" s="9"/>
      <c r="AD126" s="9"/>
      <c r="AE126" s="9"/>
      <c r="AF126" s="9"/>
      <c r="AG126" s="9"/>
      <c r="AH126" s="9"/>
      <c r="AI126" s="9"/>
      <c r="AJ126" s="9"/>
      <c r="AK126" s="9"/>
      <c r="AL126" s="11">
        <f t="shared" si="4"/>
        <v>0</v>
      </c>
      <c r="AM126" s="11">
        <f t="shared" si="5"/>
        <v>0</v>
      </c>
      <c r="AN126" s="47" t="e">
        <f t="shared" si="6"/>
        <v>#DIV/0!</v>
      </c>
      <c r="AO126" s="11">
        <f>AL126+AUG!AJ126+JUL!AJ126</f>
        <v>0</v>
      </c>
      <c r="AP126" s="11">
        <f>AM126+AUG!AK126+JUL!AK126</f>
        <v>0</v>
      </c>
      <c r="AQ126" s="196" t="e">
        <f t="shared" si="7"/>
        <v>#DIV/0!</v>
      </c>
    </row>
    <row r="127" spans="1:43" x14ac:dyDescent="0.25">
      <c r="A127" s="10">
        <v>126</v>
      </c>
      <c r="B127" s="11">
        <f>VLOOKUP($A127,Table2[[No]:[Date Student Last Attended Program
(mm/dd/yyyy)]],2,FALSE)</f>
        <v>0</v>
      </c>
      <c r="C127" s="11">
        <f>VLOOKUP($A127,Table2[[No]:[Date Student Last Attended Program
(mm/dd/yyyy)]],4,FALSE)</f>
        <v>0</v>
      </c>
      <c r="D127" s="11">
        <f>VLOOKUP($A127,Table2[[No]:[Date Student Last Attended Program
(mm/dd/yyyy)]],14,FALSE)</f>
        <v>0</v>
      </c>
      <c r="E127" s="207">
        <f>VLOOKUP($A127,Table2[[No]:[Date Student Last Attended Program
(mm/dd/yyyy)]],17,FALSE)</f>
        <v>0</v>
      </c>
      <c r="F127" s="207">
        <f>VLOOKUP($A127,Table2[[No]:[Date Student Last Attended Program
(mm/dd/yyyy)]],18,FALSE)</f>
        <v>0</v>
      </c>
      <c r="G127" s="209">
        <f>VLOOKUP($A127,Table2[[#All],[No]:[Which Group Does Student Participate In?
(optional)]],23,FALSE)</f>
        <v>0</v>
      </c>
      <c r="H127" s="29"/>
      <c r="I127" s="29"/>
      <c r="J127" s="29"/>
      <c r="K127" s="29"/>
      <c r="L127" s="29"/>
      <c r="M127" s="29"/>
      <c r="N127" s="29"/>
      <c r="O127" s="29"/>
      <c r="P127" s="29"/>
      <c r="Q127" s="29"/>
      <c r="R127" s="29"/>
      <c r="S127" s="9"/>
      <c r="T127" s="9"/>
      <c r="U127" s="9"/>
      <c r="V127" s="9"/>
      <c r="W127" s="9"/>
      <c r="X127" s="9"/>
      <c r="Y127" s="9"/>
      <c r="Z127" s="9"/>
      <c r="AA127" s="9"/>
      <c r="AB127" s="9"/>
      <c r="AC127" s="9"/>
      <c r="AD127" s="9"/>
      <c r="AE127" s="9"/>
      <c r="AF127" s="9"/>
      <c r="AG127" s="9"/>
      <c r="AH127" s="9"/>
      <c r="AI127" s="9"/>
      <c r="AJ127" s="9"/>
      <c r="AK127" s="9"/>
      <c r="AL127" s="11">
        <f t="shared" si="4"/>
        <v>0</v>
      </c>
      <c r="AM127" s="11">
        <f t="shared" si="5"/>
        <v>0</v>
      </c>
      <c r="AN127" s="47" t="e">
        <f t="shared" si="6"/>
        <v>#DIV/0!</v>
      </c>
      <c r="AO127" s="11">
        <f>AL127+AUG!AJ127+JUL!AJ127</f>
        <v>0</v>
      </c>
      <c r="AP127" s="11">
        <f>AM127+AUG!AK127+JUL!AK127</f>
        <v>0</v>
      </c>
      <c r="AQ127" s="196" t="e">
        <f t="shared" si="7"/>
        <v>#DIV/0!</v>
      </c>
    </row>
    <row r="128" spans="1:43" x14ac:dyDescent="0.25">
      <c r="A128" s="10">
        <v>127</v>
      </c>
      <c r="B128" s="11">
        <f>VLOOKUP($A128,Table2[[No]:[Date Student Last Attended Program
(mm/dd/yyyy)]],2,FALSE)</f>
        <v>0</v>
      </c>
      <c r="C128" s="11">
        <f>VLOOKUP($A128,Table2[[No]:[Date Student Last Attended Program
(mm/dd/yyyy)]],4,FALSE)</f>
        <v>0</v>
      </c>
      <c r="D128" s="11">
        <f>VLOOKUP($A128,Table2[[No]:[Date Student Last Attended Program
(mm/dd/yyyy)]],14,FALSE)</f>
        <v>0</v>
      </c>
      <c r="E128" s="207">
        <f>VLOOKUP($A128,Table2[[No]:[Date Student Last Attended Program
(mm/dd/yyyy)]],17,FALSE)</f>
        <v>0</v>
      </c>
      <c r="F128" s="207">
        <f>VLOOKUP($A128,Table2[[No]:[Date Student Last Attended Program
(mm/dd/yyyy)]],18,FALSE)</f>
        <v>0</v>
      </c>
      <c r="G128" s="209">
        <f>VLOOKUP($A128,Table2[[#All],[No]:[Which Group Does Student Participate In?
(optional)]],23,FALSE)</f>
        <v>0</v>
      </c>
      <c r="H128" s="29"/>
      <c r="I128" s="29"/>
      <c r="J128" s="29"/>
      <c r="K128" s="29"/>
      <c r="L128" s="29"/>
      <c r="M128" s="29"/>
      <c r="N128" s="29"/>
      <c r="O128" s="29"/>
      <c r="P128" s="29"/>
      <c r="Q128" s="29"/>
      <c r="R128" s="29"/>
      <c r="S128" s="9"/>
      <c r="T128" s="9"/>
      <c r="U128" s="9"/>
      <c r="V128" s="9"/>
      <c r="W128" s="9"/>
      <c r="X128" s="9"/>
      <c r="Y128" s="9"/>
      <c r="Z128" s="9"/>
      <c r="AA128" s="9"/>
      <c r="AB128" s="9"/>
      <c r="AC128" s="9"/>
      <c r="AD128" s="9"/>
      <c r="AE128" s="9"/>
      <c r="AF128" s="9"/>
      <c r="AG128" s="9"/>
      <c r="AH128" s="9"/>
      <c r="AI128" s="9"/>
      <c r="AJ128" s="9"/>
      <c r="AK128" s="9"/>
      <c r="AL128" s="11">
        <f t="shared" si="4"/>
        <v>0</v>
      </c>
      <c r="AM128" s="11">
        <f t="shared" si="5"/>
        <v>0</v>
      </c>
      <c r="AN128" s="47" t="e">
        <f t="shared" si="6"/>
        <v>#DIV/0!</v>
      </c>
      <c r="AO128" s="11">
        <f>AL128+AUG!AJ128+JUL!AJ128</f>
        <v>0</v>
      </c>
      <c r="AP128" s="11">
        <f>AM128+AUG!AK128+JUL!AK128</f>
        <v>0</v>
      </c>
      <c r="AQ128" s="196" t="e">
        <f t="shared" si="7"/>
        <v>#DIV/0!</v>
      </c>
    </row>
    <row r="129" spans="1:43" x14ac:dyDescent="0.25">
      <c r="A129" s="10">
        <v>128</v>
      </c>
      <c r="B129" s="11">
        <f>VLOOKUP($A129,Table2[[No]:[Date Student Last Attended Program
(mm/dd/yyyy)]],2,FALSE)</f>
        <v>0</v>
      </c>
      <c r="C129" s="11">
        <f>VLOOKUP($A129,Table2[[No]:[Date Student Last Attended Program
(mm/dd/yyyy)]],4,FALSE)</f>
        <v>0</v>
      </c>
      <c r="D129" s="11">
        <f>VLOOKUP($A129,Table2[[No]:[Date Student Last Attended Program
(mm/dd/yyyy)]],14,FALSE)</f>
        <v>0</v>
      </c>
      <c r="E129" s="207">
        <f>VLOOKUP($A129,Table2[[No]:[Date Student Last Attended Program
(mm/dd/yyyy)]],17,FALSE)</f>
        <v>0</v>
      </c>
      <c r="F129" s="207">
        <f>VLOOKUP($A129,Table2[[No]:[Date Student Last Attended Program
(mm/dd/yyyy)]],18,FALSE)</f>
        <v>0</v>
      </c>
      <c r="G129" s="209">
        <f>VLOOKUP($A129,Table2[[#All],[No]:[Which Group Does Student Participate In?
(optional)]],23,FALSE)</f>
        <v>0</v>
      </c>
      <c r="H129" s="29"/>
      <c r="I129" s="29"/>
      <c r="J129" s="29"/>
      <c r="K129" s="29"/>
      <c r="L129" s="29"/>
      <c r="M129" s="29"/>
      <c r="N129" s="29"/>
      <c r="O129" s="29"/>
      <c r="P129" s="29"/>
      <c r="Q129" s="29"/>
      <c r="R129" s="29"/>
      <c r="S129" s="9"/>
      <c r="T129" s="9"/>
      <c r="U129" s="9"/>
      <c r="V129" s="9"/>
      <c r="W129" s="9"/>
      <c r="X129" s="9"/>
      <c r="Y129" s="9"/>
      <c r="Z129" s="9"/>
      <c r="AA129" s="9"/>
      <c r="AB129" s="9"/>
      <c r="AC129" s="9"/>
      <c r="AD129" s="9"/>
      <c r="AE129" s="9"/>
      <c r="AF129" s="9"/>
      <c r="AG129" s="9"/>
      <c r="AH129" s="9"/>
      <c r="AI129" s="9"/>
      <c r="AJ129" s="9"/>
      <c r="AK129" s="9"/>
      <c r="AL129" s="11">
        <f t="shared" si="4"/>
        <v>0</v>
      </c>
      <c r="AM129" s="11">
        <f t="shared" si="5"/>
        <v>0</v>
      </c>
      <c r="AN129" s="47" t="e">
        <f t="shared" si="6"/>
        <v>#DIV/0!</v>
      </c>
      <c r="AO129" s="11">
        <f>AL129+AUG!AJ129+JUL!AJ129</f>
        <v>0</v>
      </c>
      <c r="AP129" s="11">
        <f>AM129+AUG!AK129+JUL!AK129</f>
        <v>0</v>
      </c>
      <c r="AQ129" s="196" t="e">
        <f t="shared" si="7"/>
        <v>#DIV/0!</v>
      </c>
    </row>
    <row r="130" spans="1:43" x14ac:dyDescent="0.25">
      <c r="A130" s="10">
        <v>129</v>
      </c>
      <c r="B130" s="11">
        <f>VLOOKUP($A130,Table2[[No]:[Date Student Last Attended Program
(mm/dd/yyyy)]],2,FALSE)</f>
        <v>0</v>
      </c>
      <c r="C130" s="11">
        <f>VLOOKUP($A130,Table2[[No]:[Date Student Last Attended Program
(mm/dd/yyyy)]],4,FALSE)</f>
        <v>0</v>
      </c>
      <c r="D130" s="11">
        <f>VLOOKUP($A130,Table2[[No]:[Date Student Last Attended Program
(mm/dd/yyyy)]],14,FALSE)</f>
        <v>0</v>
      </c>
      <c r="E130" s="207">
        <f>VLOOKUP($A130,Table2[[No]:[Date Student Last Attended Program
(mm/dd/yyyy)]],17,FALSE)</f>
        <v>0</v>
      </c>
      <c r="F130" s="207">
        <f>VLOOKUP($A130,Table2[[No]:[Date Student Last Attended Program
(mm/dd/yyyy)]],18,FALSE)</f>
        <v>0</v>
      </c>
      <c r="G130" s="209">
        <f>VLOOKUP($A130,Table2[[#All],[No]:[Which Group Does Student Participate In?
(optional)]],23,FALSE)</f>
        <v>0</v>
      </c>
      <c r="H130" s="29"/>
      <c r="I130" s="29"/>
      <c r="J130" s="29"/>
      <c r="K130" s="29"/>
      <c r="L130" s="29"/>
      <c r="M130" s="29"/>
      <c r="N130" s="29"/>
      <c r="O130" s="29"/>
      <c r="P130" s="29"/>
      <c r="Q130" s="29"/>
      <c r="R130" s="29"/>
      <c r="S130" s="9"/>
      <c r="T130" s="9"/>
      <c r="U130" s="9"/>
      <c r="V130" s="9"/>
      <c r="W130" s="9"/>
      <c r="X130" s="9"/>
      <c r="Y130" s="9"/>
      <c r="Z130" s="9"/>
      <c r="AA130" s="9"/>
      <c r="AB130" s="9"/>
      <c r="AC130" s="9"/>
      <c r="AD130" s="9"/>
      <c r="AE130" s="9"/>
      <c r="AF130" s="9"/>
      <c r="AG130" s="9"/>
      <c r="AH130" s="9"/>
      <c r="AI130" s="9"/>
      <c r="AJ130" s="9"/>
      <c r="AK130" s="9"/>
      <c r="AL130" s="11">
        <f t="shared" ref="AL130:AL193" si="8">COUNTIF(H130:AK130,"1")</f>
        <v>0</v>
      </c>
      <c r="AM130" s="11">
        <f t="shared" ref="AM130:AM193" si="9">COUNTIFS(H130:AK130,"1")+COUNTIF(H130:AK130,"0")</f>
        <v>0</v>
      </c>
      <c r="AN130" s="47" t="e">
        <f t="shared" ref="AN130:AN193" si="10">AL130/AM130</f>
        <v>#DIV/0!</v>
      </c>
      <c r="AO130" s="11">
        <f>AL130+AUG!AJ130+JUL!AJ130</f>
        <v>0</v>
      </c>
      <c r="AP130" s="11">
        <f>AM130+AUG!AK130+JUL!AK130</f>
        <v>0</v>
      </c>
      <c r="AQ130" s="196" t="e">
        <f t="shared" ref="AQ130:AQ193" si="11">AO130/AP130</f>
        <v>#DIV/0!</v>
      </c>
    </row>
    <row r="131" spans="1:43" x14ac:dyDescent="0.25">
      <c r="A131" s="10">
        <v>130</v>
      </c>
      <c r="B131" s="11">
        <f>VLOOKUP($A131,Table2[[No]:[Date Student Last Attended Program
(mm/dd/yyyy)]],2,FALSE)</f>
        <v>0</v>
      </c>
      <c r="C131" s="11">
        <f>VLOOKUP($A131,Table2[[No]:[Date Student Last Attended Program
(mm/dd/yyyy)]],4,FALSE)</f>
        <v>0</v>
      </c>
      <c r="D131" s="11">
        <f>VLOOKUP($A131,Table2[[No]:[Date Student Last Attended Program
(mm/dd/yyyy)]],14,FALSE)</f>
        <v>0</v>
      </c>
      <c r="E131" s="207">
        <f>VLOOKUP($A131,Table2[[No]:[Date Student Last Attended Program
(mm/dd/yyyy)]],17,FALSE)</f>
        <v>0</v>
      </c>
      <c r="F131" s="207">
        <f>VLOOKUP($A131,Table2[[No]:[Date Student Last Attended Program
(mm/dd/yyyy)]],18,FALSE)</f>
        <v>0</v>
      </c>
      <c r="G131" s="209">
        <f>VLOOKUP($A131,Table2[[#All],[No]:[Which Group Does Student Participate In?
(optional)]],23,FALSE)</f>
        <v>0</v>
      </c>
      <c r="H131" s="29"/>
      <c r="I131" s="29"/>
      <c r="J131" s="29"/>
      <c r="K131" s="29"/>
      <c r="L131" s="29"/>
      <c r="M131" s="29"/>
      <c r="N131" s="29"/>
      <c r="O131" s="29"/>
      <c r="P131" s="29"/>
      <c r="Q131" s="29"/>
      <c r="R131" s="29"/>
      <c r="S131" s="9"/>
      <c r="T131" s="9"/>
      <c r="U131" s="9"/>
      <c r="V131" s="9"/>
      <c r="W131" s="9"/>
      <c r="X131" s="9"/>
      <c r="Y131" s="9"/>
      <c r="Z131" s="9"/>
      <c r="AA131" s="9"/>
      <c r="AB131" s="9"/>
      <c r="AC131" s="9"/>
      <c r="AD131" s="9"/>
      <c r="AE131" s="9"/>
      <c r="AF131" s="9"/>
      <c r="AG131" s="9"/>
      <c r="AH131" s="9"/>
      <c r="AI131" s="9"/>
      <c r="AJ131" s="9"/>
      <c r="AK131" s="9"/>
      <c r="AL131" s="11">
        <f t="shared" si="8"/>
        <v>0</v>
      </c>
      <c r="AM131" s="11">
        <f t="shared" si="9"/>
        <v>0</v>
      </c>
      <c r="AN131" s="47" t="e">
        <f t="shared" si="10"/>
        <v>#DIV/0!</v>
      </c>
      <c r="AO131" s="11">
        <f>AL131+AUG!AJ131+JUL!AJ131</f>
        <v>0</v>
      </c>
      <c r="AP131" s="11">
        <f>AM131+AUG!AK131+JUL!AK131</f>
        <v>0</v>
      </c>
      <c r="AQ131" s="196" t="e">
        <f t="shared" si="11"/>
        <v>#DIV/0!</v>
      </c>
    </row>
    <row r="132" spans="1:43" x14ac:dyDescent="0.25">
      <c r="A132" s="10">
        <v>131</v>
      </c>
      <c r="B132" s="11">
        <f>VLOOKUP($A132,Table2[[No]:[Date Student Last Attended Program
(mm/dd/yyyy)]],2,FALSE)</f>
        <v>0</v>
      </c>
      <c r="C132" s="11">
        <f>VLOOKUP($A132,Table2[[No]:[Date Student Last Attended Program
(mm/dd/yyyy)]],4,FALSE)</f>
        <v>0</v>
      </c>
      <c r="D132" s="11">
        <f>VLOOKUP($A132,Table2[[No]:[Date Student Last Attended Program
(mm/dd/yyyy)]],14,FALSE)</f>
        <v>0</v>
      </c>
      <c r="E132" s="207">
        <f>VLOOKUP($A132,Table2[[No]:[Date Student Last Attended Program
(mm/dd/yyyy)]],17,FALSE)</f>
        <v>0</v>
      </c>
      <c r="F132" s="207">
        <f>VLOOKUP($A132,Table2[[No]:[Date Student Last Attended Program
(mm/dd/yyyy)]],18,FALSE)</f>
        <v>0</v>
      </c>
      <c r="G132" s="209">
        <f>VLOOKUP($A132,Table2[[#All],[No]:[Which Group Does Student Participate In?
(optional)]],23,FALSE)</f>
        <v>0</v>
      </c>
      <c r="H132" s="29"/>
      <c r="I132" s="29"/>
      <c r="J132" s="29"/>
      <c r="K132" s="29"/>
      <c r="L132" s="29"/>
      <c r="M132" s="29"/>
      <c r="N132" s="29"/>
      <c r="O132" s="29"/>
      <c r="P132" s="29"/>
      <c r="Q132" s="29"/>
      <c r="R132" s="29"/>
      <c r="S132" s="9"/>
      <c r="T132" s="9"/>
      <c r="U132" s="9"/>
      <c r="V132" s="9"/>
      <c r="W132" s="9"/>
      <c r="X132" s="9"/>
      <c r="Y132" s="9"/>
      <c r="Z132" s="9"/>
      <c r="AA132" s="9"/>
      <c r="AB132" s="9"/>
      <c r="AC132" s="9"/>
      <c r="AD132" s="9"/>
      <c r="AE132" s="9"/>
      <c r="AF132" s="9"/>
      <c r="AG132" s="9"/>
      <c r="AH132" s="9"/>
      <c r="AI132" s="9"/>
      <c r="AJ132" s="9"/>
      <c r="AK132" s="9"/>
      <c r="AL132" s="11">
        <f t="shared" si="8"/>
        <v>0</v>
      </c>
      <c r="AM132" s="11">
        <f t="shared" si="9"/>
        <v>0</v>
      </c>
      <c r="AN132" s="47" t="e">
        <f t="shared" si="10"/>
        <v>#DIV/0!</v>
      </c>
      <c r="AO132" s="11">
        <f>AL132+AUG!AJ132+JUL!AJ132</f>
        <v>0</v>
      </c>
      <c r="AP132" s="11">
        <f>AM132+AUG!AK132+JUL!AK132</f>
        <v>0</v>
      </c>
      <c r="AQ132" s="196" t="e">
        <f t="shared" si="11"/>
        <v>#DIV/0!</v>
      </c>
    </row>
    <row r="133" spans="1:43" x14ac:dyDescent="0.25">
      <c r="A133" s="10">
        <v>132</v>
      </c>
      <c r="B133" s="11">
        <f>VLOOKUP($A133,Table2[[No]:[Date Student Last Attended Program
(mm/dd/yyyy)]],2,FALSE)</f>
        <v>0</v>
      </c>
      <c r="C133" s="11">
        <f>VLOOKUP($A133,Table2[[No]:[Date Student Last Attended Program
(mm/dd/yyyy)]],4,FALSE)</f>
        <v>0</v>
      </c>
      <c r="D133" s="11">
        <f>VLOOKUP($A133,Table2[[No]:[Date Student Last Attended Program
(mm/dd/yyyy)]],14,FALSE)</f>
        <v>0</v>
      </c>
      <c r="E133" s="207">
        <f>VLOOKUP($A133,Table2[[No]:[Date Student Last Attended Program
(mm/dd/yyyy)]],17,FALSE)</f>
        <v>0</v>
      </c>
      <c r="F133" s="207">
        <f>VLOOKUP($A133,Table2[[No]:[Date Student Last Attended Program
(mm/dd/yyyy)]],18,FALSE)</f>
        <v>0</v>
      </c>
      <c r="G133" s="209">
        <f>VLOOKUP($A133,Table2[[#All],[No]:[Which Group Does Student Participate In?
(optional)]],23,FALSE)</f>
        <v>0</v>
      </c>
      <c r="H133" s="29"/>
      <c r="I133" s="29"/>
      <c r="J133" s="29"/>
      <c r="K133" s="29"/>
      <c r="L133" s="29"/>
      <c r="M133" s="29"/>
      <c r="N133" s="29"/>
      <c r="O133" s="29"/>
      <c r="P133" s="29"/>
      <c r="Q133" s="29"/>
      <c r="R133" s="29"/>
      <c r="S133" s="9"/>
      <c r="T133" s="9"/>
      <c r="U133" s="9"/>
      <c r="V133" s="9"/>
      <c r="W133" s="9"/>
      <c r="X133" s="9"/>
      <c r="Y133" s="9"/>
      <c r="Z133" s="9"/>
      <c r="AA133" s="9"/>
      <c r="AB133" s="9"/>
      <c r="AC133" s="9"/>
      <c r="AD133" s="9"/>
      <c r="AE133" s="9"/>
      <c r="AF133" s="9"/>
      <c r="AG133" s="9"/>
      <c r="AH133" s="9"/>
      <c r="AI133" s="9"/>
      <c r="AJ133" s="9"/>
      <c r="AK133" s="9"/>
      <c r="AL133" s="11">
        <f t="shared" si="8"/>
        <v>0</v>
      </c>
      <c r="AM133" s="11">
        <f t="shared" si="9"/>
        <v>0</v>
      </c>
      <c r="AN133" s="47" t="e">
        <f t="shared" si="10"/>
        <v>#DIV/0!</v>
      </c>
      <c r="AO133" s="11">
        <f>AL133+AUG!AJ133+JUL!AJ133</f>
        <v>0</v>
      </c>
      <c r="AP133" s="11">
        <f>AM133+AUG!AK133+JUL!AK133</f>
        <v>0</v>
      </c>
      <c r="AQ133" s="196" t="e">
        <f t="shared" si="11"/>
        <v>#DIV/0!</v>
      </c>
    </row>
    <row r="134" spans="1:43" x14ac:dyDescent="0.25">
      <c r="A134" s="10">
        <v>133</v>
      </c>
      <c r="B134" s="11">
        <f>VLOOKUP($A134,Table2[[No]:[Date Student Last Attended Program
(mm/dd/yyyy)]],2,FALSE)</f>
        <v>0</v>
      </c>
      <c r="C134" s="11">
        <f>VLOOKUP($A134,Table2[[No]:[Date Student Last Attended Program
(mm/dd/yyyy)]],4,FALSE)</f>
        <v>0</v>
      </c>
      <c r="D134" s="11">
        <f>VLOOKUP($A134,Table2[[No]:[Date Student Last Attended Program
(mm/dd/yyyy)]],14,FALSE)</f>
        <v>0</v>
      </c>
      <c r="E134" s="207">
        <f>VLOOKUP($A134,Table2[[No]:[Date Student Last Attended Program
(mm/dd/yyyy)]],17,FALSE)</f>
        <v>0</v>
      </c>
      <c r="F134" s="207">
        <f>VLOOKUP($A134,Table2[[No]:[Date Student Last Attended Program
(mm/dd/yyyy)]],18,FALSE)</f>
        <v>0</v>
      </c>
      <c r="G134" s="209">
        <f>VLOOKUP($A134,Table2[[#All],[No]:[Which Group Does Student Participate In?
(optional)]],23,FALSE)</f>
        <v>0</v>
      </c>
      <c r="H134" s="29"/>
      <c r="I134" s="29"/>
      <c r="J134" s="29"/>
      <c r="K134" s="29"/>
      <c r="L134" s="29"/>
      <c r="M134" s="29"/>
      <c r="N134" s="29"/>
      <c r="O134" s="29"/>
      <c r="P134" s="29"/>
      <c r="Q134" s="29"/>
      <c r="R134" s="29"/>
      <c r="S134" s="9"/>
      <c r="T134" s="9"/>
      <c r="U134" s="9"/>
      <c r="V134" s="9"/>
      <c r="W134" s="9"/>
      <c r="X134" s="9"/>
      <c r="Y134" s="9"/>
      <c r="Z134" s="9"/>
      <c r="AA134" s="9"/>
      <c r="AB134" s="9"/>
      <c r="AC134" s="9"/>
      <c r="AD134" s="9"/>
      <c r="AE134" s="9"/>
      <c r="AF134" s="9"/>
      <c r="AG134" s="9"/>
      <c r="AH134" s="9"/>
      <c r="AI134" s="9"/>
      <c r="AJ134" s="9"/>
      <c r="AK134" s="9"/>
      <c r="AL134" s="11">
        <f t="shared" si="8"/>
        <v>0</v>
      </c>
      <c r="AM134" s="11">
        <f t="shared" si="9"/>
        <v>0</v>
      </c>
      <c r="AN134" s="47" t="e">
        <f t="shared" si="10"/>
        <v>#DIV/0!</v>
      </c>
      <c r="AO134" s="11">
        <f>AL134+AUG!AJ134+JUL!AJ134</f>
        <v>0</v>
      </c>
      <c r="AP134" s="11">
        <f>AM134+AUG!AK134+JUL!AK134</f>
        <v>0</v>
      </c>
      <c r="AQ134" s="196" t="e">
        <f t="shared" si="11"/>
        <v>#DIV/0!</v>
      </c>
    </row>
    <row r="135" spans="1:43" x14ac:dyDescent="0.25">
      <c r="A135" s="10">
        <v>134</v>
      </c>
      <c r="B135" s="11">
        <f>VLOOKUP($A135,Table2[[No]:[Date Student Last Attended Program
(mm/dd/yyyy)]],2,FALSE)</f>
        <v>0</v>
      </c>
      <c r="C135" s="11">
        <f>VLOOKUP($A135,Table2[[No]:[Date Student Last Attended Program
(mm/dd/yyyy)]],4,FALSE)</f>
        <v>0</v>
      </c>
      <c r="D135" s="11">
        <f>VLOOKUP($A135,Table2[[No]:[Date Student Last Attended Program
(mm/dd/yyyy)]],14,FALSE)</f>
        <v>0</v>
      </c>
      <c r="E135" s="207">
        <f>VLOOKUP($A135,Table2[[No]:[Date Student Last Attended Program
(mm/dd/yyyy)]],17,FALSE)</f>
        <v>0</v>
      </c>
      <c r="F135" s="207">
        <f>VLOOKUP($A135,Table2[[No]:[Date Student Last Attended Program
(mm/dd/yyyy)]],18,FALSE)</f>
        <v>0</v>
      </c>
      <c r="G135" s="209">
        <f>VLOOKUP($A135,Table2[[#All],[No]:[Which Group Does Student Participate In?
(optional)]],23,FALSE)</f>
        <v>0</v>
      </c>
      <c r="H135" s="29"/>
      <c r="I135" s="29"/>
      <c r="J135" s="29"/>
      <c r="K135" s="29"/>
      <c r="L135" s="29"/>
      <c r="M135" s="29"/>
      <c r="N135" s="29"/>
      <c r="O135" s="29"/>
      <c r="P135" s="29"/>
      <c r="Q135" s="29"/>
      <c r="R135" s="29"/>
      <c r="S135" s="9"/>
      <c r="T135" s="9"/>
      <c r="U135" s="9"/>
      <c r="V135" s="9"/>
      <c r="W135" s="9"/>
      <c r="X135" s="9"/>
      <c r="Y135" s="9"/>
      <c r="Z135" s="9"/>
      <c r="AA135" s="9"/>
      <c r="AB135" s="9"/>
      <c r="AC135" s="9"/>
      <c r="AD135" s="9"/>
      <c r="AE135" s="9"/>
      <c r="AF135" s="9"/>
      <c r="AG135" s="9"/>
      <c r="AH135" s="9"/>
      <c r="AI135" s="9"/>
      <c r="AJ135" s="9"/>
      <c r="AK135" s="9"/>
      <c r="AL135" s="11">
        <f t="shared" si="8"/>
        <v>0</v>
      </c>
      <c r="AM135" s="11">
        <f t="shared" si="9"/>
        <v>0</v>
      </c>
      <c r="AN135" s="47" t="e">
        <f t="shared" si="10"/>
        <v>#DIV/0!</v>
      </c>
      <c r="AO135" s="11">
        <f>AL135+AUG!AJ135+JUL!AJ135</f>
        <v>0</v>
      </c>
      <c r="AP135" s="11">
        <f>AM135+AUG!AK135+JUL!AK135</f>
        <v>0</v>
      </c>
      <c r="AQ135" s="196" t="e">
        <f t="shared" si="11"/>
        <v>#DIV/0!</v>
      </c>
    </row>
    <row r="136" spans="1:43" x14ac:dyDescent="0.25">
      <c r="A136" s="10">
        <v>135</v>
      </c>
      <c r="B136" s="11">
        <f>VLOOKUP($A136,Table2[[No]:[Date Student Last Attended Program
(mm/dd/yyyy)]],2,FALSE)</f>
        <v>0</v>
      </c>
      <c r="C136" s="11">
        <f>VLOOKUP($A136,Table2[[No]:[Date Student Last Attended Program
(mm/dd/yyyy)]],4,FALSE)</f>
        <v>0</v>
      </c>
      <c r="D136" s="11">
        <f>VLOOKUP($A136,Table2[[No]:[Date Student Last Attended Program
(mm/dd/yyyy)]],14,FALSE)</f>
        <v>0</v>
      </c>
      <c r="E136" s="207">
        <f>VLOOKUP($A136,Table2[[No]:[Date Student Last Attended Program
(mm/dd/yyyy)]],17,FALSE)</f>
        <v>0</v>
      </c>
      <c r="F136" s="207">
        <f>VLOOKUP($A136,Table2[[No]:[Date Student Last Attended Program
(mm/dd/yyyy)]],18,FALSE)</f>
        <v>0</v>
      </c>
      <c r="G136" s="209">
        <f>VLOOKUP($A136,Table2[[#All],[No]:[Which Group Does Student Participate In?
(optional)]],23,FALSE)</f>
        <v>0</v>
      </c>
      <c r="H136" s="29"/>
      <c r="I136" s="29"/>
      <c r="J136" s="29"/>
      <c r="K136" s="29"/>
      <c r="L136" s="29"/>
      <c r="M136" s="29"/>
      <c r="N136" s="29"/>
      <c r="O136" s="29"/>
      <c r="P136" s="29"/>
      <c r="Q136" s="29"/>
      <c r="R136" s="29"/>
      <c r="S136" s="9"/>
      <c r="T136" s="9"/>
      <c r="U136" s="9"/>
      <c r="V136" s="9"/>
      <c r="W136" s="9"/>
      <c r="X136" s="9"/>
      <c r="Y136" s="9"/>
      <c r="Z136" s="9"/>
      <c r="AA136" s="9"/>
      <c r="AB136" s="9"/>
      <c r="AC136" s="9"/>
      <c r="AD136" s="9"/>
      <c r="AE136" s="9"/>
      <c r="AF136" s="9"/>
      <c r="AG136" s="9"/>
      <c r="AH136" s="9"/>
      <c r="AI136" s="9"/>
      <c r="AJ136" s="9"/>
      <c r="AK136" s="9"/>
      <c r="AL136" s="11">
        <f t="shared" si="8"/>
        <v>0</v>
      </c>
      <c r="AM136" s="11">
        <f t="shared" si="9"/>
        <v>0</v>
      </c>
      <c r="AN136" s="47" t="e">
        <f t="shared" si="10"/>
        <v>#DIV/0!</v>
      </c>
      <c r="AO136" s="11">
        <f>AL136+AUG!AJ136+JUL!AJ136</f>
        <v>0</v>
      </c>
      <c r="AP136" s="11">
        <f>AM136+AUG!AK136+JUL!AK136</f>
        <v>0</v>
      </c>
      <c r="AQ136" s="196" t="e">
        <f t="shared" si="11"/>
        <v>#DIV/0!</v>
      </c>
    </row>
    <row r="137" spans="1:43" x14ac:dyDescent="0.25">
      <c r="A137" s="10">
        <v>136</v>
      </c>
      <c r="B137" s="11">
        <f>VLOOKUP($A137,Table2[[No]:[Date Student Last Attended Program
(mm/dd/yyyy)]],2,FALSE)</f>
        <v>0</v>
      </c>
      <c r="C137" s="11">
        <f>VLOOKUP($A137,Table2[[No]:[Date Student Last Attended Program
(mm/dd/yyyy)]],4,FALSE)</f>
        <v>0</v>
      </c>
      <c r="D137" s="11">
        <f>VLOOKUP($A137,Table2[[No]:[Date Student Last Attended Program
(mm/dd/yyyy)]],14,FALSE)</f>
        <v>0</v>
      </c>
      <c r="E137" s="207">
        <f>VLOOKUP($A137,Table2[[No]:[Date Student Last Attended Program
(mm/dd/yyyy)]],17,FALSE)</f>
        <v>0</v>
      </c>
      <c r="F137" s="207">
        <f>VLOOKUP($A137,Table2[[No]:[Date Student Last Attended Program
(mm/dd/yyyy)]],18,FALSE)</f>
        <v>0</v>
      </c>
      <c r="G137" s="209">
        <f>VLOOKUP($A137,Table2[[#All],[No]:[Which Group Does Student Participate In?
(optional)]],23,FALSE)</f>
        <v>0</v>
      </c>
      <c r="H137" s="29"/>
      <c r="I137" s="29"/>
      <c r="J137" s="29"/>
      <c r="K137" s="29"/>
      <c r="L137" s="29"/>
      <c r="M137" s="29"/>
      <c r="N137" s="29"/>
      <c r="O137" s="29"/>
      <c r="P137" s="29"/>
      <c r="Q137" s="29"/>
      <c r="R137" s="29"/>
      <c r="S137" s="9"/>
      <c r="T137" s="9"/>
      <c r="U137" s="9"/>
      <c r="V137" s="9"/>
      <c r="W137" s="9"/>
      <c r="X137" s="9"/>
      <c r="Y137" s="9"/>
      <c r="Z137" s="9"/>
      <c r="AA137" s="9"/>
      <c r="AB137" s="9"/>
      <c r="AC137" s="9"/>
      <c r="AD137" s="9"/>
      <c r="AE137" s="9"/>
      <c r="AF137" s="9"/>
      <c r="AG137" s="9"/>
      <c r="AH137" s="9"/>
      <c r="AI137" s="9"/>
      <c r="AJ137" s="9"/>
      <c r="AK137" s="9"/>
      <c r="AL137" s="11">
        <f t="shared" si="8"/>
        <v>0</v>
      </c>
      <c r="AM137" s="11">
        <f t="shared" si="9"/>
        <v>0</v>
      </c>
      <c r="AN137" s="47" t="e">
        <f t="shared" si="10"/>
        <v>#DIV/0!</v>
      </c>
      <c r="AO137" s="11">
        <f>AL137+AUG!AJ137+JUL!AJ137</f>
        <v>0</v>
      </c>
      <c r="AP137" s="11">
        <f>AM137+AUG!AK137+JUL!AK137</f>
        <v>0</v>
      </c>
      <c r="AQ137" s="196" t="e">
        <f t="shared" si="11"/>
        <v>#DIV/0!</v>
      </c>
    </row>
    <row r="138" spans="1:43" x14ac:dyDescent="0.25">
      <c r="A138" s="10">
        <v>137</v>
      </c>
      <c r="B138" s="11">
        <f>VLOOKUP($A138,Table2[[No]:[Date Student Last Attended Program
(mm/dd/yyyy)]],2,FALSE)</f>
        <v>0</v>
      </c>
      <c r="C138" s="11">
        <f>VLOOKUP($A138,Table2[[No]:[Date Student Last Attended Program
(mm/dd/yyyy)]],4,FALSE)</f>
        <v>0</v>
      </c>
      <c r="D138" s="11">
        <f>VLOOKUP($A138,Table2[[No]:[Date Student Last Attended Program
(mm/dd/yyyy)]],14,FALSE)</f>
        <v>0</v>
      </c>
      <c r="E138" s="207">
        <f>VLOOKUP($A138,Table2[[No]:[Date Student Last Attended Program
(mm/dd/yyyy)]],17,FALSE)</f>
        <v>0</v>
      </c>
      <c r="F138" s="207">
        <f>VLOOKUP($A138,Table2[[No]:[Date Student Last Attended Program
(mm/dd/yyyy)]],18,FALSE)</f>
        <v>0</v>
      </c>
      <c r="G138" s="209">
        <f>VLOOKUP($A138,Table2[[#All],[No]:[Which Group Does Student Participate In?
(optional)]],23,FALSE)</f>
        <v>0</v>
      </c>
      <c r="H138" s="29"/>
      <c r="I138" s="29"/>
      <c r="J138" s="29"/>
      <c r="K138" s="29"/>
      <c r="L138" s="29"/>
      <c r="M138" s="29"/>
      <c r="N138" s="29"/>
      <c r="O138" s="29"/>
      <c r="P138" s="29"/>
      <c r="Q138" s="29"/>
      <c r="R138" s="29"/>
      <c r="S138" s="9"/>
      <c r="T138" s="9"/>
      <c r="U138" s="9"/>
      <c r="V138" s="9"/>
      <c r="W138" s="9"/>
      <c r="X138" s="9"/>
      <c r="Y138" s="9"/>
      <c r="Z138" s="9"/>
      <c r="AA138" s="9"/>
      <c r="AB138" s="9"/>
      <c r="AC138" s="9"/>
      <c r="AD138" s="9"/>
      <c r="AE138" s="9"/>
      <c r="AF138" s="9"/>
      <c r="AG138" s="9"/>
      <c r="AH138" s="9"/>
      <c r="AI138" s="9"/>
      <c r="AJ138" s="9"/>
      <c r="AK138" s="9"/>
      <c r="AL138" s="11">
        <f t="shared" si="8"/>
        <v>0</v>
      </c>
      <c r="AM138" s="11">
        <f t="shared" si="9"/>
        <v>0</v>
      </c>
      <c r="AN138" s="47" t="e">
        <f t="shared" si="10"/>
        <v>#DIV/0!</v>
      </c>
      <c r="AO138" s="11">
        <f>AL138+AUG!AJ138+JUL!AJ138</f>
        <v>0</v>
      </c>
      <c r="AP138" s="11">
        <f>AM138+AUG!AK138+JUL!AK138</f>
        <v>0</v>
      </c>
      <c r="AQ138" s="196" t="e">
        <f t="shared" si="11"/>
        <v>#DIV/0!</v>
      </c>
    </row>
    <row r="139" spans="1:43" x14ac:dyDescent="0.25">
      <c r="A139" s="10">
        <v>138</v>
      </c>
      <c r="B139" s="11">
        <f>VLOOKUP($A139,Table2[[No]:[Date Student Last Attended Program
(mm/dd/yyyy)]],2,FALSE)</f>
        <v>0</v>
      </c>
      <c r="C139" s="11">
        <f>VLOOKUP($A139,Table2[[No]:[Date Student Last Attended Program
(mm/dd/yyyy)]],4,FALSE)</f>
        <v>0</v>
      </c>
      <c r="D139" s="11">
        <f>VLOOKUP($A139,Table2[[No]:[Date Student Last Attended Program
(mm/dd/yyyy)]],14,FALSE)</f>
        <v>0</v>
      </c>
      <c r="E139" s="207">
        <f>VLOOKUP($A139,Table2[[No]:[Date Student Last Attended Program
(mm/dd/yyyy)]],17,FALSE)</f>
        <v>0</v>
      </c>
      <c r="F139" s="207">
        <f>VLOOKUP($A139,Table2[[No]:[Date Student Last Attended Program
(mm/dd/yyyy)]],18,FALSE)</f>
        <v>0</v>
      </c>
      <c r="G139" s="209">
        <f>VLOOKUP($A139,Table2[[#All],[No]:[Which Group Does Student Participate In?
(optional)]],23,FALSE)</f>
        <v>0</v>
      </c>
      <c r="H139" s="29"/>
      <c r="I139" s="29"/>
      <c r="J139" s="29"/>
      <c r="K139" s="29"/>
      <c r="L139" s="29"/>
      <c r="M139" s="29"/>
      <c r="N139" s="29"/>
      <c r="O139" s="29"/>
      <c r="P139" s="29"/>
      <c r="Q139" s="29"/>
      <c r="R139" s="29"/>
      <c r="S139" s="9"/>
      <c r="T139" s="9"/>
      <c r="U139" s="9"/>
      <c r="V139" s="9"/>
      <c r="W139" s="9"/>
      <c r="X139" s="9"/>
      <c r="Y139" s="9"/>
      <c r="Z139" s="9"/>
      <c r="AA139" s="9"/>
      <c r="AB139" s="9"/>
      <c r="AC139" s="9"/>
      <c r="AD139" s="9"/>
      <c r="AE139" s="9"/>
      <c r="AF139" s="9"/>
      <c r="AG139" s="9"/>
      <c r="AH139" s="9"/>
      <c r="AI139" s="9"/>
      <c r="AJ139" s="9"/>
      <c r="AK139" s="9"/>
      <c r="AL139" s="11">
        <f t="shared" si="8"/>
        <v>0</v>
      </c>
      <c r="AM139" s="11">
        <f t="shared" si="9"/>
        <v>0</v>
      </c>
      <c r="AN139" s="47" t="e">
        <f t="shared" si="10"/>
        <v>#DIV/0!</v>
      </c>
      <c r="AO139" s="11">
        <f>AL139+AUG!AJ139+JUL!AJ139</f>
        <v>0</v>
      </c>
      <c r="AP139" s="11">
        <f>AM139+AUG!AK139+JUL!AK139</f>
        <v>0</v>
      </c>
      <c r="AQ139" s="196" t="e">
        <f t="shared" si="11"/>
        <v>#DIV/0!</v>
      </c>
    </row>
    <row r="140" spans="1:43" x14ac:dyDescent="0.25">
      <c r="A140" s="10">
        <v>139</v>
      </c>
      <c r="B140" s="11">
        <f>VLOOKUP($A140,Table2[[No]:[Date Student Last Attended Program
(mm/dd/yyyy)]],2,FALSE)</f>
        <v>0</v>
      </c>
      <c r="C140" s="11">
        <f>VLOOKUP($A140,Table2[[No]:[Date Student Last Attended Program
(mm/dd/yyyy)]],4,FALSE)</f>
        <v>0</v>
      </c>
      <c r="D140" s="11">
        <f>VLOOKUP($A140,Table2[[No]:[Date Student Last Attended Program
(mm/dd/yyyy)]],14,FALSE)</f>
        <v>0</v>
      </c>
      <c r="E140" s="207">
        <f>VLOOKUP($A140,Table2[[No]:[Date Student Last Attended Program
(mm/dd/yyyy)]],17,FALSE)</f>
        <v>0</v>
      </c>
      <c r="F140" s="207">
        <f>VLOOKUP($A140,Table2[[No]:[Date Student Last Attended Program
(mm/dd/yyyy)]],18,FALSE)</f>
        <v>0</v>
      </c>
      <c r="G140" s="209">
        <f>VLOOKUP($A140,Table2[[#All],[No]:[Which Group Does Student Participate In?
(optional)]],23,FALSE)</f>
        <v>0</v>
      </c>
      <c r="H140" s="29"/>
      <c r="I140" s="29"/>
      <c r="J140" s="29"/>
      <c r="K140" s="29"/>
      <c r="L140" s="29"/>
      <c r="M140" s="29"/>
      <c r="N140" s="29"/>
      <c r="O140" s="29"/>
      <c r="P140" s="29"/>
      <c r="Q140" s="29"/>
      <c r="R140" s="29"/>
      <c r="S140" s="9"/>
      <c r="T140" s="9"/>
      <c r="U140" s="9"/>
      <c r="V140" s="9"/>
      <c r="W140" s="9"/>
      <c r="X140" s="9"/>
      <c r="Y140" s="9"/>
      <c r="Z140" s="9"/>
      <c r="AA140" s="9"/>
      <c r="AB140" s="9"/>
      <c r="AC140" s="9"/>
      <c r="AD140" s="9"/>
      <c r="AE140" s="9"/>
      <c r="AF140" s="9"/>
      <c r="AG140" s="9"/>
      <c r="AH140" s="9"/>
      <c r="AI140" s="9"/>
      <c r="AJ140" s="9"/>
      <c r="AK140" s="9"/>
      <c r="AL140" s="11">
        <f t="shared" si="8"/>
        <v>0</v>
      </c>
      <c r="AM140" s="11">
        <f t="shared" si="9"/>
        <v>0</v>
      </c>
      <c r="AN140" s="47" t="e">
        <f t="shared" si="10"/>
        <v>#DIV/0!</v>
      </c>
      <c r="AO140" s="11">
        <f>AL140+AUG!AJ140+JUL!AJ140</f>
        <v>0</v>
      </c>
      <c r="AP140" s="11">
        <f>AM140+AUG!AK140+JUL!AK140</f>
        <v>0</v>
      </c>
      <c r="AQ140" s="196" t="e">
        <f t="shared" si="11"/>
        <v>#DIV/0!</v>
      </c>
    </row>
    <row r="141" spans="1:43" x14ac:dyDescent="0.25">
      <c r="A141" s="10">
        <v>140</v>
      </c>
      <c r="B141" s="11">
        <f>VLOOKUP($A141,Table2[[No]:[Date Student Last Attended Program
(mm/dd/yyyy)]],2,FALSE)</f>
        <v>0</v>
      </c>
      <c r="C141" s="11">
        <f>VLOOKUP($A141,Table2[[No]:[Date Student Last Attended Program
(mm/dd/yyyy)]],4,FALSE)</f>
        <v>0</v>
      </c>
      <c r="D141" s="11">
        <f>VLOOKUP($A141,Table2[[No]:[Date Student Last Attended Program
(mm/dd/yyyy)]],14,FALSE)</f>
        <v>0</v>
      </c>
      <c r="E141" s="207">
        <f>VLOOKUP($A141,Table2[[No]:[Date Student Last Attended Program
(mm/dd/yyyy)]],17,FALSE)</f>
        <v>0</v>
      </c>
      <c r="F141" s="207">
        <f>VLOOKUP($A141,Table2[[No]:[Date Student Last Attended Program
(mm/dd/yyyy)]],18,FALSE)</f>
        <v>0</v>
      </c>
      <c r="G141" s="209">
        <f>VLOOKUP($A141,Table2[[#All],[No]:[Which Group Does Student Participate In?
(optional)]],23,FALSE)</f>
        <v>0</v>
      </c>
      <c r="H141" s="29"/>
      <c r="I141" s="29"/>
      <c r="J141" s="29"/>
      <c r="K141" s="29"/>
      <c r="L141" s="29"/>
      <c r="M141" s="29"/>
      <c r="N141" s="29"/>
      <c r="O141" s="29"/>
      <c r="P141" s="29"/>
      <c r="Q141" s="29"/>
      <c r="R141" s="29"/>
      <c r="S141" s="9"/>
      <c r="T141" s="9"/>
      <c r="U141" s="9"/>
      <c r="V141" s="9"/>
      <c r="W141" s="9"/>
      <c r="X141" s="9"/>
      <c r="Y141" s="9"/>
      <c r="Z141" s="9"/>
      <c r="AA141" s="9"/>
      <c r="AB141" s="9"/>
      <c r="AC141" s="9"/>
      <c r="AD141" s="9"/>
      <c r="AE141" s="9"/>
      <c r="AF141" s="9"/>
      <c r="AG141" s="9"/>
      <c r="AH141" s="9"/>
      <c r="AI141" s="9"/>
      <c r="AJ141" s="9"/>
      <c r="AK141" s="9"/>
      <c r="AL141" s="11">
        <f t="shared" si="8"/>
        <v>0</v>
      </c>
      <c r="AM141" s="11">
        <f t="shared" si="9"/>
        <v>0</v>
      </c>
      <c r="AN141" s="47" t="e">
        <f t="shared" si="10"/>
        <v>#DIV/0!</v>
      </c>
      <c r="AO141" s="11">
        <f>AL141+AUG!AJ141+JUL!AJ141</f>
        <v>0</v>
      </c>
      <c r="AP141" s="11">
        <f>AM141+AUG!AK141+JUL!AK141</f>
        <v>0</v>
      </c>
      <c r="AQ141" s="196" t="e">
        <f t="shared" si="11"/>
        <v>#DIV/0!</v>
      </c>
    </row>
    <row r="142" spans="1:43" x14ac:dyDescent="0.25">
      <c r="A142" s="10">
        <v>141</v>
      </c>
      <c r="B142" s="11">
        <f>VLOOKUP($A142,Table2[[No]:[Date Student Last Attended Program
(mm/dd/yyyy)]],2,FALSE)</f>
        <v>0</v>
      </c>
      <c r="C142" s="11">
        <f>VLOOKUP($A142,Table2[[No]:[Date Student Last Attended Program
(mm/dd/yyyy)]],4,FALSE)</f>
        <v>0</v>
      </c>
      <c r="D142" s="11">
        <f>VLOOKUP($A142,Table2[[No]:[Date Student Last Attended Program
(mm/dd/yyyy)]],14,FALSE)</f>
        <v>0</v>
      </c>
      <c r="E142" s="207">
        <f>VLOOKUP($A142,Table2[[No]:[Date Student Last Attended Program
(mm/dd/yyyy)]],17,FALSE)</f>
        <v>0</v>
      </c>
      <c r="F142" s="207">
        <f>VLOOKUP($A142,Table2[[No]:[Date Student Last Attended Program
(mm/dd/yyyy)]],18,FALSE)</f>
        <v>0</v>
      </c>
      <c r="G142" s="209">
        <f>VLOOKUP($A142,Table2[[#All],[No]:[Which Group Does Student Participate In?
(optional)]],23,FALSE)</f>
        <v>0</v>
      </c>
      <c r="H142" s="29"/>
      <c r="I142" s="29"/>
      <c r="J142" s="29"/>
      <c r="K142" s="29"/>
      <c r="L142" s="29"/>
      <c r="M142" s="29"/>
      <c r="N142" s="29"/>
      <c r="O142" s="29"/>
      <c r="P142" s="29"/>
      <c r="Q142" s="29"/>
      <c r="R142" s="29"/>
      <c r="S142" s="9"/>
      <c r="T142" s="9"/>
      <c r="U142" s="9"/>
      <c r="V142" s="9"/>
      <c r="W142" s="9"/>
      <c r="X142" s="9"/>
      <c r="Y142" s="9"/>
      <c r="Z142" s="9"/>
      <c r="AA142" s="9"/>
      <c r="AB142" s="9"/>
      <c r="AC142" s="9"/>
      <c r="AD142" s="9"/>
      <c r="AE142" s="9"/>
      <c r="AF142" s="9"/>
      <c r="AG142" s="9"/>
      <c r="AH142" s="9"/>
      <c r="AI142" s="9"/>
      <c r="AJ142" s="9"/>
      <c r="AK142" s="9"/>
      <c r="AL142" s="11">
        <f t="shared" si="8"/>
        <v>0</v>
      </c>
      <c r="AM142" s="11">
        <f t="shared" si="9"/>
        <v>0</v>
      </c>
      <c r="AN142" s="47" t="e">
        <f t="shared" si="10"/>
        <v>#DIV/0!</v>
      </c>
      <c r="AO142" s="11">
        <f>AL142+AUG!AJ142+JUL!AJ142</f>
        <v>0</v>
      </c>
      <c r="AP142" s="11">
        <f>AM142+AUG!AK142+JUL!AK142</f>
        <v>0</v>
      </c>
      <c r="AQ142" s="196" t="e">
        <f t="shared" si="11"/>
        <v>#DIV/0!</v>
      </c>
    </row>
    <row r="143" spans="1:43" x14ac:dyDescent="0.25">
      <c r="A143" s="10">
        <v>142</v>
      </c>
      <c r="B143" s="11">
        <f>VLOOKUP($A143,Table2[[No]:[Date Student Last Attended Program
(mm/dd/yyyy)]],2,FALSE)</f>
        <v>0</v>
      </c>
      <c r="C143" s="11">
        <f>VLOOKUP($A143,Table2[[No]:[Date Student Last Attended Program
(mm/dd/yyyy)]],4,FALSE)</f>
        <v>0</v>
      </c>
      <c r="D143" s="11">
        <f>VLOOKUP($A143,Table2[[No]:[Date Student Last Attended Program
(mm/dd/yyyy)]],14,FALSE)</f>
        <v>0</v>
      </c>
      <c r="E143" s="207">
        <f>VLOOKUP($A143,Table2[[No]:[Date Student Last Attended Program
(mm/dd/yyyy)]],17,FALSE)</f>
        <v>0</v>
      </c>
      <c r="F143" s="207">
        <f>VLOOKUP($A143,Table2[[No]:[Date Student Last Attended Program
(mm/dd/yyyy)]],18,FALSE)</f>
        <v>0</v>
      </c>
      <c r="G143" s="209">
        <f>VLOOKUP($A143,Table2[[#All],[No]:[Which Group Does Student Participate In?
(optional)]],23,FALSE)</f>
        <v>0</v>
      </c>
      <c r="H143" s="29"/>
      <c r="I143" s="29"/>
      <c r="J143" s="29"/>
      <c r="K143" s="29"/>
      <c r="L143" s="29"/>
      <c r="M143" s="29"/>
      <c r="N143" s="29"/>
      <c r="O143" s="29"/>
      <c r="P143" s="29"/>
      <c r="Q143" s="29"/>
      <c r="R143" s="29"/>
      <c r="S143" s="9"/>
      <c r="T143" s="9"/>
      <c r="U143" s="9"/>
      <c r="V143" s="9"/>
      <c r="W143" s="9"/>
      <c r="X143" s="9"/>
      <c r="Y143" s="9"/>
      <c r="Z143" s="9"/>
      <c r="AA143" s="9"/>
      <c r="AB143" s="9"/>
      <c r="AC143" s="9"/>
      <c r="AD143" s="9"/>
      <c r="AE143" s="9"/>
      <c r="AF143" s="9"/>
      <c r="AG143" s="9"/>
      <c r="AH143" s="9"/>
      <c r="AI143" s="9"/>
      <c r="AJ143" s="9"/>
      <c r="AK143" s="9"/>
      <c r="AL143" s="11">
        <f t="shared" si="8"/>
        <v>0</v>
      </c>
      <c r="AM143" s="11">
        <f t="shared" si="9"/>
        <v>0</v>
      </c>
      <c r="AN143" s="47" t="e">
        <f t="shared" si="10"/>
        <v>#DIV/0!</v>
      </c>
      <c r="AO143" s="11">
        <f>AL143+AUG!AJ143+JUL!AJ143</f>
        <v>0</v>
      </c>
      <c r="AP143" s="11">
        <f>AM143+AUG!AK143+JUL!AK143</f>
        <v>0</v>
      </c>
      <c r="AQ143" s="196" t="e">
        <f t="shared" si="11"/>
        <v>#DIV/0!</v>
      </c>
    </row>
    <row r="144" spans="1:43" x14ac:dyDescent="0.25">
      <c r="A144" s="10">
        <v>143</v>
      </c>
      <c r="B144" s="11">
        <f>VLOOKUP($A144,Table2[[No]:[Date Student Last Attended Program
(mm/dd/yyyy)]],2,FALSE)</f>
        <v>0</v>
      </c>
      <c r="C144" s="11">
        <f>VLOOKUP($A144,Table2[[No]:[Date Student Last Attended Program
(mm/dd/yyyy)]],4,FALSE)</f>
        <v>0</v>
      </c>
      <c r="D144" s="11">
        <f>VLOOKUP($A144,Table2[[No]:[Date Student Last Attended Program
(mm/dd/yyyy)]],14,FALSE)</f>
        <v>0</v>
      </c>
      <c r="E144" s="207">
        <f>VLOOKUP($A144,Table2[[No]:[Date Student Last Attended Program
(mm/dd/yyyy)]],17,FALSE)</f>
        <v>0</v>
      </c>
      <c r="F144" s="207">
        <f>VLOOKUP($A144,Table2[[No]:[Date Student Last Attended Program
(mm/dd/yyyy)]],18,FALSE)</f>
        <v>0</v>
      </c>
      <c r="G144" s="209">
        <f>VLOOKUP($A144,Table2[[#All],[No]:[Which Group Does Student Participate In?
(optional)]],23,FALSE)</f>
        <v>0</v>
      </c>
      <c r="H144" s="29"/>
      <c r="I144" s="29"/>
      <c r="J144" s="29"/>
      <c r="K144" s="29"/>
      <c r="L144" s="29"/>
      <c r="M144" s="29"/>
      <c r="N144" s="29"/>
      <c r="O144" s="29"/>
      <c r="P144" s="29"/>
      <c r="Q144" s="29"/>
      <c r="R144" s="29"/>
      <c r="S144" s="9"/>
      <c r="T144" s="9"/>
      <c r="U144" s="9"/>
      <c r="V144" s="9"/>
      <c r="W144" s="9"/>
      <c r="X144" s="9"/>
      <c r="Y144" s="9"/>
      <c r="Z144" s="9"/>
      <c r="AA144" s="9"/>
      <c r="AB144" s="9"/>
      <c r="AC144" s="9"/>
      <c r="AD144" s="9"/>
      <c r="AE144" s="9"/>
      <c r="AF144" s="9"/>
      <c r="AG144" s="9"/>
      <c r="AH144" s="9"/>
      <c r="AI144" s="9"/>
      <c r="AJ144" s="9"/>
      <c r="AK144" s="9"/>
      <c r="AL144" s="11">
        <f t="shared" si="8"/>
        <v>0</v>
      </c>
      <c r="AM144" s="11">
        <f t="shared" si="9"/>
        <v>0</v>
      </c>
      <c r="AN144" s="47" t="e">
        <f t="shared" si="10"/>
        <v>#DIV/0!</v>
      </c>
      <c r="AO144" s="11">
        <f>AL144+AUG!AJ144+JUL!AJ144</f>
        <v>0</v>
      </c>
      <c r="AP144" s="11">
        <f>AM144+AUG!AK144+JUL!AK144</f>
        <v>0</v>
      </c>
      <c r="AQ144" s="196" t="e">
        <f t="shared" si="11"/>
        <v>#DIV/0!</v>
      </c>
    </row>
    <row r="145" spans="1:43" x14ac:dyDescent="0.25">
      <c r="A145" s="10">
        <v>144</v>
      </c>
      <c r="B145" s="11">
        <f>VLOOKUP($A145,Table2[[No]:[Date Student Last Attended Program
(mm/dd/yyyy)]],2,FALSE)</f>
        <v>0</v>
      </c>
      <c r="C145" s="11">
        <f>VLOOKUP($A145,Table2[[No]:[Date Student Last Attended Program
(mm/dd/yyyy)]],4,FALSE)</f>
        <v>0</v>
      </c>
      <c r="D145" s="11">
        <f>VLOOKUP($A145,Table2[[No]:[Date Student Last Attended Program
(mm/dd/yyyy)]],14,FALSE)</f>
        <v>0</v>
      </c>
      <c r="E145" s="207">
        <f>VLOOKUP($A145,Table2[[No]:[Date Student Last Attended Program
(mm/dd/yyyy)]],17,FALSE)</f>
        <v>0</v>
      </c>
      <c r="F145" s="207">
        <f>VLOOKUP($A145,Table2[[No]:[Date Student Last Attended Program
(mm/dd/yyyy)]],18,FALSE)</f>
        <v>0</v>
      </c>
      <c r="G145" s="209">
        <f>VLOOKUP($A145,Table2[[#All],[No]:[Which Group Does Student Participate In?
(optional)]],23,FALSE)</f>
        <v>0</v>
      </c>
      <c r="H145" s="29"/>
      <c r="I145" s="29"/>
      <c r="J145" s="29"/>
      <c r="K145" s="29"/>
      <c r="L145" s="29"/>
      <c r="M145" s="29"/>
      <c r="N145" s="29"/>
      <c r="O145" s="29"/>
      <c r="P145" s="29"/>
      <c r="Q145" s="29"/>
      <c r="R145" s="29"/>
      <c r="S145" s="9"/>
      <c r="T145" s="9"/>
      <c r="U145" s="9"/>
      <c r="V145" s="9"/>
      <c r="W145" s="9"/>
      <c r="X145" s="9"/>
      <c r="Y145" s="9"/>
      <c r="Z145" s="9"/>
      <c r="AA145" s="9"/>
      <c r="AB145" s="9"/>
      <c r="AC145" s="9"/>
      <c r="AD145" s="9"/>
      <c r="AE145" s="9"/>
      <c r="AF145" s="9"/>
      <c r="AG145" s="9"/>
      <c r="AH145" s="9"/>
      <c r="AI145" s="9"/>
      <c r="AJ145" s="9"/>
      <c r="AK145" s="9"/>
      <c r="AL145" s="11">
        <f t="shared" si="8"/>
        <v>0</v>
      </c>
      <c r="AM145" s="11">
        <f t="shared" si="9"/>
        <v>0</v>
      </c>
      <c r="AN145" s="47" t="e">
        <f t="shared" si="10"/>
        <v>#DIV/0!</v>
      </c>
      <c r="AO145" s="11">
        <f>AL145+AUG!AJ145+JUL!AJ145</f>
        <v>0</v>
      </c>
      <c r="AP145" s="11">
        <f>AM145+AUG!AK145+JUL!AK145</f>
        <v>0</v>
      </c>
      <c r="AQ145" s="196" t="e">
        <f t="shared" si="11"/>
        <v>#DIV/0!</v>
      </c>
    </row>
    <row r="146" spans="1:43" x14ac:dyDescent="0.25">
      <c r="A146" s="10">
        <v>145</v>
      </c>
      <c r="B146" s="11">
        <f>VLOOKUP($A146,Table2[[No]:[Date Student Last Attended Program
(mm/dd/yyyy)]],2,FALSE)</f>
        <v>0</v>
      </c>
      <c r="C146" s="11">
        <f>VLOOKUP($A146,Table2[[No]:[Date Student Last Attended Program
(mm/dd/yyyy)]],4,FALSE)</f>
        <v>0</v>
      </c>
      <c r="D146" s="11">
        <f>VLOOKUP($A146,Table2[[No]:[Date Student Last Attended Program
(mm/dd/yyyy)]],14,FALSE)</f>
        <v>0</v>
      </c>
      <c r="E146" s="207">
        <f>VLOOKUP($A146,Table2[[No]:[Date Student Last Attended Program
(mm/dd/yyyy)]],17,FALSE)</f>
        <v>0</v>
      </c>
      <c r="F146" s="207">
        <f>VLOOKUP($A146,Table2[[No]:[Date Student Last Attended Program
(mm/dd/yyyy)]],18,FALSE)</f>
        <v>0</v>
      </c>
      <c r="G146" s="209">
        <f>VLOOKUP($A146,Table2[[#All],[No]:[Which Group Does Student Participate In?
(optional)]],23,FALSE)</f>
        <v>0</v>
      </c>
      <c r="H146" s="29"/>
      <c r="I146" s="29"/>
      <c r="J146" s="29"/>
      <c r="K146" s="29"/>
      <c r="L146" s="29"/>
      <c r="M146" s="29"/>
      <c r="N146" s="29"/>
      <c r="O146" s="29"/>
      <c r="P146" s="29"/>
      <c r="Q146" s="29"/>
      <c r="R146" s="29"/>
      <c r="S146" s="9"/>
      <c r="T146" s="9"/>
      <c r="U146" s="9"/>
      <c r="V146" s="9"/>
      <c r="W146" s="9"/>
      <c r="X146" s="9"/>
      <c r="Y146" s="9"/>
      <c r="Z146" s="9"/>
      <c r="AA146" s="9"/>
      <c r="AB146" s="9"/>
      <c r="AC146" s="9"/>
      <c r="AD146" s="9"/>
      <c r="AE146" s="9"/>
      <c r="AF146" s="9"/>
      <c r="AG146" s="9"/>
      <c r="AH146" s="9"/>
      <c r="AI146" s="9"/>
      <c r="AJ146" s="9"/>
      <c r="AK146" s="9"/>
      <c r="AL146" s="11">
        <f t="shared" si="8"/>
        <v>0</v>
      </c>
      <c r="AM146" s="11">
        <f t="shared" si="9"/>
        <v>0</v>
      </c>
      <c r="AN146" s="47" t="e">
        <f t="shared" si="10"/>
        <v>#DIV/0!</v>
      </c>
      <c r="AO146" s="11">
        <f>AL146+AUG!AJ146+JUL!AJ146</f>
        <v>0</v>
      </c>
      <c r="AP146" s="11">
        <f>AM146+AUG!AK146+JUL!AK146</f>
        <v>0</v>
      </c>
      <c r="AQ146" s="196" t="e">
        <f t="shared" si="11"/>
        <v>#DIV/0!</v>
      </c>
    </row>
    <row r="147" spans="1:43" x14ac:dyDescent="0.25">
      <c r="A147" s="10">
        <v>146</v>
      </c>
      <c r="B147" s="11">
        <f>VLOOKUP($A147,Table2[[No]:[Date Student Last Attended Program
(mm/dd/yyyy)]],2,FALSE)</f>
        <v>0</v>
      </c>
      <c r="C147" s="11">
        <f>VLOOKUP($A147,Table2[[No]:[Date Student Last Attended Program
(mm/dd/yyyy)]],4,FALSE)</f>
        <v>0</v>
      </c>
      <c r="D147" s="11">
        <f>VLOOKUP($A147,Table2[[No]:[Date Student Last Attended Program
(mm/dd/yyyy)]],14,FALSE)</f>
        <v>0</v>
      </c>
      <c r="E147" s="207">
        <f>VLOOKUP($A147,Table2[[No]:[Date Student Last Attended Program
(mm/dd/yyyy)]],17,FALSE)</f>
        <v>0</v>
      </c>
      <c r="F147" s="207">
        <f>VLOOKUP($A147,Table2[[No]:[Date Student Last Attended Program
(mm/dd/yyyy)]],18,FALSE)</f>
        <v>0</v>
      </c>
      <c r="G147" s="209">
        <f>VLOOKUP($A147,Table2[[#All],[No]:[Which Group Does Student Participate In?
(optional)]],23,FALSE)</f>
        <v>0</v>
      </c>
      <c r="H147" s="29"/>
      <c r="I147" s="29"/>
      <c r="J147" s="29"/>
      <c r="K147" s="29"/>
      <c r="L147" s="29"/>
      <c r="M147" s="29"/>
      <c r="N147" s="29"/>
      <c r="O147" s="29"/>
      <c r="P147" s="29"/>
      <c r="Q147" s="29"/>
      <c r="R147" s="29"/>
      <c r="S147" s="9"/>
      <c r="T147" s="9"/>
      <c r="U147" s="9"/>
      <c r="V147" s="9"/>
      <c r="W147" s="9"/>
      <c r="X147" s="9"/>
      <c r="Y147" s="9"/>
      <c r="Z147" s="9"/>
      <c r="AA147" s="9"/>
      <c r="AB147" s="9"/>
      <c r="AC147" s="9"/>
      <c r="AD147" s="9"/>
      <c r="AE147" s="9"/>
      <c r="AF147" s="9"/>
      <c r="AG147" s="9"/>
      <c r="AH147" s="9"/>
      <c r="AI147" s="9"/>
      <c r="AJ147" s="9"/>
      <c r="AK147" s="9"/>
      <c r="AL147" s="11">
        <f t="shared" si="8"/>
        <v>0</v>
      </c>
      <c r="AM147" s="11">
        <f t="shared" si="9"/>
        <v>0</v>
      </c>
      <c r="AN147" s="47" t="e">
        <f t="shared" si="10"/>
        <v>#DIV/0!</v>
      </c>
      <c r="AO147" s="11">
        <f>AL147+AUG!AJ147+JUL!AJ147</f>
        <v>0</v>
      </c>
      <c r="AP147" s="11">
        <f>AM147+AUG!AK147+JUL!AK147</f>
        <v>0</v>
      </c>
      <c r="AQ147" s="196" t="e">
        <f t="shared" si="11"/>
        <v>#DIV/0!</v>
      </c>
    </row>
    <row r="148" spans="1:43" x14ac:dyDescent="0.25">
      <c r="A148" s="10">
        <v>147</v>
      </c>
      <c r="B148" s="11">
        <f>VLOOKUP($A148,Table2[[No]:[Date Student Last Attended Program
(mm/dd/yyyy)]],2,FALSE)</f>
        <v>0</v>
      </c>
      <c r="C148" s="11">
        <f>VLOOKUP($A148,Table2[[No]:[Date Student Last Attended Program
(mm/dd/yyyy)]],4,FALSE)</f>
        <v>0</v>
      </c>
      <c r="D148" s="11">
        <f>VLOOKUP($A148,Table2[[No]:[Date Student Last Attended Program
(mm/dd/yyyy)]],14,FALSE)</f>
        <v>0</v>
      </c>
      <c r="E148" s="207">
        <f>VLOOKUP($A148,Table2[[No]:[Date Student Last Attended Program
(mm/dd/yyyy)]],17,FALSE)</f>
        <v>0</v>
      </c>
      <c r="F148" s="207">
        <f>VLOOKUP($A148,Table2[[No]:[Date Student Last Attended Program
(mm/dd/yyyy)]],18,FALSE)</f>
        <v>0</v>
      </c>
      <c r="G148" s="209">
        <f>VLOOKUP($A148,Table2[[#All],[No]:[Which Group Does Student Participate In?
(optional)]],23,FALSE)</f>
        <v>0</v>
      </c>
      <c r="H148" s="29"/>
      <c r="I148" s="29"/>
      <c r="J148" s="29"/>
      <c r="K148" s="29"/>
      <c r="L148" s="29"/>
      <c r="M148" s="29"/>
      <c r="N148" s="29"/>
      <c r="O148" s="29"/>
      <c r="P148" s="29"/>
      <c r="Q148" s="29"/>
      <c r="R148" s="29"/>
      <c r="S148" s="9"/>
      <c r="T148" s="9"/>
      <c r="U148" s="9"/>
      <c r="V148" s="9"/>
      <c r="W148" s="9"/>
      <c r="X148" s="9"/>
      <c r="Y148" s="9"/>
      <c r="Z148" s="9"/>
      <c r="AA148" s="9"/>
      <c r="AB148" s="9"/>
      <c r="AC148" s="9"/>
      <c r="AD148" s="9"/>
      <c r="AE148" s="9"/>
      <c r="AF148" s="9"/>
      <c r="AG148" s="9"/>
      <c r="AH148" s="9"/>
      <c r="AI148" s="9"/>
      <c r="AJ148" s="9"/>
      <c r="AK148" s="9"/>
      <c r="AL148" s="11">
        <f t="shared" si="8"/>
        <v>0</v>
      </c>
      <c r="AM148" s="11">
        <f t="shared" si="9"/>
        <v>0</v>
      </c>
      <c r="AN148" s="47" t="e">
        <f t="shared" si="10"/>
        <v>#DIV/0!</v>
      </c>
      <c r="AO148" s="11">
        <f>AL148+AUG!AJ148+JUL!AJ148</f>
        <v>0</v>
      </c>
      <c r="AP148" s="11">
        <f>AM148+AUG!AK148+JUL!AK148</f>
        <v>0</v>
      </c>
      <c r="AQ148" s="196" t="e">
        <f t="shared" si="11"/>
        <v>#DIV/0!</v>
      </c>
    </row>
    <row r="149" spans="1:43" x14ac:dyDescent="0.25">
      <c r="A149" s="10">
        <v>148</v>
      </c>
      <c r="B149" s="11">
        <f>VLOOKUP($A149,Table2[[No]:[Date Student Last Attended Program
(mm/dd/yyyy)]],2,FALSE)</f>
        <v>0</v>
      </c>
      <c r="C149" s="11">
        <f>VLOOKUP($A149,Table2[[No]:[Date Student Last Attended Program
(mm/dd/yyyy)]],4,FALSE)</f>
        <v>0</v>
      </c>
      <c r="D149" s="11">
        <f>VLOOKUP($A149,Table2[[No]:[Date Student Last Attended Program
(mm/dd/yyyy)]],14,FALSE)</f>
        <v>0</v>
      </c>
      <c r="E149" s="207">
        <f>VLOOKUP($A149,Table2[[No]:[Date Student Last Attended Program
(mm/dd/yyyy)]],17,FALSE)</f>
        <v>0</v>
      </c>
      <c r="F149" s="207">
        <f>VLOOKUP($A149,Table2[[No]:[Date Student Last Attended Program
(mm/dd/yyyy)]],18,FALSE)</f>
        <v>0</v>
      </c>
      <c r="G149" s="209">
        <f>VLOOKUP($A149,Table2[[#All],[No]:[Which Group Does Student Participate In?
(optional)]],23,FALSE)</f>
        <v>0</v>
      </c>
      <c r="H149" s="29"/>
      <c r="I149" s="29"/>
      <c r="J149" s="29"/>
      <c r="K149" s="29"/>
      <c r="L149" s="29"/>
      <c r="M149" s="29"/>
      <c r="N149" s="29"/>
      <c r="O149" s="29"/>
      <c r="P149" s="29"/>
      <c r="Q149" s="29"/>
      <c r="R149" s="29"/>
      <c r="S149" s="9"/>
      <c r="T149" s="9"/>
      <c r="U149" s="9"/>
      <c r="V149" s="9"/>
      <c r="W149" s="9"/>
      <c r="X149" s="9"/>
      <c r="Y149" s="9"/>
      <c r="Z149" s="9"/>
      <c r="AA149" s="9"/>
      <c r="AB149" s="9"/>
      <c r="AC149" s="9"/>
      <c r="AD149" s="9"/>
      <c r="AE149" s="9"/>
      <c r="AF149" s="9"/>
      <c r="AG149" s="9"/>
      <c r="AH149" s="9"/>
      <c r="AI149" s="9"/>
      <c r="AJ149" s="9"/>
      <c r="AK149" s="9"/>
      <c r="AL149" s="11">
        <f t="shared" si="8"/>
        <v>0</v>
      </c>
      <c r="AM149" s="11">
        <f t="shared" si="9"/>
        <v>0</v>
      </c>
      <c r="AN149" s="47" t="e">
        <f t="shared" si="10"/>
        <v>#DIV/0!</v>
      </c>
      <c r="AO149" s="11">
        <f>AL149+AUG!AJ149+JUL!AJ149</f>
        <v>0</v>
      </c>
      <c r="AP149" s="11">
        <f>AM149+AUG!AK149+JUL!AK149</f>
        <v>0</v>
      </c>
      <c r="AQ149" s="196" t="e">
        <f t="shared" si="11"/>
        <v>#DIV/0!</v>
      </c>
    </row>
    <row r="150" spans="1:43" x14ac:dyDescent="0.25">
      <c r="A150" s="10">
        <v>149</v>
      </c>
      <c r="B150" s="11">
        <f>VLOOKUP($A150,Table2[[No]:[Date Student Last Attended Program
(mm/dd/yyyy)]],2,FALSE)</f>
        <v>0</v>
      </c>
      <c r="C150" s="11">
        <f>VLOOKUP($A150,Table2[[No]:[Date Student Last Attended Program
(mm/dd/yyyy)]],4,FALSE)</f>
        <v>0</v>
      </c>
      <c r="D150" s="11">
        <f>VLOOKUP($A150,Table2[[No]:[Date Student Last Attended Program
(mm/dd/yyyy)]],14,FALSE)</f>
        <v>0</v>
      </c>
      <c r="E150" s="207">
        <f>VLOOKUP($A150,Table2[[No]:[Date Student Last Attended Program
(mm/dd/yyyy)]],17,FALSE)</f>
        <v>0</v>
      </c>
      <c r="F150" s="207">
        <f>VLOOKUP($A150,Table2[[No]:[Date Student Last Attended Program
(mm/dd/yyyy)]],18,FALSE)</f>
        <v>0</v>
      </c>
      <c r="G150" s="209">
        <f>VLOOKUP($A150,Table2[[#All],[No]:[Which Group Does Student Participate In?
(optional)]],23,FALSE)</f>
        <v>0</v>
      </c>
      <c r="H150" s="29"/>
      <c r="I150" s="29"/>
      <c r="J150" s="29"/>
      <c r="K150" s="29"/>
      <c r="L150" s="29"/>
      <c r="M150" s="29"/>
      <c r="N150" s="29"/>
      <c r="O150" s="29"/>
      <c r="P150" s="29"/>
      <c r="Q150" s="29"/>
      <c r="R150" s="29"/>
      <c r="S150" s="9"/>
      <c r="T150" s="9"/>
      <c r="U150" s="9"/>
      <c r="V150" s="9"/>
      <c r="W150" s="9"/>
      <c r="X150" s="9"/>
      <c r="Y150" s="9"/>
      <c r="Z150" s="9"/>
      <c r="AA150" s="9"/>
      <c r="AB150" s="9"/>
      <c r="AC150" s="9"/>
      <c r="AD150" s="9"/>
      <c r="AE150" s="9"/>
      <c r="AF150" s="9"/>
      <c r="AG150" s="9"/>
      <c r="AH150" s="9"/>
      <c r="AI150" s="9"/>
      <c r="AJ150" s="9"/>
      <c r="AK150" s="9"/>
      <c r="AL150" s="11">
        <f t="shared" si="8"/>
        <v>0</v>
      </c>
      <c r="AM150" s="11">
        <f t="shared" si="9"/>
        <v>0</v>
      </c>
      <c r="AN150" s="47" t="e">
        <f t="shared" si="10"/>
        <v>#DIV/0!</v>
      </c>
      <c r="AO150" s="11">
        <f>AL150+AUG!AJ150+JUL!AJ150</f>
        <v>0</v>
      </c>
      <c r="AP150" s="11">
        <f>AM150+AUG!AK150+JUL!AK150</f>
        <v>0</v>
      </c>
      <c r="AQ150" s="196" t="e">
        <f t="shared" si="11"/>
        <v>#DIV/0!</v>
      </c>
    </row>
    <row r="151" spans="1:43" x14ac:dyDescent="0.25">
      <c r="A151" s="10">
        <v>150</v>
      </c>
      <c r="B151" s="11">
        <f>VLOOKUP($A151,Table2[[No]:[Date Student Last Attended Program
(mm/dd/yyyy)]],2,FALSE)</f>
        <v>0</v>
      </c>
      <c r="C151" s="11">
        <f>VLOOKUP($A151,Table2[[No]:[Date Student Last Attended Program
(mm/dd/yyyy)]],4,FALSE)</f>
        <v>0</v>
      </c>
      <c r="D151" s="11">
        <f>VLOOKUP($A151,Table2[[No]:[Date Student Last Attended Program
(mm/dd/yyyy)]],14,FALSE)</f>
        <v>0</v>
      </c>
      <c r="E151" s="207">
        <f>VLOOKUP($A151,Table2[[No]:[Date Student Last Attended Program
(mm/dd/yyyy)]],17,FALSE)</f>
        <v>0</v>
      </c>
      <c r="F151" s="207">
        <f>VLOOKUP($A151,Table2[[No]:[Date Student Last Attended Program
(mm/dd/yyyy)]],18,FALSE)</f>
        <v>0</v>
      </c>
      <c r="G151" s="209">
        <f>VLOOKUP($A151,Table2[[#All],[No]:[Which Group Does Student Participate In?
(optional)]],23,FALSE)</f>
        <v>0</v>
      </c>
      <c r="H151" s="29"/>
      <c r="I151" s="29"/>
      <c r="J151" s="29"/>
      <c r="K151" s="29"/>
      <c r="L151" s="29"/>
      <c r="M151" s="29"/>
      <c r="N151" s="29"/>
      <c r="O151" s="29"/>
      <c r="P151" s="29"/>
      <c r="Q151" s="29"/>
      <c r="R151" s="29"/>
      <c r="S151" s="9"/>
      <c r="T151" s="9"/>
      <c r="U151" s="9"/>
      <c r="V151" s="9"/>
      <c r="W151" s="9"/>
      <c r="X151" s="9"/>
      <c r="Y151" s="9"/>
      <c r="Z151" s="9"/>
      <c r="AA151" s="9"/>
      <c r="AB151" s="9"/>
      <c r="AC151" s="9"/>
      <c r="AD151" s="9"/>
      <c r="AE151" s="9"/>
      <c r="AF151" s="9"/>
      <c r="AG151" s="9"/>
      <c r="AH151" s="9"/>
      <c r="AI151" s="9"/>
      <c r="AJ151" s="9"/>
      <c r="AK151" s="9"/>
      <c r="AL151" s="11">
        <f t="shared" si="8"/>
        <v>0</v>
      </c>
      <c r="AM151" s="11">
        <f t="shared" si="9"/>
        <v>0</v>
      </c>
      <c r="AN151" s="47" t="e">
        <f t="shared" si="10"/>
        <v>#DIV/0!</v>
      </c>
      <c r="AO151" s="11">
        <f>AL151+AUG!AJ151+JUL!AJ151</f>
        <v>0</v>
      </c>
      <c r="AP151" s="11">
        <f>AM151+AUG!AK151+JUL!AK151</f>
        <v>0</v>
      </c>
      <c r="AQ151" s="196" t="e">
        <f t="shared" si="11"/>
        <v>#DIV/0!</v>
      </c>
    </row>
    <row r="152" spans="1:43" x14ac:dyDescent="0.25">
      <c r="A152" s="10">
        <v>151</v>
      </c>
      <c r="B152" s="11">
        <f>VLOOKUP($A152,Table2[[No]:[Date Student Last Attended Program
(mm/dd/yyyy)]],2,FALSE)</f>
        <v>0</v>
      </c>
      <c r="C152" s="11">
        <f>VLOOKUP($A152,Table2[[No]:[Date Student Last Attended Program
(mm/dd/yyyy)]],4,FALSE)</f>
        <v>0</v>
      </c>
      <c r="D152" s="11">
        <f>VLOOKUP($A152,Table2[[No]:[Date Student Last Attended Program
(mm/dd/yyyy)]],14,FALSE)</f>
        <v>0</v>
      </c>
      <c r="E152" s="207">
        <f>VLOOKUP($A152,Table2[[No]:[Date Student Last Attended Program
(mm/dd/yyyy)]],17,FALSE)</f>
        <v>0</v>
      </c>
      <c r="F152" s="207">
        <f>VLOOKUP($A152,Table2[[No]:[Date Student Last Attended Program
(mm/dd/yyyy)]],18,FALSE)</f>
        <v>0</v>
      </c>
      <c r="G152" s="209">
        <f>VLOOKUP($A152,Table2[[#All],[No]:[Which Group Does Student Participate In?
(optional)]],23,FALSE)</f>
        <v>0</v>
      </c>
      <c r="H152" s="29"/>
      <c r="I152" s="29"/>
      <c r="J152" s="29"/>
      <c r="K152" s="29"/>
      <c r="L152" s="29"/>
      <c r="M152" s="29"/>
      <c r="N152" s="29"/>
      <c r="O152" s="29"/>
      <c r="P152" s="29"/>
      <c r="Q152" s="29"/>
      <c r="R152" s="29"/>
      <c r="S152" s="9"/>
      <c r="T152" s="9"/>
      <c r="U152" s="9"/>
      <c r="V152" s="9"/>
      <c r="W152" s="9"/>
      <c r="X152" s="9"/>
      <c r="Y152" s="9"/>
      <c r="Z152" s="9"/>
      <c r="AA152" s="9"/>
      <c r="AB152" s="9"/>
      <c r="AC152" s="9"/>
      <c r="AD152" s="9"/>
      <c r="AE152" s="9"/>
      <c r="AF152" s="9"/>
      <c r="AG152" s="9"/>
      <c r="AH152" s="9"/>
      <c r="AI152" s="9"/>
      <c r="AJ152" s="9"/>
      <c r="AK152" s="9"/>
      <c r="AL152" s="11">
        <f t="shared" si="8"/>
        <v>0</v>
      </c>
      <c r="AM152" s="11">
        <f t="shared" si="9"/>
        <v>0</v>
      </c>
      <c r="AN152" s="47" t="e">
        <f t="shared" si="10"/>
        <v>#DIV/0!</v>
      </c>
      <c r="AO152" s="11">
        <f>AL152+AUG!AJ152+JUL!AJ152</f>
        <v>0</v>
      </c>
      <c r="AP152" s="11">
        <f>AM152+AUG!AK152+JUL!AK152</f>
        <v>0</v>
      </c>
      <c r="AQ152" s="196" t="e">
        <f t="shared" si="11"/>
        <v>#DIV/0!</v>
      </c>
    </row>
    <row r="153" spans="1:43" x14ac:dyDescent="0.25">
      <c r="A153" s="10">
        <v>152</v>
      </c>
      <c r="B153" s="11">
        <f>VLOOKUP($A153,Table2[[No]:[Date Student Last Attended Program
(mm/dd/yyyy)]],2,FALSE)</f>
        <v>0</v>
      </c>
      <c r="C153" s="11">
        <f>VLOOKUP($A153,Table2[[No]:[Date Student Last Attended Program
(mm/dd/yyyy)]],4,FALSE)</f>
        <v>0</v>
      </c>
      <c r="D153" s="11">
        <f>VLOOKUP($A153,Table2[[No]:[Date Student Last Attended Program
(mm/dd/yyyy)]],14,FALSE)</f>
        <v>0</v>
      </c>
      <c r="E153" s="207">
        <f>VLOOKUP($A153,Table2[[No]:[Date Student Last Attended Program
(mm/dd/yyyy)]],17,FALSE)</f>
        <v>0</v>
      </c>
      <c r="F153" s="207">
        <f>VLOOKUP($A153,Table2[[No]:[Date Student Last Attended Program
(mm/dd/yyyy)]],18,FALSE)</f>
        <v>0</v>
      </c>
      <c r="G153" s="209">
        <f>VLOOKUP($A153,Table2[[#All],[No]:[Which Group Does Student Participate In?
(optional)]],23,FALSE)</f>
        <v>0</v>
      </c>
      <c r="H153" s="29"/>
      <c r="I153" s="29"/>
      <c r="J153" s="29"/>
      <c r="K153" s="29"/>
      <c r="L153" s="29"/>
      <c r="M153" s="29"/>
      <c r="N153" s="29"/>
      <c r="O153" s="29"/>
      <c r="P153" s="29"/>
      <c r="Q153" s="29"/>
      <c r="R153" s="29"/>
      <c r="S153" s="9"/>
      <c r="T153" s="9"/>
      <c r="U153" s="9"/>
      <c r="V153" s="9"/>
      <c r="W153" s="9"/>
      <c r="X153" s="9"/>
      <c r="Y153" s="9"/>
      <c r="Z153" s="9"/>
      <c r="AA153" s="9"/>
      <c r="AB153" s="9"/>
      <c r="AC153" s="9"/>
      <c r="AD153" s="9"/>
      <c r="AE153" s="9"/>
      <c r="AF153" s="9"/>
      <c r="AG153" s="9"/>
      <c r="AH153" s="9"/>
      <c r="AI153" s="9"/>
      <c r="AJ153" s="9"/>
      <c r="AK153" s="9"/>
      <c r="AL153" s="11">
        <f t="shared" si="8"/>
        <v>0</v>
      </c>
      <c r="AM153" s="11">
        <f t="shared" si="9"/>
        <v>0</v>
      </c>
      <c r="AN153" s="47" t="e">
        <f t="shared" si="10"/>
        <v>#DIV/0!</v>
      </c>
      <c r="AO153" s="11">
        <f>AL153+AUG!AJ153+JUL!AJ153</f>
        <v>0</v>
      </c>
      <c r="AP153" s="11">
        <f>AM153+AUG!AK153+JUL!AK153</f>
        <v>0</v>
      </c>
      <c r="AQ153" s="196" t="e">
        <f t="shared" si="11"/>
        <v>#DIV/0!</v>
      </c>
    </row>
    <row r="154" spans="1:43" x14ac:dyDescent="0.25">
      <c r="A154" s="10">
        <v>153</v>
      </c>
      <c r="B154" s="11">
        <f>VLOOKUP($A154,Table2[[No]:[Date Student Last Attended Program
(mm/dd/yyyy)]],2,FALSE)</f>
        <v>0</v>
      </c>
      <c r="C154" s="11">
        <f>VLOOKUP($A154,Table2[[No]:[Date Student Last Attended Program
(mm/dd/yyyy)]],4,FALSE)</f>
        <v>0</v>
      </c>
      <c r="D154" s="11">
        <f>VLOOKUP($A154,Table2[[No]:[Date Student Last Attended Program
(mm/dd/yyyy)]],14,FALSE)</f>
        <v>0</v>
      </c>
      <c r="E154" s="207">
        <f>VLOOKUP($A154,Table2[[No]:[Date Student Last Attended Program
(mm/dd/yyyy)]],17,FALSE)</f>
        <v>0</v>
      </c>
      <c r="F154" s="207">
        <f>VLOOKUP($A154,Table2[[No]:[Date Student Last Attended Program
(mm/dd/yyyy)]],18,FALSE)</f>
        <v>0</v>
      </c>
      <c r="G154" s="209">
        <f>VLOOKUP($A154,Table2[[#All],[No]:[Which Group Does Student Participate In?
(optional)]],23,FALSE)</f>
        <v>0</v>
      </c>
      <c r="H154" s="29"/>
      <c r="I154" s="29"/>
      <c r="J154" s="29"/>
      <c r="K154" s="29"/>
      <c r="L154" s="29"/>
      <c r="M154" s="29"/>
      <c r="N154" s="29"/>
      <c r="O154" s="29"/>
      <c r="P154" s="29"/>
      <c r="Q154" s="29"/>
      <c r="R154" s="29"/>
      <c r="S154" s="9"/>
      <c r="T154" s="9"/>
      <c r="U154" s="9"/>
      <c r="V154" s="9"/>
      <c r="W154" s="9"/>
      <c r="X154" s="9"/>
      <c r="Y154" s="9"/>
      <c r="Z154" s="9"/>
      <c r="AA154" s="9"/>
      <c r="AB154" s="9"/>
      <c r="AC154" s="9"/>
      <c r="AD154" s="9"/>
      <c r="AE154" s="9"/>
      <c r="AF154" s="9"/>
      <c r="AG154" s="9"/>
      <c r="AH154" s="9"/>
      <c r="AI154" s="9"/>
      <c r="AJ154" s="9"/>
      <c r="AK154" s="9"/>
      <c r="AL154" s="11">
        <f t="shared" si="8"/>
        <v>0</v>
      </c>
      <c r="AM154" s="11">
        <f t="shared" si="9"/>
        <v>0</v>
      </c>
      <c r="AN154" s="47" t="e">
        <f t="shared" si="10"/>
        <v>#DIV/0!</v>
      </c>
      <c r="AO154" s="11">
        <f>AL154+AUG!AJ154+JUL!AJ154</f>
        <v>0</v>
      </c>
      <c r="AP154" s="11">
        <f>AM154+AUG!AK154+JUL!AK154</f>
        <v>0</v>
      </c>
      <c r="AQ154" s="196" t="e">
        <f t="shared" si="11"/>
        <v>#DIV/0!</v>
      </c>
    </row>
    <row r="155" spans="1:43" x14ac:dyDescent="0.25">
      <c r="A155" s="10">
        <v>154</v>
      </c>
      <c r="B155" s="11">
        <f>VLOOKUP($A155,Table2[[No]:[Date Student Last Attended Program
(mm/dd/yyyy)]],2,FALSE)</f>
        <v>0</v>
      </c>
      <c r="C155" s="11">
        <f>VLOOKUP($A155,Table2[[No]:[Date Student Last Attended Program
(mm/dd/yyyy)]],4,FALSE)</f>
        <v>0</v>
      </c>
      <c r="D155" s="11">
        <f>VLOOKUP($A155,Table2[[No]:[Date Student Last Attended Program
(mm/dd/yyyy)]],14,FALSE)</f>
        <v>0</v>
      </c>
      <c r="E155" s="207">
        <f>VLOOKUP($A155,Table2[[No]:[Date Student Last Attended Program
(mm/dd/yyyy)]],17,FALSE)</f>
        <v>0</v>
      </c>
      <c r="F155" s="207">
        <f>VLOOKUP($A155,Table2[[No]:[Date Student Last Attended Program
(mm/dd/yyyy)]],18,FALSE)</f>
        <v>0</v>
      </c>
      <c r="G155" s="209">
        <f>VLOOKUP($A155,Table2[[#All],[No]:[Which Group Does Student Participate In?
(optional)]],23,FALSE)</f>
        <v>0</v>
      </c>
      <c r="H155" s="29"/>
      <c r="I155" s="29"/>
      <c r="J155" s="29"/>
      <c r="K155" s="29"/>
      <c r="L155" s="29"/>
      <c r="M155" s="29"/>
      <c r="N155" s="29"/>
      <c r="O155" s="29"/>
      <c r="P155" s="29"/>
      <c r="Q155" s="29"/>
      <c r="R155" s="29"/>
      <c r="S155" s="9"/>
      <c r="T155" s="9"/>
      <c r="U155" s="9"/>
      <c r="V155" s="9"/>
      <c r="W155" s="9"/>
      <c r="X155" s="9"/>
      <c r="Y155" s="9"/>
      <c r="Z155" s="9"/>
      <c r="AA155" s="9"/>
      <c r="AB155" s="9"/>
      <c r="AC155" s="9"/>
      <c r="AD155" s="9"/>
      <c r="AE155" s="9"/>
      <c r="AF155" s="9"/>
      <c r="AG155" s="9"/>
      <c r="AH155" s="9"/>
      <c r="AI155" s="9"/>
      <c r="AJ155" s="9"/>
      <c r="AK155" s="9"/>
      <c r="AL155" s="11">
        <f t="shared" si="8"/>
        <v>0</v>
      </c>
      <c r="AM155" s="11">
        <f t="shared" si="9"/>
        <v>0</v>
      </c>
      <c r="AN155" s="47" t="e">
        <f t="shared" si="10"/>
        <v>#DIV/0!</v>
      </c>
      <c r="AO155" s="11">
        <f>AL155+AUG!AJ155+JUL!AJ155</f>
        <v>0</v>
      </c>
      <c r="AP155" s="11">
        <f>AM155+AUG!AK155+JUL!AK155</f>
        <v>0</v>
      </c>
      <c r="AQ155" s="196" t="e">
        <f t="shared" si="11"/>
        <v>#DIV/0!</v>
      </c>
    </row>
    <row r="156" spans="1:43" x14ac:dyDescent="0.25">
      <c r="A156" s="10">
        <v>155</v>
      </c>
      <c r="B156" s="11">
        <f>VLOOKUP($A156,Table2[[No]:[Date Student Last Attended Program
(mm/dd/yyyy)]],2,FALSE)</f>
        <v>0</v>
      </c>
      <c r="C156" s="11">
        <f>VLOOKUP($A156,Table2[[No]:[Date Student Last Attended Program
(mm/dd/yyyy)]],4,FALSE)</f>
        <v>0</v>
      </c>
      <c r="D156" s="11">
        <f>VLOOKUP($A156,Table2[[No]:[Date Student Last Attended Program
(mm/dd/yyyy)]],14,FALSE)</f>
        <v>0</v>
      </c>
      <c r="E156" s="207">
        <f>VLOOKUP($A156,Table2[[No]:[Date Student Last Attended Program
(mm/dd/yyyy)]],17,FALSE)</f>
        <v>0</v>
      </c>
      <c r="F156" s="207">
        <f>VLOOKUP($A156,Table2[[No]:[Date Student Last Attended Program
(mm/dd/yyyy)]],18,FALSE)</f>
        <v>0</v>
      </c>
      <c r="G156" s="209">
        <f>VLOOKUP($A156,Table2[[#All],[No]:[Which Group Does Student Participate In?
(optional)]],23,FALSE)</f>
        <v>0</v>
      </c>
      <c r="H156" s="29"/>
      <c r="I156" s="29"/>
      <c r="J156" s="29"/>
      <c r="K156" s="29"/>
      <c r="L156" s="29"/>
      <c r="M156" s="29"/>
      <c r="N156" s="29"/>
      <c r="O156" s="29"/>
      <c r="P156" s="29"/>
      <c r="Q156" s="29"/>
      <c r="R156" s="29"/>
      <c r="S156" s="9"/>
      <c r="T156" s="9"/>
      <c r="U156" s="9"/>
      <c r="V156" s="9"/>
      <c r="W156" s="9"/>
      <c r="X156" s="9"/>
      <c r="Y156" s="9"/>
      <c r="Z156" s="9"/>
      <c r="AA156" s="9"/>
      <c r="AB156" s="9"/>
      <c r="AC156" s="9"/>
      <c r="AD156" s="9"/>
      <c r="AE156" s="9"/>
      <c r="AF156" s="9"/>
      <c r="AG156" s="9"/>
      <c r="AH156" s="9"/>
      <c r="AI156" s="9"/>
      <c r="AJ156" s="9"/>
      <c r="AK156" s="9"/>
      <c r="AL156" s="11">
        <f t="shared" si="8"/>
        <v>0</v>
      </c>
      <c r="AM156" s="11">
        <f t="shared" si="9"/>
        <v>0</v>
      </c>
      <c r="AN156" s="47" t="e">
        <f t="shared" si="10"/>
        <v>#DIV/0!</v>
      </c>
      <c r="AO156" s="11">
        <f>AL156+AUG!AJ156+JUL!AJ156</f>
        <v>0</v>
      </c>
      <c r="AP156" s="11">
        <f>AM156+AUG!AK156+JUL!AK156</f>
        <v>0</v>
      </c>
      <c r="AQ156" s="196" t="e">
        <f t="shared" si="11"/>
        <v>#DIV/0!</v>
      </c>
    </row>
    <row r="157" spans="1:43" x14ac:dyDescent="0.25">
      <c r="A157" s="10">
        <v>156</v>
      </c>
      <c r="B157" s="11">
        <f>VLOOKUP($A157,Table2[[No]:[Date Student Last Attended Program
(mm/dd/yyyy)]],2,FALSE)</f>
        <v>0</v>
      </c>
      <c r="C157" s="11">
        <f>VLOOKUP($A157,Table2[[No]:[Date Student Last Attended Program
(mm/dd/yyyy)]],4,FALSE)</f>
        <v>0</v>
      </c>
      <c r="D157" s="11">
        <f>VLOOKUP($A157,Table2[[No]:[Date Student Last Attended Program
(mm/dd/yyyy)]],14,FALSE)</f>
        <v>0</v>
      </c>
      <c r="E157" s="207">
        <f>VLOOKUP($A157,Table2[[No]:[Date Student Last Attended Program
(mm/dd/yyyy)]],17,FALSE)</f>
        <v>0</v>
      </c>
      <c r="F157" s="207">
        <f>VLOOKUP($A157,Table2[[No]:[Date Student Last Attended Program
(mm/dd/yyyy)]],18,FALSE)</f>
        <v>0</v>
      </c>
      <c r="G157" s="209">
        <f>VLOOKUP($A157,Table2[[#All],[No]:[Which Group Does Student Participate In?
(optional)]],23,FALSE)</f>
        <v>0</v>
      </c>
      <c r="H157" s="29"/>
      <c r="I157" s="29"/>
      <c r="J157" s="29"/>
      <c r="K157" s="29"/>
      <c r="L157" s="29"/>
      <c r="M157" s="29"/>
      <c r="N157" s="29"/>
      <c r="O157" s="29"/>
      <c r="P157" s="29"/>
      <c r="Q157" s="29"/>
      <c r="R157" s="29"/>
      <c r="S157" s="9"/>
      <c r="T157" s="9"/>
      <c r="U157" s="9"/>
      <c r="V157" s="9"/>
      <c r="W157" s="9"/>
      <c r="X157" s="9"/>
      <c r="Y157" s="9"/>
      <c r="Z157" s="9"/>
      <c r="AA157" s="9"/>
      <c r="AB157" s="9"/>
      <c r="AC157" s="9"/>
      <c r="AD157" s="9"/>
      <c r="AE157" s="9"/>
      <c r="AF157" s="9"/>
      <c r="AG157" s="9"/>
      <c r="AH157" s="9"/>
      <c r="AI157" s="9"/>
      <c r="AJ157" s="9"/>
      <c r="AK157" s="9"/>
      <c r="AL157" s="11">
        <f t="shared" si="8"/>
        <v>0</v>
      </c>
      <c r="AM157" s="11">
        <f t="shared" si="9"/>
        <v>0</v>
      </c>
      <c r="AN157" s="47" t="e">
        <f t="shared" si="10"/>
        <v>#DIV/0!</v>
      </c>
      <c r="AO157" s="11">
        <f>AL157+AUG!AJ157+JUL!AJ157</f>
        <v>0</v>
      </c>
      <c r="AP157" s="11">
        <f>AM157+AUG!AK157+JUL!AK157</f>
        <v>0</v>
      </c>
      <c r="AQ157" s="196" t="e">
        <f t="shared" si="11"/>
        <v>#DIV/0!</v>
      </c>
    </row>
    <row r="158" spans="1:43" x14ac:dyDescent="0.25">
      <c r="A158" s="10">
        <v>157</v>
      </c>
      <c r="B158" s="11">
        <f>VLOOKUP($A158,Table2[[No]:[Date Student Last Attended Program
(mm/dd/yyyy)]],2,FALSE)</f>
        <v>0</v>
      </c>
      <c r="C158" s="11">
        <f>VLOOKUP($A158,Table2[[No]:[Date Student Last Attended Program
(mm/dd/yyyy)]],4,FALSE)</f>
        <v>0</v>
      </c>
      <c r="D158" s="11">
        <f>VLOOKUP($A158,Table2[[No]:[Date Student Last Attended Program
(mm/dd/yyyy)]],14,FALSE)</f>
        <v>0</v>
      </c>
      <c r="E158" s="207">
        <f>VLOOKUP($A158,Table2[[No]:[Date Student Last Attended Program
(mm/dd/yyyy)]],17,FALSE)</f>
        <v>0</v>
      </c>
      <c r="F158" s="207">
        <f>VLOOKUP($A158,Table2[[No]:[Date Student Last Attended Program
(mm/dd/yyyy)]],18,FALSE)</f>
        <v>0</v>
      </c>
      <c r="G158" s="209">
        <f>VLOOKUP($A158,Table2[[#All],[No]:[Which Group Does Student Participate In?
(optional)]],23,FALSE)</f>
        <v>0</v>
      </c>
      <c r="H158" s="29"/>
      <c r="I158" s="29"/>
      <c r="J158" s="29"/>
      <c r="K158" s="29"/>
      <c r="L158" s="29"/>
      <c r="M158" s="29"/>
      <c r="N158" s="29"/>
      <c r="O158" s="29"/>
      <c r="P158" s="29"/>
      <c r="Q158" s="29"/>
      <c r="R158" s="29"/>
      <c r="S158" s="9"/>
      <c r="T158" s="9"/>
      <c r="U158" s="9"/>
      <c r="V158" s="9"/>
      <c r="W158" s="9"/>
      <c r="X158" s="9"/>
      <c r="Y158" s="9"/>
      <c r="Z158" s="9"/>
      <c r="AA158" s="9"/>
      <c r="AB158" s="9"/>
      <c r="AC158" s="9"/>
      <c r="AD158" s="9"/>
      <c r="AE158" s="9"/>
      <c r="AF158" s="9"/>
      <c r="AG158" s="9"/>
      <c r="AH158" s="9"/>
      <c r="AI158" s="9"/>
      <c r="AJ158" s="9"/>
      <c r="AK158" s="9"/>
      <c r="AL158" s="11">
        <f t="shared" si="8"/>
        <v>0</v>
      </c>
      <c r="AM158" s="11">
        <f t="shared" si="9"/>
        <v>0</v>
      </c>
      <c r="AN158" s="47" t="e">
        <f t="shared" si="10"/>
        <v>#DIV/0!</v>
      </c>
      <c r="AO158" s="11">
        <f>AL158+AUG!AJ158+JUL!AJ158</f>
        <v>0</v>
      </c>
      <c r="AP158" s="11">
        <f>AM158+AUG!AK158+JUL!AK158</f>
        <v>0</v>
      </c>
      <c r="AQ158" s="196" t="e">
        <f t="shared" si="11"/>
        <v>#DIV/0!</v>
      </c>
    </row>
    <row r="159" spans="1:43" x14ac:dyDescent="0.25">
      <c r="A159" s="10">
        <v>158</v>
      </c>
      <c r="B159" s="11">
        <f>VLOOKUP($A159,Table2[[No]:[Date Student Last Attended Program
(mm/dd/yyyy)]],2,FALSE)</f>
        <v>0</v>
      </c>
      <c r="C159" s="11">
        <f>VLOOKUP($A159,Table2[[No]:[Date Student Last Attended Program
(mm/dd/yyyy)]],4,FALSE)</f>
        <v>0</v>
      </c>
      <c r="D159" s="11">
        <f>VLOOKUP($A159,Table2[[No]:[Date Student Last Attended Program
(mm/dd/yyyy)]],14,FALSE)</f>
        <v>0</v>
      </c>
      <c r="E159" s="207">
        <f>VLOOKUP($A159,Table2[[No]:[Date Student Last Attended Program
(mm/dd/yyyy)]],17,FALSE)</f>
        <v>0</v>
      </c>
      <c r="F159" s="207">
        <f>VLOOKUP($A159,Table2[[No]:[Date Student Last Attended Program
(mm/dd/yyyy)]],18,FALSE)</f>
        <v>0</v>
      </c>
      <c r="G159" s="209">
        <f>VLOOKUP($A159,Table2[[#All],[No]:[Which Group Does Student Participate In?
(optional)]],23,FALSE)</f>
        <v>0</v>
      </c>
      <c r="H159" s="29"/>
      <c r="I159" s="29"/>
      <c r="J159" s="29"/>
      <c r="K159" s="29"/>
      <c r="L159" s="29"/>
      <c r="M159" s="29"/>
      <c r="N159" s="29"/>
      <c r="O159" s="29"/>
      <c r="P159" s="29"/>
      <c r="Q159" s="29"/>
      <c r="R159" s="29"/>
      <c r="S159" s="9"/>
      <c r="T159" s="9"/>
      <c r="U159" s="9"/>
      <c r="V159" s="9"/>
      <c r="W159" s="9"/>
      <c r="X159" s="9"/>
      <c r="Y159" s="9"/>
      <c r="Z159" s="9"/>
      <c r="AA159" s="9"/>
      <c r="AB159" s="9"/>
      <c r="AC159" s="9"/>
      <c r="AD159" s="9"/>
      <c r="AE159" s="9"/>
      <c r="AF159" s="9"/>
      <c r="AG159" s="9"/>
      <c r="AH159" s="9"/>
      <c r="AI159" s="9"/>
      <c r="AJ159" s="9"/>
      <c r="AK159" s="9"/>
      <c r="AL159" s="11">
        <f t="shared" si="8"/>
        <v>0</v>
      </c>
      <c r="AM159" s="11">
        <f t="shared" si="9"/>
        <v>0</v>
      </c>
      <c r="AN159" s="47" t="e">
        <f t="shared" si="10"/>
        <v>#DIV/0!</v>
      </c>
      <c r="AO159" s="11">
        <f>AL159+AUG!AJ159+JUL!AJ159</f>
        <v>0</v>
      </c>
      <c r="AP159" s="11">
        <f>AM159+AUG!AK159+JUL!AK159</f>
        <v>0</v>
      </c>
      <c r="AQ159" s="196" t="e">
        <f t="shared" si="11"/>
        <v>#DIV/0!</v>
      </c>
    </row>
    <row r="160" spans="1:43" x14ac:dyDescent="0.25">
      <c r="A160" s="10">
        <v>159</v>
      </c>
      <c r="B160" s="11">
        <f>VLOOKUP($A160,Table2[[No]:[Date Student Last Attended Program
(mm/dd/yyyy)]],2,FALSE)</f>
        <v>0</v>
      </c>
      <c r="C160" s="11">
        <f>VLOOKUP($A160,Table2[[No]:[Date Student Last Attended Program
(mm/dd/yyyy)]],4,FALSE)</f>
        <v>0</v>
      </c>
      <c r="D160" s="11">
        <f>VLOOKUP($A160,Table2[[No]:[Date Student Last Attended Program
(mm/dd/yyyy)]],14,FALSE)</f>
        <v>0</v>
      </c>
      <c r="E160" s="207">
        <f>VLOOKUP($A160,Table2[[No]:[Date Student Last Attended Program
(mm/dd/yyyy)]],17,FALSE)</f>
        <v>0</v>
      </c>
      <c r="F160" s="207">
        <f>VLOOKUP($A160,Table2[[No]:[Date Student Last Attended Program
(mm/dd/yyyy)]],18,FALSE)</f>
        <v>0</v>
      </c>
      <c r="G160" s="209">
        <f>VLOOKUP($A160,Table2[[#All],[No]:[Which Group Does Student Participate In?
(optional)]],23,FALSE)</f>
        <v>0</v>
      </c>
      <c r="H160" s="29"/>
      <c r="I160" s="29"/>
      <c r="J160" s="29"/>
      <c r="K160" s="29"/>
      <c r="L160" s="29"/>
      <c r="M160" s="29"/>
      <c r="N160" s="29"/>
      <c r="O160" s="29"/>
      <c r="P160" s="29"/>
      <c r="Q160" s="29"/>
      <c r="R160" s="29"/>
      <c r="S160" s="9"/>
      <c r="T160" s="9"/>
      <c r="U160" s="9"/>
      <c r="V160" s="9"/>
      <c r="W160" s="9"/>
      <c r="X160" s="9"/>
      <c r="Y160" s="9"/>
      <c r="Z160" s="9"/>
      <c r="AA160" s="9"/>
      <c r="AB160" s="9"/>
      <c r="AC160" s="9"/>
      <c r="AD160" s="9"/>
      <c r="AE160" s="9"/>
      <c r="AF160" s="9"/>
      <c r="AG160" s="9"/>
      <c r="AH160" s="9"/>
      <c r="AI160" s="9"/>
      <c r="AJ160" s="9"/>
      <c r="AK160" s="9"/>
      <c r="AL160" s="11">
        <f t="shared" si="8"/>
        <v>0</v>
      </c>
      <c r="AM160" s="11">
        <f t="shared" si="9"/>
        <v>0</v>
      </c>
      <c r="AN160" s="47" t="e">
        <f t="shared" si="10"/>
        <v>#DIV/0!</v>
      </c>
      <c r="AO160" s="11">
        <f>AL160+AUG!AJ160+JUL!AJ160</f>
        <v>0</v>
      </c>
      <c r="AP160" s="11">
        <f>AM160+AUG!AK160+JUL!AK160</f>
        <v>0</v>
      </c>
      <c r="AQ160" s="196" t="e">
        <f t="shared" si="11"/>
        <v>#DIV/0!</v>
      </c>
    </row>
    <row r="161" spans="1:43" x14ac:dyDescent="0.25">
      <c r="A161" s="10">
        <v>160</v>
      </c>
      <c r="B161" s="11">
        <f>VLOOKUP($A161,Table2[[No]:[Date Student Last Attended Program
(mm/dd/yyyy)]],2,FALSE)</f>
        <v>0</v>
      </c>
      <c r="C161" s="11">
        <f>VLOOKUP($A161,Table2[[No]:[Date Student Last Attended Program
(mm/dd/yyyy)]],4,FALSE)</f>
        <v>0</v>
      </c>
      <c r="D161" s="11">
        <f>VLOOKUP($A161,Table2[[No]:[Date Student Last Attended Program
(mm/dd/yyyy)]],14,FALSE)</f>
        <v>0</v>
      </c>
      <c r="E161" s="207">
        <f>VLOOKUP($A161,Table2[[No]:[Date Student Last Attended Program
(mm/dd/yyyy)]],17,FALSE)</f>
        <v>0</v>
      </c>
      <c r="F161" s="207">
        <f>VLOOKUP($A161,Table2[[No]:[Date Student Last Attended Program
(mm/dd/yyyy)]],18,FALSE)</f>
        <v>0</v>
      </c>
      <c r="G161" s="209">
        <f>VLOOKUP($A161,Table2[[#All],[No]:[Which Group Does Student Participate In?
(optional)]],23,FALSE)</f>
        <v>0</v>
      </c>
      <c r="H161" s="29"/>
      <c r="I161" s="29"/>
      <c r="J161" s="29"/>
      <c r="K161" s="29"/>
      <c r="L161" s="29"/>
      <c r="M161" s="29"/>
      <c r="N161" s="29"/>
      <c r="O161" s="29"/>
      <c r="P161" s="29"/>
      <c r="Q161" s="29"/>
      <c r="R161" s="29"/>
      <c r="S161" s="9"/>
      <c r="T161" s="9"/>
      <c r="U161" s="9"/>
      <c r="V161" s="9"/>
      <c r="W161" s="9"/>
      <c r="X161" s="9"/>
      <c r="Y161" s="9"/>
      <c r="Z161" s="9"/>
      <c r="AA161" s="9"/>
      <c r="AB161" s="9"/>
      <c r="AC161" s="9"/>
      <c r="AD161" s="9"/>
      <c r="AE161" s="9"/>
      <c r="AF161" s="9"/>
      <c r="AG161" s="9"/>
      <c r="AH161" s="9"/>
      <c r="AI161" s="9"/>
      <c r="AJ161" s="9"/>
      <c r="AK161" s="9"/>
      <c r="AL161" s="11">
        <f t="shared" si="8"/>
        <v>0</v>
      </c>
      <c r="AM161" s="11">
        <f t="shared" si="9"/>
        <v>0</v>
      </c>
      <c r="AN161" s="47" t="e">
        <f t="shared" si="10"/>
        <v>#DIV/0!</v>
      </c>
      <c r="AO161" s="11">
        <f>AL161+AUG!AJ161+JUL!AJ161</f>
        <v>0</v>
      </c>
      <c r="AP161" s="11">
        <f>AM161+AUG!AK161+JUL!AK161</f>
        <v>0</v>
      </c>
      <c r="AQ161" s="196" t="e">
        <f t="shared" si="11"/>
        <v>#DIV/0!</v>
      </c>
    </row>
    <row r="162" spans="1:43" x14ac:dyDescent="0.25">
      <c r="A162" s="10">
        <v>161</v>
      </c>
      <c r="B162" s="11">
        <f>VLOOKUP($A162,Table2[[No]:[Date Student Last Attended Program
(mm/dd/yyyy)]],2,FALSE)</f>
        <v>0</v>
      </c>
      <c r="C162" s="11">
        <f>VLOOKUP($A162,Table2[[No]:[Date Student Last Attended Program
(mm/dd/yyyy)]],4,FALSE)</f>
        <v>0</v>
      </c>
      <c r="D162" s="11">
        <f>VLOOKUP($A162,Table2[[No]:[Date Student Last Attended Program
(mm/dd/yyyy)]],14,FALSE)</f>
        <v>0</v>
      </c>
      <c r="E162" s="207">
        <f>VLOOKUP($A162,Table2[[No]:[Date Student Last Attended Program
(mm/dd/yyyy)]],17,FALSE)</f>
        <v>0</v>
      </c>
      <c r="F162" s="207">
        <f>VLOOKUP($A162,Table2[[No]:[Date Student Last Attended Program
(mm/dd/yyyy)]],18,FALSE)</f>
        <v>0</v>
      </c>
      <c r="G162" s="209">
        <f>VLOOKUP($A162,Table2[[#All],[No]:[Which Group Does Student Participate In?
(optional)]],23,FALSE)</f>
        <v>0</v>
      </c>
      <c r="H162" s="29"/>
      <c r="I162" s="29"/>
      <c r="J162" s="29"/>
      <c r="K162" s="29"/>
      <c r="L162" s="29"/>
      <c r="M162" s="29"/>
      <c r="N162" s="29"/>
      <c r="O162" s="29"/>
      <c r="P162" s="29"/>
      <c r="Q162" s="29"/>
      <c r="R162" s="29"/>
      <c r="S162" s="9"/>
      <c r="T162" s="9"/>
      <c r="U162" s="9"/>
      <c r="V162" s="9"/>
      <c r="W162" s="9"/>
      <c r="X162" s="9"/>
      <c r="Y162" s="9"/>
      <c r="Z162" s="9"/>
      <c r="AA162" s="9"/>
      <c r="AB162" s="9"/>
      <c r="AC162" s="9"/>
      <c r="AD162" s="9"/>
      <c r="AE162" s="9"/>
      <c r="AF162" s="9"/>
      <c r="AG162" s="9"/>
      <c r="AH162" s="9"/>
      <c r="AI162" s="9"/>
      <c r="AJ162" s="9"/>
      <c r="AK162" s="9"/>
      <c r="AL162" s="11">
        <f t="shared" si="8"/>
        <v>0</v>
      </c>
      <c r="AM162" s="11">
        <f t="shared" si="9"/>
        <v>0</v>
      </c>
      <c r="AN162" s="47" t="e">
        <f t="shared" si="10"/>
        <v>#DIV/0!</v>
      </c>
      <c r="AO162" s="11">
        <f>AL162+AUG!AJ162+JUL!AJ162</f>
        <v>0</v>
      </c>
      <c r="AP162" s="11">
        <f>AM162+AUG!AK162+JUL!AK162</f>
        <v>0</v>
      </c>
      <c r="AQ162" s="196" t="e">
        <f t="shared" si="11"/>
        <v>#DIV/0!</v>
      </c>
    </row>
    <row r="163" spans="1:43" x14ac:dyDescent="0.25">
      <c r="A163" s="10">
        <v>162</v>
      </c>
      <c r="B163" s="11">
        <f>VLOOKUP($A163,Table2[[No]:[Date Student Last Attended Program
(mm/dd/yyyy)]],2,FALSE)</f>
        <v>0</v>
      </c>
      <c r="C163" s="11">
        <f>VLOOKUP($A163,Table2[[No]:[Date Student Last Attended Program
(mm/dd/yyyy)]],4,FALSE)</f>
        <v>0</v>
      </c>
      <c r="D163" s="11">
        <f>VLOOKUP($A163,Table2[[No]:[Date Student Last Attended Program
(mm/dd/yyyy)]],14,FALSE)</f>
        <v>0</v>
      </c>
      <c r="E163" s="207">
        <f>VLOOKUP($A163,Table2[[No]:[Date Student Last Attended Program
(mm/dd/yyyy)]],17,FALSE)</f>
        <v>0</v>
      </c>
      <c r="F163" s="207">
        <f>VLOOKUP($A163,Table2[[No]:[Date Student Last Attended Program
(mm/dd/yyyy)]],18,FALSE)</f>
        <v>0</v>
      </c>
      <c r="G163" s="209">
        <f>VLOOKUP($A163,Table2[[#All],[No]:[Which Group Does Student Participate In?
(optional)]],23,FALSE)</f>
        <v>0</v>
      </c>
      <c r="H163" s="29"/>
      <c r="I163" s="29"/>
      <c r="J163" s="29"/>
      <c r="K163" s="29"/>
      <c r="L163" s="29"/>
      <c r="M163" s="29"/>
      <c r="N163" s="29"/>
      <c r="O163" s="29"/>
      <c r="P163" s="29"/>
      <c r="Q163" s="29"/>
      <c r="R163" s="29"/>
      <c r="S163" s="9"/>
      <c r="T163" s="9"/>
      <c r="U163" s="9"/>
      <c r="V163" s="9"/>
      <c r="W163" s="9"/>
      <c r="X163" s="9"/>
      <c r="Y163" s="9"/>
      <c r="Z163" s="9"/>
      <c r="AA163" s="9"/>
      <c r="AB163" s="9"/>
      <c r="AC163" s="9"/>
      <c r="AD163" s="9"/>
      <c r="AE163" s="9"/>
      <c r="AF163" s="9"/>
      <c r="AG163" s="9"/>
      <c r="AH163" s="9"/>
      <c r="AI163" s="9"/>
      <c r="AJ163" s="9"/>
      <c r="AK163" s="9"/>
      <c r="AL163" s="11">
        <f t="shared" si="8"/>
        <v>0</v>
      </c>
      <c r="AM163" s="11">
        <f t="shared" si="9"/>
        <v>0</v>
      </c>
      <c r="AN163" s="47" t="e">
        <f t="shared" si="10"/>
        <v>#DIV/0!</v>
      </c>
      <c r="AO163" s="11">
        <f>AL163+AUG!AJ163+JUL!AJ163</f>
        <v>0</v>
      </c>
      <c r="AP163" s="11">
        <f>AM163+AUG!AK163+JUL!AK163</f>
        <v>0</v>
      </c>
      <c r="AQ163" s="196" t="e">
        <f t="shared" si="11"/>
        <v>#DIV/0!</v>
      </c>
    </row>
    <row r="164" spans="1:43" x14ac:dyDescent="0.25">
      <c r="A164" s="10">
        <v>163</v>
      </c>
      <c r="B164" s="11">
        <f>VLOOKUP($A164,Table2[[No]:[Date Student Last Attended Program
(mm/dd/yyyy)]],2,FALSE)</f>
        <v>0</v>
      </c>
      <c r="C164" s="11">
        <f>VLOOKUP($A164,Table2[[No]:[Date Student Last Attended Program
(mm/dd/yyyy)]],4,FALSE)</f>
        <v>0</v>
      </c>
      <c r="D164" s="11">
        <f>VLOOKUP($A164,Table2[[No]:[Date Student Last Attended Program
(mm/dd/yyyy)]],14,FALSE)</f>
        <v>0</v>
      </c>
      <c r="E164" s="207">
        <f>VLOOKUP($A164,Table2[[No]:[Date Student Last Attended Program
(mm/dd/yyyy)]],17,FALSE)</f>
        <v>0</v>
      </c>
      <c r="F164" s="207">
        <f>VLOOKUP($A164,Table2[[No]:[Date Student Last Attended Program
(mm/dd/yyyy)]],18,FALSE)</f>
        <v>0</v>
      </c>
      <c r="G164" s="209">
        <f>VLOOKUP($A164,Table2[[#All],[No]:[Which Group Does Student Participate In?
(optional)]],23,FALSE)</f>
        <v>0</v>
      </c>
      <c r="H164" s="29"/>
      <c r="I164" s="29"/>
      <c r="J164" s="29"/>
      <c r="K164" s="29"/>
      <c r="L164" s="29"/>
      <c r="M164" s="29"/>
      <c r="N164" s="29"/>
      <c r="O164" s="29"/>
      <c r="P164" s="29"/>
      <c r="Q164" s="29"/>
      <c r="R164" s="29"/>
      <c r="S164" s="9"/>
      <c r="T164" s="9"/>
      <c r="U164" s="9"/>
      <c r="V164" s="9"/>
      <c r="W164" s="9"/>
      <c r="X164" s="9"/>
      <c r="Y164" s="9"/>
      <c r="Z164" s="9"/>
      <c r="AA164" s="9"/>
      <c r="AB164" s="9"/>
      <c r="AC164" s="9"/>
      <c r="AD164" s="9"/>
      <c r="AE164" s="9"/>
      <c r="AF164" s="9"/>
      <c r="AG164" s="9"/>
      <c r="AH164" s="9"/>
      <c r="AI164" s="9"/>
      <c r="AJ164" s="9"/>
      <c r="AK164" s="9"/>
      <c r="AL164" s="11">
        <f t="shared" si="8"/>
        <v>0</v>
      </c>
      <c r="AM164" s="11">
        <f t="shared" si="9"/>
        <v>0</v>
      </c>
      <c r="AN164" s="47" t="e">
        <f t="shared" si="10"/>
        <v>#DIV/0!</v>
      </c>
      <c r="AO164" s="11">
        <f>AL164+AUG!AJ164+JUL!AJ164</f>
        <v>0</v>
      </c>
      <c r="AP164" s="11">
        <f>AM164+AUG!AK164+JUL!AK164</f>
        <v>0</v>
      </c>
      <c r="AQ164" s="196" t="e">
        <f t="shared" si="11"/>
        <v>#DIV/0!</v>
      </c>
    </row>
    <row r="165" spans="1:43" x14ac:dyDescent="0.25">
      <c r="A165" s="10">
        <v>164</v>
      </c>
      <c r="B165" s="11">
        <f>VLOOKUP($A165,Table2[[No]:[Date Student Last Attended Program
(mm/dd/yyyy)]],2,FALSE)</f>
        <v>0</v>
      </c>
      <c r="C165" s="11">
        <f>VLOOKUP($A165,Table2[[No]:[Date Student Last Attended Program
(mm/dd/yyyy)]],4,FALSE)</f>
        <v>0</v>
      </c>
      <c r="D165" s="11">
        <f>VLOOKUP($A165,Table2[[No]:[Date Student Last Attended Program
(mm/dd/yyyy)]],14,FALSE)</f>
        <v>0</v>
      </c>
      <c r="E165" s="207">
        <f>VLOOKUP($A165,Table2[[No]:[Date Student Last Attended Program
(mm/dd/yyyy)]],17,FALSE)</f>
        <v>0</v>
      </c>
      <c r="F165" s="207">
        <f>VLOOKUP($A165,Table2[[No]:[Date Student Last Attended Program
(mm/dd/yyyy)]],18,FALSE)</f>
        <v>0</v>
      </c>
      <c r="G165" s="209">
        <f>VLOOKUP($A165,Table2[[#All],[No]:[Which Group Does Student Participate In?
(optional)]],23,FALSE)</f>
        <v>0</v>
      </c>
      <c r="H165" s="29"/>
      <c r="I165" s="29"/>
      <c r="J165" s="29"/>
      <c r="K165" s="29"/>
      <c r="L165" s="29"/>
      <c r="M165" s="29"/>
      <c r="N165" s="29"/>
      <c r="O165" s="29"/>
      <c r="P165" s="29"/>
      <c r="Q165" s="29"/>
      <c r="R165" s="29"/>
      <c r="S165" s="9"/>
      <c r="T165" s="9"/>
      <c r="U165" s="9"/>
      <c r="V165" s="9"/>
      <c r="W165" s="9"/>
      <c r="X165" s="9"/>
      <c r="Y165" s="9"/>
      <c r="Z165" s="9"/>
      <c r="AA165" s="9"/>
      <c r="AB165" s="9"/>
      <c r="AC165" s="9"/>
      <c r="AD165" s="9"/>
      <c r="AE165" s="9"/>
      <c r="AF165" s="9"/>
      <c r="AG165" s="9"/>
      <c r="AH165" s="9"/>
      <c r="AI165" s="9"/>
      <c r="AJ165" s="9"/>
      <c r="AK165" s="9"/>
      <c r="AL165" s="11">
        <f t="shared" si="8"/>
        <v>0</v>
      </c>
      <c r="AM165" s="11">
        <f t="shared" si="9"/>
        <v>0</v>
      </c>
      <c r="AN165" s="47" t="e">
        <f t="shared" si="10"/>
        <v>#DIV/0!</v>
      </c>
      <c r="AO165" s="11">
        <f>AL165+AUG!AJ165+JUL!AJ165</f>
        <v>0</v>
      </c>
      <c r="AP165" s="11">
        <f>AM165+AUG!AK165+JUL!AK165</f>
        <v>0</v>
      </c>
      <c r="AQ165" s="196" t="e">
        <f t="shared" si="11"/>
        <v>#DIV/0!</v>
      </c>
    </row>
    <row r="166" spans="1:43" x14ac:dyDescent="0.25">
      <c r="A166" s="10">
        <v>165</v>
      </c>
      <c r="B166" s="11">
        <f>VLOOKUP($A166,Table2[[No]:[Date Student Last Attended Program
(mm/dd/yyyy)]],2,FALSE)</f>
        <v>0</v>
      </c>
      <c r="C166" s="11">
        <f>VLOOKUP($A166,Table2[[No]:[Date Student Last Attended Program
(mm/dd/yyyy)]],4,FALSE)</f>
        <v>0</v>
      </c>
      <c r="D166" s="11">
        <f>VLOOKUP($A166,Table2[[No]:[Date Student Last Attended Program
(mm/dd/yyyy)]],14,FALSE)</f>
        <v>0</v>
      </c>
      <c r="E166" s="207">
        <f>VLOOKUP($A166,Table2[[No]:[Date Student Last Attended Program
(mm/dd/yyyy)]],17,FALSE)</f>
        <v>0</v>
      </c>
      <c r="F166" s="207">
        <f>VLOOKUP($A166,Table2[[No]:[Date Student Last Attended Program
(mm/dd/yyyy)]],18,FALSE)</f>
        <v>0</v>
      </c>
      <c r="G166" s="209">
        <f>VLOOKUP($A166,Table2[[#All],[No]:[Which Group Does Student Participate In?
(optional)]],23,FALSE)</f>
        <v>0</v>
      </c>
      <c r="H166" s="29"/>
      <c r="I166" s="29"/>
      <c r="J166" s="29"/>
      <c r="K166" s="29"/>
      <c r="L166" s="29"/>
      <c r="M166" s="29"/>
      <c r="N166" s="29"/>
      <c r="O166" s="29"/>
      <c r="P166" s="29"/>
      <c r="Q166" s="29"/>
      <c r="R166" s="29"/>
      <c r="S166" s="9"/>
      <c r="T166" s="9"/>
      <c r="U166" s="9"/>
      <c r="V166" s="9"/>
      <c r="W166" s="9"/>
      <c r="X166" s="9"/>
      <c r="Y166" s="9"/>
      <c r="Z166" s="9"/>
      <c r="AA166" s="9"/>
      <c r="AB166" s="9"/>
      <c r="AC166" s="9"/>
      <c r="AD166" s="9"/>
      <c r="AE166" s="9"/>
      <c r="AF166" s="9"/>
      <c r="AG166" s="9"/>
      <c r="AH166" s="9"/>
      <c r="AI166" s="9"/>
      <c r="AJ166" s="9"/>
      <c r="AK166" s="9"/>
      <c r="AL166" s="11">
        <f t="shared" si="8"/>
        <v>0</v>
      </c>
      <c r="AM166" s="11">
        <f t="shared" si="9"/>
        <v>0</v>
      </c>
      <c r="AN166" s="47" t="e">
        <f t="shared" si="10"/>
        <v>#DIV/0!</v>
      </c>
      <c r="AO166" s="11">
        <f>AL166+AUG!AJ166+JUL!AJ166</f>
        <v>0</v>
      </c>
      <c r="AP166" s="11">
        <f>AM166+AUG!AK166+JUL!AK166</f>
        <v>0</v>
      </c>
      <c r="AQ166" s="196" t="e">
        <f t="shared" si="11"/>
        <v>#DIV/0!</v>
      </c>
    </row>
    <row r="167" spans="1:43" x14ac:dyDescent="0.25">
      <c r="A167" s="10">
        <v>166</v>
      </c>
      <c r="B167" s="11">
        <f>VLOOKUP($A167,Table2[[No]:[Date Student Last Attended Program
(mm/dd/yyyy)]],2,FALSE)</f>
        <v>0</v>
      </c>
      <c r="C167" s="11">
        <f>VLOOKUP($A167,Table2[[No]:[Date Student Last Attended Program
(mm/dd/yyyy)]],4,FALSE)</f>
        <v>0</v>
      </c>
      <c r="D167" s="11">
        <f>VLOOKUP($A167,Table2[[No]:[Date Student Last Attended Program
(mm/dd/yyyy)]],14,FALSE)</f>
        <v>0</v>
      </c>
      <c r="E167" s="207">
        <f>VLOOKUP($A167,Table2[[No]:[Date Student Last Attended Program
(mm/dd/yyyy)]],17,FALSE)</f>
        <v>0</v>
      </c>
      <c r="F167" s="207">
        <f>VLOOKUP($A167,Table2[[No]:[Date Student Last Attended Program
(mm/dd/yyyy)]],18,FALSE)</f>
        <v>0</v>
      </c>
      <c r="G167" s="209">
        <f>VLOOKUP($A167,Table2[[#All],[No]:[Which Group Does Student Participate In?
(optional)]],23,FALSE)</f>
        <v>0</v>
      </c>
      <c r="H167" s="29"/>
      <c r="I167" s="29"/>
      <c r="J167" s="29"/>
      <c r="K167" s="29"/>
      <c r="L167" s="29"/>
      <c r="M167" s="29"/>
      <c r="N167" s="29"/>
      <c r="O167" s="29"/>
      <c r="P167" s="29"/>
      <c r="Q167" s="29"/>
      <c r="R167" s="29"/>
      <c r="S167" s="9"/>
      <c r="T167" s="9"/>
      <c r="U167" s="9"/>
      <c r="V167" s="9"/>
      <c r="W167" s="9"/>
      <c r="X167" s="9"/>
      <c r="Y167" s="9"/>
      <c r="Z167" s="9"/>
      <c r="AA167" s="9"/>
      <c r="AB167" s="9"/>
      <c r="AC167" s="9"/>
      <c r="AD167" s="9"/>
      <c r="AE167" s="9"/>
      <c r="AF167" s="9"/>
      <c r="AG167" s="9"/>
      <c r="AH167" s="9"/>
      <c r="AI167" s="9"/>
      <c r="AJ167" s="9"/>
      <c r="AK167" s="9"/>
      <c r="AL167" s="11">
        <f t="shared" si="8"/>
        <v>0</v>
      </c>
      <c r="AM167" s="11">
        <f t="shared" si="9"/>
        <v>0</v>
      </c>
      <c r="AN167" s="47" t="e">
        <f t="shared" si="10"/>
        <v>#DIV/0!</v>
      </c>
      <c r="AO167" s="11">
        <f>AL167+AUG!AJ167+JUL!AJ167</f>
        <v>0</v>
      </c>
      <c r="AP167" s="11">
        <f>AM167+AUG!AK167+JUL!AK167</f>
        <v>0</v>
      </c>
      <c r="AQ167" s="196" t="e">
        <f t="shared" si="11"/>
        <v>#DIV/0!</v>
      </c>
    </row>
    <row r="168" spans="1:43" x14ac:dyDescent="0.25">
      <c r="A168" s="10">
        <v>167</v>
      </c>
      <c r="B168" s="11">
        <f>VLOOKUP($A168,Table2[[No]:[Date Student Last Attended Program
(mm/dd/yyyy)]],2,FALSE)</f>
        <v>0</v>
      </c>
      <c r="C168" s="11">
        <f>VLOOKUP($A168,Table2[[No]:[Date Student Last Attended Program
(mm/dd/yyyy)]],4,FALSE)</f>
        <v>0</v>
      </c>
      <c r="D168" s="11">
        <f>VLOOKUP($A168,Table2[[No]:[Date Student Last Attended Program
(mm/dd/yyyy)]],14,FALSE)</f>
        <v>0</v>
      </c>
      <c r="E168" s="207">
        <f>VLOOKUP($A168,Table2[[No]:[Date Student Last Attended Program
(mm/dd/yyyy)]],17,FALSE)</f>
        <v>0</v>
      </c>
      <c r="F168" s="207">
        <f>VLOOKUP($A168,Table2[[No]:[Date Student Last Attended Program
(mm/dd/yyyy)]],18,FALSE)</f>
        <v>0</v>
      </c>
      <c r="G168" s="209">
        <f>VLOOKUP($A168,Table2[[#All],[No]:[Which Group Does Student Participate In?
(optional)]],23,FALSE)</f>
        <v>0</v>
      </c>
      <c r="H168" s="29"/>
      <c r="I168" s="29"/>
      <c r="J168" s="29"/>
      <c r="K168" s="29"/>
      <c r="L168" s="29"/>
      <c r="M168" s="29"/>
      <c r="N168" s="29"/>
      <c r="O168" s="29"/>
      <c r="P168" s="29"/>
      <c r="Q168" s="29"/>
      <c r="R168" s="29"/>
      <c r="S168" s="9"/>
      <c r="T168" s="9"/>
      <c r="U168" s="9"/>
      <c r="V168" s="9"/>
      <c r="W168" s="9"/>
      <c r="X168" s="9"/>
      <c r="Y168" s="9"/>
      <c r="Z168" s="9"/>
      <c r="AA168" s="9"/>
      <c r="AB168" s="9"/>
      <c r="AC168" s="9"/>
      <c r="AD168" s="9"/>
      <c r="AE168" s="9"/>
      <c r="AF168" s="9"/>
      <c r="AG168" s="9"/>
      <c r="AH168" s="9"/>
      <c r="AI168" s="9"/>
      <c r="AJ168" s="9"/>
      <c r="AK168" s="9"/>
      <c r="AL168" s="11">
        <f t="shared" si="8"/>
        <v>0</v>
      </c>
      <c r="AM168" s="11">
        <f t="shared" si="9"/>
        <v>0</v>
      </c>
      <c r="AN168" s="47" t="e">
        <f t="shared" si="10"/>
        <v>#DIV/0!</v>
      </c>
      <c r="AO168" s="11">
        <f>AL168+AUG!AJ168+JUL!AJ168</f>
        <v>0</v>
      </c>
      <c r="AP168" s="11">
        <f>AM168+AUG!AK168+JUL!AK168</f>
        <v>0</v>
      </c>
      <c r="AQ168" s="196" t="e">
        <f t="shared" si="11"/>
        <v>#DIV/0!</v>
      </c>
    </row>
    <row r="169" spans="1:43" x14ac:dyDescent="0.25">
      <c r="A169" s="10">
        <v>168</v>
      </c>
      <c r="B169" s="11">
        <f>VLOOKUP($A169,Table2[[No]:[Date Student Last Attended Program
(mm/dd/yyyy)]],2,FALSE)</f>
        <v>0</v>
      </c>
      <c r="C169" s="11">
        <f>VLOOKUP($A169,Table2[[No]:[Date Student Last Attended Program
(mm/dd/yyyy)]],4,FALSE)</f>
        <v>0</v>
      </c>
      <c r="D169" s="11">
        <f>VLOOKUP($A169,Table2[[No]:[Date Student Last Attended Program
(mm/dd/yyyy)]],14,FALSE)</f>
        <v>0</v>
      </c>
      <c r="E169" s="207">
        <f>VLOOKUP($A169,Table2[[No]:[Date Student Last Attended Program
(mm/dd/yyyy)]],17,FALSE)</f>
        <v>0</v>
      </c>
      <c r="F169" s="207">
        <f>VLOOKUP($A169,Table2[[No]:[Date Student Last Attended Program
(mm/dd/yyyy)]],18,FALSE)</f>
        <v>0</v>
      </c>
      <c r="G169" s="209">
        <f>VLOOKUP($A169,Table2[[#All],[No]:[Which Group Does Student Participate In?
(optional)]],23,FALSE)</f>
        <v>0</v>
      </c>
      <c r="H169" s="29"/>
      <c r="I169" s="29"/>
      <c r="J169" s="29"/>
      <c r="K169" s="29"/>
      <c r="L169" s="29"/>
      <c r="M169" s="29"/>
      <c r="N169" s="29"/>
      <c r="O169" s="29"/>
      <c r="P169" s="29"/>
      <c r="Q169" s="29"/>
      <c r="R169" s="29"/>
      <c r="S169" s="9"/>
      <c r="T169" s="9"/>
      <c r="U169" s="9"/>
      <c r="V169" s="9"/>
      <c r="W169" s="9"/>
      <c r="X169" s="9"/>
      <c r="Y169" s="9"/>
      <c r="Z169" s="9"/>
      <c r="AA169" s="9"/>
      <c r="AB169" s="9"/>
      <c r="AC169" s="9"/>
      <c r="AD169" s="9"/>
      <c r="AE169" s="9"/>
      <c r="AF169" s="9"/>
      <c r="AG169" s="9"/>
      <c r="AH169" s="9"/>
      <c r="AI169" s="9"/>
      <c r="AJ169" s="9"/>
      <c r="AK169" s="9"/>
      <c r="AL169" s="11">
        <f t="shared" si="8"/>
        <v>0</v>
      </c>
      <c r="AM169" s="11">
        <f t="shared" si="9"/>
        <v>0</v>
      </c>
      <c r="AN169" s="47" t="e">
        <f t="shared" si="10"/>
        <v>#DIV/0!</v>
      </c>
      <c r="AO169" s="11">
        <f>AL169+AUG!AJ169+JUL!AJ169</f>
        <v>0</v>
      </c>
      <c r="AP169" s="11">
        <f>AM169+AUG!AK169+JUL!AK169</f>
        <v>0</v>
      </c>
      <c r="AQ169" s="196" t="e">
        <f t="shared" si="11"/>
        <v>#DIV/0!</v>
      </c>
    </row>
    <row r="170" spans="1:43" x14ac:dyDescent="0.25">
      <c r="A170" s="10">
        <v>169</v>
      </c>
      <c r="B170" s="11">
        <f>VLOOKUP($A170,Table2[[No]:[Date Student Last Attended Program
(mm/dd/yyyy)]],2,FALSE)</f>
        <v>0</v>
      </c>
      <c r="C170" s="11">
        <f>VLOOKUP($A170,Table2[[No]:[Date Student Last Attended Program
(mm/dd/yyyy)]],4,FALSE)</f>
        <v>0</v>
      </c>
      <c r="D170" s="11">
        <f>VLOOKUP($A170,Table2[[No]:[Date Student Last Attended Program
(mm/dd/yyyy)]],14,FALSE)</f>
        <v>0</v>
      </c>
      <c r="E170" s="207">
        <f>VLOOKUP($A170,Table2[[No]:[Date Student Last Attended Program
(mm/dd/yyyy)]],17,FALSE)</f>
        <v>0</v>
      </c>
      <c r="F170" s="207">
        <f>VLOOKUP($A170,Table2[[No]:[Date Student Last Attended Program
(mm/dd/yyyy)]],18,FALSE)</f>
        <v>0</v>
      </c>
      <c r="G170" s="209">
        <f>VLOOKUP($A170,Table2[[#All],[No]:[Which Group Does Student Participate In?
(optional)]],23,FALSE)</f>
        <v>0</v>
      </c>
      <c r="H170" s="29"/>
      <c r="I170" s="29"/>
      <c r="J170" s="29"/>
      <c r="K170" s="29"/>
      <c r="L170" s="29"/>
      <c r="M170" s="29"/>
      <c r="N170" s="29"/>
      <c r="O170" s="29"/>
      <c r="P170" s="29"/>
      <c r="Q170" s="29"/>
      <c r="R170" s="29"/>
      <c r="S170" s="9"/>
      <c r="T170" s="9"/>
      <c r="U170" s="9"/>
      <c r="V170" s="9"/>
      <c r="W170" s="9"/>
      <c r="X170" s="9"/>
      <c r="Y170" s="9"/>
      <c r="Z170" s="9"/>
      <c r="AA170" s="9"/>
      <c r="AB170" s="9"/>
      <c r="AC170" s="9"/>
      <c r="AD170" s="9"/>
      <c r="AE170" s="9"/>
      <c r="AF170" s="9"/>
      <c r="AG170" s="9"/>
      <c r="AH170" s="9"/>
      <c r="AI170" s="9"/>
      <c r="AJ170" s="9"/>
      <c r="AK170" s="9"/>
      <c r="AL170" s="11">
        <f t="shared" si="8"/>
        <v>0</v>
      </c>
      <c r="AM170" s="11">
        <f t="shared" si="9"/>
        <v>0</v>
      </c>
      <c r="AN170" s="47" t="e">
        <f t="shared" si="10"/>
        <v>#DIV/0!</v>
      </c>
      <c r="AO170" s="11">
        <f>AL170+AUG!AJ170+JUL!AJ170</f>
        <v>0</v>
      </c>
      <c r="AP170" s="11">
        <f>AM170+AUG!AK170+JUL!AK170</f>
        <v>0</v>
      </c>
      <c r="AQ170" s="196" t="e">
        <f t="shared" si="11"/>
        <v>#DIV/0!</v>
      </c>
    </row>
    <row r="171" spans="1:43" x14ac:dyDescent="0.25">
      <c r="A171" s="10">
        <v>170</v>
      </c>
      <c r="B171" s="11">
        <f>VLOOKUP($A171,Table2[[No]:[Date Student Last Attended Program
(mm/dd/yyyy)]],2,FALSE)</f>
        <v>0</v>
      </c>
      <c r="C171" s="11">
        <f>VLOOKUP($A171,Table2[[No]:[Date Student Last Attended Program
(mm/dd/yyyy)]],4,FALSE)</f>
        <v>0</v>
      </c>
      <c r="D171" s="11">
        <f>VLOOKUP($A171,Table2[[No]:[Date Student Last Attended Program
(mm/dd/yyyy)]],14,FALSE)</f>
        <v>0</v>
      </c>
      <c r="E171" s="207">
        <f>VLOOKUP($A171,Table2[[No]:[Date Student Last Attended Program
(mm/dd/yyyy)]],17,FALSE)</f>
        <v>0</v>
      </c>
      <c r="F171" s="207">
        <f>VLOOKUP($A171,Table2[[No]:[Date Student Last Attended Program
(mm/dd/yyyy)]],18,FALSE)</f>
        <v>0</v>
      </c>
      <c r="G171" s="209">
        <f>VLOOKUP($A171,Table2[[#All],[No]:[Which Group Does Student Participate In?
(optional)]],23,FALSE)</f>
        <v>0</v>
      </c>
      <c r="H171" s="29"/>
      <c r="I171" s="29"/>
      <c r="J171" s="29"/>
      <c r="K171" s="29"/>
      <c r="L171" s="29"/>
      <c r="M171" s="29"/>
      <c r="N171" s="29"/>
      <c r="O171" s="29"/>
      <c r="P171" s="29"/>
      <c r="Q171" s="29"/>
      <c r="R171" s="29"/>
      <c r="S171" s="9"/>
      <c r="T171" s="9"/>
      <c r="U171" s="9"/>
      <c r="V171" s="9"/>
      <c r="W171" s="9"/>
      <c r="X171" s="9"/>
      <c r="Y171" s="9"/>
      <c r="Z171" s="9"/>
      <c r="AA171" s="9"/>
      <c r="AB171" s="9"/>
      <c r="AC171" s="9"/>
      <c r="AD171" s="9"/>
      <c r="AE171" s="9"/>
      <c r="AF171" s="9"/>
      <c r="AG171" s="9"/>
      <c r="AH171" s="9"/>
      <c r="AI171" s="9"/>
      <c r="AJ171" s="9"/>
      <c r="AK171" s="9"/>
      <c r="AL171" s="11">
        <f t="shared" si="8"/>
        <v>0</v>
      </c>
      <c r="AM171" s="11">
        <f t="shared" si="9"/>
        <v>0</v>
      </c>
      <c r="AN171" s="47" t="e">
        <f t="shared" si="10"/>
        <v>#DIV/0!</v>
      </c>
      <c r="AO171" s="11">
        <f>AL171+AUG!AJ171+JUL!AJ171</f>
        <v>0</v>
      </c>
      <c r="AP171" s="11">
        <f>AM171+AUG!AK171+JUL!AK171</f>
        <v>0</v>
      </c>
      <c r="AQ171" s="196" t="e">
        <f t="shared" si="11"/>
        <v>#DIV/0!</v>
      </c>
    </row>
    <row r="172" spans="1:43" x14ac:dyDescent="0.25">
      <c r="A172" s="10">
        <v>171</v>
      </c>
      <c r="B172" s="11">
        <f>VLOOKUP($A172,Table2[[No]:[Date Student Last Attended Program
(mm/dd/yyyy)]],2,FALSE)</f>
        <v>0</v>
      </c>
      <c r="C172" s="11">
        <f>VLOOKUP($A172,Table2[[No]:[Date Student Last Attended Program
(mm/dd/yyyy)]],4,FALSE)</f>
        <v>0</v>
      </c>
      <c r="D172" s="11">
        <f>VLOOKUP($A172,Table2[[No]:[Date Student Last Attended Program
(mm/dd/yyyy)]],14,FALSE)</f>
        <v>0</v>
      </c>
      <c r="E172" s="207">
        <f>VLOOKUP($A172,Table2[[No]:[Date Student Last Attended Program
(mm/dd/yyyy)]],17,FALSE)</f>
        <v>0</v>
      </c>
      <c r="F172" s="207">
        <f>VLOOKUP($A172,Table2[[No]:[Date Student Last Attended Program
(mm/dd/yyyy)]],18,FALSE)</f>
        <v>0</v>
      </c>
      <c r="G172" s="209">
        <f>VLOOKUP($A172,Table2[[#All],[No]:[Which Group Does Student Participate In?
(optional)]],23,FALSE)</f>
        <v>0</v>
      </c>
      <c r="H172" s="29"/>
      <c r="I172" s="29"/>
      <c r="J172" s="29"/>
      <c r="K172" s="29"/>
      <c r="L172" s="29"/>
      <c r="M172" s="29"/>
      <c r="N172" s="29"/>
      <c r="O172" s="29"/>
      <c r="P172" s="29"/>
      <c r="Q172" s="29"/>
      <c r="R172" s="29"/>
      <c r="S172" s="9"/>
      <c r="T172" s="9"/>
      <c r="U172" s="9"/>
      <c r="V172" s="9"/>
      <c r="W172" s="9"/>
      <c r="X172" s="9"/>
      <c r="Y172" s="9"/>
      <c r="Z172" s="9"/>
      <c r="AA172" s="9"/>
      <c r="AB172" s="9"/>
      <c r="AC172" s="9"/>
      <c r="AD172" s="9"/>
      <c r="AE172" s="9"/>
      <c r="AF172" s="9"/>
      <c r="AG172" s="9"/>
      <c r="AH172" s="9"/>
      <c r="AI172" s="9"/>
      <c r="AJ172" s="9"/>
      <c r="AK172" s="9"/>
      <c r="AL172" s="11">
        <f t="shared" si="8"/>
        <v>0</v>
      </c>
      <c r="AM172" s="11">
        <f t="shared" si="9"/>
        <v>0</v>
      </c>
      <c r="AN172" s="47" t="e">
        <f t="shared" si="10"/>
        <v>#DIV/0!</v>
      </c>
      <c r="AO172" s="11">
        <f>AL172+AUG!AJ172+JUL!AJ172</f>
        <v>0</v>
      </c>
      <c r="AP172" s="11">
        <f>AM172+AUG!AK172+JUL!AK172</f>
        <v>0</v>
      </c>
      <c r="AQ172" s="196" t="e">
        <f t="shared" si="11"/>
        <v>#DIV/0!</v>
      </c>
    </row>
    <row r="173" spans="1:43" x14ac:dyDescent="0.25">
      <c r="A173" s="10">
        <v>172</v>
      </c>
      <c r="B173" s="11">
        <f>VLOOKUP($A173,Table2[[No]:[Date Student Last Attended Program
(mm/dd/yyyy)]],2,FALSE)</f>
        <v>0</v>
      </c>
      <c r="C173" s="11">
        <f>VLOOKUP($A173,Table2[[No]:[Date Student Last Attended Program
(mm/dd/yyyy)]],4,FALSE)</f>
        <v>0</v>
      </c>
      <c r="D173" s="11">
        <f>VLOOKUP($A173,Table2[[No]:[Date Student Last Attended Program
(mm/dd/yyyy)]],14,FALSE)</f>
        <v>0</v>
      </c>
      <c r="E173" s="207">
        <f>VLOOKUP($A173,Table2[[No]:[Date Student Last Attended Program
(mm/dd/yyyy)]],17,FALSE)</f>
        <v>0</v>
      </c>
      <c r="F173" s="207">
        <f>VLOOKUP($A173,Table2[[No]:[Date Student Last Attended Program
(mm/dd/yyyy)]],18,FALSE)</f>
        <v>0</v>
      </c>
      <c r="G173" s="209">
        <f>VLOOKUP($A173,Table2[[#All],[No]:[Which Group Does Student Participate In?
(optional)]],23,FALSE)</f>
        <v>0</v>
      </c>
      <c r="H173" s="29"/>
      <c r="I173" s="29"/>
      <c r="J173" s="29"/>
      <c r="K173" s="29"/>
      <c r="L173" s="29"/>
      <c r="M173" s="29"/>
      <c r="N173" s="29"/>
      <c r="O173" s="29"/>
      <c r="P173" s="29"/>
      <c r="Q173" s="29"/>
      <c r="R173" s="29"/>
      <c r="S173" s="9"/>
      <c r="T173" s="9"/>
      <c r="U173" s="9"/>
      <c r="V173" s="9"/>
      <c r="W173" s="9"/>
      <c r="X173" s="9"/>
      <c r="Y173" s="9"/>
      <c r="Z173" s="9"/>
      <c r="AA173" s="9"/>
      <c r="AB173" s="9"/>
      <c r="AC173" s="9"/>
      <c r="AD173" s="9"/>
      <c r="AE173" s="9"/>
      <c r="AF173" s="9"/>
      <c r="AG173" s="9"/>
      <c r="AH173" s="9"/>
      <c r="AI173" s="9"/>
      <c r="AJ173" s="9"/>
      <c r="AK173" s="9"/>
      <c r="AL173" s="11">
        <f t="shared" si="8"/>
        <v>0</v>
      </c>
      <c r="AM173" s="11">
        <f t="shared" si="9"/>
        <v>0</v>
      </c>
      <c r="AN173" s="47" t="e">
        <f t="shared" si="10"/>
        <v>#DIV/0!</v>
      </c>
      <c r="AO173" s="11">
        <f>AL173+AUG!AJ173+JUL!AJ173</f>
        <v>0</v>
      </c>
      <c r="AP173" s="11">
        <f>AM173+AUG!AK173+JUL!AK173</f>
        <v>0</v>
      </c>
      <c r="AQ173" s="196" t="e">
        <f t="shared" si="11"/>
        <v>#DIV/0!</v>
      </c>
    </row>
    <row r="174" spans="1:43" x14ac:dyDescent="0.25">
      <c r="A174" s="10">
        <v>173</v>
      </c>
      <c r="B174" s="11">
        <f>VLOOKUP($A174,Table2[[No]:[Date Student Last Attended Program
(mm/dd/yyyy)]],2,FALSE)</f>
        <v>0</v>
      </c>
      <c r="C174" s="11">
        <f>VLOOKUP($A174,Table2[[No]:[Date Student Last Attended Program
(mm/dd/yyyy)]],4,FALSE)</f>
        <v>0</v>
      </c>
      <c r="D174" s="11">
        <f>VLOOKUP($A174,Table2[[No]:[Date Student Last Attended Program
(mm/dd/yyyy)]],14,FALSE)</f>
        <v>0</v>
      </c>
      <c r="E174" s="207">
        <f>VLOOKUP($A174,Table2[[No]:[Date Student Last Attended Program
(mm/dd/yyyy)]],17,FALSE)</f>
        <v>0</v>
      </c>
      <c r="F174" s="207">
        <f>VLOOKUP($A174,Table2[[No]:[Date Student Last Attended Program
(mm/dd/yyyy)]],18,FALSE)</f>
        <v>0</v>
      </c>
      <c r="G174" s="209">
        <f>VLOOKUP($A174,Table2[[#All],[No]:[Which Group Does Student Participate In?
(optional)]],23,FALSE)</f>
        <v>0</v>
      </c>
      <c r="H174" s="29"/>
      <c r="I174" s="29"/>
      <c r="J174" s="29"/>
      <c r="K174" s="29"/>
      <c r="L174" s="29"/>
      <c r="M174" s="29"/>
      <c r="N174" s="29"/>
      <c r="O174" s="29"/>
      <c r="P174" s="29"/>
      <c r="Q174" s="29"/>
      <c r="R174" s="29"/>
      <c r="S174" s="9"/>
      <c r="T174" s="9"/>
      <c r="U174" s="9"/>
      <c r="V174" s="9"/>
      <c r="W174" s="9"/>
      <c r="X174" s="9"/>
      <c r="Y174" s="9"/>
      <c r="Z174" s="9"/>
      <c r="AA174" s="9"/>
      <c r="AB174" s="9"/>
      <c r="AC174" s="9"/>
      <c r="AD174" s="9"/>
      <c r="AE174" s="9"/>
      <c r="AF174" s="9"/>
      <c r="AG174" s="9"/>
      <c r="AH174" s="9"/>
      <c r="AI174" s="9"/>
      <c r="AJ174" s="9"/>
      <c r="AK174" s="9"/>
      <c r="AL174" s="11">
        <f t="shared" si="8"/>
        <v>0</v>
      </c>
      <c r="AM174" s="11">
        <f t="shared" si="9"/>
        <v>0</v>
      </c>
      <c r="AN174" s="47" t="e">
        <f t="shared" si="10"/>
        <v>#DIV/0!</v>
      </c>
      <c r="AO174" s="11">
        <f>AL174+AUG!AJ174+JUL!AJ174</f>
        <v>0</v>
      </c>
      <c r="AP174" s="11">
        <f>AM174+AUG!AK174+JUL!AK174</f>
        <v>0</v>
      </c>
      <c r="AQ174" s="196" t="e">
        <f t="shared" si="11"/>
        <v>#DIV/0!</v>
      </c>
    </row>
    <row r="175" spans="1:43" x14ac:dyDescent="0.25">
      <c r="A175" s="10">
        <v>174</v>
      </c>
      <c r="B175" s="11">
        <f>VLOOKUP($A175,Table2[[No]:[Date Student Last Attended Program
(mm/dd/yyyy)]],2,FALSE)</f>
        <v>0</v>
      </c>
      <c r="C175" s="11">
        <f>VLOOKUP($A175,Table2[[No]:[Date Student Last Attended Program
(mm/dd/yyyy)]],4,FALSE)</f>
        <v>0</v>
      </c>
      <c r="D175" s="11">
        <f>VLOOKUP($A175,Table2[[No]:[Date Student Last Attended Program
(mm/dd/yyyy)]],14,FALSE)</f>
        <v>0</v>
      </c>
      <c r="E175" s="207">
        <f>VLOOKUP($A175,Table2[[No]:[Date Student Last Attended Program
(mm/dd/yyyy)]],17,FALSE)</f>
        <v>0</v>
      </c>
      <c r="F175" s="207">
        <f>VLOOKUP($A175,Table2[[No]:[Date Student Last Attended Program
(mm/dd/yyyy)]],18,FALSE)</f>
        <v>0</v>
      </c>
      <c r="G175" s="209">
        <f>VLOOKUP($A175,Table2[[#All],[No]:[Which Group Does Student Participate In?
(optional)]],23,FALSE)</f>
        <v>0</v>
      </c>
      <c r="H175" s="29"/>
      <c r="I175" s="29"/>
      <c r="J175" s="29"/>
      <c r="K175" s="29"/>
      <c r="L175" s="29"/>
      <c r="M175" s="29"/>
      <c r="N175" s="29"/>
      <c r="O175" s="29"/>
      <c r="P175" s="29"/>
      <c r="Q175" s="29"/>
      <c r="R175" s="29"/>
      <c r="S175" s="9"/>
      <c r="T175" s="9"/>
      <c r="U175" s="9"/>
      <c r="V175" s="9"/>
      <c r="W175" s="9"/>
      <c r="X175" s="9"/>
      <c r="Y175" s="9"/>
      <c r="Z175" s="9"/>
      <c r="AA175" s="9"/>
      <c r="AB175" s="9"/>
      <c r="AC175" s="9"/>
      <c r="AD175" s="9"/>
      <c r="AE175" s="9"/>
      <c r="AF175" s="9"/>
      <c r="AG175" s="9"/>
      <c r="AH175" s="9"/>
      <c r="AI175" s="9"/>
      <c r="AJ175" s="9"/>
      <c r="AK175" s="9"/>
      <c r="AL175" s="11">
        <f t="shared" si="8"/>
        <v>0</v>
      </c>
      <c r="AM175" s="11">
        <f t="shared" si="9"/>
        <v>0</v>
      </c>
      <c r="AN175" s="47" t="e">
        <f t="shared" si="10"/>
        <v>#DIV/0!</v>
      </c>
      <c r="AO175" s="11">
        <f>AL175+AUG!AJ175+JUL!AJ175</f>
        <v>0</v>
      </c>
      <c r="AP175" s="11">
        <f>AM175+AUG!AK175+JUL!AK175</f>
        <v>0</v>
      </c>
      <c r="AQ175" s="196" t="e">
        <f t="shared" si="11"/>
        <v>#DIV/0!</v>
      </c>
    </row>
    <row r="176" spans="1:43" x14ac:dyDescent="0.25">
      <c r="A176" s="10">
        <v>175</v>
      </c>
      <c r="B176" s="11">
        <f>VLOOKUP($A176,Table2[[No]:[Date Student Last Attended Program
(mm/dd/yyyy)]],2,FALSE)</f>
        <v>0</v>
      </c>
      <c r="C176" s="11">
        <f>VLOOKUP($A176,Table2[[No]:[Date Student Last Attended Program
(mm/dd/yyyy)]],4,FALSE)</f>
        <v>0</v>
      </c>
      <c r="D176" s="11">
        <f>VLOOKUP($A176,Table2[[No]:[Date Student Last Attended Program
(mm/dd/yyyy)]],14,FALSE)</f>
        <v>0</v>
      </c>
      <c r="E176" s="207">
        <f>VLOOKUP($A176,Table2[[No]:[Date Student Last Attended Program
(mm/dd/yyyy)]],17,FALSE)</f>
        <v>0</v>
      </c>
      <c r="F176" s="207">
        <f>VLOOKUP($A176,Table2[[No]:[Date Student Last Attended Program
(mm/dd/yyyy)]],18,FALSE)</f>
        <v>0</v>
      </c>
      <c r="G176" s="209">
        <f>VLOOKUP($A176,Table2[[#All],[No]:[Which Group Does Student Participate In?
(optional)]],23,FALSE)</f>
        <v>0</v>
      </c>
      <c r="H176" s="29"/>
      <c r="I176" s="29"/>
      <c r="J176" s="29"/>
      <c r="K176" s="29"/>
      <c r="L176" s="29"/>
      <c r="M176" s="29"/>
      <c r="N176" s="29"/>
      <c r="O176" s="29"/>
      <c r="P176" s="29"/>
      <c r="Q176" s="29"/>
      <c r="R176" s="29"/>
      <c r="S176" s="9"/>
      <c r="T176" s="9"/>
      <c r="U176" s="9"/>
      <c r="V176" s="9"/>
      <c r="W176" s="9"/>
      <c r="X176" s="9"/>
      <c r="Y176" s="9"/>
      <c r="Z176" s="9"/>
      <c r="AA176" s="9"/>
      <c r="AB176" s="9"/>
      <c r="AC176" s="9"/>
      <c r="AD176" s="9"/>
      <c r="AE176" s="9"/>
      <c r="AF176" s="9"/>
      <c r="AG176" s="9"/>
      <c r="AH176" s="9"/>
      <c r="AI176" s="9"/>
      <c r="AJ176" s="9"/>
      <c r="AK176" s="9"/>
      <c r="AL176" s="11">
        <f t="shared" si="8"/>
        <v>0</v>
      </c>
      <c r="AM176" s="11">
        <f t="shared" si="9"/>
        <v>0</v>
      </c>
      <c r="AN176" s="47" t="e">
        <f t="shared" si="10"/>
        <v>#DIV/0!</v>
      </c>
      <c r="AO176" s="11">
        <f>AL176+AUG!AJ176+JUL!AJ176</f>
        <v>0</v>
      </c>
      <c r="AP176" s="11">
        <f>AM176+AUG!AK176+JUL!AK176</f>
        <v>0</v>
      </c>
      <c r="AQ176" s="196" t="e">
        <f t="shared" si="11"/>
        <v>#DIV/0!</v>
      </c>
    </row>
    <row r="177" spans="1:43" x14ac:dyDescent="0.25">
      <c r="A177" s="10">
        <v>176</v>
      </c>
      <c r="B177" s="11">
        <f>VLOOKUP($A177,Table2[[No]:[Date Student Last Attended Program
(mm/dd/yyyy)]],2,FALSE)</f>
        <v>0</v>
      </c>
      <c r="C177" s="11">
        <f>VLOOKUP($A177,Table2[[No]:[Date Student Last Attended Program
(mm/dd/yyyy)]],4,FALSE)</f>
        <v>0</v>
      </c>
      <c r="D177" s="11">
        <f>VLOOKUP($A177,Table2[[No]:[Date Student Last Attended Program
(mm/dd/yyyy)]],14,FALSE)</f>
        <v>0</v>
      </c>
      <c r="E177" s="207">
        <f>VLOOKUP($A177,Table2[[No]:[Date Student Last Attended Program
(mm/dd/yyyy)]],17,FALSE)</f>
        <v>0</v>
      </c>
      <c r="F177" s="207">
        <f>VLOOKUP($A177,Table2[[No]:[Date Student Last Attended Program
(mm/dd/yyyy)]],18,FALSE)</f>
        <v>0</v>
      </c>
      <c r="G177" s="209">
        <f>VLOOKUP($A177,Table2[[#All],[No]:[Which Group Does Student Participate In?
(optional)]],23,FALSE)</f>
        <v>0</v>
      </c>
      <c r="H177" s="29"/>
      <c r="I177" s="29"/>
      <c r="J177" s="29"/>
      <c r="K177" s="29"/>
      <c r="L177" s="29"/>
      <c r="M177" s="29"/>
      <c r="N177" s="29"/>
      <c r="O177" s="29"/>
      <c r="P177" s="29"/>
      <c r="Q177" s="29"/>
      <c r="R177" s="29"/>
      <c r="S177" s="9"/>
      <c r="T177" s="9"/>
      <c r="U177" s="9"/>
      <c r="V177" s="9"/>
      <c r="W177" s="9"/>
      <c r="X177" s="9"/>
      <c r="Y177" s="9"/>
      <c r="Z177" s="9"/>
      <c r="AA177" s="9"/>
      <c r="AB177" s="9"/>
      <c r="AC177" s="9"/>
      <c r="AD177" s="9"/>
      <c r="AE177" s="9"/>
      <c r="AF177" s="9"/>
      <c r="AG177" s="9"/>
      <c r="AH177" s="9"/>
      <c r="AI177" s="9"/>
      <c r="AJ177" s="9"/>
      <c r="AK177" s="9"/>
      <c r="AL177" s="11">
        <f t="shared" si="8"/>
        <v>0</v>
      </c>
      <c r="AM177" s="11">
        <f t="shared" si="9"/>
        <v>0</v>
      </c>
      <c r="AN177" s="47" t="e">
        <f t="shared" si="10"/>
        <v>#DIV/0!</v>
      </c>
      <c r="AO177" s="11">
        <f>AL177+AUG!AJ177+JUL!AJ177</f>
        <v>0</v>
      </c>
      <c r="AP177" s="11">
        <f>AM177+AUG!AK177+JUL!AK177</f>
        <v>0</v>
      </c>
      <c r="AQ177" s="196" t="e">
        <f t="shared" si="11"/>
        <v>#DIV/0!</v>
      </c>
    </row>
    <row r="178" spans="1:43" x14ac:dyDescent="0.25">
      <c r="A178" s="10">
        <v>177</v>
      </c>
      <c r="B178" s="11">
        <f>VLOOKUP($A178,Table2[[No]:[Date Student Last Attended Program
(mm/dd/yyyy)]],2,FALSE)</f>
        <v>0</v>
      </c>
      <c r="C178" s="11">
        <f>VLOOKUP($A178,Table2[[No]:[Date Student Last Attended Program
(mm/dd/yyyy)]],4,FALSE)</f>
        <v>0</v>
      </c>
      <c r="D178" s="11">
        <f>VLOOKUP($A178,Table2[[No]:[Date Student Last Attended Program
(mm/dd/yyyy)]],14,FALSE)</f>
        <v>0</v>
      </c>
      <c r="E178" s="207">
        <f>VLOOKUP($A178,Table2[[No]:[Date Student Last Attended Program
(mm/dd/yyyy)]],17,FALSE)</f>
        <v>0</v>
      </c>
      <c r="F178" s="207">
        <f>VLOOKUP($A178,Table2[[No]:[Date Student Last Attended Program
(mm/dd/yyyy)]],18,FALSE)</f>
        <v>0</v>
      </c>
      <c r="G178" s="209">
        <f>VLOOKUP($A178,Table2[[#All],[No]:[Which Group Does Student Participate In?
(optional)]],23,FALSE)</f>
        <v>0</v>
      </c>
      <c r="H178" s="29"/>
      <c r="I178" s="29"/>
      <c r="J178" s="29"/>
      <c r="K178" s="29"/>
      <c r="L178" s="29"/>
      <c r="M178" s="29"/>
      <c r="N178" s="29"/>
      <c r="O178" s="29"/>
      <c r="P178" s="29"/>
      <c r="Q178" s="29"/>
      <c r="R178" s="29"/>
      <c r="S178" s="9"/>
      <c r="T178" s="9"/>
      <c r="U178" s="9"/>
      <c r="V178" s="9"/>
      <c r="W178" s="9"/>
      <c r="X178" s="9"/>
      <c r="Y178" s="9"/>
      <c r="Z178" s="9"/>
      <c r="AA178" s="9"/>
      <c r="AB178" s="9"/>
      <c r="AC178" s="9"/>
      <c r="AD178" s="9"/>
      <c r="AE178" s="9"/>
      <c r="AF178" s="9"/>
      <c r="AG178" s="9"/>
      <c r="AH178" s="9"/>
      <c r="AI178" s="9"/>
      <c r="AJ178" s="9"/>
      <c r="AK178" s="9"/>
      <c r="AL178" s="11">
        <f t="shared" si="8"/>
        <v>0</v>
      </c>
      <c r="AM178" s="11">
        <f t="shared" si="9"/>
        <v>0</v>
      </c>
      <c r="AN178" s="47" t="e">
        <f t="shared" si="10"/>
        <v>#DIV/0!</v>
      </c>
      <c r="AO178" s="11">
        <f>AL178+AUG!AJ178+JUL!AJ178</f>
        <v>0</v>
      </c>
      <c r="AP178" s="11">
        <f>AM178+AUG!AK178+JUL!AK178</f>
        <v>0</v>
      </c>
      <c r="AQ178" s="196" t="e">
        <f t="shared" si="11"/>
        <v>#DIV/0!</v>
      </c>
    </row>
    <row r="179" spans="1:43" x14ac:dyDescent="0.25">
      <c r="A179" s="10">
        <v>178</v>
      </c>
      <c r="B179" s="11">
        <f>VLOOKUP($A179,Table2[[No]:[Date Student Last Attended Program
(mm/dd/yyyy)]],2,FALSE)</f>
        <v>0</v>
      </c>
      <c r="C179" s="11">
        <f>VLOOKUP($A179,Table2[[No]:[Date Student Last Attended Program
(mm/dd/yyyy)]],4,FALSE)</f>
        <v>0</v>
      </c>
      <c r="D179" s="11">
        <f>VLOOKUP($A179,Table2[[No]:[Date Student Last Attended Program
(mm/dd/yyyy)]],14,FALSE)</f>
        <v>0</v>
      </c>
      <c r="E179" s="207">
        <f>VLOOKUP($A179,Table2[[No]:[Date Student Last Attended Program
(mm/dd/yyyy)]],17,FALSE)</f>
        <v>0</v>
      </c>
      <c r="F179" s="207">
        <f>VLOOKUP($A179,Table2[[No]:[Date Student Last Attended Program
(mm/dd/yyyy)]],18,FALSE)</f>
        <v>0</v>
      </c>
      <c r="G179" s="209">
        <f>VLOOKUP($A179,Table2[[#All],[No]:[Which Group Does Student Participate In?
(optional)]],23,FALSE)</f>
        <v>0</v>
      </c>
      <c r="H179" s="29"/>
      <c r="I179" s="29"/>
      <c r="J179" s="29"/>
      <c r="K179" s="29"/>
      <c r="L179" s="29"/>
      <c r="M179" s="29"/>
      <c r="N179" s="29"/>
      <c r="O179" s="29"/>
      <c r="P179" s="29"/>
      <c r="Q179" s="29"/>
      <c r="R179" s="29"/>
      <c r="S179" s="9"/>
      <c r="T179" s="9"/>
      <c r="U179" s="9"/>
      <c r="V179" s="9"/>
      <c r="W179" s="9"/>
      <c r="X179" s="9"/>
      <c r="Y179" s="9"/>
      <c r="Z179" s="9"/>
      <c r="AA179" s="9"/>
      <c r="AB179" s="9"/>
      <c r="AC179" s="9"/>
      <c r="AD179" s="9"/>
      <c r="AE179" s="9"/>
      <c r="AF179" s="9"/>
      <c r="AG179" s="9"/>
      <c r="AH179" s="9"/>
      <c r="AI179" s="9"/>
      <c r="AJ179" s="9"/>
      <c r="AK179" s="9"/>
      <c r="AL179" s="11">
        <f t="shared" si="8"/>
        <v>0</v>
      </c>
      <c r="AM179" s="11">
        <f t="shared" si="9"/>
        <v>0</v>
      </c>
      <c r="AN179" s="47" t="e">
        <f t="shared" si="10"/>
        <v>#DIV/0!</v>
      </c>
      <c r="AO179" s="11">
        <f>AL179+AUG!AJ179+JUL!AJ179</f>
        <v>0</v>
      </c>
      <c r="AP179" s="11">
        <f>AM179+AUG!AK179+JUL!AK179</f>
        <v>0</v>
      </c>
      <c r="AQ179" s="196" t="e">
        <f t="shared" si="11"/>
        <v>#DIV/0!</v>
      </c>
    </row>
    <row r="180" spans="1:43" x14ac:dyDescent="0.25">
      <c r="A180" s="10">
        <v>179</v>
      </c>
      <c r="B180" s="11">
        <f>VLOOKUP($A180,Table2[[No]:[Date Student Last Attended Program
(mm/dd/yyyy)]],2,FALSE)</f>
        <v>0</v>
      </c>
      <c r="C180" s="11">
        <f>VLOOKUP($A180,Table2[[No]:[Date Student Last Attended Program
(mm/dd/yyyy)]],4,FALSE)</f>
        <v>0</v>
      </c>
      <c r="D180" s="11">
        <f>VLOOKUP($A180,Table2[[No]:[Date Student Last Attended Program
(mm/dd/yyyy)]],14,FALSE)</f>
        <v>0</v>
      </c>
      <c r="E180" s="207">
        <f>VLOOKUP($A180,Table2[[No]:[Date Student Last Attended Program
(mm/dd/yyyy)]],17,FALSE)</f>
        <v>0</v>
      </c>
      <c r="F180" s="207">
        <f>VLOOKUP($A180,Table2[[No]:[Date Student Last Attended Program
(mm/dd/yyyy)]],18,FALSE)</f>
        <v>0</v>
      </c>
      <c r="G180" s="209">
        <f>VLOOKUP($A180,Table2[[#All],[No]:[Which Group Does Student Participate In?
(optional)]],23,FALSE)</f>
        <v>0</v>
      </c>
      <c r="H180" s="29"/>
      <c r="I180" s="29"/>
      <c r="J180" s="29"/>
      <c r="K180" s="29"/>
      <c r="L180" s="29"/>
      <c r="M180" s="29"/>
      <c r="N180" s="29"/>
      <c r="O180" s="29"/>
      <c r="P180" s="29"/>
      <c r="Q180" s="29"/>
      <c r="R180" s="29"/>
      <c r="S180" s="9"/>
      <c r="T180" s="9"/>
      <c r="U180" s="9"/>
      <c r="V180" s="9"/>
      <c r="W180" s="9"/>
      <c r="X180" s="9"/>
      <c r="Y180" s="9"/>
      <c r="Z180" s="9"/>
      <c r="AA180" s="9"/>
      <c r="AB180" s="9"/>
      <c r="AC180" s="9"/>
      <c r="AD180" s="9"/>
      <c r="AE180" s="9"/>
      <c r="AF180" s="9"/>
      <c r="AG180" s="9"/>
      <c r="AH180" s="9"/>
      <c r="AI180" s="9"/>
      <c r="AJ180" s="9"/>
      <c r="AK180" s="9"/>
      <c r="AL180" s="11">
        <f t="shared" si="8"/>
        <v>0</v>
      </c>
      <c r="AM180" s="11">
        <f t="shared" si="9"/>
        <v>0</v>
      </c>
      <c r="AN180" s="47" t="e">
        <f t="shared" si="10"/>
        <v>#DIV/0!</v>
      </c>
      <c r="AO180" s="11">
        <f>AL180+AUG!AJ180+JUL!AJ180</f>
        <v>0</v>
      </c>
      <c r="AP180" s="11">
        <f>AM180+AUG!AK180+JUL!AK180</f>
        <v>0</v>
      </c>
      <c r="AQ180" s="196" t="e">
        <f t="shared" si="11"/>
        <v>#DIV/0!</v>
      </c>
    </row>
    <row r="181" spans="1:43" x14ac:dyDescent="0.25">
      <c r="A181" s="10">
        <v>180</v>
      </c>
      <c r="B181" s="11">
        <f>VLOOKUP($A181,Table2[[No]:[Date Student Last Attended Program
(mm/dd/yyyy)]],2,FALSE)</f>
        <v>0</v>
      </c>
      <c r="C181" s="11">
        <f>VLOOKUP($A181,Table2[[No]:[Date Student Last Attended Program
(mm/dd/yyyy)]],4,FALSE)</f>
        <v>0</v>
      </c>
      <c r="D181" s="11">
        <f>VLOOKUP($A181,Table2[[No]:[Date Student Last Attended Program
(mm/dd/yyyy)]],14,FALSE)</f>
        <v>0</v>
      </c>
      <c r="E181" s="207">
        <f>VLOOKUP($A181,Table2[[No]:[Date Student Last Attended Program
(mm/dd/yyyy)]],17,FALSE)</f>
        <v>0</v>
      </c>
      <c r="F181" s="207">
        <f>VLOOKUP($A181,Table2[[No]:[Date Student Last Attended Program
(mm/dd/yyyy)]],18,FALSE)</f>
        <v>0</v>
      </c>
      <c r="G181" s="209">
        <f>VLOOKUP($A181,Table2[[#All],[No]:[Which Group Does Student Participate In?
(optional)]],23,FALSE)</f>
        <v>0</v>
      </c>
      <c r="H181" s="29"/>
      <c r="I181" s="29"/>
      <c r="J181" s="29"/>
      <c r="K181" s="29"/>
      <c r="L181" s="29"/>
      <c r="M181" s="29"/>
      <c r="N181" s="29"/>
      <c r="O181" s="29"/>
      <c r="P181" s="29"/>
      <c r="Q181" s="29"/>
      <c r="R181" s="29"/>
      <c r="S181" s="9"/>
      <c r="T181" s="9"/>
      <c r="U181" s="9"/>
      <c r="V181" s="9"/>
      <c r="W181" s="9"/>
      <c r="X181" s="9"/>
      <c r="Y181" s="9"/>
      <c r="Z181" s="9"/>
      <c r="AA181" s="9"/>
      <c r="AB181" s="9"/>
      <c r="AC181" s="9"/>
      <c r="AD181" s="9"/>
      <c r="AE181" s="9"/>
      <c r="AF181" s="9"/>
      <c r="AG181" s="9"/>
      <c r="AH181" s="9"/>
      <c r="AI181" s="9"/>
      <c r="AJ181" s="9"/>
      <c r="AK181" s="9"/>
      <c r="AL181" s="11">
        <f t="shared" si="8"/>
        <v>0</v>
      </c>
      <c r="AM181" s="11">
        <f t="shared" si="9"/>
        <v>0</v>
      </c>
      <c r="AN181" s="47" t="e">
        <f t="shared" si="10"/>
        <v>#DIV/0!</v>
      </c>
      <c r="AO181" s="11">
        <f>AL181+AUG!AJ181+JUL!AJ181</f>
        <v>0</v>
      </c>
      <c r="AP181" s="11">
        <f>AM181+AUG!AK181+JUL!AK181</f>
        <v>0</v>
      </c>
      <c r="AQ181" s="196" t="e">
        <f t="shared" si="11"/>
        <v>#DIV/0!</v>
      </c>
    </row>
    <row r="182" spans="1:43" x14ac:dyDescent="0.25">
      <c r="A182" s="10">
        <v>181</v>
      </c>
      <c r="B182" s="11">
        <f>VLOOKUP($A182,Table2[[No]:[Date Student Last Attended Program
(mm/dd/yyyy)]],2,FALSE)</f>
        <v>0</v>
      </c>
      <c r="C182" s="11">
        <f>VLOOKUP($A182,Table2[[No]:[Date Student Last Attended Program
(mm/dd/yyyy)]],4,FALSE)</f>
        <v>0</v>
      </c>
      <c r="D182" s="11">
        <f>VLOOKUP($A182,Table2[[No]:[Date Student Last Attended Program
(mm/dd/yyyy)]],14,FALSE)</f>
        <v>0</v>
      </c>
      <c r="E182" s="207">
        <f>VLOOKUP($A182,Table2[[No]:[Date Student Last Attended Program
(mm/dd/yyyy)]],17,FALSE)</f>
        <v>0</v>
      </c>
      <c r="F182" s="207">
        <f>VLOOKUP($A182,Table2[[No]:[Date Student Last Attended Program
(mm/dd/yyyy)]],18,FALSE)</f>
        <v>0</v>
      </c>
      <c r="G182" s="209">
        <f>VLOOKUP($A182,Table2[[#All],[No]:[Which Group Does Student Participate In?
(optional)]],23,FALSE)</f>
        <v>0</v>
      </c>
      <c r="H182" s="29"/>
      <c r="I182" s="29"/>
      <c r="J182" s="29"/>
      <c r="K182" s="29"/>
      <c r="L182" s="29"/>
      <c r="M182" s="29"/>
      <c r="N182" s="29"/>
      <c r="O182" s="29"/>
      <c r="P182" s="29"/>
      <c r="Q182" s="29"/>
      <c r="R182" s="29"/>
      <c r="S182" s="9"/>
      <c r="T182" s="9"/>
      <c r="U182" s="9"/>
      <c r="V182" s="9"/>
      <c r="W182" s="9"/>
      <c r="X182" s="9"/>
      <c r="Y182" s="9"/>
      <c r="Z182" s="9"/>
      <c r="AA182" s="9"/>
      <c r="AB182" s="9"/>
      <c r="AC182" s="9"/>
      <c r="AD182" s="9"/>
      <c r="AE182" s="9"/>
      <c r="AF182" s="9"/>
      <c r="AG182" s="9"/>
      <c r="AH182" s="9"/>
      <c r="AI182" s="9"/>
      <c r="AJ182" s="9"/>
      <c r="AK182" s="9"/>
      <c r="AL182" s="11">
        <f t="shared" si="8"/>
        <v>0</v>
      </c>
      <c r="AM182" s="11">
        <f t="shared" si="9"/>
        <v>0</v>
      </c>
      <c r="AN182" s="47" t="e">
        <f t="shared" si="10"/>
        <v>#DIV/0!</v>
      </c>
      <c r="AO182" s="11">
        <f>AL182+AUG!AJ182+JUL!AJ182</f>
        <v>0</v>
      </c>
      <c r="AP182" s="11">
        <f>AM182+AUG!AK182+JUL!AK182</f>
        <v>0</v>
      </c>
      <c r="AQ182" s="196" t="e">
        <f t="shared" si="11"/>
        <v>#DIV/0!</v>
      </c>
    </row>
    <row r="183" spans="1:43" x14ac:dyDescent="0.25">
      <c r="A183" s="10">
        <v>182</v>
      </c>
      <c r="B183" s="11">
        <f>VLOOKUP($A183,Table2[[No]:[Date Student Last Attended Program
(mm/dd/yyyy)]],2,FALSE)</f>
        <v>0</v>
      </c>
      <c r="C183" s="11">
        <f>VLOOKUP($A183,Table2[[No]:[Date Student Last Attended Program
(mm/dd/yyyy)]],4,FALSE)</f>
        <v>0</v>
      </c>
      <c r="D183" s="11">
        <f>VLOOKUP($A183,Table2[[No]:[Date Student Last Attended Program
(mm/dd/yyyy)]],14,FALSE)</f>
        <v>0</v>
      </c>
      <c r="E183" s="207">
        <f>VLOOKUP($A183,Table2[[No]:[Date Student Last Attended Program
(mm/dd/yyyy)]],17,FALSE)</f>
        <v>0</v>
      </c>
      <c r="F183" s="207">
        <f>VLOOKUP($A183,Table2[[No]:[Date Student Last Attended Program
(mm/dd/yyyy)]],18,FALSE)</f>
        <v>0</v>
      </c>
      <c r="G183" s="209">
        <f>VLOOKUP($A183,Table2[[#All],[No]:[Which Group Does Student Participate In?
(optional)]],23,FALSE)</f>
        <v>0</v>
      </c>
      <c r="H183" s="29"/>
      <c r="I183" s="29"/>
      <c r="J183" s="29"/>
      <c r="K183" s="29"/>
      <c r="L183" s="29"/>
      <c r="M183" s="29"/>
      <c r="N183" s="29"/>
      <c r="O183" s="29"/>
      <c r="P183" s="29"/>
      <c r="Q183" s="29"/>
      <c r="R183" s="29"/>
      <c r="S183" s="9"/>
      <c r="T183" s="9"/>
      <c r="U183" s="9"/>
      <c r="V183" s="9"/>
      <c r="W183" s="9"/>
      <c r="X183" s="9"/>
      <c r="Y183" s="9"/>
      <c r="Z183" s="9"/>
      <c r="AA183" s="9"/>
      <c r="AB183" s="9"/>
      <c r="AC183" s="9"/>
      <c r="AD183" s="9"/>
      <c r="AE183" s="9"/>
      <c r="AF183" s="9"/>
      <c r="AG183" s="9"/>
      <c r="AH183" s="9"/>
      <c r="AI183" s="9"/>
      <c r="AJ183" s="9"/>
      <c r="AK183" s="9"/>
      <c r="AL183" s="11">
        <f t="shared" si="8"/>
        <v>0</v>
      </c>
      <c r="AM183" s="11">
        <f t="shared" si="9"/>
        <v>0</v>
      </c>
      <c r="AN183" s="47" t="e">
        <f t="shared" si="10"/>
        <v>#DIV/0!</v>
      </c>
      <c r="AO183" s="11">
        <f>AL183+AUG!AJ183+JUL!AJ183</f>
        <v>0</v>
      </c>
      <c r="AP183" s="11">
        <f>AM183+AUG!AK183+JUL!AK183</f>
        <v>0</v>
      </c>
      <c r="AQ183" s="196" t="e">
        <f t="shared" si="11"/>
        <v>#DIV/0!</v>
      </c>
    </row>
    <row r="184" spans="1:43" x14ac:dyDescent="0.25">
      <c r="A184" s="10">
        <v>183</v>
      </c>
      <c r="B184" s="11">
        <f>VLOOKUP($A184,Table2[[No]:[Date Student Last Attended Program
(mm/dd/yyyy)]],2,FALSE)</f>
        <v>0</v>
      </c>
      <c r="C184" s="11">
        <f>VLOOKUP($A184,Table2[[No]:[Date Student Last Attended Program
(mm/dd/yyyy)]],4,FALSE)</f>
        <v>0</v>
      </c>
      <c r="D184" s="11">
        <f>VLOOKUP($A184,Table2[[No]:[Date Student Last Attended Program
(mm/dd/yyyy)]],14,FALSE)</f>
        <v>0</v>
      </c>
      <c r="E184" s="207">
        <f>VLOOKUP($A184,Table2[[No]:[Date Student Last Attended Program
(mm/dd/yyyy)]],17,FALSE)</f>
        <v>0</v>
      </c>
      <c r="F184" s="207">
        <f>VLOOKUP($A184,Table2[[No]:[Date Student Last Attended Program
(mm/dd/yyyy)]],18,FALSE)</f>
        <v>0</v>
      </c>
      <c r="G184" s="209">
        <f>VLOOKUP($A184,Table2[[#All],[No]:[Which Group Does Student Participate In?
(optional)]],23,FALSE)</f>
        <v>0</v>
      </c>
      <c r="H184" s="29"/>
      <c r="I184" s="29"/>
      <c r="J184" s="29"/>
      <c r="K184" s="29"/>
      <c r="L184" s="29"/>
      <c r="M184" s="29"/>
      <c r="N184" s="29"/>
      <c r="O184" s="29"/>
      <c r="P184" s="29"/>
      <c r="Q184" s="29"/>
      <c r="R184" s="29"/>
      <c r="S184" s="9"/>
      <c r="T184" s="9"/>
      <c r="U184" s="9"/>
      <c r="V184" s="9"/>
      <c r="W184" s="9"/>
      <c r="X184" s="9"/>
      <c r="Y184" s="9"/>
      <c r="Z184" s="9"/>
      <c r="AA184" s="9"/>
      <c r="AB184" s="9"/>
      <c r="AC184" s="9"/>
      <c r="AD184" s="9"/>
      <c r="AE184" s="9"/>
      <c r="AF184" s="9"/>
      <c r="AG184" s="9"/>
      <c r="AH184" s="9"/>
      <c r="AI184" s="9"/>
      <c r="AJ184" s="9"/>
      <c r="AK184" s="9"/>
      <c r="AL184" s="11">
        <f t="shared" si="8"/>
        <v>0</v>
      </c>
      <c r="AM184" s="11">
        <f t="shared" si="9"/>
        <v>0</v>
      </c>
      <c r="AN184" s="47" t="e">
        <f t="shared" si="10"/>
        <v>#DIV/0!</v>
      </c>
      <c r="AO184" s="11">
        <f>AL184+AUG!AJ184+JUL!AJ184</f>
        <v>0</v>
      </c>
      <c r="AP184" s="11">
        <f>AM184+AUG!AK184+JUL!AK184</f>
        <v>0</v>
      </c>
      <c r="AQ184" s="196" t="e">
        <f t="shared" si="11"/>
        <v>#DIV/0!</v>
      </c>
    </row>
    <row r="185" spans="1:43" x14ac:dyDescent="0.25">
      <c r="A185" s="10">
        <v>184</v>
      </c>
      <c r="B185" s="11">
        <f>VLOOKUP($A185,Table2[[No]:[Date Student Last Attended Program
(mm/dd/yyyy)]],2,FALSE)</f>
        <v>0</v>
      </c>
      <c r="C185" s="11">
        <f>VLOOKUP($A185,Table2[[No]:[Date Student Last Attended Program
(mm/dd/yyyy)]],4,FALSE)</f>
        <v>0</v>
      </c>
      <c r="D185" s="11">
        <f>VLOOKUP($A185,Table2[[No]:[Date Student Last Attended Program
(mm/dd/yyyy)]],14,FALSE)</f>
        <v>0</v>
      </c>
      <c r="E185" s="207">
        <f>VLOOKUP($A185,Table2[[No]:[Date Student Last Attended Program
(mm/dd/yyyy)]],17,FALSE)</f>
        <v>0</v>
      </c>
      <c r="F185" s="207">
        <f>VLOOKUP($A185,Table2[[No]:[Date Student Last Attended Program
(mm/dd/yyyy)]],18,FALSE)</f>
        <v>0</v>
      </c>
      <c r="G185" s="209">
        <f>VLOOKUP($A185,Table2[[#All],[No]:[Which Group Does Student Participate In?
(optional)]],23,FALSE)</f>
        <v>0</v>
      </c>
      <c r="H185" s="29"/>
      <c r="I185" s="29"/>
      <c r="J185" s="29"/>
      <c r="K185" s="29"/>
      <c r="L185" s="29"/>
      <c r="M185" s="29"/>
      <c r="N185" s="29"/>
      <c r="O185" s="29"/>
      <c r="P185" s="29"/>
      <c r="Q185" s="29"/>
      <c r="R185" s="29"/>
      <c r="S185" s="9"/>
      <c r="T185" s="9"/>
      <c r="U185" s="9"/>
      <c r="V185" s="9"/>
      <c r="W185" s="9"/>
      <c r="X185" s="9"/>
      <c r="Y185" s="9"/>
      <c r="Z185" s="9"/>
      <c r="AA185" s="9"/>
      <c r="AB185" s="9"/>
      <c r="AC185" s="9"/>
      <c r="AD185" s="9"/>
      <c r="AE185" s="9"/>
      <c r="AF185" s="9"/>
      <c r="AG185" s="9"/>
      <c r="AH185" s="9"/>
      <c r="AI185" s="9"/>
      <c r="AJ185" s="9"/>
      <c r="AK185" s="9"/>
      <c r="AL185" s="11">
        <f t="shared" si="8"/>
        <v>0</v>
      </c>
      <c r="AM185" s="11">
        <f t="shared" si="9"/>
        <v>0</v>
      </c>
      <c r="AN185" s="47" t="e">
        <f t="shared" si="10"/>
        <v>#DIV/0!</v>
      </c>
      <c r="AO185" s="11">
        <f>AL185+AUG!AJ185+JUL!AJ185</f>
        <v>0</v>
      </c>
      <c r="AP185" s="11">
        <f>AM185+AUG!AK185+JUL!AK185</f>
        <v>0</v>
      </c>
      <c r="AQ185" s="196" t="e">
        <f t="shared" si="11"/>
        <v>#DIV/0!</v>
      </c>
    </row>
    <row r="186" spans="1:43" x14ac:dyDescent="0.25">
      <c r="A186" s="10">
        <v>185</v>
      </c>
      <c r="B186" s="11">
        <f>VLOOKUP($A186,Table2[[No]:[Date Student Last Attended Program
(mm/dd/yyyy)]],2,FALSE)</f>
        <v>0</v>
      </c>
      <c r="C186" s="11">
        <f>VLOOKUP($A186,Table2[[No]:[Date Student Last Attended Program
(mm/dd/yyyy)]],4,FALSE)</f>
        <v>0</v>
      </c>
      <c r="D186" s="11">
        <f>VLOOKUP($A186,Table2[[No]:[Date Student Last Attended Program
(mm/dd/yyyy)]],14,FALSE)</f>
        <v>0</v>
      </c>
      <c r="E186" s="207">
        <f>VLOOKUP($A186,Table2[[No]:[Date Student Last Attended Program
(mm/dd/yyyy)]],17,FALSE)</f>
        <v>0</v>
      </c>
      <c r="F186" s="207">
        <f>VLOOKUP($A186,Table2[[No]:[Date Student Last Attended Program
(mm/dd/yyyy)]],18,FALSE)</f>
        <v>0</v>
      </c>
      <c r="G186" s="209">
        <f>VLOOKUP($A186,Table2[[#All],[No]:[Which Group Does Student Participate In?
(optional)]],23,FALSE)</f>
        <v>0</v>
      </c>
      <c r="H186" s="29"/>
      <c r="I186" s="29"/>
      <c r="J186" s="29"/>
      <c r="K186" s="29"/>
      <c r="L186" s="29"/>
      <c r="M186" s="29"/>
      <c r="N186" s="29"/>
      <c r="O186" s="29"/>
      <c r="P186" s="29"/>
      <c r="Q186" s="29"/>
      <c r="R186" s="29"/>
      <c r="S186" s="9"/>
      <c r="T186" s="9"/>
      <c r="U186" s="9"/>
      <c r="V186" s="9"/>
      <c r="W186" s="9"/>
      <c r="X186" s="9"/>
      <c r="Y186" s="9"/>
      <c r="Z186" s="9"/>
      <c r="AA186" s="9"/>
      <c r="AB186" s="9"/>
      <c r="AC186" s="9"/>
      <c r="AD186" s="9"/>
      <c r="AE186" s="9"/>
      <c r="AF186" s="9"/>
      <c r="AG186" s="9"/>
      <c r="AH186" s="9"/>
      <c r="AI186" s="9"/>
      <c r="AJ186" s="9"/>
      <c r="AK186" s="9"/>
      <c r="AL186" s="11">
        <f t="shared" si="8"/>
        <v>0</v>
      </c>
      <c r="AM186" s="11">
        <f t="shared" si="9"/>
        <v>0</v>
      </c>
      <c r="AN186" s="47" t="e">
        <f t="shared" si="10"/>
        <v>#DIV/0!</v>
      </c>
      <c r="AO186" s="11">
        <f>AL186+AUG!AJ186+JUL!AJ186</f>
        <v>0</v>
      </c>
      <c r="AP186" s="11">
        <f>AM186+AUG!AK186+JUL!AK186</f>
        <v>0</v>
      </c>
      <c r="AQ186" s="196" t="e">
        <f t="shared" si="11"/>
        <v>#DIV/0!</v>
      </c>
    </row>
    <row r="187" spans="1:43" x14ac:dyDescent="0.25">
      <c r="A187" s="10">
        <v>186</v>
      </c>
      <c r="B187" s="11">
        <f>VLOOKUP($A187,Table2[[No]:[Date Student Last Attended Program
(mm/dd/yyyy)]],2,FALSE)</f>
        <v>0</v>
      </c>
      <c r="C187" s="11">
        <f>VLOOKUP($A187,Table2[[No]:[Date Student Last Attended Program
(mm/dd/yyyy)]],4,FALSE)</f>
        <v>0</v>
      </c>
      <c r="D187" s="11">
        <f>VLOOKUP($A187,Table2[[No]:[Date Student Last Attended Program
(mm/dd/yyyy)]],14,FALSE)</f>
        <v>0</v>
      </c>
      <c r="E187" s="207">
        <f>VLOOKUP($A187,Table2[[No]:[Date Student Last Attended Program
(mm/dd/yyyy)]],17,FALSE)</f>
        <v>0</v>
      </c>
      <c r="F187" s="207">
        <f>VLOOKUP($A187,Table2[[No]:[Date Student Last Attended Program
(mm/dd/yyyy)]],18,FALSE)</f>
        <v>0</v>
      </c>
      <c r="G187" s="209">
        <f>VLOOKUP($A187,Table2[[#All],[No]:[Which Group Does Student Participate In?
(optional)]],23,FALSE)</f>
        <v>0</v>
      </c>
      <c r="H187" s="29"/>
      <c r="I187" s="29"/>
      <c r="J187" s="29"/>
      <c r="K187" s="29"/>
      <c r="L187" s="29"/>
      <c r="M187" s="29"/>
      <c r="N187" s="29"/>
      <c r="O187" s="29"/>
      <c r="P187" s="29"/>
      <c r="Q187" s="29"/>
      <c r="R187" s="29"/>
      <c r="S187" s="9"/>
      <c r="T187" s="9"/>
      <c r="U187" s="9"/>
      <c r="V187" s="9"/>
      <c r="W187" s="9"/>
      <c r="X187" s="9"/>
      <c r="Y187" s="9"/>
      <c r="Z187" s="9"/>
      <c r="AA187" s="9"/>
      <c r="AB187" s="9"/>
      <c r="AC187" s="9"/>
      <c r="AD187" s="9"/>
      <c r="AE187" s="9"/>
      <c r="AF187" s="9"/>
      <c r="AG187" s="9"/>
      <c r="AH187" s="9"/>
      <c r="AI187" s="9"/>
      <c r="AJ187" s="9"/>
      <c r="AK187" s="9"/>
      <c r="AL187" s="11">
        <f t="shared" si="8"/>
        <v>0</v>
      </c>
      <c r="AM187" s="11">
        <f t="shared" si="9"/>
        <v>0</v>
      </c>
      <c r="AN187" s="47" t="e">
        <f t="shared" si="10"/>
        <v>#DIV/0!</v>
      </c>
      <c r="AO187" s="11">
        <f>AL187+AUG!AJ187+JUL!AJ187</f>
        <v>0</v>
      </c>
      <c r="AP187" s="11">
        <f>AM187+AUG!AK187+JUL!AK187</f>
        <v>0</v>
      </c>
      <c r="AQ187" s="196" t="e">
        <f t="shared" si="11"/>
        <v>#DIV/0!</v>
      </c>
    </row>
    <row r="188" spans="1:43" x14ac:dyDescent="0.25">
      <c r="A188" s="10">
        <v>187</v>
      </c>
      <c r="B188" s="11">
        <f>VLOOKUP($A188,Table2[[No]:[Date Student Last Attended Program
(mm/dd/yyyy)]],2,FALSE)</f>
        <v>0</v>
      </c>
      <c r="C188" s="11">
        <f>VLOOKUP($A188,Table2[[No]:[Date Student Last Attended Program
(mm/dd/yyyy)]],4,FALSE)</f>
        <v>0</v>
      </c>
      <c r="D188" s="11">
        <f>VLOOKUP($A188,Table2[[No]:[Date Student Last Attended Program
(mm/dd/yyyy)]],14,FALSE)</f>
        <v>0</v>
      </c>
      <c r="E188" s="207">
        <f>VLOOKUP($A188,Table2[[No]:[Date Student Last Attended Program
(mm/dd/yyyy)]],17,FALSE)</f>
        <v>0</v>
      </c>
      <c r="F188" s="207">
        <f>VLOOKUP($A188,Table2[[No]:[Date Student Last Attended Program
(mm/dd/yyyy)]],18,FALSE)</f>
        <v>0</v>
      </c>
      <c r="G188" s="209">
        <f>VLOOKUP($A188,Table2[[#All],[No]:[Which Group Does Student Participate In?
(optional)]],23,FALSE)</f>
        <v>0</v>
      </c>
      <c r="H188" s="29"/>
      <c r="I188" s="29"/>
      <c r="J188" s="29"/>
      <c r="K188" s="29"/>
      <c r="L188" s="29"/>
      <c r="M188" s="29"/>
      <c r="N188" s="29"/>
      <c r="O188" s="29"/>
      <c r="P188" s="29"/>
      <c r="Q188" s="29"/>
      <c r="R188" s="29"/>
      <c r="S188" s="9"/>
      <c r="T188" s="9"/>
      <c r="U188" s="9"/>
      <c r="V188" s="9"/>
      <c r="W188" s="9"/>
      <c r="X188" s="9"/>
      <c r="Y188" s="9"/>
      <c r="Z188" s="9"/>
      <c r="AA188" s="9"/>
      <c r="AB188" s="9"/>
      <c r="AC188" s="9"/>
      <c r="AD188" s="9"/>
      <c r="AE188" s="9"/>
      <c r="AF188" s="9"/>
      <c r="AG188" s="9"/>
      <c r="AH188" s="9"/>
      <c r="AI188" s="9"/>
      <c r="AJ188" s="9"/>
      <c r="AK188" s="9"/>
      <c r="AL188" s="11">
        <f t="shared" si="8"/>
        <v>0</v>
      </c>
      <c r="AM188" s="11">
        <f t="shared" si="9"/>
        <v>0</v>
      </c>
      <c r="AN188" s="47" t="e">
        <f t="shared" si="10"/>
        <v>#DIV/0!</v>
      </c>
      <c r="AO188" s="11">
        <f>AL188+AUG!AJ188+JUL!AJ188</f>
        <v>0</v>
      </c>
      <c r="AP188" s="11">
        <f>AM188+AUG!AK188+JUL!AK188</f>
        <v>0</v>
      </c>
      <c r="AQ188" s="196" t="e">
        <f t="shared" si="11"/>
        <v>#DIV/0!</v>
      </c>
    </row>
    <row r="189" spans="1:43" x14ac:dyDescent="0.25">
      <c r="A189" s="10">
        <v>188</v>
      </c>
      <c r="B189" s="11">
        <f>VLOOKUP($A189,Table2[[No]:[Date Student Last Attended Program
(mm/dd/yyyy)]],2,FALSE)</f>
        <v>0</v>
      </c>
      <c r="C189" s="11">
        <f>VLOOKUP($A189,Table2[[No]:[Date Student Last Attended Program
(mm/dd/yyyy)]],4,FALSE)</f>
        <v>0</v>
      </c>
      <c r="D189" s="11">
        <f>VLOOKUP($A189,Table2[[No]:[Date Student Last Attended Program
(mm/dd/yyyy)]],14,FALSE)</f>
        <v>0</v>
      </c>
      <c r="E189" s="207">
        <f>VLOOKUP($A189,Table2[[No]:[Date Student Last Attended Program
(mm/dd/yyyy)]],17,FALSE)</f>
        <v>0</v>
      </c>
      <c r="F189" s="207">
        <f>VLOOKUP($A189,Table2[[No]:[Date Student Last Attended Program
(mm/dd/yyyy)]],18,FALSE)</f>
        <v>0</v>
      </c>
      <c r="G189" s="209">
        <f>VLOOKUP($A189,Table2[[#All],[No]:[Which Group Does Student Participate In?
(optional)]],23,FALSE)</f>
        <v>0</v>
      </c>
      <c r="H189" s="29"/>
      <c r="I189" s="29"/>
      <c r="J189" s="29"/>
      <c r="K189" s="29"/>
      <c r="L189" s="29"/>
      <c r="M189" s="29"/>
      <c r="N189" s="29"/>
      <c r="O189" s="29"/>
      <c r="P189" s="29"/>
      <c r="Q189" s="29"/>
      <c r="R189" s="29"/>
      <c r="S189" s="9"/>
      <c r="T189" s="9"/>
      <c r="U189" s="9"/>
      <c r="V189" s="9"/>
      <c r="W189" s="9"/>
      <c r="X189" s="9"/>
      <c r="Y189" s="9"/>
      <c r="Z189" s="9"/>
      <c r="AA189" s="9"/>
      <c r="AB189" s="9"/>
      <c r="AC189" s="9"/>
      <c r="AD189" s="9"/>
      <c r="AE189" s="9"/>
      <c r="AF189" s="9"/>
      <c r="AG189" s="9"/>
      <c r="AH189" s="9"/>
      <c r="AI189" s="9"/>
      <c r="AJ189" s="9"/>
      <c r="AK189" s="9"/>
      <c r="AL189" s="11">
        <f t="shared" si="8"/>
        <v>0</v>
      </c>
      <c r="AM189" s="11">
        <f t="shared" si="9"/>
        <v>0</v>
      </c>
      <c r="AN189" s="47" t="e">
        <f t="shared" si="10"/>
        <v>#DIV/0!</v>
      </c>
      <c r="AO189" s="11">
        <f>AL189+AUG!AJ189+JUL!AJ189</f>
        <v>0</v>
      </c>
      <c r="AP189" s="11">
        <f>AM189+AUG!AK189+JUL!AK189</f>
        <v>0</v>
      </c>
      <c r="AQ189" s="196" t="e">
        <f t="shared" si="11"/>
        <v>#DIV/0!</v>
      </c>
    </row>
    <row r="190" spans="1:43" x14ac:dyDescent="0.25">
      <c r="A190" s="10">
        <v>189</v>
      </c>
      <c r="B190" s="11">
        <f>VLOOKUP($A190,Table2[[No]:[Date Student Last Attended Program
(mm/dd/yyyy)]],2,FALSE)</f>
        <v>0</v>
      </c>
      <c r="C190" s="11">
        <f>VLOOKUP($A190,Table2[[No]:[Date Student Last Attended Program
(mm/dd/yyyy)]],4,FALSE)</f>
        <v>0</v>
      </c>
      <c r="D190" s="11">
        <f>VLOOKUP($A190,Table2[[No]:[Date Student Last Attended Program
(mm/dd/yyyy)]],14,FALSE)</f>
        <v>0</v>
      </c>
      <c r="E190" s="207">
        <f>VLOOKUP($A190,Table2[[No]:[Date Student Last Attended Program
(mm/dd/yyyy)]],17,FALSE)</f>
        <v>0</v>
      </c>
      <c r="F190" s="207">
        <f>VLOOKUP($A190,Table2[[No]:[Date Student Last Attended Program
(mm/dd/yyyy)]],18,FALSE)</f>
        <v>0</v>
      </c>
      <c r="G190" s="209">
        <f>VLOOKUP($A190,Table2[[#All],[No]:[Which Group Does Student Participate In?
(optional)]],23,FALSE)</f>
        <v>0</v>
      </c>
      <c r="H190" s="29"/>
      <c r="I190" s="29"/>
      <c r="J190" s="29"/>
      <c r="K190" s="29"/>
      <c r="L190" s="29"/>
      <c r="M190" s="29"/>
      <c r="N190" s="29"/>
      <c r="O190" s="29"/>
      <c r="P190" s="29"/>
      <c r="Q190" s="29"/>
      <c r="R190" s="29"/>
      <c r="S190" s="9"/>
      <c r="T190" s="9"/>
      <c r="U190" s="9"/>
      <c r="V190" s="9"/>
      <c r="W190" s="9"/>
      <c r="X190" s="9"/>
      <c r="Y190" s="9"/>
      <c r="Z190" s="9"/>
      <c r="AA190" s="9"/>
      <c r="AB190" s="9"/>
      <c r="AC190" s="9"/>
      <c r="AD190" s="9"/>
      <c r="AE190" s="9"/>
      <c r="AF190" s="9"/>
      <c r="AG190" s="9"/>
      <c r="AH190" s="9"/>
      <c r="AI190" s="9"/>
      <c r="AJ190" s="9"/>
      <c r="AK190" s="9"/>
      <c r="AL190" s="11">
        <f t="shared" si="8"/>
        <v>0</v>
      </c>
      <c r="AM190" s="11">
        <f t="shared" si="9"/>
        <v>0</v>
      </c>
      <c r="AN190" s="47" t="e">
        <f t="shared" si="10"/>
        <v>#DIV/0!</v>
      </c>
      <c r="AO190" s="11">
        <f>AL190+AUG!AJ190+JUL!AJ190</f>
        <v>0</v>
      </c>
      <c r="AP190" s="11">
        <f>AM190+AUG!AK190+JUL!AK190</f>
        <v>0</v>
      </c>
      <c r="AQ190" s="196" t="e">
        <f t="shared" si="11"/>
        <v>#DIV/0!</v>
      </c>
    </row>
    <row r="191" spans="1:43" x14ac:dyDescent="0.25">
      <c r="A191" s="10">
        <v>190</v>
      </c>
      <c r="B191" s="11">
        <f>VLOOKUP($A191,Table2[[No]:[Date Student Last Attended Program
(mm/dd/yyyy)]],2,FALSE)</f>
        <v>0</v>
      </c>
      <c r="C191" s="11">
        <f>VLOOKUP($A191,Table2[[No]:[Date Student Last Attended Program
(mm/dd/yyyy)]],4,FALSE)</f>
        <v>0</v>
      </c>
      <c r="D191" s="11">
        <f>VLOOKUP($A191,Table2[[No]:[Date Student Last Attended Program
(mm/dd/yyyy)]],14,FALSE)</f>
        <v>0</v>
      </c>
      <c r="E191" s="207">
        <f>VLOOKUP($A191,Table2[[No]:[Date Student Last Attended Program
(mm/dd/yyyy)]],17,FALSE)</f>
        <v>0</v>
      </c>
      <c r="F191" s="207">
        <f>VLOOKUP($A191,Table2[[No]:[Date Student Last Attended Program
(mm/dd/yyyy)]],18,FALSE)</f>
        <v>0</v>
      </c>
      <c r="G191" s="209">
        <f>VLOOKUP($A191,Table2[[#All],[No]:[Which Group Does Student Participate In?
(optional)]],23,FALSE)</f>
        <v>0</v>
      </c>
      <c r="H191" s="29"/>
      <c r="I191" s="29"/>
      <c r="J191" s="29"/>
      <c r="K191" s="29"/>
      <c r="L191" s="29"/>
      <c r="M191" s="29"/>
      <c r="N191" s="29"/>
      <c r="O191" s="29"/>
      <c r="P191" s="29"/>
      <c r="Q191" s="29"/>
      <c r="R191" s="29"/>
      <c r="S191" s="9"/>
      <c r="T191" s="9"/>
      <c r="U191" s="9"/>
      <c r="V191" s="9"/>
      <c r="W191" s="9"/>
      <c r="X191" s="9"/>
      <c r="Y191" s="9"/>
      <c r="Z191" s="9"/>
      <c r="AA191" s="9"/>
      <c r="AB191" s="9"/>
      <c r="AC191" s="9"/>
      <c r="AD191" s="9"/>
      <c r="AE191" s="9"/>
      <c r="AF191" s="9"/>
      <c r="AG191" s="9"/>
      <c r="AH191" s="9"/>
      <c r="AI191" s="9"/>
      <c r="AJ191" s="9"/>
      <c r="AK191" s="9"/>
      <c r="AL191" s="11">
        <f t="shared" si="8"/>
        <v>0</v>
      </c>
      <c r="AM191" s="11">
        <f t="shared" si="9"/>
        <v>0</v>
      </c>
      <c r="AN191" s="47" t="e">
        <f t="shared" si="10"/>
        <v>#DIV/0!</v>
      </c>
      <c r="AO191" s="11">
        <f>AL191+AUG!AJ191+JUL!AJ191</f>
        <v>0</v>
      </c>
      <c r="AP191" s="11">
        <f>AM191+AUG!AK191+JUL!AK191</f>
        <v>0</v>
      </c>
      <c r="AQ191" s="196" t="e">
        <f t="shared" si="11"/>
        <v>#DIV/0!</v>
      </c>
    </row>
    <row r="192" spans="1:43" x14ac:dyDescent="0.25">
      <c r="A192" s="10">
        <v>191</v>
      </c>
      <c r="B192" s="11">
        <f>VLOOKUP($A192,Table2[[No]:[Date Student Last Attended Program
(mm/dd/yyyy)]],2,FALSE)</f>
        <v>0</v>
      </c>
      <c r="C192" s="11">
        <f>VLOOKUP($A192,Table2[[No]:[Date Student Last Attended Program
(mm/dd/yyyy)]],4,FALSE)</f>
        <v>0</v>
      </c>
      <c r="D192" s="11">
        <f>VLOOKUP($A192,Table2[[No]:[Date Student Last Attended Program
(mm/dd/yyyy)]],14,FALSE)</f>
        <v>0</v>
      </c>
      <c r="E192" s="207">
        <f>VLOOKUP($A192,Table2[[No]:[Date Student Last Attended Program
(mm/dd/yyyy)]],17,FALSE)</f>
        <v>0</v>
      </c>
      <c r="F192" s="207">
        <f>VLOOKUP($A192,Table2[[No]:[Date Student Last Attended Program
(mm/dd/yyyy)]],18,FALSE)</f>
        <v>0</v>
      </c>
      <c r="G192" s="209">
        <f>VLOOKUP($A192,Table2[[#All],[No]:[Which Group Does Student Participate In?
(optional)]],23,FALSE)</f>
        <v>0</v>
      </c>
      <c r="H192" s="29"/>
      <c r="I192" s="29"/>
      <c r="J192" s="29"/>
      <c r="K192" s="29"/>
      <c r="L192" s="29"/>
      <c r="M192" s="29"/>
      <c r="N192" s="29"/>
      <c r="O192" s="29"/>
      <c r="P192" s="29"/>
      <c r="Q192" s="29"/>
      <c r="R192" s="29"/>
      <c r="S192" s="9"/>
      <c r="T192" s="9"/>
      <c r="U192" s="9"/>
      <c r="V192" s="9"/>
      <c r="W192" s="9"/>
      <c r="X192" s="9"/>
      <c r="Y192" s="9"/>
      <c r="Z192" s="9"/>
      <c r="AA192" s="9"/>
      <c r="AB192" s="9"/>
      <c r="AC192" s="9"/>
      <c r="AD192" s="9"/>
      <c r="AE192" s="9"/>
      <c r="AF192" s="9"/>
      <c r="AG192" s="9"/>
      <c r="AH192" s="9"/>
      <c r="AI192" s="9"/>
      <c r="AJ192" s="9"/>
      <c r="AK192" s="9"/>
      <c r="AL192" s="11">
        <f t="shared" si="8"/>
        <v>0</v>
      </c>
      <c r="AM192" s="11">
        <f t="shared" si="9"/>
        <v>0</v>
      </c>
      <c r="AN192" s="47" t="e">
        <f t="shared" si="10"/>
        <v>#DIV/0!</v>
      </c>
      <c r="AO192" s="11">
        <f>AL192+AUG!AJ192+JUL!AJ192</f>
        <v>0</v>
      </c>
      <c r="AP192" s="11">
        <f>AM192+AUG!AK192+JUL!AK192</f>
        <v>0</v>
      </c>
      <c r="AQ192" s="196" t="e">
        <f t="shared" si="11"/>
        <v>#DIV/0!</v>
      </c>
    </row>
    <row r="193" spans="1:43" x14ac:dyDescent="0.25">
      <c r="A193" s="10">
        <v>192</v>
      </c>
      <c r="B193" s="11">
        <f>VLOOKUP($A193,Table2[[No]:[Date Student Last Attended Program
(mm/dd/yyyy)]],2,FALSE)</f>
        <v>0</v>
      </c>
      <c r="C193" s="11">
        <f>VLOOKUP($A193,Table2[[No]:[Date Student Last Attended Program
(mm/dd/yyyy)]],4,FALSE)</f>
        <v>0</v>
      </c>
      <c r="D193" s="11">
        <f>VLOOKUP($A193,Table2[[No]:[Date Student Last Attended Program
(mm/dd/yyyy)]],14,FALSE)</f>
        <v>0</v>
      </c>
      <c r="E193" s="207">
        <f>VLOOKUP($A193,Table2[[No]:[Date Student Last Attended Program
(mm/dd/yyyy)]],17,FALSE)</f>
        <v>0</v>
      </c>
      <c r="F193" s="207">
        <f>VLOOKUP($A193,Table2[[No]:[Date Student Last Attended Program
(mm/dd/yyyy)]],18,FALSE)</f>
        <v>0</v>
      </c>
      <c r="G193" s="209">
        <f>VLOOKUP($A193,Table2[[#All],[No]:[Which Group Does Student Participate In?
(optional)]],23,FALSE)</f>
        <v>0</v>
      </c>
      <c r="H193" s="29"/>
      <c r="I193" s="29"/>
      <c r="J193" s="29"/>
      <c r="K193" s="29"/>
      <c r="L193" s="29"/>
      <c r="M193" s="29"/>
      <c r="N193" s="29"/>
      <c r="O193" s="29"/>
      <c r="P193" s="29"/>
      <c r="Q193" s="29"/>
      <c r="R193" s="29"/>
      <c r="S193" s="9"/>
      <c r="T193" s="9"/>
      <c r="U193" s="9"/>
      <c r="V193" s="9"/>
      <c r="W193" s="9"/>
      <c r="X193" s="9"/>
      <c r="Y193" s="9"/>
      <c r="Z193" s="9"/>
      <c r="AA193" s="9"/>
      <c r="AB193" s="9"/>
      <c r="AC193" s="9"/>
      <c r="AD193" s="9"/>
      <c r="AE193" s="9"/>
      <c r="AF193" s="9"/>
      <c r="AG193" s="9"/>
      <c r="AH193" s="9"/>
      <c r="AI193" s="9"/>
      <c r="AJ193" s="9"/>
      <c r="AK193" s="9"/>
      <c r="AL193" s="11">
        <f t="shared" si="8"/>
        <v>0</v>
      </c>
      <c r="AM193" s="11">
        <f t="shared" si="9"/>
        <v>0</v>
      </c>
      <c r="AN193" s="47" t="e">
        <f t="shared" si="10"/>
        <v>#DIV/0!</v>
      </c>
      <c r="AO193" s="11">
        <f>AL193+AUG!AJ193+JUL!AJ193</f>
        <v>0</v>
      </c>
      <c r="AP193" s="11">
        <f>AM193+AUG!AK193+JUL!AK193</f>
        <v>0</v>
      </c>
      <c r="AQ193" s="196" t="e">
        <f t="shared" si="11"/>
        <v>#DIV/0!</v>
      </c>
    </row>
    <row r="194" spans="1:43" x14ac:dyDescent="0.25">
      <c r="A194" s="10">
        <v>193</v>
      </c>
      <c r="B194" s="11">
        <f>VLOOKUP($A194,Table2[[No]:[Date Student Last Attended Program
(mm/dd/yyyy)]],2,FALSE)</f>
        <v>0</v>
      </c>
      <c r="C194" s="11">
        <f>VLOOKUP($A194,Table2[[No]:[Date Student Last Attended Program
(mm/dd/yyyy)]],4,FALSE)</f>
        <v>0</v>
      </c>
      <c r="D194" s="11">
        <f>VLOOKUP($A194,Table2[[No]:[Date Student Last Attended Program
(mm/dd/yyyy)]],14,FALSE)</f>
        <v>0</v>
      </c>
      <c r="E194" s="207">
        <f>VLOOKUP($A194,Table2[[No]:[Date Student Last Attended Program
(mm/dd/yyyy)]],17,FALSE)</f>
        <v>0</v>
      </c>
      <c r="F194" s="207">
        <f>VLOOKUP($A194,Table2[[No]:[Date Student Last Attended Program
(mm/dd/yyyy)]],18,FALSE)</f>
        <v>0</v>
      </c>
      <c r="G194" s="209">
        <f>VLOOKUP($A194,Table2[[#All],[No]:[Which Group Does Student Participate In?
(optional)]],23,FALSE)</f>
        <v>0</v>
      </c>
      <c r="H194" s="29"/>
      <c r="I194" s="29"/>
      <c r="J194" s="29"/>
      <c r="K194" s="29"/>
      <c r="L194" s="29"/>
      <c r="M194" s="29"/>
      <c r="N194" s="29"/>
      <c r="O194" s="29"/>
      <c r="P194" s="29"/>
      <c r="Q194" s="29"/>
      <c r="R194" s="29"/>
      <c r="S194" s="9"/>
      <c r="T194" s="9"/>
      <c r="U194" s="9"/>
      <c r="V194" s="9"/>
      <c r="W194" s="9"/>
      <c r="X194" s="9"/>
      <c r="Y194" s="9"/>
      <c r="Z194" s="9"/>
      <c r="AA194" s="9"/>
      <c r="AB194" s="9"/>
      <c r="AC194" s="9"/>
      <c r="AD194" s="9"/>
      <c r="AE194" s="9"/>
      <c r="AF194" s="9"/>
      <c r="AG194" s="9"/>
      <c r="AH194" s="9"/>
      <c r="AI194" s="9"/>
      <c r="AJ194" s="9"/>
      <c r="AK194" s="9"/>
      <c r="AL194" s="11">
        <f t="shared" ref="AL194:AL257" si="12">COUNTIF(H194:AK194,"1")</f>
        <v>0</v>
      </c>
      <c r="AM194" s="11">
        <f t="shared" ref="AM194:AM257" si="13">COUNTIFS(H194:AK194,"1")+COUNTIF(H194:AK194,"0")</f>
        <v>0</v>
      </c>
      <c r="AN194" s="47" t="e">
        <f t="shared" ref="AN194:AN257" si="14">AL194/AM194</f>
        <v>#DIV/0!</v>
      </c>
      <c r="AO194" s="11">
        <f>AL194+AUG!AJ194+JUL!AJ194</f>
        <v>0</v>
      </c>
      <c r="AP194" s="11">
        <f>AM194+AUG!AK194+JUL!AK194</f>
        <v>0</v>
      </c>
      <c r="AQ194" s="196" t="e">
        <f t="shared" ref="AQ194:AQ257" si="15">AO194/AP194</f>
        <v>#DIV/0!</v>
      </c>
    </row>
    <row r="195" spans="1:43" x14ac:dyDescent="0.25">
      <c r="A195" s="10">
        <v>194</v>
      </c>
      <c r="B195" s="11">
        <f>VLOOKUP($A195,Table2[[No]:[Date Student Last Attended Program
(mm/dd/yyyy)]],2,FALSE)</f>
        <v>0</v>
      </c>
      <c r="C195" s="11">
        <f>VLOOKUP($A195,Table2[[No]:[Date Student Last Attended Program
(mm/dd/yyyy)]],4,FALSE)</f>
        <v>0</v>
      </c>
      <c r="D195" s="11">
        <f>VLOOKUP($A195,Table2[[No]:[Date Student Last Attended Program
(mm/dd/yyyy)]],14,FALSE)</f>
        <v>0</v>
      </c>
      <c r="E195" s="207">
        <f>VLOOKUP($A195,Table2[[No]:[Date Student Last Attended Program
(mm/dd/yyyy)]],17,FALSE)</f>
        <v>0</v>
      </c>
      <c r="F195" s="207">
        <f>VLOOKUP($A195,Table2[[No]:[Date Student Last Attended Program
(mm/dd/yyyy)]],18,FALSE)</f>
        <v>0</v>
      </c>
      <c r="G195" s="209">
        <f>VLOOKUP($A195,Table2[[#All],[No]:[Which Group Does Student Participate In?
(optional)]],23,FALSE)</f>
        <v>0</v>
      </c>
      <c r="H195" s="29"/>
      <c r="I195" s="29"/>
      <c r="J195" s="29"/>
      <c r="K195" s="29"/>
      <c r="L195" s="29"/>
      <c r="M195" s="29"/>
      <c r="N195" s="29"/>
      <c r="O195" s="29"/>
      <c r="P195" s="29"/>
      <c r="Q195" s="29"/>
      <c r="R195" s="29"/>
      <c r="S195" s="9"/>
      <c r="T195" s="9"/>
      <c r="U195" s="9"/>
      <c r="V195" s="9"/>
      <c r="W195" s="9"/>
      <c r="X195" s="9"/>
      <c r="Y195" s="9"/>
      <c r="Z195" s="9"/>
      <c r="AA195" s="9"/>
      <c r="AB195" s="9"/>
      <c r="AC195" s="9"/>
      <c r="AD195" s="9"/>
      <c r="AE195" s="9"/>
      <c r="AF195" s="9"/>
      <c r="AG195" s="9"/>
      <c r="AH195" s="9"/>
      <c r="AI195" s="9"/>
      <c r="AJ195" s="9"/>
      <c r="AK195" s="9"/>
      <c r="AL195" s="11">
        <f t="shared" si="12"/>
        <v>0</v>
      </c>
      <c r="AM195" s="11">
        <f t="shared" si="13"/>
        <v>0</v>
      </c>
      <c r="AN195" s="47" t="e">
        <f t="shared" si="14"/>
        <v>#DIV/0!</v>
      </c>
      <c r="AO195" s="11">
        <f>AL195+AUG!AJ195+JUL!AJ195</f>
        <v>0</v>
      </c>
      <c r="AP195" s="11">
        <f>AM195+AUG!AK195+JUL!AK195</f>
        <v>0</v>
      </c>
      <c r="AQ195" s="196" t="e">
        <f t="shared" si="15"/>
        <v>#DIV/0!</v>
      </c>
    </row>
    <row r="196" spans="1:43" x14ac:dyDescent="0.25">
      <c r="A196" s="10">
        <v>195</v>
      </c>
      <c r="B196" s="11">
        <f>VLOOKUP($A196,Table2[[No]:[Date Student Last Attended Program
(mm/dd/yyyy)]],2,FALSE)</f>
        <v>0</v>
      </c>
      <c r="C196" s="11">
        <f>VLOOKUP($A196,Table2[[No]:[Date Student Last Attended Program
(mm/dd/yyyy)]],4,FALSE)</f>
        <v>0</v>
      </c>
      <c r="D196" s="11">
        <f>VLOOKUP($A196,Table2[[No]:[Date Student Last Attended Program
(mm/dd/yyyy)]],14,FALSE)</f>
        <v>0</v>
      </c>
      <c r="E196" s="207">
        <f>VLOOKUP($A196,Table2[[No]:[Date Student Last Attended Program
(mm/dd/yyyy)]],17,FALSE)</f>
        <v>0</v>
      </c>
      <c r="F196" s="207">
        <f>VLOOKUP($A196,Table2[[No]:[Date Student Last Attended Program
(mm/dd/yyyy)]],18,FALSE)</f>
        <v>0</v>
      </c>
      <c r="G196" s="209">
        <f>VLOOKUP($A196,Table2[[#All],[No]:[Which Group Does Student Participate In?
(optional)]],23,FALSE)</f>
        <v>0</v>
      </c>
      <c r="H196" s="29"/>
      <c r="I196" s="29"/>
      <c r="J196" s="29"/>
      <c r="K196" s="29"/>
      <c r="L196" s="29"/>
      <c r="M196" s="29"/>
      <c r="N196" s="29"/>
      <c r="O196" s="29"/>
      <c r="P196" s="29"/>
      <c r="Q196" s="29"/>
      <c r="R196" s="29"/>
      <c r="S196" s="9"/>
      <c r="T196" s="9"/>
      <c r="U196" s="9"/>
      <c r="V196" s="9"/>
      <c r="W196" s="9"/>
      <c r="X196" s="9"/>
      <c r="Y196" s="9"/>
      <c r="Z196" s="9"/>
      <c r="AA196" s="9"/>
      <c r="AB196" s="9"/>
      <c r="AC196" s="9"/>
      <c r="AD196" s="9"/>
      <c r="AE196" s="9"/>
      <c r="AF196" s="9"/>
      <c r="AG196" s="9"/>
      <c r="AH196" s="9"/>
      <c r="AI196" s="9"/>
      <c r="AJ196" s="9"/>
      <c r="AK196" s="9"/>
      <c r="AL196" s="11">
        <f t="shared" si="12"/>
        <v>0</v>
      </c>
      <c r="AM196" s="11">
        <f t="shared" si="13"/>
        <v>0</v>
      </c>
      <c r="AN196" s="47" t="e">
        <f t="shared" si="14"/>
        <v>#DIV/0!</v>
      </c>
      <c r="AO196" s="11">
        <f>AL196+AUG!AJ196+JUL!AJ196</f>
        <v>0</v>
      </c>
      <c r="AP196" s="11">
        <f>AM196+AUG!AK196+JUL!AK196</f>
        <v>0</v>
      </c>
      <c r="AQ196" s="196" t="e">
        <f t="shared" si="15"/>
        <v>#DIV/0!</v>
      </c>
    </row>
    <row r="197" spans="1:43" x14ac:dyDescent="0.25">
      <c r="A197" s="10">
        <v>196</v>
      </c>
      <c r="B197" s="11">
        <f>VLOOKUP($A197,Table2[[No]:[Date Student Last Attended Program
(mm/dd/yyyy)]],2,FALSE)</f>
        <v>0</v>
      </c>
      <c r="C197" s="11">
        <f>VLOOKUP($A197,Table2[[No]:[Date Student Last Attended Program
(mm/dd/yyyy)]],4,FALSE)</f>
        <v>0</v>
      </c>
      <c r="D197" s="11">
        <f>VLOOKUP($A197,Table2[[No]:[Date Student Last Attended Program
(mm/dd/yyyy)]],14,FALSE)</f>
        <v>0</v>
      </c>
      <c r="E197" s="207">
        <f>VLOOKUP($A197,Table2[[No]:[Date Student Last Attended Program
(mm/dd/yyyy)]],17,FALSE)</f>
        <v>0</v>
      </c>
      <c r="F197" s="207">
        <f>VLOOKUP($A197,Table2[[No]:[Date Student Last Attended Program
(mm/dd/yyyy)]],18,FALSE)</f>
        <v>0</v>
      </c>
      <c r="G197" s="209">
        <f>VLOOKUP($A197,Table2[[#All],[No]:[Which Group Does Student Participate In?
(optional)]],23,FALSE)</f>
        <v>0</v>
      </c>
      <c r="H197" s="29"/>
      <c r="I197" s="29"/>
      <c r="J197" s="29"/>
      <c r="K197" s="29"/>
      <c r="L197" s="29"/>
      <c r="M197" s="29"/>
      <c r="N197" s="29"/>
      <c r="O197" s="29"/>
      <c r="P197" s="29"/>
      <c r="Q197" s="29"/>
      <c r="R197" s="29"/>
      <c r="S197" s="9"/>
      <c r="T197" s="9"/>
      <c r="U197" s="9"/>
      <c r="V197" s="9"/>
      <c r="W197" s="9"/>
      <c r="X197" s="9"/>
      <c r="Y197" s="9"/>
      <c r="Z197" s="9"/>
      <c r="AA197" s="9"/>
      <c r="AB197" s="9"/>
      <c r="AC197" s="9"/>
      <c r="AD197" s="9"/>
      <c r="AE197" s="9"/>
      <c r="AF197" s="9"/>
      <c r="AG197" s="9"/>
      <c r="AH197" s="9"/>
      <c r="AI197" s="9"/>
      <c r="AJ197" s="9"/>
      <c r="AK197" s="9"/>
      <c r="AL197" s="11">
        <f t="shared" si="12"/>
        <v>0</v>
      </c>
      <c r="AM197" s="11">
        <f t="shared" si="13"/>
        <v>0</v>
      </c>
      <c r="AN197" s="47" t="e">
        <f t="shared" si="14"/>
        <v>#DIV/0!</v>
      </c>
      <c r="AO197" s="11">
        <f>AL197+AUG!AJ197+JUL!AJ197</f>
        <v>0</v>
      </c>
      <c r="AP197" s="11">
        <f>AM197+AUG!AK197+JUL!AK197</f>
        <v>0</v>
      </c>
      <c r="AQ197" s="196" t="e">
        <f t="shared" si="15"/>
        <v>#DIV/0!</v>
      </c>
    </row>
    <row r="198" spans="1:43" x14ac:dyDescent="0.25">
      <c r="A198" s="10">
        <v>197</v>
      </c>
      <c r="B198" s="11">
        <f>VLOOKUP($A198,Table2[[No]:[Date Student Last Attended Program
(mm/dd/yyyy)]],2,FALSE)</f>
        <v>0</v>
      </c>
      <c r="C198" s="11">
        <f>VLOOKUP($A198,Table2[[No]:[Date Student Last Attended Program
(mm/dd/yyyy)]],4,FALSE)</f>
        <v>0</v>
      </c>
      <c r="D198" s="11">
        <f>VLOOKUP($A198,Table2[[No]:[Date Student Last Attended Program
(mm/dd/yyyy)]],14,FALSE)</f>
        <v>0</v>
      </c>
      <c r="E198" s="207">
        <f>VLOOKUP($A198,Table2[[No]:[Date Student Last Attended Program
(mm/dd/yyyy)]],17,FALSE)</f>
        <v>0</v>
      </c>
      <c r="F198" s="207">
        <f>VLOOKUP($A198,Table2[[No]:[Date Student Last Attended Program
(mm/dd/yyyy)]],18,FALSE)</f>
        <v>0</v>
      </c>
      <c r="G198" s="209">
        <f>VLOOKUP($A198,Table2[[#All],[No]:[Which Group Does Student Participate In?
(optional)]],23,FALSE)</f>
        <v>0</v>
      </c>
      <c r="H198" s="29"/>
      <c r="I198" s="29"/>
      <c r="J198" s="29"/>
      <c r="K198" s="29"/>
      <c r="L198" s="29"/>
      <c r="M198" s="29"/>
      <c r="N198" s="29"/>
      <c r="O198" s="29"/>
      <c r="P198" s="29"/>
      <c r="Q198" s="29"/>
      <c r="R198" s="29"/>
      <c r="S198" s="9"/>
      <c r="T198" s="9"/>
      <c r="U198" s="9"/>
      <c r="V198" s="9"/>
      <c r="W198" s="9"/>
      <c r="X198" s="9"/>
      <c r="Y198" s="9"/>
      <c r="Z198" s="9"/>
      <c r="AA198" s="9"/>
      <c r="AB198" s="9"/>
      <c r="AC198" s="9"/>
      <c r="AD198" s="9"/>
      <c r="AE198" s="9"/>
      <c r="AF198" s="9"/>
      <c r="AG198" s="9"/>
      <c r="AH198" s="9"/>
      <c r="AI198" s="9"/>
      <c r="AJ198" s="9"/>
      <c r="AK198" s="9"/>
      <c r="AL198" s="11">
        <f t="shared" si="12"/>
        <v>0</v>
      </c>
      <c r="AM198" s="11">
        <f t="shared" si="13"/>
        <v>0</v>
      </c>
      <c r="AN198" s="47" t="e">
        <f t="shared" si="14"/>
        <v>#DIV/0!</v>
      </c>
      <c r="AO198" s="11">
        <f>AL198+AUG!AJ198+JUL!AJ198</f>
        <v>0</v>
      </c>
      <c r="AP198" s="11">
        <f>AM198+AUG!AK198+JUL!AK198</f>
        <v>0</v>
      </c>
      <c r="AQ198" s="196" t="e">
        <f t="shared" si="15"/>
        <v>#DIV/0!</v>
      </c>
    </row>
    <row r="199" spans="1:43" x14ac:dyDescent="0.25">
      <c r="A199" s="10">
        <v>198</v>
      </c>
      <c r="B199" s="11">
        <f>VLOOKUP($A199,Table2[[No]:[Date Student Last Attended Program
(mm/dd/yyyy)]],2,FALSE)</f>
        <v>0</v>
      </c>
      <c r="C199" s="11">
        <f>VLOOKUP($A199,Table2[[No]:[Date Student Last Attended Program
(mm/dd/yyyy)]],4,FALSE)</f>
        <v>0</v>
      </c>
      <c r="D199" s="11">
        <f>VLOOKUP($A199,Table2[[No]:[Date Student Last Attended Program
(mm/dd/yyyy)]],14,FALSE)</f>
        <v>0</v>
      </c>
      <c r="E199" s="207">
        <f>VLOOKUP($A199,Table2[[No]:[Date Student Last Attended Program
(mm/dd/yyyy)]],17,FALSE)</f>
        <v>0</v>
      </c>
      <c r="F199" s="207">
        <f>VLOOKUP($A199,Table2[[No]:[Date Student Last Attended Program
(mm/dd/yyyy)]],18,FALSE)</f>
        <v>0</v>
      </c>
      <c r="G199" s="209">
        <f>VLOOKUP($A199,Table2[[#All],[No]:[Which Group Does Student Participate In?
(optional)]],23,FALSE)</f>
        <v>0</v>
      </c>
      <c r="H199" s="29"/>
      <c r="I199" s="29"/>
      <c r="J199" s="29"/>
      <c r="K199" s="29"/>
      <c r="L199" s="29"/>
      <c r="M199" s="29"/>
      <c r="N199" s="29"/>
      <c r="O199" s="29"/>
      <c r="P199" s="29"/>
      <c r="Q199" s="29"/>
      <c r="R199" s="29"/>
      <c r="S199" s="9"/>
      <c r="T199" s="9"/>
      <c r="U199" s="9"/>
      <c r="V199" s="9"/>
      <c r="W199" s="9"/>
      <c r="X199" s="9"/>
      <c r="Y199" s="9"/>
      <c r="Z199" s="9"/>
      <c r="AA199" s="9"/>
      <c r="AB199" s="9"/>
      <c r="AC199" s="9"/>
      <c r="AD199" s="9"/>
      <c r="AE199" s="9"/>
      <c r="AF199" s="9"/>
      <c r="AG199" s="9"/>
      <c r="AH199" s="9"/>
      <c r="AI199" s="9"/>
      <c r="AJ199" s="9"/>
      <c r="AK199" s="9"/>
      <c r="AL199" s="11">
        <f t="shared" si="12"/>
        <v>0</v>
      </c>
      <c r="AM199" s="11">
        <f t="shared" si="13"/>
        <v>0</v>
      </c>
      <c r="AN199" s="47" t="e">
        <f t="shared" si="14"/>
        <v>#DIV/0!</v>
      </c>
      <c r="AO199" s="11">
        <f>AL199+AUG!AJ199+JUL!AJ199</f>
        <v>0</v>
      </c>
      <c r="AP199" s="11">
        <f>AM199+AUG!AK199+JUL!AK199</f>
        <v>0</v>
      </c>
      <c r="AQ199" s="196" t="e">
        <f t="shared" si="15"/>
        <v>#DIV/0!</v>
      </c>
    </row>
    <row r="200" spans="1:43" x14ac:dyDescent="0.25">
      <c r="A200" s="10">
        <v>199</v>
      </c>
      <c r="B200" s="11">
        <f>VLOOKUP($A200,Table2[[No]:[Date Student Last Attended Program
(mm/dd/yyyy)]],2,FALSE)</f>
        <v>0</v>
      </c>
      <c r="C200" s="11">
        <f>VLOOKUP($A200,Table2[[No]:[Date Student Last Attended Program
(mm/dd/yyyy)]],4,FALSE)</f>
        <v>0</v>
      </c>
      <c r="D200" s="11">
        <f>VLOOKUP($A200,Table2[[No]:[Date Student Last Attended Program
(mm/dd/yyyy)]],14,FALSE)</f>
        <v>0</v>
      </c>
      <c r="E200" s="207">
        <f>VLOOKUP($A200,Table2[[No]:[Date Student Last Attended Program
(mm/dd/yyyy)]],17,FALSE)</f>
        <v>0</v>
      </c>
      <c r="F200" s="207">
        <f>VLOOKUP($A200,Table2[[No]:[Date Student Last Attended Program
(mm/dd/yyyy)]],18,FALSE)</f>
        <v>0</v>
      </c>
      <c r="G200" s="209">
        <f>VLOOKUP($A200,Table2[[#All],[No]:[Which Group Does Student Participate In?
(optional)]],23,FALSE)</f>
        <v>0</v>
      </c>
      <c r="H200" s="29"/>
      <c r="I200" s="29"/>
      <c r="J200" s="29"/>
      <c r="K200" s="29"/>
      <c r="L200" s="29"/>
      <c r="M200" s="29"/>
      <c r="N200" s="29"/>
      <c r="O200" s="29"/>
      <c r="P200" s="29"/>
      <c r="Q200" s="29"/>
      <c r="R200" s="29"/>
      <c r="S200" s="9"/>
      <c r="T200" s="9"/>
      <c r="U200" s="9"/>
      <c r="V200" s="9"/>
      <c r="W200" s="9"/>
      <c r="X200" s="9"/>
      <c r="Y200" s="9"/>
      <c r="Z200" s="9"/>
      <c r="AA200" s="9"/>
      <c r="AB200" s="9"/>
      <c r="AC200" s="9"/>
      <c r="AD200" s="9"/>
      <c r="AE200" s="9"/>
      <c r="AF200" s="9"/>
      <c r="AG200" s="9"/>
      <c r="AH200" s="9"/>
      <c r="AI200" s="9"/>
      <c r="AJ200" s="9"/>
      <c r="AK200" s="9"/>
      <c r="AL200" s="11">
        <f t="shared" si="12"/>
        <v>0</v>
      </c>
      <c r="AM200" s="11">
        <f t="shared" si="13"/>
        <v>0</v>
      </c>
      <c r="AN200" s="47" t="e">
        <f t="shared" si="14"/>
        <v>#DIV/0!</v>
      </c>
      <c r="AO200" s="11">
        <f>AL200+AUG!AJ200+JUL!AJ200</f>
        <v>0</v>
      </c>
      <c r="AP200" s="11">
        <f>AM200+AUG!AK200+JUL!AK200</f>
        <v>0</v>
      </c>
      <c r="AQ200" s="196" t="e">
        <f t="shared" si="15"/>
        <v>#DIV/0!</v>
      </c>
    </row>
    <row r="201" spans="1:43" x14ac:dyDescent="0.25">
      <c r="A201" s="10">
        <v>200</v>
      </c>
      <c r="B201" s="11">
        <f>VLOOKUP($A201,Table2[[No]:[Date Student Last Attended Program
(mm/dd/yyyy)]],2,FALSE)</f>
        <v>0</v>
      </c>
      <c r="C201" s="11">
        <f>VLOOKUP($A201,Table2[[No]:[Date Student Last Attended Program
(mm/dd/yyyy)]],4,FALSE)</f>
        <v>0</v>
      </c>
      <c r="D201" s="11">
        <f>VLOOKUP($A201,Table2[[No]:[Date Student Last Attended Program
(mm/dd/yyyy)]],14,FALSE)</f>
        <v>0</v>
      </c>
      <c r="E201" s="207">
        <f>VLOOKUP($A201,Table2[[No]:[Date Student Last Attended Program
(mm/dd/yyyy)]],17,FALSE)</f>
        <v>0</v>
      </c>
      <c r="F201" s="207">
        <f>VLOOKUP($A201,Table2[[No]:[Date Student Last Attended Program
(mm/dd/yyyy)]],18,FALSE)</f>
        <v>0</v>
      </c>
      <c r="G201" s="209">
        <f>VLOOKUP($A201,Table2[[#All],[No]:[Which Group Does Student Participate In?
(optional)]],23,FALSE)</f>
        <v>0</v>
      </c>
      <c r="H201" s="29"/>
      <c r="I201" s="29"/>
      <c r="J201" s="29"/>
      <c r="K201" s="29"/>
      <c r="L201" s="29"/>
      <c r="M201" s="29"/>
      <c r="N201" s="29"/>
      <c r="O201" s="29"/>
      <c r="P201" s="29"/>
      <c r="Q201" s="29"/>
      <c r="R201" s="29"/>
      <c r="S201" s="9"/>
      <c r="T201" s="9"/>
      <c r="U201" s="9"/>
      <c r="V201" s="9"/>
      <c r="W201" s="9"/>
      <c r="X201" s="9"/>
      <c r="Y201" s="9"/>
      <c r="Z201" s="9"/>
      <c r="AA201" s="9"/>
      <c r="AB201" s="9"/>
      <c r="AC201" s="9"/>
      <c r="AD201" s="9"/>
      <c r="AE201" s="9"/>
      <c r="AF201" s="9"/>
      <c r="AG201" s="9"/>
      <c r="AH201" s="9"/>
      <c r="AI201" s="9"/>
      <c r="AJ201" s="9"/>
      <c r="AK201" s="9"/>
      <c r="AL201" s="11">
        <f t="shared" si="12"/>
        <v>0</v>
      </c>
      <c r="AM201" s="11">
        <f t="shared" si="13"/>
        <v>0</v>
      </c>
      <c r="AN201" s="47" t="e">
        <f t="shared" si="14"/>
        <v>#DIV/0!</v>
      </c>
      <c r="AO201" s="11">
        <f>AL201+AUG!AJ201+JUL!AJ201</f>
        <v>0</v>
      </c>
      <c r="AP201" s="11">
        <f>AM201+AUG!AK201+JUL!AK201</f>
        <v>0</v>
      </c>
      <c r="AQ201" s="196" t="e">
        <f t="shared" si="15"/>
        <v>#DIV/0!</v>
      </c>
    </row>
    <row r="202" spans="1:43" x14ac:dyDescent="0.25">
      <c r="A202" s="10">
        <v>201</v>
      </c>
      <c r="B202" s="11">
        <f>VLOOKUP($A202,Table2[[No]:[Date Student Last Attended Program
(mm/dd/yyyy)]],2,FALSE)</f>
        <v>0</v>
      </c>
      <c r="C202" s="11">
        <f>VLOOKUP($A202,Table2[[No]:[Date Student Last Attended Program
(mm/dd/yyyy)]],4,FALSE)</f>
        <v>0</v>
      </c>
      <c r="D202" s="11">
        <f>VLOOKUP($A202,Table2[[No]:[Date Student Last Attended Program
(mm/dd/yyyy)]],14,FALSE)</f>
        <v>0</v>
      </c>
      <c r="E202" s="207">
        <f>VLOOKUP($A202,Table2[[No]:[Date Student Last Attended Program
(mm/dd/yyyy)]],17,FALSE)</f>
        <v>0</v>
      </c>
      <c r="F202" s="207">
        <f>VLOOKUP($A202,Table2[[No]:[Date Student Last Attended Program
(mm/dd/yyyy)]],18,FALSE)</f>
        <v>0</v>
      </c>
      <c r="G202" s="209">
        <f>VLOOKUP($A202,Table2[[#All],[No]:[Which Group Does Student Participate In?
(optional)]],23,FALSE)</f>
        <v>0</v>
      </c>
      <c r="H202" s="29"/>
      <c r="I202" s="29"/>
      <c r="J202" s="29"/>
      <c r="K202" s="29"/>
      <c r="L202" s="29"/>
      <c r="M202" s="29"/>
      <c r="N202" s="29"/>
      <c r="O202" s="29"/>
      <c r="P202" s="29"/>
      <c r="Q202" s="29"/>
      <c r="R202" s="29"/>
      <c r="S202" s="9"/>
      <c r="T202" s="9"/>
      <c r="U202" s="9"/>
      <c r="V202" s="9"/>
      <c r="W202" s="9"/>
      <c r="X202" s="9"/>
      <c r="Y202" s="9"/>
      <c r="Z202" s="9"/>
      <c r="AA202" s="9"/>
      <c r="AB202" s="9"/>
      <c r="AC202" s="9"/>
      <c r="AD202" s="9"/>
      <c r="AE202" s="9"/>
      <c r="AF202" s="9"/>
      <c r="AG202" s="9"/>
      <c r="AH202" s="9"/>
      <c r="AI202" s="9"/>
      <c r="AJ202" s="9"/>
      <c r="AK202" s="9"/>
      <c r="AL202" s="11">
        <f t="shared" si="12"/>
        <v>0</v>
      </c>
      <c r="AM202" s="11">
        <f t="shared" si="13"/>
        <v>0</v>
      </c>
      <c r="AN202" s="47" t="e">
        <f t="shared" si="14"/>
        <v>#DIV/0!</v>
      </c>
      <c r="AO202" s="11">
        <f>AL202+AUG!AJ202+JUL!AJ202</f>
        <v>0</v>
      </c>
      <c r="AP202" s="11">
        <f>AM202+AUG!AK202+JUL!AK202</f>
        <v>0</v>
      </c>
      <c r="AQ202" s="196" t="e">
        <f t="shared" si="15"/>
        <v>#DIV/0!</v>
      </c>
    </row>
    <row r="203" spans="1:43" x14ac:dyDescent="0.25">
      <c r="A203" s="10">
        <v>202</v>
      </c>
      <c r="B203" s="11">
        <f>VLOOKUP($A203,Table2[[No]:[Date Student Last Attended Program
(mm/dd/yyyy)]],2,FALSE)</f>
        <v>0</v>
      </c>
      <c r="C203" s="11">
        <f>VLOOKUP($A203,Table2[[No]:[Date Student Last Attended Program
(mm/dd/yyyy)]],4,FALSE)</f>
        <v>0</v>
      </c>
      <c r="D203" s="11">
        <f>VLOOKUP($A203,Table2[[No]:[Date Student Last Attended Program
(mm/dd/yyyy)]],14,FALSE)</f>
        <v>0</v>
      </c>
      <c r="E203" s="207">
        <f>VLOOKUP($A203,Table2[[No]:[Date Student Last Attended Program
(mm/dd/yyyy)]],17,FALSE)</f>
        <v>0</v>
      </c>
      <c r="F203" s="207">
        <f>VLOOKUP($A203,Table2[[No]:[Date Student Last Attended Program
(mm/dd/yyyy)]],18,FALSE)</f>
        <v>0</v>
      </c>
      <c r="G203" s="209">
        <f>VLOOKUP($A203,Table2[[#All],[No]:[Which Group Does Student Participate In?
(optional)]],23,FALSE)</f>
        <v>0</v>
      </c>
      <c r="H203" s="29"/>
      <c r="I203" s="29"/>
      <c r="J203" s="29"/>
      <c r="K203" s="29"/>
      <c r="L203" s="29"/>
      <c r="M203" s="29"/>
      <c r="N203" s="29"/>
      <c r="O203" s="29"/>
      <c r="P203" s="29"/>
      <c r="Q203" s="29"/>
      <c r="R203" s="29"/>
      <c r="S203" s="9"/>
      <c r="T203" s="9"/>
      <c r="U203" s="9"/>
      <c r="V203" s="9"/>
      <c r="W203" s="9"/>
      <c r="X203" s="9"/>
      <c r="Y203" s="9"/>
      <c r="Z203" s="9"/>
      <c r="AA203" s="9"/>
      <c r="AB203" s="9"/>
      <c r="AC203" s="9"/>
      <c r="AD203" s="9"/>
      <c r="AE203" s="9"/>
      <c r="AF203" s="9"/>
      <c r="AG203" s="9"/>
      <c r="AH203" s="9"/>
      <c r="AI203" s="9"/>
      <c r="AJ203" s="9"/>
      <c r="AK203" s="9"/>
      <c r="AL203" s="11">
        <f t="shared" si="12"/>
        <v>0</v>
      </c>
      <c r="AM203" s="11">
        <f t="shared" si="13"/>
        <v>0</v>
      </c>
      <c r="AN203" s="47" t="e">
        <f t="shared" si="14"/>
        <v>#DIV/0!</v>
      </c>
      <c r="AO203" s="11">
        <f>AL203+AUG!AJ203+JUL!AJ203</f>
        <v>0</v>
      </c>
      <c r="AP203" s="11">
        <f>AM203+AUG!AK203+JUL!AK203</f>
        <v>0</v>
      </c>
      <c r="AQ203" s="196" t="e">
        <f t="shared" si="15"/>
        <v>#DIV/0!</v>
      </c>
    </row>
    <row r="204" spans="1:43" x14ac:dyDescent="0.25">
      <c r="A204" s="10">
        <v>203</v>
      </c>
      <c r="B204" s="11">
        <f>VLOOKUP($A204,Table2[[No]:[Date Student Last Attended Program
(mm/dd/yyyy)]],2,FALSE)</f>
        <v>0</v>
      </c>
      <c r="C204" s="11">
        <f>VLOOKUP($A204,Table2[[No]:[Date Student Last Attended Program
(mm/dd/yyyy)]],4,FALSE)</f>
        <v>0</v>
      </c>
      <c r="D204" s="11">
        <f>VLOOKUP($A204,Table2[[No]:[Date Student Last Attended Program
(mm/dd/yyyy)]],14,FALSE)</f>
        <v>0</v>
      </c>
      <c r="E204" s="207">
        <f>VLOOKUP($A204,Table2[[No]:[Date Student Last Attended Program
(mm/dd/yyyy)]],17,FALSE)</f>
        <v>0</v>
      </c>
      <c r="F204" s="207">
        <f>VLOOKUP($A204,Table2[[No]:[Date Student Last Attended Program
(mm/dd/yyyy)]],18,FALSE)</f>
        <v>0</v>
      </c>
      <c r="G204" s="209">
        <f>VLOOKUP($A204,Table2[[#All],[No]:[Which Group Does Student Participate In?
(optional)]],23,FALSE)</f>
        <v>0</v>
      </c>
      <c r="H204" s="29"/>
      <c r="I204" s="29"/>
      <c r="J204" s="29"/>
      <c r="K204" s="29"/>
      <c r="L204" s="29"/>
      <c r="M204" s="29"/>
      <c r="N204" s="29"/>
      <c r="O204" s="29"/>
      <c r="P204" s="29"/>
      <c r="Q204" s="29"/>
      <c r="R204" s="29"/>
      <c r="S204" s="9"/>
      <c r="T204" s="9"/>
      <c r="U204" s="9"/>
      <c r="V204" s="9"/>
      <c r="W204" s="9"/>
      <c r="X204" s="9"/>
      <c r="Y204" s="9"/>
      <c r="Z204" s="9"/>
      <c r="AA204" s="9"/>
      <c r="AB204" s="9"/>
      <c r="AC204" s="9"/>
      <c r="AD204" s="9"/>
      <c r="AE204" s="9"/>
      <c r="AF204" s="9"/>
      <c r="AG204" s="9"/>
      <c r="AH204" s="9"/>
      <c r="AI204" s="9"/>
      <c r="AJ204" s="9"/>
      <c r="AK204" s="9"/>
      <c r="AL204" s="11">
        <f t="shared" si="12"/>
        <v>0</v>
      </c>
      <c r="AM204" s="11">
        <f t="shared" si="13"/>
        <v>0</v>
      </c>
      <c r="AN204" s="47" t="e">
        <f t="shared" si="14"/>
        <v>#DIV/0!</v>
      </c>
      <c r="AO204" s="11">
        <f>AL204+AUG!AJ204+JUL!AJ204</f>
        <v>0</v>
      </c>
      <c r="AP204" s="11">
        <f>AM204+AUG!AK204+JUL!AK204</f>
        <v>0</v>
      </c>
      <c r="AQ204" s="196" t="e">
        <f t="shared" si="15"/>
        <v>#DIV/0!</v>
      </c>
    </row>
    <row r="205" spans="1:43" x14ac:dyDescent="0.25">
      <c r="A205" s="10">
        <v>204</v>
      </c>
      <c r="B205" s="11">
        <f>VLOOKUP($A205,Table2[[No]:[Date Student Last Attended Program
(mm/dd/yyyy)]],2,FALSE)</f>
        <v>0</v>
      </c>
      <c r="C205" s="11">
        <f>VLOOKUP($A205,Table2[[No]:[Date Student Last Attended Program
(mm/dd/yyyy)]],4,FALSE)</f>
        <v>0</v>
      </c>
      <c r="D205" s="11">
        <f>VLOOKUP($A205,Table2[[No]:[Date Student Last Attended Program
(mm/dd/yyyy)]],14,FALSE)</f>
        <v>0</v>
      </c>
      <c r="E205" s="207">
        <f>VLOOKUP($A205,Table2[[No]:[Date Student Last Attended Program
(mm/dd/yyyy)]],17,FALSE)</f>
        <v>0</v>
      </c>
      <c r="F205" s="207">
        <f>VLOOKUP($A205,Table2[[No]:[Date Student Last Attended Program
(mm/dd/yyyy)]],18,FALSE)</f>
        <v>0</v>
      </c>
      <c r="G205" s="209">
        <f>VLOOKUP($A205,Table2[[#All],[No]:[Which Group Does Student Participate In?
(optional)]],23,FALSE)</f>
        <v>0</v>
      </c>
      <c r="H205" s="29"/>
      <c r="I205" s="29"/>
      <c r="J205" s="29"/>
      <c r="K205" s="29"/>
      <c r="L205" s="29"/>
      <c r="M205" s="29"/>
      <c r="N205" s="29"/>
      <c r="O205" s="29"/>
      <c r="P205" s="29"/>
      <c r="Q205" s="29"/>
      <c r="R205" s="29"/>
      <c r="S205" s="9"/>
      <c r="T205" s="9"/>
      <c r="U205" s="9"/>
      <c r="V205" s="9"/>
      <c r="W205" s="9"/>
      <c r="X205" s="9"/>
      <c r="Y205" s="9"/>
      <c r="Z205" s="9"/>
      <c r="AA205" s="9"/>
      <c r="AB205" s="9"/>
      <c r="AC205" s="9"/>
      <c r="AD205" s="9"/>
      <c r="AE205" s="9"/>
      <c r="AF205" s="9"/>
      <c r="AG205" s="9"/>
      <c r="AH205" s="9"/>
      <c r="AI205" s="9"/>
      <c r="AJ205" s="9"/>
      <c r="AK205" s="9"/>
      <c r="AL205" s="11">
        <f t="shared" si="12"/>
        <v>0</v>
      </c>
      <c r="AM205" s="11">
        <f t="shared" si="13"/>
        <v>0</v>
      </c>
      <c r="AN205" s="47" t="e">
        <f t="shared" si="14"/>
        <v>#DIV/0!</v>
      </c>
      <c r="AO205" s="11">
        <f>AL205+AUG!AJ205+JUL!AJ205</f>
        <v>0</v>
      </c>
      <c r="AP205" s="11">
        <f>AM205+AUG!AK205+JUL!AK205</f>
        <v>0</v>
      </c>
      <c r="AQ205" s="196" t="e">
        <f t="shared" si="15"/>
        <v>#DIV/0!</v>
      </c>
    </row>
    <row r="206" spans="1:43" x14ac:dyDescent="0.25">
      <c r="A206" s="10">
        <v>205</v>
      </c>
      <c r="B206" s="11">
        <f>VLOOKUP($A206,Table2[[No]:[Date Student Last Attended Program
(mm/dd/yyyy)]],2,FALSE)</f>
        <v>0</v>
      </c>
      <c r="C206" s="11">
        <f>VLOOKUP($A206,Table2[[No]:[Date Student Last Attended Program
(mm/dd/yyyy)]],4,FALSE)</f>
        <v>0</v>
      </c>
      <c r="D206" s="11">
        <f>VLOOKUP($A206,Table2[[No]:[Date Student Last Attended Program
(mm/dd/yyyy)]],14,FALSE)</f>
        <v>0</v>
      </c>
      <c r="E206" s="207">
        <f>VLOOKUP($A206,Table2[[No]:[Date Student Last Attended Program
(mm/dd/yyyy)]],17,FALSE)</f>
        <v>0</v>
      </c>
      <c r="F206" s="207">
        <f>VLOOKUP($A206,Table2[[No]:[Date Student Last Attended Program
(mm/dd/yyyy)]],18,FALSE)</f>
        <v>0</v>
      </c>
      <c r="G206" s="209">
        <f>VLOOKUP($A206,Table2[[#All],[No]:[Which Group Does Student Participate In?
(optional)]],23,FALSE)</f>
        <v>0</v>
      </c>
      <c r="H206" s="29"/>
      <c r="I206" s="29"/>
      <c r="J206" s="29"/>
      <c r="K206" s="29"/>
      <c r="L206" s="29"/>
      <c r="M206" s="29"/>
      <c r="N206" s="29"/>
      <c r="O206" s="29"/>
      <c r="P206" s="29"/>
      <c r="Q206" s="29"/>
      <c r="R206" s="29"/>
      <c r="S206" s="9"/>
      <c r="T206" s="9"/>
      <c r="U206" s="9"/>
      <c r="V206" s="9"/>
      <c r="W206" s="9"/>
      <c r="X206" s="9"/>
      <c r="Y206" s="9"/>
      <c r="Z206" s="9"/>
      <c r="AA206" s="9"/>
      <c r="AB206" s="9"/>
      <c r="AC206" s="9"/>
      <c r="AD206" s="9"/>
      <c r="AE206" s="9"/>
      <c r="AF206" s="9"/>
      <c r="AG206" s="9"/>
      <c r="AH206" s="9"/>
      <c r="AI206" s="9"/>
      <c r="AJ206" s="9"/>
      <c r="AK206" s="9"/>
      <c r="AL206" s="11">
        <f t="shared" si="12"/>
        <v>0</v>
      </c>
      <c r="AM206" s="11">
        <f t="shared" si="13"/>
        <v>0</v>
      </c>
      <c r="AN206" s="47" t="e">
        <f t="shared" si="14"/>
        <v>#DIV/0!</v>
      </c>
      <c r="AO206" s="11">
        <f>AL206+AUG!AJ206+JUL!AJ206</f>
        <v>0</v>
      </c>
      <c r="AP206" s="11">
        <f>AM206+AUG!AK206+JUL!AK206</f>
        <v>0</v>
      </c>
      <c r="AQ206" s="196" t="e">
        <f t="shared" si="15"/>
        <v>#DIV/0!</v>
      </c>
    </row>
    <row r="207" spans="1:43" x14ac:dyDescent="0.25">
      <c r="A207" s="10">
        <v>206</v>
      </c>
      <c r="B207" s="11">
        <f>VLOOKUP($A207,Table2[[No]:[Date Student Last Attended Program
(mm/dd/yyyy)]],2,FALSE)</f>
        <v>0</v>
      </c>
      <c r="C207" s="11">
        <f>VLOOKUP($A207,Table2[[No]:[Date Student Last Attended Program
(mm/dd/yyyy)]],4,FALSE)</f>
        <v>0</v>
      </c>
      <c r="D207" s="11">
        <f>VLOOKUP($A207,Table2[[No]:[Date Student Last Attended Program
(mm/dd/yyyy)]],14,FALSE)</f>
        <v>0</v>
      </c>
      <c r="E207" s="207">
        <f>VLOOKUP($A207,Table2[[No]:[Date Student Last Attended Program
(mm/dd/yyyy)]],17,FALSE)</f>
        <v>0</v>
      </c>
      <c r="F207" s="207">
        <f>VLOOKUP($A207,Table2[[No]:[Date Student Last Attended Program
(mm/dd/yyyy)]],18,FALSE)</f>
        <v>0</v>
      </c>
      <c r="G207" s="209">
        <f>VLOOKUP($A207,Table2[[#All],[No]:[Which Group Does Student Participate In?
(optional)]],23,FALSE)</f>
        <v>0</v>
      </c>
      <c r="H207" s="29"/>
      <c r="I207" s="29"/>
      <c r="J207" s="29"/>
      <c r="K207" s="29"/>
      <c r="L207" s="29"/>
      <c r="M207" s="29"/>
      <c r="N207" s="29"/>
      <c r="O207" s="29"/>
      <c r="P207" s="29"/>
      <c r="Q207" s="29"/>
      <c r="R207" s="29"/>
      <c r="S207" s="9"/>
      <c r="T207" s="9"/>
      <c r="U207" s="9"/>
      <c r="V207" s="9"/>
      <c r="W207" s="9"/>
      <c r="X207" s="9"/>
      <c r="Y207" s="9"/>
      <c r="Z207" s="9"/>
      <c r="AA207" s="9"/>
      <c r="AB207" s="9"/>
      <c r="AC207" s="9"/>
      <c r="AD207" s="9"/>
      <c r="AE207" s="9"/>
      <c r="AF207" s="9"/>
      <c r="AG207" s="9"/>
      <c r="AH207" s="9"/>
      <c r="AI207" s="9"/>
      <c r="AJ207" s="9"/>
      <c r="AK207" s="9"/>
      <c r="AL207" s="11">
        <f t="shared" si="12"/>
        <v>0</v>
      </c>
      <c r="AM207" s="11">
        <f t="shared" si="13"/>
        <v>0</v>
      </c>
      <c r="AN207" s="47" t="e">
        <f t="shared" si="14"/>
        <v>#DIV/0!</v>
      </c>
      <c r="AO207" s="11">
        <f>AL207+AUG!AJ207+JUL!AJ207</f>
        <v>0</v>
      </c>
      <c r="AP207" s="11">
        <f>AM207+AUG!AK207+JUL!AK207</f>
        <v>0</v>
      </c>
      <c r="AQ207" s="196" t="e">
        <f t="shared" si="15"/>
        <v>#DIV/0!</v>
      </c>
    </row>
    <row r="208" spans="1:43" x14ac:dyDescent="0.25">
      <c r="A208" s="10">
        <v>207</v>
      </c>
      <c r="B208" s="11">
        <f>VLOOKUP($A208,Table2[[No]:[Date Student Last Attended Program
(mm/dd/yyyy)]],2,FALSE)</f>
        <v>0</v>
      </c>
      <c r="C208" s="11">
        <f>VLOOKUP($A208,Table2[[No]:[Date Student Last Attended Program
(mm/dd/yyyy)]],4,FALSE)</f>
        <v>0</v>
      </c>
      <c r="D208" s="11">
        <f>VLOOKUP($A208,Table2[[No]:[Date Student Last Attended Program
(mm/dd/yyyy)]],14,FALSE)</f>
        <v>0</v>
      </c>
      <c r="E208" s="207">
        <f>VLOOKUP($A208,Table2[[No]:[Date Student Last Attended Program
(mm/dd/yyyy)]],17,FALSE)</f>
        <v>0</v>
      </c>
      <c r="F208" s="207">
        <f>VLOOKUP($A208,Table2[[No]:[Date Student Last Attended Program
(mm/dd/yyyy)]],18,FALSE)</f>
        <v>0</v>
      </c>
      <c r="G208" s="209">
        <f>VLOOKUP($A208,Table2[[#All],[No]:[Which Group Does Student Participate In?
(optional)]],23,FALSE)</f>
        <v>0</v>
      </c>
      <c r="H208" s="29"/>
      <c r="I208" s="29"/>
      <c r="J208" s="29"/>
      <c r="K208" s="29"/>
      <c r="L208" s="29"/>
      <c r="M208" s="29"/>
      <c r="N208" s="29"/>
      <c r="O208" s="29"/>
      <c r="P208" s="29"/>
      <c r="Q208" s="29"/>
      <c r="R208" s="29"/>
      <c r="S208" s="9"/>
      <c r="T208" s="9"/>
      <c r="U208" s="9"/>
      <c r="V208" s="9"/>
      <c r="W208" s="9"/>
      <c r="X208" s="9"/>
      <c r="Y208" s="9"/>
      <c r="Z208" s="9"/>
      <c r="AA208" s="9"/>
      <c r="AB208" s="9"/>
      <c r="AC208" s="9"/>
      <c r="AD208" s="9"/>
      <c r="AE208" s="9"/>
      <c r="AF208" s="9"/>
      <c r="AG208" s="9"/>
      <c r="AH208" s="9"/>
      <c r="AI208" s="9"/>
      <c r="AJ208" s="9"/>
      <c r="AK208" s="9"/>
      <c r="AL208" s="11">
        <f t="shared" si="12"/>
        <v>0</v>
      </c>
      <c r="AM208" s="11">
        <f t="shared" si="13"/>
        <v>0</v>
      </c>
      <c r="AN208" s="47" t="e">
        <f t="shared" si="14"/>
        <v>#DIV/0!</v>
      </c>
      <c r="AO208" s="11">
        <f>AL208+AUG!AJ208+JUL!AJ208</f>
        <v>0</v>
      </c>
      <c r="AP208" s="11">
        <f>AM208+AUG!AK208+JUL!AK208</f>
        <v>0</v>
      </c>
      <c r="AQ208" s="196" t="e">
        <f t="shared" si="15"/>
        <v>#DIV/0!</v>
      </c>
    </row>
    <row r="209" spans="1:43" x14ac:dyDescent="0.25">
      <c r="A209" s="10">
        <v>208</v>
      </c>
      <c r="B209" s="11">
        <f>VLOOKUP($A209,Table2[[No]:[Date Student Last Attended Program
(mm/dd/yyyy)]],2,FALSE)</f>
        <v>0</v>
      </c>
      <c r="C209" s="11">
        <f>VLOOKUP($A209,Table2[[No]:[Date Student Last Attended Program
(mm/dd/yyyy)]],4,FALSE)</f>
        <v>0</v>
      </c>
      <c r="D209" s="11">
        <f>VLOOKUP($A209,Table2[[No]:[Date Student Last Attended Program
(mm/dd/yyyy)]],14,FALSE)</f>
        <v>0</v>
      </c>
      <c r="E209" s="207">
        <f>VLOOKUP($A209,Table2[[No]:[Date Student Last Attended Program
(mm/dd/yyyy)]],17,FALSE)</f>
        <v>0</v>
      </c>
      <c r="F209" s="207">
        <f>VLOOKUP($A209,Table2[[No]:[Date Student Last Attended Program
(mm/dd/yyyy)]],18,FALSE)</f>
        <v>0</v>
      </c>
      <c r="G209" s="209">
        <f>VLOOKUP($A209,Table2[[#All],[No]:[Which Group Does Student Participate In?
(optional)]],23,FALSE)</f>
        <v>0</v>
      </c>
      <c r="H209" s="29"/>
      <c r="I209" s="29"/>
      <c r="J209" s="29"/>
      <c r="K209" s="29"/>
      <c r="L209" s="29"/>
      <c r="M209" s="29"/>
      <c r="N209" s="29"/>
      <c r="O209" s="29"/>
      <c r="P209" s="29"/>
      <c r="Q209" s="29"/>
      <c r="R209" s="29"/>
      <c r="S209" s="9"/>
      <c r="T209" s="9"/>
      <c r="U209" s="9"/>
      <c r="V209" s="9"/>
      <c r="W209" s="9"/>
      <c r="X209" s="9"/>
      <c r="Y209" s="9"/>
      <c r="Z209" s="9"/>
      <c r="AA209" s="9"/>
      <c r="AB209" s="9"/>
      <c r="AC209" s="9"/>
      <c r="AD209" s="9"/>
      <c r="AE209" s="9"/>
      <c r="AF209" s="9"/>
      <c r="AG209" s="9"/>
      <c r="AH209" s="9"/>
      <c r="AI209" s="9"/>
      <c r="AJ209" s="9"/>
      <c r="AK209" s="9"/>
      <c r="AL209" s="11">
        <f t="shared" si="12"/>
        <v>0</v>
      </c>
      <c r="AM209" s="11">
        <f t="shared" si="13"/>
        <v>0</v>
      </c>
      <c r="AN209" s="47" t="e">
        <f t="shared" si="14"/>
        <v>#DIV/0!</v>
      </c>
      <c r="AO209" s="11">
        <f>AL209+AUG!AJ209+JUL!AJ209</f>
        <v>0</v>
      </c>
      <c r="AP209" s="11">
        <f>AM209+AUG!AK209+JUL!AK209</f>
        <v>0</v>
      </c>
      <c r="AQ209" s="196" t="e">
        <f t="shared" si="15"/>
        <v>#DIV/0!</v>
      </c>
    </row>
    <row r="210" spans="1:43" x14ac:dyDescent="0.25">
      <c r="A210" s="10">
        <v>209</v>
      </c>
      <c r="B210" s="11">
        <f>VLOOKUP($A210,Table2[[No]:[Date Student Last Attended Program
(mm/dd/yyyy)]],2,FALSE)</f>
        <v>0</v>
      </c>
      <c r="C210" s="11">
        <f>VLOOKUP($A210,Table2[[No]:[Date Student Last Attended Program
(mm/dd/yyyy)]],4,FALSE)</f>
        <v>0</v>
      </c>
      <c r="D210" s="11">
        <f>VLOOKUP($A210,Table2[[No]:[Date Student Last Attended Program
(mm/dd/yyyy)]],14,FALSE)</f>
        <v>0</v>
      </c>
      <c r="E210" s="207">
        <f>VLOOKUP($A210,Table2[[No]:[Date Student Last Attended Program
(mm/dd/yyyy)]],17,FALSE)</f>
        <v>0</v>
      </c>
      <c r="F210" s="207">
        <f>VLOOKUP($A210,Table2[[No]:[Date Student Last Attended Program
(mm/dd/yyyy)]],18,FALSE)</f>
        <v>0</v>
      </c>
      <c r="G210" s="209">
        <f>VLOOKUP($A210,Table2[[#All],[No]:[Which Group Does Student Participate In?
(optional)]],23,FALSE)</f>
        <v>0</v>
      </c>
      <c r="H210" s="29"/>
      <c r="I210" s="29"/>
      <c r="J210" s="29"/>
      <c r="K210" s="29"/>
      <c r="L210" s="29"/>
      <c r="M210" s="29"/>
      <c r="N210" s="29"/>
      <c r="O210" s="29"/>
      <c r="P210" s="29"/>
      <c r="Q210" s="29"/>
      <c r="R210" s="29"/>
      <c r="S210" s="9"/>
      <c r="T210" s="9"/>
      <c r="U210" s="9"/>
      <c r="V210" s="9"/>
      <c r="W210" s="9"/>
      <c r="X210" s="9"/>
      <c r="Y210" s="9"/>
      <c r="Z210" s="9"/>
      <c r="AA210" s="9"/>
      <c r="AB210" s="9"/>
      <c r="AC210" s="9"/>
      <c r="AD210" s="9"/>
      <c r="AE210" s="9"/>
      <c r="AF210" s="9"/>
      <c r="AG210" s="9"/>
      <c r="AH210" s="9"/>
      <c r="AI210" s="9"/>
      <c r="AJ210" s="9"/>
      <c r="AK210" s="9"/>
      <c r="AL210" s="11">
        <f t="shared" si="12"/>
        <v>0</v>
      </c>
      <c r="AM210" s="11">
        <f t="shared" si="13"/>
        <v>0</v>
      </c>
      <c r="AN210" s="47" t="e">
        <f t="shared" si="14"/>
        <v>#DIV/0!</v>
      </c>
      <c r="AO210" s="11">
        <f>AL210+AUG!AJ210+JUL!AJ210</f>
        <v>0</v>
      </c>
      <c r="AP210" s="11">
        <f>AM210+AUG!AK210+JUL!AK210</f>
        <v>0</v>
      </c>
      <c r="AQ210" s="196" t="e">
        <f t="shared" si="15"/>
        <v>#DIV/0!</v>
      </c>
    </row>
    <row r="211" spans="1:43" x14ac:dyDescent="0.25">
      <c r="A211" s="10">
        <v>210</v>
      </c>
      <c r="B211" s="11">
        <f>VLOOKUP($A211,Table2[[No]:[Date Student Last Attended Program
(mm/dd/yyyy)]],2,FALSE)</f>
        <v>0</v>
      </c>
      <c r="C211" s="11">
        <f>VLOOKUP($A211,Table2[[No]:[Date Student Last Attended Program
(mm/dd/yyyy)]],4,FALSE)</f>
        <v>0</v>
      </c>
      <c r="D211" s="11">
        <f>VLOOKUP($A211,Table2[[No]:[Date Student Last Attended Program
(mm/dd/yyyy)]],14,FALSE)</f>
        <v>0</v>
      </c>
      <c r="E211" s="207">
        <f>VLOOKUP($A211,Table2[[No]:[Date Student Last Attended Program
(mm/dd/yyyy)]],17,FALSE)</f>
        <v>0</v>
      </c>
      <c r="F211" s="207">
        <f>VLOOKUP($A211,Table2[[No]:[Date Student Last Attended Program
(mm/dd/yyyy)]],18,FALSE)</f>
        <v>0</v>
      </c>
      <c r="G211" s="209">
        <f>VLOOKUP($A211,Table2[[#All],[No]:[Which Group Does Student Participate In?
(optional)]],23,FALSE)</f>
        <v>0</v>
      </c>
      <c r="H211" s="29"/>
      <c r="I211" s="29"/>
      <c r="J211" s="29"/>
      <c r="K211" s="29"/>
      <c r="L211" s="29"/>
      <c r="M211" s="29"/>
      <c r="N211" s="29"/>
      <c r="O211" s="29"/>
      <c r="P211" s="29"/>
      <c r="Q211" s="29"/>
      <c r="R211" s="29"/>
      <c r="S211" s="9"/>
      <c r="T211" s="9"/>
      <c r="U211" s="9"/>
      <c r="V211" s="9"/>
      <c r="W211" s="9"/>
      <c r="X211" s="9"/>
      <c r="Y211" s="9"/>
      <c r="Z211" s="9"/>
      <c r="AA211" s="9"/>
      <c r="AB211" s="9"/>
      <c r="AC211" s="9"/>
      <c r="AD211" s="9"/>
      <c r="AE211" s="9"/>
      <c r="AF211" s="9"/>
      <c r="AG211" s="9"/>
      <c r="AH211" s="9"/>
      <c r="AI211" s="9"/>
      <c r="AJ211" s="9"/>
      <c r="AK211" s="9"/>
      <c r="AL211" s="11">
        <f t="shared" si="12"/>
        <v>0</v>
      </c>
      <c r="AM211" s="11">
        <f t="shared" si="13"/>
        <v>0</v>
      </c>
      <c r="AN211" s="47" t="e">
        <f t="shared" si="14"/>
        <v>#DIV/0!</v>
      </c>
      <c r="AO211" s="11">
        <f>AL211+AUG!AJ211+JUL!AJ211</f>
        <v>0</v>
      </c>
      <c r="AP211" s="11">
        <f>AM211+AUG!AK211+JUL!AK211</f>
        <v>0</v>
      </c>
      <c r="AQ211" s="196" t="e">
        <f t="shared" si="15"/>
        <v>#DIV/0!</v>
      </c>
    </row>
    <row r="212" spans="1:43" x14ac:dyDescent="0.25">
      <c r="A212" s="10">
        <v>211</v>
      </c>
      <c r="B212" s="11">
        <f>VLOOKUP($A212,Table2[[No]:[Date Student Last Attended Program
(mm/dd/yyyy)]],2,FALSE)</f>
        <v>0</v>
      </c>
      <c r="C212" s="11">
        <f>VLOOKUP($A212,Table2[[No]:[Date Student Last Attended Program
(mm/dd/yyyy)]],4,FALSE)</f>
        <v>0</v>
      </c>
      <c r="D212" s="11">
        <f>VLOOKUP($A212,Table2[[No]:[Date Student Last Attended Program
(mm/dd/yyyy)]],14,FALSE)</f>
        <v>0</v>
      </c>
      <c r="E212" s="207">
        <f>VLOOKUP($A212,Table2[[No]:[Date Student Last Attended Program
(mm/dd/yyyy)]],17,FALSE)</f>
        <v>0</v>
      </c>
      <c r="F212" s="207">
        <f>VLOOKUP($A212,Table2[[No]:[Date Student Last Attended Program
(mm/dd/yyyy)]],18,FALSE)</f>
        <v>0</v>
      </c>
      <c r="G212" s="209">
        <f>VLOOKUP($A212,Table2[[#All],[No]:[Which Group Does Student Participate In?
(optional)]],23,FALSE)</f>
        <v>0</v>
      </c>
      <c r="H212" s="29"/>
      <c r="I212" s="29"/>
      <c r="J212" s="29"/>
      <c r="K212" s="29"/>
      <c r="L212" s="29"/>
      <c r="M212" s="29"/>
      <c r="N212" s="29"/>
      <c r="O212" s="29"/>
      <c r="P212" s="29"/>
      <c r="Q212" s="29"/>
      <c r="R212" s="29"/>
      <c r="S212" s="9"/>
      <c r="T212" s="9"/>
      <c r="U212" s="9"/>
      <c r="V212" s="9"/>
      <c r="W212" s="9"/>
      <c r="X212" s="9"/>
      <c r="Y212" s="9"/>
      <c r="Z212" s="9"/>
      <c r="AA212" s="9"/>
      <c r="AB212" s="9"/>
      <c r="AC212" s="9"/>
      <c r="AD212" s="9"/>
      <c r="AE212" s="9"/>
      <c r="AF212" s="9"/>
      <c r="AG212" s="9"/>
      <c r="AH212" s="9"/>
      <c r="AI212" s="9"/>
      <c r="AJ212" s="9"/>
      <c r="AK212" s="9"/>
      <c r="AL212" s="11">
        <f t="shared" si="12"/>
        <v>0</v>
      </c>
      <c r="AM212" s="11">
        <f t="shared" si="13"/>
        <v>0</v>
      </c>
      <c r="AN212" s="47" t="e">
        <f t="shared" si="14"/>
        <v>#DIV/0!</v>
      </c>
      <c r="AO212" s="11">
        <f>AL212+AUG!AJ212+JUL!AJ212</f>
        <v>0</v>
      </c>
      <c r="AP212" s="11">
        <f>AM212+AUG!AK212+JUL!AK212</f>
        <v>0</v>
      </c>
      <c r="AQ212" s="196" t="e">
        <f t="shared" si="15"/>
        <v>#DIV/0!</v>
      </c>
    </row>
    <row r="213" spans="1:43" x14ac:dyDescent="0.25">
      <c r="A213" s="10">
        <v>212</v>
      </c>
      <c r="B213" s="11">
        <f>VLOOKUP($A213,Table2[[No]:[Date Student Last Attended Program
(mm/dd/yyyy)]],2,FALSE)</f>
        <v>0</v>
      </c>
      <c r="C213" s="11">
        <f>VLOOKUP($A213,Table2[[No]:[Date Student Last Attended Program
(mm/dd/yyyy)]],4,FALSE)</f>
        <v>0</v>
      </c>
      <c r="D213" s="11">
        <f>VLOOKUP($A213,Table2[[No]:[Date Student Last Attended Program
(mm/dd/yyyy)]],14,FALSE)</f>
        <v>0</v>
      </c>
      <c r="E213" s="207">
        <f>VLOOKUP($A213,Table2[[No]:[Date Student Last Attended Program
(mm/dd/yyyy)]],17,FALSE)</f>
        <v>0</v>
      </c>
      <c r="F213" s="207">
        <f>VLOOKUP($A213,Table2[[No]:[Date Student Last Attended Program
(mm/dd/yyyy)]],18,FALSE)</f>
        <v>0</v>
      </c>
      <c r="G213" s="209">
        <f>VLOOKUP($A213,Table2[[#All],[No]:[Which Group Does Student Participate In?
(optional)]],23,FALSE)</f>
        <v>0</v>
      </c>
      <c r="H213" s="29"/>
      <c r="I213" s="29"/>
      <c r="J213" s="29"/>
      <c r="K213" s="29"/>
      <c r="L213" s="29"/>
      <c r="M213" s="29"/>
      <c r="N213" s="29"/>
      <c r="O213" s="29"/>
      <c r="P213" s="29"/>
      <c r="Q213" s="29"/>
      <c r="R213" s="29"/>
      <c r="S213" s="9"/>
      <c r="T213" s="9"/>
      <c r="U213" s="9"/>
      <c r="V213" s="9"/>
      <c r="W213" s="9"/>
      <c r="X213" s="9"/>
      <c r="Y213" s="9"/>
      <c r="Z213" s="9"/>
      <c r="AA213" s="9"/>
      <c r="AB213" s="9"/>
      <c r="AC213" s="9"/>
      <c r="AD213" s="9"/>
      <c r="AE213" s="9"/>
      <c r="AF213" s="9"/>
      <c r="AG213" s="9"/>
      <c r="AH213" s="9"/>
      <c r="AI213" s="9"/>
      <c r="AJ213" s="9"/>
      <c r="AK213" s="9"/>
      <c r="AL213" s="11">
        <f t="shared" si="12"/>
        <v>0</v>
      </c>
      <c r="AM213" s="11">
        <f t="shared" si="13"/>
        <v>0</v>
      </c>
      <c r="AN213" s="47" t="e">
        <f t="shared" si="14"/>
        <v>#DIV/0!</v>
      </c>
      <c r="AO213" s="11">
        <f>AL213+AUG!AJ213+JUL!AJ213</f>
        <v>0</v>
      </c>
      <c r="AP213" s="11">
        <f>AM213+AUG!AK213+JUL!AK213</f>
        <v>0</v>
      </c>
      <c r="AQ213" s="196" t="e">
        <f t="shared" si="15"/>
        <v>#DIV/0!</v>
      </c>
    </row>
    <row r="214" spans="1:43" x14ac:dyDescent="0.25">
      <c r="A214" s="10">
        <v>213</v>
      </c>
      <c r="B214" s="11">
        <f>VLOOKUP($A214,Table2[[No]:[Date Student Last Attended Program
(mm/dd/yyyy)]],2,FALSE)</f>
        <v>0</v>
      </c>
      <c r="C214" s="11">
        <f>VLOOKUP($A214,Table2[[No]:[Date Student Last Attended Program
(mm/dd/yyyy)]],4,FALSE)</f>
        <v>0</v>
      </c>
      <c r="D214" s="11">
        <f>VLOOKUP($A214,Table2[[No]:[Date Student Last Attended Program
(mm/dd/yyyy)]],14,FALSE)</f>
        <v>0</v>
      </c>
      <c r="E214" s="207">
        <f>VLOOKUP($A214,Table2[[No]:[Date Student Last Attended Program
(mm/dd/yyyy)]],17,FALSE)</f>
        <v>0</v>
      </c>
      <c r="F214" s="207">
        <f>VLOOKUP($A214,Table2[[No]:[Date Student Last Attended Program
(mm/dd/yyyy)]],18,FALSE)</f>
        <v>0</v>
      </c>
      <c r="G214" s="209">
        <f>VLOOKUP($A214,Table2[[#All],[No]:[Which Group Does Student Participate In?
(optional)]],23,FALSE)</f>
        <v>0</v>
      </c>
      <c r="H214" s="29"/>
      <c r="I214" s="29"/>
      <c r="J214" s="29"/>
      <c r="K214" s="29"/>
      <c r="L214" s="29"/>
      <c r="M214" s="29"/>
      <c r="N214" s="29"/>
      <c r="O214" s="29"/>
      <c r="P214" s="29"/>
      <c r="Q214" s="29"/>
      <c r="R214" s="29"/>
      <c r="S214" s="9"/>
      <c r="T214" s="9"/>
      <c r="U214" s="9"/>
      <c r="V214" s="9"/>
      <c r="W214" s="9"/>
      <c r="X214" s="9"/>
      <c r="Y214" s="9"/>
      <c r="Z214" s="9"/>
      <c r="AA214" s="9"/>
      <c r="AB214" s="9"/>
      <c r="AC214" s="9"/>
      <c r="AD214" s="9"/>
      <c r="AE214" s="9"/>
      <c r="AF214" s="9"/>
      <c r="AG214" s="9"/>
      <c r="AH214" s="9"/>
      <c r="AI214" s="9"/>
      <c r="AJ214" s="9"/>
      <c r="AK214" s="9"/>
      <c r="AL214" s="11">
        <f t="shared" si="12"/>
        <v>0</v>
      </c>
      <c r="AM214" s="11">
        <f t="shared" si="13"/>
        <v>0</v>
      </c>
      <c r="AN214" s="47" t="e">
        <f t="shared" si="14"/>
        <v>#DIV/0!</v>
      </c>
      <c r="AO214" s="11">
        <f>AL214+AUG!AJ214+JUL!AJ214</f>
        <v>0</v>
      </c>
      <c r="AP214" s="11">
        <f>AM214+AUG!AK214+JUL!AK214</f>
        <v>0</v>
      </c>
      <c r="AQ214" s="196" t="e">
        <f t="shared" si="15"/>
        <v>#DIV/0!</v>
      </c>
    </row>
    <row r="215" spans="1:43" x14ac:dyDescent="0.25">
      <c r="A215" s="10">
        <v>214</v>
      </c>
      <c r="B215" s="11">
        <f>VLOOKUP($A215,Table2[[No]:[Date Student Last Attended Program
(mm/dd/yyyy)]],2,FALSE)</f>
        <v>0</v>
      </c>
      <c r="C215" s="11">
        <f>VLOOKUP($A215,Table2[[No]:[Date Student Last Attended Program
(mm/dd/yyyy)]],4,FALSE)</f>
        <v>0</v>
      </c>
      <c r="D215" s="11">
        <f>VLOOKUP($A215,Table2[[No]:[Date Student Last Attended Program
(mm/dd/yyyy)]],14,FALSE)</f>
        <v>0</v>
      </c>
      <c r="E215" s="207">
        <f>VLOOKUP($A215,Table2[[No]:[Date Student Last Attended Program
(mm/dd/yyyy)]],17,FALSE)</f>
        <v>0</v>
      </c>
      <c r="F215" s="207">
        <f>VLOOKUP($A215,Table2[[No]:[Date Student Last Attended Program
(mm/dd/yyyy)]],18,FALSE)</f>
        <v>0</v>
      </c>
      <c r="G215" s="209">
        <f>VLOOKUP($A215,Table2[[#All],[No]:[Which Group Does Student Participate In?
(optional)]],23,FALSE)</f>
        <v>0</v>
      </c>
      <c r="H215" s="29"/>
      <c r="I215" s="29"/>
      <c r="J215" s="29"/>
      <c r="K215" s="29"/>
      <c r="L215" s="29"/>
      <c r="M215" s="29"/>
      <c r="N215" s="29"/>
      <c r="O215" s="29"/>
      <c r="P215" s="29"/>
      <c r="Q215" s="29"/>
      <c r="R215" s="29"/>
      <c r="S215" s="9"/>
      <c r="T215" s="9"/>
      <c r="U215" s="9"/>
      <c r="V215" s="9"/>
      <c r="W215" s="9"/>
      <c r="X215" s="9"/>
      <c r="Y215" s="9"/>
      <c r="Z215" s="9"/>
      <c r="AA215" s="9"/>
      <c r="AB215" s="9"/>
      <c r="AC215" s="9"/>
      <c r="AD215" s="9"/>
      <c r="AE215" s="9"/>
      <c r="AF215" s="9"/>
      <c r="AG215" s="9"/>
      <c r="AH215" s="9"/>
      <c r="AI215" s="9"/>
      <c r="AJ215" s="9"/>
      <c r="AK215" s="9"/>
      <c r="AL215" s="11">
        <f t="shared" si="12"/>
        <v>0</v>
      </c>
      <c r="AM215" s="11">
        <f t="shared" si="13"/>
        <v>0</v>
      </c>
      <c r="AN215" s="47" t="e">
        <f t="shared" si="14"/>
        <v>#DIV/0!</v>
      </c>
      <c r="AO215" s="11">
        <f>AL215+AUG!AJ215+JUL!AJ215</f>
        <v>0</v>
      </c>
      <c r="AP215" s="11">
        <f>AM215+AUG!AK215+JUL!AK215</f>
        <v>0</v>
      </c>
      <c r="AQ215" s="196" t="e">
        <f t="shared" si="15"/>
        <v>#DIV/0!</v>
      </c>
    </row>
    <row r="216" spans="1:43" x14ac:dyDescent="0.25">
      <c r="A216" s="10">
        <v>215</v>
      </c>
      <c r="B216" s="11">
        <f>VLOOKUP($A216,Table2[[No]:[Date Student Last Attended Program
(mm/dd/yyyy)]],2,FALSE)</f>
        <v>0</v>
      </c>
      <c r="C216" s="11">
        <f>VLOOKUP($A216,Table2[[No]:[Date Student Last Attended Program
(mm/dd/yyyy)]],4,FALSE)</f>
        <v>0</v>
      </c>
      <c r="D216" s="11">
        <f>VLOOKUP($A216,Table2[[No]:[Date Student Last Attended Program
(mm/dd/yyyy)]],14,FALSE)</f>
        <v>0</v>
      </c>
      <c r="E216" s="207">
        <f>VLOOKUP($A216,Table2[[No]:[Date Student Last Attended Program
(mm/dd/yyyy)]],17,FALSE)</f>
        <v>0</v>
      </c>
      <c r="F216" s="207">
        <f>VLOOKUP($A216,Table2[[No]:[Date Student Last Attended Program
(mm/dd/yyyy)]],18,FALSE)</f>
        <v>0</v>
      </c>
      <c r="G216" s="209">
        <f>VLOOKUP($A216,Table2[[#All],[No]:[Which Group Does Student Participate In?
(optional)]],23,FALSE)</f>
        <v>0</v>
      </c>
      <c r="H216" s="29"/>
      <c r="I216" s="29"/>
      <c r="J216" s="29"/>
      <c r="K216" s="29"/>
      <c r="L216" s="29"/>
      <c r="M216" s="29"/>
      <c r="N216" s="29"/>
      <c r="O216" s="29"/>
      <c r="P216" s="29"/>
      <c r="Q216" s="29"/>
      <c r="R216" s="29"/>
      <c r="S216" s="9"/>
      <c r="T216" s="9"/>
      <c r="U216" s="9"/>
      <c r="V216" s="9"/>
      <c r="W216" s="9"/>
      <c r="X216" s="9"/>
      <c r="Y216" s="9"/>
      <c r="Z216" s="9"/>
      <c r="AA216" s="9"/>
      <c r="AB216" s="9"/>
      <c r="AC216" s="9"/>
      <c r="AD216" s="9"/>
      <c r="AE216" s="9"/>
      <c r="AF216" s="9"/>
      <c r="AG216" s="9"/>
      <c r="AH216" s="9"/>
      <c r="AI216" s="9"/>
      <c r="AJ216" s="9"/>
      <c r="AK216" s="9"/>
      <c r="AL216" s="11">
        <f t="shared" si="12"/>
        <v>0</v>
      </c>
      <c r="AM216" s="11">
        <f t="shared" si="13"/>
        <v>0</v>
      </c>
      <c r="AN216" s="47" t="e">
        <f t="shared" si="14"/>
        <v>#DIV/0!</v>
      </c>
      <c r="AO216" s="11">
        <f>AL216+AUG!AJ216+JUL!AJ216</f>
        <v>0</v>
      </c>
      <c r="AP216" s="11">
        <f>AM216+AUG!AK216+JUL!AK216</f>
        <v>0</v>
      </c>
      <c r="AQ216" s="196" t="e">
        <f t="shared" si="15"/>
        <v>#DIV/0!</v>
      </c>
    </row>
    <row r="217" spans="1:43" x14ac:dyDescent="0.25">
      <c r="A217" s="10">
        <v>216</v>
      </c>
      <c r="B217" s="11">
        <f>VLOOKUP($A217,Table2[[No]:[Date Student Last Attended Program
(mm/dd/yyyy)]],2,FALSE)</f>
        <v>0</v>
      </c>
      <c r="C217" s="11">
        <f>VLOOKUP($A217,Table2[[No]:[Date Student Last Attended Program
(mm/dd/yyyy)]],4,FALSE)</f>
        <v>0</v>
      </c>
      <c r="D217" s="11">
        <f>VLOOKUP($A217,Table2[[No]:[Date Student Last Attended Program
(mm/dd/yyyy)]],14,FALSE)</f>
        <v>0</v>
      </c>
      <c r="E217" s="207">
        <f>VLOOKUP($A217,Table2[[No]:[Date Student Last Attended Program
(mm/dd/yyyy)]],17,FALSE)</f>
        <v>0</v>
      </c>
      <c r="F217" s="207">
        <f>VLOOKUP($A217,Table2[[No]:[Date Student Last Attended Program
(mm/dd/yyyy)]],18,FALSE)</f>
        <v>0</v>
      </c>
      <c r="G217" s="209">
        <f>VLOOKUP($A217,Table2[[#All],[No]:[Which Group Does Student Participate In?
(optional)]],23,FALSE)</f>
        <v>0</v>
      </c>
      <c r="H217" s="29"/>
      <c r="I217" s="29"/>
      <c r="J217" s="29"/>
      <c r="K217" s="29"/>
      <c r="L217" s="29"/>
      <c r="M217" s="29"/>
      <c r="N217" s="29"/>
      <c r="O217" s="29"/>
      <c r="P217" s="29"/>
      <c r="Q217" s="29"/>
      <c r="R217" s="29"/>
      <c r="S217" s="9"/>
      <c r="T217" s="9"/>
      <c r="U217" s="9"/>
      <c r="V217" s="9"/>
      <c r="W217" s="9"/>
      <c r="X217" s="9"/>
      <c r="Y217" s="9"/>
      <c r="Z217" s="9"/>
      <c r="AA217" s="9"/>
      <c r="AB217" s="9"/>
      <c r="AC217" s="9"/>
      <c r="AD217" s="9"/>
      <c r="AE217" s="9"/>
      <c r="AF217" s="9"/>
      <c r="AG217" s="9"/>
      <c r="AH217" s="9"/>
      <c r="AI217" s="9"/>
      <c r="AJ217" s="9"/>
      <c r="AK217" s="9"/>
      <c r="AL217" s="11">
        <f t="shared" si="12"/>
        <v>0</v>
      </c>
      <c r="AM217" s="11">
        <f t="shared" si="13"/>
        <v>0</v>
      </c>
      <c r="AN217" s="47" t="e">
        <f t="shared" si="14"/>
        <v>#DIV/0!</v>
      </c>
      <c r="AO217" s="11">
        <f>AL217+AUG!AJ217+JUL!AJ217</f>
        <v>0</v>
      </c>
      <c r="AP217" s="11">
        <f>AM217+AUG!AK217+JUL!AK217</f>
        <v>0</v>
      </c>
      <c r="AQ217" s="196" t="e">
        <f t="shared" si="15"/>
        <v>#DIV/0!</v>
      </c>
    </row>
    <row r="218" spans="1:43" x14ac:dyDescent="0.25">
      <c r="A218" s="10">
        <v>217</v>
      </c>
      <c r="B218" s="11">
        <f>VLOOKUP($A218,Table2[[No]:[Date Student Last Attended Program
(mm/dd/yyyy)]],2,FALSE)</f>
        <v>0</v>
      </c>
      <c r="C218" s="11">
        <f>VLOOKUP($A218,Table2[[No]:[Date Student Last Attended Program
(mm/dd/yyyy)]],4,FALSE)</f>
        <v>0</v>
      </c>
      <c r="D218" s="11">
        <f>VLOOKUP($A218,Table2[[No]:[Date Student Last Attended Program
(mm/dd/yyyy)]],14,FALSE)</f>
        <v>0</v>
      </c>
      <c r="E218" s="207">
        <f>VLOOKUP($A218,Table2[[No]:[Date Student Last Attended Program
(mm/dd/yyyy)]],17,FALSE)</f>
        <v>0</v>
      </c>
      <c r="F218" s="207">
        <f>VLOOKUP($A218,Table2[[No]:[Date Student Last Attended Program
(mm/dd/yyyy)]],18,FALSE)</f>
        <v>0</v>
      </c>
      <c r="G218" s="209">
        <f>VLOOKUP($A218,Table2[[#All],[No]:[Which Group Does Student Participate In?
(optional)]],23,FALSE)</f>
        <v>0</v>
      </c>
      <c r="H218" s="29"/>
      <c r="I218" s="29"/>
      <c r="J218" s="29"/>
      <c r="K218" s="29"/>
      <c r="L218" s="29"/>
      <c r="M218" s="29"/>
      <c r="N218" s="29"/>
      <c r="O218" s="29"/>
      <c r="P218" s="29"/>
      <c r="Q218" s="29"/>
      <c r="R218" s="29"/>
      <c r="S218" s="9"/>
      <c r="T218" s="9"/>
      <c r="U218" s="9"/>
      <c r="V218" s="9"/>
      <c r="W218" s="9"/>
      <c r="X218" s="9"/>
      <c r="Y218" s="9"/>
      <c r="Z218" s="9"/>
      <c r="AA218" s="9"/>
      <c r="AB218" s="9"/>
      <c r="AC218" s="9"/>
      <c r="AD218" s="9"/>
      <c r="AE218" s="9"/>
      <c r="AF218" s="9"/>
      <c r="AG218" s="9"/>
      <c r="AH218" s="9"/>
      <c r="AI218" s="9"/>
      <c r="AJ218" s="9"/>
      <c r="AK218" s="9"/>
      <c r="AL218" s="11">
        <f t="shared" si="12"/>
        <v>0</v>
      </c>
      <c r="AM218" s="11">
        <f t="shared" si="13"/>
        <v>0</v>
      </c>
      <c r="AN218" s="47" t="e">
        <f t="shared" si="14"/>
        <v>#DIV/0!</v>
      </c>
      <c r="AO218" s="11">
        <f>AL218+AUG!AJ218+JUL!AJ218</f>
        <v>0</v>
      </c>
      <c r="AP218" s="11">
        <f>AM218+AUG!AK218+JUL!AK218</f>
        <v>0</v>
      </c>
      <c r="AQ218" s="196" t="e">
        <f t="shared" si="15"/>
        <v>#DIV/0!</v>
      </c>
    </row>
    <row r="219" spans="1:43" x14ac:dyDescent="0.25">
      <c r="A219" s="10">
        <v>218</v>
      </c>
      <c r="B219" s="11">
        <f>VLOOKUP($A219,Table2[[No]:[Date Student Last Attended Program
(mm/dd/yyyy)]],2,FALSE)</f>
        <v>0</v>
      </c>
      <c r="C219" s="11">
        <f>VLOOKUP($A219,Table2[[No]:[Date Student Last Attended Program
(mm/dd/yyyy)]],4,FALSE)</f>
        <v>0</v>
      </c>
      <c r="D219" s="11">
        <f>VLOOKUP($A219,Table2[[No]:[Date Student Last Attended Program
(mm/dd/yyyy)]],14,FALSE)</f>
        <v>0</v>
      </c>
      <c r="E219" s="207">
        <f>VLOOKUP($A219,Table2[[No]:[Date Student Last Attended Program
(mm/dd/yyyy)]],17,FALSE)</f>
        <v>0</v>
      </c>
      <c r="F219" s="207">
        <f>VLOOKUP($A219,Table2[[No]:[Date Student Last Attended Program
(mm/dd/yyyy)]],18,FALSE)</f>
        <v>0</v>
      </c>
      <c r="G219" s="209">
        <f>VLOOKUP($A219,Table2[[#All],[No]:[Which Group Does Student Participate In?
(optional)]],23,FALSE)</f>
        <v>0</v>
      </c>
      <c r="H219" s="29"/>
      <c r="I219" s="29"/>
      <c r="J219" s="29"/>
      <c r="K219" s="29"/>
      <c r="L219" s="29"/>
      <c r="M219" s="29"/>
      <c r="N219" s="29"/>
      <c r="O219" s="29"/>
      <c r="P219" s="29"/>
      <c r="Q219" s="29"/>
      <c r="R219" s="29"/>
      <c r="S219" s="9"/>
      <c r="T219" s="9"/>
      <c r="U219" s="9"/>
      <c r="V219" s="9"/>
      <c r="W219" s="9"/>
      <c r="X219" s="9"/>
      <c r="Y219" s="9"/>
      <c r="Z219" s="9"/>
      <c r="AA219" s="9"/>
      <c r="AB219" s="9"/>
      <c r="AC219" s="9"/>
      <c r="AD219" s="9"/>
      <c r="AE219" s="9"/>
      <c r="AF219" s="9"/>
      <c r="AG219" s="9"/>
      <c r="AH219" s="9"/>
      <c r="AI219" s="9"/>
      <c r="AJ219" s="9"/>
      <c r="AK219" s="9"/>
      <c r="AL219" s="11">
        <f t="shared" si="12"/>
        <v>0</v>
      </c>
      <c r="AM219" s="11">
        <f t="shared" si="13"/>
        <v>0</v>
      </c>
      <c r="AN219" s="47" t="e">
        <f t="shared" si="14"/>
        <v>#DIV/0!</v>
      </c>
      <c r="AO219" s="11">
        <f>AL219+AUG!AJ219+JUL!AJ219</f>
        <v>0</v>
      </c>
      <c r="AP219" s="11">
        <f>AM219+AUG!AK219+JUL!AK219</f>
        <v>0</v>
      </c>
      <c r="AQ219" s="196" t="e">
        <f t="shared" si="15"/>
        <v>#DIV/0!</v>
      </c>
    </row>
    <row r="220" spans="1:43" x14ac:dyDescent="0.25">
      <c r="A220" s="10">
        <v>219</v>
      </c>
      <c r="B220" s="11">
        <f>VLOOKUP($A220,Table2[[No]:[Date Student Last Attended Program
(mm/dd/yyyy)]],2,FALSE)</f>
        <v>0</v>
      </c>
      <c r="C220" s="11">
        <f>VLOOKUP($A220,Table2[[No]:[Date Student Last Attended Program
(mm/dd/yyyy)]],4,FALSE)</f>
        <v>0</v>
      </c>
      <c r="D220" s="11">
        <f>VLOOKUP($A220,Table2[[No]:[Date Student Last Attended Program
(mm/dd/yyyy)]],14,FALSE)</f>
        <v>0</v>
      </c>
      <c r="E220" s="207">
        <f>VLOOKUP($A220,Table2[[No]:[Date Student Last Attended Program
(mm/dd/yyyy)]],17,FALSE)</f>
        <v>0</v>
      </c>
      <c r="F220" s="207">
        <f>VLOOKUP($A220,Table2[[No]:[Date Student Last Attended Program
(mm/dd/yyyy)]],18,FALSE)</f>
        <v>0</v>
      </c>
      <c r="G220" s="209">
        <f>VLOOKUP($A220,Table2[[#All],[No]:[Which Group Does Student Participate In?
(optional)]],23,FALSE)</f>
        <v>0</v>
      </c>
      <c r="H220" s="29"/>
      <c r="I220" s="29"/>
      <c r="J220" s="29"/>
      <c r="K220" s="29"/>
      <c r="L220" s="29"/>
      <c r="M220" s="29"/>
      <c r="N220" s="29"/>
      <c r="O220" s="29"/>
      <c r="P220" s="29"/>
      <c r="Q220" s="29"/>
      <c r="R220" s="29"/>
      <c r="S220" s="9"/>
      <c r="T220" s="9"/>
      <c r="U220" s="9"/>
      <c r="V220" s="9"/>
      <c r="W220" s="9"/>
      <c r="X220" s="9"/>
      <c r="Y220" s="9"/>
      <c r="Z220" s="9"/>
      <c r="AA220" s="9"/>
      <c r="AB220" s="9"/>
      <c r="AC220" s="9"/>
      <c r="AD220" s="9"/>
      <c r="AE220" s="9"/>
      <c r="AF220" s="9"/>
      <c r="AG220" s="9"/>
      <c r="AH220" s="9"/>
      <c r="AI220" s="9"/>
      <c r="AJ220" s="9"/>
      <c r="AK220" s="9"/>
      <c r="AL220" s="11">
        <f t="shared" si="12"/>
        <v>0</v>
      </c>
      <c r="AM220" s="11">
        <f t="shared" si="13"/>
        <v>0</v>
      </c>
      <c r="AN220" s="47" t="e">
        <f t="shared" si="14"/>
        <v>#DIV/0!</v>
      </c>
      <c r="AO220" s="11">
        <f>AL220+AUG!AJ220+JUL!AJ220</f>
        <v>0</v>
      </c>
      <c r="AP220" s="11">
        <f>AM220+AUG!AK220+JUL!AK220</f>
        <v>0</v>
      </c>
      <c r="AQ220" s="196" t="e">
        <f t="shared" si="15"/>
        <v>#DIV/0!</v>
      </c>
    </row>
    <row r="221" spans="1:43" x14ac:dyDescent="0.25">
      <c r="A221" s="10">
        <v>220</v>
      </c>
      <c r="B221" s="11">
        <f>VLOOKUP($A221,Table2[[No]:[Date Student Last Attended Program
(mm/dd/yyyy)]],2,FALSE)</f>
        <v>0</v>
      </c>
      <c r="C221" s="11">
        <f>VLOOKUP($A221,Table2[[No]:[Date Student Last Attended Program
(mm/dd/yyyy)]],4,FALSE)</f>
        <v>0</v>
      </c>
      <c r="D221" s="11">
        <f>VLOOKUP($A221,Table2[[No]:[Date Student Last Attended Program
(mm/dd/yyyy)]],14,FALSE)</f>
        <v>0</v>
      </c>
      <c r="E221" s="207">
        <f>VLOOKUP($A221,Table2[[No]:[Date Student Last Attended Program
(mm/dd/yyyy)]],17,FALSE)</f>
        <v>0</v>
      </c>
      <c r="F221" s="207">
        <f>VLOOKUP($A221,Table2[[No]:[Date Student Last Attended Program
(mm/dd/yyyy)]],18,FALSE)</f>
        <v>0</v>
      </c>
      <c r="G221" s="209">
        <f>VLOOKUP($A221,Table2[[#All],[No]:[Which Group Does Student Participate In?
(optional)]],23,FALSE)</f>
        <v>0</v>
      </c>
      <c r="H221" s="29"/>
      <c r="I221" s="29"/>
      <c r="J221" s="29"/>
      <c r="K221" s="29"/>
      <c r="L221" s="29"/>
      <c r="M221" s="29"/>
      <c r="N221" s="29"/>
      <c r="O221" s="29"/>
      <c r="P221" s="29"/>
      <c r="Q221" s="29"/>
      <c r="R221" s="29"/>
      <c r="S221" s="9"/>
      <c r="T221" s="9"/>
      <c r="U221" s="9"/>
      <c r="V221" s="9"/>
      <c r="W221" s="9"/>
      <c r="X221" s="9"/>
      <c r="Y221" s="9"/>
      <c r="Z221" s="9"/>
      <c r="AA221" s="9"/>
      <c r="AB221" s="9"/>
      <c r="AC221" s="9"/>
      <c r="AD221" s="9"/>
      <c r="AE221" s="9"/>
      <c r="AF221" s="9"/>
      <c r="AG221" s="9"/>
      <c r="AH221" s="9"/>
      <c r="AI221" s="9"/>
      <c r="AJ221" s="9"/>
      <c r="AK221" s="9"/>
      <c r="AL221" s="11">
        <f t="shared" si="12"/>
        <v>0</v>
      </c>
      <c r="AM221" s="11">
        <f t="shared" si="13"/>
        <v>0</v>
      </c>
      <c r="AN221" s="47" t="e">
        <f t="shared" si="14"/>
        <v>#DIV/0!</v>
      </c>
      <c r="AO221" s="11">
        <f>AL221+AUG!AJ221+JUL!AJ221</f>
        <v>0</v>
      </c>
      <c r="AP221" s="11">
        <f>AM221+AUG!AK221+JUL!AK221</f>
        <v>0</v>
      </c>
      <c r="AQ221" s="196" t="e">
        <f t="shared" si="15"/>
        <v>#DIV/0!</v>
      </c>
    </row>
    <row r="222" spans="1:43" x14ac:dyDescent="0.25">
      <c r="A222" s="10">
        <v>221</v>
      </c>
      <c r="B222" s="11">
        <f>VLOOKUP($A222,Table2[[No]:[Date Student Last Attended Program
(mm/dd/yyyy)]],2,FALSE)</f>
        <v>0</v>
      </c>
      <c r="C222" s="11">
        <f>VLOOKUP($A222,Table2[[No]:[Date Student Last Attended Program
(mm/dd/yyyy)]],4,FALSE)</f>
        <v>0</v>
      </c>
      <c r="D222" s="11">
        <f>VLOOKUP($A222,Table2[[No]:[Date Student Last Attended Program
(mm/dd/yyyy)]],14,FALSE)</f>
        <v>0</v>
      </c>
      <c r="E222" s="207">
        <f>VLOOKUP($A222,Table2[[No]:[Date Student Last Attended Program
(mm/dd/yyyy)]],17,FALSE)</f>
        <v>0</v>
      </c>
      <c r="F222" s="207">
        <f>VLOOKUP($A222,Table2[[No]:[Date Student Last Attended Program
(mm/dd/yyyy)]],18,FALSE)</f>
        <v>0</v>
      </c>
      <c r="G222" s="209">
        <f>VLOOKUP($A222,Table2[[#All],[No]:[Which Group Does Student Participate In?
(optional)]],23,FALSE)</f>
        <v>0</v>
      </c>
      <c r="H222" s="29"/>
      <c r="I222" s="29"/>
      <c r="J222" s="29"/>
      <c r="K222" s="29"/>
      <c r="L222" s="29"/>
      <c r="M222" s="29"/>
      <c r="N222" s="29"/>
      <c r="O222" s="29"/>
      <c r="P222" s="29"/>
      <c r="Q222" s="29"/>
      <c r="R222" s="29"/>
      <c r="S222" s="9"/>
      <c r="T222" s="9"/>
      <c r="U222" s="9"/>
      <c r="V222" s="9"/>
      <c r="W222" s="9"/>
      <c r="X222" s="9"/>
      <c r="Y222" s="9"/>
      <c r="Z222" s="9"/>
      <c r="AA222" s="9"/>
      <c r="AB222" s="9"/>
      <c r="AC222" s="9"/>
      <c r="AD222" s="9"/>
      <c r="AE222" s="9"/>
      <c r="AF222" s="9"/>
      <c r="AG222" s="9"/>
      <c r="AH222" s="9"/>
      <c r="AI222" s="9"/>
      <c r="AJ222" s="9"/>
      <c r="AK222" s="9"/>
      <c r="AL222" s="11">
        <f t="shared" si="12"/>
        <v>0</v>
      </c>
      <c r="AM222" s="11">
        <f t="shared" si="13"/>
        <v>0</v>
      </c>
      <c r="AN222" s="47" t="e">
        <f t="shared" si="14"/>
        <v>#DIV/0!</v>
      </c>
      <c r="AO222" s="11">
        <f>AL222+AUG!AJ222+JUL!AJ222</f>
        <v>0</v>
      </c>
      <c r="AP222" s="11">
        <f>AM222+AUG!AK222+JUL!AK222</f>
        <v>0</v>
      </c>
      <c r="AQ222" s="196" t="e">
        <f t="shared" si="15"/>
        <v>#DIV/0!</v>
      </c>
    </row>
    <row r="223" spans="1:43" x14ac:dyDescent="0.25">
      <c r="A223" s="10">
        <v>222</v>
      </c>
      <c r="B223" s="11">
        <f>VLOOKUP($A223,Table2[[No]:[Date Student Last Attended Program
(mm/dd/yyyy)]],2,FALSE)</f>
        <v>0</v>
      </c>
      <c r="C223" s="11">
        <f>VLOOKUP($A223,Table2[[No]:[Date Student Last Attended Program
(mm/dd/yyyy)]],4,FALSE)</f>
        <v>0</v>
      </c>
      <c r="D223" s="11">
        <f>VLOOKUP($A223,Table2[[No]:[Date Student Last Attended Program
(mm/dd/yyyy)]],14,FALSE)</f>
        <v>0</v>
      </c>
      <c r="E223" s="207">
        <f>VLOOKUP($A223,Table2[[No]:[Date Student Last Attended Program
(mm/dd/yyyy)]],17,FALSE)</f>
        <v>0</v>
      </c>
      <c r="F223" s="207">
        <f>VLOOKUP($A223,Table2[[No]:[Date Student Last Attended Program
(mm/dd/yyyy)]],18,FALSE)</f>
        <v>0</v>
      </c>
      <c r="G223" s="209">
        <f>VLOOKUP($A223,Table2[[#All],[No]:[Which Group Does Student Participate In?
(optional)]],23,FALSE)</f>
        <v>0</v>
      </c>
      <c r="H223" s="29"/>
      <c r="I223" s="29"/>
      <c r="J223" s="29"/>
      <c r="K223" s="29"/>
      <c r="L223" s="29"/>
      <c r="M223" s="29"/>
      <c r="N223" s="29"/>
      <c r="O223" s="29"/>
      <c r="P223" s="29"/>
      <c r="Q223" s="29"/>
      <c r="R223" s="29"/>
      <c r="S223" s="9"/>
      <c r="T223" s="9"/>
      <c r="U223" s="9"/>
      <c r="V223" s="9"/>
      <c r="W223" s="9"/>
      <c r="X223" s="9"/>
      <c r="Y223" s="9"/>
      <c r="Z223" s="9"/>
      <c r="AA223" s="9"/>
      <c r="AB223" s="9"/>
      <c r="AC223" s="9"/>
      <c r="AD223" s="9"/>
      <c r="AE223" s="9"/>
      <c r="AF223" s="9"/>
      <c r="AG223" s="9"/>
      <c r="AH223" s="9"/>
      <c r="AI223" s="9"/>
      <c r="AJ223" s="9"/>
      <c r="AK223" s="9"/>
      <c r="AL223" s="11">
        <f t="shared" si="12"/>
        <v>0</v>
      </c>
      <c r="AM223" s="11">
        <f t="shared" si="13"/>
        <v>0</v>
      </c>
      <c r="AN223" s="47" t="e">
        <f t="shared" si="14"/>
        <v>#DIV/0!</v>
      </c>
      <c r="AO223" s="11">
        <f>AL223+AUG!AJ223+JUL!AJ223</f>
        <v>0</v>
      </c>
      <c r="AP223" s="11">
        <f>AM223+AUG!AK223+JUL!AK223</f>
        <v>0</v>
      </c>
      <c r="AQ223" s="196" t="e">
        <f t="shared" si="15"/>
        <v>#DIV/0!</v>
      </c>
    </row>
    <row r="224" spans="1:43" x14ac:dyDescent="0.25">
      <c r="A224" s="10">
        <v>223</v>
      </c>
      <c r="B224" s="11">
        <f>VLOOKUP($A224,Table2[[No]:[Date Student Last Attended Program
(mm/dd/yyyy)]],2,FALSE)</f>
        <v>0</v>
      </c>
      <c r="C224" s="11">
        <f>VLOOKUP($A224,Table2[[No]:[Date Student Last Attended Program
(mm/dd/yyyy)]],4,FALSE)</f>
        <v>0</v>
      </c>
      <c r="D224" s="11">
        <f>VLOOKUP($A224,Table2[[No]:[Date Student Last Attended Program
(mm/dd/yyyy)]],14,FALSE)</f>
        <v>0</v>
      </c>
      <c r="E224" s="207">
        <f>VLOOKUP($A224,Table2[[No]:[Date Student Last Attended Program
(mm/dd/yyyy)]],17,FALSE)</f>
        <v>0</v>
      </c>
      <c r="F224" s="207">
        <f>VLOOKUP($A224,Table2[[No]:[Date Student Last Attended Program
(mm/dd/yyyy)]],18,FALSE)</f>
        <v>0</v>
      </c>
      <c r="G224" s="209">
        <f>VLOOKUP($A224,Table2[[#All],[No]:[Which Group Does Student Participate In?
(optional)]],23,FALSE)</f>
        <v>0</v>
      </c>
      <c r="H224" s="29"/>
      <c r="I224" s="29"/>
      <c r="J224" s="29"/>
      <c r="K224" s="29"/>
      <c r="L224" s="29"/>
      <c r="M224" s="29"/>
      <c r="N224" s="29"/>
      <c r="O224" s="29"/>
      <c r="P224" s="29"/>
      <c r="Q224" s="29"/>
      <c r="R224" s="29"/>
      <c r="S224" s="9"/>
      <c r="T224" s="9"/>
      <c r="U224" s="9"/>
      <c r="V224" s="9"/>
      <c r="W224" s="9"/>
      <c r="X224" s="9"/>
      <c r="Y224" s="9"/>
      <c r="Z224" s="9"/>
      <c r="AA224" s="9"/>
      <c r="AB224" s="9"/>
      <c r="AC224" s="9"/>
      <c r="AD224" s="9"/>
      <c r="AE224" s="9"/>
      <c r="AF224" s="9"/>
      <c r="AG224" s="9"/>
      <c r="AH224" s="9"/>
      <c r="AI224" s="9"/>
      <c r="AJ224" s="9"/>
      <c r="AK224" s="9"/>
      <c r="AL224" s="11">
        <f t="shared" si="12"/>
        <v>0</v>
      </c>
      <c r="AM224" s="11">
        <f t="shared" si="13"/>
        <v>0</v>
      </c>
      <c r="AN224" s="47" t="e">
        <f t="shared" si="14"/>
        <v>#DIV/0!</v>
      </c>
      <c r="AO224" s="11">
        <f>AL224+AUG!AJ224+JUL!AJ224</f>
        <v>0</v>
      </c>
      <c r="AP224" s="11">
        <f>AM224+AUG!AK224+JUL!AK224</f>
        <v>0</v>
      </c>
      <c r="AQ224" s="196" t="e">
        <f t="shared" si="15"/>
        <v>#DIV/0!</v>
      </c>
    </row>
    <row r="225" spans="1:43" x14ac:dyDescent="0.25">
      <c r="A225" s="10">
        <v>224</v>
      </c>
      <c r="B225" s="11">
        <f>VLOOKUP($A225,Table2[[No]:[Date Student Last Attended Program
(mm/dd/yyyy)]],2,FALSE)</f>
        <v>0</v>
      </c>
      <c r="C225" s="11">
        <f>VLOOKUP($A225,Table2[[No]:[Date Student Last Attended Program
(mm/dd/yyyy)]],4,FALSE)</f>
        <v>0</v>
      </c>
      <c r="D225" s="11">
        <f>VLOOKUP($A225,Table2[[No]:[Date Student Last Attended Program
(mm/dd/yyyy)]],14,FALSE)</f>
        <v>0</v>
      </c>
      <c r="E225" s="207">
        <f>VLOOKUP($A225,Table2[[No]:[Date Student Last Attended Program
(mm/dd/yyyy)]],17,FALSE)</f>
        <v>0</v>
      </c>
      <c r="F225" s="207">
        <f>VLOOKUP($A225,Table2[[No]:[Date Student Last Attended Program
(mm/dd/yyyy)]],18,FALSE)</f>
        <v>0</v>
      </c>
      <c r="G225" s="209">
        <f>VLOOKUP($A225,Table2[[#All],[No]:[Which Group Does Student Participate In?
(optional)]],23,FALSE)</f>
        <v>0</v>
      </c>
      <c r="H225" s="29"/>
      <c r="I225" s="29"/>
      <c r="J225" s="29"/>
      <c r="K225" s="29"/>
      <c r="L225" s="29"/>
      <c r="M225" s="29"/>
      <c r="N225" s="29"/>
      <c r="O225" s="29"/>
      <c r="P225" s="29"/>
      <c r="Q225" s="29"/>
      <c r="R225" s="29"/>
      <c r="S225" s="9"/>
      <c r="T225" s="9"/>
      <c r="U225" s="9"/>
      <c r="V225" s="9"/>
      <c r="W225" s="9"/>
      <c r="X225" s="9"/>
      <c r="Y225" s="9"/>
      <c r="Z225" s="9"/>
      <c r="AA225" s="9"/>
      <c r="AB225" s="9"/>
      <c r="AC225" s="9"/>
      <c r="AD225" s="9"/>
      <c r="AE225" s="9"/>
      <c r="AF225" s="9"/>
      <c r="AG225" s="9"/>
      <c r="AH225" s="9"/>
      <c r="AI225" s="9"/>
      <c r="AJ225" s="9"/>
      <c r="AK225" s="9"/>
      <c r="AL225" s="11">
        <f t="shared" si="12"/>
        <v>0</v>
      </c>
      <c r="AM225" s="11">
        <f t="shared" si="13"/>
        <v>0</v>
      </c>
      <c r="AN225" s="47" t="e">
        <f t="shared" si="14"/>
        <v>#DIV/0!</v>
      </c>
      <c r="AO225" s="11">
        <f>AL225+AUG!AJ225+JUL!AJ225</f>
        <v>0</v>
      </c>
      <c r="AP225" s="11">
        <f>AM225+AUG!AK225+JUL!AK225</f>
        <v>0</v>
      </c>
      <c r="AQ225" s="196" t="e">
        <f t="shared" si="15"/>
        <v>#DIV/0!</v>
      </c>
    </row>
    <row r="226" spans="1:43" x14ac:dyDescent="0.25">
      <c r="A226" s="10">
        <v>225</v>
      </c>
      <c r="B226" s="11">
        <f>VLOOKUP($A226,Table2[[No]:[Date Student Last Attended Program
(mm/dd/yyyy)]],2,FALSE)</f>
        <v>0</v>
      </c>
      <c r="C226" s="11">
        <f>VLOOKUP($A226,Table2[[No]:[Date Student Last Attended Program
(mm/dd/yyyy)]],4,FALSE)</f>
        <v>0</v>
      </c>
      <c r="D226" s="11">
        <f>VLOOKUP($A226,Table2[[No]:[Date Student Last Attended Program
(mm/dd/yyyy)]],14,FALSE)</f>
        <v>0</v>
      </c>
      <c r="E226" s="207">
        <f>VLOOKUP($A226,Table2[[No]:[Date Student Last Attended Program
(mm/dd/yyyy)]],17,FALSE)</f>
        <v>0</v>
      </c>
      <c r="F226" s="207">
        <f>VLOOKUP($A226,Table2[[No]:[Date Student Last Attended Program
(mm/dd/yyyy)]],18,FALSE)</f>
        <v>0</v>
      </c>
      <c r="G226" s="209">
        <f>VLOOKUP($A226,Table2[[#All],[No]:[Which Group Does Student Participate In?
(optional)]],23,FALSE)</f>
        <v>0</v>
      </c>
      <c r="H226" s="29"/>
      <c r="I226" s="29"/>
      <c r="J226" s="29"/>
      <c r="K226" s="29"/>
      <c r="L226" s="29"/>
      <c r="M226" s="29"/>
      <c r="N226" s="29"/>
      <c r="O226" s="29"/>
      <c r="P226" s="29"/>
      <c r="Q226" s="29"/>
      <c r="R226" s="29"/>
      <c r="S226" s="9"/>
      <c r="T226" s="9"/>
      <c r="U226" s="9"/>
      <c r="V226" s="9"/>
      <c r="W226" s="9"/>
      <c r="X226" s="9"/>
      <c r="Y226" s="9"/>
      <c r="Z226" s="9"/>
      <c r="AA226" s="9"/>
      <c r="AB226" s="9"/>
      <c r="AC226" s="9"/>
      <c r="AD226" s="9"/>
      <c r="AE226" s="9"/>
      <c r="AF226" s="9"/>
      <c r="AG226" s="9"/>
      <c r="AH226" s="9"/>
      <c r="AI226" s="9"/>
      <c r="AJ226" s="9"/>
      <c r="AK226" s="9"/>
      <c r="AL226" s="11">
        <f t="shared" si="12"/>
        <v>0</v>
      </c>
      <c r="AM226" s="11">
        <f t="shared" si="13"/>
        <v>0</v>
      </c>
      <c r="AN226" s="47" t="e">
        <f t="shared" si="14"/>
        <v>#DIV/0!</v>
      </c>
      <c r="AO226" s="11">
        <f>AL226+AUG!AJ226+JUL!AJ226</f>
        <v>0</v>
      </c>
      <c r="AP226" s="11">
        <f>AM226+AUG!AK226+JUL!AK226</f>
        <v>0</v>
      </c>
      <c r="AQ226" s="196" t="e">
        <f t="shared" si="15"/>
        <v>#DIV/0!</v>
      </c>
    </row>
    <row r="227" spans="1:43" x14ac:dyDescent="0.25">
      <c r="A227" s="10">
        <v>226</v>
      </c>
      <c r="B227" s="11">
        <f>VLOOKUP($A227,Table2[[No]:[Date Student Last Attended Program
(mm/dd/yyyy)]],2,FALSE)</f>
        <v>0</v>
      </c>
      <c r="C227" s="11">
        <f>VLOOKUP($A227,Table2[[No]:[Date Student Last Attended Program
(mm/dd/yyyy)]],4,FALSE)</f>
        <v>0</v>
      </c>
      <c r="D227" s="11">
        <f>VLOOKUP($A227,Table2[[No]:[Date Student Last Attended Program
(mm/dd/yyyy)]],14,FALSE)</f>
        <v>0</v>
      </c>
      <c r="E227" s="207">
        <f>VLOOKUP($A227,Table2[[No]:[Date Student Last Attended Program
(mm/dd/yyyy)]],17,FALSE)</f>
        <v>0</v>
      </c>
      <c r="F227" s="207">
        <f>VLOOKUP($A227,Table2[[No]:[Date Student Last Attended Program
(mm/dd/yyyy)]],18,FALSE)</f>
        <v>0</v>
      </c>
      <c r="G227" s="209">
        <f>VLOOKUP($A227,Table2[[#All],[No]:[Which Group Does Student Participate In?
(optional)]],23,FALSE)</f>
        <v>0</v>
      </c>
      <c r="H227" s="29"/>
      <c r="I227" s="29"/>
      <c r="J227" s="29"/>
      <c r="K227" s="29"/>
      <c r="L227" s="29"/>
      <c r="M227" s="29"/>
      <c r="N227" s="29"/>
      <c r="O227" s="29"/>
      <c r="P227" s="29"/>
      <c r="Q227" s="29"/>
      <c r="R227" s="29"/>
      <c r="S227" s="9"/>
      <c r="T227" s="9"/>
      <c r="U227" s="9"/>
      <c r="V227" s="9"/>
      <c r="W227" s="9"/>
      <c r="X227" s="9"/>
      <c r="Y227" s="9"/>
      <c r="Z227" s="9"/>
      <c r="AA227" s="9"/>
      <c r="AB227" s="9"/>
      <c r="AC227" s="9"/>
      <c r="AD227" s="9"/>
      <c r="AE227" s="9"/>
      <c r="AF227" s="9"/>
      <c r="AG227" s="9"/>
      <c r="AH227" s="9"/>
      <c r="AI227" s="9"/>
      <c r="AJ227" s="9"/>
      <c r="AK227" s="9"/>
      <c r="AL227" s="11">
        <f t="shared" si="12"/>
        <v>0</v>
      </c>
      <c r="AM227" s="11">
        <f t="shared" si="13"/>
        <v>0</v>
      </c>
      <c r="AN227" s="47" t="e">
        <f t="shared" si="14"/>
        <v>#DIV/0!</v>
      </c>
      <c r="AO227" s="11">
        <f>AL227+AUG!AJ227+JUL!AJ227</f>
        <v>0</v>
      </c>
      <c r="AP227" s="11">
        <f>AM227+AUG!AK227+JUL!AK227</f>
        <v>0</v>
      </c>
      <c r="AQ227" s="196" t="e">
        <f t="shared" si="15"/>
        <v>#DIV/0!</v>
      </c>
    </row>
    <row r="228" spans="1:43" x14ac:dyDescent="0.25">
      <c r="A228" s="10">
        <v>227</v>
      </c>
      <c r="B228" s="11">
        <f>VLOOKUP($A228,Table2[[No]:[Date Student Last Attended Program
(mm/dd/yyyy)]],2,FALSE)</f>
        <v>0</v>
      </c>
      <c r="C228" s="11">
        <f>VLOOKUP($A228,Table2[[No]:[Date Student Last Attended Program
(mm/dd/yyyy)]],4,FALSE)</f>
        <v>0</v>
      </c>
      <c r="D228" s="11">
        <f>VLOOKUP($A228,Table2[[No]:[Date Student Last Attended Program
(mm/dd/yyyy)]],14,FALSE)</f>
        <v>0</v>
      </c>
      <c r="E228" s="207">
        <f>VLOOKUP($A228,Table2[[No]:[Date Student Last Attended Program
(mm/dd/yyyy)]],17,FALSE)</f>
        <v>0</v>
      </c>
      <c r="F228" s="207">
        <f>VLOOKUP($A228,Table2[[No]:[Date Student Last Attended Program
(mm/dd/yyyy)]],18,FALSE)</f>
        <v>0</v>
      </c>
      <c r="G228" s="209">
        <f>VLOOKUP($A228,Table2[[#All],[No]:[Which Group Does Student Participate In?
(optional)]],23,FALSE)</f>
        <v>0</v>
      </c>
      <c r="H228" s="29"/>
      <c r="I228" s="29"/>
      <c r="J228" s="29"/>
      <c r="K228" s="29"/>
      <c r="L228" s="29"/>
      <c r="M228" s="29"/>
      <c r="N228" s="29"/>
      <c r="O228" s="29"/>
      <c r="P228" s="29"/>
      <c r="Q228" s="29"/>
      <c r="R228" s="29"/>
      <c r="S228" s="9"/>
      <c r="T228" s="9"/>
      <c r="U228" s="9"/>
      <c r="V228" s="9"/>
      <c r="W228" s="9"/>
      <c r="X228" s="9"/>
      <c r="Y228" s="9"/>
      <c r="Z228" s="9"/>
      <c r="AA228" s="9"/>
      <c r="AB228" s="9"/>
      <c r="AC228" s="9"/>
      <c r="AD228" s="9"/>
      <c r="AE228" s="9"/>
      <c r="AF228" s="9"/>
      <c r="AG228" s="9"/>
      <c r="AH228" s="9"/>
      <c r="AI228" s="9"/>
      <c r="AJ228" s="9"/>
      <c r="AK228" s="9"/>
      <c r="AL228" s="11">
        <f t="shared" si="12"/>
        <v>0</v>
      </c>
      <c r="AM228" s="11">
        <f t="shared" si="13"/>
        <v>0</v>
      </c>
      <c r="AN228" s="47" t="e">
        <f t="shared" si="14"/>
        <v>#DIV/0!</v>
      </c>
      <c r="AO228" s="11">
        <f>AL228+AUG!AJ228+JUL!AJ228</f>
        <v>0</v>
      </c>
      <c r="AP228" s="11">
        <f>AM228+AUG!AK228+JUL!AK228</f>
        <v>0</v>
      </c>
      <c r="AQ228" s="196" t="e">
        <f t="shared" si="15"/>
        <v>#DIV/0!</v>
      </c>
    </row>
    <row r="229" spans="1:43" x14ac:dyDescent="0.25">
      <c r="A229" s="10">
        <v>228</v>
      </c>
      <c r="B229" s="11">
        <f>VLOOKUP($A229,Table2[[No]:[Date Student Last Attended Program
(mm/dd/yyyy)]],2,FALSE)</f>
        <v>0</v>
      </c>
      <c r="C229" s="11">
        <f>VLOOKUP($A229,Table2[[No]:[Date Student Last Attended Program
(mm/dd/yyyy)]],4,FALSE)</f>
        <v>0</v>
      </c>
      <c r="D229" s="11">
        <f>VLOOKUP($A229,Table2[[No]:[Date Student Last Attended Program
(mm/dd/yyyy)]],14,FALSE)</f>
        <v>0</v>
      </c>
      <c r="E229" s="207">
        <f>VLOOKUP($A229,Table2[[No]:[Date Student Last Attended Program
(mm/dd/yyyy)]],17,FALSE)</f>
        <v>0</v>
      </c>
      <c r="F229" s="207">
        <f>VLOOKUP($A229,Table2[[No]:[Date Student Last Attended Program
(mm/dd/yyyy)]],18,FALSE)</f>
        <v>0</v>
      </c>
      <c r="G229" s="209">
        <f>VLOOKUP($A229,Table2[[#All],[No]:[Which Group Does Student Participate In?
(optional)]],23,FALSE)</f>
        <v>0</v>
      </c>
      <c r="H229" s="29"/>
      <c r="I229" s="29"/>
      <c r="J229" s="29"/>
      <c r="K229" s="29"/>
      <c r="L229" s="29"/>
      <c r="M229" s="29"/>
      <c r="N229" s="29"/>
      <c r="O229" s="29"/>
      <c r="P229" s="29"/>
      <c r="Q229" s="29"/>
      <c r="R229" s="29"/>
      <c r="S229" s="9"/>
      <c r="T229" s="9"/>
      <c r="U229" s="9"/>
      <c r="V229" s="9"/>
      <c r="W229" s="9"/>
      <c r="X229" s="9"/>
      <c r="Y229" s="9"/>
      <c r="Z229" s="9"/>
      <c r="AA229" s="9"/>
      <c r="AB229" s="9"/>
      <c r="AC229" s="9"/>
      <c r="AD229" s="9"/>
      <c r="AE229" s="9"/>
      <c r="AF229" s="9"/>
      <c r="AG229" s="9"/>
      <c r="AH229" s="9"/>
      <c r="AI229" s="9"/>
      <c r="AJ229" s="9"/>
      <c r="AK229" s="9"/>
      <c r="AL229" s="11">
        <f t="shared" si="12"/>
        <v>0</v>
      </c>
      <c r="AM229" s="11">
        <f t="shared" si="13"/>
        <v>0</v>
      </c>
      <c r="AN229" s="47" t="e">
        <f t="shared" si="14"/>
        <v>#DIV/0!</v>
      </c>
      <c r="AO229" s="11">
        <f>AL229+AUG!AJ229+JUL!AJ229</f>
        <v>0</v>
      </c>
      <c r="AP229" s="11">
        <f>AM229+AUG!AK229+JUL!AK229</f>
        <v>0</v>
      </c>
      <c r="AQ229" s="196" t="e">
        <f t="shared" si="15"/>
        <v>#DIV/0!</v>
      </c>
    </row>
    <row r="230" spans="1:43" x14ac:dyDescent="0.25">
      <c r="A230" s="10">
        <v>229</v>
      </c>
      <c r="B230" s="11">
        <f>VLOOKUP($A230,Table2[[No]:[Date Student Last Attended Program
(mm/dd/yyyy)]],2,FALSE)</f>
        <v>0</v>
      </c>
      <c r="C230" s="11">
        <f>VLOOKUP($A230,Table2[[No]:[Date Student Last Attended Program
(mm/dd/yyyy)]],4,FALSE)</f>
        <v>0</v>
      </c>
      <c r="D230" s="11">
        <f>VLOOKUP($A230,Table2[[No]:[Date Student Last Attended Program
(mm/dd/yyyy)]],14,FALSE)</f>
        <v>0</v>
      </c>
      <c r="E230" s="207">
        <f>VLOOKUP($A230,Table2[[No]:[Date Student Last Attended Program
(mm/dd/yyyy)]],17,FALSE)</f>
        <v>0</v>
      </c>
      <c r="F230" s="207">
        <f>VLOOKUP($A230,Table2[[No]:[Date Student Last Attended Program
(mm/dd/yyyy)]],18,FALSE)</f>
        <v>0</v>
      </c>
      <c r="G230" s="209">
        <f>VLOOKUP($A230,Table2[[#All],[No]:[Which Group Does Student Participate In?
(optional)]],23,FALSE)</f>
        <v>0</v>
      </c>
      <c r="H230" s="29"/>
      <c r="I230" s="29"/>
      <c r="J230" s="29"/>
      <c r="K230" s="29"/>
      <c r="L230" s="29"/>
      <c r="M230" s="29"/>
      <c r="N230" s="29"/>
      <c r="O230" s="29"/>
      <c r="P230" s="29"/>
      <c r="Q230" s="29"/>
      <c r="R230" s="29"/>
      <c r="S230" s="9"/>
      <c r="T230" s="9"/>
      <c r="U230" s="9"/>
      <c r="V230" s="9"/>
      <c r="W230" s="9"/>
      <c r="X230" s="9"/>
      <c r="Y230" s="9"/>
      <c r="Z230" s="9"/>
      <c r="AA230" s="9"/>
      <c r="AB230" s="9"/>
      <c r="AC230" s="9"/>
      <c r="AD230" s="9"/>
      <c r="AE230" s="9"/>
      <c r="AF230" s="9"/>
      <c r="AG230" s="9"/>
      <c r="AH230" s="9"/>
      <c r="AI230" s="9"/>
      <c r="AJ230" s="9"/>
      <c r="AK230" s="9"/>
      <c r="AL230" s="11">
        <f t="shared" si="12"/>
        <v>0</v>
      </c>
      <c r="AM230" s="11">
        <f t="shared" si="13"/>
        <v>0</v>
      </c>
      <c r="AN230" s="47" t="e">
        <f t="shared" si="14"/>
        <v>#DIV/0!</v>
      </c>
      <c r="AO230" s="11">
        <f>AL230+AUG!AJ230+JUL!AJ230</f>
        <v>0</v>
      </c>
      <c r="AP230" s="11">
        <f>AM230+AUG!AK230+JUL!AK230</f>
        <v>0</v>
      </c>
      <c r="AQ230" s="196" t="e">
        <f t="shared" si="15"/>
        <v>#DIV/0!</v>
      </c>
    </row>
    <row r="231" spans="1:43" x14ac:dyDescent="0.25">
      <c r="A231" s="10">
        <v>230</v>
      </c>
      <c r="B231" s="11">
        <f>VLOOKUP($A231,Table2[[No]:[Date Student Last Attended Program
(mm/dd/yyyy)]],2,FALSE)</f>
        <v>0</v>
      </c>
      <c r="C231" s="11">
        <f>VLOOKUP($A231,Table2[[No]:[Date Student Last Attended Program
(mm/dd/yyyy)]],4,FALSE)</f>
        <v>0</v>
      </c>
      <c r="D231" s="11">
        <f>VLOOKUP($A231,Table2[[No]:[Date Student Last Attended Program
(mm/dd/yyyy)]],14,FALSE)</f>
        <v>0</v>
      </c>
      <c r="E231" s="207">
        <f>VLOOKUP($A231,Table2[[No]:[Date Student Last Attended Program
(mm/dd/yyyy)]],17,FALSE)</f>
        <v>0</v>
      </c>
      <c r="F231" s="207">
        <f>VLOOKUP($A231,Table2[[No]:[Date Student Last Attended Program
(mm/dd/yyyy)]],18,FALSE)</f>
        <v>0</v>
      </c>
      <c r="G231" s="209">
        <f>VLOOKUP($A231,Table2[[#All],[No]:[Which Group Does Student Participate In?
(optional)]],23,FALSE)</f>
        <v>0</v>
      </c>
      <c r="H231" s="29"/>
      <c r="I231" s="29"/>
      <c r="J231" s="29"/>
      <c r="K231" s="29"/>
      <c r="L231" s="29"/>
      <c r="M231" s="29"/>
      <c r="N231" s="29"/>
      <c r="O231" s="29"/>
      <c r="P231" s="29"/>
      <c r="Q231" s="29"/>
      <c r="R231" s="29"/>
      <c r="S231" s="9"/>
      <c r="T231" s="9"/>
      <c r="U231" s="9"/>
      <c r="V231" s="9"/>
      <c r="W231" s="9"/>
      <c r="X231" s="9"/>
      <c r="Y231" s="9"/>
      <c r="Z231" s="9"/>
      <c r="AA231" s="9"/>
      <c r="AB231" s="9"/>
      <c r="AC231" s="9"/>
      <c r="AD231" s="9"/>
      <c r="AE231" s="9"/>
      <c r="AF231" s="9"/>
      <c r="AG231" s="9"/>
      <c r="AH231" s="9"/>
      <c r="AI231" s="9"/>
      <c r="AJ231" s="9"/>
      <c r="AK231" s="9"/>
      <c r="AL231" s="11">
        <f t="shared" si="12"/>
        <v>0</v>
      </c>
      <c r="AM231" s="11">
        <f t="shared" si="13"/>
        <v>0</v>
      </c>
      <c r="AN231" s="47" t="e">
        <f t="shared" si="14"/>
        <v>#DIV/0!</v>
      </c>
      <c r="AO231" s="11">
        <f>AL231+AUG!AJ231+JUL!AJ231</f>
        <v>0</v>
      </c>
      <c r="AP231" s="11">
        <f>AM231+AUG!AK231+JUL!AK231</f>
        <v>0</v>
      </c>
      <c r="AQ231" s="196" t="e">
        <f t="shared" si="15"/>
        <v>#DIV/0!</v>
      </c>
    </row>
    <row r="232" spans="1:43" x14ac:dyDescent="0.25">
      <c r="A232" s="10">
        <v>231</v>
      </c>
      <c r="B232" s="11">
        <f>VLOOKUP($A232,Table2[[No]:[Date Student Last Attended Program
(mm/dd/yyyy)]],2,FALSE)</f>
        <v>0</v>
      </c>
      <c r="C232" s="11">
        <f>VLOOKUP($A232,Table2[[No]:[Date Student Last Attended Program
(mm/dd/yyyy)]],4,FALSE)</f>
        <v>0</v>
      </c>
      <c r="D232" s="11">
        <f>VLOOKUP($A232,Table2[[No]:[Date Student Last Attended Program
(mm/dd/yyyy)]],14,FALSE)</f>
        <v>0</v>
      </c>
      <c r="E232" s="207">
        <f>VLOOKUP($A232,Table2[[No]:[Date Student Last Attended Program
(mm/dd/yyyy)]],17,FALSE)</f>
        <v>0</v>
      </c>
      <c r="F232" s="207">
        <f>VLOOKUP($A232,Table2[[No]:[Date Student Last Attended Program
(mm/dd/yyyy)]],18,FALSE)</f>
        <v>0</v>
      </c>
      <c r="G232" s="209">
        <f>VLOOKUP($A232,Table2[[#All],[No]:[Which Group Does Student Participate In?
(optional)]],23,FALSE)</f>
        <v>0</v>
      </c>
      <c r="H232" s="29"/>
      <c r="I232" s="29"/>
      <c r="J232" s="29"/>
      <c r="K232" s="29"/>
      <c r="L232" s="29"/>
      <c r="M232" s="29"/>
      <c r="N232" s="29"/>
      <c r="O232" s="29"/>
      <c r="P232" s="29"/>
      <c r="Q232" s="29"/>
      <c r="R232" s="29"/>
      <c r="S232" s="9"/>
      <c r="T232" s="9"/>
      <c r="U232" s="9"/>
      <c r="V232" s="9"/>
      <c r="W232" s="9"/>
      <c r="X232" s="9"/>
      <c r="Y232" s="9"/>
      <c r="Z232" s="9"/>
      <c r="AA232" s="9"/>
      <c r="AB232" s="9"/>
      <c r="AC232" s="9"/>
      <c r="AD232" s="9"/>
      <c r="AE232" s="9"/>
      <c r="AF232" s="9"/>
      <c r="AG232" s="9"/>
      <c r="AH232" s="9"/>
      <c r="AI232" s="9"/>
      <c r="AJ232" s="9"/>
      <c r="AK232" s="9"/>
      <c r="AL232" s="11">
        <f t="shared" si="12"/>
        <v>0</v>
      </c>
      <c r="AM232" s="11">
        <f t="shared" si="13"/>
        <v>0</v>
      </c>
      <c r="AN232" s="47" t="e">
        <f t="shared" si="14"/>
        <v>#DIV/0!</v>
      </c>
      <c r="AO232" s="11">
        <f>AL232+AUG!AJ232+JUL!AJ232</f>
        <v>0</v>
      </c>
      <c r="AP232" s="11">
        <f>AM232+AUG!AK232+JUL!AK232</f>
        <v>0</v>
      </c>
      <c r="AQ232" s="196" t="e">
        <f t="shared" si="15"/>
        <v>#DIV/0!</v>
      </c>
    </row>
    <row r="233" spans="1:43" x14ac:dyDescent="0.25">
      <c r="A233" s="10">
        <v>232</v>
      </c>
      <c r="B233" s="11">
        <f>VLOOKUP($A233,Table2[[No]:[Date Student Last Attended Program
(mm/dd/yyyy)]],2,FALSE)</f>
        <v>0</v>
      </c>
      <c r="C233" s="11">
        <f>VLOOKUP($A233,Table2[[No]:[Date Student Last Attended Program
(mm/dd/yyyy)]],4,FALSE)</f>
        <v>0</v>
      </c>
      <c r="D233" s="11">
        <f>VLOOKUP($A233,Table2[[No]:[Date Student Last Attended Program
(mm/dd/yyyy)]],14,FALSE)</f>
        <v>0</v>
      </c>
      <c r="E233" s="207">
        <f>VLOOKUP($A233,Table2[[No]:[Date Student Last Attended Program
(mm/dd/yyyy)]],17,FALSE)</f>
        <v>0</v>
      </c>
      <c r="F233" s="207">
        <f>VLOOKUP($A233,Table2[[No]:[Date Student Last Attended Program
(mm/dd/yyyy)]],18,FALSE)</f>
        <v>0</v>
      </c>
      <c r="G233" s="209">
        <f>VLOOKUP($A233,Table2[[#All],[No]:[Which Group Does Student Participate In?
(optional)]],23,FALSE)</f>
        <v>0</v>
      </c>
      <c r="H233" s="29"/>
      <c r="I233" s="29"/>
      <c r="J233" s="29"/>
      <c r="K233" s="29"/>
      <c r="L233" s="29"/>
      <c r="M233" s="29"/>
      <c r="N233" s="29"/>
      <c r="O233" s="29"/>
      <c r="P233" s="29"/>
      <c r="Q233" s="29"/>
      <c r="R233" s="29"/>
      <c r="S233" s="9"/>
      <c r="T233" s="9"/>
      <c r="U233" s="9"/>
      <c r="V233" s="9"/>
      <c r="W233" s="9"/>
      <c r="X233" s="9"/>
      <c r="Y233" s="9"/>
      <c r="Z233" s="9"/>
      <c r="AA233" s="9"/>
      <c r="AB233" s="9"/>
      <c r="AC233" s="9"/>
      <c r="AD233" s="9"/>
      <c r="AE233" s="9"/>
      <c r="AF233" s="9"/>
      <c r="AG233" s="9"/>
      <c r="AH233" s="9"/>
      <c r="AI233" s="9"/>
      <c r="AJ233" s="9"/>
      <c r="AK233" s="9"/>
      <c r="AL233" s="11">
        <f t="shared" si="12"/>
        <v>0</v>
      </c>
      <c r="AM233" s="11">
        <f t="shared" si="13"/>
        <v>0</v>
      </c>
      <c r="AN233" s="47" t="e">
        <f t="shared" si="14"/>
        <v>#DIV/0!</v>
      </c>
      <c r="AO233" s="11">
        <f>AL233+AUG!AJ233+JUL!AJ233</f>
        <v>0</v>
      </c>
      <c r="AP233" s="11">
        <f>AM233+AUG!AK233+JUL!AK233</f>
        <v>0</v>
      </c>
      <c r="AQ233" s="196" t="e">
        <f t="shared" si="15"/>
        <v>#DIV/0!</v>
      </c>
    </row>
    <row r="234" spans="1:43" x14ac:dyDescent="0.25">
      <c r="A234" s="10">
        <v>233</v>
      </c>
      <c r="B234" s="11">
        <f>VLOOKUP($A234,Table2[[No]:[Date Student Last Attended Program
(mm/dd/yyyy)]],2,FALSE)</f>
        <v>0</v>
      </c>
      <c r="C234" s="11">
        <f>VLOOKUP($A234,Table2[[No]:[Date Student Last Attended Program
(mm/dd/yyyy)]],4,FALSE)</f>
        <v>0</v>
      </c>
      <c r="D234" s="11">
        <f>VLOOKUP($A234,Table2[[No]:[Date Student Last Attended Program
(mm/dd/yyyy)]],14,FALSE)</f>
        <v>0</v>
      </c>
      <c r="E234" s="207">
        <f>VLOOKUP($A234,Table2[[No]:[Date Student Last Attended Program
(mm/dd/yyyy)]],17,FALSE)</f>
        <v>0</v>
      </c>
      <c r="F234" s="207">
        <f>VLOOKUP($A234,Table2[[No]:[Date Student Last Attended Program
(mm/dd/yyyy)]],18,FALSE)</f>
        <v>0</v>
      </c>
      <c r="G234" s="209">
        <f>VLOOKUP($A234,Table2[[#All],[No]:[Which Group Does Student Participate In?
(optional)]],23,FALSE)</f>
        <v>0</v>
      </c>
      <c r="H234" s="29"/>
      <c r="I234" s="29"/>
      <c r="J234" s="29"/>
      <c r="K234" s="29"/>
      <c r="L234" s="29"/>
      <c r="M234" s="29"/>
      <c r="N234" s="29"/>
      <c r="O234" s="29"/>
      <c r="P234" s="29"/>
      <c r="Q234" s="29"/>
      <c r="R234" s="29"/>
      <c r="S234" s="9"/>
      <c r="T234" s="9"/>
      <c r="U234" s="9"/>
      <c r="V234" s="9"/>
      <c r="W234" s="9"/>
      <c r="X234" s="9"/>
      <c r="Y234" s="9"/>
      <c r="Z234" s="9"/>
      <c r="AA234" s="9"/>
      <c r="AB234" s="9"/>
      <c r="AC234" s="9"/>
      <c r="AD234" s="9"/>
      <c r="AE234" s="9"/>
      <c r="AF234" s="9"/>
      <c r="AG234" s="9"/>
      <c r="AH234" s="9"/>
      <c r="AI234" s="9"/>
      <c r="AJ234" s="9"/>
      <c r="AK234" s="9"/>
      <c r="AL234" s="11">
        <f t="shared" si="12"/>
        <v>0</v>
      </c>
      <c r="AM234" s="11">
        <f t="shared" si="13"/>
        <v>0</v>
      </c>
      <c r="AN234" s="47" t="e">
        <f t="shared" si="14"/>
        <v>#DIV/0!</v>
      </c>
      <c r="AO234" s="11">
        <f>AL234+AUG!AJ234+JUL!AJ234</f>
        <v>0</v>
      </c>
      <c r="AP234" s="11">
        <f>AM234+AUG!AK234+JUL!AK234</f>
        <v>0</v>
      </c>
      <c r="AQ234" s="196" t="e">
        <f t="shared" si="15"/>
        <v>#DIV/0!</v>
      </c>
    </row>
    <row r="235" spans="1:43" x14ac:dyDescent="0.25">
      <c r="A235" s="10">
        <v>234</v>
      </c>
      <c r="B235" s="11">
        <f>VLOOKUP($A235,Table2[[No]:[Date Student Last Attended Program
(mm/dd/yyyy)]],2,FALSE)</f>
        <v>0</v>
      </c>
      <c r="C235" s="11">
        <f>VLOOKUP($A235,Table2[[No]:[Date Student Last Attended Program
(mm/dd/yyyy)]],4,FALSE)</f>
        <v>0</v>
      </c>
      <c r="D235" s="11">
        <f>VLOOKUP($A235,Table2[[No]:[Date Student Last Attended Program
(mm/dd/yyyy)]],14,FALSE)</f>
        <v>0</v>
      </c>
      <c r="E235" s="207">
        <f>VLOOKUP($A235,Table2[[No]:[Date Student Last Attended Program
(mm/dd/yyyy)]],17,FALSE)</f>
        <v>0</v>
      </c>
      <c r="F235" s="207">
        <f>VLOOKUP($A235,Table2[[No]:[Date Student Last Attended Program
(mm/dd/yyyy)]],18,FALSE)</f>
        <v>0</v>
      </c>
      <c r="G235" s="209">
        <f>VLOOKUP($A235,Table2[[#All],[No]:[Which Group Does Student Participate In?
(optional)]],23,FALSE)</f>
        <v>0</v>
      </c>
      <c r="H235" s="29"/>
      <c r="I235" s="29"/>
      <c r="J235" s="29"/>
      <c r="K235" s="29"/>
      <c r="L235" s="29"/>
      <c r="M235" s="29"/>
      <c r="N235" s="29"/>
      <c r="O235" s="29"/>
      <c r="P235" s="29"/>
      <c r="Q235" s="29"/>
      <c r="R235" s="29"/>
      <c r="S235" s="9"/>
      <c r="T235" s="9"/>
      <c r="U235" s="9"/>
      <c r="V235" s="9"/>
      <c r="W235" s="9"/>
      <c r="X235" s="9"/>
      <c r="Y235" s="9"/>
      <c r="Z235" s="9"/>
      <c r="AA235" s="9"/>
      <c r="AB235" s="9"/>
      <c r="AC235" s="9"/>
      <c r="AD235" s="9"/>
      <c r="AE235" s="9"/>
      <c r="AF235" s="9"/>
      <c r="AG235" s="9"/>
      <c r="AH235" s="9"/>
      <c r="AI235" s="9"/>
      <c r="AJ235" s="9"/>
      <c r="AK235" s="9"/>
      <c r="AL235" s="11">
        <f t="shared" si="12"/>
        <v>0</v>
      </c>
      <c r="AM235" s="11">
        <f t="shared" si="13"/>
        <v>0</v>
      </c>
      <c r="AN235" s="47" t="e">
        <f t="shared" si="14"/>
        <v>#DIV/0!</v>
      </c>
      <c r="AO235" s="11">
        <f>AL235+AUG!AJ235+JUL!AJ235</f>
        <v>0</v>
      </c>
      <c r="AP235" s="11">
        <f>AM235+AUG!AK235+JUL!AK235</f>
        <v>0</v>
      </c>
      <c r="AQ235" s="196" t="e">
        <f t="shared" si="15"/>
        <v>#DIV/0!</v>
      </c>
    </row>
    <row r="236" spans="1:43" x14ac:dyDescent="0.25">
      <c r="A236" s="10">
        <v>235</v>
      </c>
      <c r="B236" s="11">
        <f>VLOOKUP($A236,Table2[[No]:[Date Student Last Attended Program
(mm/dd/yyyy)]],2,FALSE)</f>
        <v>0</v>
      </c>
      <c r="C236" s="11">
        <f>VLOOKUP($A236,Table2[[No]:[Date Student Last Attended Program
(mm/dd/yyyy)]],4,FALSE)</f>
        <v>0</v>
      </c>
      <c r="D236" s="11">
        <f>VLOOKUP($A236,Table2[[No]:[Date Student Last Attended Program
(mm/dd/yyyy)]],14,FALSE)</f>
        <v>0</v>
      </c>
      <c r="E236" s="207">
        <f>VLOOKUP($A236,Table2[[No]:[Date Student Last Attended Program
(mm/dd/yyyy)]],17,FALSE)</f>
        <v>0</v>
      </c>
      <c r="F236" s="207">
        <f>VLOOKUP($A236,Table2[[No]:[Date Student Last Attended Program
(mm/dd/yyyy)]],18,FALSE)</f>
        <v>0</v>
      </c>
      <c r="G236" s="209">
        <f>VLOOKUP($A236,Table2[[#All],[No]:[Which Group Does Student Participate In?
(optional)]],23,FALSE)</f>
        <v>0</v>
      </c>
      <c r="H236" s="29"/>
      <c r="I236" s="29"/>
      <c r="J236" s="29"/>
      <c r="K236" s="29"/>
      <c r="L236" s="29"/>
      <c r="M236" s="29"/>
      <c r="N236" s="29"/>
      <c r="O236" s="29"/>
      <c r="P236" s="29"/>
      <c r="Q236" s="29"/>
      <c r="R236" s="29"/>
      <c r="S236" s="9"/>
      <c r="T236" s="9"/>
      <c r="U236" s="9"/>
      <c r="V236" s="9"/>
      <c r="W236" s="9"/>
      <c r="X236" s="9"/>
      <c r="Y236" s="9"/>
      <c r="Z236" s="9"/>
      <c r="AA236" s="9"/>
      <c r="AB236" s="9"/>
      <c r="AC236" s="9"/>
      <c r="AD236" s="9"/>
      <c r="AE236" s="9"/>
      <c r="AF236" s="9"/>
      <c r="AG236" s="9"/>
      <c r="AH236" s="9"/>
      <c r="AI236" s="9"/>
      <c r="AJ236" s="9"/>
      <c r="AK236" s="9"/>
      <c r="AL236" s="11">
        <f t="shared" si="12"/>
        <v>0</v>
      </c>
      <c r="AM236" s="11">
        <f t="shared" si="13"/>
        <v>0</v>
      </c>
      <c r="AN236" s="47" t="e">
        <f t="shared" si="14"/>
        <v>#DIV/0!</v>
      </c>
      <c r="AO236" s="11">
        <f>AL236+AUG!AJ236+JUL!AJ236</f>
        <v>0</v>
      </c>
      <c r="AP236" s="11">
        <f>AM236+AUG!AK236+JUL!AK236</f>
        <v>0</v>
      </c>
      <c r="AQ236" s="196" t="e">
        <f t="shared" si="15"/>
        <v>#DIV/0!</v>
      </c>
    </row>
    <row r="237" spans="1:43" x14ac:dyDescent="0.25">
      <c r="A237" s="10">
        <v>236</v>
      </c>
      <c r="B237" s="11">
        <f>VLOOKUP($A237,Table2[[No]:[Date Student Last Attended Program
(mm/dd/yyyy)]],2,FALSE)</f>
        <v>0</v>
      </c>
      <c r="C237" s="11">
        <f>VLOOKUP($A237,Table2[[No]:[Date Student Last Attended Program
(mm/dd/yyyy)]],4,FALSE)</f>
        <v>0</v>
      </c>
      <c r="D237" s="11">
        <f>VLOOKUP($A237,Table2[[No]:[Date Student Last Attended Program
(mm/dd/yyyy)]],14,FALSE)</f>
        <v>0</v>
      </c>
      <c r="E237" s="207">
        <f>VLOOKUP($A237,Table2[[No]:[Date Student Last Attended Program
(mm/dd/yyyy)]],17,FALSE)</f>
        <v>0</v>
      </c>
      <c r="F237" s="207">
        <f>VLOOKUP($A237,Table2[[No]:[Date Student Last Attended Program
(mm/dd/yyyy)]],18,FALSE)</f>
        <v>0</v>
      </c>
      <c r="G237" s="209">
        <f>VLOOKUP($A237,Table2[[#All],[No]:[Which Group Does Student Participate In?
(optional)]],23,FALSE)</f>
        <v>0</v>
      </c>
      <c r="H237" s="29"/>
      <c r="I237" s="29"/>
      <c r="J237" s="29"/>
      <c r="K237" s="29"/>
      <c r="L237" s="29"/>
      <c r="M237" s="29"/>
      <c r="N237" s="29"/>
      <c r="O237" s="29"/>
      <c r="P237" s="29"/>
      <c r="Q237" s="29"/>
      <c r="R237" s="29"/>
      <c r="S237" s="9"/>
      <c r="T237" s="9"/>
      <c r="U237" s="9"/>
      <c r="V237" s="9"/>
      <c r="W237" s="9"/>
      <c r="X237" s="9"/>
      <c r="Y237" s="9"/>
      <c r="Z237" s="9"/>
      <c r="AA237" s="9"/>
      <c r="AB237" s="9"/>
      <c r="AC237" s="9"/>
      <c r="AD237" s="9"/>
      <c r="AE237" s="9"/>
      <c r="AF237" s="9"/>
      <c r="AG237" s="9"/>
      <c r="AH237" s="9"/>
      <c r="AI237" s="9"/>
      <c r="AJ237" s="9"/>
      <c r="AK237" s="9"/>
      <c r="AL237" s="11">
        <f t="shared" si="12"/>
        <v>0</v>
      </c>
      <c r="AM237" s="11">
        <f t="shared" si="13"/>
        <v>0</v>
      </c>
      <c r="AN237" s="47" t="e">
        <f t="shared" si="14"/>
        <v>#DIV/0!</v>
      </c>
      <c r="AO237" s="11">
        <f>AL237+AUG!AJ237+JUL!AJ237</f>
        <v>0</v>
      </c>
      <c r="AP237" s="11">
        <f>AM237+AUG!AK237+JUL!AK237</f>
        <v>0</v>
      </c>
      <c r="AQ237" s="196" t="e">
        <f t="shared" si="15"/>
        <v>#DIV/0!</v>
      </c>
    </row>
    <row r="238" spans="1:43" x14ac:dyDescent="0.25">
      <c r="A238" s="10">
        <v>237</v>
      </c>
      <c r="B238" s="11">
        <f>VLOOKUP($A238,Table2[[No]:[Date Student Last Attended Program
(mm/dd/yyyy)]],2,FALSE)</f>
        <v>0</v>
      </c>
      <c r="C238" s="11">
        <f>VLOOKUP($A238,Table2[[No]:[Date Student Last Attended Program
(mm/dd/yyyy)]],4,FALSE)</f>
        <v>0</v>
      </c>
      <c r="D238" s="11">
        <f>VLOOKUP($A238,Table2[[No]:[Date Student Last Attended Program
(mm/dd/yyyy)]],14,FALSE)</f>
        <v>0</v>
      </c>
      <c r="E238" s="207">
        <f>VLOOKUP($A238,Table2[[No]:[Date Student Last Attended Program
(mm/dd/yyyy)]],17,FALSE)</f>
        <v>0</v>
      </c>
      <c r="F238" s="207">
        <f>VLOOKUP($A238,Table2[[No]:[Date Student Last Attended Program
(mm/dd/yyyy)]],18,FALSE)</f>
        <v>0</v>
      </c>
      <c r="G238" s="209">
        <f>VLOOKUP($A238,Table2[[#All],[No]:[Which Group Does Student Participate In?
(optional)]],23,FALSE)</f>
        <v>0</v>
      </c>
      <c r="H238" s="29"/>
      <c r="I238" s="29"/>
      <c r="J238" s="29"/>
      <c r="K238" s="29"/>
      <c r="L238" s="29"/>
      <c r="M238" s="29"/>
      <c r="N238" s="29"/>
      <c r="O238" s="29"/>
      <c r="P238" s="29"/>
      <c r="Q238" s="29"/>
      <c r="R238" s="29"/>
      <c r="S238" s="9"/>
      <c r="T238" s="9"/>
      <c r="U238" s="9"/>
      <c r="V238" s="9"/>
      <c r="W238" s="9"/>
      <c r="X238" s="9"/>
      <c r="Y238" s="9"/>
      <c r="Z238" s="9"/>
      <c r="AA238" s="9"/>
      <c r="AB238" s="9"/>
      <c r="AC238" s="9"/>
      <c r="AD238" s="9"/>
      <c r="AE238" s="9"/>
      <c r="AF238" s="9"/>
      <c r="AG238" s="9"/>
      <c r="AH238" s="9"/>
      <c r="AI238" s="9"/>
      <c r="AJ238" s="9"/>
      <c r="AK238" s="9"/>
      <c r="AL238" s="11">
        <f t="shared" si="12"/>
        <v>0</v>
      </c>
      <c r="AM238" s="11">
        <f t="shared" si="13"/>
        <v>0</v>
      </c>
      <c r="AN238" s="47" t="e">
        <f t="shared" si="14"/>
        <v>#DIV/0!</v>
      </c>
      <c r="AO238" s="11">
        <f>AL238+AUG!AJ238+JUL!AJ238</f>
        <v>0</v>
      </c>
      <c r="AP238" s="11">
        <f>AM238+AUG!AK238+JUL!AK238</f>
        <v>0</v>
      </c>
      <c r="AQ238" s="196" t="e">
        <f t="shared" si="15"/>
        <v>#DIV/0!</v>
      </c>
    </row>
    <row r="239" spans="1:43" x14ac:dyDescent="0.25">
      <c r="A239" s="10">
        <v>238</v>
      </c>
      <c r="B239" s="11">
        <f>VLOOKUP($A239,Table2[[No]:[Date Student Last Attended Program
(mm/dd/yyyy)]],2,FALSE)</f>
        <v>0</v>
      </c>
      <c r="C239" s="11">
        <f>VLOOKUP($A239,Table2[[No]:[Date Student Last Attended Program
(mm/dd/yyyy)]],4,FALSE)</f>
        <v>0</v>
      </c>
      <c r="D239" s="11">
        <f>VLOOKUP($A239,Table2[[No]:[Date Student Last Attended Program
(mm/dd/yyyy)]],14,FALSE)</f>
        <v>0</v>
      </c>
      <c r="E239" s="207">
        <f>VLOOKUP($A239,Table2[[No]:[Date Student Last Attended Program
(mm/dd/yyyy)]],17,FALSE)</f>
        <v>0</v>
      </c>
      <c r="F239" s="207">
        <f>VLOOKUP($A239,Table2[[No]:[Date Student Last Attended Program
(mm/dd/yyyy)]],18,FALSE)</f>
        <v>0</v>
      </c>
      <c r="G239" s="209">
        <f>VLOOKUP($A239,Table2[[#All],[No]:[Which Group Does Student Participate In?
(optional)]],23,FALSE)</f>
        <v>0</v>
      </c>
      <c r="H239" s="29"/>
      <c r="I239" s="29"/>
      <c r="J239" s="29"/>
      <c r="K239" s="29"/>
      <c r="L239" s="29"/>
      <c r="M239" s="29"/>
      <c r="N239" s="29"/>
      <c r="O239" s="29"/>
      <c r="P239" s="29"/>
      <c r="Q239" s="29"/>
      <c r="R239" s="29"/>
      <c r="S239" s="9"/>
      <c r="T239" s="9"/>
      <c r="U239" s="9"/>
      <c r="V239" s="9"/>
      <c r="W239" s="9"/>
      <c r="X239" s="9"/>
      <c r="Y239" s="9"/>
      <c r="Z239" s="9"/>
      <c r="AA239" s="9"/>
      <c r="AB239" s="9"/>
      <c r="AC239" s="9"/>
      <c r="AD239" s="9"/>
      <c r="AE239" s="9"/>
      <c r="AF239" s="9"/>
      <c r="AG239" s="9"/>
      <c r="AH239" s="9"/>
      <c r="AI239" s="9"/>
      <c r="AJ239" s="9"/>
      <c r="AK239" s="9"/>
      <c r="AL239" s="11">
        <f t="shared" si="12"/>
        <v>0</v>
      </c>
      <c r="AM239" s="11">
        <f t="shared" si="13"/>
        <v>0</v>
      </c>
      <c r="AN239" s="47" t="e">
        <f t="shared" si="14"/>
        <v>#DIV/0!</v>
      </c>
      <c r="AO239" s="11">
        <f>AL239+AUG!AJ239+JUL!AJ239</f>
        <v>0</v>
      </c>
      <c r="AP239" s="11">
        <f>AM239+AUG!AK239+JUL!AK239</f>
        <v>0</v>
      </c>
      <c r="AQ239" s="196" t="e">
        <f t="shared" si="15"/>
        <v>#DIV/0!</v>
      </c>
    </row>
    <row r="240" spans="1:43" x14ac:dyDescent="0.25">
      <c r="A240" s="10">
        <v>239</v>
      </c>
      <c r="B240" s="11">
        <f>VLOOKUP($A240,Table2[[No]:[Date Student Last Attended Program
(mm/dd/yyyy)]],2,FALSE)</f>
        <v>0</v>
      </c>
      <c r="C240" s="11">
        <f>VLOOKUP($A240,Table2[[No]:[Date Student Last Attended Program
(mm/dd/yyyy)]],4,FALSE)</f>
        <v>0</v>
      </c>
      <c r="D240" s="11">
        <f>VLOOKUP($A240,Table2[[No]:[Date Student Last Attended Program
(mm/dd/yyyy)]],14,FALSE)</f>
        <v>0</v>
      </c>
      <c r="E240" s="207">
        <f>VLOOKUP($A240,Table2[[No]:[Date Student Last Attended Program
(mm/dd/yyyy)]],17,FALSE)</f>
        <v>0</v>
      </c>
      <c r="F240" s="207">
        <f>VLOOKUP($A240,Table2[[No]:[Date Student Last Attended Program
(mm/dd/yyyy)]],18,FALSE)</f>
        <v>0</v>
      </c>
      <c r="G240" s="209">
        <f>VLOOKUP($A240,Table2[[#All],[No]:[Which Group Does Student Participate In?
(optional)]],23,FALSE)</f>
        <v>0</v>
      </c>
      <c r="H240" s="29"/>
      <c r="I240" s="29"/>
      <c r="J240" s="29"/>
      <c r="K240" s="29"/>
      <c r="L240" s="29"/>
      <c r="M240" s="29"/>
      <c r="N240" s="29"/>
      <c r="O240" s="29"/>
      <c r="P240" s="29"/>
      <c r="Q240" s="29"/>
      <c r="R240" s="29"/>
      <c r="S240" s="9"/>
      <c r="T240" s="9"/>
      <c r="U240" s="9"/>
      <c r="V240" s="9"/>
      <c r="W240" s="9"/>
      <c r="X240" s="9"/>
      <c r="Y240" s="9"/>
      <c r="Z240" s="9"/>
      <c r="AA240" s="9"/>
      <c r="AB240" s="9"/>
      <c r="AC240" s="9"/>
      <c r="AD240" s="9"/>
      <c r="AE240" s="9"/>
      <c r="AF240" s="9"/>
      <c r="AG240" s="9"/>
      <c r="AH240" s="9"/>
      <c r="AI240" s="9"/>
      <c r="AJ240" s="9"/>
      <c r="AK240" s="9"/>
      <c r="AL240" s="11">
        <f t="shared" si="12"/>
        <v>0</v>
      </c>
      <c r="AM240" s="11">
        <f t="shared" si="13"/>
        <v>0</v>
      </c>
      <c r="AN240" s="47" t="e">
        <f t="shared" si="14"/>
        <v>#DIV/0!</v>
      </c>
      <c r="AO240" s="11">
        <f>AL240+AUG!AJ240+JUL!AJ240</f>
        <v>0</v>
      </c>
      <c r="AP240" s="11">
        <f>AM240+AUG!AK240+JUL!AK240</f>
        <v>0</v>
      </c>
      <c r="AQ240" s="196" t="e">
        <f t="shared" si="15"/>
        <v>#DIV/0!</v>
      </c>
    </row>
    <row r="241" spans="1:43" x14ac:dyDescent="0.25">
      <c r="A241" s="10">
        <v>240</v>
      </c>
      <c r="B241" s="11">
        <f>VLOOKUP($A241,Table2[[No]:[Date Student Last Attended Program
(mm/dd/yyyy)]],2,FALSE)</f>
        <v>0</v>
      </c>
      <c r="C241" s="11">
        <f>VLOOKUP($A241,Table2[[No]:[Date Student Last Attended Program
(mm/dd/yyyy)]],4,FALSE)</f>
        <v>0</v>
      </c>
      <c r="D241" s="11">
        <f>VLOOKUP($A241,Table2[[No]:[Date Student Last Attended Program
(mm/dd/yyyy)]],14,FALSE)</f>
        <v>0</v>
      </c>
      <c r="E241" s="207">
        <f>VLOOKUP($A241,Table2[[No]:[Date Student Last Attended Program
(mm/dd/yyyy)]],17,FALSE)</f>
        <v>0</v>
      </c>
      <c r="F241" s="207">
        <f>VLOOKUP($A241,Table2[[No]:[Date Student Last Attended Program
(mm/dd/yyyy)]],18,FALSE)</f>
        <v>0</v>
      </c>
      <c r="G241" s="209">
        <f>VLOOKUP($A241,Table2[[#All],[No]:[Which Group Does Student Participate In?
(optional)]],23,FALSE)</f>
        <v>0</v>
      </c>
      <c r="H241" s="29"/>
      <c r="I241" s="29"/>
      <c r="J241" s="29"/>
      <c r="K241" s="29"/>
      <c r="L241" s="29"/>
      <c r="M241" s="29"/>
      <c r="N241" s="29"/>
      <c r="O241" s="29"/>
      <c r="P241" s="29"/>
      <c r="Q241" s="29"/>
      <c r="R241" s="29"/>
      <c r="S241" s="9"/>
      <c r="T241" s="9"/>
      <c r="U241" s="9"/>
      <c r="V241" s="9"/>
      <c r="W241" s="9"/>
      <c r="X241" s="9"/>
      <c r="Y241" s="9"/>
      <c r="Z241" s="9"/>
      <c r="AA241" s="9"/>
      <c r="AB241" s="9"/>
      <c r="AC241" s="9"/>
      <c r="AD241" s="9"/>
      <c r="AE241" s="9"/>
      <c r="AF241" s="9"/>
      <c r="AG241" s="9"/>
      <c r="AH241" s="9"/>
      <c r="AI241" s="9"/>
      <c r="AJ241" s="9"/>
      <c r="AK241" s="9"/>
      <c r="AL241" s="11">
        <f t="shared" si="12"/>
        <v>0</v>
      </c>
      <c r="AM241" s="11">
        <f t="shared" si="13"/>
        <v>0</v>
      </c>
      <c r="AN241" s="47" t="e">
        <f t="shared" si="14"/>
        <v>#DIV/0!</v>
      </c>
      <c r="AO241" s="11">
        <f>AL241+AUG!AJ241+JUL!AJ241</f>
        <v>0</v>
      </c>
      <c r="AP241" s="11">
        <f>AM241+AUG!AK241+JUL!AK241</f>
        <v>0</v>
      </c>
      <c r="AQ241" s="196" t="e">
        <f t="shared" si="15"/>
        <v>#DIV/0!</v>
      </c>
    </row>
    <row r="242" spans="1:43" x14ac:dyDescent="0.25">
      <c r="A242" s="10">
        <v>241</v>
      </c>
      <c r="B242" s="11">
        <f>VLOOKUP($A242,Table2[[No]:[Date Student Last Attended Program
(mm/dd/yyyy)]],2,FALSE)</f>
        <v>0</v>
      </c>
      <c r="C242" s="11">
        <f>VLOOKUP($A242,Table2[[No]:[Date Student Last Attended Program
(mm/dd/yyyy)]],4,FALSE)</f>
        <v>0</v>
      </c>
      <c r="D242" s="11">
        <f>VLOOKUP($A242,Table2[[No]:[Date Student Last Attended Program
(mm/dd/yyyy)]],14,FALSE)</f>
        <v>0</v>
      </c>
      <c r="E242" s="207">
        <f>VLOOKUP($A242,Table2[[No]:[Date Student Last Attended Program
(mm/dd/yyyy)]],17,FALSE)</f>
        <v>0</v>
      </c>
      <c r="F242" s="207">
        <f>VLOOKUP($A242,Table2[[No]:[Date Student Last Attended Program
(mm/dd/yyyy)]],18,FALSE)</f>
        <v>0</v>
      </c>
      <c r="G242" s="209">
        <f>VLOOKUP($A242,Table2[[#All],[No]:[Which Group Does Student Participate In?
(optional)]],23,FALSE)</f>
        <v>0</v>
      </c>
      <c r="H242" s="29"/>
      <c r="I242" s="29"/>
      <c r="J242" s="29"/>
      <c r="K242" s="29"/>
      <c r="L242" s="29"/>
      <c r="M242" s="29"/>
      <c r="N242" s="29"/>
      <c r="O242" s="29"/>
      <c r="P242" s="29"/>
      <c r="Q242" s="29"/>
      <c r="R242" s="29"/>
      <c r="S242" s="9"/>
      <c r="T242" s="9"/>
      <c r="U242" s="9"/>
      <c r="V242" s="9"/>
      <c r="W242" s="9"/>
      <c r="X242" s="9"/>
      <c r="Y242" s="9"/>
      <c r="Z242" s="9"/>
      <c r="AA242" s="9"/>
      <c r="AB242" s="9"/>
      <c r="AC242" s="9"/>
      <c r="AD242" s="9"/>
      <c r="AE242" s="9"/>
      <c r="AF242" s="9"/>
      <c r="AG242" s="9"/>
      <c r="AH242" s="9"/>
      <c r="AI242" s="9"/>
      <c r="AJ242" s="9"/>
      <c r="AK242" s="9"/>
      <c r="AL242" s="11">
        <f t="shared" si="12"/>
        <v>0</v>
      </c>
      <c r="AM242" s="11">
        <f t="shared" si="13"/>
        <v>0</v>
      </c>
      <c r="AN242" s="47" t="e">
        <f t="shared" si="14"/>
        <v>#DIV/0!</v>
      </c>
      <c r="AO242" s="11">
        <f>AL242+AUG!AJ242+JUL!AJ242</f>
        <v>0</v>
      </c>
      <c r="AP242" s="11">
        <f>AM242+AUG!AK242+JUL!AK242</f>
        <v>0</v>
      </c>
      <c r="AQ242" s="196" t="e">
        <f t="shared" si="15"/>
        <v>#DIV/0!</v>
      </c>
    </row>
    <row r="243" spans="1:43" x14ac:dyDescent="0.25">
      <c r="A243" s="10">
        <v>242</v>
      </c>
      <c r="B243" s="11">
        <f>VLOOKUP($A243,Table2[[No]:[Date Student Last Attended Program
(mm/dd/yyyy)]],2,FALSE)</f>
        <v>0</v>
      </c>
      <c r="C243" s="11">
        <f>VLOOKUP($A243,Table2[[No]:[Date Student Last Attended Program
(mm/dd/yyyy)]],4,FALSE)</f>
        <v>0</v>
      </c>
      <c r="D243" s="11">
        <f>VLOOKUP($A243,Table2[[No]:[Date Student Last Attended Program
(mm/dd/yyyy)]],14,FALSE)</f>
        <v>0</v>
      </c>
      <c r="E243" s="207">
        <f>VLOOKUP($A243,Table2[[No]:[Date Student Last Attended Program
(mm/dd/yyyy)]],17,FALSE)</f>
        <v>0</v>
      </c>
      <c r="F243" s="207">
        <f>VLOOKUP($A243,Table2[[No]:[Date Student Last Attended Program
(mm/dd/yyyy)]],18,FALSE)</f>
        <v>0</v>
      </c>
      <c r="G243" s="209">
        <f>VLOOKUP($A243,Table2[[#All],[No]:[Which Group Does Student Participate In?
(optional)]],23,FALSE)</f>
        <v>0</v>
      </c>
      <c r="H243" s="29"/>
      <c r="I243" s="29"/>
      <c r="J243" s="29"/>
      <c r="K243" s="29"/>
      <c r="L243" s="29"/>
      <c r="M243" s="29"/>
      <c r="N243" s="29"/>
      <c r="O243" s="29"/>
      <c r="P243" s="29"/>
      <c r="Q243" s="29"/>
      <c r="R243" s="29"/>
      <c r="S243" s="9"/>
      <c r="T243" s="9"/>
      <c r="U243" s="9"/>
      <c r="V243" s="9"/>
      <c r="W243" s="9"/>
      <c r="X243" s="9"/>
      <c r="Y243" s="9"/>
      <c r="Z243" s="9"/>
      <c r="AA243" s="9"/>
      <c r="AB243" s="9"/>
      <c r="AC243" s="9"/>
      <c r="AD243" s="9"/>
      <c r="AE243" s="9"/>
      <c r="AF243" s="9"/>
      <c r="AG243" s="9"/>
      <c r="AH243" s="9"/>
      <c r="AI243" s="9"/>
      <c r="AJ243" s="9"/>
      <c r="AK243" s="9"/>
      <c r="AL243" s="11">
        <f t="shared" si="12"/>
        <v>0</v>
      </c>
      <c r="AM243" s="11">
        <f t="shared" si="13"/>
        <v>0</v>
      </c>
      <c r="AN243" s="47" t="e">
        <f t="shared" si="14"/>
        <v>#DIV/0!</v>
      </c>
      <c r="AO243" s="11">
        <f>AL243+AUG!AJ243+JUL!AJ243</f>
        <v>0</v>
      </c>
      <c r="AP243" s="11">
        <f>AM243+AUG!AK243+JUL!AK243</f>
        <v>0</v>
      </c>
      <c r="AQ243" s="196" t="e">
        <f t="shared" si="15"/>
        <v>#DIV/0!</v>
      </c>
    </row>
    <row r="244" spans="1:43" x14ac:dyDescent="0.25">
      <c r="A244" s="10">
        <v>243</v>
      </c>
      <c r="B244" s="11">
        <f>VLOOKUP($A244,Table2[[No]:[Date Student Last Attended Program
(mm/dd/yyyy)]],2,FALSE)</f>
        <v>0</v>
      </c>
      <c r="C244" s="11">
        <f>VLOOKUP($A244,Table2[[No]:[Date Student Last Attended Program
(mm/dd/yyyy)]],4,FALSE)</f>
        <v>0</v>
      </c>
      <c r="D244" s="11">
        <f>VLOOKUP($A244,Table2[[No]:[Date Student Last Attended Program
(mm/dd/yyyy)]],14,FALSE)</f>
        <v>0</v>
      </c>
      <c r="E244" s="207">
        <f>VLOOKUP($A244,Table2[[No]:[Date Student Last Attended Program
(mm/dd/yyyy)]],17,FALSE)</f>
        <v>0</v>
      </c>
      <c r="F244" s="207">
        <f>VLOOKUP($A244,Table2[[No]:[Date Student Last Attended Program
(mm/dd/yyyy)]],18,FALSE)</f>
        <v>0</v>
      </c>
      <c r="G244" s="209">
        <f>VLOOKUP($A244,Table2[[#All],[No]:[Which Group Does Student Participate In?
(optional)]],23,FALSE)</f>
        <v>0</v>
      </c>
      <c r="H244" s="29"/>
      <c r="I244" s="29"/>
      <c r="J244" s="29"/>
      <c r="K244" s="29"/>
      <c r="L244" s="29"/>
      <c r="M244" s="29"/>
      <c r="N244" s="29"/>
      <c r="O244" s="29"/>
      <c r="P244" s="29"/>
      <c r="Q244" s="29"/>
      <c r="R244" s="29"/>
      <c r="S244" s="9"/>
      <c r="T244" s="9"/>
      <c r="U244" s="9"/>
      <c r="V244" s="9"/>
      <c r="W244" s="9"/>
      <c r="X244" s="9"/>
      <c r="Y244" s="9"/>
      <c r="Z244" s="9"/>
      <c r="AA244" s="9"/>
      <c r="AB244" s="9"/>
      <c r="AC244" s="9"/>
      <c r="AD244" s="9"/>
      <c r="AE244" s="9"/>
      <c r="AF244" s="9"/>
      <c r="AG244" s="9"/>
      <c r="AH244" s="9"/>
      <c r="AI244" s="9"/>
      <c r="AJ244" s="9"/>
      <c r="AK244" s="9"/>
      <c r="AL244" s="11">
        <f t="shared" si="12"/>
        <v>0</v>
      </c>
      <c r="AM244" s="11">
        <f t="shared" si="13"/>
        <v>0</v>
      </c>
      <c r="AN244" s="47" t="e">
        <f t="shared" si="14"/>
        <v>#DIV/0!</v>
      </c>
      <c r="AO244" s="11">
        <f>AL244+AUG!AJ244+JUL!AJ244</f>
        <v>0</v>
      </c>
      <c r="AP244" s="11">
        <f>AM244+AUG!AK244+JUL!AK244</f>
        <v>0</v>
      </c>
      <c r="AQ244" s="196" t="e">
        <f t="shared" si="15"/>
        <v>#DIV/0!</v>
      </c>
    </row>
    <row r="245" spans="1:43" x14ac:dyDescent="0.25">
      <c r="A245" s="10">
        <v>244</v>
      </c>
      <c r="B245" s="11">
        <f>VLOOKUP($A245,Table2[[No]:[Date Student Last Attended Program
(mm/dd/yyyy)]],2,FALSE)</f>
        <v>0</v>
      </c>
      <c r="C245" s="11">
        <f>VLOOKUP($A245,Table2[[No]:[Date Student Last Attended Program
(mm/dd/yyyy)]],4,FALSE)</f>
        <v>0</v>
      </c>
      <c r="D245" s="11">
        <f>VLOOKUP($A245,Table2[[No]:[Date Student Last Attended Program
(mm/dd/yyyy)]],14,FALSE)</f>
        <v>0</v>
      </c>
      <c r="E245" s="207">
        <f>VLOOKUP($A245,Table2[[No]:[Date Student Last Attended Program
(mm/dd/yyyy)]],17,FALSE)</f>
        <v>0</v>
      </c>
      <c r="F245" s="207">
        <f>VLOOKUP($A245,Table2[[No]:[Date Student Last Attended Program
(mm/dd/yyyy)]],18,FALSE)</f>
        <v>0</v>
      </c>
      <c r="G245" s="209">
        <f>VLOOKUP($A245,Table2[[#All],[No]:[Which Group Does Student Participate In?
(optional)]],23,FALSE)</f>
        <v>0</v>
      </c>
      <c r="H245" s="29"/>
      <c r="I245" s="29"/>
      <c r="J245" s="29"/>
      <c r="K245" s="29"/>
      <c r="L245" s="29"/>
      <c r="M245" s="29"/>
      <c r="N245" s="29"/>
      <c r="O245" s="29"/>
      <c r="P245" s="29"/>
      <c r="Q245" s="29"/>
      <c r="R245" s="29"/>
      <c r="S245" s="9"/>
      <c r="T245" s="9"/>
      <c r="U245" s="9"/>
      <c r="V245" s="9"/>
      <c r="W245" s="9"/>
      <c r="X245" s="9"/>
      <c r="Y245" s="9"/>
      <c r="Z245" s="9"/>
      <c r="AA245" s="9"/>
      <c r="AB245" s="9"/>
      <c r="AC245" s="9"/>
      <c r="AD245" s="9"/>
      <c r="AE245" s="9"/>
      <c r="AF245" s="9"/>
      <c r="AG245" s="9"/>
      <c r="AH245" s="9"/>
      <c r="AI245" s="9"/>
      <c r="AJ245" s="9"/>
      <c r="AK245" s="9"/>
      <c r="AL245" s="11">
        <f t="shared" si="12"/>
        <v>0</v>
      </c>
      <c r="AM245" s="11">
        <f t="shared" si="13"/>
        <v>0</v>
      </c>
      <c r="AN245" s="47" t="e">
        <f t="shared" si="14"/>
        <v>#DIV/0!</v>
      </c>
      <c r="AO245" s="11">
        <f>AL245+AUG!AJ245+JUL!AJ245</f>
        <v>0</v>
      </c>
      <c r="AP245" s="11">
        <f>AM245+AUG!AK245+JUL!AK245</f>
        <v>0</v>
      </c>
      <c r="AQ245" s="196" t="e">
        <f t="shared" si="15"/>
        <v>#DIV/0!</v>
      </c>
    </row>
    <row r="246" spans="1:43" x14ac:dyDescent="0.25">
      <c r="A246" s="10">
        <v>245</v>
      </c>
      <c r="B246" s="11">
        <f>VLOOKUP($A246,Table2[[No]:[Date Student Last Attended Program
(mm/dd/yyyy)]],2,FALSE)</f>
        <v>0</v>
      </c>
      <c r="C246" s="11">
        <f>VLOOKUP($A246,Table2[[No]:[Date Student Last Attended Program
(mm/dd/yyyy)]],4,FALSE)</f>
        <v>0</v>
      </c>
      <c r="D246" s="11">
        <f>VLOOKUP($A246,Table2[[No]:[Date Student Last Attended Program
(mm/dd/yyyy)]],14,FALSE)</f>
        <v>0</v>
      </c>
      <c r="E246" s="207">
        <f>VLOOKUP($A246,Table2[[No]:[Date Student Last Attended Program
(mm/dd/yyyy)]],17,FALSE)</f>
        <v>0</v>
      </c>
      <c r="F246" s="207">
        <f>VLOOKUP($A246,Table2[[No]:[Date Student Last Attended Program
(mm/dd/yyyy)]],18,FALSE)</f>
        <v>0</v>
      </c>
      <c r="G246" s="209">
        <f>VLOOKUP($A246,Table2[[#All],[No]:[Which Group Does Student Participate In?
(optional)]],23,FALSE)</f>
        <v>0</v>
      </c>
      <c r="H246" s="29"/>
      <c r="I246" s="29"/>
      <c r="J246" s="29"/>
      <c r="K246" s="29"/>
      <c r="L246" s="29"/>
      <c r="M246" s="29"/>
      <c r="N246" s="29"/>
      <c r="O246" s="29"/>
      <c r="P246" s="29"/>
      <c r="Q246" s="29"/>
      <c r="R246" s="29"/>
      <c r="S246" s="9"/>
      <c r="T246" s="9"/>
      <c r="U246" s="9"/>
      <c r="V246" s="9"/>
      <c r="W246" s="9"/>
      <c r="X246" s="9"/>
      <c r="Y246" s="9"/>
      <c r="Z246" s="9"/>
      <c r="AA246" s="9"/>
      <c r="AB246" s="9"/>
      <c r="AC246" s="9"/>
      <c r="AD246" s="9"/>
      <c r="AE246" s="9"/>
      <c r="AF246" s="9"/>
      <c r="AG246" s="9"/>
      <c r="AH246" s="9"/>
      <c r="AI246" s="9"/>
      <c r="AJ246" s="9"/>
      <c r="AK246" s="9"/>
      <c r="AL246" s="11">
        <f t="shared" si="12"/>
        <v>0</v>
      </c>
      <c r="AM246" s="11">
        <f t="shared" si="13"/>
        <v>0</v>
      </c>
      <c r="AN246" s="47" t="e">
        <f t="shared" si="14"/>
        <v>#DIV/0!</v>
      </c>
      <c r="AO246" s="11">
        <f>AL246+AUG!AJ246+JUL!AJ246</f>
        <v>0</v>
      </c>
      <c r="AP246" s="11">
        <f>AM246+AUG!AK246+JUL!AK246</f>
        <v>0</v>
      </c>
      <c r="AQ246" s="196" t="e">
        <f t="shared" si="15"/>
        <v>#DIV/0!</v>
      </c>
    </row>
    <row r="247" spans="1:43" x14ac:dyDescent="0.25">
      <c r="A247" s="10">
        <v>246</v>
      </c>
      <c r="B247" s="11">
        <f>VLOOKUP($A247,Table2[[No]:[Date Student Last Attended Program
(mm/dd/yyyy)]],2,FALSE)</f>
        <v>0</v>
      </c>
      <c r="C247" s="11">
        <f>VLOOKUP($A247,Table2[[No]:[Date Student Last Attended Program
(mm/dd/yyyy)]],4,FALSE)</f>
        <v>0</v>
      </c>
      <c r="D247" s="11">
        <f>VLOOKUP($A247,Table2[[No]:[Date Student Last Attended Program
(mm/dd/yyyy)]],14,FALSE)</f>
        <v>0</v>
      </c>
      <c r="E247" s="207">
        <f>VLOOKUP($A247,Table2[[No]:[Date Student Last Attended Program
(mm/dd/yyyy)]],17,FALSE)</f>
        <v>0</v>
      </c>
      <c r="F247" s="207">
        <f>VLOOKUP($A247,Table2[[No]:[Date Student Last Attended Program
(mm/dd/yyyy)]],18,FALSE)</f>
        <v>0</v>
      </c>
      <c r="G247" s="209">
        <f>VLOOKUP($A247,Table2[[#All],[No]:[Which Group Does Student Participate In?
(optional)]],23,FALSE)</f>
        <v>0</v>
      </c>
      <c r="H247" s="29"/>
      <c r="I247" s="29"/>
      <c r="J247" s="29"/>
      <c r="K247" s="29"/>
      <c r="L247" s="29"/>
      <c r="M247" s="29"/>
      <c r="N247" s="29"/>
      <c r="O247" s="29"/>
      <c r="P247" s="29"/>
      <c r="Q247" s="29"/>
      <c r="R247" s="29"/>
      <c r="S247" s="9"/>
      <c r="T247" s="9"/>
      <c r="U247" s="9"/>
      <c r="V247" s="9"/>
      <c r="W247" s="9"/>
      <c r="X247" s="9"/>
      <c r="Y247" s="9"/>
      <c r="Z247" s="9"/>
      <c r="AA247" s="9"/>
      <c r="AB247" s="9"/>
      <c r="AC247" s="9"/>
      <c r="AD247" s="9"/>
      <c r="AE247" s="9"/>
      <c r="AF247" s="9"/>
      <c r="AG247" s="9"/>
      <c r="AH247" s="9"/>
      <c r="AI247" s="9"/>
      <c r="AJ247" s="9"/>
      <c r="AK247" s="9"/>
      <c r="AL247" s="11">
        <f t="shared" si="12"/>
        <v>0</v>
      </c>
      <c r="AM247" s="11">
        <f t="shared" si="13"/>
        <v>0</v>
      </c>
      <c r="AN247" s="47" t="e">
        <f t="shared" si="14"/>
        <v>#DIV/0!</v>
      </c>
      <c r="AO247" s="11">
        <f>AL247+AUG!AJ247+JUL!AJ247</f>
        <v>0</v>
      </c>
      <c r="AP247" s="11">
        <f>AM247+AUG!AK247+JUL!AK247</f>
        <v>0</v>
      </c>
      <c r="AQ247" s="196" t="e">
        <f t="shared" si="15"/>
        <v>#DIV/0!</v>
      </c>
    </row>
    <row r="248" spans="1:43" x14ac:dyDescent="0.25">
      <c r="A248" s="10">
        <v>247</v>
      </c>
      <c r="B248" s="11">
        <f>VLOOKUP($A248,Table2[[No]:[Date Student Last Attended Program
(mm/dd/yyyy)]],2,FALSE)</f>
        <v>0</v>
      </c>
      <c r="C248" s="11">
        <f>VLOOKUP($A248,Table2[[No]:[Date Student Last Attended Program
(mm/dd/yyyy)]],4,FALSE)</f>
        <v>0</v>
      </c>
      <c r="D248" s="11">
        <f>VLOOKUP($A248,Table2[[No]:[Date Student Last Attended Program
(mm/dd/yyyy)]],14,FALSE)</f>
        <v>0</v>
      </c>
      <c r="E248" s="207">
        <f>VLOOKUP($A248,Table2[[No]:[Date Student Last Attended Program
(mm/dd/yyyy)]],17,FALSE)</f>
        <v>0</v>
      </c>
      <c r="F248" s="207">
        <f>VLOOKUP($A248,Table2[[No]:[Date Student Last Attended Program
(mm/dd/yyyy)]],18,FALSE)</f>
        <v>0</v>
      </c>
      <c r="G248" s="209">
        <f>VLOOKUP($A248,Table2[[#All],[No]:[Which Group Does Student Participate In?
(optional)]],23,FALSE)</f>
        <v>0</v>
      </c>
      <c r="H248" s="29"/>
      <c r="I248" s="29"/>
      <c r="J248" s="29"/>
      <c r="K248" s="29"/>
      <c r="L248" s="29"/>
      <c r="M248" s="29"/>
      <c r="N248" s="29"/>
      <c r="O248" s="29"/>
      <c r="P248" s="29"/>
      <c r="Q248" s="29"/>
      <c r="R248" s="29"/>
      <c r="S248" s="9"/>
      <c r="T248" s="9"/>
      <c r="U248" s="9"/>
      <c r="V248" s="9"/>
      <c r="W248" s="9"/>
      <c r="X248" s="9"/>
      <c r="Y248" s="9"/>
      <c r="Z248" s="9"/>
      <c r="AA248" s="9"/>
      <c r="AB248" s="9"/>
      <c r="AC248" s="9"/>
      <c r="AD248" s="9"/>
      <c r="AE248" s="9"/>
      <c r="AF248" s="9"/>
      <c r="AG248" s="9"/>
      <c r="AH248" s="9"/>
      <c r="AI248" s="9"/>
      <c r="AJ248" s="9"/>
      <c r="AK248" s="9"/>
      <c r="AL248" s="11">
        <f t="shared" si="12"/>
        <v>0</v>
      </c>
      <c r="AM248" s="11">
        <f t="shared" si="13"/>
        <v>0</v>
      </c>
      <c r="AN248" s="47" t="e">
        <f t="shared" si="14"/>
        <v>#DIV/0!</v>
      </c>
      <c r="AO248" s="11">
        <f>AL248+AUG!AJ248+JUL!AJ248</f>
        <v>0</v>
      </c>
      <c r="AP248" s="11">
        <f>AM248+AUG!AK248+JUL!AK248</f>
        <v>0</v>
      </c>
      <c r="AQ248" s="196" t="e">
        <f t="shared" si="15"/>
        <v>#DIV/0!</v>
      </c>
    </row>
    <row r="249" spans="1:43" x14ac:dyDescent="0.25">
      <c r="A249" s="10">
        <v>248</v>
      </c>
      <c r="B249" s="11">
        <f>VLOOKUP($A249,Table2[[No]:[Date Student Last Attended Program
(mm/dd/yyyy)]],2,FALSE)</f>
        <v>0</v>
      </c>
      <c r="C249" s="11">
        <f>VLOOKUP($A249,Table2[[No]:[Date Student Last Attended Program
(mm/dd/yyyy)]],4,FALSE)</f>
        <v>0</v>
      </c>
      <c r="D249" s="11">
        <f>VLOOKUP($A249,Table2[[No]:[Date Student Last Attended Program
(mm/dd/yyyy)]],14,FALSE)</f>
        <v>0</v>
      </c>
      <c r="E249" s="207">
        <f>VLOOKUP($A249,Table2[[No]:[Date Student Last Attended Program
(mm/dd/yyyy)]],17,FALSE)</f>
        <v>0</v>
      </c>
      <c r="F249" s="207">
        <f>VLOOKUP($A249,Table2[[No]:[Date Student Last Attended Program
(mm/dd/yyyy)]],18,FALSE)</f>
        <v>0</v>
      </c>
      <c r="G249" s="209">
        <f>VLOOKUP($A249,Table2[[#All],[No]:[Which Group Does Student Participate In?
(optional)]],23,FALSE)</f>
        <v>0</v>
      </c>
      <c r="H249" s="29"/>
      <c r="I249" s="29"/>
      <c r="J249" s="29"/>
      <c r="K249" s="29"/>
      <c r="L249" s="29"/>
      <c r="M249" s="29"/>
      <c r="N249" s="29"/>
      <c r="O249" s="29"/>
      <c r="P249" s="29"/>
      <c r="Q249" s="29"/>
      <c r="R249" s="29"/>
      <c r="S249" s="9"/>
      <c r="T249" s="9"/>
      <c r="U249" s="9"/>
      <c r="V249" s="9"/>
      <c r="W249" s="9"/>
      <c r="X249" s="9"/>
      <c r="Y249" s="9"/>
      <c r="Z249" s="9"/>
      <c r="AA249" s="9"/>
      <c r="AB249" s="9"/>
      <c r="AC249" s="9"/>
      <c r="AD249" s="9"/>
      <c r="AE249" s="9"/>
      <c r="AF249" s="9"/>
      <c r="AG249" s="9"/>
      <c r="AH249" s="9"/>
      <c r="AI249" s="9"/>
      <c r="AJ249" s="9"/>
      <c r="AK249" s="9"/>
      <c r="AL249" s="11">
        <f t="shared" si="12"/>
        <v>0</v>
      </c>
      <c r="AM249" s="11">
        <f t="shared" si="13"/>
        <v>0</v>
      </c>
      <c r="AN249" s="47" t="e">
        <f t="shared" si="14"/>
        <v>#DIV/0!</v>
      </c>
      <c r="AO249" s="11">
        <f>AL249+AUG!AJ249+JUL!AJ249</f>
        <v>0</v>
      </c>
      <c r="AP249" s="11">
        <f>AM249+AUG!AK249+JUL!AK249</f>
        <v>0</v>
      </c>
      <c r="AQ249" s="196" t="e">
        <f t="shared" si="15"/>
        <v>#DIV/0!</v>
      </c>
    </row>
    <row r="250" spans="1:43" x14ac:dyDescent="0.25">
      <c r="A250" s="10">
        <v>249</v>
      </c>
      <c r="B250" s="11">
        <f>VLOOKUP($A250,Table2[[No]:[Date Student Last Attended Program
(mm/dd/yyyy)]],2,FALSE)</f>
        <v>0</v>
      </c>
      <c r="C250" s="11">
        <f>VLOOKUP($A250,Table2[[No]:[Date Student Last Attended Program
(mm/dd/yyyy)]],4,FALSE)</f>
        <v>0</v>
      </c>
      <c r="D250" s="11">
        <f>VLOOKUP($A250,Table2[[No]:[Date Student Last Attended Program
(mm/dd/yyyy)]],14,FALSE)</f>
        <v>0</v>
      </c>
      <c r="E250" s="207">
        <f>VLOOKUP($A250,Table2[[No]:[Date Student Last Attended Program
(mm/dd/yyyy)]],17,FALSE)</f>
        <v>0</v>
      </c>
      <c r="F250" s="207">
        <f>VLOOKUP($A250,Table2[[No]:[Date Student Last Attended Program
(mm/dd/yyyy)]],18,FALSE)</f>
        <v>0</v>
      </c>
      <c r="G250" s="209">
        <f>VLOOKUP($A250,Table2[[#All],[No]:[Which Group Does Student Participate In?
(optional)]],23,FALSE)</f>
        <v>0</v>
      </c>
      <c r="H250" s="29"/>
      <c r="I250" s="29"/>
      <c r="J250" s="29"/>
      <c r="K250" s="29"/>
      <c r="L250" s="29"/>
      <c r="M250" s="29"/>
      <c r="N250" s="29"/>
      <c r="O250" s="29"/>
      <c r="P250" s="29"/>
      <c r="Q250" s="29"/>
      <c r="R250" s="29"/>
      <c r="S250" s="9"/>
      <c r="T250" s="9"/>
      <c r="U250" s="9"/>
      <c r="V250" s="9"/>
      <c r="W250" s="9"/>
      <c r="X250" s="9"/>
      <c r="Y250" s="9"/>
      <c r="Z250" s="9"/>
      <c r="AA250" s="9"/>
      <c r="AB250" s="9"/>
      <c r="AC250" s="9"/>
      <c r="AD250" s="9"/>
      <c r="AE250" s="9"/>
      <c r="AF250" s="9"/>
      <c r="AG250" s="9"/>
      <c r="AH250" s="9"/>
      <c r="AI250" s="9"/>
      <c r="AJ250" s="9"/>
      <c r="AK250" s="9"/>
      <c r="AL250" s="11">
        <f t="shared" si="12"/>
        <v>0</v>
      </c>
      <c r="AM250" s="11">
        <f t="shared" si="13"/>
        <v>0</v>
      </c>
      <c r="AN250" s="47" t="e">
        <f t="shared" si="14"/>
        <v>#DIV/0!</v>
      </c>
      <c r="AO250" s="11">
        <f>AL250+AUG!AJ250+JUL!AJ250</f>
        <v>0</v>
      </c>
      <c r="AP250" s="11">
        <f>AM250+AUG!AK250+JUL!AK250</f>
        <v>0</v>
      </c>
      <c r="AQ250" s="196" t="e">
        <f t="shared" si="15"/>
        <v>#DIV/0!</v>
      </c>
    </row>
    <row r="251" spans="1:43" x14ac:dyDescent="0.25">
      <c r="A251" s="10">
        <v>250</v>
      </c>
      <c r="B251" s="11">
        <f>VLOOKUP($A251,Table2[[No]:[Date Student Last Attended Program
(mm/dd/yyyy)]],2,FALSE)</f>
        <v>0</v>
      </c>
      <c r="C251" s="11">
        <f>VLOOKUP($A251,Table2[[No]:[Date Student Last Attended Program
(mm/dd/yyyy)]],4,FALSE)</f>
        <v>0</v>
      </c>
      <c r="D251" s="11">
        <f>VLOOKUP($A251,Table2[[No]:[Date Student Last Attended Program
(mm/dd/yyyy)]],14,FALSE)</f>
        <v>0</v>
      </c>
      <c r="E251" s="207">
        <f>VLOOKUP($A251,Table2[[No]:[Date Student Last Attended Program
(mm/dd/yyyy)]],17,FALSE)</f>
        <v>0</v>
      </c>
      <c r="F251" s="207">
        <f>VLOOKUP($A251,Table2[[No]:[Date Student Last Attended Program
(mm/dd/yyyy)]],18,FALSE)</f>
        <v>0</v>
      </c>
      <c r="G251" s="209">
        <f>VLOOKUP($A251,Table2[[#All],[No]:[Which Group Does Student Participate In?
(optional)]],23,FALSE)</f>
        <v>0</v>
      </c>
      <c r="H251" s="29"/>
      <c r="I251" s="29"/>
      <c r="J251" s="29"/>
      <c r="K251" s="29"/>
      <c r="L251" s="29"/>
      <c r="M251" s="29"/>
      <c r="N251" s="29"/>
      <c r="O251" s="29"/>
      <c r="P251" s="29"/>
      <c r="Q251" s="29"/>
      <c r="R251" s="29"/>
      <c r="S251" s="9"/>
      <c r="T251" s="9"/>
      <c r="U251" s="9"/>
      <c r="V251" s="9"/>
      <c r="W251" s="9"/>
      <c r="X251" s="9"/>
      <c r="Y251" s="9"/>
      <c r="Z251" s="9"/>
      <c r="AA251" s="9"/>
      <c r="AB251" s="9"/>
      <c r="AC251" s="9"/>
      <c r="AD251" s="9"/>
      <c r="AE251" s="9"/>
      <c r="AF251" s="9"/>
      <c r="AG251" s="9"/>
      <c r="AH251" s="9"/>
      <c r="AI251" s="9"/>
      <c r="AJ251" s="9"/>
      <c r="AK251" s="9"/>
      <c r="AL251" s="11">
        <f t="shared" si="12"/>
        <v>0</v>
      </c>
      <c r="AM251" s="11">
        <f t="shared" si="13"/>
        <v>0</v>
      </c>
      <c r="AN251" s="47" t="e">
        <f t="shared" si="14"/>
        <v>#DIV/0!</v>
      </c>
      <c r="AO251" s="11">
        <f>AL251+AUG!AJ251+JUL!AJ251</f>
        <v>0</v>
      </c>
      <c r="AP251" s="11">
        <f>AM251+AUG!AK251+JUL!AK251</f>
        <v>0</v>
      </c>
      <c r="AQ251" s="196" t="e">
        <f t="shared" si="15"/>
        <v>#DIV/0!</v>
      </c>
    </row>
    <row r="252" spans="1:43" x14ac:dyDescent="0.25">
      <c r="A252" s="10">
        <v>251</v>
      </c>
      <c r="B252" s="11">
        <f>VLOOKUP($A252,Table2[[No]:[Date Student Last Attended Program
(mm/dd/yyyy)]],2,FALSE)</f>
        <v>0</v>
      </c>
      <c r="C252" s="11">
        <f>VLOOKUP($A252,Table2[[No]:[Date Student Last Attended Program
(mm/dd/yyyy)]],4,FALSE)</f>
        <v>0</v>
      </c>
      <c r="D252" s="11">
        <f>VLOOKUP($A252,Table2[[No]:[Date Student Last Attended Program
(mm/dd/yyyy)]],14,FALSE)</f>
        <v>0</v>
      </c>
      <c r="E252" s="207">
        <f>VLOOKUP($A252,Table2[[No]:[Date Student Last Attended Program
(mm/dd/yyyy)]],17,FALSE)</f>
        <v>0</v>
      </c>
      <c r="F252" s="207">
        <f>VLOOKUP($A252,Table2[[No]:[Date Student Last Attended Program
(mm/dd/yyyy)]],18,FALSE)</f>
        <v>0</v>
      </c>
      <c r="G252" s="209">
        <f>VLOOKUP($A252,Table2[[#All],[No]:[Which Group Does Student Participate In?
(optional)]],23,FALSE)</f>
        <v>0</v>
      </c>
      <c r="H252" s="29"/>
      <c r="I252" s="29"/>
      <c r="J252" s="29"/>
      <c r="K252" s="29"/>
      <c r="L252" s="29"/>
      <c r="M252" s="29"/>
      <c r="N252" s="29"/>
      <c r="O252" s="29"/>
      <c r="P252" s="29"/>
      <c r="Q252" s="29"/>
      <c r="R252" s="29"/>
      <c r="S252" s="9"/>
      <c r="T252" s="9"/>
      <c r="U252" s="9"/>
      <c r="V252" s="9"/>
      <c r="W252" s="9"/>
      <c r="X252" s="9"/>
      <c r="Y252" s="9"/>
      <c r="Z252" s="9"/>
      <c r="AA252" s="9"/>
      <c r="AB252" s="9"/>
      <c r="AC252" s="9"/>
      <c r="AD252" s="9"/>
      <c r="AE252" s="9"/>
      <c r="AF252" s="9"/>
      <c r="AG252" s="9"/>
      <c r="AH252" s="9"/>
      <c r="AI252" s="9"/>
      <c r="AJ252" s="9"/>
      <c r="AK252" s="9"/>
      <c r="AL252" s="11">
        <f t="shared" si="12"/>
        <v>0</v>
      </c>
      <c r="AM252" s="11">
        <f t="shared" si="13"/>
        <v>0</v>
      </c>
      <c r="AN252" s="47" t="e">
        <f t="shared" si="14"/>
        <v>#DIV/0!</v>
      </c>
      <c r="AO252" s="11">
        <f>AL252+AUG!AJ252+JUL!AJ252</f>
        <v>0</v>
      </c>
      <c r="AP252" s="11">
        <f>AM252+AUG!AK252+JUL!AK252</f>
        <v>0</v>
      </c>
      <c r="AQ252" s="196" t="e">
        <f t="shared" si="15"/>
        <v>#DIV/0!</v>
      </c>
    </row>
    <row r="253" spans="1:43" x14ac:dyDescent="0.25">
      <c r="A253" s="10">
        <v>252</v>
      </c>
      <c r="B253" s="11">
        <f>VLOOKUP($A253,Table2[[No]:[Date Student Last Attended Program
(mm/dd/yyyy)]],2,FALSE)</f>
        <v>0</v>
      </c>
      <c r="C253" s="11">
        <f>VLOOKUP($A253,Table2[[No]:[Date Student Last Attended Program
(mm/dd/yyyy)]],4,FALSE)</f>
        <v>0</v>
      </c>
      <c r="D253" s="11">
        <f>VLOOKUP($A253,Table2[[No]:[Date Student Last Attended Program
(mm/dd/yyyy)]],14,FALSE)</f>
        <v>0</v>
      </c>
      <c r="E253" s="207">
        <f>VLOOKUP($A253,Table2[[No]:[Date Student Last Attended Program
(mm/dd/yyyy)]],17,FALSE)</f>
        <v>0</v>
      </c>
      <c r="F253" s="207">
        <f>VLOOKUP($A253,Table2[[No]:[Date Student Last Attended Program
(mm/dd/yyyy)]],18,FALSE)</f>
        <v>0</v>
      </c>
      <c r="G253" s="209">
        <f>VLOOKUP($A253,Table2[[#All],[No]:[Which Group Does Student Participate In?
(optional)]],23,FALSE)</f>
        <v>0</v>
      </c>
      <c r="H253" s="29"/>
      <c r="I253" s="29"/>
      <c r="J253" s="29"/>
      <c r="K253" s="29"/>
      <c r="L253" s="29"/>
      <c r="M253" s="29"/>
      <c r="N253" s="29"/>
      <c r="O253" s="29"/>
      <c r="P253" s="29"/>
      <c r="Q253" s="29"/>
      <c r="R253" s="29"/>
      <c r="S253" s="9"/>
      <c r="T253" s="9"/>
      <c r="U253" s="9"/>
      <c r="V253" s="9"/>
      <c r="W253" s="9"/>
      <c r="X253" s="9"/>
      <c r="Y253" s="9"/>
      <c r="Z253" s="9"/>
      <c r="AA253" s="9"/>
      <c r="AB253" s="9"/>
      <c r="AC253" s="9"/>
      <c r="AD253" s="9"/>
      <c r="AE253" s="9"/>
      <c r="AF253" s="9"/>
      <c r="AG253" s="9"/>
      <c r="AH253" s="9"/>
      <c r="AI253" s="9"/>
      <c r="AJ253" s="9"/>
      <c r="AK253" s="9"/>
      <c r="AL253" s="11">
        <f t="shared" si="12"/>
        <v>0</v>
      </c>
      <c r="AM253" s="11">
        <f t="shared" si="13"/>
        <v>0</v>
      </c>
      <c r="AN253" s="47" t="e">
        <f t="shared" si="14"/>
        <v>#DIV/0!</v>
      </c>
      <c r="AO253" s="11">
        <f>AL253+AUG!AJ253+JUL!AJ253</f>
        <v>0</v>
      </c>
      <c r="AP253" s="11">
        <f>AM253+AUG!AK253+JUL!AK253</f>
        <v>0</v>
      </c>
      <c r="AQ253" s="196" t="e">
        <f t="shared" si="15"/>
        <v>#DIV/0!</v>
      </c>
    </row>
    <row r="254" spans="1:43" x14ac:dyDescent="0.25">
      <c r="A254" s="10">
        <v>253</v>
      </c>
      <c r="B254" s="11">
        <f>VLOOKUP($A254,Table2[[No]:[Date Student Last Attended Program
(mm/dd/yyyy)]],2,FALSE)</f>
        <v>0</v>
      </c>
      <c r="C254" s="11">
        <f>VLOOKUP($A254,Table2[[No]:[Date Student Last Attended Program
(mm/dd/yyyy)]],4,FALSE)</f>
        <v>0</v>
      </c>
      <c r="D254" s="11">
        <f>VLOOKUP($A254,Table2[[No]:[Date Student Last Attended Program
(mm/dd/yyyy)]],14,FALSE)</f>
        <v>0</v>
      </c>
      <c r="E254" s="207">
        <f>VLOOKUP($A254,Table2[[No]:[Date Student Last Attended Program
(mm/dd/yyyy)]],17,FALSE)</f>
        <v>0</v>
      </c>
      <c r="F254" s="207">
        <f>VLOOKUP($A254,Table2[[No]:[Date Student Last Attended Program
(mm/dd/yyyy)]],18,FALSE)</f>
        <v>0</v>
      </c>
      <c r="G254" s="209">
        <f>VLOOKUP($A254,Table2[[#All],[No]:[Which Group Does Student Participate In?
(optional)]],23,FALSE)</f>
        <v>0</v>
      </c>
      <c r="H254" s="29"/>
      <c r="I254" s="29"/>
      <c r="J254" s="29"/>
      <c r="K254" s="29"/>
      <c r="L254" s="29"/>
      <c r="M254" s="29"/>
      <c r="N254" s="29"/>
      <c r="O254" s="29"/>
      <c r="P254" s="29"/>
      <c r="Q254" s="29"/>
      <c r="R254" s="29"/>
      <c r="S254" s="9"/>
      <c r="T254" s="9"/>
      <c r="U254" s="9"/>
      <c r="V254" s="9"/>
      <c r="W254" s="9"/>
      <c r="X254" s="9"/>
      <c r="Y254" s="9"/>
      <c r="Z254" s="9"/>
      <c r="AA254" s="9"/>
      <c r="AB254" s="9"/>
      <c r="AC254" s="9"/>
      <c r="AD254" s="9"/>
      <c r="AE254" s="9"/>
      <c r="AF254" s="9"/>
      <c r="AG254" s="9"/>
      <c r="AH254" s="9"/>
      <c r="AI254" s="9"/>
      <c r="AJ254" s="9"/>
      <c r="AK254" s="9"/>
      <c r="AL254" s="11">
        <f t="shared" si="12"/>
        <v>0</v>
      </c>
      <c r="AM254" s="11">
        <f t="shared" si="13"/>
        <v>0</v>
      </c>
      <c r="AN254" s="47" t="e">
        <f t="shared" si="14"/>
        <v>#DIV/0!</v>
      </c>
      <c r="AO254" s="11">
        <f>AL254+AUG!AJ254+JUL!AJ254</f>
        <v>0</v>
      </c>
      <c r="AP254" s="11">
        <f>AM254+AUG!AK254+JUL!AK254</f>
        <v>0</v>
      </c>
      <c r="AQ254" s="196" t="e">
        <f t="shared" si="15"/>
        <v>#DIV/0!</v>
      </c>
    </row>
    <row r="255" spans="1:43" x14ac:dyDescent="0.25">
      <c r="A255" s="10">
        <v>254</v>
      </c>
      <c r="B255" s="11">
        <f>VLOOKUP($A255,Table2[[No]:[Date Student Last Attended Program
(mm/dd/yyyy)]],2,FALSE)</f>
        <v>0</v>
      </c>
      <c r="C255" s="11">
        <f>VLOOKUP($A255,Table2[[No]:[Date Student Last Attended Program
(mm/dd/yyyy)]],4,FALSE)</f>
        <v>0</v>
      </c>
      <c r="D255" s="11">
        <f>VLOOKUP($A255,Table2[[No]:[Date Student Last Attended Program
(mm/dd/yyyy)]],14,FALSE)</f>
        <v>0</v>
      </c>
      <c r="E255" s="207">
        <f>VLOOKUP($A255,Table2[[No]:[Date Student Last Attended Program
(mm/dd/yyyy)]],17,FALSE)</f>
        <v>0</v>
      </c>
      <c r="F255" s="207">
        <f>VLOOKUP($A255,Table2[[No]:[Date Student Last Attended Program
(mm/dd/yyyy)]],18,FALSE)</f>
        <v>0</v>
      </c>
      <c r="G255" s="209">
        <f>VLOOKUP($A255,Table2[[#All],[No]:[Which Group Does Student Participate In?
(optional)]],23,FALSE)</f>
        <v>0</v>
      </c>
      <c r="H255" s="29"/>
      <c r="I255" s="29"/>
      <c r="J255" s="29"/>
      <c r="K255" s="29"/>
      <c r="L255" s="29"/>
      <c r="M255" s="29"/>
      <c r="N255" s="29"/>
      <c r="O255" s="29"/>
      <c r="P255" s="29"/>
      <c r="Q255" s="29"/>
      <c r="R255" s="29"/>
      <c r="S255" s="9"/>
      <c r="T255" s="9"/>
      <c r="U255" s="9"/>
      <c r="V255" s="9"/>
      <c r="W255" s="9"/>
      <c r="X255" s="9"/>
      <c r="Y255" s="9"/>
      <c r="Z255" s="9"/>
      <c r="AA255" s="9"/>
      <c r="AB255" s="9"/>
      <c r="AC255" s="9"/>
      <c r="AD255" s="9"/>
      <c r="AE255" s="9"/>
      <c r="AF255" s="9"/>
      <c r="AG255" s="9"/>
      <c r="AH255" s="9"/>
      <c r="AI255" s="9"/>
      <c r="AJ255" s="9"/>
      <c r="AK255" s="9"/>
      <c r="AL255" s="11">
        <f t="shared" si="12"/>
        <v>0</v>
      </c>
      <c r="AM255" s="11">
        <f t="shared" si="13"/>
        <v>0</v>
      </c>
      <c r="AN255" s="47" t="e">
        <f t="shared" si="14"/>
        <v>#DIV/0!</v>
      </c>
      <c r="AO255" s="11">
        <f>AL255+AUG!AJ255+JUL!AJ255</f>
        <v>0</v>
      </c>
      <c r="AP255" s="11">
        <f>AM255+AUG!AK255+JUL!AK255</f>
        <v>0</v>
      </c>
      <c r="AQ255" s="196" t="e">
        <f t="shared" si="15"/>
        <v>#DIV/0!</v>
      </c>
    </row>
    <row r="256" spans="1:43" x14ac:dyDescent="0.25">
      <c r="A256" s="10">
        <v>255</v>
      </c>
      <c r="B256" s="11">
        <f>VLOOKUP($A256,Table2[[No]:[Date Student Last Attended Program
(mm/dd/yyyy)]],2,FALSE)</f>
        <v>0</v>
      </c>
      <c r="C256" s="11">
        <f>VLOOKUP($A256,Table2[[No]:[Date Student Last Attended Program
(mm/dd/yyyy)]],4,FALSE)</f>
        <v>0</v>
      </c>
      <c r="D256" s="11">
        <f>VLOOKUP($A256,Table2[[No]:[Date Student Last Attended Program
(mm/dd/yyyy)]],14,FALSE)</f>
        <v>0</v>
      </c>
      <c r="E256" s="207">
        <f>VLOOKUP($A256,Table2[[No]:[Date Student Last Attended Program
(mm/dd/yyyy)]],17,FALSE)</f>
        <v>0</v>
      </c>
      <c r="F256" s="207">
        <f>VLOOKUP($A256,Table2[[No]:[Date Student Last Attended Program
(mm/dd/yyyy)]],18,FALSE)</f>
        <v>0</v>
      </c>
      <c r="G256" s="209">
        <f>VLOOKUP($A256,Table2[[#All],[No]:[Which Group Does Student Participate In?
(optional)]],23,FALSE)</f>
        <v>0</v>
      </c>
      <c r="H256" s="29"/>
      <c r="I256" s="29"/>
      <c r="J256" s="29"/>
      <c r="K256" s="29"/>
      <c r="L256" s="29"/>
      <c r="M256" s="29"/>
      <c r="N256" s="29"/>
      <c r="O256" s="29"/>
      <c r="P256" s="29"/>
      <c r="Q256" s="29"/>
      <c r="R256" s="29"/>
      <c r="S256" s="9"/>
      <c r="T256" s="9"/>
      <c r="U256" s="9"/>
      <c r="V256" s="9"/>
      <c r="W256" s="9"/>
      <c r="X256" s="9"/>
      <c r="Y256" s="9"/>
      <c r="Z256" s="9"/>
      <c r="AA256" s="9"/>
      <c r="AB256" s="9"/>
      <c r="AC256" s="9"/>
      <c r="AD256" s="9"/>
      <c r="AE256" s="9"/>
      <c r="AF256" s="9"/>
      <c r="AG256" s="9"/>
      <c r="AH256" s="9"/>
      <c r="AI256" s="9"/>
      <c r="AJ256" s="9"/>
      <c r="AK256" s="9"/>
      <c r="AL256" s="11">
        <f t="shared" si="12"/>
        <v>0</v>
      </c>
      <c r="AM256" s="11">
        <f t="shared" si="13"/>
        <v>0</v>
      </c>
      <c r="AN256" s="47" t="e">
        <f t="shared" si="14"/>
        <v>#DIV/0!</v>
      </c>
      <c r="AO256" s="11">
        <f>AL256+AUG!AJ256+JUL!AJ256</f>
        <v>0</v>
      </c>
      <c r="AP256" s="11">
        <f>AM256+AUG!AK256+JUL!AK256</f>
        <v>0</v>
      </c>
      <c r="AQ256" s="196" t="e">
        <f t="shared" si="15"/>
        <v>#DIV/0!</v>
      </c>
    </row>
    <row r="257" spans="1:43" x14ac:dyDescent="0.25">
      <c r="A257" s="10">
        <v>256</v>
      </c>
      <c r="B257" s="11">
        <f>VLOOKUP($A257,Table2[[No]:[Date Student Last Attended Program
(mm/dd/yyyy)]],2,FALSE)</f>
        <v>0</v>
      </c>
      <c r="C257" s="11">
        <f>VLOOKUP($A257,Table2[[No]:[Date Student Last Attended Program
(mm/dd/yyyy)]],4,FALSE)</f>
        <v>0</v>
      </c>
      <c r="D257" s="11">
        <f>VLOOKUP($A257,Table2[[No]:[Date Student Last Attended Program
(mm/dd/yyyy)]],14,FALSE)</f>
        <v>0</v>
      </c>
      <c r="E257" s="207">
        <f>VLOOKUP($A257,Table2[[No]:[Date Student Last Attended Program
(mm/dd/yyyy)]],17,FALSE)</f>
        <v>0</v>
      </c>
      <c r="F257" s="207">
        <f>VLOOKUP($A257,Table2[[No]:[Date Student Last Attended Program
(mm/dd/yyyy)]],18,FALSE)</f>
        <v>0</v>
      </c>
      <c r="G257" s="209">
        <f>VLOOKUP($A257,Table2[[#All],[No]:[Which Group Does Student Participate In?
(optional)]],23,FALSE)</f>
        <v>0</v>
      </c>
      <c r="H257" s="29"/>
      <c r="I257" s="29"/>
      <c r="J257" s="29"/>
      <c r="K257" s="29"/>
      <c r="L257" s="29"/>
      <c r="M257" s="29"/>
      <c r="N257" s="29"/>
      <c r="O257" s="29"/>
      <c r="P257" s="29"/>
      <c r="Q257" s="29"/>
      <c r="R257" s="29"/>
      <c r="S257" s="9"/>
      <c r="T257" s="9"/>
      <c r="U257" s="9"/>
      <c r="V257" s="9"/>
      <c r="W257" s="9"/>
      <c r="X257" s="9"/>
      <c r="Y257" s="9"/>
      <c r="Z257" s="9"/>
      <c r="AA257" s="9"/>
      <c r="AB257" s="9"/>
      <c r="AC257" s="9"/>
      <c r="AD257" s="9"/>
      <c r="AE257" s="9"/>
      <c r="AF257" s="9"/>
      <c r="AG257" s="9"/>
      <c r="AH257" s="9"/>
      <c r="AI257" s="9"/>
      <c r="AJ257" s="9"/>
      <c r="AK257" s="9"/>
      <c r="AL257" s="11">
        <f t="shared" si="12"/>
        <v>0</v>
      </c>
      <c r="AM257" s="11">
        <f t="shared" si="13"/>
        <v>0</v>
      </c>
      <c r="AN257" s="47" t="e">
        <f t="shared" si="14"/>
        <v>#DIV/0!</v>
      </c>
      <c r="AO257" s="11">
        <f>AL257+AUG!AJ257+JUL!AJ257</f>
        <v>0</v>
      </c>
      <c r="AP257" s="11">
        <f>AM257+AUG!AK257+JUL!AK257</f>
        <v>0</v>
      </c>
      <c r="AQ257" s="196" t="e">
        <f t="shared" si="15"/>
        <v>#DIV/0!</v>
      </c>
    </row>
    <row r="258" spans="1:43" x14ac:dyDescent="0.25">
      <c r="A258" s="10">
        <v>257</v>
      </c>
      <c r="B258" s="11">
        <f>VLOOKUP($A258,Table2[[No]:[Date Student Last Attended Program
(mm/dd/yyyy)]],2,FALSE)</f>
        <v>0</v>
      </c>
      <c r="C258" s="11">
        <f>VLOOKUP($A258,Table2[[No]:[Date Student Last Attended Program
(mm/dd/yyyy)]],4,FALSE)</f>
        <v>0</v>
      </c>
      <c r="D258" s="11">
        <f>VLOOKUP($A258,Table2[[No]:[Date Student Last Attended Program
(mm/dd/yyyy)]],14,FALSE)</f>
        <v>0</v>
      </c>
      <c r="E258" s="207">
        <f>VLOOKUP($A258,Table2[[No]:[Date Student Last Attended Program
(mm/dd/yyyy)]],17,FALSE)</f>
        <v>0</v>
      </c>
      <c r="F258" s="207">
        <f>VLOOKUP($A258,Table2[[No]:[Date Student Last Attended Program
(mm/dd/yyyy)]],18,FALSE)</f>
        <v>0</v>
      </c>
      <c r="G258" s="209">
        <f>VLOOKUP($A258,Table2[[#All],[No]:[Which Group Does Student Participate In?
(optional)]],23,FALSE)</f>
        <v>0</v>
      </c>
      <c r="H258" s="29"/>
      <c r="I258" s="29"/>
      <c r="J258" s="29"/>
      <c r="K258" s="29"/>
      <c r="L258" s="29"/>
      <c r="M258" s="29"/>
      <c r="N258" s="29"/>
      <c r="O258" s="29"/>
      <c r="P258" s="29"/>
      <c r="Q258" s="29"/>
      <c r="R258" s="29"/>
      <c r="S258" s="9"/>
      <c r="T258" s="9"/>
      <c r="U258" s="9"/>
      <c r="V258" s="9"/>
      <c r="W258" s="9"/>
      <c r="X258" s="9"/>
      <c r="Y258" s="9"/>
      <c r="Z258" s="9"/>
      <c r="AA258" s="9"/>
      <c r="AB258" s="9"/>
      <c r="AC258" s="9"/>
      <c r="AD258" s="9"/>
      <c r="AE258" s="9"/>
      <c r="AF258" s="9"/>
      <c r="AG258" s="9"/>
      <c r="AH258" s="9"/>
      <c r="AI258" s="9"/>
      <c r="AJ258" s="9"/>
      <c r="AK258" s="9"/>
      <c r="AL258" s="11">
        <f t="shared" ref="AL258:AL301" si="16">COUNTIF(H258:AK258,"1")</f>
        <v>0</v>
      </c>
      <c r="AM258" s="11">
        <f t="shared" ref="AM258:AM301" si="17">COUNTIFS(H258:AK258,"1")+COUNTIF(H258:AK258,"0")</f>
        <v>0</v>
      </c>
      <c r="AN258" s="47" t="e">
        <f t="shared" ref="AN258:AN301" si="18">AL258/AM258</f>
        <v>#DIV/0!</v>
      </c>
      <c r="AO258" s="11">
        <f>AL258+AUG!AJ258+JUL!AJ258</f>
        <v>0</v>
      </c>
      <c r="AP258" s="11">
        <f>AM258+AUG!AK258+JUL!AK258</f>
        <v>0</v>
      </c>
      <c r="AQ258" s="196" t="e">
        <f t="shared" ref="AQ258:AQ301" si="19">AO258/AP258</f>
        <v>#DIV/0!</v>
      </c>
    </row>
    <row r="259" spans="1:43" x14ac:dyDescent="0.25">
      <c r="A259" s="10">
        <v>258</v>
      </c>
      <c r="B259" s="11">
        <f>VLOOKUP($A259,Table2[[No]:[Date Student Last Attended Program
(mm/dd/yyyy)]],2,FALSE)</f>
        <v>0</v>
      </c>
      <c r="C259" s="11">
        <f>VLOOKUP($A259,Table2[[No]:[Date Student Last Attended Program
(mm/dd/yyyy)]],4,FALSE)</f>
        <v>0</v>
      </c>
      <c r="D259" s="11">
        <f>VLOOKUP($A259,Table2[[No]:[Date Student Last Attended Program
(mm/dd/yyyy)]],14,FALSE)</f>
        <v>0</v>
      </c>
      <c r="E259" s="207">
        <f>VLOOKUP($A259,Table2[[No]:[Date Student Last Attended Program
(mm/dd/yyyy)]],17,FALSE)</f>
        <v>0</v>
      </c>
      <c r="F259" s="207">
        <f>VLOOKUP($A259,Table2[[No]:[Date Student Last Attended Program
(mm/dd/yyyy)]],18,FALSE)</f>
        <v>0</v>
      </c>
      <c r="G259" s="209">
        <f>VLOOKUP($A259,Table2[[#All],[No]:[Which Group Does Student Participate In?
(optional)]],23,FALSE)</f>
        <v>0</v>
      </c>
      <c r="H259" s="29"/>
      <c r="I259" s="29"/>
      <c r="J259" s="29"/>
      <c r="K259" s="29"/>
      <c r="L259" s="29"/>
      <c r="M259" s="29"/>
      <c r="N259" s="29"/>
      <c r="O259" s="29"/>
      <c r="P259" s="29"/>
      <c r="Q259" s="29"/>
      <c r="R259" s="29"/>
      <c r="S259" s="9"/>
      <c r="T259" s="9"/>
      <c r="U259" s="9"/>
      <c r="V259" s="9"/>
      <c r="W259" s="9"/>
      <c r="X259" s="9"/>
      <c r="Y259" s="9"/>
      <c r="Z259" s="9"/>
      <c r="AA259" s="9"/>
      <c r="AB259" s="9"/>
      <c r="AC259" s="9"/>
      <c r="AD259" s="9"/>
      <c r="AE259" s="9"/>
      <c r="AF259" s="9"/>
      <c r="AG259" s="9"/>
      <c r="AH259" s="9"/>
      <c r="AI259" s="9"/>
      <c r="AJ259" s="9"/>
      <c r="AK259" s="9"/>
      <c r="AL259" s="11">
        <f t="shared" si="16"/>
        <v>0</v>
      </c>
      <c r="AM259" s="11">
        <f t="shared" si="17"/>
        <v>0</v>
      </c>
      <c r="AN259" s="47" t="e">
        <f t="shared" si="18"/>
        <v>#DIV/0!</v>
      </c>
      <c r="AO259" s="11">
        <f>AL259+AUG!AJ259+JUL!AJ259</f>
        <v>0</v>
      </c>
      <c r="AP259" s="11">
        <f>AM259+AUG!AK259+JUL!AK259</f>
        <v>0</v>
      </c>
      <c r="AQ259" s="196" t="e">
        <f t="shared" si="19"/>
        <v>#DIV/0!</v>
      </c>
    </row>
    <row r="260" spans="1:43" x14ac:dyDescent="0.25">
      <c r="A260" s="10">
        <v>259</v>
      </c>
      <c r="B260" s="11">
        <f>VLOOKUP($A260,Table2[[No]:[Date Student Last Attended Program
(mm/dd/yyyy)]],2,FALSE)</f>
        <v>0</v>
      </c>
      <c r="C260" s="11">
        <f>VLOOKUP($A260,Table2[[No]:[Date Student Last Attended Program
(mm/dd/yyyy)]],4,FALSE)</f>
        <v>0</v>
      </c>
      <c r="D260" s="11">
        <f>VLOOKUP($A260,Table2[[No]:[Date Student Last Attended Program
(mm/dd/yyyy)]],14,FALSE)</f>
        <v>0</v>
      </c>
      <c r="E260" s="207">
        <f>VLOOKUP($A260,Table2[[No]:[Date Student Last Attended Program
(mm/dd/yyyy)]],17,FALSE)</f>
        <v>0</v>
      </c>
      <c r="F260" s="207">
        <f>VLOOKUP($A260,Table2[[No]:[Date Student Last Attended Program
(mm/dd/yyyy)]],18,FALSE)</f>
        <v>0</v>
      </c>
      <c r="G260" s="209">
        <f>VLOOKUP($A260,Table2[[#All],[No]:[Which Group Does Student Participate In?
(optional)]],23,FALSE)</f>
        <v>0</v>
      </c>
      <c r="H260" s="29"/>
      <c r="I260" s="29"/>
      <c r="J260" s="29"/>
      <c r="K260" s="29"/>
      <c r="L260" s="29"/>
      <c r="M260" s="29"/>
      <c r="N260" s="29"/>
      <c r="O260" s="29"/>
      <c r="P260" s="29"/>
      <c r="Q260" s="29"/>
      <c r="R260" s="29"/>
      <c r="S260" s="9"/>
      <c r="T260" s="9"/>
      <c r="U260" s="9"/>
      <c r="V260" s="9"/>
      <c r="W260" s="9"/>
      <c r="X260" s="9"/>
      <c r="Y260" s="9"/>
      <c r="Z260" s="9"/>
      <c r="AA260" s="9"/>
      <c r="AB260" s="9"/>
      <c r="AC260" s="9"/>
      <c r="AD260" s="9"/>
      <c r="AE260" s="9"/>
      <c r="AF260" s="9"/>
      <c r="AG260" s="9"/>
      <c r="AH260" s="9"/>
      <c r="AI260" s="9"/>
      <c r="AJ260" s="9"/>
      <c r="AK260" s="9"/>
      <c r="AL260" s="11">
        <f t="shared" si="16"/>
        <v>0</v>
      </c>
      <c r="AM260" s="11">
        <f t="shared" si="17"/>
        <v>0</v>
      </c>
      <c r="AN260" s="47" t="e">
        <f t="shared" si="18"/>
        <v>#DIV/0!</v>
      </c>
      <c r="AO260" s="11">
        <f>AL260+AUG!AJ260+JUL!AJ260</f>
        <v>0</v>
      </c>
      <c r="AP260" s="11">
        <f>AM260+AUG!AK260+JUL!AK260</f>
        <v>0</v>
      </c>
      <c r="AQ260" s="196" t="e">
        <f t="shared" si="19"/>
        <v>#DIV/0!</v>
      </c>
    </row>
    <row r="261" spans="1:43" x14ac:dyDescent="0.25">
      <c r="A261" s="10">
        <v>260</v>
      </c>
      <c r="B261" s="11">
        <f>VLOOKUP($A261,Table2[[No]:[Date Student Last Attended Program
(mm/dd/yyyy)]],2,FALSE)</f>
        <v>0</v>
      </c>
      <c r="C261" s="11">
        <f>VLOOKUP($A261,Table2[[No]:[Date Student Last Attended Program
(mm/dd/yyyy)]],4,FALSE)</f>
        <v>0</v>
      </c>
      <c r="D261" s="11">
        <f>VLOOKUP($A261,Table2[[No]:[Date Student Last Attended Program
(mm/dd/yyyy)]],14,FALSE)</f>
        <v>0</v>
      </c>
      <c r="E261" s="207">
        <f>VLOOKUP($A261,Table2[[No]:[Date Student Last Attended Program
(mm/dd/yyyy)]],17,FALSE)</f>
        <v>0</v>
      </c>
      <c r="F261" s="207">
        <f>VLOOKUP($A261,Table2[[No]:[Date Student Last Attended Program
(mm/dd/yyyy)]],18,FALSE)</f>
        <v>0</v>
      </c>
      <c r="G261" s="209">
        <f>VLOOKUP($A261,Table2[[#All],[No]:[Which Group Does Student Participate In?
(optional)]],23,FALSE)</f>
        <v>0</v>
      </c>
      <c r="H261" s="29"/>
      <c r="I261" s="29"/>
      <c r="J261" s="29"/>
      <c r="K261" s="29"/>
      <c r="L261" s="29"/>
      <c r="M261" s="29"/>
      <c r="N261" s="29"/>
      <c r="O261" s="29"/>
      <c r="P261" s="29"/>
      <c r="Q261" s="29"/>
      <c r="R261" s="29"/>
      <c r="S261" s="9"/>
      <c r="T261" s="9"/>
      <c r="U261" s="9"/>
      <c r="V261" s="9"/>
      <c r="W261" s="9"/>
      <c r="X261" s="9"/>
      <c r="Y261" s="9"/>
      <c r="Z261" s="9"/>
      <c r="AA261" s="9"/>
      <c r="AB261" s="9"/>
      <c r="AC261" s="9"/>
      <c r="AD261" s="9"/>
      <c r="AE261" s="9"/>
      <c r="AF261" s="9"/>
      <c r="AG261" s="9"/>
      <c r="AH261" s="9"/>
      <c r="AI261" s="9"/>
      <c r="AJ261" s="9"/>
      <c r="AK261" s="9"/>
      <c r="AL261" s="11">
        <f t="shared" si="16"/>
        <v>0</v>
      </c>
      <c r="AM261" s="11">
        <f t="shared" si="17"/>
        <v>0</v>
      </c>
      <c r="AN261" s="47" t="e">
        <f t="shared" si="18"/>
        <v>#DIV/0!</v>
      </c>
      <c r="AO261" s="11">
        <f>AL261+AUG!AJ261+JUL!AJ261</f>
        <v>0</v>
      </c>
      <c r="AP261" s="11">
        <f>AM261+AUG!AK261+JUL!AK261</f>
        <v>0</v>
      </c>
      <c r="AQ261" s="196" t="e">
        <f t="shared" si="19"/>
        <v>#DIV/0!</v>
      </c>
    </row>
    <row r="262" spans="1:43" x14ac:dyDescent="0.25">
      <c r="A262" s="10">
        <v>261</v>
      </c>
      <c r="B262" s="11">
        <f>VLOOKUP($A262,Table2[[No]:[Date Student Last Attended Program
(mm/dd/yyyy)]],2,FALSE)</f>
        <v>0</v>
      </c>
      <c r="C262" s="11">
        <f>VLOOKUP($A262,Table2[[No]:[Date Student Last Attended Program
(mm/dd/yyyy)]],4,FALSE)</f>
        <v>0</v>
      </c>
      <c r="D262" s="11">
        <f>VLOOKUP($A262,Table2[[No]:[Date Student Last Attended Program
(mm/dd/yyyy)]],14,FALSE)</f>
        <v>0</v>
      </c>
      <c r="E262" s="207">
        <f>VLOOKUP($A262,Table2[[No]:[Date Student Last Attended Program
(mm/dd/yyyy)]],17,FALSE)</f>
        <v>0</v>
      </c>
      <c r="F262" s="207">
        <f>VLOOKUP($A262,Table2[[No]:[Date Student Last Attended Program
(mm/dd/yyyy)]],18,FALSE)</f>
        <v>0</v>
      </c>
      <c r="G262" s="209">
        <f>VLOOKUP($A262,Table2[[#All],[No]:[Which Group Does Student Participate In?
(optional)]],23,FALSE)</f>
        <v>0</v>
      </c>
      <c r="H262" s="29"/>
      <c r="I262" s="29"/>
      <c r="J262" s="29"/>
      <c r="K262" s="29"/>
      <c r="L262" s="29"/>
      <c r="M262" s="29"/>
      <c r="N262" s="29"/>
      <c r="O262" s="29"/>
      <c r="P262" s="29"/>
      <c r="Q262" s="29"/>
      <c r="R262" s="29"/>
      <c r="S262" s="9"/>
      <c r="T262" s="9"/>
      <c r="U262" s="9"/>
      <c r="V262" s="9"/>
      <c r="W262" s="9"/>
      <c r="X262" s="9"/>
      <c r="Y262" s="9"/>
      <c r="Z262" s="9"/>
      <c r="AA262" s="9"/>
      <c r="AB262" s="9"/>
      <c r="AC262" s="9"/>
      <c r="AD262" s="9"/>
      <c r="AE262" s="9"/>
      <c r="AF262" s="9"/>
      <c r="AG262" s="9"/>
      <c r="AH262" s="9"/>
      <c r="AI262" s="9"/>
      <c r="AJ262" s="9"/>
      <c r="AK262" s="9"/>
      <c r="AL262" s="11">
        <f t="shared" si="16"/>
        <v>0</v>
      </c>
      <c r="AM262" s="11">
        <f t="shared" si="17"/>
        <v>0</v>
      </c>
      <c r="AN262" s="47" t="e">
        <f t="shared" si="18"/>
        <v>#DIV/0!</v>
      </c>
      <c r="AO262" s="11">
        <f>AL262+AUG!AJ262+JUL!AJ262</f>
        <v>0</v>
      </c>
      <c r="AP262" s="11">
        <f>AM262+AUG!AK262+JUL!AK262</f>
        <v>0</v>
      </c>
      <c r="AQ262" s="196" t="e">
        <f t="shared" si="19"/>
        <v>#DIV/0!</v>
      </c>
    </row>
    <row r="263" spans="1:43" x14ac:dyDescent="0.25">
      <c r="A263" s="10">
        <v>262</v>
      </c>
      <c r="B263" s="11">
        <f>VLOOKUP($A263,Table2[[No]:[Date Student Last Attended Program
(mm/dd/yyyy)]],2,FALSE)</f>
        <v>0</v>
      </c>
      <c r="C263" s="11">
        <f>VLOOKUP($A263,Table2[[No]:[Date Student Last Attended Program
(mm/dd/yyyy)]],4,FALSE)</f>
        <v>0</v>
      </c>
      <c r="D263" s="11">
        <f>VLOOKUP($A263,Table2[[No]:[Date Student Last Attended Program
(mm/dd/yyyy)]],14,FALSE)</f>
        <v>0</v>
      </c>
      <c r="E263" s="207">
        <f>VLOOKUP($A263,Table2[[No]:[Date Student Last Attended Program
(mm/dd/yyyy)]],17,FALSE)</f>
        <v>0</v>
      </c>
      <c r="F263" s="207">
        <f>VLOOKUP($A263,Table2[[No]:[Date Student Last Attended Program
(mm/dd/yyyy)]],18,FALSE)</f>
        <v>0</v>
      </c>
      <c r="G263" s="209">
        <f>VLOOKUP($A263,Table2[[#All],[No]:[Which Group Does Student Participate In?
(optional)]],23,FALSE)</f>
        <v>0</v>
      </c>
      <c r="H263" s="29"/>
      <c r="I263" s="29"/>
      <c r="J263" s="29"/>
      <c r="K263" s="29"/>
      <c r="L263" s="29"/>
      <c r="M263" s="29"/>
      <c r="N263" s="29"/>
      <c r="O263" s="29"/>
      <c r="P263" s="29"/>
      <c r="Q263" s="29"/>
      <c r="R263" s="29"/>
      <c r="S263" s="9"/>
      <c r="T263" s="9"/>
      <c r="U263" s="9"/>
      <c r="V263" s="9"/>
      <c r="W263" s="9"/>
      <c r="X263" s="9"/>
      <c r="Y263" s="9"/>
      <c r="Z263" s="9"/>
      <c r="AA263" s="9"/>
      <c r="AB263" s="9"/>
      <c r="AC263" s="9"/>
      <c r="AD263" s="9"/>
      <c r="AE263" s="9"/>
      <c r="AF263" s="9"/>
      <c r="AG263" s="9"/>
      <c r="AH263" s="9"/>
      <c r="AI263" s="9"/>
      <c r="AJ263" s="9"/>
      <c r="AK263" s="9"/>
      <c r="AL263" s="11">
        <f t="shared" si="16"/>
        <v>0</v>
      </c>
      <c r="AM263" s="11">
        <f t="shared" si="17"/>
        <v>0</v>
      </c>
      <c r="AN263" s="47" t="e">
        <f t="shared" si="18"/>
        <v>#DIV/0!</v>
      </c>
      <c r="AO263" s="11">
        <f>AL263+AUG!AJ263+JUL!AJ263</f>
        <v>0</v>
      </c>
      <c r="AP263" s="11">
        <f>AM263+AUG!AK263+JUL!AK263</f>
        <v>0</v>
      </c>
      <c r="AQ263" s="196" t="e">
        <f t="shared" si="19"/>
        <v>#DIV/0!</v>
      </c>
    </row>
    <row r="264" spans="1:43" x14ac:dyDescent="0.25">
      <c r="A264" s="10">
        <v>263</v>
      </c>
      <c r="B264" s="11">
        <f>VLOOKUP($A264,Table2[[No]:[Date Student Last Attended Program
(mm/dd/yyyy)]],2,FALSE)</f>
        <v>0</v>
      </c>
      <c r="C264" s="11">
        <f>VLOOKUP($A264,Table2[[No]:[Date Student Last Attended Program
(mm/dd/yyyy)]],4,FALSE)</f>
        <v>0</v>
      </c>
      <c r="D264" s="11">
        <f>VLOOKUP($A264,Table2[[No]:[Date Student Last Attended Program
(mm/dd/yyyy)]],14,FALSE)</f>
        <v>0</v>
      </c>
      <c r="E264" s="207">
        <f>VLOOKUP($A264,Table2[[No]:[Date Student Last Attended Program
(mm/dd/yyyy)]],17,FALSE)</f>
        <v>0</v>
      </c>
      <c r="F264" s="207">
        <f>VLOOKUP($A264,Table2[[No]:[Date Student Last Attended Program
(mm/dd/yyyy)]],18,FALSE)</f>
        <v>0</v>
      </c>
      <c r="G264" s="209">
        <f>VLOOKUP($A264,Table2[[#All],[No]:[Which Group Does Student Participate In?
(optional)]],23,FALSE)</f>
        <v>0</v>
      </c>
      <c r="H264" s="29"/>
      <c r="I264" s="29"/>
      <c r="J264" s="29"/>
      <c r="K264" s="29"/>
      <c r="L264" s="29"/>
      <c r="M264" s="29"/>
      <c r="N264" s="29"/>
      <c r="O264" s="29"/>
      <c r="P264" s="29"/>
      <c r="Q264" s="29"/>
      <c r="R264" s="29"/>
      <c r="S264" s="9"/>
      <c r="T264" s="9"/>
      <c r="U264" s="9"/>
      <c r="V264" s="9"/>
      <c r="W264" s="9"/>
      <c r="X264" s="9"/>
      <c r="Y264" s="9"/>
      <c r="Z264" s="9"/>
      <c r="AA264" s="9"/>
      <c r="AB264" s="9"/>
      <c r="AC264" s="9"/>
      <c r="AD264" s="9"/>
      <c r="AE264" s="9"/>
      <c r="AF264" s="9"/>
      <c r="AG264" s="9"/>
      <c r="AH264" s="9"/>
      <c r="AI264" s="9"/>
      <c r="AJ264" s="9"/>
      <c r="AK264" s="9"/>
      <c r="AL264" s="11">
        <f t="shared" si="16"/>
        <v>0</v>
      </c>
      <c r="AM264" s="11">
        <f t="shared" si="17"/>
        <v>0</v>
      </c>
      <c r="AN264" s="47" t="e">
        <f t="shared" si="18"/>
        <v>#DIV/0!</v>
      </c>
      <c r="AO264" s="11">
        <f>AL264+AUG!AJ264+JUL!AJ264</f>
        <v>0</v>
      </c>
      <c r="AP264" s="11">
        <f>AM264+AUG!AK264+JUL!AK264</f>
        <v>0</v>
      </c>
      <c r="AQ264" s="196" t="e">
        <f t="shared" si="19"/>
        <v>#DIV/0!</v>
      </c>
    </row>
    <row r="265" spans="1:43" x14ac:dyDescent="0.25">
      <c r="A265" s="10">
        <v>264</v>
      </c>
      <c r="B265" s="11">
        <f>VLOOKUP($A265,Table2[[No]:[Date Student Last Attended Program
(mm/dd/yyyy)]],2,FALSE)</f>
        <v>0</v>
      </c>
      <c r="C265" s="11">
        <f>VLOOKUP($A265,Table2[[No]:[Date Student Last Attended Program
(mm/dd/yyyy)]],4,FALSE)</f>
        <v>0</v>
      </c>
      <c r="D265" s="11">
        <f>VLOOKUP($A265,Table2[[No]:[Date Student Last Attended Program
(mm/dd/yyyy)]],14,FALSE)</f>
        <v>0</v>
      </c>
      <c r="E265" s="207">
        <f>VLOOKUP($A265,Table2[[No]:[Date Student Last Attended Program
(mm/dd/yyyy)]],17,FALSE)</f>
        <v>0</v>
      </c>
      <c r="F265" s="207">
        <f>VLOOKUP($A265,Table2[[No]:[Date Student Last Attended Program
(mm/dd/yyyy)]],18,FALSE)</f>
        <v>0</v>
      </c>
      <c r="G265" s="209">
        <f>VLOOKUP($A265,Table2[[#All],[No]:[Which Group Does Student Participate In?
(optional)]],23,FALSE)</f>
        <v>0</v>
      </c>
      <c r="H265" s="29"/>
      <c r="I265" s="29"/>
      <c r="J265" s="29"/>
      <c r="K265" s="29"/>
      <c r="L265" s="29"/>
      <c r="M265" s="29"/>
      <c r="N265" s="29"/>
      <c r="O265" s="29"/>
      <c r="P265" s="29"/>
      <c r="Q265" s="29"/>
      <c r="R265" s="29"/>
      <c r="S265" s="9"/>
      <c r="T265" s="9"/>
      <c r="U265" s="9"/>
      <c r="V265" s="9"/>
      <c r="W265" s="9"/>
      <c r="X265" s="9"/>
      <c r="Y265" s="9"/>
      <c r="Z265" s="9"/>
      <c r="AA265" s="9"/>
      <c r="AB265" s="9"/>
      <c r="AC265" s="9"/>
      <c r="AD265" s="9"/>
      <c r="AE265" s="9"/>
      <c r="AF265" s="9"/>
      <c r="AG265" s="9"/>
      <c r="AH265" s="9"/>
      <c r="AI265" s="9"/>
      <c r="AJ265" s="9"/>
      <c r="AK265" s="9"/>
      <c r="AL265" s="11">
        <f t="shared" si="16"/>
        <v>0</v>
      </c>
      <c r="AM265" s="11">
        <f t="shared" si="17"/>
        <v>0</v>
      </c>
      <c r="AN265" s="47" t="e">
        <f t="shared" si="18"/>
        <v>#DIV/0!</v>
      </c>
      <c r="AO265" s="11">
        <f>AL265+AUG!AJ265+JUL!AJ265</f>
        <v>0</v>
      </c>
      <c r="AP265" s="11">
        <f>AM265+AUG!AK265+JUL!AK265</f>
        <v>0</v>
      </c>
      <c r="AQ265" s="196" t="e">
        <f t="shared" si="19"/>
        <v>#DIV/0!</v>
      </c>
    </row>
    <row r="266" spans="1:43" x14ac:dyDescent="0.25">
      <c r="A266" s="10">
        <v>265</v>
      </c>
      <c r="B266" s="11">
        <f>VLOOKUP($A266,Table2[[No]:[Date Student Last Attended Program
(mm/dd/yyyy)]],2,FALSE)</f>
        <v>0</v>
      </c>
      <c r="C266" s="11">
        <f>VLOOKUP($A266,Table2[[No]:[Date Student Last Attended Program
(mm/dd/yyyy)]],4,FALSE)</f>
        <v>0</v>
      </c>
      <c r="D266" s="11">
        <f>VLOOKUP($A266,Table2[[No]:[Date Student Last Attended Program
(mm/dd/yyyy)]],14,FALSE)</f>
        <v>0</v>
      </c>
      <c r="E266" s="207">
        <f>VLOOKUP($A266,Table2[[No]:[Date Student Last Attended Program
(mm/dd/yyyy)]],17,FALSE)</f>
        <v>0</v>
      </c>
      <c r="F266" s="207">
        <f>VLOOKUP($A266,Table2[[No]:[Date Student Last Attended Program
(mm/dd/yyyy)]],18,FALSE)</f>
        <v>0</v>
      </c>
      <c r="G266" s="209">
        <f>VLOOKUP($A266,Table2[[#All],[No]:[Which Group Does Student Participate In?
(optional)]],23,FALSE)</f>
        <v>0</v>
      </c>
      <c r="H266" s="29"/>
      <c r="I266" s="29"/>
      <c r="J266" s="29"/>
      <c r="K266" s="29"/>
      <c r="L266" s="29"/>
      <c r="M266" s="29"/>
      <c r="N266" s="29"/>
      <c r="O266" s="29"/>
      <c r="P266" s="29"/>
      <c r="Q266" s="29"/>
      <c r="R266" s="29"/>
      <c r="S266" s="9"/>
      <c r="T266" s="9"/>
      <c r="U266" s="9"/>
      <c r="V266" s="9"/>
      <c r="W266" s="9"/>
      <c r="X266" s="9"/>
      <c r="Y266" s="9"/>
      <c r="Z266" s="9"/>
      <c r="AA266" s="9"/>
      <c r="AB266" s="9"/>
      <c r="AC266" s="9"/>
      <c r="AD266" s="9"/>
      <c r="AE266" s="9"/>
      <c r="AF266" s="9"/>
      <c r="AG266" s="9"/>
      <c r="AH266" s="9"/>
      <c r="AI266" s="9"/>
      <c r="AJ266" s="9"/>
      <c r="AK266" s="9"/>
      <c r="AL266" s="11">
        <f t="shared" si="16"/>
        <v>0</v>
      </c>
      <c r="AM266" s="11">
        <f t="shared" si="17"/>
        <v>0</v>
      </c>
      <c r="AN266" s="47" t="e">
        <f t="shared" si="18"/>
        <v>#DIV/0!</v>
      </c>
      <c r="AO266" s="11">
        <f>AL266+AUG!AJ266+JUL!AJ266</f>
        <v>0</v>
      </c>
      <c r="AP266" s="11">
        <f>AM266+AUG!AK266+JUL!AK266</f>
        <v>0</v>
      </c>
      <c r="AQ266" s="196" t="e">
        <f t="shared" si="19"/>
        <v>#DIV/0!</v>
      </c>
    </row>
    <row r="267" spans="1:43" x14ac:dyDescent="0.25">
      <c r="A267" s="10">
        <v>266</v>
      </c>
      <c r="B267" s="11">
        <f>VLOOKUP($A267,Table2[[No]:[Date Student Last Attended Program
(mm/dd/yyyy)]],2,FALSE)</f>
        <v>0</v>
      </c>
      <c r="C267" s="11">
        <f>VLOOKUP($A267,Table2[[No]:[Date Student Last Attended Program
(mm/dd/yyyy)]],4,FALSE)</f>
        <v>0</v>
      </c>
      <c r="D267" s="11">
        <f>VLOOKUP($A267,Table2[[No]:[Date Student Last Attended Program
(mm/dd/yyyy)]],14,FALSE)</f>
        <v>0</v>
      </c>
      <c r="E267" s="207">
        <f>VLOOKUP($A267,Table2[[No]:[Date Student Last Attended Program
(mm/dd/yyyy)]],17,FALSE)</f>
        <v>0</v>
      </c>
      <c r="F267" s="207">
        <f>VLOOKUP($A267,Table2[[No]:[Date Student Last Attended Program
(mm/dd/yyyy)]],18,FALSE)</f>
        <v>0</v>
      </c>
      <c r="G267" s="209">
        <f>VLOOKUP($A267,Table2[[#All],[No]:[Which Group Does Student Participate In?
(optional)]],23,FALSE)</f>
        <v>0</v>
      </c>
      <c r="H267" s="29"/>
      <c r="I267" s="29"/>
      <c r="J267" s="29"/>
      <c r="K267" s="29"/>
      <c r="L267" s="29"/>
      <c r="M267" s="29"/>
      <c r="N267" s="29"/>
      <c r="O267" s="29"/>
      <c r="P267" s="29"/>
      <c r="Q267" s="29"/>
      <c r="R267" s="29"/>
      <c r="S267" s="9"/>
      <c r="T267" s="9"/>
      <c r="U267" s="9"/>
      <c r="V267" s="9"/>
      <c r="W267" s="9"/>
      <c r="X267" s="9"/>
      <c r="Y267" s="9"/>
      <c r="Z267" s="9"/>
      <c r="AA267" s="9"/>
      <c r="AB267" s="9"/>
      <c r="AC267" s="9"/>
      <c r="AD267" s="9"/>
      <c r="AE267" s="9"/>
      <c r="AF267" s="9"/>
      <c r="AG267" s="9"/>
      <c r="AH267" s="9"/>
      <c r="AI267" s="9"/>
      <c r="AJ267" s="9"/>
      <c r="AK267" s="9"/>
      <c r="AL267" s="11">
        <f t="shared" si="16"/>
        <v>0</v>
      </c>
      <c r="AM267" s="11">
        <f t="shared" si="17"/>
        <v>0</v>
      </c>
      <c r="AN267" s="47" t="e">
        <f t="shared" si="18"/>
        <v>#DIV/0!</v>
      </c>
      <c r="AO267" s="11">
        <f>AL267+AUG!AJ267+JUL!AJ267</f>
        <v>0</v>
      </c>
      <c r="AP267" s="11">
        <f>AM267+AUG!AK267+JUL!AK267</f>
        <v>0</v>
      </c>
      <c r="AQ267" s="196" t="e">
        <f t="shared" si="19"/>
        <v>#DIV/0!</v>
      </c>
    </row>
    <row r="268" spans="1:43" x14ac:dyDescent="0.25">
      <c r="A268" s="10">
        <v>267</v>
      </c>
      <c r="B268" s="11">
        <f>VLOOKUP($A268,Table2[[No]:[Date Student Last Attended Program
(mm/dd/yyyy)]],2,FALSE)</f>
        <v>0</v>
      </c>
      <c r="C268" s="11">
        <f>VLOOKUP($A268,Table2[[No]:[Date Student Last Attended Program
(mm/dd/yyyy)]],4,FALSE)</f>
        <v>0</v>
      </c>
      <c r="D268" s="11">
        <f>VLOOKUP($A268,Table2[[No]:[Date Student Last Attended Program
(mm/dd/yyyy)]],14,FALSE)</f>
        <v>0</v>
      </c>
      <c r="E268" s="207">
        <f>VLOOKUP($A268,Table2[[No]:[Date Student Last Attended Program
(mm/dd/yyyy)]],17,FALSE)</f>
        <v>0</v>
      </c>
      <c r="F268" s="207">
        <f>VLOOKUP($A268,Table2[[No]:[Date Student Last Attended Program
(mm/dd/yyyy)]],18,FALSE)</f>
        <v>0</v>
      </c>
      <c r="G268" s="209">
        <f>VLOOKUP($A268,Table2[[#All],[No]:[Which Group Does Student Participate In?
(optional)]],23,FALSE)</f>
        <v>0</v>
      </c>
      <c r="H268" s="29"/>
      <c r="I268" s="29"/>
      <c r="J268" s="29"/>
      <c r="K268" s="29"/>
      <c r="L268" s="29"/>
      <c r="M268" s="29"/>
      <c r="N268" s="29"/>
      <c r="O268" s="29"/>
      <c r="P268" s="29"/>
      <c r="Q268" s="29"/>
      <c r="R268" s="29"/>
      <c r="S268" s="9"/>
      <c r="T268" s="9"/>
      <c r="U268" s="9"/>
      <c r="V268" s="9"/>
      <c r="W268" s="9"/>
      <c r="X268" s="9"/>
      <c r="Y268" s="9"/>
      <c r="Z268" s="9"/>
      <c r="AA268" s="9"/>
      <c r="AB268" s="9"/>
      <c r="AC268" s="9"/>
      <c r="AD268" s="9"/>
      <c r="AE268" s="9"/>
      <c r="AF268" s="9"/>
      <c r="AG268" s="9"/>
      <c r="AH268" s="9"/>
      <c r="AI268" s="9"/>
      <c r="AJ268" s="9"/>
      <c r="AK268" s="9"/>
      <c r="AL268" s="11">
        <f t="shared" si="16"/>
        <v>0</v>
      </c>
      <c r="AM268" s="11">
        <f t="shared" si="17"/>
        <v>0</v>
      </c>
      <c r="AN268" s="47" t="e">
        <f t="shared" si="18"/>
        <v>#DIV/0!</v>
      </c>
      <c r="AO268" s="11">
        <f>AL268+AUG!AJ268+JUL!AJ268</f>
        <v>0</v>
      </c>
      <c r="AP268" s="11">
        <f>AM268+AUG!AK268+JUL!AK268</f>
        <v>0</v>
      </c>
      <c r="AQ268" s="196" t="e">
        <f t="shared" si="19"/>
        <v>#DIV/0!</v>
      </c>
    </row>
    <row r="269" spans="1:43" x14ac:dyDescent="0.25">
      <c r="A269" s="10">
        <v>268</v>
      </c>
      <c r="B269" s="11">
        <f>VLOOKUP($A269,Table2[[No]:[Date Student Last Attended Program
(mm/dd/yyyy)]],2,FALSE)</f>
        <v>0</v>
      </c>
      <c r="C269" s="11">
        <f>VLOOKUP($A269,Table2[[No]:[Date Student Last Attended Program
(mm/dd/yyyy)]],4,FALSE)</f>
        <v>0</v>
      </c>
      <c r="D269" s="11">
        <f>VLOOKUP($A269,Table2[[No]:[Date Student Last Attended Program
(mm/dd/yyyy)]],14,FALSE)</f>
        <v>0</v>
      </c>
      <c r="E269" s="207">
        <f>VLOOKUP($A269,Table2[[No]:[Date Student Last Attended Program
(mm/dd/yyyy)]],17,FALSE)</f>
        <v>0</v>
      </c>
      <c r="F269" s="207">
        <f>VLOOKUP($A269,Table2[[No]:[Date Student Last Attended Program
(mm/dd/yyyy)]],18,FALSE)</f>
        <v>0</v>
      </c>
      <c r="G269" s="209">
        <f>VLOOKUP($A269,Table2[[#All],[No]:[Which Group Does Student Participate In?
(optional)]],23,FALSE)</f>
        <v>0</v>
      </c>
      <c r="H269" s="29"/>
      <c r="I269" s="29"/>
      <c r="J269" s="29"/>
      <c r="K269" s="29"/>
      <c r="L269" s="29"/>
      <c r="M269" s="29"/>
      <c r="N269" s="29"/>
      <c r="O269" s="29"/>
      <c r="P269" s="29"/>
      <c r="Q269" s="29"/>
      <c r="R269" s="29"/>
      <c r="S269" s="9"/>
      <c r="T269" s="9"/>
      <c r="U269" s="9"/>
      <c r="V269" s="9"/>
      <c r="W269" s="9"/>
      <c r="X269" s="9"/>
      <c r="Y269" s="9"/>
      <c r="Z269" s="9"/>
      <c r="AA269" s="9"/>
      <c r="AB269" s="9"/>
      <c r="AC269" s="9"/>
      <c r="AD269" s="9"/>
      <c r="AE269" s="9"/>
      <c r="AF269" s="9"/>
      <c r="AG269" s="9"/>
      <c r="AH269" s="9"/>
      <c r="AI269" s="9"/>
      <c r="AJ269" s="9"/>
      <c r="AK269" s="9"/>
      <c r="AL269" s="11">
        <f t="shared" si="16"/>
        <v>0</v>
      </c>
      <c r="AM269" s="11">
        <f t="shared" si="17"/>
        <v>0</v>
      </c>
      <c r="AN269" s="47" t="e">
        <f t="shared" si="18"/>
        <v>#DIV/0!</v>
      </c>
      <c r="AO269" s="11">
        <f>AL269+AUG!AJ269+JUL!AJ269</f>
        <v>0</v>
      </c>
      <c r="AP269" s="11">
        <f>AM269+AUG!AK269+JUL!AK269</f>
        <v>0</v>
      </c>
      <c r="AQ269" s="196" t="e">
        <f t="shared" si="19"/>
        <v>#DIV/0!</v>
      </c>
    </row>
    <row r="270" spans="1:43" x14ac:dyDescent="0.25">
      <c r="A270" s="10">
        <v>269</v>
      </c>
      <c r="B270" s="11">
        <f>VLOOKUP($A270,Table2[[No]:[Date Student Last Attended Program
(mm/dd/yyyy)]],2,FALSE)</f>
        <v>0</v>
      </c>
      <c r="C270" s="11">
        <f>VLOOKUP($A270,Table2[[No]:[Date Student Last Attended Program
(mm/dd/yyyy)]],4,FALSE)</f>
        <v>0</v>
      </c>
      <c r="D270" s="11">
        <f>VLOOKUP($A270,Table2[[No]:[Date Student Last Attended Program
(mm/dd/yyyy)]],14,FALSE)</f>
        <v>0</v>
      </c>
      <c r="E270" s="207">
        <f>VLOOKUP($A270,Table2[[No]:[Date Student Last Attended Program
(mm/dd/yyyy)]],17,FALSE)</f>
        <v>0</v>
      </c>
      <c r="F270" s="207">
        <f>VLOOKUP($A270,Table2[[No]:[Date Student Last Attended Program
(mm/dd/yyyy)]],18,FALSE)</f>
        <v>0</v>
      </c>
      <c r="G270" s="209">
        <f>VLOOKUP($A270,Table2[[#All],[No]:[Which Group Does Student Participate In?
(optional)]],23,FALSE)</f>
        <v>0</v>
      </c>
      <c r="H270" s="29"/>
      <c r="I270" s="29"/>
      <c r="J270" s="29"/>
      <c r="K270" s="29"/>
      <c r="L270" s="29"/>
      <c r="M270" s="29"/>
      <c r="N270" s="29"/>
      <c r="O270" s="29"/>
      <c r="P270" s="29"/>
      <c r="Q270" s="29"/>
      <c r="R270" s="29"/>
      <c r="S270" s="9"/>
      <c r="T270" s="9"/>
      <c r="U270" s="9"/>
      <c r="V270" s="9"/>
      <c r="W270" s="9"/>
      <c r="X270" s="9"/>
      <c r="Y270" s="9"/>
      <c r="Z270" s="9"/>
      <c r="AA270" s="9"/>
      <c r="AB270" s="9"/>
      <c r="AC270" s="9"/>
      <c r="AD270" s="9"/>
      <c r="AE270" s="9"/>
      <c r="AF270" s="9"/>
      <c r="AG270" s="9"/>
      <c r="AH270" s="9"/>
      <c r="AI270" s="9"/>
      <c r="AJ270" s="9"/>
      <c r="AK270" s="9"/>
      <c r="AL270" s="11">
        <f t="shared" si="16"/>
        <v>0</v>
      </c>
      <c r="AM270" s="11">
        <f t="shared" si="17"/>
        <v>0</v>
      </c>
      <c r="AN270" s="47" t="e">
        <f t="shared" si="18"/>
        <v>#DIV/0!</v>
      </c>
      <c r="AO270" s="11">
        <f>AL270+AUG!AJ270+JUL!AJ270</f>
        <v>0</v>
      </c>
      <c r="AP270" s="11">
        <f>AM270+AUG!AK270+JUL!AK270</f>
        <v>0</v>
      </c>
      <c r="AQ270" s="196" t="e">
        <f t="shared" si="19"/>
        <v>#DIV/0!</v>
      </c>
    </row>
    <row r="271" spans="1:43" x14ac:dyDescent="0.25">
      <c r="A271" s="10">
        <v>270</v>
      </c>
      <c r="B271" s="11">
        <f>VLOOKUP($A271,Table2[[No]:[Date Student Last Attended Program
(mm/dd/yyyy)]],2,FALSE)</f>
        <v>0</v>
      </c>
      <c r="C271" s="11">
        <f>VLOOKUP($A271,Table2[[No]:[Date Student Last Attended Program
(mm/dd/yyyy)]],4,FALSE)</f>
        <v>0</v>
      </c>
      <c r="D271" s="11">
        <f>VLOOKUP($A271,Table2[[No]:[Date Student Last Attended Program
(mm/dd/yyyy)]],14,FALSE)</f>
        <v>0</v>
      </c>
      <c r="E271" s="207">
        <f>VLOOKUP($A271,Table2[[No]:[Date Student Last Attended Program
(mm/dd/yyyy)]],17,FALSE)</f>
        <v>0</v>
      </c>
      <c r="F271" s="207">
        <f>VLOOKUP($A271,Table2[[No]:[Date Student Last Attended Program
(mm/dd/yyyy)]],18,FALSE)</f>
        <v>0</v>
      </c>
      <c r="G271" s="209">
        <f>VLOOKUP($A271,Table2[[#All],[No]:[Which Group Does Student Participate In?
(optional)]],23,FALSE)</f>
        <v>0</v>
      </c>
      <c r="H271" s="29"/>
      <c r="I271" s="29"/>
      <c r="J271" s="29"/>
      <c r="K271" s="29"/>
      <c r="L271" s="29"/>
      <c r="M271" s="29"/>
      <c r="N271" s="29"/>
      <c r="O271" s="29"/>
      <c r="P271" s="29"/>
      <c r="Q271" s="29"/>
      <c r="R271" s="29"/>
      <c r="S271" s="9"/>
      <c r="T271" s="9"/>
      <c r="U271" s="9"/>
      <c r="V271" s="9"/>
      <c r="W271" s="9"/>
      <c r="X271" s="9"/>
      <c r="Y271" s="9"/>
      <c r="Z271" s="9"/>
      <c r="AA271" s="9"/>
      <c r="AB271" s="9"/>
      <c r="AC271" s="9"/>
      <c r="AD271" s="9"/>
      <c r="AE271" s="9"/>
      <c r="AF271" s="9"/>
      <c r="AG271" s="9"/>
      <c r="AH271" s="9"/>
      <c r="AI271" s="9"/>
      <c r="AJ271" s="9"/>
      <c r="AK271" s="9"/>
      <c r="AL271" s="11">
        <f t="shared" si="16"/>
        <v>0</v>
      </c>
      <c r="AM271" s="11">
        <f t="shared" si="17"/>
        <v>0</v>
      </c>
      <c r="AN271" s="47" t="e">
        <f t="shared" si="18"/>
        <v>#DIV/0!</v>
      </c>
      <c r="AO271" s="11">
        <f>AL271+AUG!AJ271+JUL!AJ271</f>
        <v>0</v>
      </c>
      <c r="AP271" s="11">
        <f>AM271+AUG!AK271+JUL!AK271</f>
        <v>0</v>
      </c>
      <c r="AQ271" s="196" t="e">
        <f t="shared" si="19"/>
        <v>#DIV/0!</v>
      </c>
    </row>
    <row r="272" spans="1:43" x14ac:dyDescent="0.25">
      <c r="A272" s="10">
        <v>271</v>
      </c>
      <c r="B272" s="11">
        <f>VLOOKUP($A272,Table2[[No]:[Date Student Last Attended Program
(mm/dd/yyyy)]],2,FALSE)</f>
        <v>0</v>
      </c>
      <c r="C272" s="11">
        <f>VLOOKUP($A272,Table2[[No]:[Date Student Last Attended Program
(mm/dd/yyyy)]],4,FALSE)</f>
        <v>0</v>
      </c>
      <c r="D272" s="11">
        <f>VLOOKUP($A272,Table2[[No]:[Date Student Last Attended Program
(mm/dd/yyyy)]],14,FALSE)</f>
        <v>0</v>
      </c>
      <c r="E272" s="207">
        <f>VLOOKUP($A272,Table2[[No]:[Date Student Last Attended Program
(mm/dd/yyyy)]],17,FALSE)</f>
        <v>0</v>
      </c>
      <c r="F272" s="207">
        <f>VLOOKUP($A272,Table2[[No]:[Date Student Last Attended Program
(mm/dd/yyyy)]],18,FALSE)</f>
        <v>0</v>
      </c>
      <c r="G272" s="209">
        <f>VLOOKUP($A272,Table2[[#All],[No]:[Which Group Does Student Participate In?
(optional)]],23,FALSE)</f>
        <v>0</v>
      </c>
      <c r="H272" s="29"/>
      <c r="I272" s="29"/>
      <c r="J272" s="29"/>
      <c r="K272" s="29"/>
      <c r="L272" s="29"/>
      <c r="M272" s="29"/>
      <c r="N272" s="29"/>
      <c r="O272" s="29"/>
      <c r="P272" s="29"/>
      <c r="Q272" s="29"/>
      <c r="R272" s="29"/>
      <c r="S272" s="9"/>
      <c r="T272" s="9"/>
      <c r="U272" s="9"/>
      <c r="V272" s="9"/>
      <c r="W272" s="9"/>
      <c r="X272" s="9"/>
      <c r="Y272" s="9"/>
      <c r="Z272" s="9"/>
      <c r="AA272" s="9"/>
      <c r="AB272" s="9"/>
      <c r="AC272" s="9"/>
      <c r="AD272" s="9"/>
      <c r="AE272" s="9"/>
      <c r="AF272" s="9"/>
      <c r="AG272" s="9"/>
      <c r="AH272" s="9"/>
      <c r="AI272" s="9"/>
      <c r="AJ272" s="9"/>
      <c r="AK272" s="9"/>
      <c r="AL272" s="11">
        <f t="shared" si="16"/>
        <v>0</v>
      </c>
      <c r="AM272" s="11">
        <f t="shared" si="17"/>
        <v>0</v>
      </c>
      <c r="AN272" s="47" t="e">
        <f t="shared" si="18"/>
        <v>#DIV/0!</v>
      </c>
      <c r="AO272" s="11">
        <f>AL272+AUG!AJ272+JUL!AJ272</f>
        <v>0</v>
      </c>
      <c r="AP272" s="11">
        <f>AM272+AUG!AK272+JUL!AK272</f>
        <v>0</v>
      </c>
      <c r="AQ272" s="196" t="e">
        <f t="shared" si="19"/>
        <v>#DIV/0!</v>
      </c>
    </row>
    <row r="273" spans="1:43" x14ac:dyDescent="0.25">
      <c r="A273" s="10">
        <v>272</v>
      </c>
      <c r="B273" s="11">
        <f>VLOOKUP($A273,Table2[[No]:[Date Student Last Attended Program
(mm/dd/yyyy)]],2,FALSE)</f>
        <v>0</v>
      </c>
      <c r="C273" s="11">
        <f>VLOOKUP($A273,Table2[[No]:[Date Student Last Attended Program
(mm/dd/yyyy)]],4,FALSE)</f>
        <v>0</v>
      </c>
      <c r="D273" s="11">
        <f>VLOOKUP($A273,Table2[[No]:[Date Student Last Attended Program
(mm/dd/yyyy)]],14,FALSE)</f>
        <v>0</v>
      </c>
      <c r="E273" s="207">
        <f>VLOOKUP($A273,Table2[[No]:[Date Student Last Attended Program
(mm/dd/yyyy)]],17,FALSE)</f>
        <v>0</v>
      </c>
      <c r="F273" s="207">
        <f>VLOOKUP($A273,Table2[[No]:[Date Student Last Attended Program
(mm/dd/yyyy)]],18,FALSE)</f>
        <v>0</v>
      </c>
      <c r="G273" s="209">
        <f>VLOOKUP($A273,Table2[[#All],[No]:[Which Group Does Student Participate In?
(optional)]],23,FALSE)</f>
        <v>0</v>
      </c>
      <c r="H273" s="29"/>
      <c r="I273" s="29"/>
      <c r="J273" s="29"/>
      <c r="K273" s="29"/>
      <c r="L273" s="29"/>
      <c r="M273" s="29"/>
      <c r="N273" s="29"/>
      <c r="O273" s="29"/>
      <c r="P273" s="29"/>
      <c r="Q273" s="29"/>
      <c r="R273" s="29"/>
      <c r="S273" s="9"/>
      <c r="T273" s="9"/>
      <c r="U273" s="9"/>
      <c r="V273" s="9"/>
      <c r="W273" s="9"/>
      <c r="X273" s="9"/>
      <c r="Y273" s="9"/>
      <c r="Z273" s="9"/>
      <c r="AA273" s="9"/>
      <c r="AB273" s="9"/>
      <c r="AC273" s="9"/>
      <c r="AD273" s="9"/>
      <c r="AE273" s="9"/>
      <c r="AF273" s="9"/>
      <c r="AG273" s="9"/>
      <c r="AH273" s="9"/>
      <c r="AI273" s="9"/>
      <c r="AJ273" s="9"/>
      <c r="AK273" s="9"/>
      <c r="AL273" s="11">
        <f t="shared" si="16"/>
        <v>0</v>
      </c>
      <c r="AM273" s="11">
        <f t="shared" si="17"/>
        <v>0</v>
      </c>
      <c r="AN273" s="47" t="e">
        <f t="shared" si="18"/>
        <v>#DIV/0!</v>
      </c>
      <c r="AO273" s="11">
        <f>AL273+AUG!AJ273+JUL!AJ273</f>
        <v>0</v>
      </c>
      <c r="AP273" s="11">
        <f>AM273+AUG!AK273+JUL!AK273</f>
        <v>0</v>
      </c>
      <c r="AQ273" s="196" t="e">
        <f t="shared" si="19"/>
        <v>#DIV/0!</v>
      </c>
    </row>
    <row r="274" spans="1:43" x14ac:dyDescent="0.25">
      <c r="A274" s="10">
        <v>273</v>
      </c>
      <c r="B274" s="11">
        <f>VLOOKUP($A274,Table2[[No]:[Date Student Last Attended Program
(mm/dd/yyyy)]],2,FALSE)</f>
        <v>0</v>
      </c>
      <c r="C274" s="11">
        <f>VLOOKUP($A274,Table2[[No]:[Date Student Last Attended Program
(mm/dd/yyyy)]],4,FALSE)</f>
        <v>0</v>
      </c>
      <c r="D274" s="11">
        <f>VLOOKUP($A274,Table2[[No]:[Date Student Last Attended Program
(mm/dd/yyyy)]],14,FALSE)</f>
        <v>0</v>
      </c>
      <c r="E274" s="207">
        <f>VLOOKUP($A274,Table2[[No]:[Date Student Last Attended Program
(mm/dd/yyyy)]],17,FALSE)</f>
        <v>0</v>
      </c>
      <c r="F274" s="207">
        <f>VLOOKUP($A274,Table2[[No]:[Date Student Last Attended Program
(mm/dd/yyyy)]],18,FALSE)</f>
        <v>0</v>
      </c>
      <c r="G274" s="209">
        <f>VLOOKUP($A274,Table2[[#All],[No]:[Which Group Does Student Participate In?
(optional)]],23,FALSE)</f>
        <v>0</v>
      </c>
      <c r="H274" s="29"/>
      <c r="I274" s="29"/>
      <c r="J274" s="29"/>
      <c r="K274" s="29"/>
      <c r="L274" s="29"/>
      <c r="M274" s="29"/>
      <c r="N274" s="29"/>
      <c r="O274" s="29"/>
      <c r="P274" s="29"/>
      <c r="Q274" s="29"/>
      <c r="R274" s="29"/>
      <c r="S274" s="9"/>
      <c r="T274" s="9"/>
      <c r="U274" s="9"/>
      <c r="V274" s="9"/>
      <c r="W274" s="9"/>
      <c r="X274" s="9"/>
      <c r="Y274" s="9"/>
      <c r="Z274" s="9"/>
      <c r="AA274" s="9"/>
      <c r="AB274" s="9"/>
      <c r="AC274" s="9"/>
      <c r="AD274" s="9"/>
      <c r="AE274" s="9"/>
      <c r="AF274" s="9"/>
      <c r="AG274" s="9"/>
      <c r="AH274" s="9"/>
      <c r="AI274" s="9"/>
      <c r="AJ274" s="9"/>
      <c r="AK274" s="9"/>
      <c r="AL274" s="11">
        <f t="shared" si="16"/>
        <v>0</v>
      </c>
      <c r="AM274" s="11">
        <f t="shared" si="17"/>
        <v>0</v>
      </c>
      <c r="AN274" s="47" t="e">
        <f t="shared" si="18"/>
        <v>#DIV/0!</v>
      </c>
      <c r="AO274" s="11">
        <f>AL274+AUG!AJ274+JUL!AJ274</f>
        <v>0</v>
      </c>
      <c r="AP274" s="11">
        <f>AM274+AUG!AK274+JUL!AK274</f>
        <v>0</v>
      </c>
      <c r="AQ274" s="196" t="e">
        <f t="shared" si="19"/>
        <v>#DIV/0!</v>
      </c>
    </row>
    <row r="275" spans="1:43" x14ac:dyDescent="0.25">
      <c r="A275" s="10">
        <v>274</v>
      </c>
      <c r="B275" s="11">
        <f>VLOOKUP($A275,Table2[[No]:[Date Student Last Attended Program
(mm/dd/yyyy)]],2,FALSE)</f>
        <v>0</v>
      </c>
      <c r="C275" s="11">
        <f>VLOOKUP($A275,Table2[[No]:[Date Student Last Attended Program
(mm/dd/yyyy)]],4,FALSE)</f>
        <v>0</v>
      </c>
      <c r="D275" s="11">
        <f>VLOOKUP($A275,Table2[[No]:[Date Student Last Attended Program
(mm/dd/yyyy)]],14,FALSE)</f>
        <v>0</v>
      </c>
      <c r="E275" s="207">
        <f>VLOOKUP($A275,Table2[[No]:[Date Student Last Attended Program
(mm/dd/yyyy)]],17,FALSE)</f>
        <v>0</v>
      </c>
      <c r="F275" s="207">
        <f>VLOOKUP($A275,Table2[[No]:[Date Student Last Attended Program
(mm/dd/yyyy)]],18,FALSE)</f>
        <v>0</v>
      </c>
      <c r="G275" s="209">
        <f>VLOOKUP($A275,Table2[[#All],[No]:[Which Group Does Student Participate In?
(optional)]],23,FALSE)</f>
        <v>0</v>
      </c>
      <c r="H275" s="29"/>
      <c r="I275" s="29"/>
      <c r="J275" s="29"/>
      <c r="K275" s="29"/>
      <c r="L275" s="29"/>
      <c r="M275" s="29"/>
      <c r="N275" s="29"/>
      <c r="O275" s="29"/>
      <c r="P275" s="29"/>
      <c r="Q275" s="29"/>
      <c r="R275" s="29"/>
      <c r="S275" s="9"/>
      <c r="T275" s="9"/>
      <c r="U275" s="9"/>
      <c r="V275" s="9"/>
      <c r="W275" s="9"/>
      <c r="X275" s="9"/>
      <c r="Y275" s="9"/>
      <c r="Z275" s="9"/>
      <c r="AA275" s="9"/>
      <c r="AB275" s="9"/>
      <c r="AC275" s="9"/>
      <c r="AD275" s="9"/>
      <c r="AE275" s="9"/>
      <c r="AF275" s="9"/>
      <c r="AG275" s="9"/>
      <c r="AH275" s="9"/>
      <c r="AI275" s="9"/>
      <c r="AJ275" s="9"/>
      <c r="AK275" s="9"/>
      <c r="AL275" s="11">
        <f t="shared" si="16"/>
        <v>0</v>
      </c>
      <c r="AM275" s="11">
        <f t="shared" si="17"/>
        <v>0</v>
      </c>
      <c r="AN275" s="47" t="e">
        <f t="shared" si="18"/>
        <v>#DIV/0!</v>
      </c>
      <c r="AO275" s="11">
        <f>AL275+AUG!AJ275+JUL!AJ275</f>
        <v>0</v>
      </c>
      <c r="AP275" s="11">
        <f>AM275+AUG!AK275+JUL!AK275</f>
        <v>0</v>
      </c>
      <c r="AQ275" s="196" t="e">
        <f t="shared" si="19"/>
        <v>#DIV/0!</v>
      </c>
    </row>
    <row r="276" spans="1:43" x14ac:dyDescent="0.25">
      <c r="A276" s="10">
        <v>275</v>
      </c>
      <c r="B276" s="11">
        <f>VLOOKUP($A276,Table2[[No]:[Date Student Last Attended Program
(mm/dd/yyyy)]],2,FALSE)</f>
        <v>0</v>
      </c>
      <c r="C276" s="11">
        <f>VLOOKUP($A276,Table2[[No]:[Date Student Last Attended Program
(mm/dd/yyyy)]],4,FALSE)</f>
        <v>0</v>
      </c>
      <c r="D276" s="11">
        <f>VLOOKUP($A276,Table2[[No]:[Date Student Last Attended Program
(mm/dd/yyyy)]],14,FALSE)</f>
        <v>0</v>
      </c>
      <c r="E276" s="207">
        <f>VLOOKUP($A276,Table2[[No]:[Date Student Last Attended Program
(mm/dd/yyyy)]],17,FALSE)</f>
        <v>0</v>
      </c>
      <c r="F276" s="207">
        <f>VLOOKUP($A276,Table2[[No]:[Date Student Last Attended Program
(mm/dd/yyyy)]],18,FALSE)</f>
        <v>0</v>
      </c>
      <c r="G276" s="209">
        <f>VLOOKUP($A276,Table2[[#All],[No]:[Which Group Does Student Participate In?
(optional)]],23,FALSE)</f>
        <v>0</v>
      </c>
      <c r="H276" s="29"/>
      <c r="I276" s="29"/>
      <c r="J276" s="29"/>
      <c r="K276" s="29"/>
      <c r="L276" s="29"/>
      <c r="M276" s="29"/>
      <c r="N276" s="29"/>
      <c r="O276" s="29"/>
      <c r="P276" s="29"/>
      <c r="Q276" s="29"/>
      <c r="R276" s="29"/>
      <c r="S276" s="9"/>
      <c r="T276" s="9"/>
      <c r="U276" s="9"/>
      <c r="V276" s="9"/>
      <c r="W276" s="9"/>
      <c r="X276" s="9"/>
      <c r="Y276" s="9"/>
      <c r="Z276" s="9"/>
      <c r="AA276" s="9"/>
      <c r="AB276" s="9"/>
      <c r="AC276" s="9"/>
      <c r="AD276" s="9"/>
      <c r="AE276" s="9"/>
      <c r="AF276" s="9"/>
      <c r="AG276" s="9"/>
      <c r="AH276" s="9"/>
      <c r="AI276" s="9"/>
      <c r="AJ276" s="9"/>
      <c r="AK276" s="9"/>
      <c r="AL276" s="11">
        <f t="shared" si="16"/>
        <v>0</v>
      </c>
      <c r="AM276" s="11">
        <f t="shared" si="17"/>
        <v>0</v>
      </c>
      <c r="AN276" s="47" t="e">
        <f t="shared" si="18"/>
        <v>#DIV/0!</v>
      </c>
      <c r="AO276" s="11">
        <f>AL276+AUG!AJ276+JUL!AJ276</f>
        <v>0</v>
      </c>
      <c r="AP276" s="11">
        <f>AM276+AUG!AK276+JUL!AK276</f>
        <v>0</v>
      </c>
      <c r="AQ276" s="196" t="e">
        <f t="shared" si="19"/>
        <v>#DIV/0!</v>
      </c>
    </row>
    <row r="277" spans="1:43" x14ac:dyDescent="0.25">
      <c r="A277" s="10">
        <v>276</v>
      </c>
      <c r="B277" s="11">
        <f>VLOOKUP($A277,Table2[[No]:[Date Student Last Attended Program
(mm/dd/yyyy)]],2,FALSE)</f>
        <v>0</v>
      </c>
      <c r="C277" s="11">
        <f>VLOOKUP($A277,Table2[[No]:[Date Student Last Attended Program
(mm/dd/yyyy)]],4,FALSE)</f>
        <v>0</v>
      </c>
      <c r="D277" s="11">
        <f>VLOOKUP($A277,Table2[[No]:[Date Student Last Attended Program
(mm/dd/yyyy)]],14,FALSE)</f>
        <v>0</v>
      </c>
      <c r="E277" s="207">
        <f>VLOOKUP($A277,Table2[[No]:[Date Student Last Attended Program
(mm/dd/yyyy)]],17,FALSE)</f>
        <v>0</v>
      </c>
      <c r="F277" s="207">
        <f>VLOOKUP($A277,Table2[[No]:[Date Student Last Attended Program
(mm/dd/yyyy)]],18,FALSE)</f>
        <v>0</v>
      </c>
      <c r="G277" s="209">
        <f>VLOOKUP($A277,Table2[[#All],[No]:[Which Group Does Student Participate In?
(optional)]],23,FALSE)</f>
        <v>0</v>
      </c>
      <c r="H277" s="29"/>
      <c r="I277" s="29"/>
      <c r="J277" s="29"/>
      <c r="K277" s="29"/>
      <c r="L277" s="29"/>
      <c r="M277" s="29"/>
      <c r="N277" s="29"/>
      <c r="O277" s="29"/>
      <c r="P277" s="29"/>
      <c r="Q277" s="29"/>
      <c r="R277" s="29"/>
      <c r="S277" s="9"/>
      <c r="T277" s="9"/>
      <c r="U277" s="9"/>
      <c r="V277" s="9"/>
      <c r="W277" s="9"/>
      <c r="X277" s="9"/>
      <c r="Y277" s="9"/>
      <c r="Z277" s="9"/>
      <c r="AA277" s="9"/>
      <c r="AB277" s="9"/>
      <c r="AC277" s="9"/>
      <c r="AD277" s="9"/>
      <c r="AE277" s="9"/>
      <c r="AF277" s="9"/>
      <c r="AG277" s="9"/>
      <c r="AH277" s="9"/>
      <c r="AI277" s="9"/>
      <c r="AJ277" s="9"/>
      <c r="AK277" s="9"/>
      <c r="AL277" s="11">
        <f t="shared" si="16"/>
        <v>0</v>
      </c>
      <c r="AM277" s="11">
        <f t="shared" si="17"/>
        <v>0</v>
      </c>
      <c r="AN277" s="47" t="e">
        <f t="shared" si="18"/>
        <v>#DIV/0!</v>
      </c>
      <c r="AO277" s="11">
        <f>AL277+AUG!AJ277+JUL!AJ277</f>
        <v>0</v>
      </c>
      <c r="AP277" s="11">
        <f>AM277+AUG!AK277+JUL!AK277</f>
        <v>0</v>
      </c>
      <c r="AQ277" s="196" t="e">
        <f t="shared" si="19"/>
        <v>#DIV/0!</v>
      </c>
    </row>
    <row r="278" spans="1:43" x14ac:dyDescent="0.25">
      <c r="A278" s="10">
        <v>277</v>
      </c>
      <c r="B278" s="11">
        <f>VLOOKUP($A278,Table2[[No]:[Date Student Last Attended Program
(mm/dd/yyyy)]],2,FALSE)</f>
        <v>0</v>
      </c>
      <c r="C278" s="11">
        <f>VLOOKUP($A278,Table2[[No]:[Date Student Last Attended Program
(mm/dd/yyyy)]],4,FALSE)</f>
        <v>0</v>
      </c>
      <c r="D278" s="11">
        <f>VLOOKUP($A278,Table2[[No]:[Date Student Last Attended Program
(mm/dd/yyyy)]],14,FALSE)</f>
        <v>0</v>
      </c>
      <c r="E278" s="207">
        <f>VLOOKUP($A278,Table2[[No]:[Date Student Last Attended Program
(mm/dd/yyyy)]],17,FALSE)</f>
        <v>0</v>
      </c>
      <c r="F278" s="207">
        <f>VLOOKUP($A278,Table2[[No]:[Date Student Last Attended Program
(mm/dd/yyyy)]],18,FALSE)</f>
        <v>0</v>
      </c>
      <c r="G278" s="209">
        <f>VLOOKUP($A278,Table2[[#All],[No]:[Which Group Does Student Participate In?
(optional)]],23,FALSE)</f>
        <v>0</v>
      </c>
      <c r="H278" s="29"/>
      <c r="I278" s="29"/>
      <c r="J278" s="29"/>
      <c r="K278" s="29"/>
      <c r="L278" s="29"/>
      <c r="M278" s="29"/>
      <c r="N278" s="29"/>
      <c r="O278" s="29"/>
      <c r="P278" s="29"/>
      <c r="Q278" s="29"/>
      <c r="R278" s="29"/>
      <c r="S278" s="9"/>
      <c r="T278" s="9"/>
      <c r="U278" s="9"/>
      <c r="V278" s="9"/>
      <c r="W278" s="9"/>
      <c r="X278" s="9"/>
      <c r="Y278" s="9"/>
      <c r="Z278" s="9"/>
      <c r="AA278" s="9"/>
      <c r="AB278" s="9"/>
      <c r="AC278" s="9"/>
      <c r="AD278" s="9"/>
      <c r="AE278" s="9"/>
      <c r="AF278" s="9"/>
      <c r="AG278" s="9"/>
      <c r="AH278" s="9"/>
      <c r="AI278" s="9"/>
      <c r="AJ278" s="9"/>
      <c r="AK278" s="9"/>
      <c r="AL278" s="11">
        <f t="shared" si="16"/>
        <v>0</v>
      </c>
      <c r="AM278" s="11">
        <f t="shared" si="17"/>
        <v>0</v>
      </c>
      <c r="AN278" s="47" t="e">
        <f t="shared" si="18"/>
        <v>#DIV/0!</v>
      </c>
      <c r="AO278" s="11">
        <f>AL278+AUG!AJ278+JUL!AJ278</f>
        <v>0</v>
      </c>
      <c r="AP278" s="11">
        <f>AM278+AUG!AK278+JUL!AK278</f>
        <v>0</v>
      </c>
      <c r="AQ278" s="196" t="e">
        <f t="shared" si="19"/>
        <v>#DIV/0!</v>
      </c>
    </row>
    <row r="279" spans="1:43" x14ac:dyDescent="0.25">
      <c r="A279" s="10">
        <v>278</v>
      </c>
      <c r="B279" s="11">
        <f>VLOOKUP($A279,Table2[[No]:[Date Student Last Attended Program
(mm/dd/yyyy)]],2,FALSE)</f>
        <v>0</v>
      </c>
      <c r="C279" s="11">
        <f>VLOOKUP($A279,Table2[[No]:[Date Student Last Attended Program
(mm/dd/yyyy)]],4,FALSE)</f>
        <v>0</v>
      </c>
      <c r="D279" s="11">
        <f>VLOOKUP($A279,Table2[[No]:[Date Student Last Attended Program
(mm/dd/yyyy)]],14,FALSE)</f>
        <v>0</v>
      </c>
      <c r="E279" s="207">
        <f>VLOOKUP($A279,Table2[[No]:[Date Student Last Attended Program
(mm/dd/yyyy)]],17,FALSE)</f>
        <v>0</v>
      </c>
      <c r="F279" s="207">
        <f>VLOOKUP($A279,Table2[[No]:[Date Student Last Attended Program
(mm/dd/yyyy)]],18,FALSE)</f>
        <v>0</v>
      </c>
      <c r="G279" s="209">
        <f>VLOOKUP($A279,Table2[[#All],[No]:[Which Group Does Student Participate In?
(optional)]],23,FALSE)</f>
        <v>0</v>
      </c>
      <c r="H279" s="29"/>
      <c r="I279" s="29"/>
      <c r="J279" s="29"/>
      <c r="K279" s="29"/>
      <c r="L279" s="29"/>
      <c r="M279" s="29"/>
      <c r="N279" s="29"/>
      <c r="O279" s="29"/>
      <c r="P279" s="29"/>
      <c r="Q279" s="29"/>
      <c r="R279" s="29"/>
      <c r="S279" s="9"/>
      <c r="T279" s="9"/>
      <c r="U279" s="9"/>
      <c r="V279" s="9"/>
      <c r="W279" s="9"/>
      <c r="X279" s="9"/>
      <c r="Y279" s="9"/>
      <c r="Z279" s="9"/>
      <c r="AA279" s="9"/>
      <c r="AB279" s="9"/>
      <c r="AC279" s="9"/>
      <c r="AD279" s="9"/>
      <c r="AE279" s="9"/>
      <c r="AF279" s="9"/>
      <c r="AG279" s="9"/>
      <c r="AH279" s="9"/>
      <c r="AI279" s="9"/>
      <c r="AJ279" s="9"/>
      <c r="AK279" s="9"/>
      <c r="AL279" s="11">
        <f t="shared" si="16"/>
        <v>0</v>
      </c>
      <c r="AM279" s="11">
        <f t="shared" si="17"/>
        <v>0</v>
      </c>
      <c r="AN279" s="47" t="e">
        <f t="shared" si="18"/>
        <v>#DIV/0!</v>
      </c>
      <c r="AO279" s="11">
        <f>AL279+AUG!AJ279+JUL!AJ279</f>
        <v>0</v>
      </c>
      <c r="AP279" s="11">
        <f>AM279+AUG!AK279+JUL!AK279</f>
        <v>0</v>
      </c>
      <c r="AQ279" s="196" t="e">
        <f t="shared" si="19"/>
        <v>#DIV/0!</v>
      </c>
    </row>
    <row r="280" spans="1:43" x14ac:dyDescent="0.25">
      <c r="A280" s="10">
        <v>279</v>
      </c>
      <c r="B280" s="11">
        <f>VLOOKUP($A280,Table2[[No]:[Date Student Last Attended Program
(mm/dd/yyyy)]],2,FALSE)</f>
        <v>0</v>
      </c>
      <c r="C280" s="11">
        <f>VLOOKUP($A280,Table2[[No]:[Date Student Last Attended Program
(mm/dd/yyyy)]],4,FALSE)</f>
        <v>0</v>
      </c>
      <c r="D280" s="11">
        <f>VLOOKUP($A280,Table2[[No]:[Date Student Last Attended Program
(mm/dd/yyyy)]],14,FALSE)</f>
        <v>0</v>
      </c>
      <c r="E280" s="207">
        <f>VLOOKUP($A280,Table2[[No]:[Date Student Last Attended Program
(mm/dd/yyyy)]],17,FALSE)</f>
        <v>0</v>
      </c>
      <c r="F280" s="207">
        <f>VLOOKUP($A280,Table2[[No]:[Date Student Last Attended Program
(mm/dd/yyyy)]],18,FALSE)</f>
        <v>0</v>
      </c>
      <c r="G280" s="209">
        <f>VLOOKUP($A280,Table2[[#All],[No]:[Which Group Does Student Participate In?
(optional)]],23,FALSE)</f>
        <v>0</v>
      </c>
      <c r="H280" s="29"/>
      <c r="I280" s="29"/>
      <c r="J280" s="29"/>
      <c r="K280" s="29"/>
      <c r="L280" s="29"/>
      <c r="M280" s="29"/>
      <c r="N280" s="29"/>
      <c r="O280" s="29"/>
      <c r="P280" s="29"/>
      <c r="Q280" s="29"/>
      <c r="R280" s="29"/>
      <c r="S280" s="9"/>
      <c r="T280" s="9"/>
      <c r="U280" s="9"/>
      <c r="V280" s="9"/>
      <c r="W280" s="9"/>
      <c r="X280" s="9"/>
      <c r="Y280" s="9"/>
      <c r="Z280" s="9"/>
      <c r="AA280" s="9"/>
      <c r="AB280" s="9"/>
      <c r="AC280" s="9"/>
      <c r="AD280" s="9"/>
      <c r="AE280" s="9"/>
      <c r="AF280" s="9"/>
      <c r="AG280" s="9"/>
      <c r="AH280" s="9"/>
      <c r="AI280" s="9"/>
      <c r="AJ280" s="9"/>
      <c r="AK280" s="9"/>
      <c r="AL280" s="11">
        <f t="shared" si="16"/>
        <v>0</v>
      </c>
      <c r="AM280" s="11">
        <f t="shared" si="17"/>
        <v>0</v>
      </c>
      <c r="AN280" s="47" t="e">
        <f t="shared" si="18"/>
        <v>#DIV/0!</v>
      </c>
      <c r="AO280" s="11">
        <f>AL280+AUG!AJ280+JUL!AJ280</f>
        <v>0</v>
      </c>
      <c r="AP280" s="11">
        <f>AM280+AUG!AK280+JUL!AK280</f>
        <v>0</v>
      </c>
      <c r="AQ280" s="196" t="e">
        <f t="shared" si="19"/>
        <v>#DIV/0!</v>
      </c>
    </row>
    <row r="281" spans="1:43" x14ac:dyDescent="0.25">
      <c r="A281" s="10">
        <v>280</v>
      </c>
      <c r="B281" s="11">
        <f>VLOOKUP($A281,Table2[[No]:[Date Student Last Attended Program
(mm/dd/yyyy)]],2,FALSE)</f>
        <v>0</v>
      </c>
      <c r="C281" s="11">
        <f>VLOOKUP($A281,Table2[[No]:[Date Student Last Attended Program
(mm/dd/yyyy)]],4,FALSE)</f>
        <v>0</v>
      </c>
      <c r="D281" s="11">
        <f>VLOOKUP($A281,Table2[[No]:[Date Student Last Attended Program
(mm/dd/yyyy)]],14,FALSE)</f>
        <v>0</v>
      </c>
      <c r="E281" s="207">
        <f>VLOOKUP($A281,Table2[[No]:[Date Student Last Attended Program
(mm/dd/yyyy)]],17,FALSE)</f>
        <v>0</v>
      </c>
      <c r="F281" s="207">
        <f>VLOOKUP($A281,Table2[[No]:[Date Student Last Attended Program
(mm/dd/yyyy)]],18,FALSE)</f>
        <v>0</v>
      </c>
      <c r="G281" s="209">
        <f>VLOOKUP($A281,Table2[[#All],[No]:[Which Group Does Student Participate In?
(optional)]],23,FALSE)</f>
        <v>0</v>
      </c>
      <c r="H281" s="29"/>
      <c r="I281" s="29"/>
      <c r="J281" s="29"/>
      <c r="K281" s="29"/>
      <c r="L281" s="29"/>
      <c r="M281" s="29"/>
      <c r="N281" s="29"/>
      <c r="O281" s="29"/>
      <c r="P281" s="29"/>
      <c r="Q281" s="29"/>
      <c r="R281" s="29"/>
      <c r="S281" s="9"/>
      <c r="T281" s="9"/>
      <c r="U281" s="9"/>
      <c r="V281" s="9"/>
      <c r="W281" s="9"/>
      <c r="X281" s="9"/>
      <c r="Y281" s="9"/>
      <c r="Z281" s="9"/>
      <c r="AA281" s="9"/>
      <c r="AB281" s="9"/>
      <c r="AC281" s="9"/>
      <c r="AD281" s="9"/>
      <c r="AE281" s="9"/>
      <c r="AF281" s="9"/>
      <c r="AG281" s="9"/>
      <c r="AH281" s="9"/>
      <c r="AI281" s="9"/>
      <c r="AJ281" s="9"/>
      <c r="AK281" s="9"/>
      <c r="AL281" s="11">
        <f t="shared" si="16"/>
        <v>0</v>
      </c>
      <c r="AM281" s="11">
        <f t="shared" si="17"/>
        <v>0</v>
      </c>
      <c r="AN281" s="47" t="e">
        <f t="shared" si="18"/>
        <v>#DIV/0!</v>
      </c>
      <c r="AO281" s="11">
        <f>AL281+AUG!AJ281+JUL!AJ281</f>
        <v>0</v>
      </c>
      <c r="AP281" s="11">
        <f>AM281+AUG!AK281+JUL!AK281</f>
        <v>0</v>
      </c>
      <c r="AQ281" s="196" t="e">
        <f t="shared" si="19"/>
        <v>#DIV/0!</v>
      </c>
    </row>
    <row r="282" spans="1:43" x14ac:dyDescent="0.25">
      <c r="A282" s="10">
        <v>281</v>
      </c>
      <c r="B282" s="11">
        <f>VLOOKUP($A282,Table2[[No]:[Date Student Last Attended Program
(mm/dd/yyyy)]],2,FALSE)</f>
        <v>0</v>
      </c>
      <c r="C282" s="11">
        <f>VLOOKUP($A282,Table2[[No]:[Date Student Last Attended Program
(mm/dd/yyyy)]],4,FALSE)</f>
        <v>0</v>
      </c>
      <c r="D282" s="11">
        <f>VLOOKUP($A282,Table2[[No]:[Date Student Last Attended Program
(mm/dd/yyyy)]],14,FALSE)</f>
        <v>0</v>
      </c>
      <c r="E282" s="207">
        <f>VLOOKUP($A282,Table2[[No]:[Date Student Last Attended Program
(mm/dd/yyyy)]],17,FALSE)</f>
        <v>0</v>
      </c>
      <c r="F282" s="207">
        <f>VLOOKUP($A282,Table2[[No]:[Date Student Last Attended Program
(mm/dd/yyyy)]],18,FALSE)</f>
        <v>0</v>
      </c>
      <c r="G282" s="209">
        <f>VLOOKUP($A282,Table2[[#All],[No]:[Which Group Does Student Participate In?
(optional)]],23,FALSE)</f>
        <v>0</v>
      </c>
      <c r="H282" s="29"/>
      <c r="I282" s="29"/>
      <c r="J282" s="29"/>
      <c r="K282" s="29"/>
      <c r="L282" s="29"/>
      <c r="M282" s="29"/>
      <c r="N282" s="29"/>
      <c r="O282" s="29"/>
      <c r="P282" s="29"/>
      <c r="Q282" s="29"/>
      <c r="R282" s="29"/>
      <c r="S282" s="9"/>
      <c r="T282" s="9"/>
      <c r="U282" s="9"/>
      <c r="V282" s="9"/>
      <c r="W282" s="9"/>
      <c r="X282" s="9"/>
      <c r="Y282" s="9"/>
      <c r="Z282" s="9"/>
      <c r="AA282" s="9"/>
      <c r="AB282" s="9"/>
      <c r="AC282" s="9"/>
      <c r="AD282" s="9"/>
      <c r="AE282" s="9"/>
      <c r="AF282" s="9"/>
      <c r="AG282" s="9"/>
      <c r="AH282" s="9"/>
      <c r="AI282" s="9"/>
      <c r="AJ282" s="9"/>
      <c r="AK282" s="9"/>
      <c r="AL282" s="11">
        <f t="shared" si="16"/>
        <v>0</v>
      </c>
      <c r="AM282" s="11">
        <f t="shared" si="17"/>
        <v>0</v>
      </c>
      <c r="AN282" s="47" t="e">
        <f t="shared" si="18"/>
        <v>#DIV/0!</v>
      </c>
      <c r="AO282" s="11">
        <f>AL282+AUG!AJ282+JUL!AJ282</f>
        <v>0</v>
      </c>
      <c r="AP282" s="11">
        <f>AM282+AUG!AK282+JUL!AK282</f>
        <v>0</v>
      </c>
      <c r="AQ282" s="196" t="e">
        <f t="shared" si="19"/>
        <v>#DIV/0!</v>
      </c>
    </row>
    <row r="283" spans="1:43" x14ac:dyDescent="0.25">
      <c r="A283" s="10">
        <v>282</v>
      </c>
      <c r="B283" s="11">
        <f>VLOOKUP($A283,Table2[[No]:[Date Student Last Attended Program
(mm/dd/yyyy)]],2,FALSE)</f>
        <v>0</v>
      </c>
      <c r="C283" s="11">
        <f>VLOOKUP($A283,Table2[[No]:[Date Student Last Attended Program
(mm/dd/yyyy)]],4,FALSE)</f>
        <v>0</v>
      </c>
      <c r="D283" s="11">
        <f>VLOOKUP($A283,Table2[[No]:[Date Student Last Attended Program
(mm/dd/yyyy)]],14,FALSE)</f>
        <v>0</v>
      </c>
      <c r="E283" s="207">
        <f>VLOOKUP($A283,Table2[[No]:[Date Student Last Attended Program
(mm/dd/yyyy)]],17,FALSE)</f>
        <v>0</v>
      </c>
      <c r="F283" s="207">
        <f>VLOOKUP($A283,Table2[[No]:[Date Student Last Attended Program
(mm/dd/yyyy)]],18,FALSE)</f>
        <v>0</v>
      </c>
      <c r="G283" s="209">
        <f>VLOOKUP($A283,Table2[[#All],[No]:[Which Group Does Student Participate In?
(optional)]],23,FALSE)</f>
        <v>0</v>
      </c>
      <c r="H283" s="29"/>
      <c r="I283" s="29"/>
      <c r="J283" s="29"/>
      <c r="K283" s="29"/>
      <c r="L283" s="29"/>
      <c r="M283" s="29"/>
      <c r="N283" s="29"/>
      <c r="O283" s="29"/>
      <c r="P283" s="29"/>
      <c r="Q283" s="29"/>
      <c r="R283" s="29"/>
      <c r="S283" s="9"/>
      <c r="T283" s="9"/>
      <c r="U283" s="9"/>
      <c r="V283" s="9"/>
      <c r="W283" s="9"/>
      <c r="X283" s="9"/>
      <c r="Y283" s="9"/>
      <c r="Z283" s="9"/>
      <c r="AA283" s="9"/>
      <c r="AB283" s="9"/>
      <c r="AC283" s="9"/>
      <c r="AD283" s="9"/>
      <c r="AE283" s="9"/>
      <c r="AF283" s="9"/>
      <c r="AG283" s="9"/>
      <c r="AH283" s="9"/>
      <c r="AI283" s="9"/>
      <c r="AJ283" s="9"/>
      <c r="AK283" s="9"/>
      <c r="AL283" s="11">
        <f t="shared" si="16"/>
        <v>0</v>
      </c>
      <c r="AM283" s="11">
        <f t="shared" si="17"/>
        <v>0</v>
      </c>
      <c r="AN283" s="47" t="e">
        <f t="shared" si="18"/>
        <v>#DIV/0!</v>
      </c>
      <c r="AO283" s="11">
        <f>AL283+AUG!AJ283+JUL!AJ283</f>
        <v>0</v>
      </c>
      <c r="AP283" s="11">
        <f>AM283+AUG!AK283+JUL!AK283</f>
        <v>0</v>
      </c>
      <c r="AQ283" s="196" t="e">
        <f t="shared" si="19"/>
        <v>#DIV/0!</v>
      </c>
    </row>
    <row r="284" spans="1:43" x14ac:dyDescent="0.25">
      <c r="A284" s="10">
        <v>283</v>
      </c>
      <c r="B284" s="11">
        <f>VLOOKUP($A284,Table2[[No]:[Date Student Last Attended Program
(mm/dd/yyyy)]],2,FALSE)</f>
        <v>0</v>
      </c>
      <c r="C284" s="11">
        <f>VLOOKUP($A284,Table2[[No]:[Date Student Last Attended Program
(mm/dd/yyyy)]],4,FALSE)</f>
        <v>0</v>
      </c>
      <c r="D284" s="11">
        <f>VLOOKUP($A284,Table2[[No]:[Date Student Last Attended Program
(mm/dd/yyyy)]],14,FALSE)</f>
        <v>0</v>
      </c>
      <c r="E284" s="207">
        <f>VLOOKUP($A284,Table2[[No]:[Date Student Last Attended Program
(mm/dd/yyyy)]],17,FALSE)</f>
        <v>0</v>
      </c>
      <c r="F284" s="207">
        <f>VLOOKUP($A284,Table2[[No]:[Date Student Last Attended Program
(mm/dd/yyyy)]],18,FALSE)</f>
        <v>0</v>
      </c>
      <c r="G284" s="209">
        <f>VLOOKUP($A284,Table2[[#All],[No]:[Which Group Does Student Participate In?
(optional)]],23,FALSE)</f>
        <v>0</v>
      </c>
      <c r="H284" s="29"/>
      <c r="I284" s="29"/>
      <c r="J284" s="29"/>
      <c r="K284" s="29"/>
      <c r="L284" s="29"/>
      <c r="M284" s="29"/>
      <c r="N284" s="29"/>
      <c r="O284" s="29"/>
      <c r="P284" s="29"/>
      <c r="Q284" s="29"/>
      <c r="R284" s="29"/>
      <c r="S284" s="9"/>
      <c r="T284" s="9"/>
      <c r="U284" s="9"/>
      <c r="V284" s="9"/>
      <c r="W284" s="9"/>
      <c r="X284" s="9"/>
      <c r="Y284" s="9"/>
      <c r="Z284" s="9"/>
      <c r="AA284" s="9"/>
      <c r="AB284" s="9"/>
      <c r="AC284" s="9"/>
      <c r="AD284" s="9"/>
      <c r="AE284" s="9"/>
      <c r="AF284" s="9"/>
      <c r="AG284" s="9"/>
      <c r="AH284" s="9"/>
      <c r="AI284" s="9"/>
      <c r="AJ284" s="9"/>
      <c r="AK284" s="9"/>
      <c r="AL284" s="11">
        <f t="shared" si="16"/>
        <v>0</v>
      </c>
      <c r="AM284" s="11">
        <f t="shared" si="17"/>
        <v>0</v>
      </c>
      <c r="AN284" s="47" t="e">
        <f t="shared" si="18"/>
        <v>#DIV/0!</v>
      </c>
      <c r="AO284" s="11">
        <f>AL284+AUG!AJ284+JUL!AJ284</f>
        <v>0</v>
      </c>
      <c r="AP284" s="11">
        <f>AM284+AUG!AK284+JUL!AK284</f>
        <v>0</v>
      </c>
      <c r="AQ284" s="196" t="e">
        <f t="shared" si="19"/>
        <v>#DIV/0!</v>
      </c>
    </row>
    <row r="285" spans="1:43" x14ac:dyDescent="0.25">
      <c r="A285" s="10">
        <v>284</v>
      </c>
      <c r="B285" s="11">
        <f>VLOOKUP($A285,Table2[[No]:[Date Student Last Attended Program
(mm/dd/yyyy)]],2,FALSE)</f>
        <v>0</v>
      </c>
      <c r="C285" s="11">
        <f>VLOOKUP($A285,Table2[[No]:[Date Student Last Attended Program
(mm/dd/yyyy)]],4,FALSE)</f>
        <v>0</v>
      </c>
      <c r="D285" s="11">
        <f>VLOOKUP($A285,Table2[[No]:[Date Student Last Attended Program
(mm/dd/yyyy)]],14,FALSE)</f>
        <v>0</v>
      </c>
      <c r="E285" s="207">
        <f>VLOOKUP($A285,Table2[[No]:[Date Student Last Attended Program
(mm/dd/yyyy)]],17,FALSE)</f>
        <v>0</v>
      </c>
      <c r="F285" s="207">
        <f>VLOOKUP($A285,Table2[[No]:[Date Student Last Attended Program
(mm/dd/yyyy)]],18,FALSE)</f>
        <v>0</v>
      </c>
      <c r="G285" s="209">
        <f>VLOOKUP($A285,Table2[[#All],[No]:[Which Group Does Student Participate In?
(optional)]],23,FALSE)</f>
        <v>0</v>
      </c>
      <c r="H285" s="29"/>
      <c r="I285" s="29"/>
      <c r="J285" s="29"/>
      <c r="K285" s="29"/>
      <c r="L285" s="29"/>
      <c r="M285" s="29"/>
      <c r="N285" s="29"/>
      <c r="O285" s="29"/>
      <c r="P285" s="29"/>
      <c r="Q285" s="29"/>
      <c r="R285" s="29"/>
      <c r="S285" s="9"/>
      <c r="T285" s="9"/>
      <c r="U285" s="9"/>
      <c r="V285" s="9"/>
      <c r="W285" s="9"/>
      <c r="X285" s="9"/>
      <c r="Y285" s="9"/>
      <c r="Z285" s="9"/>
      <c r="AA285" s="9"/>
      <c r="AB285" s="9"/>
      <c r="AC285" s="9"/>
      <c r="AD285" s="9"/>
      <c r="AE285" s="9"/>
      <c r="AF285" s="9"/>
      <c r="AG285" s="9"/>
      <c r="AH285" s="9"/>
      <c r="AI285" s="9"/>
      <c r="AJ285" s="9"/>
      <c r="AK285" s="9"/>
      <c r="AL285" s="11">
        <f t="shared" si="16"/>
        <v>0</v>
      </c>
      <c r="AM285" s="11">
        <f t="shared" si="17"/>
        <v>0</v>
      </c>
      <c r="AN285" s="47" t="e">
        <f t="shared" si="18"/>
        <v>#DIV/0!</v>
      </c>
      <c r="AO285" s="11">
        <f>AL285+AUG!AJ285+JUL!AJ285</f>
        <v>0</v>
      </c>
      <c r="AP285" s="11">
        <f>AM285+AUG!AK285+JUL!AK285</f>
        <v>0</v>
      </c>
      <c r="AQ285" s="196" t="e">
        <f t="shared" si="19"/>
        <v>#DIV/0!</v>
      </c>
    </row>
    <row r="286" spans="1:43" x14ac:dyDescent="0.25">
      <c r="A286" s="10">
        <v>285</v>
      </c>
      <c r="B286" s="11">
        <f>VLOOKUP($A286,Table2[[No]:[Date Student Last Attended Program
(mm/dd/yyyy)]],2,FALSE)</f>
        <v>0</v>
      </c>
      <c r="C286" s="11">
        <f>VLOOKUP($A286,Table2[[No]:[Date Student Last Attended Program
(mm/dd/yyyy)]],4,FALSE)</f>
        <v>0</v>
      </c>
      <c r="D286" s="11">
        <f>VLOOKUP($A286,Table2[[No]:[Date Student Last Attended Program
(mm/dd/yyyy)]],14,FALSE)</f>
        <v>0</v>
      </c>
      <c r="E286" s="207">
        <f>VLOOKUP($A286,Table2[[No]:[Date Student Last Attended Program
(mm/dd/yyyy)]],17,FALSE)</f>
        <v>0</v>
      </c>
      <c r="F286" s="207">
        <f>VLOOKUP($A286,Table2[[No]:[Date Student Last Attended Program
(mm/dd/yyyy)]],18,FALSE)</f>
        <v>0</v>
      </c>
      <c r="G286" s="209">
        <f>VLOOKUP($A286,Table2[[#All],[No]:[Which Group Does Student Participate In?
(optional)]],23,FALSE)</f>
        <v>0</v>
      </c>
      <c r="H286" s="29"/>
      <c r="I286" s="29"/>
      <c r="J286" s="29"/>
      <c r="K286" s="29"/>
      <c r="L286" s="29"/>
      <c r="M286" s="29"/>
      <c r="N286" s="29"/>
      <c r="O286" s="29"/>
      <c r="P286" s="29"/>
      <c r="Q286" s="29"/>
      <c r="R286" s="29"/>
      <c r="S286" s="9"/>
      <c r="T286" s="9"/>
      <c r="U286" s="9"/>
      <c r="V286" s="9"/>
      <c r="W286" s="9"/>
      <c r="X286" s="9"/>
      <c r="Y286" s="9"/>
      <c r="Z286" s="9"/>
      <c r="AA286" s="9"/>
      <c r="AB286" s="9"/>
      <c r="AC286" s="9"/>
      <c r="AD286" s="9"/>
      <c r="AE286" s="9"/>
      <c r="AF286" s="9"/>
      <c r="AG286" s="9"/>
      <c r="AH286" s="9"/>
      <c r="AI286" s="9"/>
      <c r="AJ286" s="9"/>
      <c r="AK286" s="9"/>
      <c r="AL286" s="11">
        <f t="shared" si="16"/>
        <v>0</v>
      </c>
      <c r="AM286" s="11">
        <f t="shared" si="17"/>
        <v>0</v>
      </c>
      <c r="AN286" s="47" t="e">
        <f t="shared" si="18"/>
        <v>#DIV/0!</v>
      </c>
      <c r="AO286" s="11">
        <f>AL286+AUG!AJ286+JUL!AJ286</f>
        <v>0</v>
      </c>
      <c r="AP286" s="11">
        <f>AM286+AUG!AK286+JUL!AK286</f>
        <v>0</v>
      </c>
      <c r="AQ286" s="196" t="e">
        <f t="shared" si="19"/>
        <v>#DIV/0!</v>
      </c>
    </row>
    <row r="287" spans="1:43" x14ac:dyDescent="0.25">
      <c r="A287" s="10">
        <v>286</v>
      </c>
      <c r="B287" s="11">
        <f>VLOOKUP($A287,Table2[[No]:[Date Student Last Attended Program
(mm/dd/yyyy)]],2,FALSE)</f>
        <v>0</v>
      </c>
      <c r="C287" s="11">
        <f>VLOOKUP($A287,Table2[[No]:[Date Student Last Attended Program
(mm/dd/yyyy)]],4,FALSE)</f>
        <v>0</v>
      </c>
      <c r="D287" s="11">
        <f>VLOOKUP($A287,Table2[[No]:[Date Student Last Attended Program
(mm/dd/yyyy)]],14,FALSE)</f>
        <v>0</v>
      </c>
      <c r="E287" s="207">
        <f>VLOOKUP($A287,Table2[[No]:[Date Student Last Attended Program
(mm/dd/yyyy)]],17,FALSE)</f>
        <v>0</v>
      </c>
      <c r="F287" s="207">
        <f>VLOOKUP($A287,Table2[[No]:[Date Student Last Attended Program
(mm/dd/yyyy)]],18,FALSE)</f>
        <v>0</v>
      </c>
      <c r="G287" s="209">
        <f>VLOOKUP($A287,Table2[[#All],[No]:[Which Group Does Student Participate In?
(optional)]],23,FALSE)</f>
        <v>0</v>
      </c>
      <c r="H287" s="29"/>
      <c r="I287" s="29"/>
      <c r="J287" s="29"/>
      <c r="K287" s="29"/>
      <c r="L287" s="29"/>
      <c r="M287" s="29"/>
      <c r="N287" s="29"/>
      <c r="O287" s="29"/>
      <c r="P287" s="29"/>
      <c r="Q287" s="29"/>
      <c r="R287" s="29"/>
      <c r="S287" s="9"/>
      <c r="T287" s="9"/>
      <c r="U287" s="9"/>
      <c r="V287" s="9"/>
      <c r="W287" s="9"/>
      <c r="X287" s="9"/>
      <c r="Y287" s="9"/>
      <c r="Z287" s="9"/>
      <c r="AA287" s="9"/>
      <c r="AB287" s="9"/>
      <c r="AC287" s="9"/>
      <c r="AD287" s="9"/>
      <c r="AE287" s="9"/>
      <c r="AF287" s="9"/>
      <c r="AG287" s="9"/>
      <c r="AH287" s="9"/>
      <c r="AI287" s="9"/>
      <c r="AJ287" s="9"/>
      <c r="AK287" s="9"/>
      <c r="AL287" s="11">
        <f t="shared" si="16"/>
        <v>0</v>
      </c>
      <c r="AM287" s="11">
        <f t="shared" si="17"/>
        <v>0</v>
      </c>
      <c r="AN287" s="47" t="e">
        <f t="shared" si="18"/>
        <v>#DIV/0!</v>
      </c>
      <c r="AO287" s="11">
        <f>AL287+AUG!AJ287+JUL!AJ287</f>
        <v>0</v>
      </c>
      <c r="AP287" s="11">
        <f>AM287+AUG!AK287+JUL!AK287</f>
        <v>0</v>
      </c>
      <c r="AQ287" s="196" t="e">
        <f t="shared" si="19"/>
        <v>#DIV/0!</v>
      </c>
    </row>
    <row r="288" spans="1:43" x14ac:dyDescent="0.25">
      <c r="A288" s="10">
        <v>287</v>
      </c>
      <c r="B288" s="11">
        <f>VLOOKUP($A288,Table2[[No]:[Date Student Last Attended Program
(mm/dd/yyyy)]],2,FALSE)</f>
        <v>0</v>
      </c>
      <c r="C288" s="11">
        <f>VLOOKUP($A288,Table2[[No]:[Date Student Last Attended Program
(mm/dd/yyyy)]],4,FALSE)</f>
        <v>0</v>
      </c>
      <c r="D288" s="11">
        <f>VLOOKUP($A288,Table2[[No]:[Date Student Last Attended Program
(mm/dd/yyyy)]],14,FALSE)</f>
        <v>0</v>
      </c>
      <c r="E288" s="207">
        <f>VLOOKUP($A288,Table2[[No]:[Date Student Last Attended Program
(mm/dd/yyyy)]],17,FALSE)</f>
        <v>0</v>
      </c>
      <c r="F288" s="207">
        <f>VLOOKUP($A288,Table2[[No]:[Date Student Last Attended Program
(mm/dd/yyyy)]],18,FALSE)</f>
        <v>0</v>
      </c>
      <c r="G288" s="209">
        <f>VLOOKUP($A288,Table2[[#All],[No]:[Which Group Does Student Participate In?
(optional)]],23,FALSE)</f>
        <v>0</v>
      </c>
      <c r="H288" s="29"/>
      <c r="I288" s="29"/>
      <c r="J288" s="29"/>
      <c r="K288" s="29"/>
      <c r="L288" s="29"/>
      <c r="M288" s="29"/>
      <c r="N288" s="29"/>
      <c r="O288" s="29"/>
      <c r="P288" s="29"/>
      <c r="Q288" s="29"/>
      <c r="R288" s="29"/>
      <c r="S288" s="9"/>
      <c r="T288" s="9"/>
      <c r="U288" s="9"/>
      <c r="V288" s="9"/>
      <c r="W288" s="9"/>
      <c r="X288" s="9"/>
      <c r="Y288" s="9"/>
      <c r="Z288" s="9"/>
      <c r="AA288" s="9"/>
      <c r="AB288" s="9"/>
      <c r="AC288" s="9"/>
      <c r="AD288" s="9"/>
      <c r="AE288" s="9"/>
      <c r="AF288" s="9"/>
      <c r="AG288" s="9"/>
      <c r="AH288" s="9"/>
      <c r="AI288" s="9"/>
      <c r="AJ288" s="9"/>
      <c r="AK288" s="9"/>
      <c r="AL288" s="11">
        <f t="shared" si="16"/>
        <v>0</v>
      </c>
      <c r="AM288" s="11">
        <f t="shared" si="17"/>
        <v>0</v>
      </c>
      <c r="AN288" s="47" t="e">
        <f t="shared" si="18"/>
        <v>#DIV/0!</v>
      </c>
      <c r="AO288" s="11">
        <f>AL288+AUG!AJ288+JUL!AJ288</f>
        <v>0</v>
      </c>
      <c r="AP288" s="11">
        <f>AM288+AUG!AK288+JUL!AK288</f>
        <v>0</v>
      </c>
      <c r="AQ288" s="196" t="e">
        <f t="shared" si="19"/>
        <v>#DIV/0!</v>
      </c>
    </row>
    <row r="289" spans="1:43" x14ac:dyDescent="0.25">
      <c r="A289" s="10">
        <v>288</v>
      </c>
      <c r="B289" s="11">
        <f>VLOOKUP($A289,Table2[[No]:[Date Student Last Attended Program
(mm/dd/yyyy)]],2,FALSE)</f>
        <v>0</v>
      </c>
      <c r="C289" s="11">
        <f>VLOOKUP($A289,Table2[[No]:[Date Student Last Attended Program
(mm/dd/yyyy)]],4,FALSE)</f>
        <v>0</v>
      </c>
      <c r="D289" s="11">
        <f>VLOOKUP($A289,Table2[[No]:[Date Student Last Attended Program
(mm/dd/yyyy)]],14,FALSE)</f>
        <v>0</v>
      </c>
      <c r="E289" s="207">
        <f>VLOOKUP($A289,Table2[[No]:[Date Student Last Attended Program
(mm/dd/yyyy)]],17,FALSE)</f>
        <v>0</v>
      </c>
      <c r="F289" s="207">
        <f>VLOOKUP($A289,Table2[[No]:[Date Student Last Attended Program
(mm/dd/yyyy)]],18,FALSE)</f>
        <v>0</v>
      </c>
      <c r="G289" s="209">
        <f>VLOOKUP($A289,Table2[[#All],[No]:[Which Group Does Student Participate In?
(optional)]],23,FALSE)</f>
        <v>0</v>
      </c>
      <c r="H289" s="29"/>
      <c r="I289" s="29"/>
      <c r="J289" s="29"/>
      <c r="K289" s="29"/>
      <c r="L289" s="29"/>
      <c r="M289" s="29"/>
      <c r="N289" s="29"/>
      <c r="O289" s="29"/>
      <c r="P289" s="29"/>
      <c r="Q289" s="29"/>
      <c r="R289" s="29"/>
      <c r="S289" s="9"/>
      <c r="T289" s="9"/>
      <c r="U289" s="9"/>
      <c r="V289" s="9"/>
      <c r="W289" s="9"/>
      <c r="X289" s="9"/>
      <c r="Y289" s="9"/>
      <c r="Z289" s="9"/>
      <c r="AA289" s="9"/>
      <c r="AB289" s="9"/>
      <c r="AC289" s="9"/>
      <c r="AD289" s="9"/>
      <c r="AE289" s="9"/>
      <c r="AF289" s="9"/>
      <c r="AG289" s="9"/>
      <c r="AH289" s="9"/>
      <c r="AI289" s="9"/>
      <c r="AJ289" s="9"/>
      <c r="AK289" s="9"/>
      <c r="AL289" s="11">
        <f t="shared" si="16"/>
        <v>0</v>
      </c>
      <c r="AM289" s="11">
        <f t="shared" si="17"/>
        <v>0</v>
      </c>
      <c r="AN289" s="47" t="e">
        <f t="shared" si="18"/>
        <v>#DIV/0!</v>
      </c>
      <c r="AO289" s="11">
        <f>AL289+AUG!AJ289+JUL!AJ289</f>
        <v>0</v>
      </c>
      <c r="AP289" s="11">
        <f>AM289+AUG!AK289+JUL!AK289</f>
        <v>0</v>
      </c>
      <c r="AQ289" s="196" t="e">
        <f t="shared" si="19"/>
        <v>#DIV/0!</v>
      </c>
    </row>
    <row r="290" spans="1:43" x14ac:dyDescent="0.25">
      <c r="A290" s="10">
        <v>289</v>
      </c>
      <c r="B290" s="11">
        <f>VLOOKUP($A290,Table2[[No]:[Date Student Last Attended Program
(mm/dd/yyyy)]],2,FALSE)</f>
        <v>0</v>
      </c>
      <c r="C290" s="11">
        <f>VLOOKUP($A290,Table2[[No]:[Date Student Last Attended Program
(mm/dd/yyyy)]],4,FALSE)</f>
        <v>0</v>
      </c>
      <c r="D290" s="11">
        <f>VLOOKUP($A290,Table2[[No]:[Date Student Last Attended Program
(mm/dd/yyyy)]],14,FALSE)</f>
        <v>0</v>
      </c>
      <c r="E290" s="207">
        <f>VLOOKUP($A290,Table2[[No]:[Date Student Last Attended Program
(mm/dd/yyyy)]],17,FALSE)</f>
        <v>0</v>
      </c>
      <c r="F290" s="207">
        <f>VLOOKUP($A290,Table2[[No]:[Date Student Last Attended Program
(mm/dd/yyyy)]],18,FALSE)</f>
        <v>0</v>
      </c>
      <c r="G290" s="209">
        <f>VLOOKUP($A290,Table2[[#All],[No]:[Which Group Does Student Participate In?
(optional)]],23,FALSE)</f>
        <v>0</v>
      </c>
      <c r="H290" s="29"/>
      <c r="I290" s="29"/>
      <c r="J290" s="29"/>
      <c r="K290" s="29"/>
      <c r="L290" s="29"/>
      <c r="M290" s="29"/>
      <c r="N290" s="29"/>
      <c r="O290" s="29"/>
      <c r="P290" s="29"/>
      <c r="Q290" s="29"/>
      <c r="R290" s="29"/>
      <c r="S290" s="9"/>
      <c r="T290" s="9"/>
      <c r="U290" s="9"/>
      <c r="V290" s="9"/>
      <c r="W290" s="9"/>
      <c r="X290" s="9"/>
      <c r="Y290" s="9"/>
      <c r="Z290" s="9"/>
      <c r="AA290" s="9"/>
      <c r="AB290" s="9"/>
      <c r="AC290" s="9"/>
      <c r="AD290" s="9"/>
      <c r="AE290" s="9"/>
      <c r="AF290" s="9"/>
      <c r="AG290" s="9"/>
      <c r="AH290" s="9"/>
      <c r="AI290" s="9"/>
      <c r="AJ290" s="9"/>
      <c r="AK290" s="9"/>
      <c r="AL290" s="11">
        <f t="shared" si="16"/>
        <v>0</v>
      </c>
      <c r="AM290" s="11">
        <f t="shared" si="17"/>
        <v>0</v>
      </c>
      <c r="AN290" s="47" t="e">
        <f t="shared" si="18"/>
        <v>#DIV/0!</v>
      </c>
      <c r="AO290" s="11">
        <f>AL290+AUG!AJ290+JUL!AJ290</f>
        <v>0</v>
      </c>
      <c r="AP290" s="11">
        <f>AM290+AUG!AK290+JUL!AK290</f>
        <v>0</v>
      </c>
      <c r="AQ290" s="196" t="e">
        <f t="shared" si="19"/>
        <v>#DIV/0!</v>
      </c>
    </row>
    <row r="291" spans="1:43" x14ac:dyDescent="0.25">
      <c r="A291" s="10">
        <v>290</v>
      </c>
      <c r="B291" s="11">
        <f>VLOOKUP($A291,Table2[[No]:[Date Student Last Attended Program
(mm/dd/yyyy)]],2,FALSE)</f>
        <v>0</v>
      </c>
      <c r="C291" s="11">
        <f>VLOOKUP($A291,Table2[[No]:[Date Student Last Attended Program
(mm/dd/yyyy)]],4,FALSE)</f>
        <v>0</v>
      </c>
      <c r="D291" s="11">
        <f>VLOOKUP($A291,Table2[[No]:[Date Student Last Attended Program
(mm/dd/yyyy)]],14,FALSE)</f>
        <v>0</v>
      </c>
      <c r="E291" s="207">
        <f>VLOOKUP($A291,Table2[[No]:[Date Student Last Attended Program
(mm/dd/yyyy)]],17,FALSE)</f>
        <v>0</v>
      </c>
      <c r="F291" s="207">
        <f>VLOOKUP($A291,Table2[[No]:[Date Student Last Attended Program
(mm/dd/yyyy)]],18,FALSE)</f>
        <v>0</v>
      </c>
      <c r="G291" s="209">
        <f>VLOOKUP($A291,Table2[[#All],[No]:[Which Group Does Student Participate In?
(optional)]],23,FALSE)</f>
        <v>0</v>
      </c>
      <c r="H291" s="29"/>
      <c r="I291" s="29"/>
      <c r="J291" s="29"/>
      <c r="K291" s="29"/>
      <c r="L291" s="29"/>
      <c r="M291" s="29"/>
      <c r="N291" s="29"/>
      <c r="O291" s="29"/>
      <c r="P291" s="29"/>
      <c r="Q291" s="29"/>
      <c r="R291" s="29"/>
      <c r="S291" s="9"/>
      <c r="T291" s="9"/>
      <c r="U291" s="9"/>
      <c r="V291" s="9"/>
      <c r="W291" s="9"/>
      <c r="X291" s="9"/>
      <c r="Y291" s="9"/>
      <c r="Z291" s="9"/>
      <c r="AA291" s="9"/>
      <c r="AB291" s="9"/>
      <c r="AC291" s="9"/>
      <c r="AD291" s="9"/>
      <c r="AE291" s="9"/>
      <c r="AF291" s="9"/>
      <c r="AG291" s="9"/>
      <c r="AH291" s="9"/>
      <c r="AI291" s="9"/>
      <c r="AJ291" s="9"/>
      <c r="AK291" s="9"/>
      <c r="AL291" s="11">
        <f t="shared" si="16"/>
        <v>0</v>
      </c>
      <c r="AM291" s="11">
        <f t="shared" si="17"/>
        <v>0</v>
      </c>
      <c r="AN291" s="47" t="e">
        <f t="shared" si="18"/>
        <v>#DIV/0!</v>
      </c>
      <c r="AO291" s="11">
        <f>AL291+AUG!AJ291+JUL!AJ291</f>
        <v>0</v>
      </c>
      <c r="AP291" s="11">
        <f>AM291+AUG!AK291+JUL!AK291</f>
        <v>0</v>
      </c>
      <c r="AQ291" s="196" t="e">
        <f t="shared" si="19"/>
        <v>#DIV/0!</v>
      </c>
    </row>
    <row r="292" spans="1:43" x14ac:dyDescent="0.25">
      <c r="A292" s="10">
        <v>291</v>
      </c>
      <c r="B292" s="11">
        <f>VLOOKUP($A292,Table2[[No]:[Date Student Last Attended Program
(mm/dd/yyyy)]],2,FALSE)</f>
        <v>0</v>
      </c>
      <c r="C292" s="11">
        <f>VLOOKUP($A292,Table2[[No]:[Date Student Last Attended Program
(mm/dd/yyyy)]],4,FALSE)</f>
        <v>0</v>
      </c>
      <c r="D292" s="11">
        <f>VLOOKUP($A292,Table2[[No]:[Date Student Last Attended Program
(mm/dd/yyyy)]],14,FALSE)</f>
        <v>0</v>
      </c>
      <c r="E292" s="207">
        <f>VLOOKUP($A292,Table2[[No]:[Date Student Last Attended Program
(mm/dd/yyyy)]],17,FALSE)</f>
        <v>0</v>
      </c>
      <c r="F292" s="207">
        <f>VLOOKUP($A292,Table2[[No]:[Date Student Last Attended Program
(mm/dd/yyyy)]],18,FALSE)</f>
        <v>0</v>
      </c>
      <c r="G292" s="209">
        <f>VLOOKUP($A292,Table2[[#All],[No]:[Which Group Does Student Participate In?
(optional)]],23,FALSE)</f>
        <v>0</v>
      </c>
      <c r="H292" s="29"/>
      <c r="I292" s="29"/>
      <c r="J292" s="29"/>
      <c r="K292" s="29"/>
      <c r="L292" s="29"/>
      <c r="M292" s="29"/>
      <c r="N292" s="29"/>
      <c r="O292" s="29"/>
      <c r="P292" s="29"/>
      <c r="Q292" s="29"/>
      <c r="R292" s="29"/>
      <c r="S292" s="9"/>
      <c r="T292" s="9"/>
      <c r="U292" s="9"/>
      <c r="V292" s="9"/>
      <c r="W292" s="9"/>
      <c r="X292" s="9"/>
      <c r="Y292" s="9"/>
      <c r="Z292" s="9"/>
      <c r="AA292" s="9"/>
      <c r="AB292" s="9"/>
      <c r="AC292" s="9"/>
      <c r="AD292" s="9"/>
      <c r="AE292" s="9"/>
      <c r="AF292" s="9"/>
      <c r="AG292" s="9"/>
      <c r="AH292" s="9"/>
      <c r="AI292" s="9"/>
      <c r="AJ292" s="9"/>
      <c r="AK292" s="9"/>
      <c r="AL292" s="11">
        <f t="shared" si="16"/>
        <v>0</v>
      </c>
      <c r="AM292" s="11">
        <f t="shared" si="17"/>
        <v>0</v>
      </c>
      <c r="AN292" s="47" t="e">
        <f t="shared" si="18"/>
        <v>#DIV/0!</v>
      </c>
      <c r="AO292" s="11">
        <f>AL292+AUG!AJ292+JUL!AJ292</f>
        <v>0</v>
      </c>
      <c r="AP292" s="11">
        <f>AM292+AUG!AK292+JUL!AK292</f>
        <v>0</v>
      </c>
      <c r="AQ292" s="196" t="e">
        <f t="shared" si="19"/>
        <v>#DIV/0!</v>
      </c>
    </row>
    <row r="293" spans="1:43" x14ac:dyDescent="0.25">
      <c r="A293" s="10">
        <v>292</v>
      </c>
      <c r="B293" s="11">
        <f>VLOOKUP($A293,Table2[[No]:[Date Student Last Attended Program
(mm/dd/yyyy)]],2,FALSE)</f>
        <v>0</v>
      </c>
      <c r="C293" s="11">
        <f>VLOOKUP($A293,Table2[[No]:[Date Student Last Attended Program
(mm/dd/yyyy)]],4,FALSE)</f>
        <v>0</v>
      </c>
      <c r="D293" s="11">
        <f>VLOOKUP($A293,Table2[[No]:[Date Student Last Attended Program
(mm/dd/yyyy)]],14,FALSE)</f>
        <v>0</v>
      </c>
      <c r="E293" s="207">
        <f>VLOOKUP($A293,Table2[[No]:[Date Student Last Attended Program
(mm/dd/yyyy)]],17,FALSE)</f>
        <v>0</v>
      </c>
      <c r="F293" s="207">
        <f>VLOOKUP($A293,Table2[[No]:[Date Student Last Attended Program
(mm/dd/yyyy)]],18,FALSE)</f>
        <v>0</v>
      </c>
      <c r="G293" s="209">
        <f>VLOOKUP($A293,Table2[[#All],[No]:[Which Group Does Student Participate In?
(optional)]],23,FALSE)</f>
        <v>0</v>
      </c>
      <c r="H293" s="29"/>
      <c r="I293" s="29"/>
      <c r="J293" s="29"/>
      <c r="K293" s="29"/>
      <c r="L293" s="29"/>
      <c r="M293" s="29"/>
      <c r="N293" s="29"/>
      <c r="O293" s="29"/>
      <c r="P293" s="29"/>
      <c r="Q293" s="29"/>
      <c r="R293" s="29"/>
      <c r="S293" s="9"/>
      <c r="T293" s="9"/>
      <c r="U293" s="9"/>
      <c r="V293" s="9"/>
      <c r="W293" s="9"/>
      <c r="X293" s="9"/>
      <c r="Y293" s="9"/>
      <c r="Z293" s="9"/>
      <c r="AA293" s="9"/>
      <c r="AB293" s="9"/>
      <c r="AC293" s="9"/>
      <c r="AD293" s="9"/>
      <c r="AE293" s="9"/>
      <c r="AF293" s="9"/>
      <c r="AG293" s="9"/>
      <c r="AH293" s="9"/>
      <c r="AI293" s="9"/>
      <c r="AJ293" s="9"/>
      <c r="AK293" s="9"/>
      <c r="AL293" s="11">
        <f t="shared" si="16"/>
        <v>0</v>
      </c>
      <c r="AM293" s="11">
        <f t="shared" si="17"/>
        <v>0</v>
      </c>
      <c r="AN293" s="47" t="e">
        <f t="shared" si="18"/>
        <v>#DIV/0!</v>
      </c>
      <c r="AO293" s="11">
        <f>AL293+AUG!AJ293+JUL!AJ293</f>
        <v>0</v>
      </c>
      <c r="AP293" s="11">
        <f>AM293+AUG!AK293+JUL!AK293</f>
        <v>0</v>
      </c>
      <c r="AQ293" s="196" t="e">
        <f t="shared" si="19"/>
        <v>#DIV/0!</v>
      </c>
    </row>
    <row r="294" spans="1:43" x14ac:dyDescent="0.25">
      <c r="A294" s="10">
        <v>293</v>
      </c>
      <c r="B294" s="11">
        <f>VLOOKUP($A294,Table2[[No]:[Date Student Last Attended Program
(mm/dd/yyyy)]],2,FALSE)</f>
        <v>0</v>
      </c>
      <c r="C294" s="11">
        <f>VLOOKUP($A294,Table2[[No]:[Date Student Last Attended Program
(mm/dd/yyyy)]],4,FALSE)</f>
        <v>0</v>
      </c>
      <c r="D294" s="11">
        <f>VLOOKUP($A294,Table2[[No]:[Date Student Last Attended Program
(mm/dd/yyyy)]],14,FALSE)</f>
        <v>0</v>
      </c>
      <c r="E294" s="207">
        <f>VLOOKUP($A294,Table2[[No]:[Date Student Last Attended Program
(mm/dd/yyyy)]],17,FALSE)</f>
        <v>0</v>
      </c>
      <c r="F294" s="207">
        <f>VLOOKUP($A294,Table2[[No]:[Date Student Last Attended Program
(mm/dd/yyyy)]],18,FALSE)</f>
        <v>0</v>
      </c>
      <c r="G294" s="209">
        <f>VLOOKUP($A294,Table2[[#All],[No]:[Which Group Does Student Participate In?
(optional)]],23,FALSE)</f>
        <v>0</v>
      </c>
      <c r="H294" s="29"/>
      <c r="I294" s="29"/>
      <c r="J294" s="29"/>
      <c r="K294" s="29"/>
      <c r="L294" s="29"/>
      <c r="M294" s="29"/>
      <c r="N294" s="29"/>
      <c r="O294" s="29"/>
      <c r="P294" s="29"/>
      <c r="Q294" s="29"/>
      <c r="R294" s="29"/>
      <c r="S294" s="9"/>
      <c r="T294" s="9"/>
      <c r="U294" s="9"/>
      <c r="V294" s="9"/>
      <c r="W294" s="9"/>
      <c r="X294" s="9"/>
      <c r="Y294" s="9"/>
      <c r="Z294" s="9"/>
      <c r="AA294" s="9"/>
      <c r="AB294" s="9"/>
      <c r="AC294" s="9"/>
      <c r="AD294" s="9"/>
      <c r="AE294" s="9"/>
      <c r="AF294" s="9"/>
      <c r="AG294" s="9"/>
      <c r="AH294" s="9"/>
      <c r="AI294" s="9"/>
      <c r="AJ294" s="9"/>
      <c r="AK294" s="9"/>
      <c r="AL294" s="11">
        <f t="shared" si="16"/>
        <v>0</v>
      </c>
      <c r="AM294" s="11">
        <f t="shared" si="17"/>
        <v>0</v>
      </c>
      <c r="AN294" s="47" t="e">
        <f t="shared" si="18"/>
        <v>#DIV/0!</v>
      </c>
      <c r="AO294" s="11">
        <f>AL294+AUG!AJ294+JUL!AJ294</f>
        <v>0</v>
      </c>
      <c r="AP294" s="11">
        <f>AM294+AUG!AK294+JUL!AK294</f>
        <v>0</v>
      </c>
      <c r="AQ294" s="196" t="e">
        <f t="shared" si="19"/>
        <v>#DIV/0!</v>
      </c>
    </row>
    <row r="295" spans="1:43" x14ac:dyDescent="0.25">
      <c r="A295" s="10">
        <v>294</v>
      </c>
      <c r="B295" s="11">
        <f>VLOOKUP($A295,Table2[[No]:[Date Student Last Attended Program
(mm/dd/yyyy)]],2,FALSE)</f>
        <v>0</v>
      </c>
      <c r="C295" s="11">
        <f>VLOOKUP($A295,Table2[[No]:[Date Student Last Attended Program
(mm/dd/yyyy)]],4,FALSE)</f>
        <v>0</v>
      </c>
      <c r="D295" s="11">
        <f>VLOOKUP($A295,Table2[[No]:[Date Student Last Attended Program
(mm/dd/yyyy)]],14,FALSE)</f>
        <v>0</v>
      </c>
      <c r="E295" s="207">
        <f>VLOOKUP($A295,Table2[[No]:[Date Student Last Attended Program
(mm/dd/yyyy)]],17,FALSE)</f>
        <v>0</v>
      </c>
      <c r="F295" s="207">
        <f>VLOOKUP($A295,Table2[[No]:[Date Student Last Attended Program
(mm/dd/yyyy)]],18,FALSE)</f>
        <v>0</v>
      </c>
      <c r="G295" s="209">
        <f>VLOOKUP($A295,Table2[[#All],[No]:[Which Group Does Student Participate In?
(optional)]],23,FALSE)</f>
        <v>0</v>
      </c>
      <c r="H295" s="29"/>
      <c r="I295" s="29"/>
      <c r="J295" s="29"/>
      <c r="K295" s="29"/>
      <c r="L295" s="29"/>
      <c r="M295" s="29"/>
      <c r="N295" s="29"/>
      <c r="O295" s="29"/>
      <c r="P295" s="29"/>
      <c r="Q295" s="29"/>
      <c r="R295" s="29"/>
      <c r="S295" s="9"/>
      <c r="T295" s="9"/>
      <c r="U295" s="9"/>
      <c r="V295" s="9"/>
      <c r="W295" s="9"/>
      <c r="X295" s="9"/>
      <c r="Y295" s="9"/>
      <c r="Z295" s="9"/>
      <c r="AA295" s="9"/>
      <c r="AB295" s="9"/>
      <c r="AC295" s="9"/>
      <c r="AD295" s="9"/>
      <c r="AE295" s="9"/>
      <c r="AF295" s="9"/>
      <c r="AG295" s="9"/>
      <c r="AH295" s="9"/>
      <c r="AI295" s="9"/>
      <c r="AJ295" s="9"/>
      <c r="AK295" s="9"/>
      <c r="AL295" s="11">
        <f t="shared" si="16"/>
        <v>0</v>
      </c>
      <c r="AM295" s="11">
        <f t="shared" si="17"/>
        <v>0</v>
      </c>
      <c r="AN295" s="47" t="e">
        <f t="shared" si="18"/>
        <v>#DIV/0!</v>
      </c>
      <c r="AO295" s="11">
        <f>AL295+AUG!AJ295+JUL!AJ295</f>
        <v>0</v>
      </c>
      <c r="AP295" s="11">
        <f>AM295+AUG!AK295+JUL!AK295</f>
        <v>0</v>
      </c>
      <c r="AQ295" s="196" t="e">
        <f t="shared" si="19"/>
        <v>#DIV/0!</v>
      </c>
    </row>
    <row r="296" spans="1:43" x14ac:dyDescent="0.25">
      <c r="A296" s="10">
        <v>295</v>
      </c>
      <c r="B296" s="11">
        <f>VLOOKUP($A296,Table2[[No]:[Date Student Last Attended Program
(mm/dd/yyyy)]],2,FALSE)</f>
        <v>0</v>
      </c>
      <c r="C296" s="11">
        <f>VLOOKUP($A296,Table2[[No]:[Date Student Last Attended Program
(mm/dd/yyyy)]],4,FALSE)</f>
        <v>0</v>
      </c>
      <c r="D296" s="11">
        <f>VLOOKUP($A296,Table2[[No]:[Date Student Last Attended Program
(mm/dd/yyyy)]],14,FALSE)</f>
        <v>0</v>
      </c>
      <c r="E296" s="207">
        <f>VLOOKUP($A296,Table2[[No]:[Date Student Last Attended Program
(mm/dd/yyyy)]],17,FALSE)</f>
        <v>0</v>
      </c>
      <c r="F296" s="207">
        <f>VLOOKUP($A296,Table2[[No]:[Date Student Last Attended Program
(mm/dd/yyyy)]],18,FALSE)</f>
        <v>0</v>
      </c>
      <c r="G296" s="209">
        <f>VLOOKUP($A296,Table2[[#All],[No]:[Which Group Does Student Participate In?
(optional)]],23,FALSE)</f>
        <v>0</v>
      </c>
      <c r="H296" s="29"/>
      <c r="I296" s="29"/>
      <c r="J296" s="29"/>
      <c r="K296" s="29"/>
      <c r="L296" s="29"/>
      <c r="M296" s="29"/>
      <c r="N296" s="29"/>
      <c r="O296" s="29"/>
      <c r="P296" s="29"/>
      <c r="Q296" s="29"/>
      <c r="R296" s="29"/>
      <c r="S296" s="9"/>
      <c r="T296" s="9"/>
      <c r="U296" s="9"/>
      <c r="V296" s="9"/>
      <c r="W296" s="9"/>
      <c r="X296" s="9"/>
      <c r="Y296" s="9"/>
      <c r="Z296" s="9"/>
      <c r="AA296" s="9"/>
      <c r="AB296" s="9"/>
      <c r="AC296" s="9"/>
      <c r="AD296" s="9"/>
      <c r="AE296" s="9"/>
      <c r="AF296" s="9"/>
      <c r="AG296" s="9"/>
      <c r="AH296" s="9"/>
      <c r="AI296" s="9"/>
      <c r="AJ296" s="9"/>
      <c r="AK296" s="9"/>
      <c r="AL296" s="11">
        <f t="shared" si="16"/>
        <v>0</v>
      </c>
      <c r="AM296" s="11">
        <f t="shared" si="17"/>
        <v>0</v>
      </c>
      <c r="AN296" s="47" t="e">
        <f t="shared" si="18"/>
        <v>#DIV/0!</v>
      </c>
      <c r="AO296" s="11">
        <f>AL296+AUG!AJ296+JUL!AJ296</f>
        <v>0</v>
      </c>
      <c r="AP296" s="11">
        <f>AM296+AUG!AK296+JUL!AK296</f>
        <v>0</v>
      </c>
      <c r="AQ296" s="196" t="e">
        <f t="shared" si="19"/>
        <v>#DIV/0!</v>
      </c>
    </row>
    <row r="297" spans="1:43" x14ac:dyDescent="0.25">
      <c r="A297" s="10">
        <v>296</v>
      </c>
      <c r="B297" s="11">
        <f>VLOOKUP($A297,Table2[[No]:[Date Student Last Attended Program
(mm/dd/yyyy)]],2,FALSE)</f>
        <v>0</v>
      </c>
      <c r="C297" s="11">
        <f>VLOOKUP($A297,Table2[[No]:[Date Student Last Attended Program
(mm/dd/yyyy)]],4,FALSE)</f>
        <v>0</v>
      </c>
      <c r="D297" s="11">
        <f>VLOOKUP($A297,Table2[[No]:[Date Student Last Attended Program
(mm/dd/yyyy)]],14,FALSE)</f>
        <v>0</v>
      </c>
      <c r="E297" s="207">
        <f>VLOOKUP($A297,Table2[[No]:[Date Student Last Attended Program
(mm/dd/yyyy)]],17,FALSE)</f>
        <v>0</v>
      </c>
      <c r="F297" s="207">
        <f>VLOOKUP($A297,Table2[[No]:[Date Student Last Attended Program
(mm/dd/yyyy)]],18,FALSE)</f>
        <v>0</v>
      </c>
      <c r="G297" s="209">
        <f>VLOOKUP($A297,Table2[[#All],[No]:[Which Group Does Student Participate In?
(optional)]],23,FALSE)</f>
        <v>0</v>
      </c>
      <c r="H297" s="29"/>
      <c r="I297" s="29"/>
      <c r="J297" s="29"/>
      <c r="K297" s="29"/>
      <c r="L297" s="29"/>
      <c r="M297" s="29"/>
      <c r="N297" s="29"/>
      <c r="O297" s="29"/>
      <c r="P297" s="29"/>
      <c r="Q297" s="29"/>
      <c r="R297" s="29"/>
      <c r="S297" s="9"/>
      <c r="T297" s="9"/>
      <c r="U297" s="9"/>
      <c r="V297" s="9"/>
      <c r="W297" s="9"/>
      <c r="X297" s="9"/>
      <c r="Y297" s="9"/>
      <c r="Z297" s="9"/>
      <c r="AA297" s="9"/>
      <c r="AB297" s="9"/>
      <c r="AC297" s="9"/>
      <c r="AD297" s="9"/>
      <c r="AE297" s="9"/>
      <c r="AF297" s="9"/>
      <c r="AG297" s="9"/>
      <c r="AH297" s="9"/>
      <c r="AI297" s="9"/>
      <c r="AJ297" s="9"/>
      <c r="AK297" s="9"/>
      <c r="AL297" s="11">
        <f t="shared" si="16"/>
        <v>0</v>
      </c>
      <c r="AM297" s="11">
        <f t="shared" si="17"/>
        <v>0</v>
      </c>
      <c r="AN297" s="47" t="e">
        <f t="shared" si="18"/>
        <v>#DIV/0!</v>
      </c>
      <c r="AO297" s="11">
        <f>AL297+AUG!AJ297+JUL!AJ297</f>
        <v>0</v>
      </c>
      <c r="AP297" s="11">
        <f>AM297+AUG!AK297+JUL!AK297</f>
        <v>0</v>
      </c>
      <c r="AQ297" s="196" t="e">
        <f t="shared" si="19"/>
        <v>#DIV/0!</v>
      </c>
    </row>
    <row r="298" spans="1:43" x14ac:dyDescent="0.25">
      <c r="A298" s="10">
        <v>297</v>
      </c>
      <c r="B298" s="11">
        <f>VLOOKUP($A298,Table2[[No]:[Date Student Last Attended Program
(mm/dd/yyyy)]],2,FALSE)</f>
        <v>0</v>
      </c>
      <c r="C298" s="11">
        <f>VLOOKUP($A298,Table2[[No]:[Date Student Last Attended Program
(mm/dd/yyyy)]],4,FALSE)</f>
        <v>0</v>
      </c>
      <c r="D298" s="11">
        <f>VLOOKUP($A298,Table2[[No]:[Date Student Last Attended Program
(mm/dd/yyyy)]],14,FALSE)</f>
        <v>0</v>
      </c>
      <c r="E298" s="207">
        <f>VLOOKUP($A298,Table2[[No]:[Date Student Last Attended Program
(mm/dd/yyyy)]],17,FALSE)</f>
        <v>0</v>
      </c>
      <c r="F298" s="207">
        <f>VLOOKUP($A298,Table2[[No]:[Date Student Last Attended Program
(mm/dd/yyyy)]],18,FALSE)</f>
        <v>0</v>
      </c>
      <c r="G298" s="209">
        <f>VLOOKUP($A298,Table2[[#All],[No]:[Which Group Does Student Participate In?
(optional)]],23,FALSE)</f>
        <v>0</v>
      </c>
      <c r="H298" s="29"/>
      <c r="I298" s="29"/>
      <c r="J298" s="29"/>
      <c r="K298" s="29"/>
      <c r="L298" s="29"/>
      <c r="M298" s="29"/>
      <c r="N298" s="29"/>
      <c r="O298" s="29"/>
      <c r="P298" s="29"/>
      <c r="Q298" s="29"/>
      <c r="R298" s="29"/>
      <c r="S298" s="9"/>
      <c r="T298" s="9"/>
      <c r="U298" s="9"/>
      <c r="V298" s="9"/>
      <c r="W298" s="9"/>
      <c r="X298" s="9"/>
      <c r="Y298" s="9"/>
      <c r="Z298" s="9"/>
      <c r="AA298" s="9"/>
      <c r="AB298" s="9"/>
      <c r="AC298" s="9"/>
      <c r="AD298" s="9"/>
      <c r="AE298" s="9"/>
      <c r="AF298" s="9"/>
      <c r="AG298" s="9"/>
      <c r="AH298" s="9"/>
      <c r="AI298" s="9"/>
      <c r="AJ298" s="9"/>
      <c r="AK298" s="9"/>
      <c r="AL298" s="11">
        <f t="shared" si="16"/>
        <v>0</v>
      </c>
      <c r="AM298" s="11">
        <f t="shared" si="17"/>
        <v>0</v>
      </c>
      <c r="AN298" s="47" t="e">
        <f t="shared" si="18"/>
        <v>#DIV/0!</v>
      </c>
      <c r="AO298" s="11">
        <f>AL298+AUG!AJ298+JUL!AJ298</f>
        <v>0</v>
      </c>
      <c r="AP298" s="11">
        <f>AM298+AUG!AK298+JUL!AK298</f>
        <v>0</v>
      </c>
      <c r="AQ298" s="196" t="e">
        <f t="shared" si="19"/>
        <v>#DIV/0!</v>
      </c>
    </row>
    <row r="299" spans="1:43" x14ac:dyDescent="0.25">
      <c r="A299" s="10">
        <v>298</v>
      </c>
      <c r="B299" s="11">
        <f>VLOOKUP($A299,Table2[[No]:[Date Student Last Attended Program
(mm/dd/yyyy)]],2,FALSE)</f>
        <v>0</v>
      </c>
      <c r="C299" s="11">
        <f>VLOOKUP($A299,Table2[[No]:[Date Student Last Attended Program
(mm/dd/yyyy)]],4,FALSE)</f>
        <v>0</v>
      </c>
      <c r="D299" s="11">
        <f>VLOOKUP($A299,Table2[[No]:[Date Student Last Attended Program
(mm/dd/yyyy)]],14,FALSE)</f>
        <v>0</v>
      </c>
      <c r="E299" s="207">
        <f>VLOOKUP($A299,Table2[[No]:[Date Student Last Attended Program
(mm/dd/yyyy)]],17,FALSE)</f>
        <v>0</v>
      </c>
      <c r="F299" s="207">
        <f>VLOOKUP($A299,Table2[[No]:[Date Student Last Attended Program
(mm/dd/yyyy)]],18,FALSE)</f>
        <v>0</v>
      </c>
      <c r="G299" s="209">
        <f>VLOOKUP($A299,Table2[[#All],[No]:[Which Group Does Student Participate In?
(optional)]],23,FALSE)</f>
        <v>0</v>
      </c>
      <c r="H299" s="29"/>
      <c r="I299" s="29"/>
      <c r="J299" s="29"/>
      <c r="K299" s="29"/>
      <c r="L299" s="29"/>
      <c r="M299" s="29"/>
      <c r="N299" s="29"/>
      <c r="O299" s="29"/>
      <c r="P299" s="29"/>
      <c r="Q299" s="29"/>
      <c r="R299" s="29"/>
      <c r="S299" s="9"/>
      <c r="T299" s="9"/>
      <c r="U299" s="9"/>
      <c r="V299" s="9"/>
      <c r="W299" s="9"/>
      <c r="X299" s="9"/>
      <c r="Y299" s="9"/>
      <c r="Z299" s="9"/>
      <c r="AA299" s="9"/>
      <c r="AB299" s="9"/>
      <c r="AC299" s="9"/>
      <c r="AD299" s="9"/>
      <c r="AE299" s="9"/>
      <c r="AF299" s="9"/>
      <c r="AG299" s="9"/>
      <c r="AH299" s="9"/>
      <c r="AI299" s="9"/>
      <c r="AJ299" s="9"/>
      <c r="AK299" s="9"/>
      <c r="AL299" s="11">
        <f t="shared" si="16"/>
        <v>0</v>
      </c>
      <c r="AM299" s="11">
        <f t="shared" si="17"/>
        <v>0</v>
      </c>
      <c r="AN299" s="47" t="e">
        <f t="shared" si="18"/>
        <v>#DIV/0!</v>
      </c>
      <c r="AO299" s="11">
        <f>AL299+AUG!AJ299+JUL!AJ299</f>
        <v>0</v>
      </c>
      <c r="AP299" s="11">
        <f>AM299+AUG!AK299+JUL!AK299</f>
        <v>0</v>
      </c>
      <c r="AQ299" s="196" t="e">
        <f t="shared" si="19"/>
        <v>#DIV/0!</v>
      </c>
    </row>
    <row r="300" spans="1:43" x14ac:dyDescent="0.25">
      <c r="A300" s="10">
        <v>299</v>
      </c>
      <c r="B300" s="11">
        <f>VLOOKUP($A300,Table2[[No]:[Date Student Last Attended Program
(mm/dd/yyyy)]],2,FALSE)</f>
        <v>0</v>
      </c>
      <c r="C300" s="11">
        <f>VLOOKUP($A300,Table2[[No]:[Date Student Last Attended Program
(mm/dd/yyyy)]],4,FALSE)</f>
        <v>0</v>
      </c>
      <c r="D300" s="11">
        <f>VLOOKUP($A300,Table2[[No]:[Date Student Last Attended Program
(mm/dd/yyyy)]],14,FALSE)</f>
        <v>0</v>
      </c>
      <c r="E300" s="207">
        <f>VLOOKUP($A300,Table2[[No]:[Date Student Last Attended Program
(mm/dd/yyyy)]],17,FALSE)</f>
        <v>0</v>
      </c>
      <c r="F300" s="207">
        <f>VLOOKUP($A300,Table2[[No]:[Date Student Last Attended Program
(mm/dd/yyyy)]],18,FALSE)</f>
        <v>0</v>
      </c>
      <c r="G300" s="209">
        <f>VLOOKUP($A300,Table2[[#All],[No]:[Which Group Does Student Participate In?
(optional)]],23,FALSE)</f>
        <v>0</v>
      </c>
      <c r="H300" s="29"/>
      <c r="I300" s="29"/>
      <c r="J300" s="29"/>
      <c r="K300" s="29"/>
      <c r="L300" s="29"/>
      <c r="M300" s="29"/>
      <c r="N300" s="29"/>
      <c r="O300" s="29"/>
      <c r="P300" s="29"/>
      <c r="Q300" s="29"/>
      <c r="R300" s="29"/>
      <c r="S300" s="9"/>
      <c r="T300" s="9"/>
      <c r="U300" s="9"/>
      <c r="V300" s="9"/>
      <c r="W300" s="9"/>
      <c r="X300" s="9"/>
      <c r="Y300" s="9"/>
      <c r="Z300" s="9"/>
      <c r="AA300" s="9"/>
      <c r="AB300" s="9"/>
      <c r="AC300" s="9"/>
      <c r="AD300" s="9"/>
      <c r="AE300" s="9"/>
      <c r="AF300" s="9"/>
      <c r="AG300" s="9"/>
      <c r="AH300" s="9"/>
      <c r="AI300" s="9"/>
      <c r="AJ300" s="9"/>
      <c r="AK300" s="9"/>
      <c r="AL300" s="11">
        <f t="shared" si="16"/>
        <v>0</v>
      </c>
      <c r="AM300" s="11">
        <f t="shared" si="17"/>
        <v>0</v>
      </c>
      <c r="AN300" s="47" t="e">
        <f t="shared" si="18"/>
        <v>#DIV/0!</v>
      </c>
      <c r="AO300" s="11">
        <f>AL300+AUG!AJ300+JUL!AJ300</f>
        <v>0</v>
      </c>
      <c r="AP300" s="11">
        <f>AM300+AUG!AK300+JUL!AK300</f>
        <v>0</v>
      </c>
      <c r="AQ300" s="196" t="e">
        <f t="shared" si="19"/>
        <v>#DIV/0!</v>
      </c>
    </row>
    <row r="301" spans="1:43" x14ac:dyDescent="0.25">
      <c r="A301" s="10">
        <v>300</v>
      </c>
      <c r="B301" s="11">
        <f>VLOOKUP($A301,Table2[[No]:[Date Student Last Attended Program
(mm/dd/yyyy)]],2,FALSE)</f>
        <v>0</v>
      </c>
      <c r="C301" s="11">
        <f>VLOOKUP($A301,Table2[[No]:[Date Student Last Attended Program
(mm/dd/yyyy)]],4,FALSE)</f>
        <v>0</v>
      </c>
      <c r="D301" s="11">
        <f>VLOOKUP($A301,Table2[[No]:[Date Student Last Attended Program
(mm/dd/yyyy)]],14,FALSE)</f>
        <v>0</v>
      </c>
      <c r="E301" s="207">
        <f>VLOOKUP($A301,Table2[[No]:[Date Student Last Attended Program
(mm/dd/yyyy)]],17,FALSE)</f>
        <v>0</v>
      </c>
      <c r="F301" s="207">
        <f>VLOOKUP($A301,Table2[[No]:[Date Student Last Attended Program
(mm/dd/yyyy)]],18,FALSE)</f>
        <v>0</v>
      </c>
      <c r="G301" s="210">
        <f>VLOOKUP($A301,Table2[[#All],[No]:[Which Group Does Student Participate In?
(optional)]],23,FALSE)</f>
        <v>0</v>
      </c>
      <c r="H301" s="29"/>
      <c r="I301" s="29"/>
      <c r="J301" s="29"/>
      <c r="K301" s="29"/>
      <c r="L301" s="29"/>
      <c r="M301" s="29"/>
      <c r="N301" s="29"/>
      <c r="O301" s="29"/>
      <c r="P301" s="29"/>
      <c r="Q301" s="29"/>
      <c r="R301" s="29"/>
      <c r="S301" s="9"/>
      <c r="T301" s="9"/>
      <c r="U301" s="9"/>
      <c r="V301" s="9"/>
      <c r="W301" s="9"/>
      <c r="X301" s="9"/>
      <c r="Y301" s="9"/>
      <c r="Z301" s="9"/>
      <c r="AA301" s="9"/>
      <c r="AB301" s="9"/>
      <c r="AC301" s="9"/>
      <c r="AD301" s="9"/>
      <c r="AE301" s="9"/>
      <c r="AF301" s="9"/>
      <c r="AG301" s="9"/>
      <c r="AH301" s="9"/>
      <c r="AI301" s="9"/>
      <c r="AJ301" s="9"/>
      <c r="AK301" s="9"/>
      <c r="AL301" s="11">
        <f t="shared" si="16"/>
        <v>0</v>
      </c>
      <c r="AM301" s="11">
        <f t="shared" si="17"/>
        <v>0</v>
      </c>
      <c r="AN301" s="47" t="e">
        <f t="shared" si="18"/>
        <v>#DIV/0!</v>
      </c>
      <c r="AO301" s="11">
        <f>AL301+AUG!AJ301+JUL!AJ301</f>
        <v>0</v>
      </c>
      <c r="AP301" s="11">
        <f>AM301+AUG!AK301+JUL!AK301</f>
        <v>0</v>
      </c>
      <c r="AQ301" s="196" t="e">
        <f t="shared" si="19"/>
        <v>#DIV/0!</v>
      </c>
    </row>
    <row r="302" spans="1:43" x14ac:dyDescent="0.25">
      <c r="D302" s="200"/>
      <c r="E302" s="201"/>
      <c r="F302" s="201"/>
      <c r="G302" s="202"/>
      <c r="H302" s="199">
        <f t="shared" ref="H302:AK302" si="20">COUNTIF(H2:H301,"1")</f>
        <v>0</v>
      </c>
      <c r="I302" s="129">
        <f t="shared" si="20"/>
        <v>0</v>
      </c>
      <c r="J302" s="129">
        <f t="shared" si="20"/>
        <v>0</v>
      </c>
      <c r="K302" s="129">
        <f t="shared" si="20"/>
        <v>0</v>
      </c>
      <c r="L302" s="129">
        <f t="shared" si="20"/>
        <v>0</v>
      </c>
      <c r="M302" s="129">
        <f t="shared" si="20"/>
        <v>0</v>
      </c>
      <c r="N302" s="129">
        <f t="shared" si="20"/>
        <v>0</v>
      </c>
      <c r="O302" s="129">
        <f t="shared" si="20"/>
        <v>0</v>
      </c>
      <c r="P302" s="129">
        <f t="shared" si="20"/>
        <v>0</v>
      </c>
      <c r="Q302" s="129">
        <f t="shared" si="20"/>
        <v>0</v>
      </c>
      <c r="R302" s="129">
        <f t="shared" si="20"/>
        <v>0</v>
      </c>
      <c r="S302" s="129">
        <f t="shared" si="20"/>
        <v>0</v>
      </c>
      <c r="T302" s="129">
        <f t="shared" si="20"/>
        <v>0</v>
      </c>
      <c r="U302" s="129">
        <f t="shared" si="20"/>
        <v>0</v>
      </c>
      <c r="V302" s="129">
        <f t="shared" si="20"/>
        <v>0</v>
      </c>
      <c r="W302" s="129">
        <f t="shared" si="20"/>
        <v>0</v>
      </c>
      <c r="X302" s="129">
        <f t="shared" si="20"/>
        <v>0</v>
      </c>
      <c r="Y302" s="129">
        <f t="shared" si="20"/>
        <v>0</v>
      </c>
      <c r="Z302" s="129">
        <f t="shared" si="20"/>
        <v>0</v>
      </c>
      <c r="AA302" s="129">
        <f t="shared" si="20"/>
        <v>0</v>
      </c>
      <c r="AB302" s="129">
        <f t="shared" si="20"/>
        <v>0</v>
      </c>
      <c r="AC302" s="129">
        <f t="shared" si="20"/>
        <v>0</v>
      </c>
      <c r="AD302" s="129">
        <f t="shared" si="20"/>
        <v>0</v>
      </c>
      <c r="AE302" s="129">
        <f t="shared" si="20"/>
        <v>0</v>
      </c>
      <c r="AF302" s="129">
        <f t="shared" si="20"/>
        <v>0</v>
      </c>
      <c r="AG302" s="129">
        <f t="shared" si="20"/>
        <v>0</v>
      </c>
      <c r="AH302" s="129">
        <f t="shared" si="20"/>
        <v>0</v>
      </c>
      <c r="AI302" s="129">
        <f t="shared" si="20"/>
        <v>0</v>
      </c>
      <c r="AJ302" s="129">
        <f t="shared" si="20"/>
        <v>0</v>
      </c>
      <c r="AK302" s="129">
        <f t="shared" si="20"/>
        <v>0</v>
      </c>
    </row>
    <row r="303" spans="1:43" x14ac:dyDescent="0.25">
      <c r="D303" s="200"/>
      <c r="E303" s="201"/>
      <c r="F303" s="201"/>
      <c r="G303" s="202"/>
      <c r="H303" s="199">
        <f t="shared" ref="H303:AK303" si="21">COUNTIF(H2:H301,"1")+COUNTIF(H2:H301,"0")</f>
        <v>0</v>
      </c>
      <c r="I303" s="129">
        <f t="shared" si="21"/>
        <v>0</v>
      </c>
      <c r="J303" s="129">
        <f t="shared" si="21"/>
        <v>0</v>
      </c>
      <c r="K303" s="129">
        <f t="shared" si="21"/>
        <v>0</v>
      </c>
      <c r="L303" s="129">
        <f t="shared" si="21"/>
        <v>0</v>
      </c>
      <c r="M303" s="129">
        <f t="shared" si="21"/>
        <v>0</v>
      </c>
      <c r="N303" s="129">
        <f t="shared" si="21"/>
        <v>0</v>
      </c>
      <c r="O303" s="129">
        <f t="shared" si="21"/>
        <v>0</v>
      </c>
      <c r="P303" s="129">
        <f t="shared" si="21"/>
        <v>0</v>
      </c>
      <c r="Q303" s="129">
        <f t="shared" si="21"/>
        <v>0</v>
      </c>
      <c r="R303" s="129">
        <f t="shared" si="21"/>
        <v>0</v>
      </c>
      <c r="S303" s="129">
        <f t="shared" si="21"/>
        <v>0</v>
      </c>
      <c r="T303" s="129">
        <f t="shared" si="21"/>
        <v>0</v>
      </c>
      <c r="U303" s="129">
        <f t="shared" si="21"/>
        <v>0</v>
      </c>
      <c r="V303" s="129">
        <f t="shared" si="21"/>
        <v>0</v>
      </c>
      <c r="W303" s="129">
        <f t="shared" si="21"/>
        <v>0</v>
      </c>
      <c r="X303" s="129">
        <f t="shared" si="21"/>
        <v>0</v>
      </c>
      <c r="Y303" s="129">
        <f t="shared" si="21"/>
        <v>0</v>
      </c>
      <c r="Z303" s="129">
        <f t="shared" si="21"/>
        <v>0</v>
      </c>
      <c r="AA303" s="129">
        <f t="shared" si="21"/>
        <v>0</v>
      </c>
      <c r="AB303" s="129">
        <f t="shared" si="21"/>
        <v>0</v>
      </c>
      <c r="AC303" s="129">
        <f t="shared" si="21"/>
        <v>0</v>
      </c>
      <c r="AD303" s="129">
        <f t="shared" si="21"/>
        <v>0</v>
      </c>
      <c r="AE303" s="129">
        <f t="shared" si="21"/>
        <v>0</v>
      </c>
      <c r="AF303" s="129">
        <f t="shared" si="21"/>
        <v>0</v>
      </c>
      <c r="AG303" s="129">
        <f t="shared" si="21"/>
        <v>0</v>
      </c>
      <c r="AH303" s="129">
        <f t="shared" si="21"/>
        <v>0</v>
      </c>
      <c r="AI303" s="129">
        <f t="shared" si="21"/>
        <v>0</v>
      </c>
      <c r="AJ303" s="129">
        <f t="shared" si="21"/>
        <v>0</v>
      </c>
      <c r="AK303" s="129">
        <f t="shared" si="21"/>
        <v>0</v>
      </c>
    </row>
  </sheetData>
  <sheetProtection algorithmName="SHA-512" hashValue="C8oTH3Glm1mbbgXy88i0mY0NqkKH28swyAliPk4hZGiEnx2p+PfcNRaExL7R9MCAhWek3wPKJZo8EFwXIc/njg==" saltValue="MnjM8ukSg4Al7r3MZSwp9Q==" spinCount="100000" sheet="1" objects="1" scenarios="1" selectLockedCells="1" sort="0" autoFilter="0"/>
  <protectedRanges>
    <protectedRange sqref="A1:AQ301" name="SepEditRange"/>
  </protectedRanges>
  <autoFilter ref="A1:AQ303" xr:uid="{E284E3A4-9D70-4878-8FEC-0876D5BAB2CD}">
    <sortState xmlns:xlrd2="http://schemas.microsoft.com/office/spreadsheetml/2017/richdata2" ref="A2:AQ303">
      <sortCondition ref="A1:A303"/>
    </sortState>
  </autoFilter>
  <conditionalFormatting sqref="H2:AN301 B3:D301 B2:G2 E3:G303">
    <cfRule type="expression" dxfId="48" priority="3">
      <formula>MOD(ROW(),2)</formula>
    </cfRule>
  </conditionalFormatting>
  <conditionalFormatting sqref="AO2:AQ301">
    <cfRule type="expression" dxfId="47" priority="2">
      <formula>MOD(ROW(),2)</formula>
    </cfRule>
  </conditionalFormatting>
  <dataValidations count="1">
    <dataValidation type="date" allowBlank="1" showInputMessage="1" showErrorMessage="1" error="Please enter a date between 1/1/1990 and 1/1/2015." sqref="F304:G1048576" xr:uid="{161EF258-6559-4F1F-91F7-5CC1FBC9CD46}">
      <formula1>32874</formula1>
      <formula2>42005</formula2>
    </dataValidation>
  </dataValidations>
  <pageMargins left="0.25" right="0.25" top="0.75" bottom="0.75" header="0.3" footer="0.3"/>
  <pageSetup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8B6B5B38-0A92-4A87-827B-8B5B3B824FFB}">
          <x14:formula1>
            <xm:f>dropdown!$A$1:$A$2</xm:f>
          </x14:formula1>
          <xm:sqref>H2:AK301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0F4E1-07E1-4592-A674-2F5B2C0E1F6F}">
  <sheetPr codeName="Sheet7">
    <tabColor rgb="FF92D050"/>
  </sheetPr>
  <dimension ref="A1:AO303"/>
  <sheetViews>
    <sheetView workbookViewId="0">
      <pane xSplit="7" ySplit="1" topLeftCell="AL140" activePane="bottomRight" state="frozen"/>
      <selection pane="topRight" activeCell="H1" sqref="H1"/>
      <selection pane="bottomLeft" activeCell="A2" sqref="A2"/>
      <selection pane="bottomRight" activeCell="H140" sqref="H140:AL140"/>
    </sheetView>
  </sheetViews>
  <sheetFormatPr defaultColWidth="9.140625" defaultRowHeight="15" x14ac:dyDescent="0.25"/>
  <cols>
    <col min="1" max="1" width="4.7109375" style="6" customWidth="1"/>
    <col min="2" max="2" width="24" style="5" customWidth="1"/>
    <col min="3" max="3" width="25.42578125" style="5" customWidth="1"/>
    <col min="4" max="4" width="6.7109375" style="5" customWidth="1"/>
    <col min="5" max="5" width="10.85546875" style="7" customWidth="1"/>
    <col min="6" max="6" width="15.5703125" style="7" customWidth="1"/>
    <col min="7" max="7" width="15.5703125" style="204" customWidth="1"/>
    <col min="8" max="16" width="6.28515625" style="8" bestFit="1" customWidth="1"/>
    <col min="17" max="36" width="7.28515625" style="8" bestFit="1" customWidth="1"/>
    <col min="37" max="37" width="7.28515625" style="5" bestFit="1" customWidth="1"/>
    <col min="38" max="38" width="7.28515625" style="5" customWidth="1"/>
    <col min="39" max="39" width="13.140625" style="5" bestFit="1" customWidth="1"/>
    <col min="40" max="40" width="12.140625" style="5" bestFit="1" customWidth="1"/>
    <col min="41" max="41" width="17" style="45" customWidth="1"/>
    <col min="42" max="46" width="6.85546875" style="5" customWidth="1"/>
    <col min="47" max="16384" width="9.140625" style="5"/>
  </cols>
  <sheetData>
    <row r="1" spans="1:41" ht="33.6" customHeight="1" x14ac:dyDescent="0.25">
      <c r="A1" s="192" t="s">
        <v>69</v>
      </c>
      <c r="B1" s="192" t="s">
        <v>70</v>
      </c>
      <c r="C1" s="192" t="s">
        <v>71</v>
      </c>
      <c r="D1" s="192" t="s">
        <v>72</v>
      </c>
      <c r="E1" s="193" t="s">
        <v>94</v>
      </c>
      <c r="F1" s="194" t="s">
        <v>95</v>
      </c>
      <c r="G1" s="205" t="s">
        <v>96</v>
      </c>
      <c r="H1" s="195">
        <v>44105</v>
      </c>
      <c r="I1" s="195">
        <v>44106</v>
      </c>
      <c r="J1" s="195">
        <v>44107</v>
      </c>
      <c r="K1" s="195">
        <v>44108</v>
      </c>
      <c r="L1" s="195">
        <v>44109</v>
      </c>
      <c r="M1" s="195">
        <v>44110</v>
      </c>
      <c r="N1" s="195">
        <v>44111</v>
      </c>
      <c r="O1" s="195">
        <v>44112</v>
      </c>
      <c r="P1" s="195">
        <v>44113</v>
      </c>
      <c r="Q1" s="195">
        <v>44114</v>
      </c>
      <c r="R1" s="195">
        <v>44115</v>
      </c>
      <c r="S1" s="195">
        <v>44116</v>
      </c>
      <c r="T1" s="195">
        <v>44117</v>
      </c>
      <c r="U1" s="195">
        <v>44118</v>
      </c>
      <c r="V1" s="195">
        <v>44119</v>
      </c>
      <c r="W1" s="195">
        <v>44120</v>
      </c>
      <c r="X1" s="195">
        <v>44121</v>
      </c>
      <c r="Y1" s="195">
        <v>44122</v>
      </c>
      <c r="Z1" s="195">
        <v>44123</v>
      </c>
      <c r="AA1" s="195">
        <v>44124</v>
      </c>
      <c r="AB1" s="195">
        <v>44125</v>
      </c>
      <c r="AC1" s="195">
        <v>44126</v>
      </c>
      <c r="AD1" s="195">
        <v>44127</v>
      </c>
      <c r="AE1" s="195">
        <v>44128</v>
      </c>
      <c r="AF1" s="195">
        <v>44129</v>
      </c>
      <c r="AG1" s="195">
        <v>44130</v>
      </c>
      <c r="AH1" s="195">
        <v>44131</v>
      </c>
      <c r="AI1" s="195">
        <v>44132</v>
      </c>
      <c r="AJ1" s="195">
        <v>44133</v>
      </c>
      <c r="AK1" s="195">
        <v>44134</v>
      </c>
      <c r="AL1" s="195">
        <v>44135</v>
      </c>
      <c r="AM1" s="46" t="s">
        <v>73</v>
      </c>
      <c r="AN1" s="46" t="s">
        <v>74</v>
      </c>
      <c r="AO1" s="53" t="s">
        <v>75</v>
      </c>
    </row>
    <row r="2" spans="1:41" x14ac:dyDescent="0.25">
      <c r="A2" s="10">
        <v>1</v>
      </c>
      <c r="B2" s="11">
        <f>VLOOKUP($A2,Table2[[No]:[Date Student Last Attended Program
(mm/dd/yyyy)]],2,FALSE)</f>
        <v>0</v>
      </c>
      <c r="C2" s="11">
        <f>VLOOKUP($A2,Table2[[No]:[Date Student Last Attended Program
(mm/dd/yyyy)]],4,FALSE)</f>
        <v>0</v>
      </c>
      <c r="D2" s="11">
        <f>VLOOKUP($A2,Table2[[No]:[Date Student Last Attended Program
(mm/dd/yyyy)]],14,FALSE)</f>
        <v>0</v>
      </c>
      <c r="E2" s="207">
        <f>VLOOKUP($A2,Table2[[No]:[Date Student Last Attended Program
(mm/dd/yyyy)]],17,FALSE)</f>
        <v>0</v>
      </c>
      <c r="F2" s="207">
        <f>VLOOKUP($A2,Table2[[No]:[Date Student Last Attended Program
(mm/dd/yyyy)]],18,FALSE)</f>
        <v>0</v>
      </c>
      <c r="G2" s="209">
        <f>VLOOKUP($A2,Table2[[#All],[No]:[Which Group Does Student Participate In?
(optional)]],23,FALSE)</f>
        <v>0</v>
      </c>
      <c r="H2" s="29"/>
      <c r="I2" s="29"/>
      <c r="J2" s="29"/>
      <c r="K2" s="29"/>
      <c r="L2" s="29"/>
      <c r="M2" s="29"/>
      <c r="N2" s="29"/>
      <c r="O2" s="29"/>
      <c r="P2" s="29"/>
      <c r="Q2" s="29"/>
      <c r="R2" s="29"/>
      <c r="S2" s="9"/>
      <c r="T2" s="9"/>
      <c r="U2" s="9"/>
      <c r="V2" s="9"/>
      <c r="W2" s="9"/>
      <c r="X2" s="9"/>
      <c r="Y2" s="9"/>
      <c r="Z2" s="9"/>
      <c r="AA2" s="9"/>
      <c r="AB2" s="9"/>
      <c r="AC2" s="9"/>
      <c r="AD2" s="9"/>
      <c r="AE2" s="9"/>
      <c r="AF2" s="9"/>
      <c r="AG2" s="9"/>
      <c r="AH2" s="9"/>
      <c r="AI2" s="9"/>
      <c r="AJ2" s="9"/>
      <c r="AK2" s="9"/>
      <c r="AL2" s="9"/>
      <c r="AM2" s="11">
        <f>COUNTIF(H2:AL2,"1")</f>
        <v>0</v>
      </c>
      <c r="AN2" s="11">
        <f t="shared" ref="AN2:AN65" si="0">COUNTIFS(H2:AL2,"1")+COUNTIF(H2:AL2,"0")</f>
        <v>0</v>
      </c>
      <c r="AO2" s="47" t="e">
        <f t="shared" ref="AO2:AO65" si="1">AM2/AN2</f>
        <v>#DIV/0!</v>
      </c>
    </row>
    <row r="3" spans="1:41" x14ac:dyDescent="0.25">
      <c r="A3" s="10">
        <v>2</v>
      </c>
      <c r="B3" s="11">
        <f>VLOOKUP($A3,Table2[[No]:[Date Student Last Attended Program
(mm/dd/yyyy)]],2,FALSE)</f>
        <v>0</v>
      </c>
      <c r="C3" s="11">
        <f>VLOOKUP($A3,Table2[[No]:[Date Student Last Attended Program
(mm/dd/yyyy)]],4,FALSE)</f>
        <v>0</v>
      </c>
      <c r="D3" s="11">
        <f>VLOOKUP($A3,Table2[[No]:[Date Student Last Attended Program
(mm/dd/yyyy)]],14,FALSE)</f>
        <v>0</v>
      </c>
      <c r="E3" s="207">
        <f>VLOOKUP($A3,Table2[[No]:[Date Student Last Attended Program
(mm/dd/yyyy)]],17,FALSE)</f>
        <v>0</v>
      </c>
      <c r="F3" s="207">
        <f>VLOOKUP($A3,Table2[[No]:[Date Student Last Attended Program
(mm/dd/yyyy)]],18,FALSE)</f>
        <v>0</v>
      </c>
      <c r="G3" s="209">
        <f>VLOOKUP($A3,Table2[[#All],[No]:[Which Group Does Student Participate In?
(optional)]],23,FALSE)</f>
        <v>0</v>
      </c>
      <c r="H3" s="29"/>
      <c r="I3" s="29"/>
      <c r="J3" s="29"/>
      <c r="K3" s="29"/>
      <c r="L3" s="29"/>
      <c r="M3" s="29"/>
      <c r="N3" s="29"/>
      <c r="O3" s="29"/>
      <c r="P3" s="29"/>
      <c r="Q3" s="29"/>
      <c r="R3" s="29"/>
      <c r="S3" s="9"/>
      <c r="T3" s="9"/>
      <c r="U3" s="9"/>
      <c r="V3" s="9"/>
      <c r="W3" s="9"/>
      <c r="X3" s="9"/>
      <c r="Y3" s="9"/>
      <c r="Z3" s="9"/>
      <c r="AA3" s="9"/>
      <c r="AB3" s="9"/>
      <c r="AC3" s="9"/>
      <c r="AD3" s="9"/>
      <c r="AE3" s="9"/>
      <c r="AF3" s="9"/>
      <c r="AG3" s="9"/>
      <c r="AH3" s="9"/>
      <c r="AI3" s="9"/>
      <c r="AJ3" s="9"/>
      <c r="AK3" s="9"/>
      <c r="AL3" s="9"/>
      <c r="AM3" s="11">
        <f t="shared" ref="AM3:AM66" si="2">COUNTIF(H3:AL3,"1")</f>
        <v>0</v>
      </c>
      <c r="AN3" s="11">
        <f t="shared" si="0"/>
        <v>0</v>
      </c>
      <c r="AO3" s="47" t="e">
        <f t="shared" si="1"/>
        <v>#DIV/0!</v>
      </c>
    </row>
    <row r="4" spans="1:41" x14ac:dyDescent="0.25">
      <c r="A4" s="10">
        <v>3</v>
      </c>
      <c r="B4" s="11">
        <f>VLOOKUP($A4,Table2[[No]:[Date Student Last Attended Program
(mm/dd/yyyy)]],2,FALSE)</f>
        <v>0</v>
      </c>
      <c r="C4" s="11">
        <f>VLOOKUP($A4,Table2[[No]:[Date Student Last Attended Program
(mm/dd/yyyy)]],4,FALSE)</f>
        <v>0</v>
      </c>
      <c r="D4" s="11">
        <f>VLOOKUP($A4,Table2[[No]:[Date Student Last Attended Program
(mm/dd/yyyy)]],14,FALSE)</f>
        <v>0</v>
      </c>
      <c r="E4" s="207">
        <f>VLOOKUP($A4,Table2[[No]:[Date Student Last Attended Program
(mm/dd/yyyy)]],17,FALSE)</f>
        <v>0</v>
      </c>
      <c r="F4" s="207">
        <f>VLOOKUP($A4,Table2[[No]:[Date Student Last Attended Program
(mm/dd/yyyy)]],18,FALSE)</f>
        <v>0</v>
      </c>
      <c r="G4" s="209">
        <f>VLOOKUP($A4,Table2[[#All],[No]:[Which Group Does Student Participate In?
(optional)]],23,FALSE)</f>
        <v>0</v>
      </c>
      <c r="H4" s="29"/>
      <c r="I4" s="29"/>
      <c r="J4" s="29"/>
      <c r="K4" s="29"/>
      <c r="L4" s="29"/>
      <c r="M4" s="29"/>
      <c r="N4" s="29"/>
      <c r="O4" s="29"/>
      <c r="P4" s="29"/>
      <c r="Q4" s="29"/>
      <c r="R4" s="29"/>
      <c r="S4" s="9"/>
      <c r="T4" s="9"/>
      <c r="U4" s="9"/>
      <c r="V4" s="9"/>
      <c r="W4" s="9"/>
      <c r="X4" s="9"/>
      <c r="Y4" s="9"/>
      <c r="Z4" s="9"/>
      <c r="AA4" s="9"/>
      <c r="AB4" s="9"/>
      <c r="AC4" s="9"/>
      <c r="AD4" s="9"/>
      <c r="AE4" s="9"/>
      <c r="AF4" s="9"/>
      <c r="AG4" s="9"/>
      <c r="AH4" s="9"/>
      <c r="AI4" s="9"/>
      <c r="AJ4" s="9"/>
      <c r="AK4" s="9"/>
      <c r="AL4" s="9"/>
      <c r="AM4" s="11">
        <f t="shared" si="2"/>
        <v>0</v>
      </c>
      <c r="AN4" s="11">
        <f t="shared" si="0"/>
        <v>0</v>
      </c>
      <c r="AO4" s="47" t="e">
        <f t="shared" si="1"/>
        <v>#DIV/0!</v>
      </c>
    </row>
    <row r="5" spans="1:41" x14ac:dyDescent="0.25">
      <c r="A5" s="10">
        <v>4</v>
      </c>
      <c r="B5" s="11">
        <f>VLOOKUP($A5,Table2[[No]:[Date Student Last Attended Program
(mm/dd/yyyy)]],2,FALSE)</f>
        <v>0</v>
      </c>
      <c r="C5" s="11">
        <f>VLOOKUP($A5,Table2[[No]:[Date Student Last Attended Program
(mm/dd/yyyy)]],4,FALSE)</f>
        <v>0</v>
      </c>
      <c r="D5" s="11">
        <f>VLOOKUP($A5,Table2[[No]:[Date Student Last Attended Program
(mm/dd/yyyy)]],14,FALSE)</f>
        <v>0</v>
      </c>
      <c r="E5" s="207">
        <f>VLOOKUP($A5,Table2[[No]:[Date Student Last Attended Program
(mm/dd/yyyy)]],17,FALSE)</f>
        <v>0</v>
      </c>
      <c r="F5" s="207">
        <f>VLOOKUP($A5,Table2[[No]:[Date Student Last Attended Program
(mm/dd/yyyy)]],18,FALSE)</f>
        <v>0</v>
      </c>
      <c r="G5" s="209">
        <f>VLOOKUP($A5,Table2[[#All],[No]:[Which Group Does Student Participate In?
(optional)]],23,FALSE)</f>
        <v>0</v>
      </c>
      <c r="H5" s="29"/>
      <c r="I5" s="29"/>
      <c r="J5" s="29"/>
      <c r="K5" s="29"/>
      <c r="L5" s="29"/>
      <c r="M5" s="29"/>
      <c r="N5" s="29"/>
      <c r="O5" s="29"/>
      <c r="P5" s="29"/>
      <c r="Q5" s="29"/>
      <c r="R5" s="29"/>
      <c r="S5" s="9"/>
      <c r="T5" s="9"/>
      <c r="U5" s="9"/>
      <c r="V5" s="9"/>
      <c r="W5" s="9"/>
      <c r="X5" s="9"/>
      <c r="Y5" s="9"/>
      <c r="Z5" s="9"/>
      <c r="AA5" s="9"/>
      <c r="AB5" s="9"/>
      <c r="AC5" s="9"/>
      <c r="AD5" s="9"/>
      <c r="AE5" s="9"/>
      <c r="AF5" s="9"/>
      <c r="AG5" s="9"/>
      <c r="AH5" s="9"/>
      <c r="AI5" s="9"/>
      <c r="AJ5" s="9"/>
      <c r="AK5" s="9"/>
      <c r="AL5" s="9"/>
      <c r="AM5" s="11">
        <f t="shared" si="2"/>
        <v>0</v>
      </c>
      <c r="AN5" s="11">
        <f t="shared" si="0"/>
        <v>0</v>
      </c>
      <c r="AO5" s="47" t="e">
        <f t="shared" si="1"/>
        <v>#DIV/0!</v>
      </c>
    </row>
    <row r="6" spans="1:41" x14ac:dyDescent="0.25">
      <c r="A6" s="10">
        <v>5</v>
      </c>
      <c r="B6" s="11">
        <f>VLOOKUP($A6,Table2[[No]:[Date Student Last Attended Program
(mm/dd/yyyy)]],2,FALSE)</f>
        <v>0</v>
      </c>
      <c r="C6" s="11">
        <f>VLOOKUP($A6,Table2[[No]:[Date Student Last Attended Program
(mm/dd/yyyy)]],4,FALSE)</f>
        <v>0</v>
      </c>
      <c r="D6" s="11">
        <f>VLOOKUP($A6,Table2[[No]:[Date Student Last Attended Program
(mm/dd/yyyy)]],14,FALSE)</f>
        <v>0</v>
      </c>
      <c r="E6" s="207">
        <f>VLOOKUP($A6,Table2[[No]:[Date Student Last Attended Program
(mm/dd/yyyy)]],17,FALSE)</f>
        <v>0</v>
      </c>
      <c r="F6" s="207">
        <f>VLOOKUP($A6,Table2[[No]:[Date Student Last Attended Program
(mm/dd/yyyy)]],18,FALSE)</f>
        <v>0</v>
      </c>
      <c r="G6" s="209">
        <f>VLOOKUP($A6,Table2[[#All],[No]:[Which Group Does Student Participate In?
(optional)]],23,FALSE)</f>
        <v>0</v>
      </c>
      <c r="H6" s="29"/>
      <c r="I6" s="29"/>
      <c r="J6" s="29"/>
      <c r="K6" s="29"/>
      <c r="L6" s="29"/>
      <c r="M6" s="29"/>
      <c r="N6" s="29"/>
      <c r="O6" s="29"/>
      <c r="P6" s="29"/>
      <c r="Q6" s="29"/>
      <c r="R6" s="29"/>
      <c r="S6" s="9"/>
      <c r="T6" s="9"/>
      <c r="U6" s="9"/>
      <c r="V6" s="9"/>
      <c r="W6" s="9"/>
      <c r="X6" s="9"/>
      <c r="Y6" s="9"/>
      <c r="Z6" s="9"/>
      <c r="AA6" s="9"/>
      <c r="AB6" s="9"/>
      <c r="AC6" s="9"/>
      <c r="AD6" s="9"/>
      <c r="AE6" s="9"/>
      <c r="AF6" s="9"/>
      <c r="AG6" s="9"/>
      <c r="AH6" s="9"/>
      <c r="AI6" s="9"/>
      <c r="AJ6" s="9"/>
      <c r="AK6" s="9"/>
      <c r="AL6" s="9"/>
      <c r="AM6" s="11">
        <f t="shared" si="2"/>
        <v>0</v>
      </c>
      <c r="AN6" s="11">
        <f t="shared" si="0"/>
        <v>0</v>
      </c>
      <c r="AO6" s="47" t="e">
        <f t="shared" si="1"/>
        <v>#DIV/0!</v>
      </c>
    </row>
    <row r="7" spans="1:41" x14ac:dyDescent="0.25">
      <c r="A7" s="10">
        <v>6</v>
      </c>
      <c r="B7" s="11">
        <f>VLOOKUP($A7,Table2[[No]:[Date Student Last Attended Program
(mm/dd/yyyy)]],2,FALSE)</f>
        <v>0</v>
      </c>
      <c r="C7" s="11">
        <f>VLOOKUP($A7,Table2[[No]:[Date Student Last Attended Program
(mm/dd/yyyy)]],4,FALSE)</f>
        <v>0</v>
      </c>
      <c r="D7" s="11">
        <f>VLOOKUP($A7,Table2[[No]:[Date Student Last Attended Program
(mm/dd/yyyy)]],14,FALSE)</f>
        <v>0</v>
      </c>
      <c r="E7" s="207">
        <f>VLOOKUP($A7,Table2[[No]:[Date Student Last Attended Program
(mm/dd/yyyy)]],17,FALSE)</f>
        <v>0</v>
      </c>
      <c r="F7" s="207">
        <f>VLOOKUP($A7,Table2[[No]:[Date Student Last Attended Program
(mm/dd/yyyy)]],18,FALSE)</f>
        <v>0</v>
      </c>
      <c r="G7" s="209">
        <f>VLOOKUP($A7,Table2[[#All],[No]:[Which Group Does Student Participate In?
(optional)]],23,FALSE)</f>
        <v>0</v>
      </c>
      <c r="H7" s="29"/>
      <c r="I7" s="29"/>
      <c r="J7" s="29"/>
      <c r="K7" s="29"/>
      <c r="L7" s="29"/>
      <c r="M7" s="29"/>
      <c r="N7" s="29"/>
      <c r="O7" s="29"/>
      <c r="P7" s="29"/>
      <c r="Q7" s="29"/>
      <c r="R7" s="29"/>
      <c r="S7" s="9"/>
      <c r="T7" s="9"/>
      <c r="U7" s="9"/>
      <c r="V7" s="9"/>
      <c r="W7" s="9"/>
      <c r="X7" s="9"/>
      <c r="Y7" s="9"/>
      <c r="Z7" s="9"/>
      <c r="AA7" s="9"/>
      <c r="AB7" s="9"/>
      <c r="AC7" s="9"/>
      <c r="AD7" s="9"/>
      <c r="AE7" s="9"/>
      <c r="AF7" s="9"/>
      <c r="AG7" s="9"/>
      <c r="AH7" s="9"/>
      <c r="AI7" s="9"/>
      <c r="AJ7" s="9"/>
      <c r="AK7" s="9"/>
      <c r="AL7" s="9"/>
      <c r="AM7" s="11">
        <f t="shared" si="2"/>
        <v>0</v>
      </c>
      <c r="AN7" s="11">
        <f t="shared" si="0"/>
        <v>0</v>
      </c>
      <c r="AO7" s="47" t="e">
        <f t="shared" si="1"/>
        <v>#DIV/0!</v>
      </c>
    </row>
    <row r="8" spans="1:41" x14ac:dyDescent="0.25">
      <c r="A8" s="10">
        <v>7</v>
      </c>
      <c r="B8" s="11">
        <f>VLOOKUP($A8,Table2[[No]:[Date Student Last Attended Program
(mm/dd/yyyy)]],2,FALSE)</f>
        <v>0</v>
      </c>
      <c r="C8" s="11">
        <f>VLOOKUP($A8,Table2[[No]:[Date Student Last Attended Program
(mm/dd/yyyy)]],4,FALSE)</f>
        <v>0</v>
      </c>
      <c r="D8" s="11">
        <f>VLOOKUP($A8,Table2[[No]:[Date Student Last Attended Program
(mm/dd/yyyy)]],14,FALSE)</f>
        <v>0</v>
      </c>
      <c r="E8" s="207">
        <f>VLOOKUP($A8,Table2[[No]:[Date Student Last Attended Program
(mm/dd/yyyy)]],17,FALSE)</f>
        <v>0</v>
      </c>
      <c r="F8" s="207">
        <f>VLOOKUP($A8,Table2[[No]:[Date Student Last Attended Program
(mm/dd/yyyy)]],18,FALSE)</f>
        <v>0</v>
      </c>
      <c r="G8" s="209">
        <f>VLOOKUP($A8,Table2[[#All],[No]:[Which Group Does Student Participate In?
(optional)]],23,FALSE)</f>
        <v>0</v>
      </c>
      <c r="H8" s="29"/>
      <c r="I8" s="29"/>
      <c r="J8" s="29"/>
      <c r="K8" s="29"/>
      <c r="L8" s="29"/>
      <c r="M8" s="29"/>
      <c r="N8" s="29"/>
      <c r="O8" s="29"/>
      <c r="P8" s="29"/>
      <c r="Q8" s="29"/>
      <c r="R8" s="29"/>
      <c r="S8" s="9"/>
      <c r="T8" s="9"/>
      <c r="U8" s="9"/>
      <c r="V8" s="9"/>
      <c r="W8" s="9"/>
      <c r="X8" s="9"/>
      <c r="Y8" s="9"/>
      <c r="Z8" s="9"/>
      <c r="AA8" s="9"/>
      <c r="AB8" s="9"/>
      <c r="AC8" s="9"/>
      <c r="AD8" s="9"/>
      <c r="AE8" s="9"/>
      <c r="AF8" s="9"/>
      <c r="AG8" s="9"/>
      <c r="AH8" s="9"/>
      <c r="AI8" s="9"/>
      <c r="AJ8" s="9"/>
      <c r="AK8" s="9"/>
      <c r="AL8" s="9"/>
      <c r="AM8" s="11">
        <f t="shared" si="2"/>
        <v>0</v>
      </c>
      <c r="AN8" s="11">
        <f t="shared" si="0"/>
        <v>0</v>
      </c>
      <c r="AO8" s="47" t="e">
        <f t="shared" si="1"/>
        <v>#DIV/0!</v>
      </c>
    </row>
    <row r="9" spans="1:41" x14ac:dyDescent="0.25">
      <c r="A9" s="10">
        <v>8</v>
      </c>
      <c r="B9" s="11">
        <f>VLOOKUP($A9,Table2[[No]:[Date Student Last Attended Program
(mm/dd/yyyy)]],2,FALSE)</f>
        <v>0</v>
      </c>
      <c r="C9" s="11">
        <f>VLOOKUP($A9,Table2[[No]:[Date Student Last Attended Program
(mm/dd/yyyy)]],4,FALSE)</f>
        <v>0</v>
      </c>
      <c r="D9" s="11">
        <f>VLOOKUP($A9,Table2[[No]:[Date Student Last Attended Program
(mm/dd/yyyy)]],14,FALSE)</f>
        <v>0</v>
      </c>
      <c r="E9" s="207">
        <f>VLOOKUP($A9,Table2[[No]:[Date Student Last Attended Program
(mm/dd/yyyy)]],17,FALSE)</f>
        <v>0</v>
      </c>
      <c r="F9" s="207">
        <f>VLOOKUP($A9,Table2[[No]:[Date Student Last Attended Program
(mm/dd/yyyy)]],18,FALSE)</f>
        <v>0</v>
      </c>
      <c r="G9" s="209">
        <f>VLOOKUP($A9,Table2[[#All],[No]:[Which Group Does Student Participate In?
(optional)]],23,FALSE)</f>
        <v>0</v>
      </c>
      <c r="H9" s="29"/>
      <c r="I9" s="29"/>
      <c r="J9" s="29"/>
      <c r="K9" s="29"/>
      <c r="L9" s="29"/>
      <c r="M9" s="29"/>
      <c r="N9" s="29"/>
      <c r="O9" s="29"/>
      <c r="P9" s="29"/>
      <c r="Q9" s="29"/>
      <c r="R9" s="29"/>
      <c r="S9" s="9"/>
      <c r="T9" s="9"/>
      <c r="U9" s="9"/>
      <c r="V9" s="9"/>
      <c r="W9" s="9"/>
      <c r="X9" s="9"/>
      <c r="Y9" s="9"/>
      <c r="Z9" s="9"/>
      <c r="AA9" s="9"/>
      <c r="AB9" s="9"/>
      <c r="AC9" s="9"/>
      <c r="AD9" s="9"/>
      <c r="AE9" s="9"/>
      <c r="AF9" s="9"/>
      <c r="AG9" s="9"/>
      <c r="AH9" s="9"/>
      <c r="AI9" s="9"/>
      <c r="AJ9" s="9"/>
      <c r="AK9" s="9"/>
      <c r="AL9" s="9"/>
      <c r="AM9" s="11">
        <f t="shared" si="2"/>
        <v>0</v>
      </c>
      <c r="AN9" s="11">
        <f t="shared" si="0"/>
        <v>0</v>
      </c>
      <c r="AO9" s="47" t="e">
        <f t="shared" si="1"/>
        <v>#DIV/0!</v>
      </c>
    </row>
    <row r="10" spans="1:41" x14ac:dyDescent="0.25">
      <c r="A10" s="10">
        <v>9</v>
      </c>
      <c r="B10" s="11">
        <f>VLOOKUP($A10,Table2[[No]:[Date Student Last Attended Program
(mm/dd/yyyy)]],2,FALSE)</f>
        <v>0</v>
      </c>
      <c r="C10" s="11">
        <f>VLOOKUP($A10,Table2[[No]:[Date Student Last Attended Program
(mm/dd/yyyy)]],4,FALSE)</f>
        <v>0</v>
      </c>
      <c r="D10" s="11">
        <f>VLOOKUP($A10,Table2[[No]:[Date Student Last Attended Program
(mm/dd/yyyy)]],14,FALSE)</f>
        <v>0</v>
      </c>
      <c r="E10" s="207">
        <f>VLOOKUP($A10,Table2[[No]:[Date Student Last Attended Program
(mm/dd/yyyy)]],17,FALSE)</f>
        <v>0</v>
      </c>
      <c r="F10" s="207">
        <f>VLOOKUP($A10,Table2[[No]:[Date Student Last Attended Program
(mm/dd/yyyy)]],18,FALSE)</f>
        <v>0</v>
      </c>
      <c r="G10" s="209">
        <f>VLOOKUP($A10,Table2[[#All],[No]:[Which Group Does Student Participate In?
(optional)]],23,FALSE)</f>
        <v>0</v>
      </c>
      <c r="H10" s="29"/>
      <c r="I10" s="29"/>
      <c r="J10" s="29"/>
      <c r="K10" s="29"/>
      <c r="L10" s="29"/>
      <c r="M10" s="29"/>
      <c r="N10" s="29"/>
      <c r="O10" s="29"/>
      <c r="P10" s="29"/>
      <c r="Q10" s="29"/>
      <c r="R10" s="29"/>
      <c r="S10" s="9"/>
      <c r="T10" s="9"/>
      <c r="U10" s="9"/>
      <c r="V10" s="9"/>
      <c r="W10" s="9"/>
      <c r="X10" s="9"/>
      <c r="Y10" s="9"/>
      <c r="Z10" s="9"/>
      <c r="AA10" s="9"/>
      <c r="AB10" s="9"/>
      <c r="AC10" s="9"/>
      <c r="AD10" s="9"/>
      <c r="AE10" s="9"/>
      <c r="AF10" s="9"/>
      <c r="AG10" s="9"/>
      <c r="AH10" s="9"/>
      <c r="AI10" s="9"/>
      <c r="AJ10" s="9"/>
      <c r="AK10" s="9"/>
      <c r="AL10" s="9"/>
      <c r="AM10" s="11">
        <f t="shared" si="2"/>
        <v>0</v>
      </c>
      <c r="AN10" s="11">
        <f t="shared" si="0"/>
        <v>0</v>
      </c>
      <c r="AO10" s="47" t="e">
        <f t="shared" si="1"/>
        <v>#DIV/0!</v>
      </c>
    </row>
    <row r="11" spans="1:41" x14ac:dyDescent="0.25">
      <c r="A11" s="10">
        <v>10</v>
      </c>
      <c r="B11" s="11">
        <f>VLOOKUP($A11,Table2[[No]:[Date Student Last Attended Program
(mm/dd/yyyy)]],2,FALSE)</f>
        <v>0</v>
      </c>
      <c r="C11" s="11">
        <f>VLOOKUP($A11,Table2[[No]:[Date Student Last Attended Program
(mm/dd/yyyy)]],4,FALSE)</f>
        <v>0</v>
      </c>
      <c r="D11" s="11">
        <f>VLOOKUP($A11,Table2[[No]:[Date Student Last Attended Program
(mm/dd/yyyy)]],14,FALSE)</f>
        <v>0</v>
      </c>
      <c r="E11" s="207">
        <f>VLOOKUP($A11,Table2[[No]:[Date Student Last Attended Program
(mm/dd/yyyy)]],17,FALSE)</f>
        <v>0</v>
      </c>
      <c r="F11" s="207">
        <f>VLOOKUP($A11,Table2[[No]:[Date Student Last Attended Program
(mm/dd/yyyy)]],18,FALSE)</f>
        <v>0</v>
      </c>
      <c r="G11" s="209">
        <f>VLOOKUP($A11,Table2[[#All],[No]:[Which Group Does Student Participate In?
(optional)]],23,FALSE)</f>
        <v>0</v>
      </c>
      <c r="H11" s="29"/>
      <c r="I11" s="29"/>
      <c r="J11" s="29"/>
      <c r="K11" s="29"/>
      <c r="L11" s="29"/>
      <c r="M11" s="29"/>
      <c r="N11" s="29"/>
      <c r="O11" s="29"/>
      <c r="P11" s="29"/>
      <c r="Q11" s="29"/>
      <c r="R11" s="29"/>
      <c r="S11" s="9"/>
      <c r="T11" s="9"/>
      <c r="U11" s="9"/>
      <c r="V11" s="9"/>
      <c r="W11" s="9"/>
      <c r="X11" s="9"/>
      <c r="Y11" s="9"/>
      <c r="Z11" s="9"/>
      <c r="AA11" s="9"/>
      <c r="AB11" s="9"/>
      <c r="AC11" s="9"/>
      <c r="AD11" s="9"/>
      <c r="AE11" s="9"/>
      <c r="AF11" s="9"/>
      <c r="AG11" s="9"/>
      <c r="AH11" s="9"/>
      <c r="AI11" s="9"/>
      <c r="AJ11" s="9"/>
      <c r="AK11" s="9"/>
      <c r="AL11" s="9"/>
      <c r="AM11" s="11">
        <f t="shared" si="2"/>
        <v>0</v>
      </c>
      <c r="AN11" s="11">
        <f t="shared" si="0"/>
        <v>0</v>
      </c>
      <c r="AO11" s="47" t="e">
        <f t="shared" si="1"/>
        <v>#DIV/0!</v>
      </c>
    </row>
    <row r="12" spans="1:41" x14ac:dyDescent="0.25">
      <c r="A12" s="10">
        <v>11</v>
      </c>
      <c r="B12" s="11">
        <f>VLOOKUP($A12,Table2[[No]:[Date Student Last Attended Program
(mm/dd/yyyy)]],2,FALSE)</f>
        <v>0</v>
      </c>
      <c r="C12" s="11">
        <f>VLOOKUP($A12,Table2[[No]:[Date Student Last Attended Program
(mm/dd/yyyy)]],4,FALSE)</f>
        <v>0</v>
      </c>
      <c r="D12" s="11">
        <f>VLOOKUP($A12,Table2[[No]:[Date Student Last Attended Program
(mm/dd/yyyy)]],14,FALSE)</f>
        <v>0</v>
      </c>
      <c r="E12" s="207">
        <f>VLOOKUP($A12,Table2[[No]:[Date Student Last Attended Program
(mm/dd/yyyy)]],17,FALSE)</f>
        <v>0</v>
      </c>
      <c r="F12" s="207">
        <f>VLOOKUP($A12,Table2[[No]:[Date Student Last Attended Program
(mm/dd/yyyy)]],18,FALSE)</f>
        <v>0</v>
      </c>
      <c r="G12" s="209">
        <f>VLOOKUP($A12,Table2[[#All],[No]:[Which Group Does Student Participate In?
(optional)]],23,FALSE)</f>
        <v>0</v>
      </c>
      <c r="H12" s="29"/>
      <c r="I12" s="29"/>
      <c r="J12" s="29"/>
      <c r="K12" s="29"/>
      <c r="L12" s="29"/>
      <c r="M12" s="29"/>
      <c r="N12" s="29"/>
      <c r="O12" s="29"/>
      <c r="P12" s="29"/>
      <c r="Q12" s="29"/>
      <c r="R12" s="29"/>
      <c r="S12" s="9"/>
      <c r="T12" s="9"/>
      <c r="U12" s="9"/>
      <c r="V12" s="9"/>
      <c r="W12" s="9"/>
      <c r="X12" s="9"/>
      <c r="Y12" s="9"/>
      <c r="Z12" s="9"/>
      <c r="AA12" s="9"/>
      <c r="AB12" s="9"/>
      <c r="AC12" s="9"/>
      <c r="AD12" s="9"/>
      <c r="AE12" s="9"/>
      <c r="AF12" s="9"/>
      <c r="AG12" s="9"/>
      <c r="AH12" s="9"/>
      <c r="AI12" s="9"/>
      <c r="AJ12" s="9"/>
      <c r="AK12" s="9"/>
      <c r="AL12" s="9"/>
      <c r="AM12" s="11">
        <f t="shared" si="2"/>
        <v>0</v>
      </c>
      <c r="AN12" s="11">
        <f t="shared" si="0"/>
        <v>0</v>
      </c>
      <c r="AO12" s="47" t="e">
        <f t="shared" si="1"/>
        <v>#DIV/0!</v>
      </c>
    </row>
    <row r="13" spans="1:41" x14ac:dyDescent="0.25">
      <c r="A13" s="10">
        <v>12</v>
      </c>
      <c r="B13" s="11">
        <f>VLOOKUP($A13,Table2[[No]:[Date Student Last Attended Program
(mm/dd/yyyy)]],2,FALSE)</f>
        <v>0</v>
      </c>
      <c r="C13" s="11">
        <f>VLOOKUP($A13,Table2[[No]:[Date Student Last Attended Program
(mm/dd/yyyy)]],4,FALSE)</f>
        <v>0</v>
      </c>
      <c r="D13" s="11">
        <f>VLOOKUP($A13,Table2[[No]:[Date Student Last Attended Program
(mm/dd/yyyy)]],14,FALSE)</f>
        <v>0</v>
      </c>
      <c r="E13" s="207">
        <f>VLOOKUP($A13,Table2[[No]:[Date Student Last Attended Program
(mm/dd/yyyy)]],17,FALSE)</f>
        <v>0</v>
      </c>
      <c r="F13" s="207">
        <f>VLOOKUP($A13,Table2[[No]:[Date Student Last Attended Program
(mm/dd/yyyy)]],18,FALSE)</f>
        <v>0</v>
      </c>
      <c r="G13" s="209">
        <f>VLOOKUP($A13,Table2[[#All],[No]:[Which Group Does Student Participate In?
(optional)]],23,FALSE)</f>
        <v>0</v>
      </c>
      <c r="H13" s="29"/>
      <c r="I13" s="29"/>
      <c r="J13" s="29"/>
      <c r="K13" s="29"/>
      <c r="L13" s="29"/>
      <c r="M13" s="29"/>
      <c r="N13" s="29"/>
      <c r="O13" s="29"/>
      <c r="P13" s="29"/>
      <c r="Q13" s="29"/>
      <c r="R13" s="29"/>
      <c r="S13" s="9"/>
      <c r="T13" s="9"/>
      <c r="U13" s="9"/>
      <c r="V13" s="9"/>
      <c r="W13" s="9"/>
      <c r="X13" s="9"/>
      <c r="Y13" s="9"/>
      <c r="Z13" s="9"/>
      <c r="AA13" s="9"/>
      <c r="AB13" s="9"/>
      <c r="AC13" s="9"/>
      <c r="AD13" s="9"/>
      <c r="AE13" s="9"/>
      <c r="AF13" s="9"/>
      <c r="AG13" s="9"/>
      <c r="AH13" s="9"/>
      <c r="AI13" s="9"/>
      <c r="AJ13" s="9"/>
      <c r="AK13" s="9"/>
      <c r="AL13" s="9"/>
      <c r="AM13" s="11">
        <f t="shared" si="2"/>
        <v>0</v>
      </c>
      <c r="AN13" s="11">
        <f t="shared" si="0"/>
        <v>0</v>
      </c>
      <c r="AO13" s="47" t="e">
        <f t="shared" si="1"/>
        <v>#DIV/0!</v>
      </c>
    </row>
    <row r="14" spans="1:41" x14ac:dyDescent="0.25">
      <c r="A14" s="10">
        <v>13</v>
      </c>
      <c r="B14" s="11">
        <f>VLOOKUP($A14,Table2[[No]:[Date Student Last Attended Program
(mm/dd/yyyy)]],2,FALSE)</f>
        <v>0</v>
      </c>
      <c r="C14" s="11">
        <f>VLOOKUP($A14,Table2[[No]:[Date Student Last Attended Program
(mm/dd/yyyy)]],4,FALSE)</f>
        <v>0</v>
      </c>
      <c r="D14" s="11">
        <f>VLOOKUP($A14,Table2[[No]:[Date Student Last Attended Program
(mm/dd/yyyy)]],14,FALSE)</f>
        <v>0</v>
      </c>
      <c r="E14" s="207">
        <f>VLOOKUP($A14,Table2[[No]:[Date Student Last Attended Program
(mm/dd/yyyy)]],17,FALSE)</f>
        <v>0</v>
      </c>
      <c r="F14" s="207">
        <f>VLOOKUP($A14,Table2[[No]:[Date Student Last Attended Program
(mm/dd/yyyy)]],18,FALSE)</f>
        <v>0</v>
      </c>
      <c r="G14" s="209">
        <f>VLOOKUP($A14,Table2[[#All],[No]:[Which Group Does Student Participate In?
(optional)]],23,FALSE)</f>
        <v>0</v>
      </c>
      <c r="H14" s="29"/>
      <c r="I14" s="29"/>
      <c r="J14" s="29"/>
      <c r="K14" s="29"/>
      <c r="L14" s="29"/>
      <c r="M14" s="29"/>
      <c r="N14" s="29"/>
      <c r="O14" s="29"/>
      <c r="P14" s="29"/>
      <c r="Q14" s="29"/>
      <c r="R14" s="29"/>
      <c r="S14" s="9"/>
      <c r="T14" s="9"/>
      <c r="U14" s="9"/>
      <c r="V14" s="9"/>
      <c r="W14" s="9"/>
      <c r="X14" s="9"/>
      <c r="Y14" s="9"/>
      <c r="Z14" s="9"/>
      <c r="AA14" s="9"/>
      <c r="AB14" s="9"/>
      <c r="AC14" s="9"/>
      <c r="AD14" s="9"/>
      <c r="AE14" s="9"/>
      <c r="AF14" s="9"/>
      <c r="AG14" s="9"/>
      <c r="AH14" s="9"/>
      <c r="AI14" s="9"/>
      <c r="AJ14" s="9"/>
      <c r="AK14" s="9"/>
      <c r="AL14" s="9"/>
      <c r="AM14" s="11">
        <f t="shared" si="2"/>
        <v>0</v>
      </c>
      <c r="AN14" s="11">
        <f t="shared" si="0"/>
        <v>0</v>
      </c>
      <c r="AO14" s="47" t="e">
        <f t="shared" si="1"/>
        <v>#DIV/0!</v>
      </c>
    </row>
    <row r="15" spans="1:41" x14ac:dyDescent="0.25">
      <c r="A15" s="10">
        <v>14</v>
      </c>
      <c r="B15" s="11">
        <f>VLOOKUP($A15,Table2[[No]:[Date Student Last Attended Program
(mm/dd/yyyy)]],2,FALSE)</f>
        <v>0</v>
      </c>
      <c r="C15" s="11">
        <f>VLOOKUP($A15,Table2[[No]:[Date Student Last Attended Program
(mm/dd/yyyy)]],4,FALSE)</f>
        <v>0</v>
      </c>
      <c r="D15" s="11">
        <f>VLOOKUP($A15,Table2[[No]:[Date Student Last Attended Program
(mm/dd/yyyy)]],14,FALSE)</f>
        <v>0</v>
      </c>
      <c r="E15" s="207">
        <f>VLOOKUP($A15,Table2[[No]:[Date Student Last Attended Program
(mm/dd/yyyy)]],17,FALSE)</f>
        <v>0</v>
      </c>
      <c r="F15" s="207">
        <f>VLOOKUP($A15,Table2[[No]:[Date Student Last Attended Program
(mm/dd/yyyy)]],18,FALSE)</f>
        <v>0</v>
      </c>
      <c r="G15" s="209">
        <f>VLOOKUP($A15,Table2[[#All],[No]:[Which Group Does Student Participate In?
(optional)]],23,FALSE)</f>
        <v>0</v>
      </c>
      <c r="H15" s="29"/>
      <c r="I15" s="29"/>
      <c r="J15" s="29"/>
      <c r="K15" s="29"/>
      <c r="L15" s="29"/>
      <c r="M15" s="29"/>
      <c r="N15" s="29"/>
      <c r="O15" s="29"/>
      <c r="P15" s="29"/>
      <c r="Q15" s="29"/>
      <c r="R15" s="29"/>
      <c r="S15" s="9"/>
      <c r="T15" s="9"/>
      <c r="U15" s="9"/>
      <c r="V15" s="9"/>
      <c r="W15" s="9"/>
      <c r="X15" s="9"/>
      <c r="Y15" s="9"/>
      <c r="Z15" s="9"/>
      <c r="AA15" s="9"/>
      <c r="AB15" s="9"/>
      <c r="AC15" s="9"/>
      <c r="AD15" s="9"/>
      <c r="AE15" s="9"/>
      <c r="AF15" s="9"/>
      <c r="AG15" s="9"/>
      <c r="AH15" s="9"/>
      <c r="AI15" s="9"/>
      <c r="AJ15" s="9"/>
      <c r="AK15" s="9"/>
      <c r="AL15" s="9"/>
      <c r="AM15" s="11">
        <f t="shared" si="2"/>
        <v>0</v>
      </c>
      <c r="AN15" s="11">
        <f t="shared" si="0"/>
        <v>0</v>
      </c>
      <c r="AO15" s="47" t="e">
        <f t="shared" si="1"/>
        <v>#DIV/0!</v>
      </c>
    </row>
    <row r="16" spans="1:41" x14ac:dyDescent="0.25">
      <c r="A16" s="10">
        <v>15</v>
      </c>
      <c r="B16" s="11">
        <f>VLOOKUP($A16,Table2[[No]:[Date Student Last Attended Program
(mm/dd/yyyy)]],2,FALSE)</f>
        <v>0</v>
      </c>
      <c r="C16" s="11">
        <f>VLOOKUP($A16,Table2[[No]:[Date Student Last Attended Program
(mm/dd/yyyy)]],4,FALSE)</f>
        <v>0</v>
      </c>
      <c r="D16" s="11">
        <f>VLOOKUP($A16,Table2[[No]:[Date Student Last Attended Program
(mm/dd/yyyy)]],14,FALSE)</f>
        <v>0</v>
      </c>
      <c r="E16" s="207">
        <f>VLOOKUP($A16,Table2[[No]:[Date Student Last Attended Program
(mm/dd/yyyy)]],17,FALSE)</f>
        <v>0</v>
      </c>
      <c r="F16" s="207">
        <f>VLOOKUP($A16,Table2[[No]:[Date Student Last Attended Program
(mm/dd/yyyy)]],18,FALSE)</f>
        <v>0</v>
      </c>
      <c r="G16" s="209">
        <f>VLOOKUP($A16,Table2[[#All],[No]:[Which Group Does Student Participate In?
(optional)]],23,FALSE)</f>
        <v>0</v>
      </c>
      <c r="H16" s="29"/>
      <c r="I16" s="29"/>
      <c r="J16" s="29"/>
      <c r="K16" s="29"/>
      <c r="L16" s="29"/>
      <c r="M16" s="29"/>
      <c r="N16" s="29"/>
      <c r="O16" s="29"/>
      <c r="P16" s="29"/>
      <c r="Q16" s="29"/>
      <c r="R16" s="29"/>
      <c r="S16" s="9"/>
      <c r="T16" s="9"/>
      <c r="U16" s="9"/>
      <c r="V16" s="9"/>
      <c r="W16" s="9"/>
      <c r="X16" s="9"/>
      <c r="Y16" s="9"/>
      <c r="Z16" s="9"/>
      <c r="AA16" s="9"/>
      <c r="AB16" s="9"/>
      <c r="AC16" s="9"/>
      <c r="AD16" s="9"/>
      <c r="AE16" s="9"/>
      <c r="AF16" s="9"/>
      <c r="AG16" s="9"/>
      <c r="AH16" s="9"/>
      <c r="AI16" s="9"/>
      <c r="AJ16" s="9"/>
      <c r="AK16" s="9"/>
      <c r="AL16" s="9"/>
      <c r="AM16" s="11">
        <f t="shared" si="2"/>
        <v>0</v>
      </c>
      <c r="AN16" s="11">
        <f t="shared" si="0"/>
        <v>0</v>
      </c>
      <c r="AO16" s="47" t="e">
        <f t="shared" si="1"/>
        <v>#DIV/0!</v>
      </c>
    </row>
    <row r="17" spans="1:41" x14ac:dyDescent="0.25">
      <c r="A17" s="10">
        <v>16</v>
      </c>
      <c r="B17" s="11">
        <f>VLOOKUP($A17,Table2[[No]:[Date Student Last Attended Program
(mm/dd/yyyy)]],2,FALSE)</f>
        <v>0</v>
      </c>
      <c r="C17" s="11">
        <f>VLOOKUP($A17,Table2[[No]:[Date Student Last Attended Program
(mm/dd/yyyy)]],4,FALSE)</f>
        <v>0</v>
      </c>
      <c r="D17" s="11">
        <f>VLOOKUP($A17,Table2[[No]:[Date Student Last Attended Program
(mm/dd/yyyy)]],14,FALSE)</f>
        <v>0</v>
      </c>
      <c r="E17" s="207">
        <f>VLOOKUP($A17,Table2[[No]:[Date Student Last Attended Program
(mm/dd/yyyy)]],17,FALSE)</f>
        <v>0</v>
      </c>
      <c r="F17" s="207">
        <f>VLOOKUP($A17,Table2[[No]:[Date Student Last Attended Program
(mm/dd/yyyy)]],18,FALSE)</f>
        <v>0</v>
      </c>
      <c r="G17" s="209">
        <f>VLOOKUP($A17,Table2[[#All],[No]:[Which Group Does Student Participate In?
(optional)]],23,FALSE)</f>
        <v>0</v>
      </c>
      <c r="H17" s="29"/>
      <c r="I17" s="29"/>
      <c r="J17" s="29"/>
      <c r="K17" s="29"/>
      <c r="L17" s="29"/>
      <c r="M17" s="29"/>
      <c r="N17" s="29"/>
      <c r="O17" s="29"/>
      <c r="P17" s="29"/>
      <c r="Q17" s="29"/>
      <c r="R17" s="29"/>
      <c r="S17" s="9"/>
      <c r="T17" s="9"/>
      <c r="U17" s="9"/>
      <c r="V17" s="9"/>
      <c r="W17" s="9"/>
      <c r="X17" s="9"/>
      <c r="Y17" s="9"/>
      <c r="Z17" s="9"/>
      <c r="AA17" s="9"/>
      <c r="AB17" s="9"/>
      <c r="AC17" s="9"/>
      <c r="AD17" s="9"/>
      <c r="AE17" s="9"/>
      <c r="AF17" s="9"/>
      <c r="AG17" s="9"/>
      <c r="AH17" s="9"/>
      <c r="AI17" s="9"/>
      <c r="AJ17" s="9"/>
      <c r="AK17" s="9"/>
      <c r="AL17" s="9"/>
      <c r="AM17" s="11">
        <f t="shared" si="2"/>
        <v>0</v>
      </c>
      <c r="AN17" s="11">
        <f t="shared" si="0"/>
        <v>0</v>
      </c>
      <c r="AO17" s="47" t="e">
        <f t="shared" si="1"/>
        <v>#DIV/0!</v>
      </c>
    </row>
    <row r="18" spans="1:41" x14ac:dyDescent="0.25">
      <c r="A18" s="10">
        <v>17</v>
      </c>
      <c r="B18" s="11">
        <f>VLOOKUP($A18,Table2[[No]:[Date Student Last Attended Program
(mm/dd/yyyy)]],2,FALSE)</f>
        <v>0</v>
      </c>
      <c r="C18" s="11">
        <f>VLOOKUP($A18,Table2[[No]:[Date Student Last Attended Program
(mm/dd/yyyy)]],4,FALSE)</f>
        <v>0</v>
      </c>
      <c r="D18" s="11">
        <f>VLOOKUP($A18,Table2[[No]:[Date Student Last Attended Program
(mm/dd/yyyy)]],14,FALSE)</f>
        <v>0</v>
      </c>
      <c r="E18" s="207">
        <f>VLOOKUP($A18,Table2[[No]:[Date Student Last Attended Program
(mm/dd/yyyy)]],17,FALSE)</f>
        <v>0</v>
      </c>
      <c r="F18" s="207">
        <f>VLOOKUP($A18,Table2[[No]:[Date Student Last Attended Program
(mm/dd/yyyy)]],18,FALSE)</f>
        <v>0</v>
      </c>
      <c r="G18" s="209">
        <f>VLOOKUP($A18,Table2[[#All],[No]:[Which Group Does Student Participate In?
(optional)]],23,FALSE)</f>
        <v>0</v>
      </c>
      <c r="H18" s="29"/>
      <c r="I18" s="29"/>
      <c r="J18" s="29"/>
      <c r="K18" s="29"/>
      <c r="L18" s="29"/>
      <c r="M18" s="29"/>
      <c r="N18" s="29"/>
      <c r="O18" s="29"/>
      <c r="P18" s="29"/>
      <c r="Q18" s="29"/>
      <c r="R18" s="29"/>
      <c r="S18" s="9"/>
      <c r="T18" s="9"/>
      <c r="U18" s="9"/>
      <c r="V18" s="9"/>
      <c r="W18" s="9"/>
      <c r="X18" s="9"/>
      <c r="Y18" s="9"/>
      <c r="Z18" s="9"/>
      <c r="AA18" s="9"/>
      <c r="AB18" s="9"/>
      <c r="AC18" s="9"/>
      <c r="AD18" s="9"/>
      <c r="AE18" s="9"/>
      <c r="AF18" s="9"/>
      <c r="AG18" s="9"/>
      <c r="AH18" s="9"/>
      <c r="AI18" s="9"/>
      <c r="AJ18" s="9"/>
      <c r="AK18" s="9"/>
      <c r="AL18" s="9"/>
      <c r="AM18" s="11">
        <f t="shared" si="2"/>
        <v>0</v>
      </c>
      <c r="AN18" s="11">
        <f t="shared" si="0"/>
        <v>0</v>
      </c>
      <c r="AO18" s="47" t="e">
        <f t="shared" si="1"/>
        <v>#DIV/0!</v>
      </c>
    </row>
    <row r="19" spans="1:41" x14ac:dyDescent="0.25">
      <c r="A19" s="10">
        <v>18</v>
      </c>
      <c r="B19" s="11">
        <f>VLOOKUP($A19,Table2[[No]:[Date Student Last Attended Program
(mm/dd/yyyy)]],2,FALSE)</f>
        <v>0</v>
      </c>
      <c r="C19" s="11">
        <f>VLOOKUP($A19,Table2[[No]:[Date Student Last Attended Program
(mm/dd/yyyy)]],4,FALSE)</f>
        <v>0</v>
      </c>
      <c r="D19" s="11">
        <f>VLOOKUP($A19,Table2[[No]:[Date Student Last Attended Program
(mm/dd/yyyy)]],14,FALSE)</f>
        <v>0</v>
      </c>
      <c r="E19" s="207">
        <f>VLOOKUP($A19,Table2[[No]:[Date Student Last Attended Program
(mm/dd/yyyy)]],17,FALSE)</f>
        <v>0</v>
      </c>
      <c r="F19" s="207">
        <f>VLOOKUP($A19,Table2[[No]:[Date Student Last Attended Program
(mm/dd/yyyy)]],18,FALSE)</f>
        <v>0</v>
      </c>
      <c r="G19" s="209">
        <f>VLOOKUP($A19,Table2[[#All],[No]:[Which Group Does Student Participate In?
(optional)]],23,FALSE)</f>
        <v>0</v>
      </c>
      <c r="H19" s="29"/>
      <c r="I19" s="29"/>
      <c r="J19" s="29"/>
      <c r="K19" s="29"/>
      <c r="L19" s="29"/>
      <c r="M19" s="29"/>
      <c r="N19" s="29"/>
      <c r="O19" s="29"/>
      <c r="P19" s="29"/>
      <c r="Q19" s="29"/>
      <c r="R19" s="29"/>
      <c r="S19" s="9"/>
      <c r="T19" s="9"/>
      <c r="U19" s="9"/>
      <c r="V19" s="9"/>
      <c r="W19" s="9"/>
      <c r="X19" s="9"/>
      <c r="Y19" s="9"/>
      <c r="Z19" s="9"/>
      <c r="AA19" s="9"/>
      <c r="AB19" s="9"/>
      <c r="AC19" s="9"/>
      <c r="AD19" s="9"/>
      <c r="AE19" s="9"/>
      <c r="AF19" s="9"/>
      <c r="AG19" s="9"/>
      <c r="AH19" s="9"/>
      <c r="AI19" s="9"/>
      <c r="AJ19" s="9"/>
      <c r="AK19" s="9"/>
      <c r="AL19" s="9"/>
      <c r="AM19" s="11">
        <f t="shared" si="2"/>
        <v>0</v>
      </c>
      <c r="AN19" s="11">
        <f t="shared" si="0"/>
        <v>0</v>
      </c>
      <c r="AO19" s="47" t="e">
        <f t="shared" si="1"/>
        <v>#DIV/0!</v>
      </c>
    </row>
    <row r="20" spans="1:41" x14ac:dyDescent="0.25">
      <c r="A20" s="10">
        <v>19</v>
      </c>
      <c r="B20" s="11">
        <f>VLOOKUP($A20,Table2[[No]:[Date Student Last Attended Program
(mm/dd/yyyy)]],2,FALSE)</f>
        <v>0</v>
      </c>
      <c r="C20" s="11">
        <f>VLOOKUP($A20,Table2[[No]:[Date Student Last Attended Program
(mm/dd/yyyy)]],4,FALSE)</f>
        <v>0</v>
      </c>
      <c r="D20" s="11">
        <f>VLOOKUP($A20,Table2[[No]:[Date Student Last Attended Program
(mm/dd/yyyy)]],14,FALSE)</f>
        <v>0</v>
      </c>
      <c r="E20" s="207">
        <f>VLOOKUP($A20,Table2[[No]:[Date Student Last Attended Program
(mm/dd/yyyy)]],17,FALSE)</f>
        <v>0</v>
      </c>
      <c r="F20" s="207">
        <f>VLOOKUP($A20,Table2[[No]:[Date Student Last Attended Program
(mm/dd/yyyy)]],18,FALSE)</f>
        <v>0</v>
      </c>
      <c r="G20" s="209">
        <f>VLOOKUP($A20,Table2[[#All],[No]:[Which Group Does Student Participate In?
(optional)]],23,FALSE)</f>
        <v>0</v>
      </c>
      <c r="H20" s="29"/>
      <c r="I20" s="29"/>
      <c r="J20" s="29"/>
      <c r="K20" s="29"/>
      <c r="L20" s="29"/>
      <c r="M20" s="29"/>
      <c r="N20" s="29"/>
      <c r="O20" s="29"/>
      <c r="P20" s="29"/>
      <c r="Q20" s="29"/>
      <c r="R20" s="29"/>
      <c r="S20" s="9"/>
      <c r="T20" s="9"/>
      <c r="U20" s="9"/>
      <c r="V20" s="9"/>
      <c r="W20" s="9"/>
      <c r="X20" s="9"/>
      <c r="Y20" s="9"/>
      <c r="Z20" s="9"/>
      <c r="AA20" s="9"/>
      <c r="AB20" s="9"/>
      <c r="AC20" s="9"/>
      <c r="AD20" s="9"/>
      <c r="AE20" s="9"/>
      <c r="AF20" s="9"/>
      <c r="AG20" s="9"/>
      <c r="AH20" s="9"/>
      <c r="AI20" s="9"/>
      <c r="AJ20" s="9"/>
      <c r="AK20" s="9"/>
      <c r="AL20" s="9"/>
      <c r="AM20" s="11">
        <f t="shared" si="2"/>
        <v>0</v>
      </c>
      <c r="AN20" s="11">
        <f t="shared" si="0"/>
        <v>0</v>
      </c>
      <c r="AO20" s="47" t="e">
        <f t="shared" si="1"/>
        <v>#DIV/0!</v>
      </c>
    </row>
    <row r="21" spans="1:41" x14ac:dyDescent="0.25">
      <c r="A21" s="10">
        <v>20</v>
      </c>
      <c r="B21" s="11">
        <f>VLOOKUP($A21,Table2[[No]:[Date Student Last Attended Program
(mm/dd/yyyy)]],2,FALSE)</f>
        <v>0</v>
      </c>
      <c r="C21" s="11">
        <f>VLOOKUP($A21,Table2[[No]:[Date Student Last Attended Program
(mm/dd/yyyy)]],4,FALSE)</f>
        <v>0</v>
      </c>
      <c r="D21" s="11">
        <f>VLOOKUP($A21,Table2[[No]:[Date Student Last Attended Program
(mm/dd/yyyy)]],14,FALSE)</f>
        <v>0</v>
      </c>
      <c r="E21" s="207">
        <f>VLOOKUP($A21,Table2[[No]:[Date Student Last Attended Program
(mm/dd/yyyy)]],17,FALSE)</f>
        <v>0</v>
      </c>
      <c r="F21" s="207">
        <f>VLOOKUP($A21,Table2[[No]:[Date Student Last Attended Program
(mm/dd/yyyy)]],18,FALSE)</f>
        <v>0</v>
      </c>
      <c r="G21" s="209">
        <f>VLOOKUP($A21,Table2[[#All],[No]:[Which Group Does Student Participate In?
(optional)]],23,FALSE)</f>
        <v>0</v>
      </c>
      <c r="H21" s="29"/>
      <c r="I21" s="29"/>
      <c r="J21" s="29"/>
      <c r="K21" s="29"/>
      <c r="L21" s="29"/>
      <c r="M21" s="29"/>
      <c r="N21" s="29"/>
      <c r="O21" s="29"/>
      <c r="P21" s="29"/>
      <c r="Q21" s="29"/>
      <c r="R21" s="29"/>
      <c r="S21" s="9"/>
      <c r="T21" s="9"/>
      <c r="U21" s="9"/>
      <c r="V21" s="9"/>
      <c r="W21" s="9"/>
      <c r="X21" s="9"/>
      <c r="Y21" s="9"/>
      <c r="Z21" s="9"/>
      <c r="AA21" s="9"/>
      <c r="AB21" s="9"/>
      <c r="AC21" s="9"/>
      <c r="AD21" s="9"/>
      <c r="AE21" s="9"/>
      <c r="AF21" s="9"/>
      <c r="AG21" s="9"/>
      <c r="AH21" s="9"/>
      <c r="AI21" s="9"/>
      <c r="AJ21" s="9"/>
      <c r="AK21" s="9"/>
      <c r="AL21" s="9"/>
      <c r="AM21" s="11">
        <f t="shared" si="2"/>
        <v>0</v>
      </c>
      <c r="AN21" s="11">
        <f t="shared" si="0"/>
        <v>0</v>
      </c>
      <c r="AO21" s="47" t="e">
        <f t="shared" si="1"/>
        <v>#DIV/0!</v>
      </c>
    </row>
    <row r="22" spans="1:41" x14ac:dyDescent="0.25">
      <c r="A22" s="10">
        <v>21</v>
      </c>
      <c r="B22" s="11">
        <f>VLOOKUP($A22,Table2[[No]:[Date Student Last Attended Program
(mm/dd/yyyy)]],2,FALSE)</f>
        <v>0</v>
      </c>
      <c r="C22" s="11">
        <f>VLOOKUP($A22,Table2[[No]:[Date Student Last Attended Program
(mm/dd/yyyy)]],4,FALSE)</f>
        <v>0</v>
      </c>
      <c r="D22" s="11">
        <f>VLOOKUP($A22,Table2[[No]:[Date Student Last Attended Program
(mm/dd/yyyy)]],14,FALSE)</f>
        <v>0</v>
      </c>
      <c r="E22" s="207">
        <f>VLOOKUP($A22,Table2[[No]:[Date Student Last Attended Program
(mm/dd/yyyy)]],17,FALSE)</f>
        <v>0</v>
      </c>
      <c r="F22" s="207">
        <f>VLOOKUP($A22,Table2[[No]:[Date Student Last Attended Program
(mm/dd/yyyy)]],18,FALSE)</f>
        <v>0</v>
      </c>
      <c r="G22" s="209">
        <f>VLOOKUP($A22,Table2[[#All],[No]:[Which Group Does Student Participate In?
(optional)]],23,FALSE)</f>
        <v>0</v>
      </c>
      <c r="H22" s="29"/>
      <c r="I22" s="29"/>
      <c r="J22" s="29"/>
      <c r="K22" s="29"/>
      <c r="L22" s="29"/>
      <c r="M22" s="29"/>
      <c r="N22" s="29"/>
      <c r="O22" s="29"/>
      <c r="P22" s="29"/>
      <c r="Q22" s="29"/>
      <c r="R22" s="29"/>
      <c r="S22" s="9"/>
      <c r="T22" s="9"/>
      <c r="U22" s="9"/>
      <c r="V22" s="9"/>
      <c r="W22" s="9"/>
      <c r="X22" s="9"/>
      <c r="Y22" s="9"/>
      <c r="Z22" s="9"/>
      <c r="AA22" s="9"/>
      <c r="AB22" s="9"/>
      <c r="AC22" s="9"/>
      <c r="AD22" s="9"/>
      <c r="AE22" s="9"/>
      <c r="AF22" s="9"/>
      <c r="AG22" s="9"/>
      <c r="AH22" s="9"/>
      <c r="AI22" s="9"/>
      <c r="AJ22" s="9"/>
      <c r="AK22" s="9"/>
      <c r="AL22" s="9"/>
      <c r="AM22" s="11">
        <f t="shared" si="2"/>
        <v>0</v>
      </c>
      <c r="AN22" s="11">
        <f t="shared" si="0"/>
        <v>0</v>
      </c>
      <c r="AO22" s="47" t="e">
        <f t="shared" si="1"/>
        <v>#DIV/0!</v>
      </c>
    </row>
    <row r="23" spans="1:41" x14ac:dyDescent="0.25">
      <c r="A23" s="10">
        <v>22</v>
      </c>
      <c r="B23" s="11">
        <f>VLOOKUP($A23,Table2[[No]:[Date Student Last Attended Program
(mm/dd/yyyy)]],2,FALSE)</f>
        <v>0</v>
      </c>
      <c r="C23" s="11">
        <f>VLOOKUP($A23,Table2[[No]:[Date Student Last Attended Program
(mm/dd/yyyy)]],4,FALSE)</f>
        <v>0</v>
      </c>
      <c r="D23" s="11">
        <f>VLOOKUP($A23,Table2[[No]:[Date Student Last Attended Program
(mm/dd/yyyy)]],14,FALSE)</f>
        <v>0</v>
      </c>
      <c r="E23" s="207">
        <f>VLOOKUP($A23,Table2[[No]:[Date Student Last Attended Program
(mm/dd/yyyy)]],17,FALSE)</f>
        <v>0</v>
      </c>
      <c r="F23" s="207">
        <f>VLOOKUP($A23,Table2[[No]:[Date Student Last Attended Program
(mm/dd/yyyy)]],18,FALSE)</f>
        <v>0</v>
      </c>
      <c r="G23" s="209">
        <f>VLOOKUP($A23,Table2[[#All],[No]:[Which Group Does Student Participate In?
(optional)]],23,FALSE)</f>
        <v>0</v>
      </c>
      <c r="H23" s="29"/>
      <c r="I23" s="29"/>
      <c r="J23" s="29"/>
      <c r="K23" s="29"/>
      <c r="L23" s="29"/>
      <c r="M23" s="29"/>
      <c r="N23" s="29"/>
      <c r="O23" s="29"/>
      <c r="P23" s="29"/>
      <c r="Q23" s="29"/>
      <c r="R23" s="29"/>
      <c r="S23" s="9"/>
      <c r="T23" s="9"/>
      <c r="U23" s="9"/>
      <c r="V23" s="9"/>
      <c r="W23" s="9"/>
      <c r="X23" s="9"/>
      <c r="Y23" s="9"/>
      <c r="Z23" s="9"/>
      <c r="AA23" s="9"/>
      <c r="AB23" s="9"/>
      <c r="AC23" s="9"/>
      <c r="AD23" s="9"/>
      <c r="AE23" s="9"/>
      <c r="AF23" s="9"/>
      <c r="AG23" s="9"/>
      <c r="AH23" s="9"/>
      <c r="AI23" s="9"/>
      <c r="AJ23" s="9"/>
      <c r="AK23" s="9"/>
      <c r="AL23" s="9"/>
      <c r="AM23" s="11">
        <f t="shared" si="2"/>
        <v>0</v>
      </c>
      <c r="AN23" s="11">
        <f t="shared" si="0"/>
        <v>0</v>
      </c>
      <c r="AO23" s="47" t="e">
        <f t="shared" si="1"/>
        <v>#DIV/0!</v>
      </c>
    </row>
    <row r="24" spans="1:41" x14ac:dyDescent="0.25">
      <c r="A24" s="10">
        <v>23</v>
      </c>
      <c r="B24" s="11">
        <f>VLOOKUP($A24,Table2[[No]:[Date Student Last Attended Program
(mm/dd/yyyy)]],2,FALSE)</f>
        <v>0</v>
      </c>
      <c r="C24" s="11">
        <f>VLOOKUP($A24,Table2[[No]:[Date Student Last Attended Program
(mm/dd/yyyy)]],4,FALSE)</f>
        <v>0</v>
      </c>
      <c r="D24" s="11">
        <f>VLOOKUP($A24,Table2[[No]:[Date Student Last Attended Program
(mm/dd/yyyy)]],14,FALSE)</f>
        <v>0</v>
      </c>
      <c r="E24" s="207">
        <f>VLOOKUP($A24,Table2[[No]:[Date Student Last Attended Program
(mm/dd/yyyy)]],17,FALSE)</f>
        <v>0</v>
      </c>
      <c r="F24" s="207">
        <f>VLOOKUP($A24,Table2[[No]:[Date Student Last Attended Program
(mm/dd/yyyy)]],18,FALSE)</f>
        <v>0</v>
      </c>
      <c r="G24" s="209">
        <f>VLOOKUP($A24,Table2[[#All],[No]:[Which Group Does Student Participate In?
(optional)]],23,FALSE)</f>
        <v>0</v>
      </c>
      <c r="H24" s="29"/>
      <c r="I24" s="29"/>
      <c r="J24" s="29"/>
      <c r="K24" s="29"/>
      <c r="L24" s="29"/>
      <c r="M24" s="29"/>
      <c r="N24" s="29"/>
      <c r="O24" s="29"/>
      <c r="P24" s="29"/>
      <c r="Q24" s="29"/>
      <c r="R24" s="29"/>
      <c r="S24" s="9"/>
      <c r="T24" s="9"/>
      <c r="U24" s="9"/>
      <c r="V24" s="9"/>
      <c r="W24" s="9"/>
      <c r="X24" s="9"/>
      <c r="Y24" s="9"/>
      <c r="Z24" s="9"/>
      <c r="AA24" s="9"/>
      <c r="AB24" s="9"/>
      <c r="AC24" s="9"/>
      <c r="AD24" s="9"/>
      <c r="AE24" s="9"/>
      <c r="AF24" s="9"/>
      <c r="AG24" s="9"/>
      <c r="AH24" s="9"/>
      <c r="AI24" s="9"/>
      <c r="AJ24" s="9"/>
      <c r="AK24" s="9"/>
      <c r="AL24" s="9"/>
      <c r="AM24" s="11">
        <f t="shared" si="2"/>
        <v>0</v>
      </c>
      <c r="AN24" s="11">
        <f t="shared" si="0"/>
        <v>0</v>
      </c>
      <c r="AO24" s="47" t="e">
        <f t="shared" si="1"/>
        <v>#DIV/0!</v>
      </c>
    </row>
    <row r="25" spans="1:41" x14ac:dyDescent="0.25">
      <c r="A25" s="10">
        <v>24</v>
      </c>
      <c r="B25" s="11">
        <f>VLOOKUP($A25,Table2[[No]:[Date Student Last Attended Program
(mm/dd/yyyy)]],2,FALSE)</f>
        <v>0</v>
      </c>
      <c r="C25" s="11">
        <f>VLOOKUP($A25,Table2[[No]:[Date Student Last Attended Program
(mm/dd/yyyy)]],4,FALSE)</f>
        <v>0</v>
      </c>
      <c r="D25" s="11">
        <f>VLOOKUP($A25,Table2[[No]:[Date Student Last Attended Program
(mm/dd/yyyy)]],14,FALSE)</f>
        <v>0</v>
      </c>
      <c r="E25" s="207">
        <f>VLOOKUP($A25,Table2[[No]:[Date Student Last Attended Program
(mm/dd/yyyy)]],17,FALSE)</f>
        <v>0</v>
      </c>
      <c r="F25" s="207">
        <f>VLOOKUP($A25,Table2[[No]:[Date Student Last Attended Program
(mm/dd/yyyy)]],18,FALSE)</f>
        <v>0</v>
      </c>
      <c r="G25" s="209">
        <f>VLOOKUP($A25,Table2[[#All],[No]:[Which Group Does Student Participate In?
(optional)]],23,FALSE)</f>
        <v>0</v>
      </c>
      <c r="H25" s="29"/>
      <c r="I25" s="29"/>
      <c r="J25" s="29"/>
      <c r="K25" s="29"/>
      <c r="L25" s="29"/>
      <c r="M25" s="29"/>
      <c r="N25" s="29"/>
      <c r="O25" s="29"/>
      <c r="P25" s="29"/>
      <c r="Q25" s="29"/>
      <c r="R25" s="29"/>
      <c r="S25" s="9"/>
      <c r="T25" s="9"/>
      <c r="U25" s="9"/>
      <c r="V25" s="9"/>
      <c r="W25" s="9"/>
      <c r="X25" s="9"/>
      <c r="Y25" s="9"/>
      <c r="Z25" s="9"/>
      <c r="AA25" s="9"/>
      <c r="AB25" s="9"/>
      <c r="AC25" s="9"/>
      <c r="AD25" s="9"/>
      <c r="AE25" s="9"/>
      <c r="AF25" s="9"/>
      <c r="AG25" s="9"/>
      <c r="AH25" s="9"/>
      <c r="AI25" s="9"/>
      <c r="AJ25" s="9"/>
      <c r="AK25" s="9"/>
      <c r="AL25" s="9"/>
      <c r="AM25" s="11">
        <f t="shared" si="2"/>
        <v>0</v>
      </c>
      <c r="AN25" s="11">
        <f t="shared" si="0"/>
        <v>0</v>
      </c>
      <c r="AO25" s="47" t="e">
        <f t="shared" si="1"/>
        <v>#DIV/0!</v>
      </c>
    </row>
    <row r="26" spans="1:41" x14ac:dyDescent="0.25">
      <c r="A26" s="10">
        <v>25</v>
      </c>
      <c r="B26" s="11">
        <f>VLOOKUP($A26,Table2[[No]:[Date Student Last Attended Program
(mm/dd/yyyy)]],2,FALSE)</f>
        <v>0</v>
      </c>
      <c r="C26" s="11">
        <f>VLOOKUP($A26,Table2[[No]:[Date Student Last Attended Program
(mm/dd/yyyy)]],4,FALSE)</f>
        <v>0</v>
      </c>
      <c r="D26" s="11">
        <f>VLOOKUP($A26,Table2[[No]:[Date Student Last Attended Program
(mm/dd/yyyy)]],14,FALSE)</f>
        <v>0</v>
      </c>
      <c r="E26" s="207">
        <f>VLOOKUP($A26,Table2[[No]:[Date Student Last Attended Program
(mm/dd/yyyy)]],17,FALSE)</f>
        <v>0</v>
      </c>
      <c r="F26" s="207">
        <f>VLOOKUP($A26,Table2[[No]:[Date Student Last Attended Program
(mm/dd/yyyy)]],18,FALSE)</f>
        <v>0</v>
      </c>
      <c r="G26" s="209">
        <f>VLOOKUP($A26,Table2[[#All],[No]:[Which Group Does Student Participate In?
(optional)]],23,FALSE)</f>
        <v>0</v>
      </c>
      <c r="H26" s="29"/>
      <c r="I26" s="29"/>
      <c r="J26" s="29"/>
      <c r="K26" s="29"/>
      <c r="L26" s="29"/>
      <c r="M26" s="29"/>
      <c r="N26" s="29"/>
      <c r="O26" s="29"/>
      <c r="P26" s="29"/>
      <c r="Q26" s="29"/>
      <c r="R26" s="29"/>
      <c r="S26" s="9"/>
      <c r="T26" s="9"/>
      <c r="U26" s="9"/>
      <c r="V26" s="9"/>
      <c r="W26" s="9"/>
      <c r="X26" s="9"/>
      <c r="Y26" s="9"/>
      <c r="Z26" s="9"/>
      <c r="AA26" s="9"/>
      <c r="AB26" s="9"/>
      <c r="AC26" s="9"/>
      <c r="AD26" s="9"/>
      <c r="AE26" s="9"/>
      <c r="AF26" s="9"/>
      <c r="AG26" s="9"/>
      <c r="AH26" s="9"/>
      <c r="AI26" s="9"/>
      <c r="AJ26" s="9"/>
      <c r="AK26" s="9"/>
      <c r="AL26" s="9"/>
      <c r="AM26" s="11">
        <f t="shared" si="2"/>
        <v>0</v>
      </c>
      <c r="AN26" s="11">
        <f t="shared" si="0"/>
        <v>0</v>
      </c>
      <c r="AO26" s="47" t="e">
        <f t="shared" si="1"/>
        <v>#DIV/0!</v>
      </c>
    </row>
    <row r="27" spans="1:41" x14ac:dyDescent="0.25">
      <c r="A27" s="10">
        <v>26</v>
      </c>
      <c r="B27" s="11">
        <f>VLOOKUP($A27,Table2[[No]:[Date Student Last Attended Program
(mm/dd/yyyy)]],2,FALSE)</f>
        <v>0</v>
      </c>
      <c r="C27" s="11">
        <f>VLOOKUP($A27,Table2[[No]:[Date Student Last Attended Program
(mm/dd/yyyy)]],4,FALSE)</f>
        <v>0</v>
      </c>
      <c r="D27" s="11">
        <f>VLOOKUP($A27,Table2[[No]:[Date Student Last Attended Program
(mm/dd/yyyy)]],14,FALSE)</f>
        <v>0</v>
      </c>
      <c r="E27" s="207">
        <f>VLOOKUP($A27,Table2[[No]:[Date Student Last Attended Program
(mm/dd/yyyy)]],17,FALSE)</f>
        <v>0</v>
      </c>
      <c r="F27" s="207">
        <f>VLOOKUP($A27,Table2[[No]:[Date Student Last Attended Program
(mm/dd/yyyy)]],18,FALSE)</f>
        <v>0</v>
      </c>
      <c r="G27" s="209">
        <f>VLOOKUP($A27,Table2[[#All],[No]:[Which Group Does Student Participate In?
(optional)]],23,FALSE)</f>
        <v>0</v>
      </c>
      <c r="H27" s="29"/>
      <c r="I27" s="29"/>
      <c r="J27" s="29"/>
      <c r="K27" s="29"/>
      <c r="L27" s="29"/>
      <c r="M27" s="29"/>
      <c r="N27" s="29"/>
      <c r="O27" s="29"/>
      <c r="P27" s="29"/>
      <c r="Q27" s="29"/>
      <c r="R27" s="29"/>
      <c r="S27" s="9"/>
      <c r="T27" s="9"/>
      <c r="U27" s="9"/>
      <c r="V27" s="9"/>
      <c r="W27" s="9"/>
      <c r="X27" s="9"/>
      <c r="Y27" s="9"/>
      <c r="Z27" s="9"/>
      <c r="AA27" s="9"/>
      <c r="AB27" s="9"/>
      <c r="AC27" s="9"/>
      <c r="AD27" s="9"/>
      <c r="AE27" s="9"/>
      <c r="AF27" s="9"/>
      <c r="AG27" s="9"/>
      <c r="AH27" s="9"/>
      <c r="AI27" s="9"/>
      <c r="AJ27" s="9"/>
      <c r="AK27" s="9"/>
      <c r="AL27" s="9"/>
      <c r="AM27" s="11">
        <f t="shared" si="2"/>
        <v>0</v>
      </c>
      <c r="AN27" s="11">
        <f t="shared" si="0"/>
        <v>0</v>
      </c>
      <c r="AO27" s="47" t="e">
        <f t="shared" si="1"/>
        <v>#DIV/0!</v>
      </c>
    </row>
    <row r="28" spans="1:41" x14ac:dyDescent="0.25">
      <c r="A28" s="10">
        <v>27</v>
      </c>
      <c r="B28" s="11">
        <f>VLOOKUP($A28,Table2[[No]:[Date Student Last Attended Program
(mm/dd/yyyy)]],2,FALSE)</f>
        <v>0</v>
      </c>
      <c r="C28" s="11">
        <f>VLOOKUP($A28,Table2[[No]:[Date Student Last Attended Program
(mm/dd/yyyy)]],4,FALSE)</f>
        <v>0</v>
      </c>
      <c r="D28" s="11">
        <f>VLOOKUP($A28,Table2[[No]:[Date Student Last Attended Program
(mm/dd/yyyy)]],14,FALSE)</f>
        <v>0</v>
      </c>
      <c r="E28" s="207">
        <f>VLOOKUP($A28,Table2[[No]:[Date Student Last Attended Program
(mm/dd/yyyy)]],17,FALSE)</f>
        <v>0</v>
      </c>
      <c r="F28" s="207">
        <f>VLOOKUP($A28,Table2[[No]:[Date Student Last Attended Program
(mm/dd/yyyy)]],18,FALSE)</f>
        <v>0</v>
      </c>
      <c r="G28" s="209">
        <f>VLOOKUP($A28,Table2[[#All],[No]:[Which Group Does Student Participate In?
(optional)]],23,FALSE)</f>
        <v>0</v>
      </c>
      <c r="H28" s="29"/>
      <c r="I28" s="29"/>
      <c r="J28" s="29"/>
      <c r="K28" s="29"/>
      <c r="L28" s="29"/>
      <c r="M28" s="29"/>
      <c r="N28" s="29"/>
      <c r="O28" s="29"/>
      <c r="P28" s="29"/>
      <c r="Q28" s="29"/>
      <c r="R28" s="29"/>
      <c r="S28" s="9"/>
      <c r="T28" s="9"/>
      <c r="U28" s="9"/>
      <c r="V28" s="9"/>
      <c r="W28" s="9"/>
      <c r="X28" s="9"/>
      <c r="Y28" s="9"/>
      <c r="Z28" s="9"/>
      <c r="AA28" s="9"/>
      <c r="AB28" s="9"/>
      <c r="AC28" s="9"/>
      <c r="AD28" s="9"/>
      <c r="AE28" s="9"/>
      <c r="AF28" s="9"/>
      <c r="AG28" s="9"/>
      <c r="AH28" s="9"/>
      <c r="AI28" s="9"/>
      <c r="AJ28" s="9"/>
      <c r="AK28" s="9"/>
      <c r="AL28" s="9"/>
      <c r="AM28" s="11">
        <f t="shared" si="2"/>
        <v>0</v>
      </c>
      <c r="AN28" s="11">
        <f t="shared" si="0"/>
        <v>0</v>
      </c>
      <c r="AO28" s="47" t="e">
        <f t="shared" si="1"/>
        <v>#DIV/0!</v>
      </c>
    </row>
    <row r="29" spans="1:41" x14ac:dyDescent="0.25">
      <c r="A29" s="10">
        <v>28</v>
      </c>
      <c r="B29" s="11">
        <f>VLOOKUP($A29,Table2[[No]:[Date Student Last Attended Program
(mm/dd/yyyy)]],2,FALSE)</f>
        <v>0</v>
      </c>
      <c r="C29" s="11">
        <f>VLOOKUP($A29,Table2[[No]:[Date Student Last Attended Program
(mm/dd/yyyy)]],4,FALSE)</f>
        <v>0</v>
      </c>
      <c r="D29" s="11">
        <f>VLOOKUP($A29,Table2[[No]:[Date Student Last Attended Program
(mm/dd/yyyy)]],14,FALSE)</f>
        <v>0</v>
      </c>
      <c r="E29" s="207">
        <f>VLOOKUP($A29,Table2[[No]:[Date Student Last Attended Program
(mm/dd/yyyy)]],17,FALSE)</f>
        <v>0</v>
      </c>
      <c r="F29" s="207">
        <f>VLOOKUP($A29,Table2[[No]:[Date Student Last Attended Program
(mm/dd/yyyy)]],18,FALSE)</f>
        <v>0</v>
      </c>
      <c r="G29" s="209">
        <f>VLOOKUP($A29,Table2[[#All],[No]:[Which Group Does Student Participate In?
(optional)]],23,FALSE)</f>
        <v>0</v>
      </c>
      <c r="H29" s="29"/>
      <c r="I29" s="29"/>
      <c r="J29" s="29"/>
      <c r="K29" s="29"/>
      <c r="L29" s="29"/>
      <c r="M29" s="29"/>
      <c r="N29" s="29"/>
      <c r="O29" s="29"/>
      <c r="P29" s="29"/>
      <c r="Q29" s="29"/>
      <c r="R29" s="29"/>
      <c r="S29" s="9"/>
      <c r="T29" s="9"/>
      <c r="U29" s="9"/>
      <c r="V29" s="9"/>
      <c r="W29" s="9"/>
      <c r="X29" s="9"/>
      <c r="Y29" s="9"/>
      <c r="Z29" s="9"/>
      <c r="AA29" s="9"/>
      <c r="AB29" s="9"/>
      <c r="AC29" s="9"/>
      <c r="AD29" s="9"/>
      <c r="AE29" s="9"/>
      <c r="AF29" s="9"/>
      <c r="AG29" s="9"/>
      <c r="AH29" s="9"/>
      <c r="AI29" s="9"/>
      <c r="AJ29" s="9"/>
      <c r="AK29" s="9"/>
      <c r="AL29" s="9"/>
      <c r="AM29" s="11">
        <f t="shared" si="2"/>
        <v>0</v>
      </c>
      <c r="AN29" s="11">
        <f t="shared" si="0"/>
        <v>0</v>
      </c>
      <c r="AO29" s="47" t="e">
        <f t="shared" si="1"/>
        <v>#DIV/0!</v>
      </c>
    </row>
    <row r="30" spans="1:41" x14ac:dyDescent="0.25">
      <c r="A30" s="10">
        <v>29</v>
      </c>
      <c r="B30" s="11">
        <f>VLOOKUP($A30,Table2[[No]:[Date Student Last Attended Program
(mm/dd/yyyy)]],2,FALSE)</f>
        <v>0</v>
      </c>
      <c r="C30" s="11">
        <f>VLOOKUP($A30,Table2[[No]:[Date Student Last Attended Program
(mm/dd/yyyy)]],4,FALSE)</f>
        <v>0</v>
      </c>
      <c r="D30" s="11">
        <f>VLOOKUP($A30,Table2[[No]:[Date Student Last Attended Program
(mm/dd/yyyy)]],14,FALSE)</f>
        <v>0</v>
      </c>
      <c r="E30" s="207">
        <f>VLOOKUP($A30,Table2[[No]:[Date Student Last Attended Program
(mm/dd/yyyy)]],17,FALSE)</f>
        <v>0</v>
      </c>
      <c r="F30" s="207">
        <f>VLOOKUP($A30,Table2[[No]:[Date Student Last Attended Program
(mm/dd/yyyy)]],18,FALSE)</f>
        <v>0</v>
      </c>
      <c r="G30" s="209">
        <f>VLOOKUP($A30,Table2[[#All],[No]:[Which Group Does Student Participate In?
(optional)]],23,FALSE)</f>
        <v>0</v>
      </c>
      <c r="H30" s="29"/>
      <c r="I30" s="29"/>
      <c r="J30" s="29"/>
      <c r="K30" s="29"/>
      <c r="L30" s="29"/>
      <c r="M30" s="29"/>
      <c r="N30" s="29"/>
      <c r="O30" s="29"/>
      <c r="P30" s="29"/>
      <c r="Q30" s="29"/>
      <c r="R30" s="29"/>
      <c r="S30" s="9"/>
      <c r="T30" s="9"/>
      <c r="U30" s="9"/>
      <c r="V30" s="9"/>
      <c r="W30" s="9"/>
      <c r="X30" s="9"/>
      <c r="Y30" s="9"/>
      <c r="Z30" s="9"/>
      <c r="AA30" s="9"/>
      <c r="AB30" s="9"/>
      <c r="AC30" s="9"/>
      <c r="AD30" s="9"/>
      <c r="AE30" s="9"/>
      <c r="AF30" s="9"/>
      <c r="AG30" s="9"/>
      <c r="AH30" s="9"/>
      <c r="AI30" s="9"/>
      <c r="AJ30" s="9"/>
      <c r="AK30" s="9"/>
      <c r="AL30" s="9"/>
      <c r="AM30" s="11">
        <f t="shared" si="2"/>
        <v>0</v>
      </c>
      <c r="AN30" s="11">
        <f t="shared" si="0"/>
        <v>0</v>
      </c>
      <c r="AO30" s="47" t="e">
        <f t="shared" si="1"/>
        <v>#DIV/0!</v>
      </c>
    </row>
    <row r="31" spans="1:41" x14ac:dyDescent="0.25">
      <c r="A31" s="10">
        <v>30</v>
      </c>
      <c r="B31" s="11">
        <f>VLOOKUP($A31,Table2[[No]:[Date Student Last Attended Program
(mm/dd/yyyy)]],2,FALSE)</f>
        <v>0</v>
      </c>
      <c r="C31" s="11">
        <f>VLOOKUP($A31,Table2[[No]:[Date Student Last Attended Program
(mm/dd/yyyy)]],4,FALSE)</f>
        <v>0</v>
      </c>
      <c r="D31" s="11">
        <f>VLOOKUP($A31,Table2[[No]:[Date Student Last Attended Program
(mm/dd/yyyy)]],14,FALSE)</f>
        <v>0</v>
      </c>
      <c r="E31" s="207">
        <f>VLOOKUP($A31,Table2[[No]:[Date Student Last Attended Program
(mm/dd/yyyy)]],17,FALSE)</f>
        <v>0</v>
      </c>
      <c r="F31" s="207">
        <f>VLOOKUP($A31,Table2[[No]:[Date Student Last Attended Program
(mm/dd/yyyy)]],18,FALSE)</f>
        <v>0</v>
      </c>
      <c r="G31" s="209">
        <f>VLOOKUP($A31,Table2[[#All],[No]:[Which Group Does Student Participate In?
(optional)]],23,FALSE)</f>
        <v>0</v>
      </c>
      <c r="H31" s="29"/>
      <c r="I31" s="29"/>
      <c r="J31" s="29"/>
      <c r="K31" s="29"/>
      <c r="L31" s="29"/>
      <c r="M31" s="29"/>
      <c r="N31" s="29"/>
      <c r="O31" s="29"/>
      <c r="P31" s="29"/>
      <c r="Q31" s="29"/>
      <c r="R31" s="29"/>
      <c r="S31" s="9"/>
      <c r="T31" s="9"/>
      <c r="U31" s="9"/>
      <c r="V31" s="9"/>
      <c r="W31" s="9"/>
      <c r="X31" s="9"/>
      <c r="Y31" s="9"/>
      <c r="Z31" s="9"/>
      <c r="AA31" s="9"/>
      <c r="AB31" s="9"/>
      <c r="AC31" s="9"/>
      <c r="AD31" s="9"/>
      <c r="AE31" s="9"/>
      <c r="AF31" s="9"/>
      <c r="AG31" s="9"/>
      <c r="AH31" s="9"/>
      <c r="AI31" s="9"/>
      <c r="AJ31" s="9"/>
      <c r="AK31" s="9"/>
      <c r="AL31" s="9"/>
      <c r="AM31" s="11">
        <f t="shared" si="2"/>
        <v>0</v>
      </c>
      <c r="AN31" s="11">
        <f t="shared" si="0"/>
        <v>0</v>
      </c>
      <c r="AO31" s="47" t="e">
        <f t="shared" si="1"/>
        <v>#DIV/0!</v>
      </c>
    </row>
    <row r="32" spans="1:41" x14ac:dyDescent="0.25">
      <c r="A32" s="10">
        <v>31</v>
      </c>
      <c r="B32" s="11">
        <f>VLOOKUP($A32,Table2[[No]:[Date Student Last Attended Program
(mm/dd/yyyy)]],2,FALSE)</f>
        <v>0</v>
      </c>
      <c r="C32" s="11">
        <f>VLOOKUP($A32,Table2[[No]:[Date Student Last Attended Program
(mm/dd/yyyy)]],4,FALSE)</f>
        <v>0</v>
      </c>
      <c r="D32" s="11">
        <f>VLOOKUP($A32,Table2[[No]:[Date Student Last Attended Program
(mm/dd/yyyy)]],14,FALSE)</f>
        <v>0</v>
      </c>
      <c r="E32" s="207">
        <f>VLOOKUP($A32,Table2[[No]:[Date Student Last Attended Program
(mm/dd/yyyy)]],17,FALSE)</f>
        <v>0</v>
      </c>
      <c r="F32" s="207">
        <f>VLOOKUP($A32,Table2[[No]:[Date Student Last Attended Program
(mm/dd/yyyy)]],18,FALSE)</f>
        <v>0</v>
      </c>
      <c r="G32" s="209">
        <f>VLOOKUP($A32,Table2[[#All],[No]:[Which Group Does Student Participate In?
(optional)]],23,FALSE)</f>
        <v>0</v>
      </c>
      <c r="H32" s="29"/>
      <c r="I32" s="29"/>
      <c r="J32" s="29"/>
      <c r="K32" s="29"/>
      <c r="L32" s="29"/>
      <c r="M32" s="29"/>
      <c r="N32" s="29"/>
      <c r="O32" s="29"/>
      <c r="P32" s="29"/>
      <c r="Q32" s="29"/>
      <c r="R32" s="29"/>
      <c r="S32" s="9"/>
      <c r="T32" s="9"/>
      <c r="U32" s="9"/>
      <c r="V32" s="9"/>
      <c r="W32" s="9"/>
      <c r="X32" s="9"/>
      <c r="Y32" s="9"/>
      <c r="Z32" s="9"/>
      <c r="AA32" s="9"/>
      <c r="AB32" s="9"/>
      <c r="AC32" s="9"/>
      <c r="AD32" s="9"/>
      <c r="AE32" s="9"/>
      <c r="AF32" s="9"/>
      <c r="AG32" s="9"/>
      <c r="AH32" s="9"/>
      <c r="AI32" s="9"/>
      <c r="AJ32" s="9"/>
      <c r="AK32" s="9"/>
      <c r="AL32" s="9"/>
      <c r="AM32" s="11">
        <f t="shared" si="2"/>
        <v>0</v>
      </c>
      <c r="AN32" s="11">
        <f t="shared" si="0"/>
        <v>0</v>
      </c>
      <c r="AO32" s="47" t="e">
        <f t="shared" si="1"/>
        <v>#DIV/0!</v>
      </c>
    </row>
    <row r="33" spans="1:41" x14ac:dyDescent="0.25">
      <c r="A33" s="10">
        <v>32</v>
      </c>
      <c r="B33" s="11">
        <f>VLOOKUP($A33,Table2[[No]:[Date Student Last Attended Program
(mm/dd/yyyy)]],2,FALSE)</f>
        <v>0</v>
      </c>
      <c r="C33" s="11">
        <f>VLOOKUP($A33,Table2[[No]:[Date Student Last Attended Program
(mm/dd/yyyy)]],4,FALSE)</f>
        <v>0</v>
      </c>
      <c r="D33" s="11">
        <f>VLOOKUP($A33,Table2[[No]:[Date Student Last Attended Program
(mm/dd/yyyy)]],14,FALSE)</f>
        <v>0</v>
      </c>
      <c r="E33" s="207">
        <f>VLOOKUP($A33,Table2[[No]:[Date Student Last Attended Program
(mm/dd/yyyy)]],17,FALSE)</f>
        <v>0</v>
      </c>
      <c r="F33" s="207">
        <f>VLOOKUP($A33,Table2[[No]:[Date Student Last Attended Program
(mm/dd/yyyy)]],18,FALSE)</f>
        <v>0</v>
      </c>
      <c r="G33" s="209">
        <f>VLOOKUP($A33,Table2[[#All],[No]:[Which Group Does Student Participate In?
(optional)]],23,FALSE)</f>
        <v>0</v>
      </c>
      <c r="H33" s="29"/>
      <c r="I33" s="29"/>
      <c r="J33" s="29"/>
      <c r="K33" s="29"/>
      <c r="L33" s="29"/>
      <c r="M33" s="29"/>
      <c r="N33" s="29"/>
      <c r="O33" s="29"/>
      <c r="P33" s="29"/>
      <c r="Q33" s="29"/>
      <c r="R33" s="29"/>
      <c r="S33" s="9"/>
      <c r="T33" s="9"/>
      <c r="U33" s="9"/>
      <c r="V33" s="9"/>
      <c r="W33" s="9"/>
      <c r="X33" s="9"/>
      <c r="Y33" s="9"/>
      <c r="Z33" s="9"/>
      <c r="AA33" s="9"/>
      <c r="AB33" s="9"/>
      <c r="AC33" s="9"/>
      <c r="AD33" s="9"/>
      <c r="AE33" s="9"/>
      <c r="AF33" s="9"/>
      <c r="AG33" s="9"/>
      <c r="AH33" s="9"/>
      <c r="AI33" s="9"/>
      <c r="AJ33" s="9"/>
      <c r="AK33" s="9"/>
      <c r="AL33" s="9"/>
      <c r="AM33" s="11">
        <f t="shared" si="2"/>
        <v>0</v>
      </c>
      <c r="AN33" s="11">
        <f t="shared" si="0"/>
        <v>0</v>
      </c>
      <c r="AO33" s="47" t="e">
        <f t="shared" si="1"/>
        <v>#DIV/0!</v>
      </c>
    </row>
    <row r="34" spans="1:41" x14ac:dyDescent="0.25">
      <c r="A34" s="10">
        <v>33</v>
      </c>
      <c r="B34" s="11">
        <f>VLOOKUP($A34,Table2[[No]:[Date Student Last Attended Program
(mm/dd/yyyy)]],2,FALSE)</f>
        <v>0</v>
      </c>
      <c r="C34" s="11">
        <f>VLOOKUP($A34,Table2[[No]:[Date Student Last Attended Program
(mm/dd/yyyy)]],4,FALSE)</f>
        <v>0</v>
      </c>
      <c r="D34" s="11">
        <f>VLOOKUP($A34,Table2[[No]:[Date Student Last Attended Program
(mm/dd/yyyy)]],14,FALSE)</f>
        <v>0</v>
      </c>
      <c r="E34" s="207">
        <f>VLOOKUP($A34,Table2[[No]:[Date Student Last Attended Program
(mm/dd/yyyy)]],17,FALSE)</f>
        <v>0</v>
      </c>
      <c r="F34" s="207">
        <f>VLOOKUP($A34,Table2[[No]:[Date Student Last Attended Program
(mm/dd/yyyy)]],18,FALSE)</f>
        <v>0</v>
      </c>
      <c r="G34" s="209">
        <f>VLOOKUP($A34,Table2[[#All],[No]:[Which Group Does Student Participate In?
(optional)]],23,FALSE)</f>
        <v>0</v>
      </c>
      <c r="H34" s="29"/>
      <c r="I34" s="29"/>
      <c r="J34" s="29"/>
      <c r="K34" s="29"/>
      <c r="L34" s="29"/>
      <c r="M34" s="29"/>
      <c r="N34" s="29"/>
      <c r="O34" s="29"/>
      <c r="P34" s="29"/>
      <c r="Q34" s="29"/>
      <c r="R34" s="29"/>
      <c r="S34" s="9"/>
      <c r="T34" s="9"/>
      <c r="U34" s="9"/>
      <c r="V34" s="9"/>
      <c r="W34" s="9"/>
      <c r="X34" s="9"/>
      <c r="Y34" s="9"/>
      <c r="Z34" s="9"/>
      <c r="AA34" s="9"/>
      <c r="AB34" s="9"/>
      <c r="AC34" s="9"/>
      <c r="AD34" s="9"/>
      <c r="AE34" s="9"/>
      <c r="AF34" s="9"/>
      <c r="AG34" s="9"/>
      <c r="AH34" s="9"/>
      <c r="AI34" s="9"/>
      <c r="AJ34" s="9"/>
      <c r="AK34" s="9"/>
      <c r="AL34" s="9"/>
      <c r="AM34" s="11">
        <f t="shared" si="2"/>
        <v>0</v>
      </c>
      <c r="AN34" s="11">
        <f t="shared" si="0"/>
        <v>0</v>
      </c>
      <c r="AO34" s="47" t="e">
        <f t="shared" si="1"/>
        <v>#DIV/0!</v>
      </c>
    </row>
    <row r="35" spans="1:41" x14ac:dyDescent="0.25">
      <c r="A35" s="10">
        <v>34</v>
      </c>
      <c r="B35" s="11">
        <f>VLOOKUP($A35,Table2[[No]:[Date Student Last Attended Program
(mm/dd/yyyy)]],2,FALSE)</f>
        <v>0</v>
      </c>
      <c r="C35" s="11">
        <f>VLOOKUP($A35,Table2[[No]:[Date Student Last Attended Program
(mm/dd/yyyy)]],4,FALSE)</f>
        <v>0</v>
      </c>
      <c r="D35" s="11">
        <f>VLOOKUP($A35,Table2[[No]:[Date Student Last Attended Program
(mm/dd/yyyy)]],14,FALSE)</f>
        <v>0</v>
      </c>
      <c r="E35" s="207">
        <f>VLOOKUP($A35,Table2[[No]:[Date Student Last Attended Program
(mm/dd/yyyy)]],17,FALSE)</f>
        <v>0</v>
      </c>
      <c r="F35" s="207">
        <f>VLOOKUP($A35,Table2[[No]:[Date Student Last Attended Program
(mm/dd/yyyy)]],18,FALSE)</f>
        <v>0</v>
      </c>
      <c r="G35" s="209">
        <f>VLOOKUP($A35,Table2[[#All],[No]:[Which Group Does Student Participate In?
(optional)]],23,FALSE)</f>
        <v>0</v>
      </c>
      <c r="H35" s="29"/>
      <c r="I35" s="29"/>
      <c r="J35" s="29"/>
      <c r="K35" s="29"/>
      <c r="L35" s="29"/>
      <c r="M35" s="29"/>
      <c r="N35" s="29"/>
      <c r="O35" s="29"/>
      <c r="P35" s="29"/>
      <c r="Q35" s="29"/>
      <c r="R35" s="29"/>
      <c r="S35" s="9"/>
      <c r="T35" s="9"/>
      <c r="U35" s="9"/>
      <c r="V35" s="9"/>
      <c r="W35" s="9"/>
      <c r="X35" s="9"/>
      <c r="Y35" s="9"/>
      <c r="Z35" s="9"/>
      <c r="AA35" s="9"/>
      <c r="AB35" s="9"/>
      <c r="AC35" s="9"/>
      <c r="AD35" s="9"/>
      <c r="AE35" s="9"/>
      <c r="AF35" s="9"/>
      <c r="AG35" s="9"/>
      <c r="AH35" s="9"/>
      <c r="AI35" s="9"/>
      <c r="AJ35" s="9"/>
      <c r="AK35" s="9"/>
      <c r="AL35" s="9"/>
      <c r="AM35" s="11">
        <f t="shared" si="2"/>
        <v>0</v>
      </c>
      <c r="AN35" s="11">
        <f t="shared" si="0"/>
        <v>0</v>
      </c>
      <c r="AO35" s="47" t="e">
        <f t="shared" si="1"/>
        <v>#DIV/0!</v>
      </c>
    </row>
    <row r="36" spans="1:41" x14ac:dyDescent="0.25">
      <c r="A36" s="10">
        <v>35</v>
      </c>
      <c r="B36" s="11">
        <f>VLOOKUP($A36,Table2[[No]:[Date Student Last Attended Program
(mm/dd/yyyy)]],2,FALSE)</f>
        <v>0</v>
      </c>
      <c r="C36" s="11">
        <f>VLOOKUP($A36,Table2[[No]:[Date Student Last Attended Program
(mm/dd/yyyy)]],4,FALSE)</f>
        <v>0</v>
      </c>
      <c r="D36" s="11">
        <f>VLOOKUP($A36,Table2[[No]:[Date Student Last Attended Program
(mm/dd/yyyy)]],14,FALSE)</f>
        <v>0</v>
      </c>
      <c r="E36" s="207">
        <f>VLOOKUP($A36,Table2[[No]:[Date Student Last Attended Program
(mm/dd/yyyy)]],17,FALSE)</f>
        <v>0</v>
      </c>
      <c r="F36" s="207">
        <f>VLOOKUP($A36,Table2[[No]:[Date Student Last Attended Program
(mm/dd/yyyy)]],18,FALSE)</f>
        <v>0</v>
      </c>
      <c r="G36" s="209">
        <f>VLOOKUP($A36,Table2[[#All],[No]:[Which Group Does Student Participate In?
(optional)]],23,FALSE)</f>
        <v>0</v>
      </c>
      <c r="H36" s="29"/>
      <c r="I36" s="29"/>
      <c r="J36" s="29"/>
      <c r="K36" s="29"/>
      <c r="L36" s="29"/>
      <c r="M36" s="29"/>
      <c r="N36" s="29"/>
      <c r="O36" s="29"/>
      <c r="P36" s="29"/>
      <c r="Q36" s="29"/>
      <c r="R36" s="29"/>
      <c r="S36" s="9"/>
      <c r="T36" s="9"/>
      <c r="U36" s="9"/>
      <c r="V36" s="9"/>
      <c r="W36" s="9"/>
      <c r="X36" s="9"/>
      <c r="Y36" s="9"/>
      <c r="Z36" s="9"/>
      <c r="AA36" s="9"/>
      <c r="AB36" s="9"/>
      <c r="AC36" s="9"/>
      <c r="AD36" s="9"/>
      <c r="AE36" s="9"/>
      <c r="AF36" s="9"/>
      <c r="AG36" s="9"/>
      <c r="AH36" s="9"/>
      <c r="AI36" s="9"/>
      <c r="AJ36" s="9"/>
      <c r="AK36" s="9"/>
      <c r="AL36" s="9"/>
      <c r="AM36" s="11">
        <f t="shared" si="2"/>
        <v>0</v>
      </c>
      <c r="AN36" s="11">
        <f t="shared" si="0"/>
        <v>0</v>
      </c>
      <c r="AO36" s="47" t="e">
        <f t="shared" si="1"/>
        <v>#DIV/0!</v>
      </c>
    </row>
    <row r="37" spans="1:41" x14ac:dyDescent="0.25">
      <c r="A37" s="10">
        <v>36</v>
      </c>
      <c r="B37" s="11">
        <f>VLOOKUP($A37,Table2[[No]:[Date Student Last Attended Program
(mm/dd/yyyy)]],2,FALSE)</f>
        <v>0</v>
      </c>
      <c r="C37" s="11">
        <f>VLOOKUP($A37,Table2[[No]:[Date Student Last Attended Program
(mm/dd/yyyy)]],4,FALSE)</f>
        <v>0</v>
      </c>
      <c r="D37" s="11">
        <f>VLOOKUP($A37,Table2[[No]:[Date Student Last Attended Program
(mm/dd/yyyy)]],14,FALSE)</f>
        <v>0</v>
      </c>
      <c r="E37" s="207">
        <f>VLOOKUP($A37,Table2[[No]:[Date Student Last Attended Program
(mm/dd/yyyy)]],17,FALSE)</f>
        <v>0</v>
      </c>
      <c r="F37" s="207">
        <f>VLOOKUP($A37,Table2[[No]:[Date Student Last Attended Program
(mm/dd/yyyy)]],18,FALSE)</f>
        <v>0</v>
      </c>
      <c r="G37" s="209">
        <f>VLOOKUP($A37,Table2[[#All],[No]:[Which Group Does Student Participate In?
(optional)]],23,FALSE)</f>
        <v>0</v>
      </c>
      <c r="H37" s="29"/>
      <c r="I37" s="29"/>
      <c r="J37" s="29"/>
      <c r="K37" s="29"/>
      <c r="L37" s="29"/>
      <c r="M37" s="29"/>
      <c r="N37" s="29"/>
      <c r="O37" s="29"/>
      <c r="P37" s="29"/>
      <c r="Q37" s="29"/>
      <c r="R37" s="29"/>
      <c r="S37" s="9"/>
      <c r="T37" s="9"/>
      <c r="U37" s="9"/>
      <c r="V37" s="9"/>
      <c r="W37" s="9"/>
      <c r="X37" s="9"/>
      <c r="Y37" s="9"/>
      <c r="Z37" s="9"/>
      <c r="AA37" s="9"/>
      <c r="AB37" s="9"/>
      <c r="AC37" s="9"/>
      <c r="AD37" s="9"/>
      <c r="AE37" s="9"/>
      <c r="AF37" s="9"/>
      <c r="AG37" s="9"/>
      <c r="AH37" s="9"/>
      <c r="AI37" s="9"/>
      <c r="AJ37" s="9"/>
      <c r="AK37" s="9"/>
      <c r="AL37" s="9"/>
      <c r="AM37" s="11">
        <f t="shared" si="2"/>
        <v>0</v>
      </c>
      <c r="AN37" s="11">
        <f t="shared" si="0"/>
        <v>0</v>
      </c>
      <c r="AO37" s="47" t="e">
        <f t="shared" si="1"/>
        <v>#DIV/0!</v>
      </c>
    </row>
    <row r="38" spans="1:41" x14ac:dyDescent="0.25">
      <c r="A38" s="10">
        <v>37</v>
      </c>
      <c r="B38" s="11">
        <f>VLOOKUP($A38,Table2[[No]:[Date Student Last Attended Program
(mm/dd/yyyy)]],2,FALSE)</f>
        <v>0</v>
      </c>
      <c r="C38" s="11">
        <f>VLOOKUP($A38,Table2[[No]:[Date Student Last Attended Program
(mm/dd/yyyy)]],4,FALSE)</f>
        <v>0</v>
      </c>
      <c r="D38" s="11">
        <f>VLOOKUP($A38,Table2[[No]:[Date Student Last Attended Program
(mm/dd/yyyy)]],14,FALSE)</f>
        <v>0</v>
      </c>
      <c r="E38" s="207">
        <f>VLOOKUP($A38,Table2[[No]:[Date Student Last Attended Program
(mm/dd/yyyy)]],17,FALSE)</f>
        <v>0</v>
      </c>
      <c r="F38" s="207">
        <f>VLOOKUP($A38,Table2[[No]:[Date Student Last Attended Program
(mm/dd/yyyy)]],18,FALSE)</f>
        <v>0</v>
      </c>
      <c r="G38" s="209">
        <f>VLOOKUP($A38,Table2[[#All],[No]:[Which Group Does Student Participate In?
(optional)]],23,FALSE)</f>
        <v>0</v>
      </c>
      <c r="H38" s="29"/>
      <c r="I38" s="29"/>
      <c r="J38" s="29"/>
      <c r="K38" s="29"/>
      <c r="L38" s="29"/>
      <c r="M38" s="29"/>
      <c r="N38" s="29"/>
      <c r="O38" s="29"/>
      <c r="P38" s="29"/>
      <c r="Q38" s="29"/>
      <c r="R38" s="29"/>
      <c r="S38" s="9"/>
      <c r="T38" s="9"/>
      <c r="U38" s="9"/>
      <c r="V38" s="9"/>
      <c r="W38" s="9"/>
      <c r="X38" s="9"/>
      <c r="Y38" s="9"/>
      <c r="Z38" s="9"/>
      <c r="AA38" s="9"/>
      <c r="AB38" s="9"/>
      <c r="AC38" s="9"/>
      <c r="AD38" s="9"/>
      <c r="AE38" s="9"/>
      <c r="AF38" s="9"/>
      <c r="AG38" s="9"/>
      <c r="AH38" s="9"/>
      <c r="AI38" s="9"/>
      <c r="AJ38" s="9"/>
      <c r="AK38" s="9"/>
      <c r="AL38" s="9"/>
      <c r="AM38" s="11">
        <f t="shared" si="2"/>
        <v>0</v>
      </c>
      <c r="AN38" s="11">
        <f t="shared" si="0"/>
        <v>0</v>
      </c>
      <c r="AO38" s="47" t="e">
        <f t="shared" si="1"/>
        <v>#DIV/0!</v>
      </c>
    </row>
    <row r="39" spans="1:41" x14ac:dyDescent="0.25">
      <c r="A39" s="10">
        <v>38</v>
      </c>
      <c r="B39" s="11">
        <f>VLOOKUP($A39,Table2[[No]:[Date Student Last Attended Program
(mm/dd/yyyy)]],2,FALSE)</f>
        <v>0</v>
      </c>
      <c r="C39" s="11">
        <f>VLOOKUP($A39,Table2[[No]:[Date Student Last Attended Program
(mm/dd/yyyy)]],4,FALSE)</f>
        <v>0</v>
      </c>
      <c r="D39" s="11">
        <f>VLOOKUP($A39,Table2[[No]:[Date Student Last Attended Program
(mm/dd/yyyy)]],14,FALSE)</f>
        <v>0</v>
      </c>
      <c r="E39" s="207">
        <f>VLOOKUP($A39,Table2[[No]:[Date Student Last Attended Program
(mm/dd/yyyy)]],17,FALSE)</f>
        <v>0</v>
      </c>
      <c r="F39" s="207">
        <f>VLOOKUP($A39,Table2[[No]:[Date Student Last Attended Program
(mm/dd/yyyy)]],18,FALSE)</f>
        <v>0</v>
      </c>
      <c r="G39" s="209">
        <f>VLOOKUP($A39,Table2[[#All],[No]:[Which Group Does Student Participate In?
(optional)]],23,FALSE)</f>
        <v>0</v>
      </c>
      <c r="H39" s="29"/>
      <c r="I39" s="29"/>
      <c r="J39" s="29"/>
      <c r="K39" s="29"/>
      <c r="L39" s="29"/>
      <c r="M39" s="29"/>
      <c r="N39" s="29"/>
      <c r="O39" s="29"/>
      <c r="P39" s="29"/>
      <c r="Q39" s="29"/>
      <c r="R39" s="29"/>
      <c r="S39" s="9"/>
      <c r="T39" s="9"/>
      <c r="U39" s="9"/>
      <c r="V39" s="9"/>
      <c r="W39" s="9"/>
      <c r="X39" s="9"/>
      <c r="Y39" s="9"/>
      <c r="Z39" s="9"/>
      <c r="AA39" s="9"/>
      <c r="AB39" s="9"/>
      <c r="AC39" s="9"/>
      <c r="AD39" s="9"/>
      <c r="AE39" s="9"/>
      <c r="AF39" s="9"/>
      <c r="AG39" s="9"/>
      <c r="AH39" s="9"/>
      <c r="AI39" s="9"/>
      <c r="AJ39" s="9"/>
      <c r="AK39" s="9"/>
      <c r="AL39" s="9"/>
      <c r="AM39" s="11">
        <f t="shared" si="2"/>
        <v>0</v>
      </c>
      <c r="AN39" s="11">
        <f t="shared" si="0"/>
        <v>0</v>
      </c>
      <c r="AO39" s="47" t="e">
        <f t="shared" si="1"/>
        <v>#DIV/0!</v>
      </c>
    </row>
    <row r="40" spans="1:41" x14ac:dyDescent="0.25">
      <c r="A40" s="10">
        <v>39</v>
      </c>
      <c r="B40" s="11">
        <f>VLOOKUP($A40,Table2[[No]:[Date Student Last Attended Program
(mm/dd/yyyy)]],2,FALSE)</f>
        <v>0</v>
      </c>
      <c r="C40" s="11">
        <f>VLOOKUP($A40,Table2[[No]:[Date Student Last Attended Program
(mm/dd/yyyy)]],4,FALSE)</f>
        <v>0</v>
      </c>
      <c r="D40" s="11">
        <f>VLOOKUP($A40,Table2[[No]:[Date Student Last Attended Program
(mm/dd/yyyy)]],14,FALSE)</f>
        <v>0</v>
      </c>
      <c r="E40" s="207">
        <f>VLOOKUP($A40,Table2[[No]:[Date Student Last Attended Program
(mm/dd/yyyy)]],17,FALSE)</f>
        <v>0</v>
      </c>
      <c r="F40" s="207">
        <f>VLOOKUP($A40,Table2[[No]:[Date Student Last Attended Program
(mm/dd/yyyy)]],18,FALSE)</f>
        <v>0</v>
      </c>
      <c r="G40" s="209">
        <f>VLOOKUP($A40,Table2[[#All],[No]:[Which Group Does Student Participate In?
(optional)]],23,FALSE)</f>
        <v>0</v>
      </c>
      <c r="H40" s="29"/>
      <c r="I40" s="29"/>
      <c r="J40" s="29"/>
      <c r="K40" s="29"/>
      <c r="L40" s="29"/>
      <c r="M40" s="29"/>
      <c r="N40" s="29"/>
      <c r="O40" s="29"/>
      <c r="P40" s="29"/>
      <c r="Q40" s="29"/>
      <c r="R40" s="29"/>
      <c r="S40" s="9"/>
      <c r="T40" s="9"/>
      <c r="U40" s="9"/>
      <c r="V40" s="9"/>
      <c r="W40" s="9"/>
      <c r="X40" s="9"/>
      <c r="Y40" s="9"/>
      <c r="Z40" s="9"/>
      <c r="AA40" s="9"/>
      <c r="AB40" s="9"/>
      <c r="AC40" s="9"/>
      <c r="AD40" s="9"/>
      <c r="AE40" s="9"/>
      <c r="AF40" s="9"/>
      <c r="AG40" s="9"/>
      <c r="AH40" s="9"/>
      <c r="AI40" s="9"/>
      <c r="AJ40" s="9"/>
      <c r="AK40" s="9"/>
      <c r="AL40" s="9"/>
      <c r="AM40" s="11">
        <f t="shared" si="2"/>
        <v>0</v>
      </c>
      <c r="AN40" s="11">
        <f t="shared" si="0"/>
        <v>0</v>
      </c>
      <c r="AO40" s="47" t="e">
        <f t="shared" si="1"/>
        <v>#DIV/0!</v>
      </c>
    </row>
    <row r="41" spans="1:41" x14ac:dyDescent="0.25">
      <c r="A41" s="10">
        <v>40</v>
      </c>
      <c r="B41" s="11">
        <f>VLOOKUP($A41,Table2[[No]:[Date Student Last Attended Program
(mm/dd/yyyy)]],2,FALSE)</f>
        <v>0</v>
      </c>
      <c r="C41" s="11">
        <f>VLOOKUP($A41,Table2[[No]:[Date Student Last Attended Program
(mm/dd/yyyy)]],4,FALSE)</f>
        <v>0</v>
      </c>
      <c r="D41" s="11">
        <f>VLOOKUP($A41,Table2[[No]:[Date Student Last Attended Program
(mm/dd/yyyy)]],14,FALSE)</f>
        <v>0</v>
      </c>
      <c r="E41" s="207">
        <f>VLOOKUP($A41,Table2[[No]:[Date Student Last Attended Program
(mm/dd/yyyy)]],17,FALSE)</f>
        <v>0</v>
      </c>
      <c r="F41" s="207">
        <f>VLOOKUP($A41,Table2[[No]:[Date Student Last Attended Program
(mm/dd/yyyy)]],18,FALSE)</f>
        <v>0</v>
      </c>
      <c r="G41" s="209">
        <f>VLOOKUP($A41,Table2[[#All],[No]:[Which Group Does Student Participate In?
(optional)]],23,FALSE)</f>
        <v>0</v>
      </c>
      <c r="H41" s="29"/>
      <c r="I41" s="29"/>
      <c r="J41" s="29"/>
      <c r="K41" s="29"/>
      <c r="L41" s="29"/>
      <c r="M41" s="29"/>
      <c r="N41" s="29"/>
      <c r="O41" s="29"/>
      <c r="P41" s="29"/>
      <c r="Q41" s="29"/>
      <c r="R41" s="29"/>
      <c r="S41" s="9"/>
      <c r="T41" s="9"/>
      <c r="U41" s="9"/>
      <c r="V41" s="9"/>
      <c r="W41" s="9"/>
      <c r="X41" s="9"/>
      <c r="Y41" s="9"/>
      <c r="Z41" s="9"/>
      <c r="AA41" s="9"/>
      <c r="AB41" s="9"/>
      <c r="AC41" s="9"/>
      <c r="AD41" s="9"/>
      <c r="AE41" s="9"/>
      <c r="AF41" s="9"/>
      <c r="AG41" s="9"/>
      <c r="AH41" s="9"/>
      <c r="AI41" s="9"/>
      <c r="AJ41" s="9"/>
      <c r="AK41" s="9"/>
      <c r="AL41" s="9"/>
      <c r="AM41" s="11">
        <f t="shared" si="2"/>
        <v>0</v>
      </c>
      <c r="AN41" s="11">
        <f t="shared" si="0"/>
        <v>0</v>
      </c>
      <c r="AO41" s="47" t="e">
        <f t="shared" si="1"/>
        <v>#DIV/0!</v>
      </c>
    </row>
    <row r="42" spans="1:41" x14ac:dyDescent="0.25">
      <c r="A42" s="10">
        <v>41</v>
      </c>
      <c r="B42" s="11">
        <f>VLOOKUP($A42,Table2[[No]:[Date Student Last Attended Program
(mm/dd/yyyy)]],2,FALSE)</f>
        <v>0</v>
      </c>
      <c r="C42" s="11">
        <f>VLOOKUP($A42,Table2[[No]:[Date Student Last Attended Program
(mm/dd/yyyy)]],4,FALSE)</f>
        <v>0</v>
      </c>
      <c r="D42" s="11">
        <f>VLOOKUP($A42,Table2[[No]:[Date Student Last Attended Program
(mm/dd/yyyy)]],14,FALSE)</f>
        <v>0</v>
      </c>
      <c r="E42" s="207">
        <f>VLOOKUP($A42,Table2[[No]:[Date Student Last Attended Program
(mm/dd/yyyy)]],17,FALSE)</f>
        <v>0</v>
      </c>
      <c r="F42" s="207">
        <f>VLOOKUP($A42,Table2[[No]:[Date Student Last Attended Program
(mm/dd/yyyy)]],18,FALSE)</f>
        <v>0</v>
      </c>
      <c r="G42" s="209">
        <f>VLOOKUP($A42,Table2[[#All],[No]:[Which Group Does Student Participate In?
(optional)]],23,FALSE)</f>
        <v>0</v>
      </c>
      <c r="H42" s="29"/>
      <c r="I42" s="29"/>
      <c r="J42" s="29"/>
      <c r="K42" s="29"/>
      <c r="L42" s="29"/>
      <c r="M42" s="29"/>
      <c r="N42" s="29"/>
      <c r="O42" s="29"/>
      <c r="P42" s="29"/>
      <c r="Q42" s="29"/>
      <c r="R42" s="29"/>
      <c r="S42" s="9"/>
      <c r="T42" s="9"/>
      <c r="U42" s="9"/>
      <c r="V42" s="9"/>
      <c r="W42" s="9"/>
      <c r="X42" s="9"/>
      <c r="Y42" s="9"/>
      <c r="Z42" s="9"/>
      <c r="AA42" s="9"/>
      <c r="AB42" s="9"/>
      <c r="AC42" s="9"/>
      <c r="AD42" s="9"/>
      <c r="AE42" s="9"/>
      <c r="AF42" s="9"/>
      <c r="AG42" s="9"/>
      <c r="AH42" s="9"/>
      <c r="AI42" s="9"/>
      <c r="AJ42" s="9"/>
      <c r="AK42" s="9"/>
      <c r="AL42" s="9"/>
      <c r="AM42" s="11">
        <f t="shared" si="2"/>
        <v>0</v>
      </c>
      <c r="AN42" s="11">
        <f t="shared" si="0"/>
        <v>0</v>
      </c>
      <c r="AO42" s="47" t="e">
        <f t="shared" si="1"/>
        <v>#DIV/0!</v>
      </c>
    </row>
    <row r="43" spans="1:41" x14ac:dyDescent="0.25">
      <c r="A43" s="10">
        <v>42</v>
      </c>
      <c r="B43" s="11">
        <f>VLOOKUP($A43,Table2[[No]:[Date Student Last Attended Program
(mm/dd/yyyy)]],2,FALSE)</f>
        <v>0</v>
      </c>
      <c r="C43" s="11">
        <f>VLOOKUP($A43,Table2[[No]:[Date Student Last Attended Program
(mm/dd/yyyy)]],4,FALSE)</f>
        <v>0</v>
      </c>
      <c r="D43" s="11">
        <f>VLOOKUP($A43,Table2[[No]:[Date Student Last Attended Program
(mm/dd/yyyy)]],14,FALSE)</f>
        <v>0</v>
      </c>
      <c r="E43" s="207">
        <f>VLOOKUP($A43,Table2[[No]:[Date Student Last Attended Program
(mm/dd/yyyy)]],17,FALSE)</f>
        <v>0</v>
      </c>
      <c r="F43" s="207">
        <f>VLOOKUP($A43,Table2[[No]:[Date Student Last Attended Program
(mm/dd/yyyy)]],18,FALSE)</f>
        <v>0</v>
      </c>
      <c r="G43" s="209">
        <f>VLOOKUP($A43,Table2[[#All],[No]:[Which Group Does Student Participate In?
(optional)]],23,FALSE)</f>
        <v>0</v>
      </c>
      <c r="H43" s="29"/>
      <c r="I43" s="29"/>
      <c r="J43" s="29"/>
      <c r="K43" s="29"/>
      <c r="L43" s="29"/>
      <c r="M43" s="29"/>
      <c r="N43" s="29"/>
      <c r="O43" s="29"/>
      <c r="P43" s="29"/>
      <c r="Q43" s="29"/>
      <c r="R43" s="29"/>
      <c r="S43" s="9"/>
      <c r="T43" s="9"/>
      <c r="U43" s="9"/>
      <c r="V43" s="9"/>
      <c r="W43" s="9"/>
      <c r="X43" s="9"/>
      <c r="Y43" s="9"/>
      <c r="Z43" s="9"/>
      <c r="AA43" s="9"/>
      <c r="AB43" s="9"/>
      <c r="AC43" s="9"/>
      <c r="AD43" s="9"/>
      <c r="AE43" s="9"/>
      <c r="AF43" s="9"/>
      <c r="AG43" s="9"/>
      <c r="AH43" s="9"/>
      <c r="AI43" s="9"/>
      <c r="AJ43" s="9"/>
      <c r="AK43" s="9"/>
      <c r="AL43" s="9"/>
      <c r="AM43" s="11">
        <f t="shared" si="2"/>
        <v>0</v>
      </c>
      <c r="AN43" s="11">
        <f t="shared" si="0"/>
        <v>0</v>
      </c>
      <c r="AO43" s="47" t="e">
        <f t="shared" si="1"/>
        <v>#DIV/0!</v>
      </c>
    </row>
    <row r="44" spans="1:41" x14ac:dyDescent="0.25">
      <c r="A44" s="10">
        <v>43</v>
      </c>
      <c r="B44" s="11">
        <f>VLOOKUP($A44,Table2[[No]:[Date Student Last Attended Program
(mm/dd/yyyy)]],2,FALSE)</f>
        <v>0</v>
      </c>
      <c r="C44" s="11">
        <f>VLOOKUP($A44,Table2[[No]:[Date Student Last Attended Program
(mm/dd/yyyy)]],4,FALSE)</f>
        <v>0</v>
      </c>
      <c r="D44" s="11">
        <f>VLOOKUP($A44,Table2[[No]:[Date Student Last Attended Program
(mm/dd/yyyy)]],14,FALSE)</f>
        <v>0</v>
      </c>
      <c r="E44" s="207">
        <f>VLOOKUP($A44,Table2[[No]:[Date Student Last Attended Program
(mm/dd/yyyy)]],17,FALSE)</f>
        <v>0</v>
      </c>
      <c r="F44" s="207">
        <f>VLOOKUP($A44,Table2[[No]:[Date Student Last Attended Program
(mm/dd/yyyy)]],18,FALSE)</f>
        <v>0</v>
      </c>
      <c r="G44" s="209">
        <f>VLOOKUP($A44,Table2[[#All],[No]:[Which Group Does Student Participate In?
(optional)]],23,FALSE)</f>
        <v>0</v>
      </c>
      <c r="H44" s="29"/>
      <c r="I44" s="29"/>
      <c r="J44" s="29"/>
      <c r="K44" s="29"/>
      <c r="L44" s="29"/>
      <c r="M44" s="29"/>
      <c r="N44" s="29"/>
      <c r="O44" s="29"/>
      <c r="P44" s="29"/>
      <c r="Q44" s="29"/>
      <c r="R44" s="29"/>
      <c r="S44" s="9"/>
      <c r="T44" s="9"/>
      <c r="U44" s="9"/>
      <c r="V44" s="9"/>
      <c r="W44" s="9"/>
      <c r="X44" s="9"/>
      <c r="Y44" s="9"/>
      <c r="Z44" s="9"/>
      <c r="AA44" s="9"/>
      <c r="AB44" s="9"/>
      <c r="AC44" s="9"/>
      <c r="AD44" s="9"/>
      <c r="AE44" s="9"/>
      <c r="AF44" s="9"/>
      <c r="AG44" s="9"/>
      <c r="AH44" s="9"/>
      <c r="AI44" s="9"/>
      <c r="AJ44" s="9"/>
      <c r="AK44" s="9"/>
      <c r="AL44" s="9"/>
      <c r="AM44" s="11">
        <f t="shared" si="2"/>
        <v>0</v>
      </c>
      <c r="AN44" s="11">
        <f t="shared" si="0"/>
        <v>0</v>
      </c>
      <c r="AO44" s="47" t="e">
        <f t="shared" si="1"/>
        <v>#DIV/0!</v>
      </c>
    </row>
    <row r="45" spans="1:41" x14ac:dyDescent="0.25">
      <c r="A45" s="10">
        <v>44</v>
      </c>
      <c r="B45" s="11">
        <f>VLOOKUP($A45,Table2[[No]:[Date Student Last Attended Program
(mm/dd/yyyy)]],2,FALSE)</f>
        <v>0</v>
      </c>
      <c r="C45" s="11">
        <f>VLOOKUP($A45,Table2[[No]:[Date Student Last Attended Program
(mm/dd/yyyy)]],4,FALSE)</f>
        <v>0</v>
      </c>
      <c r="D45" s="11">
        <f>VLOOKUP($A45,Table2[[No]:[Date Student Last Attended Program
(mm/dd/yyyy)]],14,FALSE)</f>
        <v>0</v>
      </c>
      <c r="E45" s="207">
        <f>VLOOKUP($A45,Table2[[No]:[Date Student Last Attended Program
(mm/dd/yyyy)]],17,FALSE)</f>
        <v>0</v>
      </c>
      <c r="F45" s="207">
        <f>VLOOKUP($A45,Table2[[No]:[Date Student Last Attended Program
(mm/dd/yyyy)]],18,FALSE)</f>
        <v>0</v>
      </c>
      <c r="G45" s="209">
        <f>VLOOKUP($A45,Table2[[#All],[No]:[Which Group Does Student Participate In?
(optional)]],23,FALSE)</f>
        <v>0</v>
      </c>
      <c r="H45" s="29"/>
      <c r="I45" s="29"/>
      <c r="J45" s="29"/>
      <c r="K45" s="29"/>
      <c r="L45" s="29"/>
      <c r="M45" s="29"/>
      <c r="N45" s="29"/>
      <c r="O45" s="29"/>
      <c r="P45" s="29"/>
      <c r="Q45" s="29"/>
      <c r="R45" s="29"/>
      <c r="S45" s="9"/>
      <c r="T45" s="9"/>
      <c r="U45" s="9"/>
      <c r="V45" s="9"/>
      <c r="W45" s="9"/>
      <c r="X45" s="9"/>
      <c r="Y45" s="9"/>
      <c r="Z45" s="9"/>
      <c r="AA45" s="9"/>
      <c r="AB45" s="9"/>
      <c r="AC45" s="9"/>
      <c r="AD45" s="9"/>
      <c r="AE45" s="9"/>
      <c r="AF45" s="9"/>
      <c r="AG45" s="9"/>
      <c r="AH45" s="9"/>
      <c r="AI45" s="9"/>
      <c r="AJ45" s="9"/>
      <c r="AK45" s="9"/>
      <c r="AL45" s="9"/>
      <c r="AM45" s="11">
        <f t="shared" si="2"/>
        <v>0</v>
      </c>
      <c r="AN45" s="11">
        <f t="shared" si="0"/>
        <v>0</v>
      </c>
      <c r="AO45" s="47" t="e">
        <f t="shared" si="1"/>
        <v>#DIV/0!</v>
      </c>
    </row>
    <row r="46" spans="1:41" x14ac:dyDescent="0.25">
      <c r="A46" s="10">
        <v>45</v>
      </c>
      <c r="B46" s="11">
        <f>VLOOKUP($A46,Table2[[No]:[Date Student Last Attended Program
(mm/dd/yyyy)]],2,FALSE)</f>
        <v>0</v>
      </c>
      <c r="C46" s="11">
        <f>VLOOKUP($A46,Table2[[No]:[Date Student Last Attended Program
(mm/dd/yyyy)]],4,FALSE)</f>
        <v>0</v>
      </c>
      <c r="D46" s="11">
        <f>VLOOKUP($A46,Table2[[No]:[Date Student Last Attended Program
(mm/dd/yyyy)]],14,FALSE)</f>
        <v>0</v>
      </c>
      <c r="E46" s="207">
        <f>VLOOKUP($A46,Table2[[No]:[Date Student Last Attended Program
(mm/dd/yyyy)]],17,FALSE)</f>
        <v>0</v>
      </c>
      <c r="F46" s="207">
        <f>VLOOKUP($A46,Table2[[No]:[Date Student Last Attended Program
(mm/dd/yyyy)]],18,FALSE)</f>
        <v>0</v>
      </c>
      <c r="G46" s="209">
        <f>VLOOKUP($A46,Table2[[#All],[No]:[Which Group Does Student Participate In?
(optional)]],23,FALSE)</f>
        <v>0</v>
      </c>
      <c r="H46" s="29"/>
      <c r="I46" s="29"/>
      <c r="J46" s="29"/>
      <c r="K46" s="29"/>
      <c r="L46" s="29"/>
      <c r="M46" s="29"/>
      <c r="N46" s="29"/>
      <c r="O46" s="29"/>
      <c r="P46" s="29"/>
      <c r="Q46" s="29"/>
      <c r="R46" s="29"/>
      <c r="S46" s="9"/>
      <c r="T46" s="9"/>
      <c r="U46" s="9"/>
      <c r="V46" s="9"/>
      <c r="W46" s="9"/>
      <c r="X46" s="9"/>
      <c r="Y46" s="9"/>
      <c r="Z46" s="9"/>
      <c r="AA46" s="9"/>
      <c r="AB46" s="9"/>
      <c r="AC46" s="9"/>
      <c r="AD46" s="9"/>
      <c r="AE46" s="9"/>
      <c r="AF46" s="9"/>
      <c r="AG46" s="9"/>
      <c r="AH46" s="9"/>
      <c r="AI46" s="9"/>
      <c r="AJ46" s="9"/>
      <c r="AK46" s="9"/>
      <c r="AL46" s="9"/>
      <c r="AM46" s="11">
        <f t="shared" si="2"/>
        <v>0</v>
      </c>
      <c r="AN46" s="11">
        <f t="shared" si="0"/>
        <v>0</v>
      </c>
      <c r="AO46" s="47" t="e">
        <f t="shared" si="1"/>
        <v>#DIV/0!</v>
      </c>
    </row>
    <row r="47" spans="1:41" x14ac:dyDescent="0.25">
      <c r="A47" s="10">
        <v>46</v>
      </c>
      <c r="B47" s="11">
        <f>VLOOKUP($A47,Table2[[No]:[Date Student Last Attended Program
(mm/dd/yyyy)]],2,FALSE)</f>
        <v>0</v>
      </c>
      <c r="C47" s="11">
        <f>VLOOKUP($A47,Table2[[No]:[Date Student Last Attended Program
(mm/dd/yyyy)]],4,FALSE)</f>
        <v>0</v>
      </c>
      <c r="D47" s="11">
        <f>VLOOKUP($A47,Table2[[No]:[Date Student Last Attended Program
(mm/dd/yyyy)]],14,FALSE)</f>
        <v>0</v>
      </c>
      <c r="E47" s="207">
        <f>VLOOKUP($A47,Table2[[No]:[Date Student Last Attended Program
(mm/dd/yyyy)]],17,FALSE)</f>
        <v>0</v>
      </c>
      <c r="F47" s="207">
        <f>VLOOKUP($A47,Table2[[No]:[Date Student Last Attended Program
(mm/dd/yyyy)]],18,FALSE)</f>
        <v>0</v>
      </c>
      <c r="G47" s="209">
        <f>VLOOKUP($A47,Table2[[#All],[No]:[Which Group Does Student Participate In?
(optional)]],23,FALSE)</f>
        <v>0</v>
      </c>
      <c r="H47" s="29"/>
      <c r="I47" s="29"/>
      <c r="J47" s="29"/>
      <c r="K47" s="29"/>
      <c r="L47" s="29"/>
      <c r="M47" s="29"/>
      <c r="N47" s="29"/>
      <c r="O47" s="29"/>
      <c r="P47" s="29"/>
      <c r="Q47" s="29"/>
      <c r="R47" s="29"/>
      <c r="S47" s="9"/>
      <c r="T47" s="9"/>
      <c r="U47" s="9"/>
      <c r="V47" s="9"/>
      <c r="W47" s="9"/>
      <c r="X47" s="9"/>
      <c r="Y47" s="9"/>
      <c r="Z47" s="9"/>
      <c r="AA47" s="9"/>
      <c r="AB47" s="9"/>
      <c r="AC47" s="9"/>
      <c r="AD47" s="9"/>
      <c r="AE47" s="9"/>
      <c r="AF47" s="9"/>
      <c r="AG47" s="9"/>
      <c r="AH47" s="9"/>
      <c r="AI47" s="9"/>
      <c r="AJ47" s="9"/>
      <c r="AK47" s="9"/>
      <c r="AL47" s="9"/>
      <c r="AM47" s="11">
        <f t="shared" si="2"/>
        <v>0</v>
      </c>
      <c r="AN47" s="11">
        <f t="shared" si="0"/>
        <v>0</v>
      </c>
      <c r="AO47" s="47" t="e">
        <f t="shared" si="1"/>
        <v>#DIV/0!</v>
      </c>
    </row>
    <row r="48" spans="1:41" x14ac:dyDescent="0.25">
      <c r="A48" s="10">
        <v>47</v>
      </c>
      <c r="B48" s="11">
        <f>VLOOKUP($A48,Table2[[No]:[Date Student Last Attended Program
(mm/dd/yyyy)]],2,FALSE)</f>
        <v>0</v>
      </c>
      <c r="C48" s="11">
        <f>VLOOKUP($A48,Table2[[No]:[Date Student Last Attended Program
(mm/dd/yyyy)]],4,FALSE)</f>
        <v>0</v>
      </c>
      <c r="D48" s="11">
        <f>VLOOKUP($A48,Table2[[No]:[Date Student Last Attended Program
(mm/dd/yyyy)]],14,FALSE)</f>
        <v>0</v>
      </c>
      <c r="E48" s="207">
        <f>VLOOKUP($A48,Table2[[No]:[Date Student Last Attended Program
(mm/dd/yyyy)]],17,FALSE)</f>
        <v>0</v>
      </c>
      <c r="F48" s="207">
        <f>VLOOKUP($A48,Table2[[No]:[Date Student Last Attended Program
(mm/dd/yyyy)]],18,FALSE)</f>
        <v>0</v>
      </c>
      <c r="G48" s="209">
        <f>VLOOKUP($A48,Table2[[#All],[No]:[Which Group Does Student Participate In?
(optional)]],23,FALSE)</f>
        <v>0</v>
      </c>
      <c r="H48" s="29"/>
      <c r="I48" s="29"/>
      <c r="J48" s="29"/>
      <c r="K48" s="29"/>
      <c r="L48" s="29"/>
      <c r="M48" s="29"/>
      <c r="N48" s="29"/>
      <c r="O48" s="29"/>
      <c r="P48" s="29"/>
      <c r="Q48" s="29"/>
      <c r="R48" s="29"/>
      <c r="S48" s="9"/>
      <c r="T48" s="9"/>
      <c r="U48" s="9"/>
      <c r="V48" s="9"/>
      <c r="W48" s="9"/>
      <c r="X48" s="9"/>
      <c r="Y48" s="9"/>
      <c r="Z48" s="9"/>
      <c r="AA48" s="9"/>
      <c r="AB48" s="9"/>
      <c r="AC48" s="9"/>
      <c r="AD48" s="9"/>
      <c r="AE48" s="9"/>
      <c r="AF48" s="9"/>
      <c r="AG48" s="9"/>
      <c r="AH48" s="9"/>
      <c r="AI48" s="9"/>
      <c r="AJ48" s="9"/>
      <c r="AK48" s="9"/>
      <c r="AL48" s="9"/>
      <c r="AM48" s="11">
        <f t="shared" si="2"/>
        <v>0</v>
      </c>
      <c r="AN48" s="11">
        <f t="shared" si="0"/>
        <v>0</v>
      </c>
      <c r="AO48" s="47" t="e">
        <f t="shared" si="1"/>
        <v>#DIV/0!</v>
      </c>
    </row>
    <row r="49" spans="1:41" x14ac:dyDescent="0.25">
      <c r="A49" s="10">
        <v>48</v>
      </c>
      <c r="B49" s="11">
        <f>VLOOKUP($A49,Table2[[No]:[Date Student Last Attended Program
(mm/dd/yyyy)]],2,FALSE)</f>
        <v>0</v>
      </c>
      <c r="C49" s="11">
        <f>VLOOKUP($A49,Table2[[No]:[Date Student Last Attended Program
(mm/dd/yyyy)]],4,FALSE)</f>
        <v>0</v>
      </c>
      <c r="D49" s="11">
        <f>VLOOKUP($A49,Table2[[No]:[Date Student Last Attended Program
(mm/dd/yyyy)]],14,FALSE)</f>
        <v>0</v>
      </c>
      <c r="E49" s="207">
        <f>VLOOKUP($A49,Table2[[No]:[Date Student Last Attended Program
(mm/dd/yyyy)]],17,FALSE)</f>
        <v>0</v>
      </c>
      <c r="F49" s="207">
        <f>VLOOKUP($A49,Table2[[No]:[Date Student Last Attended Program
(mm/dd/yyyy)]],18,FALSE)</f>
        <v>0</v>
      </c>
      <c r="G49" s="209">
        <f>VLOOKUP($A49,Table2[[#All],[No]:[Which Group Does Student Participate In?
(optional)]],23,FALSE)</f>
        <v>0</v>
      </c>
      <c r="H49" s="29"/>
      <c r="I49" s="29"/>
      <c r="J49" s="29"/>
      <c r="K49" s="29"/>
      <c r="L49" s="29"/>
      <c r="M49" s="29"/>
      <c r="N49" s="29"/>
      <c r="O49" s="29"/>
      <c r="P49" s="29"/>
      <c r="Q49" s="29"/>
      <c r="R49" s="29"/>
      <c r="S49" s="9"/>
      <c r="T49" s="9"/>
      <c r="U49" s="9"/>
      <c r="V49" s="9"/>
      <c r="W49" s="9"/>
      <c r="X49" s="9"/>
      <c r="Y49" s="9"/>
      <c r="Z49" s="9"/>
      <c r="AA49" s="9"/>
      <c r="AB49" s="9"/>
      <c r="AC49" s="9"/>
      <c r="AD49" s="9"/>
      <c r="AE49" s="9"/>
      <c r="AF49" s="9"/>
      <c r="AG49" s="9"/>
      <c r="AH49" s="9"/>
      <c r="AI49" s="9"/>
      <c r="AJ49" s="9"/>
      <c r="AK49" s="9"/>
      <c r="AL49" s="9"/>
      <c r="AM49" s="11">
        <f t="shared" si="2"/>
        <v>0</v>
      </c>
      <c r="AN49" s="11">
        <f t="shared" si="0"/>
        <v>0</v>
      </c>
      <c r="AO49" s="47" t="e">
        <f t="shared" si="1"/>
        <v>#DIV/0!</v>
      </c>
    </row>
    <row r="50" spans="1:41" x14ac:dyDescent="0.25">
      <c r="A50" s="10">
        <v>49</v>
      </c>
      <c r="B50" s="11">
        <f>VLOOKUP($A50,Table2[[No]:[Date Student Last Attended Program
(mm/dd/yyyy)]],2,FALSE)</f>
        <v>0</v>
      </c>
      <c r="C50" s="11">
        <f>VLOOKUP($A50,Table2[[No]:[Date Student Last Attended Program
(mm/dd/yyyy)]],4,FALSE)</f>
        <v>0</v>
      </c>
      <c r="D50" s="11">
        <f>VLOOKUP($A50,Table2[[No]:[Date Student Last Attended Program
(mm/dd/yyyy)]],14,FALSE)</f>
        <v>0</v>
      </c>
      <c r="E50" s="207">
        <f>VLOOKUP($A50,Table2[[No]:[Date Student Last Attended Program
(mm/dd/yyyy)]],17,FALSE)</f>
        <v>0</v>
      </c>
      <c r="F50" s="207">
        <f>VLOOKUP($A50,Table2[[No]:[Date Student Last Attended Program
(mm/dd/yyyy)]],18,FALSE)</f>
        <v>0</v>
      </c>
      <c r="G50" s="209">
        <f>VLOOKUP($A50,Table2[[#All],[No]:[Which Group Does Student Participate In?
(optional)]],23,FALSE)</f>
        <v>0</v>
      </c>
      <c r="H50" s="29"/>
      <c r="I50" s="29"/>
      <c r="J50" s="29"/>
      <c r="K50" s="29"/>
      <c r="L50" s="29"/>
      <c r="M50" s="29"/>
      <c r="N50" s="29"/>
      <c r="O50" s="29"/>
      <c r="P50" s="29"/>
      <c r="Q50" s="29"/>
      <c r="R50" s="29"/>
      <c r="S50" s="9"/>
      <c r="T50" s="9"/>
      <c r="U50" s="9"/>
      <c r="V50" s="9"/>
      <c r="W50" s="9"/>
      <c r="X50" s="9"/>
      <c r="Y50" s="9"/>
      <c r="Z50" s="9"/>
      <c r="AA50" s="9"/>
      <c r="AB50" s="9"/>
      <c r="AC50" s="9"/>
      <c r="AD50" s="9"/>
      <c r="AE50" s="9"/>
      <c r="AF50" s="9"/>
      <c r="AG50" s="9"/>
      <c r="AH50" s="9"/>
      <c r="AI50" s="9"/>
      <c r="AJ50" s="9"/>
      <c r="AK50" s="9"/>
      <c r="AL50" s="9"/>
      <c r="AM50" s="11">
        <f t="shared" si="2"/>
        <v>0</v>
      </c>
      <c r="AN50" s="11">
        <f t="shared" si="0"/>
        <v>0</v>
      </c>
      <c r="AO50" s="47" t="e">
        <f t="shared" si="1"/>
        <v>#DIV/0!</v>
      </c>
    </row>
    <row r="51" spans="1:41" x14ac:dyDescent="0.25">
      <c r="A51" s="10">
        <v>50</v>
      </c>
      <c r="B51" s="11">
        <f>VLOOKUP($A51,Table2[[No]:[Date Student Last Attended Program
(mm/dd/yyyy)]],2,FALSE)</f>
        <v>0</v>
      </c>
      <c r="C51" s="11">
        <f>VLOOKUP($A51,Table2[[No]:[Date Student Last Attended Program
(mm/dd/yyyy)]],4,FALSE)</f>
        <v>0</v>
      </c>
      <c r="D51" s="11">
        <f>VLOOKUP($A51,Table2[[No]:[Date Student Last Attended Program
(mm/dd/yyyy)]],14,FALSE)</f>
        <v>0</v>
      </c>
      <c r="E51" s="207">
        <f>VLOOKUP($A51,Table2[[No]:[Date Student Last Attended Program
(mm/dd/yyyy)]],17,FALSE)</f>
        <v>0</v>
      </c>
      <c r="F51" s="207">
        <f>VLOOKUP($A51,Table2[[No]:[Date Student Last Attended Program
(mm/dd/yyyy)]],18,FALSE)</f>
        <v>0</v>
      </c>
      <c r="G51" s="209">
        <f>VLOOKUP($A51,Table2[[#All],[No]:[Which Group Does Student Participate In?
(optional)]],23,FALSE)</f>
        <v>0</v>
      </c>
      <c r="H51" s="29"/>
      <c r="I51" s="29"/>
      <c r="J51" s="29"/>
      <c r="K51" s="29"/>
      <c r="L51" s="29"/>
      <c r="M51" s="29"/>
      <c r="N51" s="29"/>
      <c r="O51" s="29"/>
      <c r="P51" s="29"/>
      <c r="Q51" s="29"/>
      <c r="R51" s="29"/>
      <c r="S51" s="9"/>
      <c r="T51" s="9"/>
      <c r="U51" s="9"/>
      <c r="V51" s="9"/>
      <c r="W51" s="9"/>
      <c r="X51" s="9"/>
      <c r="Y51" s="9"/>
      <c r="Z51" s="9"/>
      <c r="AA51" s="9"/>
      <c r="AB51" s="9"/>
      <c r="AC51" s="9"/>
      <c r="AD51" s="9"/>
      <c r="AE51" s="9"/>
      <c r="AF51" s="9"/>
      <c r="AG51" s="9"/>
      <c r="AH51" s="9"/>
      <c r="AI51" s="9"/>
      <c r="AJ51" s="9"/>
      <c r="AK51" s="9"/>
      <c r="AL51" s="9"/>
      <c r="AM51" s="11">
        <f t="shared" si="2"/>
        <v>0</v>
      </c>
      <c r="AN51" s="11">
        <f t="shared" si="0"/>
        <v>0</v>
      </c>
      <c r="AO51" s="47" t="e">
        <f t="shared" si="1"/>
        <v>#DIV/0!</v>
      </c>
    </row>
    <row r="52" spans="1:41" x14ac:dyDescent="0.25">
      <c r="A52" s="10">
        <v>51</v>
      </c>
      <c r="B52" s="11">
        <f>VLOOKUP($A52,Table2[[No]:[Date Student Last Attended Program
(mm/dd/yyyy)]],2,FALSE)</f>
        <v>0</v>
      </c>
      <c r="C52" s="11">
        <f>VLOOKUP($A52,Table2[[No]:[Date Student Last Attended Program
(mm/dd/yyyy)]],4,FALSE)</f>
        <v>0</v>
      </c>
      <c r="D52" s="11">
        <f>VLOOKUP($A52,Table2[[No]:[Date Student Last Attended Program
(mm/dd/yyyy)]],14,FALSE)</f>
        <v>0</v>
      </c>
      <c r="E52" s="207">
        <f>VLOOKUP($A52,Table2[[No]:[Date Student Last Attended Program
(mm/dd/yyyy)]],17,FALSE)</f>
        <v>0</v>
      </c>
      <c r="F52" s="207">
        <f>VLOOKUP($A52,Table2[[No]:[Date Student Last Attended Program
(mm/dd/yyyy)]],18,FALSE)</f>
        <v>0</v>
      </c>
      <c r="G52" s="209">
        <f>VLOOKUP($A52,Table2[[#All],[No]:[Which Group Does Student Participate In?
(optional)]],23,FALSE)</f>
        <v>0</v>
      </c>
      <c r="H52" s="29"/>
      <c r="I52" s="29"/>
      <c r="J52" s="29"/>
      <c r="K52" s="29"/>
      <c r="L52" s="29"/>
      <c r="M52" s="29"/>
      <c r="N52" s="29"/>
      <c r="O52" s="29"/>
      <c r="P52" s="29"/>
      <c r="Q52" s="29"/>
      <c r="R52" s="29"/>
      <c r="S52" s="9"/>
      <c r="T52" s="9"/>
      <c r="U52" s="9"/>
      <c r="V52" s="9"/>
      <c r="W52" s="9"/>
      <c r="X52" s="9"/>
      <c r="Y52" s="9"/>
      <c r="Z52" s="9"/>
      <c r="AA52" s="9"/>
      <c r="AB52" s="9"/>
      <c r="AC52" s="9"/>
      <c r="AD52" s="9"/>
      <c r="AE52" s="9"/>
      <c r="AF52" s="9"/>
      <c r="AG52" s="9"/>
      <c r="AH52" s="9"/>
      <c r="AI52" s="9"/>
      <c r="AJ52" s="9"/>
      <c r="AK52" s="9"/>
      <c r="AL52" s="9"/>
      <c r="AM52" s="11">
        <f t="shared" si="2"/>
        <v>0</v>
      </c>
      <c r="AN52" s="11">
        <f t="shared" si="0"/>
        <v>0</v>
      </c>
      <c r="AO52" s="47" t="e">
        <f t="shared" si="1"/>
        <v>#DIV/0!</v>
      </c>
    </row>
    <row r="53" spans="1:41" x14ac:dyDescent="0.25">
      <c r="A53" s="10">
        <v>52</v>
      </c>
      <c r="B53" s="11">
        <f>VLOOKUP($A53,Table2[[No]:[Date Student Last Attended Program
(mm/dd/yyyy)]],2,FALSE)</f>
        <v>0</v>
      </c>
      <c r="C53" s="11">
        <f>VLOOKUP($A53,Table2[[No]:[Date Student Last Attended Program
(mm/dd/yyyy)]],4,FALSE)</f>
        <v>0</v>
      </c>
      <c r="D53" s="11">
        <f>VLOOKUP($A53,Table2[[No]:[Date Student Last Attended Program
(mm/dd/yyyy)]],14,FALSE)</f>
        <v>0</v>
      </c>
      <c r="E53" s="207">
        <f>VLOOKUP($A53,Table2[[No]:[Date Student Last Attended Program
(mm/dd/yyyy)]],17,FALSE)</f>
        <v>0</v>
      </c>
      <c r="F53" s="207">
        <f>VLOOKUP($A53,Table2[[No]:[Date Student Last Attended Program
(mm/dd/yyyy)]],18,FALSE)</f>
        <v>0</v>
      </c>
      <c r="G53" s="209">
        <f>VLOOKUP($A53,Table2[[#All],[No]:[Which Group Does Student Participate In?
(optional)]],23,FALSE)</f>
        <v>0</v>
      </c>
      <c r="H53" s="29"/>
      <c r="I53" s="29"/>
      <c r="J53" s="29"/>
      <c r="K53" s="29"/>
      <c r="L53" s="29"/>
      <c r="M53" s="29"/>
      <c r="N53" s="29"/>
      <c r="O53" s="29"/>
      <c r="P53" s="29"/>
      <c r="Q53" s="29"/>
      <c r="R53" s="29"/>
      <c r="S53" s="9"/>
      <c r="T53" s="9"/>
      <c r="U53" s="9"/>
      <c r="V53" s="9"/>
      <c r="W53" s="9"/>
      <c r="X53" s="9"/>
      <c r="Y53" s="9"/>
      <c r="Z53" s="9"/>
      <c r="AA53" s="9"/>
      <c r="AB53" s="9"/>
      <c r="AC53" s="9"/>
      <c r="AD53" s="9"/>
      <c r="AE53" s="9"/>
      <c r="AF53" s="9"/>
      <c r="AG53" s="9"/>
      <c r="AH53" s="9"/>
      <c r="AI53" s="9"/>
      <c r="AJ53" s="9"/>
      <c r="AK53" s="9"/>
      <c r="AL53" s="9"/>
      <c r="AM53" s="11">
        <f t="shared" si="2"/>
        <v>0</v>
      </c>
      <c r="AN53" s="11">
        <f t="shared" si="0"/>
        <v>0</v>
      </c>
      <c r="AO53" s="47" t="e">
        <f t="shared" si="1"/>
        <v>#DIV/0!</v>
      </c>
    </row>
    <row r="54" spans="1:41" x14ac:dyDescent="0.25">
      <c r="A54" s="10">
        <v>53</v>
      </c>
      <c r="B54" s="11">
        <f>VLOOKUP($A54,Table2[[No]:[Date Student Last Attended Program
(mm/dd/yyyy)]],2,FALSE)</f>
        <v>0</v>
      </c>
      <c r="C54" s="11">
        <f>VLOOKUP($A54,Table2[[No]:[Date Student Last Attended Program
(mm/dd/yyyy)]],4,FALSE)</f>
        <v>0</v>
      </c>
      <c r="D54" s="11">
        <f>VLOOKUP($A54,Table2[[No]:[Date Student Last Attended Program
(mm/dd/yyyy)]],14,FALSE)</f>
        <v>0</v>
      </c>
      <c r="E54" s="207">
        <f>VLOOKUP($A54,Table2[[No]:[Date Student Last Attended Program
(mm/dd/yyyy)]],17,FALSE)</f>
        <v>0</v>
      </c>
      <c r="F54" s="207">
        <f>VLOOKUP($A54,Table2[[No]:[Date Student Last Attended Program
(mm/dd/yyyy)]],18,FALSE)</f>
        <v>0</v>
      </c>
      <c r="G54" s="209">
        <f>VLOOKUP($A54,Table2[[#All],[No]:[Which Group Does Student Participate In?
(optional)]],23,FALSE)</f>
        <v>0</v>
      </c>
      <c r="H54" s="29"/>
      <c r="I54" s="29"/>
      <c r="J54" s="29"/>
      <c r="K54" s="29"/>
      <c r="L54" s="29"/>
      <c r="M54" s="29"/>
      <c r="N54" s="29"/>
      <c r="O54" s="29"/>
      <c r="P54" s="29"/>
      <c r="Q54" s="29"/>
      <c r="R54" s="29"/>
      <c r="S54" s="9"/>
      <c r="T54" s="9"/>
      <c r="U54" s="9"/>
      <c r="V54" s="9"/>
      <c r="W54" s="9"/>
      <c r="X54" s="9"/>
      <c r="Y54" s="9"/>
      <c r="Z54" s="9"/>
      <c r="AA54" s="9"/>
      <c r="AB54" s="9"/>
      <c r="AC54" s="9"/>
      <c r="AD54" s="9"/>
      <c r="AE54" s="9"/>
      <c r="AF54" s="9"/>
      <c r="AG54" s="9"/>
      <c r="AH54" s="9"/>
      <c r="AI54" s="9"/>
      <c r="AJ54" s="9"/>
      <c r="AK54" s="9"/>
      <c r="AL54" s="9"/>
      <c r="AM54" s="11">
        <f t="shared" si="2"/>
        <v>0</v>
      </c>
      <c r="AN54" s="11">
        <f t="shared" si="0"/>
        <v>0</v>
      </c>
      <c r="AO54" s="47" t="e">
        <f t="shared" si="1"/>
        <v>#DIV/0!</v>
      </c>
    </row>
    <row r="55" spans="1:41" x14ac:dyDescent="0.25">
      <c r="A55" s="10">
        <v>54</v>
      </c>
      <c r="B55" s="11">
        <f>VLOOKUP($A55,Table2[[No]:[Date Student Last Attended Program
(mm/dd/yyyy)]],2,FALSE)</f>
        <v>0</v>
      </c>
      <c r="C55" s="11">
        <f>VLOOKUP($A55,Table2[[No]:[Date Student Last Attended Program
(mm/dd/yyyy)]],4,FALSE)</f>
        <v>0</v>
      </c>
      <c r="D55" s="11">
        <f>VLOOKUP($A55,Table2[[No]:[Date Student Last Attended Program
(mm/dd/yyyy)]],14,FALSE)</f>
        <v>0</v>
      </c>
      <c r="E55" s="207">
        <f>VLOOKUP($A55,Table2[[No]:[Date Student Last Attended Program
(mm/dd/yyyy)]],17,FALSE)</f>
        <v>0</v>
      </c>
      <c r="F55" s="207">
        <f>VLOOKUP($A55,Table2[[No]:[Date Student Last Attended Program
(mm/dd/yyyy)]],18,FALSE)</f>
        <v>0</v>
      </c>
      <c r="G55" s="209">
        <f>VLOOKUP($A55,Table2[[#All],[No]:[Which Group Does Student Participate In?
(optional)]],23,FALSE)</f>
        <v>0</v>
      </c>
      <c r="H55" s="29"/>
      <c r="I55" s="29"/>
      <c r="J55" s="29"/>
      <c r="K55" s="29"/>
      <c r="L55" s="29"/>
      <c r="M55" s="29"/>
      <c r="N55" s="29"/>
      <c r="O55" s="29"/>
      <c r="P55" s="29"/>
      <c r="Q55" s="29"/>
      <c r="R55" s="29"/>
      <c r="S55" s="9"/>
      <c r="T55" s="9"/>
      <c r="U55" s="9"/>
      <c r="V55" s="9"/>
      <c r="W55" s="9"/>
      <c r="X55" s="9"/>
      <c r="Y55" s="9"/>
      <c r="Z55" s="9"/>
      <c r="AA55" s="9"/>
      <c r="AB55" s="9"/>
      <c r="AC55" s="9"/>
      <c r="AD55" s="9"/>
      <c r="AE55" s="9"/>
      <c r="AF55" s="9"/>
      <c r="AG55" s="9"/>
      <c r="AH55" s="9"/>
      <c r="AI55" s="9"/>
      <c r="AJ55" s="9"/>
      <c r="AK55" s="9"/>
      <c r="AL55" s="9"/>
      <c r="AM55" s="11">
        <f t="shared" si="2"/>
        <v>0</v>
      </c>
      <c r="AN55" s="11">
        <f t="shared" si="0"/>
        <v>0</v>
      </c>
      <c r="AO55" s="47" t="e">
        <f t="shared" si="1"/>
        <v>#DIV/0!</v>
      </c>
    </row>
    <row r="56" spans="1:41" x14ac:dyDescent="0.25">
      <c r="A56" s="10">
        <v>55</v>
      </c>
      <c r="B56" s="11">
        <f>VLOOKUP($A56,Table2[[No]:[Date Student Last Attended Program
(mm/dd/yyyy)]],2,FALSE)</f>
        <v>0</v>
      </c>
      <c r="C56" s="11">
        <f>VLOOKUP($A56,Table2[[No]:[Date Student Last Attended Program
(mm/dd/yyyy)]],4,FALSE)</f>
        <v>0</v>
      </c>
      <c r="D56" s="11">
        <f>VLOOKUP($A56,Table2[[No]:[Date Student Last Attended Program
(mm/dd/yyyy)]],14,FALSE)</f>
        <v>0</v>
      </c>
      <c r="E56" s="207">
        <f>VLOOKUP($A56,Table2[[No]:[Date Student Last Attended Program
(mm/dd/yyyy)]],17,FALSE)</f>
        <v>0</v>
      </c>
      <c r="F56" s="207">
        <f>VLOOKUP($A56,Table2[[No]:[Date Student Last Attended Program
(mm/dd/yyyy)]],18,FALSE)</f>
        <v>0</v>
      </c>
      <c r="G56" s="209">
        <f>VLOOKUP($A56,Table2[[#All],[No]:[Which Group Does Student Participate In?
(optional)]],23,FALSE)</f>
        <v>0</v>
      </c>
      <c r="H56" s="29"/>
      <c r="I56" s="29"/>
      <c r="J56" s="29"/>
      <c r="K56" s="29"/>
      <c r="L56" s="29"/>
      <c r="M56" s="29"/>
      <c r="N56" s="29"/>
      <c r="O56" s="29"/>
      <c r="P56" s="29"/>
      <c r="Q56" s="29"/>
      <c r="R56" s="29"/>
      <c r="S56" s="9"/>
      <c r="T56" s="9"/>
      <c r="U56" s="9"/>
      <c r="V56" s="9"/>
      <c r="W56" s="9"/>
      <c r="X56" s="9"/>
      <c r="Y56" s="9"/>
      <c r="Z56" s="9"/>
      <c r="AA56" s="9"/>
      <c r="AB56" s="9"/>
      <c r="AC56" s="9"/>
      <c r="AD56" s="9"/>
      <c r="AE56" s="9"/>
      <c r="AF56" s="9"/>
      <c r="AG56" s="9"/>
      <c r="AH56" s="9"/>
      <c r="AI56" s="9"/>
      <c r="AJ56" s="9"/>
      <c r="AK56" s="9"/>
      <c r="AL56" s="9"/>
      <c r="AM56" s="11">
        <f t="shared" si="2"/>
        <v>0</v>
      </c>
      <c r="AN56" s="11">
        <f t="shared" si="0"/>
        <v>0</v>
      </c>
      <c r="AO56" s="47" t="e">
        <f t="shared" si="1"/>
        <v>#DIV/0!</v>
      </c>
    </row>
    <row r="57" spans="1:41" x14ac:dyDescent="0.25">
      <c r="A57" s="10">
        <v>56</v>
      </c>
      <c r="B57" s="11">
        <f>VLOOKUP($A57,Table2[[No]:[Date Student Last Attended Program
(mm/dd/yyyy)]],2,FALSE)</f>
        <v>0</v>
      </c>
      <c r="C57" s="11">
        <f>VLOOKUP($A57,Table2[[No]:[Date Student Last Attended Program
(mm/dd/yyyy)]],4,FALSE)</f>
        <v>0</v>
      </c>
      <c r="D57" s="11">
        <f>VLOOKUP($A57,Table2[[No]:[Date Student Last Attended Program
(mm/dd/yyyy)]],14,FALSE)</f>
        <v>0</v>
      </c>
      <c r="E57" s="207">
        <f>VLOOKUP($A57,Table2[[No]:[Date Student Last Attended Program
(mm/dd/yyyy)]],17,FALSE)</f>
        <v>0</v>
      </c>
      <c r="F57" s="207">
        <f>VLOOKUP($A57,Table2[[No]:[Date Student Last Attended Program
(mm/dd/yyyy)]],18,FALSE)</f>
        <v>0</v>
      </c>
      <c r="G57" s="209">
        <f>VLOOKUP($A57,Table2[[#All],[No]:[Which Group Does Student Participate In?
(optional)]],23,FALSE)</f>
        <v>0</v>
      </c>
      <c r="H57" s="29"/>
      <c r="I57" s="29"/>
      <c r="J57" s="29"/>
      <c r="K57" s="29"/>
      <c r="L57" s="29"/>
      <c r="M57" s="29"/>
      <c r="N57" s="29"/>
      <c r="O57" s="29"/>
      <c r="P57" s="29"/>
      <c r="Q57" s="29"/>
      <c r="R57" s="29"/>
      <c r="S57" s="9"/>
      <c r="T57" s="9"/>
      <c r="U57" s="9"/>
      <c r="V57" s="9"/>
      <c r="W57" s="9"/>
      <c r="X57" s="9"/>
      <c r="Y57" s="9"/>
      <c r="Z57" s="9"/>
      <c r="AA57" s="9"/>
      <c r="AB57" s="9"/>
      <c r="AC57" s="9"/>
      <c r="AD57" s="9"/>
      <c r="AE57" s="9"/>
      <c r="AF57" s="9"/>
      <c r="AG57" s="9"/>
      <c r="AH57" s="9"/>
      <c r="AI57" s="9"/>
      <c r="AJ57" s="9"/>
      <c r="AK57" s="9"/>
      <c r="AL57" s="9"/>
      <c r="AM57" s="11">
        <f t="shared" si="2"/>
        <v>0</v>
      </c>
      <c r="AN57" s="11">
        <f t="shared" si="0"/>
        <v>0</v>
      </c>
      <c r="AO57" s="47" t="e">
        <f t="shared" si="1"/>
        <v>#DIV/0!</v>
      </c>
    </row>
    <row r="58" spans="1:41" x14ac:dyDescent="0.25">
      <c r="A58" s="10">
        <v>57</v>
      </c>
      <c r="B58" s="11">
        <f>VLOOKUP($A58,Table2[[No]:[Date Student Last Attended Program
(mm/dd/yyyy)]],2,FALSE)</f>
        <v>0</v>
      </c>
      <c r="C58" s="11">
        <f>VLOOKUP($A58,Table2[[No]:[Date Student Last Attended Program
(mm/dd/yyyy)]],4,FALSE)</f>
        <v>0</v>
      </c>
      <c r="D58" s="11">
        <f>VLOOKUP($A58,Table2[[No]:[Date Student Last Attended Program
(mm/dd/yyyy)]],14,FALSE)</f>
        <v>0</v>
      </c>
      <c r="E58" s="207">
        <f>VLOOKUP($A58,Table2[[No]:[Date Student Last Attended Program
(mm/dd/yyyy)]],17,FALSE)</f>
        <v>0</v>
      </c>
      <c r="F58" s="207">
        <f>VLOOKUP($A58,Table2[[No]:[Date Student Last Attended Program
(mm/dd/yyyy)]],18,FALSE)</f>
        <v>0</v>
      </c>
      <c r="G58" s="209">
        <f>VLOOKUP($A58,Table2[[#All],[No]:[Which Group Does Student Participate In?
(optional)]],23,FALSE)</f>
        <v>0</v>
      </c>
      <c r="H58" s="29"/>
      <c r="I58" s="29"/>
      <c r="J58" s="29"/>
      <c r="K58" s="29"/>
      <c r="L58" s="29"/>
      <c r="M58" s="29"/>
      <c r="N58" s="29"/>
      <c r="O58" s="29"/>
      <c r="P58" s="29"/>
      <c r="Q58" s="29"/>
      <c r="R58" s="29"/>
      <c r="S58" s="9"/>
      <c r="T58" s="9"/>
      <c r="U58" s="9"/>
      <c r="V58" s="9"/>
      <c r="W58" s="9"/>
      <c r="X58" s="9"/>
      <c r="Y58" s="9"/>
      <c r="Z58" s="9"/>
      <c r="AA58" s="9"/>
      <c r="AB58" s="9"/>
      <c r="AC58" s="9"/>
      <c r="AD58" s="9"/>
      <c r="AE58" s="9"/>
      <c r="AF58" s="9"/>
      <c r="AG58" s="9"/>
      <c r="AH58" s="9"/>
      <c r="AI58" s="9"/>
      <c r="AJ58" s="9"/>
      <c r="AK58" s="9"/>
      <c r="AL58" s="9"/>
      <c r="AM58" s="11">
        <f t="shared" si="2"/>
        <v>0</v>
      </c>
      <c r="AN58" s="11">
        <f t="shared" si="0"/>
        <v>0</v>
      </c>
      <c r="AO58" s="47" t="e">
        <f t="shared" si="1"/>
        <v>#DIV/0!</v>
      </c>
    </row>
    <row r="59" spans="1:41" x14ac:dyDescent="0.25">
      <c r="A59" s="10">
        <v>58</v>
      </c>
      <c r="B59" s="11">
        <f>VLOOKUP($A59,Table2[[No]:[Date Student Last Attended Program
(mm/dd/yyyy)]],2,FALSE)</f>
        <v>0</v>
      </c>
      <c r="C59" s="11">
        <f>VLOOKUP($A59,Table2[[No]:[Date Student Last Attended Program
(mm/dd/yyyy)]],4,FALSE)</f>
        <v>0</v>
      </c>
      <c r="D59" s="11">
        <f>VLOOKUP($A59,Table2[[No]:[Date Student Last Attended Program
(mm/dd/yyyy)]],14,FALSE)</f>
        <v>0</v>
      </c>
      <c r="E59" s="207">
        <f>VLOOKUP($A59,Table2[[No]:[Date Student Last Attended Program
(mm/dd/yyyy)]],17,FALSE)</f>
        <v>0</v>
      </c>
      <c r="F59" s="207">
        <f>VLOOKUP($A59,Table2[[No]:[Date Student Last Attended Program
(mm/dd/yyyy)]],18,FALSE)</f>
        <v>0</v>
      </c>
      <c r="G59" s="209">
        <f>VLOOKUP($A59,Table2[[#All],[No]:[Which Group Does Student Participate In?
(optional)]],23,FALSE)</f>
        <v>0</v>
      </c>
      <c r="H59" s="29"/>
      <c r="I59" s="29"/>
      <c r="J59" s="29"/>
      <c r="K59" s="29"/>
      <c r="L59" s="29"/>
      <c r="M59" s="29"/>
      <c r="N59" s="29"/>
      <c r="O59" s="29"/>
      <c r="P59" s="29"/>
      <c r="Q59" s="29"/>
      <c r="R59" s="29"/>
      <c r="S59" s="9"/>
      <c r="T59" s="9"/>
      <c r="U59" s="9"/>
      <c r="V59" s="9"/>
      <c r="W59" s="9"/>
      <c r="X59" s="9"/>
      <c r="Y59" s="9"/>
      <c r="Z59" s="9"/>
      <c r="AA59" s="9"/>
      <c r="AB59" s="9"/>
      <c r="AC59" s="9"/>
      <c r="AD59" s="9"/>
      <c r="AE59" s="9"/>
      <c r="AF59" s="9"/>
      <c r="AG59" s="9"/>
      <c r="AH59" s="9"/>
      <c r="AI59" s="9"/>
      <c r="AJ59" s="9"/>
      <c r="AK59" s="9"/>
      <c r="AL59" s="9"/>
      <c r="AM59" s="11">
        <f t="shared" si="2"/>
        <v>0</v>
      </c>
      <c r="AN59" s="11">
        <f t="shared" si="0"/>
        <v>0</v>
      </c>
      <c r="AO59" s="47" t="e">
        <f t="shared" si="1"/>
        <v>#DIV/0!</v>
      </c>
    </row>
    <row r="60" spans="1:41" x14ac:dyDescent="0.25">
      <c r="A60" s="10">
        <v>59</v>
      </c>
      <c r="B60" s="11">
        <f>VLOOKUP($A60,Table2[[No]:[Date Student Last Attended Program
(mm/dd/yyyy)]],2,FALSE)</f>
        <v>0</v>
      </c>
      <c r="C60" s="11">
        <f>VLOOKUP($A60,Table2[[No]:[Date Student Last Attended Program
(mm/dd/yyyy)]],4,FALSE)</f>
        <v>0</v>
      </c>
      <c r="D60" s="11">
        <f>VLOOKUP($A60,Table2[[No]:[Date Student Last Attended Program
(mm/dd/yyyy)]],14,FALSE)</f>
        <v>0</v>
      </c>
      <c r="E60" s="207">
        <f>VLOOKUP($A60,Table2[[No]:[Date Student Last Attended Program
(mm/dd/yyyy)]],17,FALSE)</f>
        <v>0</v>
      </c>
      <c r="F60" s="207">
        <f>VLOOKUP($A60,Table2[[No]:[Date Student Last Attended Program
(mm/dd/yyyy)]],18,FALSE)</f>
        <v>0</v>
      </c>
      <c r="G60" s="209">
        <f>VLOOKUP($A60,Table2[[#All],[No]:[Which Group Does Student Participate In?
(optional)]],23,FALSE)</f>
        <v>0</v>
      </c>
      <c r="H60" s="29"/>
      <c r="I60" s="29"/>
      <c r="J60" s="29"/>
      <c r="K60" s="29"/>
      <c r="L60" s="29"/>
      <c r="M60" s="29"/>
      <c r="N60" s="29"/>
      <c r="O60" s="29"/>
      <c r="P60" s="29"/>
      <c r="Q60" s="29"/>
      <c r="R60" s="29"/>
      <c r="S60" s="9"/>
      <c r="T60" s="9"/>
      <c r="U60" s="9"/>
      <c r="V60" s="9"/>
      <c r="W60" s="9"/>
      <c r="X60" s="9"/>
      <c r="Y60" s="9"/>
      <c r="Z60" s="9"/>
      <c r="AA60" s="9"/>
      <c r="AB60" s="9"/>
      <c r="AC60" s="9"/>
      <c r="AD60" s="9"/>
      <c r="AE60" s="9"/>
      <c r="AF60" s="9"/>
      <c r="AG60" s="9"/>
      <c r="AH60" s="9"/>
      <c r="AI60" s="9"/>
      <c r="AJ60" s="9"/>
      <c r="AK60" s="9"/>
      <c r="AL60" s="9"/>
      <c r="AM60" s="11">
        <f t="shared" si="2"/>
        <v>0</v>
      </c>
      <c r="AN60" s="11">
        <f t="shared" si="0"/>
        <v>0</v>
      </c>
      <c r="AO60" s="47" t="e">
        <f t="shared" si="1"/>
        <v>#DIV/0!</v>
      </c>
    </row>
    <row r="61" spans="1:41" x14ac:dyDescent="0.25">
      <c r="A61" s="10">
        <v>60</v>
      </c>
      <c r="B61" s="11">
        <f>VLOOKUP($A61,Table2[[No]:[Date Student Last Attended Program
(mm/dd/yyyy)]],2,FALSE)</f>
        <v>0</v>
      </c>
      <c r="C61" s="11">
        <f>VLOOKUP($A61,Table2[[No]:[Date Student Last Attended Program
(mm/dd/yyyy)]],4,FALSE)</f>
        <v>0</v>
      </c>
      <c r="D61" s="11">
        <f>VLOOKUP($A61,Table2[[No]:[Date Student Last Attended Program
(mm/dd/yyyy)]],14,FALSE)</f>
        <v>0</v>
      </c>
      <c r="E61" s="207">
        <f>VLOOKUP($A61,Table2[[No]:[Date Student Last Attended Program
(mm/dd/yyyy)]],17,FALSE)</f>
        <v>0</v>
      </c>
      <c r="F61" s="207">
        <f>VLOOKUP($A61,Table2[[No]:[Date Student Last Attended Program
(mm/dd/yyyy)]],18,FALSE)</f>
        <v>0</v>
      </c>
      <c r="G61" s="209">
        <f>VLOOKUP($A61,Table2[[#All],[No]:[Which Group Does Student Participate In?
(optional)]],23,FALSE)</f>
        <v>0</v>
      </c>
      <c r="H61" s="29"/>
      <c r="I61" s="29"/>
      <c r="J61" s="29"/>
      <c r="K61" s="29"/>
      <c r="L61" s="29"/>
      <c r="M61" s="29"/>
      <c r="N61" s="29"/>
      <c r="O61" s="29"/>
      <c r="P61" s="29"/>
      <c r="Q61" s="29"/>
      <c r="R61" s="29"/>
      <c r="S61" s="9"/>
      <c r="T61" s="9"/>
      <c r="U61" s="9"/>
      <c r="V61" s="9"/>
      <c r="W61" s="9"/>
      <c r="X61" s="9"/>
      <c r="Y61" s="9"/>
      <c r="Z61" s="9"/>
      <c r="AA61" s="9"/>
      <c r="AB61" s="9"/>
      <c r="AC61" s="9"/>
      <c r="AD61" s="9"/>
      <c r="AE61" s="9"/>
      <c r="AF61" s="9"/>
      <c r="AG61" s="9"/>
      <c r="AH61" s="9"/>
      <c r="AI61" s="9"/>
      <c r="AJ61" s="9"/>
      <c r="AK61" s="9"/>
      <c r="AL61" s="9"/>
      <c r="AM61" s="11">
        <f t="shared" si="2"/>
        <v>0</v>
      </c>
      <c r="AN61" s="11">
        <f t="shared" si="0"/>
        <v>0</v>
      </c>
      <c r="AO61" s="47" t="e">
        <f t="shared" si="1"/>
        <v>#DIV/0!</v>
      </c>
    </row>
    <row r="62" spans="1:41" x14ac:dyDescent="0.25">
      <c r="A62" s="10">
        <v>61</v>
      </c>
      <c r="B62" s="11">
        <f>VLOOKUP($A62,Table2[[No]:[Date Student Last Attended Program
(mm/dd/yyyy)]],2,FALSE)</f>
        <v>0</v>
      </c>
      <c r="C62" s="11">
        <f>VLOOKUP($A62,Table2[[No]:[Date Student Last Attended Program
(mm/dd/yyyy)]],4,FALSE)</f>
        <v>0</v>
      </c>
      <c r="D62" s="11">
        <f>VLOOKUP($A62,Table2[[No]:[Date Student Last Attended Program
(mm/dd/yyyy)]],14,FALSE)</f>
        <v>0</v>
      </c>
      <c r="E62" s="207">
        <f>VLOOKUP($A62,Table2[[No]:[Date Student Last Attended Program
(mm/dd/yyyy)]],17,FALSE)</f>
        <v>0</v>
      </c>
      <c r="F62" s="207">
        <f>VLOOKUP($A62,Table2[[No]:[Date Student Last Attended Program
(mm/dd/yyyy)]],18,FALSE)</f>
        <v>0</v>
      </c>
      <c r="G62" s="209">
        <f>VLOOKUP($A62,Table2[[#All],[No]:[Which Group Does Student Participate In?
(optional)]],23,FALSE)</f>
        <v>0</v>
      </c>
      <c r="H62" s="29"/>
      <c r="I62" s="29"/>
      <c r="J62" s="29"/>
      <c r="K62" s="29"/>
      <c r="L62" s="29"/>
      <c r="M62" s="29"/>
      <c r="N62" s="29"/>
      <c r="O62" s="29"/>
      <c r="P62" s="29"/>
      <c r="Q62" s="29"/>
      <c r="R62" s="29"/>
      <c r="S62" s="9"/>
      <c r="T62" s="9"/>
      <c r="U62" s="9"/>
      <c r="V62" s="9"/>
      <c r="W62" s="9"/>
      <c r="X62" s="9"/>
      <c r="Y62" s="9"/>
      <c r="Z62" s="9"/>
      <c r="AA62" s="9"/>
      <c r="AB62" s="9"/>
      <c r="AC62" s="9"/>
      <c r="AD62" s="9"/>
      <c r="AE62" s="9"/>
      <c r="AF62" s="9"/>
      <c r="AG62" s="9"/>
      <c r="AH62" s="9"/>
      <c r="AI62" s="9"/>
      <c r="AJ62" s="9"/>
      <c r="AK62" s="9"/>
      <c r="AL62" s="9"/>
      <c r="AM62" s="11">
        <f t="shared" si="2"/>
        <v>0</v>
      </c>
      <c r="AN62" s="11">
        <f t="shared" si="0"/>
        <v>0</v>
      </c>
      <c r="AO62" s="47" t="e">
        <f t="shared" si="1"/>
        <v>#DIV/0!</v>
      </c>
    </row>
    <row r="63" spans="1:41" x14ac:dyDescent="0.25">
      <c r="A63" s="10">
        <v>62</v>
      </c>
      <c r="B63" s="11">
        <f>VLOOKUP($A63,Table2[[No]:[Date Student Last Attended Program
(mm/dd/yyyy)]],2,FALSE)</f>
        <v>0</v>
      </c>
      <c r="C63" s="11">
        <f>VLOOKUP($A63,Table2[[No]:[Date Student Last Attended Program
(mm/dd/yyyy)]],4,FALSE)</f>
        <v>0</v>
      </c>
      <c r="D63" s="11">
        <f>VLOOKUP($A63,Table2[[No]:[Date Student Last Attended Program
(mm/dd/yyyy)]],14,FALSE)</f>
        <v>0</v>
      </c>
      <c r="E63" s="207">
        <f>VLOOKUP($A63,Table2[[No]:[Date Student Last Attended Program
(mm/dd/yyyy)]],17,FALSE)</f>
        <v>0</v>
      </c>
      <c r="F63" s="207">
        <f>VLOOKUP($A63,Table2[[No]:[Date Student Last Attended Program
(mm/dd/yyyy)]],18,FALSE)</f>
        <v>0</v>
      </c>
      <c r="G63" s="209">
        <f>VLOOKUP($A63,Table2[[#All],[No]:[Which Group Does Student Participate In?
(optional)]],23,FALSE)</f>
        <v>0</v>
      </c>
      <c r="H63" s="29"/>
      <c r="I63" s="29"/>
      <c r="J63" s="29"/>
      <c r="K63" s="29"/>
      <c r="L63" s="29"/>
      <c r="M63" s="29"/>
      <c r="N63" s="29"/>
      <c r="O63" s="29"/>
      <c r="P63" s="29"/>
      <c r="Q63" s="29"/>
      <c r="R63" s="29"/>
      <c r="S63" s="9"/>
      <c r="T63" s="9"/>
      <c r="U63" s="9"/>
      <c r="V63" s="9"/>
      <c r="W63" s="9"/>
      <c r="X63" s="9"/>
      <c r="Y63" s="9"/>
      <c r="Z63" s="9"/>
      <c r="AA63" s="9"/>
      <c r="AB63" s="9"/>
      <c r="AC63" s="9"/>
      <c r="AD63" s="9"/>
      <c r="AE63" s="9"/>
      <c r="AF63" s="9"/>
      <c r="AG63" s="9"/>
      <c r="AH63" s="9"/>
      <c r="AI63" s="9"/>
      <c r="AJ63" s="9"/>
      <c r="AK63" s="9"/>
      <c r="AL63" s="9"/>
      <c r="AM63" s="11">
        <f t="shared" si="2"/>
        <v>0</v>
      </c>
      <c r="AN63" s="11">
        <f t="shared" si="0"/>
        <v>0</v>
      </c>
      <c r="AO63" s="47" t="e">
        <f t="shared" si="1"/>
        <v>#DIV/0!</v>
      </c>
    </row>
    <row r="64" spans="1:41" x14ac:dyDescent="0.25">
      <c r="A64" s="10">
        <v>63</v>
      </c>
      <c r="B64" s="11">
        <f>VLOOKUP($A64,Table2[[No]:[Date Student Last Attended Program
(mm/dd/yyyy)]],2,FALSE)</f>
        <v>0</v>
      </c>
      <c r="C64" s="11">
        <f>VLOOKUP($A64,Table2[[No]:[Date Student Last Attended Program
(mm/dd/yyyy)]],4,FALSE)</f>
        <v>0</v>
      </c>
      <c r="D64" s="11">
        <f>VLOOKUP($A64,Table2[[No]:[Date Student Last Attended Program
(mm/dd/yyyy)]],14,FALSE)</f>
        <v>0</v>
      </c>
      <c r="E64" s="207">
        <f>VLOOKUP($A64,Table2[[No]:[Date Student Last Attended Program
(mm/dd/yyyy)]],17,FALSE)</f>
        <v>0</v>
      </c>
      <c r="F64" s="207">
        <f>VLOOKUP($A64,Table2[[No]:[Date Student Last Attended Program
(mm/dd/yyyy)]],18,FALSE)</f>
        <v>0</v>
      </c>
      <c r="G64" s="209">
        <f>VLOOKUP($A64,Table2[[#All],[No]:[Which Group Does Student Participate In?
(optional)]],23,FALSE)</f>
        <v>0</v>
      </c>
      <c r="H64" s="29"/>
      <c r="I64" s="29"/>
      <c r="J64" s="29"/>
      <c r="K64" s="29"/>
      <c r="L64" s="29"/>
      <c r="M64" s="29"/>
      <c r="N64" s="29"/>
      <c r="O64" s="29"/>
      <c r="P64" s="29"/>
      <c r="Q64" s="29"/>
      <c r="R64" s="29"/>
      <c r="S64" s="9"/>
      <c r="T64" s="9"/>
      <c r="U64" s="9"/>
      <c r="V64" s="9"/>
      <c r="W64" s="9"/>
      <c r="X64" s="9"/>
      <c r="Y64" s="9"/>
      <c r="Z64" s="9"/>
      <c r="AA64" s="9"/>
      <c r="AB64" s="9"/>
      <c r="AC64" s="9"/>
      <c r="AD64" s="9"/>
      <c r="AE64" s="9"/>
      <c r="AF64" s="9"/>
      <c r="AG64" s="9"/>
      <c r="AH64" s="9"/>
      <c r="AI64" s="9"/>
      <c r="AJ64" s="9"/>
      <c r="AK64" s="9"/>
      <c r="AL64" s="9"/>
      <c r="AM64" s="11">
        <f t="shared" si="2"/>
        <v>0</v>
      </c>
      <c r="AN64" s="11">
        <f t="shared" si="0"/>
        <v>0</v>
      </c>
      <c r="AO64" s="47" t="e">
        <f t="shared" si="1"/>
        <v>#DIV/0!</v>
      </c>
    </row>
    <row r="65" spans="1:41" x14ac:dyDescent="0.25">
      <c r="A65" s="10">
        <v>64</v>
      </c>
      <c r="B65" s="11">
        <f>VLOOKUP($A65,Table2[[No]:[Date Student Last Attended Program
(mm/dd/yyyy)]],2,FALSE)</f>
        <v>0</v>
      </c>
      <c r="C65" s="11">
        <f>VLOOKUP($A65,Table2[[No]:[Date Student Last Attended Program
(mm/dd/yyyy)]],4,FALSE)</f>
        <v>0</v>
      </c>
      <c r="D65" s="11">
        <f>VLOOKUP($A65,Table2[[No]:[Date Student Last Attended Program
(mm/dd/yyyy)]],14,FALSE)</f>
        <v>0</v>
      </c>
      <c r="E65" s="207">
        <f>VLOOKUP($A65,Table2[[No]:[Date Student Last Attended Program
(mm/dd/yyyy)]],17,FALSE)</f>
        <v>0</v>
      </c>
      <c r="F65" s="207">
        <f>VLOOKUP($A65,Table2[[No]:[Date Student Last Attended Program
(mm/dd/yyyy)]],18,FALSE)</f>
        <v>0</v>
      </c>
      <c r="G65" s="209">
        <f>VLOOKUP($A65,Table2[[#All],[No]:[Which Group Does Student Participate In?
(optional)]],23,FALSE)</f>
        <v>0</v>
      </c>
      <c r="H65" s="29"/>
      <c r="I65" s="29"/>
      <c r="J65" s="29"/>
      <c r="K65" s="29"/>
      <c r="L65" s="29"/>
      <c r="M65" s="29"/>
      <c r="N65" s="29"/>
      <c r="O65" s="29"/>
      <c r="P65" s="29"/>
      <c r="Q65" s="29"/>
      <c r="R65" s="29"/>
      <c r="S65" s="9"/>
      <c r="T65" s="9"/>
      <c r="U65" s="9"/>
      <c r="V65" s="9"/>
      <c r="W65" s="9"/>
      <c r="X65" s="9"/>
      <c r="Y65" s="9"/>
      <c r="Z65" s="9"/>
      <c r="AA65" s="9"/>
      <c r="AB65" s="9"/>
      <c r="AC65" s="9"/>
      <c r="AD65" s="9"/>
      <c r="AE65" s="9"/>
      <c r="AF65" s="9"/>
      <c r="AG65" s="9"/>
      <c r="AH65" s="9"/>
      <c r="AI65" s="9"/>
      <c r="AJ65" s="9"/>
      <c r="AK65" s="9"/>
      <c r="AL65" s="9"/>
      <c r="AM65" s="11">
        <f t="shared" si="2"/>
        <v>0</v>
      </c>
      <c r="AN65" s="11">
        <f t="shared" si="0"/>
        <v>0</v>
      </c>
      <c r="AO65" s="47" t="e">
        <f t="shared" si="1"/>
        <v>#DIV/0!</v>
      </c>
    </row>
    <row r="66" spans="1:41" x14ac:dyDescent="0.25">
      <c r="A66" s="10">
        <v>65</v>
      </c>
      <c r="B66" s="11">
        <f>VLOOKUP($A66,Table2[[No]:[Date Student Last Attended Program
(mm/dd/yyyy)]],2,FALSE)</f>
        <v>0</v>
      </c>
      <c r="C66" s="11">
        <f>VLOOKUP($A66,Table2[[No]:[Date Student Last Attended Program
(mm/dd/yyyy)]],4,FALSE)</f>
        <v>0</v>
      </c>
      <c r="D66" s="11">
        <f>VLOOKUP($A66,Table2[[No]:[Date Student Last Attended Program
(mm/dd/yyyy)]],14,FALSE)</f>
        <v>0</v>
      </c>
      <c r="E66" s="207">
        <f>VLOOKUP($A66,Table2[[No]:[Date Student Last Attended Program
(mm/dd/yyyy)]],17,FALSE)</f>
        <v>0</v>
      </c>
      <c r="F66" s="207">
        <f>VLOOKUP($A66,Table2[[No]:[Date Student Last Attended Program
(mm/dd/yyyy)]],18,FALSE)</f>
        <v>0</v>
      </c>
      <c r="G66" s="209">
        <f>VLOOKUP($A66,Table2[[#All],[No]:[Which Group Does Student Participate In?
(optional)]],23,FALSE)</f>
        <v>0</v>
      </c>
      <c r="H66" s="29"/>
      <c r="I66" s="29"/>
      <c r="J66" s="29"/>
      <c r="K66" s="29"/>
      <c r="L66" s="29"/>
      <c r="M66" s="29"/>
      <c r="N66" s="29"/>
      <c r="O66" s="29"/>
      <c r="P66" s="29"/>
      <c r="Q66" s="29"/>
      <c r="R66" s="29"/>
      <c r="S66" s="9"/>
      <c r="T66" s="9"/>
      <c r="U66" s="9"/>
      <c r="V66" s="9"/>
      <c r="W66" s="9"/>
      <c r="X66" s="9"/>
      <c r="Y66" s="9"/>
      <c r="Z66" s="9"/>
      <c r="AA66" s="9"/>
      <c r="AB66" s="9"/>
      <c r="AC66" s="9"/>
      <c r="AD66" s="9"/>
      <c r="AE66" s="9"/>
      <c r="AF66" s="9"/>
      <c r="AG66" s="9"/>
      <c r="AH66" s="9"/>
      <c r="AI66" s="9"/>
      <c r="AJ66" s="9"/>
      <c r="AK66" s="9"/>
      <c r="AL66" s="9"/>
      <c r="AM66" s="11">
        <f t="shared" si="2"/>
        <v>0</v>
      </c>
      <c r="AN66" s="11">
        <f t="shared" ref="AN66:AN129" si="3">COUNTIFS(H66:AL66,"1")+COUNTIF(H66:AL66,"0")</f>
        <v>0</v>
      </c>
      <c r="AO66" s="47" t="e">
        <f t="shared" ref="AO66:AO129" si="4">AM66/AN66</f>
        <v>#DIV/0!</v>
      </c>
    </row>
    <row r="67" spans="1:41" x14ac:dyDescent="0.25">
      <c r="A67" s="10">
        <v>66</v>
      </c>
      <c r="B67" s="11">
        <f>VLOOKUP($A67,Table2[[No]:[Date Student Last Attended Program
(mm/dd/yyyy)]],2,FALSE)</f>
        <v>0</v>
      </c>
      <c r="C67" s="11">
        <f>VLOOKUP($A67,Table2[[No]:[Date Student Last Attended Program
(mm/dd/yyyy)]],4,FALSE)</f>
        <v>0</v>
      </c>
      <c r="D67" s="11">
        <f>VLOOKUP($A67,Table2[[No]:[Date Student Last Attended Program
(mm/dd/yyyy)]],14,FALSE)</f>
        <v>0</v>
      </c>
      <c r="E67" s="207">
        <f>VLOOKUP($A67,Table2[[No]:[Date Student Last Attended Program
(mm/dd/yyyy)]],17,FALSE)</f>
        <v>0</v>
      </c>
      <c r="F67" s="207">
        <f>VLOOKUP($A67,Table2[[No]:[Date Student Last Attended Program
(mm/dd/yyyy)]],18,FALSE)</f>
        <v>0</v>
      </c>
      <c r="G67" s="209">
        <f>VLOOKUP($A67,Table2[[#All],[No]:[Which Group Does Student Participate In?
(optional)]],23,FALSE)</f>
        <v>0</v>
      </c>
      <c r="H67" s="29"/>
      <c r="I67" s="29"/>
      <c r="J67" s="29"/>
      <c r="K67" s="29"/>
      <c r="L67" s="29"/>
      <c r="M67" s="29"/>
      <c r="N67" s="29"/>
      <c r="O67" s="29"/>
      <c r="P67" s="29"/>
      <c r="Q67" s="29"/>
      <c r="R67" s="29"/>
      <c r="S67" s="9"/>
      <c r="T67" s="9"/>
      <c r="U67" s="9"/>
      <c r="V67" s="9"/>
      <c r="W67" s="9"/>
      <c r="X67" s="9"/>
      <c r="Y67" s="9"/>
      <c r="Z67" s="9"/>
      <c r="AA67" s="9"/>
      <c r="AB67" s="9"/>
      <c r="AC67" s="9"/>
      <c r="AD67" s="9"/>
      <c r="AE67" s="9"/>
      <c r="AF67" s="9"/>
      <c r="AG67" s="9"/>
      <c r="AH67" s="9"/>
      <c r="AI67" s="9"/>
      <c r="AJ67" s="9"/>
      <c r="AK67" s="9"/>
      <c r="AL67" s="9"/>
      <c r="AM67" s="11">
        <f t="shared" ref="AM67:AM130" si="5">COUNTIF(H67:AL67,"1")</f>
        <v>0</v>
      </c>
      <c r="AN67" s="11">
        <f t="shared" si="3"/>
        <v>0</v>
      </c>
      <c r="AO67" s="47" t="e">
        <f t="shared" si="4"/>
        <v>#DIV/0!</v>
      </c>
    </row>
    <row r="68" spans="1:41" x14ac:dyDescent="0.25">
      <c r="A68" s="10">
        <v>67</v>
      </c>
      <c r="B68" s="11">
        <f>VLOOKUP($A68,Table2[[No]:[Date Student Last Attended Program
(mm/dd/yyyy)]],2,FALSE)</f>
        <v>0</v>
      </c>
      <c r="C68" s="11">
        <f>VLOOKUP($A68,Table2[[No]:[Date Student Last Attended Program
(mm/dd/yyyy)]],4,FALSE)</f>
        <v>0</v>
      </c>
      <c r="D68" s="11">
        <f>VLOOKUP($A68,Table2[[No]:[Date Student Last Attended Program
(mm/dd/yyyy)]],14,FALSE)</f>
        <v>0</v>
      </c>
      <c r="E68" s="207">
        <f>VLOOKUP($A68,Table2[[No]:[Date Student Last Attended Program
(mm/dd/yyyy)]],17,FALSE)</f>
        <v>0</v>
      </c>
      <c r="F68" s="207">
        <f>VLOOKUP($A68,Table2[[No]:[Date Student Last Attended Program
(mm/dd/yyyy)]],18,FALSE)</f>
        <v>0</v>
      </c>
      <c r="G68" s="209">
        <f>VLOOKUP($A68,Table2[[#All],[No]:[Which Group Does Student Participate In?
(optional)]],23,FALSE)</f>
        <v>0</v>
      </c>
      <c r="H68" s="29"/>
      <c r="I68" s="29"/>
      <c r="J68" s="29"/>
      <c r="K68" s="29"/>
      <c r="L68" s="29"/>
      <c r="M68" s="29"/>
      <c r="N68" s="29"/>
      <c r="O68" s="29"/>
      <c r="P68" s="29"/>
      <c r="Q68" s="29"/>
      <c r="R68" s="29"/>
      <c r="S68" s="9"/>
      <c r="T68" s="9"/>
      <c r="U68" s="9"/>
      <c r="V68" s="9"/>
      <c r="W68" s="9"/>
      <c r="X68" s="9"/>
      <c r="Y68" s="9"/>
      <c r="Z68" s="9"/>
      <c r="AA68" s="9"/>
      <c r="AB68" s="9"/>
      <c r="AC68" s="9"/>
      <c r="AD68" s="9"/>
      <c r="AE68" s="9"/>
      <c r="AF68" s="9"/>
      <c r="AG68" s="9"/>
      <c r="AH68" s="9"/>
      <c r="AI68" s="9"/>
      <c r="AJ68" s="9"/>
      <c r="AK68" s="9"/>
      <c r="AL68" s="9"/>
      <c r="AM68" s="11">
        <f t="shared" si="5"/>
        <v>0</v>
      </c>
      <c r="AN68" s="11">
        <f t="shared" si="3"/>
        <v>0</v>
      </c>
      <c r="AO68" s="47" t="e">
        <f t="shared" si="4"/>
        <v>#DIV/0!</v>
      </c>
    </row>
    <row r="69" spans="1:41" x14ac:dyDescent="0.25">
      <c r="A69" s="10">
        <v>68</v>
      </c>
      <c r="B69" s="11">
        <f>VLOOKUP($A69,Table2[[No]:[Date Student Last Attended Program
(mm/dd/yyyy)]],2,FALSE)</f>
        <v>0</v>
      </c>
      <c r="C69" s="11">
        <f>VLOOKUP($A69,Table2[[No]:[Date Student Last Attended Program
(mm/dd/yyyy)]],4,FALSE)</f>
        <v>0</v>
      </c>
      <c r="D69" s="11">
        <f>VLOOKUP($A69,Table2[[No]:[Date Student Last Attended Program
(mm/dd/yyyy)]],14,FALSE)</f>
        <v>0</v>
      </c>
      <c r="E69" s="207">
        <f>VLOOKUP($A69,Table2[[No]:[Date Student Last Attended Program
(mm/dd/yyyy)]],17,FALSE)</f>
        <v>0</v>
      </c>
      <c r="F69" s="207">
        <f>VLOOKUP($A69,Table2[[No]:[Date Student Last Attended Program
(mm/dd/yyyy)]],18,FALSE)</f>
        <v>0</v>
      </c>
      <c r="G69" s="209">
        <f>VLOOKUP($A69,Table2[[#All],[No]:[Which Group Does Student Participate In?
(optional)]],23,FALSE)</f>
        <v>0</v>
      </c>
      <c r="H69" s="29"/>
      <c r="I69" s="29"/>
      <c r="J69" s="29"/>
      <c r="K69" s="29"/>
      <c r="L69" s="29"/>
      <c r="M69" s="29"/>
      <c r="N69" s="29"/>
      <c r="O69" s="29"/>
      <c r="P69" s="29"/>
      <c r="Q69" s="29"/>
      <c r="R69" s="29"/>
      <c r="S69" s="9"/>
      <c r="T69" s="9"/>
      <c r="U69" s="9"/>
      <c r="V69" s="9"/>
      <c r="W69" s="9"/>
      <c r="X69" s="9"/>
      <c r="Y69" s="9"/>
      <c r="Z69" s="9"/>
      <c r="AA69" s="9"/>
      <c r="AB69" s="9"/>
      <c r="AC69" s="9"/>
      <c r="AD69" s="9"/>
      <c r="AE69" s="9"/>
      <c r="AF69" s="9"/>
      <c r="AG69" s="9"/>
      <c r="AH69" s="9"/>
      <c r="AI69" s="9"/>
      <c r="AJ69" s="9"/>
      <c r="AK69" s="9"/>
      <c r="AL69" s="9"/>
      <c r="AM69" s="11">
        <f t="shared" si="5"/>
        <v>0</v>
      </c>
      <c r="AN69" s="11">
        <f t="shared" si="3"/>
        <v>0</v>
      </c>
      <c r="AO69" s="47" t="e">
        <f t="shared" si="4"/>
        <v>#DIV/0!</v>
      </c>
    </row>
    <row r="70" spans="1:41" x14ac:dyDescent="0.25">
      <c r="A70" s="10">
        <v>69</v>
      </c>
      <c r="B70" s="11">
        <f>VLOOKUP($A70,Table2[[No]:[Date Student Last Attended Program
(mm/dd/yyyy)]],2,FALSE)</f>
        <v>0</v>
      </c>
      <c r="C70" s="11">
        <f>VLOOKUP($A70,Table2[[No]:[Date Student Last Attended Program
(mm/dd/yyyy)]],4,FALSE)</f>
        <v>0</v>
      </c>
      <c r="D70" s="11">
        <f>VLOOKUP($A70,Table2[[No]:[Date Student Last Attended Program
(mm/dd/yyyy)]],14,FALSE)</f>
        <v>0</v>
      </c>
      <c r="E70" s="207">
        <f>VLOOKUP($A70,Table2[[No]:[Date Student Last Attended Program
(mm/dd/yyyy)]],17,FALSE)</f>
        <v>0</v>
      </c>
      <c r="F70" s="207">
        <f>VLOOKUP($A70,Table2[[No]:[Date Student Last Attended Program
(mm/dd/yyyy)]],18,FALSE)</f>
        <v>0</v>
      </c>
      <c r="G70" s="209">
        <f>VLOOKUP($A70,Table2[[#All],[No]:[Which Group Does Student Participate In?
(optional)]],23,FALSE)</f>
        <v>0</v>
      </c>
      <c r="H70" s="29"/>
      <c r="I70" s="29"/>
      <c r="J70" s="29"/>
      <c r="K70" s="29"/>
      <c r="L70" s="29"/>
      <c r="M70" s="29"/>
      <c r="N70" s="29"/>
      <c r="O70" s="29"/>
      <c r="P70" s="29"/>
      <c r="Q70" s="29"/>
      <c r="R70" s="29"/>
      <c r="S70" s="9"/>
      <c r="T70" s="9"/>
      <c r="U70" s="9"/>
      <c r="V70" s="9"/>
      <c r="W70" s="9"/>
      <c r="X70" s="9"/>
      <c r="Y70" s="9"/>
      <c r="Z70" s="9"/>
      <c r="AA70" s="9"/>
      <c r="AB70" s="9"/>
      <c r="AC70" s="9"/>
      <c r="AD70" s="9"/>
      <c r="AE70" s="9"/>
      <c r="AF70" s="9"/>
      <c r="AG70" s="9"/>
      <c r="AH70" s="9"/>
      <c r="AI70" s="9"/>
      <c r="AJ70" s="9"/>
      <c r="AK70" s="9"/>
      <c r="AL70" s="9"/>
      <c r="AM70" s="11">
        <f t="shared" si="5"/>
        <v>0</v>
      </c>
      <c r="AN70" s="11">
        <f t="shared" si="3"/>
        <v>0</v>
      </c>
      <c r="AO70" s="47" t="e">
        <f t="shared" si="4"/>
        <v>#DIV/0!</v>
      </c>
    </row>
    <row r="71" spans="1:41" x14ac:dyDescent="0.25">
      <c r="A71" s="10">
        <v>70</v>
      </c>
      <c r="B71" s="11">
        <f>VLOOKUP($A71,Table2[[No]:[Date Student Last Attended Program
(mm/dd/yyyy)]],2,FALSE)</f>
        <v>0</v>
      </c>
      <c r="C71" s="11">
        <f>VLOOKUP($A71,Table2[[No]:[Date Student Last Attended Program
(mm/dd/yyyy)]],4,FALSE)</f>
        <v>0</v>
      </c>
      <c r="D71" s="11">
        <f>VLOOKUP($A71,Table2[[No]:[Date Student Last Attended Program
(mm/dd/yyyy)]],14,FALSE)</f>
        <v>0</v>
      </c>
      <c r="E71" s="207">
        <f>VLOOKUP($A71,Table2[[No]:[Date Student Last Attended Program
(mm/dd/yyyy)]],17,FALSE)</f>
        <v>0</v>
      </c>
      <c r="F71" s="207">
        <f>VLOOKUP($A71,Table2[[No]:[Date Student Last Attended Program
(mm/dd/yyyy)]],18,FALSE)</f>
        <v>0</v>
      </c>
      <c r="G71" s="209">
        <f>VLOOKUP($A71,Table2[[#All],[No]:[Which Group Does Student Participate In?
(optional)]],23,FALSE)</f>
        <v>0</v>
      </c>
      <c r="H71" s="29"/>
      <c r="I71" s="29"/>
      <c r="J71" s="29"/>
      <c r="K71" s="29"/>
      <c r="L71" s="29"/>
      <c r="M71" s="29"/>
      <c r="N71" s="29"/>
      <c r="O71" s="29"/>
      <c r="P71" s="29"/>
      <c r="Q71" s="29"/>
      <c r="R71" s="29"/>
      <c r="S71" s="9"/>
      <c r="T71" s="9"/>
      <c r="U71" s="9"/>
      <c r="V71" s="9"/>
      <c r="W71" s="9"/>
      <c r="X71" s="9"/>
      <c r="Y71" s="9"/>
      <c r="Z71" s="9"/>
      <c r="AA71" s="9"/>
      <c r="AB71" s="9"/>
      <c r="AC71" s="9"/>
      <c r="AD71" s="9"/>
      <c r="AE71" s="9"/>
      <c r="AF71" s="9"/>
      <c r="AG71" s="9"/>
      <c r="AH71" s="9"/>
      <c r="AI71" s="9"/>
      <c r="AJ71" s="9"/>
      <c r="AK71" s="9"/>
      <c r="AL71" s="9"/>
      <c r="AM71" s="11">
        <f t="shared" si="5"/>
        <v>0</v>
      </c>
      <c r="AN71" s="11">
        <f t="shared" si="3"/>
        <v>0</v>
      </c>
      <c r="AO71" s="47" t="e">
        <f t="shared" si="4"/>
        <v>#DIV/0!</v>
      </c>
    </row>
    <row r="72" spans="1:41" x14ac:dyDescent="0.25">
      <c r="A72" s="10">
        <v>71</v>
      </c>
      <c r="B72" s="11">
        <f>VLOOKUP($A72,Table2[[No]:[Date Student Last Attended Program
(mm/dd/yyyy)]],2,FALSE)</f>
        <v>0</v>
      </c>
      <c r="C72" s="11">
        <f>VLOOKUP($A72,Table2[[No]:[Date Student Last Attended Program
(mm/dd/yyyy)]],4,FALSE)</f>
        <v>0</v>
      </c>
      <c r="D72" s="11">
        <f>VLOOKUP($A72,Table2[[No]:[Date Student Last Attended Program
(mm/dd/yyyy)]],14,FALSE)</f>
        <v>0</v>
      </c>
      <c r="E72" s="207">
        <f>VLOOKUP($A72,Table2[[No]:[Date Student Last Attended Program
(mm/dd/yyyy)]],17,FALSE)</f>
        <v>0</v>
      </c>
      <c r="F72" s="207">
        <f>VLOOKUP($A72,Table2[[No]:[Date Student Last Attended Program
(mm/dd/yyyy)]],18,FALSE)</f>
        <v>0</v>
      </c>
      <c r="G72" s="209">
        <f>VLOOKUP($A72,Table2[[#All],[No]:[Which Group Does Student Participate In?
(optional)]],23,FALSE)</f>
        <v>0</v>
      </c>
      <c r="H72" s="29"/>
      <c r="I72" s="29"/>
      <c r="J72" s="29"/>
      <c r="K72" s="29"/>
      <c r="L72" s="29"/>
      <c r="M72" s="29"/>
      <c r="N72" s="29"/>
      <c r="O72" s="29"/>
      <c r="P72" s="29"/>
      <c r="Q72" s="29"/>
      <c r="R72" s="29"/>
      <c r="S72" s="9"/>
      <c r="T72" s="9"/>
      <c r="U72" s="9"/>
      <c r="V72" s="9"/>
      <c r="W72" s="9"/>
      <c r="X72" s="9"/>
      <c r="Y72" s="9"/>
      <c r="Z72" s="9"/>
      <c r="AA72" s="9"/>
      <c r="AB72" s="9"/>
      <c r="AC72" s="9"/>
      <c r="AD72" s="9"/>
      <c r="AE72" s="9"/>
      <c r="AF72" s="9"/>
      <c r="AG72" s="9"/>
      <c r="AH72" s="9"/>
      <c r="AI72" s="9"/>
      <c r="AJ72" s="9"/>
      <c r="AK72" s="9"/>
      <c r="AL72" s="9"/>
      <c r="AM72" s="11">
        <f t="shared" si="5"/>
        <v>0</v>
      </c>
      <c r="AN72" s="11">
        <f t="shared" si="3"/>
        <v>0</v>
      </c>
      <c r="AO72" s="47" t="e">
        <f t="shared" si="4"/>
        <v>#DIV/0!</v>
      </c>
    </row>
    <row r="73" spans="1:41" x14ac:dyDescent="0.25">
      <c r="A73" s="10">
        <v>72</v>
      </c>
      <c r="B73" s="11">
        <f>VLOOKUP($A73,Table2[[No]:[Date Student Last Attended Program
(mm/dd/yyyy)]],2,FALSE)</f>
        <v>0</v>
      </c>
      <c r="C73" s="11">
        <f>VLOOKUP($A73,Table2[[No]:[Date Student Last Attended Program
(mm/dd/yyyy)]],4,FALSE)</f>
        <v>0</v>
      </c>
      <c r="D73" s="11">
        <f>VLOOKUP($A73,Table2[[No]:[Date Student Last Attended Program
(mm/dd/yyyy)]],14,FALSE)</f>
        <v>0</v>
      </c>
      <c r="E73" s="207">
        <f>VLOOKUP($A73,Table2[[No]:[Date Student Last Attended Program
(mm/dd/yyyy)]],17,FALSE)</f>
        <v>0</v>
      </c>
      <c r="F73" s="207">
        <f>VLOOKUP($A73,Table2[[No]:[Date Student Last Attended Program
(mm/dd/yyyy)]],18,FALSE)</f>
        <v>0</v>
      </c>
      <c r="G73" s="209">
        <f>VLOOKUP($A73,Table2[[#All],[No]:[Which Group Does Student Participate In?
(optional)]],23,FALSE)</f>
        <v>0</v>
      </c>
      <c r="H73" s="29"/>
      <c r="I73" s="29"/>
      <c r="J73" s="29"/>
      <c r="K73" s="29"/>
      <c r="L73" s="29"/>
      <c r="M73" s="29"/>
      <c r="N73" s="29"/>
      <c r="O73" s="29"/>
      <c r="P73" s="29"/>
      <c r="Q73" s="29"/>
      <c r="R73" s="29"/>
      <c r="S73" s="9"/>
      <c r="T73" s="9"/>
      <c r="U73" s="9"/>
      <c r="V73" s="9"/>
      <c r="W73" s="9"/>
      <c r="X73" s="9"/>
      <c r="Y73" s="9"/>
      <c r="Z73" s="9"/>
      <c r="AA73" s="9"/>
      <c r="AB73" s="9"/>
      <c r="AC73" s="9"/>
      <c r="AD73" s="9"/>
      <c r="AE73" s="9"/>
      <c r="AF73" s="9"/>
      <c r="AG73" s="9"/>
      <c r="AH73" s="9"/>
      <c r="AI73" s="9"/>
      <c r="AJ73" s="9"/>
      <c r="AK73" s="9"/>
      <c r="AL73" s="9"/>
      <c r="AM73" s="11">
        <f t="shared" si="5"/>
        <v>0</v>
      </c>
      <c r="AN73" s="11">
        <f t="shared" si="3"/>
        <v>0</v>
      </c>
      <c r="AO73" s="47" t="e">
        <f t="shared" si="4"/>
        <v>#DIV/0!</v>
      </c>
    </row>
    <row r="74" spans="1:41" x14ac:dyDescent="0.25">
      <c r="A74" s="10">
        <v>73</v>
      </c>
      <c r="B74" s="11">
        <f>VLOOKUP($A74,Table2[[No]:[Date Student Last Attended Program
(mm/dd/yyyy)]],2,FALSE)</f>
        <v>0</v>
      </c>
      <c r="C74" s="11">
        <f>VLOOKUP($A74,Table2[[No]:[Date Student Last Attended Program
(mm/dd/yyyy)]],4,FALSE)</f>
        <v>0</v>
      </c>
      <c r="D74" s="11">
        <f>VLOOKUP($A74,Table2[[No]:[Date Student Last Attended Program
(mm/dd/yyyy)]],14,FALSE)</f>
        <v>0</v>
      </c>
      <c r="E74" s="207">
        <f>VLOOKUP($A74,Table2[[No]:[Date Student Last Attended Program
(mm/dd/yyyy)]],17,FALSE)</f>
        <v>0</v>
      </c>
      <c r="F74" s="207">
        <f>VLOOKUP($A74,Table2[[No]:[Date Student Last Attended Program
(mm/dd/yyyy)]],18,FALSE)</f>
        <v>0</v>
      </c>
      <c r="G74" s="209">
        <f>VLOOKUP($A74,Table2[[#All],[No]:[Which Group Does Student Participate In?
(optional)]],23,FALSE)</f>
        <v>0</v>
      </c>
      <c r="H74" s="29"/>
      <c r="I74" s="29"/>
      <c r="J74" s="29"/>
      <c r="K74" s="29"/>
      <c r="L74" s="29"/>
      <c r="M74" s="29"/>
      <c r="N74" s="29"/>
      <c r="O74" s="29"/>
      <c r="P74" s="29"/>
      <c r="Q74" s="29"/>
      <c r="R74" s="29"/>
      <c r="S74" s="9"/>
      <c r="T74" s="9"/>
      <c r="U74" s="9"/>
      <c r="V74" s="9"/>
      <c r="W74" s="9"/>
      <c r="X74" s="9"/>
      <c r="Y74" s="9"/>
      <c r="Z74" s="9"/>
      <c r="AA74" s="9"/>
      <c r="AB74" s="9"/>
      <c r="AC74" s="9"/>
      <c r="AD74" s="9"/>
      <c r="AE74" s="9"/>
      <c r="AF74" s="9"/>
      <c r="AG74" s="9"/>
      <c r="AH74" s="9"/>
      <c r="AI74" s="9"/>
      <c r="AJ74" s="9"/>
      <c r="AK74" s="9"/>
      <c r="AL74" s="9"/>
      <c r="AM74" s="11">
        <f t="shared" si="5"/>
        <v>0</v>
      </c>
      <c r="AN74" s="11">
        <f t="shared" si="3"/>
        <v>0</v>
      </c>
      <c r="AO74" s="47" t="e">
        <f t="shared" si="4"/>
        <v>#DIV/0!</v>
      </c>
    </row>
    <row r="75" spans="1:41" x14ac:dyDescent="0.25">
      <c r="A75" s="10">
        <v>74</v>
      </c>
      <c r="B75" s="11">
        <f>VLOOKUP($A75,Table2[[No]:[Date Student Last Attended Program
(mm/dd/yyyy)]],2,FALSE)</f>
        <v>0</v>
      </c>
      <c r="C75" s="11">
        <f>VLOOKUP($A75,Table2[[No]:[Date Student Last Attended Program
(mm/dd/yyyy)]],4,FALSE)</f>
        <v>0</v>
      </c>
      <c r="D75" s="11">
        <f>VLOOKUP($A75,Table2[[No]:[Date Student Last Attended Program
(mm/dd/yyyy)]],14,FALSE)</f>
        <v>0</v>
      </c>
      <c r="E75" s="207">
        <f>VLOOKUP($A75,Table2[[No]:[Date Student Last Attended Program
(mm/dd/yyyy)]],17,FALSE)</f>
        <v>0</v>
      </c>
      <c r="F75" s="207">
        <f>VLOOKUP($A75,Table2[[No]:[Date Student Last Attended Program
(mm/dd/yyyy)]],18,FALSE)</f>
        <v>0</v>
      </c>
      <c r="G75" s="209">
        <f>VLOOKUP($A75,Table2[[#All],[No]:[Which Group Does Student Participate In?
(optional)]],23,FALSE)</f>
        <v>0</v>
      </c>
      <c r="H75" s="29"/>
      <c r="I75" s="29"/>
      <c r="J75" s="29"/>
      <c r="K75" s="29"/>
      <c r="L75" s="29"/>
      <c r="M75" s="29"/>
      <c r="N75" s="29"/>
      <c r="O75" s="29"/>
      <c r="P75" s="29"/>
      <c r="Q75" s="29"/>
      <c r="R75" s="29"/>
      <c r="S75" s="9"/>
      <c r="T75" s="9"/>
      <c r="U75" s="9"/>
      <c r="V75" s="9"/>
      <c r="W75" s="9"/>
      <c r="X75" s="9"/>
      <c r="Y75" s="9"/>
      <c r="Z75" s="9"/>
      <c r="AA75" s="9"/>
      <c r="AB75" s="9"/>
      <c r="AC75" s="9"/>
      <c r="AD75" s="9"/>
      <c r="AE75" s="9"/>
      <c r="AF75" s="9"/>
      <c r="AG75" s="9"/>
      <c r="AH75" s="9"/>
      <c r="AI75" s="9"/>
      <c r="AJ75" s="9"/>
      <c r="AK75" s="9"/>
      <c r="AL75" s="9"/>
      <c r="AM75" s="11">
        <f t="shared" si="5"/>
        <v>0</v>
      </c>
      <c r="AN75" s="11">
        <f t="shared" si="3"/>
        <v>0</v>
      </c>
      <c r="AO75" s="47" t="e">
        <f t="shared" si="4"/>
        <v>#DIV/0!</v>
      </c>
    </row>
    <row r="76" spans="1:41" x14ac:dyDescent="0.25">
      <c r="A76" s="10">
        <v>75</v>
      </c>
      <c r="B76" s="11">
        <f>VLOOKUP($A76,Table2[[No]:[Date Student Last Attended Program
(mm/dd/yyyy)]],2,FALSE)</f>
        <v>0</v>
      </c>
      <c r="C76" s="11">
        <f>VLOOKUP($A76,Table2[[No]:[Date Student Last Attended Program
(mm/dd/yyyy)]],4,FALSE)</f>
        <v>0</v>
      </c>
      <c r="D76" s="11">
        <f>VLOOKUP($A76,Table2[[No]:[Date Student Last Attended Program
(mm/dd/yyyy)]],14,FALSE)</f>
        <v>0</v>
      </c>
      <c r="E76" s="207">
        <f>VLOOKUP($A76,Table2[[No]:[Date Student Last Attended Program
(mm/dd/yyyy)]],17,FALSE)</f>
        <v>0</v>
      </c>
      <c r="F76" s="207">
        <f>VLOOKUP($A76,Table2[[No]:[Date Student Last Attended Program
(mm/dd/yyyy)]],18,FALSE)</f>
        <v>0</v>
      </c>
      <c r="G76" s="209">
        <f>VLOOKUP($A76,Table2[[#All],[No]:[Which Group Does Student Participate In?
(optional)]],23,FALSE)</f>
        <v>0</v>
      </c>
      <c r="H76" s="29"/>
      <c r="I76" s="29"/>
      <c r="J76" s="29"/>
      <c r="K76" s="29"/>
      <c r="L76" s="29"/>
      <c r="M76" s="29"/>
      <c r="N76" s="29"/>
      <c r="O76" s="29"/>
      <c r="P76" s="29"/>
      <c r="Q76" s="29"/>
      <c r="R76" s="29"/>
      <c r="S76" s="9"/>
      <c r="T76" s="9"/>
      <c r="U76" s="9"/>
      <c r="V76" s="9"/>
      <c r="W76" s="9"/>
      <c r="X76" s="9"/>
      <c r="Y76" s="9"/>
      <c r="Z76" s="9"/>
      <c r="AA76" s="9"/>
      <c r="AB76" s="9"/>
      <c r="AC76" s="9"/>
      <c r="AD76" s="9"/>
      <c r="AE76" s="9"/>
      <c r="AF76" s="9"/>
      <c r="AG76" s="9"/>
      <c r="AH76" s="9"/>
      <c r="AI76" s="9"/>
      <c r="AJ76" s="9"/>
      <c r="AK76" s="9"/>
      <c r="AL76" s="9"/>
      <c r="AM76" s="11">
        <f t="shared" si="5"/>
        <v>0</v>
      </c>
      <c r="AN76" s="11">
        <f t="shared" si="3"/>
        <v>0</v>
      </c>
      <c r="AO76" s="47" t="e">
        <f t="shared" si="4"/>
        <v>#DIV/0!</v>
      </c>
    </row>
    <row r="77" spans="1:41" x14ac:dyDescent="0.25">
      <c r="A77" s="10">
        <v>76</v>
      </c>
      <c r="B77" s="11">
        <f>VLOOKUP($A77,Table2[[No]:[Date Student Last Attended Program
(mm/dd/yyyy)]],2,FALSE)</f>
        <v>0</v>
      </c>
      <c r="C77" s="11">
        <f>VLOOKUP($A77,Table2[[No]:[Date Student Last Attended Program
(mm/dd/yyyy)]],4,FALSE)</f>
        <v>0</v>
      </c>
      <c r="D77" s="11">
        <f>VLOOKUP($A77,Table2[[No]:[Date Student Last Attended Program
(mm/dd/yyyy)]],14,FALSE)</f>
        <v>0</v>
      </c>
      <c r="E77" s="207">
        <f>VLOOKUP($A77,Table2[[No]:[Date Student Last Attended Program
(mm/dd/yyyy)]],17,FALSE)</f>
        <v>0</v>
      </c>
      <c r="F77" s="207">
        <f>VLOOKUP($A77,Table2[[No]:[Date Student Last Attended Program
(mm/dd/yyyy)]],18,FALSE)</f>
        <v>0</v>
      </c>
      <c r="G77" s="209">
        <f>VLOOKUP($A77,Table2[[#All],[No]:[Which Group Does Student Participate In?
(optional)]],23,FALSE)</f>
        <v>0</v>
      </c>
      <c r="H77" s="29"/>
      <c r="I77" s="29"/>
      <c r="J77" s="29"/>
      <c r="K77" s="29"/>
      <c r="L77" s="29"/>
      <c r="M77" s="29"/>
      <c r="N77" s="29"/>
      <c r="O77" s="29"/>
      <c r="P77" s="29"/>
      <c r="Q77" s="29"/>
      <c r="R77" s="29"/>
      <c r="S77" s="9"/>
      <c r="T77" s="9"/>
      <c r="U77" s="9"/>
      <c r="V77" s="9"/>
      <c r="W77" s="9"/>
      <c r="X77" s="9"/>
      <c r="Y77" s="9"/>
      <c r="Z77" s="9"/>
      <c r="AA77" s="9"/>
      <c r="AB77" s="9"/>
      <c r="AC77" s="9"/>
      <c r="AD77" s="9"/>
      <c r="AE77" s="9"/>
      <c r="AF77" s="9"/>
      <c r="AG77" s="9"/>
      <c r="AH77" s="9"/>
      <c r="AI77" s="9"/>
      <c r="AJ77" s="9"/>
      <c r="AK77" s="9"/>
      <c r="AL77" s="9"/>
      <c r="AM77" s="11">
        <f t="shared" si="5"/>
        <v>0</v>
      </c>
      <c r="AN77" s="11">
        <f t="shared" si="3"/>
        <v>0</v>
      </c>
      <c r="AO77" s="47" t="e">
        <f t="shared" si="4"/>
        <v>#DIV/0!</v>
      </c>
    </row>
    <row r="78" spans="1:41" x14ac:dyDescent="0.25">
      <c r="A78" s="10">
        <v>77</v>
      </c>
      <c r="B78" s="11">
        <f>VLOOKUP($A78,Table2[[No]:[Date Student Last Attended Program
(mm/dd/yyyy)]],2,FALSE)</f>
        <v>0</v>
      </c>
      <c r="C78" s="11">
        <f>VLOOKUP($A78,Table2[[No]:[Date Student Last Attended Program
(mm/dd/yyyy)]],4,FALSE)</f>
        <v>0</v>
      </c>
      <c r="D78" s="11">
        <f>VLOOKUP($A78,Table2[[No]:[Date Student Last Attended Program
(mm/dd/yyyy)]],14,FALSE)</f>
        <v>0</v>
      </c>
      <c r="E78" s="207">
        <f>VLOOKUP($A78,Table2[[No]:[Date Student Last Attended Program
(mm/dd/yyyy)]],17,FALSE)</f>
        <v>0</v>
      </c>
      <c r="F78" s="207">
        <f>VLOOKUP($A78,Table2[[No]:[Date Student Last Attended Program
(mm/dd/yyyy)]],18,FALSE)</f>
        <v>0</v>
      </c>
      <c r="G78" s="209">
        <f>VLOOKUP($A78,Table2[[#All],[No]:[Which Group Does Student Participate In?
(optional)]],23,FALSE)</f>
        <v>0</v>
      </c>
      <c r="H78" s="29"/>
      <c r="I78" s="29"/>
      <c r="J78" s="29"/>
      <c r="K78" s="29"/>
      <c r="L78" s="29"/>
      <c r="M78" s="29"/>
      <c r="N78" s="29"/>
      <c r="O78" s="29"/>
      <c r="P78" s="29"/>
      <c r="Q78" s="29"/>
      <c r="R78" s="29"/>
      <c r="S78" s="9"/>
      <c r="T78" s="9"/>
      <c r="U78" s="9"/>
      <c r="V78" s="9"/>
      <c r="W78" s="9"/>
      <c r="X78" s="9"/>
      <c r="Y78" s="9"/>
      <c r="Z78" s="9"/>
      <c r="AA78" s="9"/>
      <c r="AB78" s="9"/>
      <c r="AC78" s="9"/>
      <c r="AD78" s="9"/>
      <c r="AE78" s="9"/>
      <c r="AF78" s="9"/>
      <c r="AG78" s="9"/>
      <c r="AH78" s="9"/>
      <c r="AI78" s="9"/>
      <c r="AJ78" s="9"/>
      <c r="AK78" s="9"/>
      <c r="AL78" s="9"/>
      <c r="AM78" s="11">
        <f t="shared" si="5"/>
        <v>0</v>
      </c>
      <c r="AN78" s="11">
        <f t="shared" si="3"/>
        <v>0</v>
      </c>
      <c r="AO78" s="47" t="e">
        <f t="shared" si="4"/>
        <v>#DIV/0!</v>
      </c>
    </row>
    <row r="79" spans="1:41" x14ac:dyDescent="0.25">
      <c r="A79" s="10">
        <v>78</v>
      </c>
      <c r="B79" s="11">
        <f>VLOOKUP($A79,Table2[[No]:[Date Student Last Attended Program
(mm/dd/yyyy)]],2,FALSE)</f>
        <v>0</v>
      </c>
      <c r="C79" s="11">
        <f>VLOOKUP($A79,Table2[[No]:[Date Student Last Attended Program
(mm/dd/yyyy)]],4,FALSE)</f>
        <v>0</v>
      </c>
      <c r="D79" s="11">
        <f>VLOOKUP($A79,Table2[[No]:[Date Student Last Attended Program
(mm/dd/yyyy)]],14,FALSE)</f>
        <v>0</v>
      </c>
      <c r="E79" s="207">
        <f>VLOOKUP($A79,Table2[[No]:[Date Student Last Attended Program
(mm/dd/yyyy)]],17,FALSE)</f>
        <v>0</v>
      </c>
      <c r="F79" s="207">
        <f>VLOOKUP($A79,Table2[[No]:[Date Student Last Attended Program
(mm/dd/yyyy)]],18,FALSE)</f>
        <v>0</v>
      </c>
      <c r="G79" s="209">
        <f>VLOOKUP($A79,Table2[[#All],[No]:[Which Group Does Student Participate In?
(optional)]],23,FALSE)</f>
        <v>0</v>
      </c>
      <c r="H79" s="29"/>
      <c r="I79" s="29"/>
      <c r="J79" s="29"/>
      <c r="K79" s="29"/>
      <c r="L79" s="29"/>
      <c r="M79" s="29"/>
      <c r="N79" s="29"/>
      <c r="O79" s="29"/>
      <c r="P79" s="29"/>
      <c r="Q79" s="29"/>
      <c r="R79" s="29"/>
      <c r="S79" s="9"/>
      <c r="T79" s="9"/>
      <c r="U79" s="9"/>
      <c r="V79" s="9"/>
      <c r="W79" s="9"/>
      <c r="X79" s="9"/>
      <c r="Y79" s="9"/>
      <c r="Z79" s="9"/>
      <c r="AA79" s="9"/>
      <c r="AB79" s="9"/>
      <c r="AC79" s="9"/>
      <c r="AD79" s="9"/>
      <c r="AE79" s="9"/>
      <c r="AF79" s="9"/>
      <c r="AG79" s="9"/>
      <c r="AH79" s="9"/>
      <c r="AI79" s="9"/>
      <c r="AJ79" s="9"/>
      <c r="AK79" s="9"/>
      <c r="AL79" s="9"/>
      <c r="AM79" s="11">
        <f t="shared" si="5"/>
        <v>0</v>
      </c>
      <c r="AN79" s="11">
        <f t="shared" si="3"/>
        <v>0</v>
      </c>
      <c r="AO79" s="47" t="e">
        <f t="shared" si="4"/>
        <v>#DIV/0!</v>
      </c>
    </row>
    <row r="80" spans="1:41" x14ac:dyDescent="0.25">
      <c r="A80" s="10">
        <v>79</v>
      </c>
      <c r="B80" s="11">
        <f>VLOOKUP($A80,Table2[[No]:[Date Student Last Attended Program
(mm/dd/yyyy)]],2,FALSE)</f>
        <v>0</v>
      </c>
      <c r="C80" s="11">
        <f>VLOOKUP($A80,Table2[[No]:[Date Student Last Attended Program
(mm/dd/yyyy)]],4,FALSE)</f>
        <v>0</v>
      </c>
      <c r="D80" s="11">
        <f>VLOOKUP($A80,Table2[[No]:[Date Student Last Attended Program
(mm/dd/yyyy)]],14,FALSE)</f>
        <v>0</v>
      </c>
      <c r="E80" s="207">
        <f>VLOOKUP($A80,Table2[[No]:[Date Student Last Attended Program
(mm/dd/yyyy)]],17,FALSE)</f>
        <v>0</v>
      </c>
      <c r="F80" s="207">
        <f>VLOOKUP($A80,Table2[[No]:[Date Student Last Attended Program
(mm/dd/yyyy)]],18,FALSE)</f>
        <v>0</v>
      </c>
      <c r="G80" s="209">
        <f>VLOOKUP($A80,Table2[[#All],[No]:[Which Group Does Student Participate In?
(optional)]],23,FALSE)</f>
        <v>0</v>
      </c>
      <c r="H80" s="29"/>
      <c r="I80" s="29"/>
      <c r="J80" s="29"/>
      <c r="K80" s="29"/>
      <c r="L80" s="29"/>
      <c r="M80" s="29"/>
      <c r="N80" s="29"/>
      <c r="O80" s="29"/>
      <c r="P80" s="29"/>
      <c r="Q80" s="29"/>
      <c r="R80" s="29"/>
      <c r="S80" s="9"/>
      <c r="T80" s="9"/>
      <c r="U80" s="9"/>
      <c r="V80" s="9"/>
      <c r="W80" s="9"/>
      <c r="X80" s="9"/>
      <c r="Y80" s="9"/>
      <c r="Z80" s="9"/>
      <c r="AA80" s="9"/>
      <c r="AB80" s="9"/>
      <c r="AC80" s="9"/>
      <c r="AD80" s="9"/>
      <c r="AE80" s="9"/>
      <c r="AF80" s="9"/>
      <c r="AG80" s="9"/>
      <c r="AH80" s="9"/>
      <c r="AI80" s="9"/>
      <c r="AJ80" s="9"/>
      <c r="AK80" s="9"/>
      <c r="AL80" s="9"/>
      <c r="AM80" s="11">
        <f t="shared" si="5"/>
        <v>0</v>
      </c>
      <c r="AN80" s="11">
        <f t="shared" si="3"/>
        <v>0</v>
      </c>
      <c r="AO80" s="47" t="e">
        <f t="shared" si="4"/>
        <v>#DIV/0!</v>
      </c>
    </row>
    <row r="81" spans="1:41" x14ac:dyDescent="0.25">
      <c r="A81" s="10">
        <v>80</v>
      </c>
      <c r="B81" s="11">
        <f>VLOOKUP($A81,Table2[[No]:[Date Student Last Attended Program
(mm/dd/yyyy)]],2,FALSE)</f>
        <v>0</v>
      </c>
      <c r="C81" s="11">
        <f>VLOOKUP($A81,Table2[[No]:[Date Student Last Attended Program
(mm/dd/yyyy)]],4,FALSE)</f>
        <v>0</v>
      </c>
      <c r="D81" s="11">
        <f>VLOOKUP($A81,Table2[[No]:[Date Student Last Attended Program
(mm/dd/yyyy)]],14,FALSE)</f>
        <v>0</v>
      </c>
      <c r="E81" s="207">
        <f>VLOOKUP($A81,Table2[[No]:[Date Student Last Attended Program
(mm/dd/yyyy)]],17,FALSE)</f>
        <v>0</v>
      </c>
      <c r="F81" s="207">
        <f>VLOOKUP($A81,Table2[[No]:[Date Student Last Attended Program
(mm/dd/yyyy)]],18,FALSE)</f>
        <v>0</v>
      </c>
      <c r="G81" s="209">
        <f>VLOOKUP($A81,Table2[[#All],[No]:[Which Group Does Student Participate In?
(optional)]],23,FALSE)</f>
        <v>0</v>
      </c>
      <c r="H81" s="29"/>
      <c r="I81" s="29"/>
      <c r="J81" s="29"/>
      <c r="K81" s="29"/>
      <c r="L81" s="29"/>
      <c r="M81" s="29"/>
      <c r="N81" s="29"/>
      <c r="O81" s="29"/>
      <c r="P81" s="29"/>
      <c r="Q81" s="29"/>
      <c r="R81" s="29"/>
      <c r="S81" s="9"/>
      <c r="T81" s="9"/>
      <c r="U81" s="9"/>
      <c r="V81" s="9"/>
      <c r="W81" s="9"/>
      <c r="X81" s="9"/>
      <c r="Y81" s="9"/>
      <c r="Z81" s="9"/>
      <c r="AA81" s="9"/>
      <c r="AB81" s="9"/>
      <c r="AC81" s="9"/>
      <c r="AD81" s="9"/>
      <c r="AE81" s="9"/>
      <c r="AF81" s="9"/>
      <c r="AG81" s="9"/>
      <c r="AH81" s="9"/>
      <c r="AI81" s="9"/>
      <c r="AJ81" s="9"/>
      <c r="AK81" s="9"/>
      <c r="AL81" s="9"/>
      <c r="AM81" s="11">
        <f t="shared" si="5"/>
        <v>0</v>
      </c>
      <c r="AN81" s="11">
        <f t="shared" si="3"/>
        <v>0</v>
      </c>
      <c r="AO81" s="47" t="e">
        <f t="shared" si="4"/>
        <v>#DIV/0!</v>
      </c>
    </row>
    <row r="82" spans="1:41" x14ac:dyDescent="0.25">
      <c r="A82" s="10">
        <v>81</v>
      </c>
      <c r="B82" s="11">
        <f>VLOOKUP($A82,Table2[[No]:[Date Student Last Attended Program
(mm/dd/yyyy)]],2,FALSE)</f>
        <v>0</v>
      </c>
      <c r="C82" s="11">
        <f>VLOOKUP($A82,Table2[[No]:[Date Student Last Attended Program
(mm/dd/yyyy)]],4,FALSE)</f>
        <v>0</v>
      </c>
      <c r="D82" s="11">
        <f>VLOOKUP($A82,Table2[[No]:[Date Student Last Attended Program
(mm/dd/yyyy)]],14,FALSE)</f>
        <v>0</v>
      </c>
      <c r="E82" s="207">
        <f>VLOOKUP($A82,Table2[[No]:[Date Student Last Attended Program
(mm/dd/yyyy)]],17,FALSE)</f>
        <v>0</v>
      </c>
      <c r="F82" s="207">
        <f>VLOOKUP($A82,Table2[[No]:[Date Student Last Attended Program
(mm/dd/yyyy)]],18,FALSE)</f>
        <v>0</v>
      </c>
      <c r="G82" s="209">
        <f>VLOOKUP($A82,Table2[[#All],[No]:[Which Group Does Student Participate In?
(optional)]],23,FALSE)</f>
        <v>0</v>
      </c>
      <c r="H82" s="29"/>
      <c r="I82" s="29"/>
      <c r="J82" s="29"/>
      <c r="K82" s="29"/>
      <c r="L82" s="29"/>
      <c r="M82" s="29"/>
      <c r="N82" s="29"/>
      <c r="O82" s="29"/>
      <c r="P82" s="29"/>
      <c r="Q82" s="29"/>
      <c r="R82" s="29"/>
      <c r="S82" s="9"/>
      <c r="T82" s="9"/>
      <c r="U82" s="9"/>
      <c r="V82" s="9"/>
      <c r="W82" s="9"/>
      <c r="X82" s="9"/>
      <c r="Y82" s="9"/>
      <c r="Z82" s="9"/>
      <c r="AA82" s="9"/>
      <c r="AB82" s="9"/>
      <c r="AC82" s="9"/>
      <c r="AD82" s="9"/>
      <c r="AE82" s="9"/>
      <c r="AF82" s="9"/>
      <c r="AG82" s="9"/>
      <c r="AH82" s="9"/>
      <c r="AI82" s="9"/>
      <c r="AJ82" s="9"/>
      <c r="AK82" s="9"/>
      <c r="AL82" s="9"/>
      <c r="AM82" s="11">
        <f t="shared" si="5"/>
        <v>0</v>
      </c>
      <c r="AN82" s="11">
        <f t="shared" si="3"/>
        <v>0</v>
      </c>
      <c r="AO82" s="47" t="e">
        <f t="shared" si="4"/>
        <v>#DIV/0!</v>
      </c>
    </row>
    <row r="83" spans="1:41" x14ac:dyDescent="0.25">
      <c r="A83" s="10">
        <v>82</v>
      </c>
      <c r="B83" s="11">
        <f>VLOOKUP($A83,Table2[[No]:[Date Student Last Attended Program
(mm/dd/yyyy)]],2,FALSE)</f>
        <v>0</v>
      </c>
      <c r="C83" s="11">
        <f>VLOOKUP($A83,Table2[[No]:[Date Student Last Attended Program
(mm/dd/yyyy)]],4,FALSE)</f>
        <v>0</v>
      </c>
      <c r="D83" s="11">
        <f>VLOOKUP($A83,Table2[[No]:[Date Student Last Attended Program
(mm/dd/yyyy)]],14,FALSE)</f>
        <v>0</v>
      </c>
      <c r="E83" s="207">
        <f>VLOOKUP($A83,Table2[[No]:[Date Student Last Attended Program
(mm/dd/yyyy)]],17,FALSE)</f>
        <v>0</v>
      </c>
      <c r="F83" s="207">
        <f>VLOOKUP($A83,Table2[[No]:[Date Student Last Attended Program
(mm/dd/yyyy)]],18,FALSE)</f>
        <v>0</v>
      </c>
      <c r="G83" s="209">
        <f>VLOOKUP($A83,Table2[[#All],[No]:[Which Group Does Student Participate In?
(optional)]],23,FALSE)</f>
        <v>0</v>
      </c>
      <c r="H83" s="29"/>
      <c r="I83" s="29"/>
      <c r="J83" s="29"/>
      <c r="K83" s="29"/>
      <c r="L83" s="29"/>
      <c r="M83" s="29"/>
      <c r="N83" s="29"/>
      <c r="O83" s="29"/>
      <c r="P83" s="29"/>
      <c r="Q83" s="29"/>
      <c r="R83" s="29"/>
      <c r="S83" s="9"/>
      <c r="T83" s="9"/>
      <c r="U83" s="9"/>
      <c r="V83" s="9"/>
      <c r="W83" s="9"/>
      <c r="X83" s="9"/>
      <c r="Y83" s="9"/>
      <c r="Z83" s="9"/>
      <c r="AA83" s="9"/>
      <c r="AB83" s="9"/>
      <c r="AC83" s="9"/>
      <c r="AD83" s="9"/>
      <c r="AE83" s="9"/>
      <c r="AF83" s="9"/>
      <c r="AG83" s="9"/>
      <c r="AH83" s="9"/>
      <c r="AI83" s="9"/>
      <c r="AJ83" s="9"/>
      <c r="AK83" s="9"/>
      <c r="AL83" s="9"/>
      <c r="AM83" s="11">
        <f t="shared" si="5"/>
        <v>0</v>
      </c>
      <c r="AN83" s="11">
        <f t="shared" si="3"/>
        <v>0</v>
      </c>
      <c r="AO83" s="47" t="e">
        <f t="shared" si="4"/>
        <v>#DIV/0!</v>
      </c>
    </row>
    <row r="84" spans="1:41" x14ac:dyDescent="0.25">
      <c r="A84" s="10">
        <v>83</v>
      </c>
      <c r="B84" s="11">
        <f>VLOOKUP($A84,Table2[[No]:[Date Student Last Attended Program
(mm/dd/yyyy)]],2,FALSE)</f>
        <v>0</v>
      </c>
      <c r="C84" s="11">
        <f>VLOOKUP($A84,Table2[[No]:[Date Student Last Attended Program
(mm/dd/yyyy)]],4,FALSE)</f>
        <v>0</v>
      </c>
      <c r="D84" s="11">
        <f>VLOOKUP($A84,Table2[[No]:[Date Student Last Attended Program
(mm/dd/yyyy)]],14,FALSE)</f>
        <v>0</v>
      </c>
      <c r="E84" s="207">
        <f>VLOOKUP($A84,Table2[[No]:[Date Student Last Attended Program
(mm/dd/yyyy)]],17,FALSE)</f>
        <v>0</v>
      </c>
      <c r="F84" s="207">
        <f>VLOOKUP($A84,Table2[[No]:[Date Student Last Attended Program
(mm/dd/yyyy)]],18,FALSE)</f>
        <v>0</v>
      </c>
      <c r="G84" s="209">
        <f>VLOOKUP($A84,Table2[[#All],[No]:[Which Group Does Student Participate In?
(optional)]],23,FALSE)</f>
        <v>0</v>
      </c>
      <c r="H84" s="29"/>
      <c r="I84" s="29"/>
      <c r="J84" s="29"/>
      <c r="K84" s="29"/>
      <c r="L84" s="29"/>
      <c r="M84" s="29"/>
      <c r="N84" s="29"/>
      <c r="O84" s="29"/>
      <c r="P84" s="29"/>
      <c r="Q84" s="29"/>
      <c r="R84" s="29"/>
      <c r="S84" s="9"/>
      <c r="T84" s="9"/>
      <c r="U84" s="9"/>
      <c r="V84" s="9"/>
      <c r="W84" s="9"/>
      <c r="X84" s="9"/>
      <c r="Y84" s="9"/>
      <c r="Z84" s="9"/>
      <c r="AA84" s="9"/>
      <c r="AB84" s="9"/>
      <c r="AC84" s="9"/>
      <c r="AD84" s="9"/>
      <c r="AE84" s="9"/>
      <c r="AF84" s="9"/>
      <c r="AG84" s="9"/>
      <c r="AH84" s="9"/>
      <c r="AI84" s="9"/>
      <c r="AJ84" s="9"/>
      <c r="AK84" s="9"/>
      <c r="AL84" s="9"/>
      <c r="AM84" s="11">
        <f t="shared" si="5"/>
        <v>0</v>
      </c>
      <c r="AN84" s="11">
        <f t="shared" si="3"/>
        <v>0</v>
      </c>
      <c r="AO84" s="47" t="e">
        <f t="shared" si="4"/>
        <v>#DIV/0!</v>
      </c>
    </row>
    <row r="85" spans="1:41" x14ac:dyDescent="0.25">
      <c r="A85" s="10">
        <v>84</v>
      </c>
      <c r="B85" s="11">
        <f>VLOOKUP($A85,Table2[[No]:[Date Student Last Attended Program
(mm/dd/yyyy)]],2,FALSE)</f>
        <v>0</v>
      </c>
      <c r="C85" s="11">
        <f>VLOOKUP($A85,Table2[[No]:[Date Student Last Attended Program
(mm/dd/yyyy)]],4,FALSE)</f>
        <v>0</v>
      </c>
      <c r="D85" s="11">
        <f>VLOOKUP($A85,Table2[[No]:[Date Student Last Attended Program
(mm/dd/yyyy)]],14,FALSE)</f>
        <v>0</v>
      </c>
      <c r="E85" s="207">
        <f>VLOOKUP($A85,Table2[[No]:[Date Student Last Attended Program
(mm/dd/yyyy)]],17,FALSE)</f>
        <v>0</v>
      </c>
      <c r="F85" s="207">
        <f>VLOOKUP($A85,Table2[[No]:[Date Student Last Attended Program
(mm/dd/yyyy)]],18,FALSE)</f>
        <v>0</v>
      </c>
      <c r="G85" s="209">
        <f>VLOOKUP($A85,Table2[[#All],[No]:[Which Group Does Student Participate In?
(optional)]],23,FALSE)</f>
        <v>0</v>
      </c>
      <c r="H85" s="29"/>
      <c r="I85" s="29"/>
      <c r="J85" s="29"/>
      <c r="K85" s="29"/>
      <c r="L85" s="29"/>
      <c r="M85" s="29"/>
      <c r="N85" s="29"/>
      <c r="O85" s="29"/>
      <c r="P85" s="29"/>
      <c r="Q85" s="29"/>
      <c r="R85" s="29"/>
      <c r="S85" s="9"/>
      <c r="T85" s="9"/>
      <c r="U85" s="9"/>
      <c r="V85" s="9"/>
      <c r="W85" s="9"/>
      <c r="X85" s="9"/>
      <c r="Y85" s="9"/>
      <c r="Z85" s="9"/>
      <c r="AA85" s="9"/>
      <c r="AB85" s="9"/>
      <c r="AC85" s="9"/>
      <c r="AD85" s="9"/>
      <c r="AE85" s="9"/>
      <c r="AF85" s="9"/>
      <c r="AG85" s="9"/>
      <c r="AH85" s="9"/>
      <c r="AI85" s="9"/>
      <c r="AJ85" s="9"/>
      <c r="AK85" s="9"/>
      <c r="AL85" s="9"/>
      <c r="AM85" s="11">
        <f t="shared" si="5"/>
        <v>0</v>
      </c>
      <c r="AN85" s="11">
        <f t="shared" si="3"/>
        <v>0</v>
      </c>
      <c r="AO85" s="47" t="e">
        <f t="shared" si="4"/>
        <v>#DIV/0!</v>
      </c>
    </row>
    <row r="86" spans="1:41" x14ac:dyDescent="0.25">
      <c r="A86" s="10">
        <v>85</v>
      </c>
      <c r="B86" s="11">
        <f>VLOOKUP($A86,Table2[[No]:[Date Student Last Attended Program
(mm/dd/yyyy)]],2,FALSE)</f>
        <v>0</v>
      </c>
      <c r="C86" s="11">
        <f>VLOOKUP($A86,Table2[[No]:[Date Student Last Attended Program
(mm/dd/yyyy)]],4,FALSE)</f>
        <v>0</v>
      </c>
      <c r="D86" s="11">
        <f>VLOOKUP($A86,Table2[[No]:[Date Student Last Attended Program
(mm/dd/yyyy)]],14,FALSE)</f>
        <v>0</v>
      </c>
      <c r="E86" s="207">
        <f>VLOOKUP($A86,Table2[[No]:[Date Student Last Attended Program
(mm/dd/yyyy)]],17,FALSE)</f>
        <v>0</v>
      </c>
      <c r="F86" s="207">
        <f>VLOOKUP($A86,Table2[[No]:[Date Student Last Attended Program
(mm/dd/yyyy)]],18,FALSE)</f>
        <v>0</v>
      </c>
      <c r="G86" s="209">
        <f>VLOOKUP($A86,Table2[[#All],[No]:[Which Group Does Student Participate In?
(optional)]],23,FALSE)</f>
        <v>0</v>
      </c>
      <c r="H86" s="29"/>
      <c r="I86" s="29"/>
      <c r="J86" s="29"/>
      <c r="K86" s="29"/>
      <c r="L86" s="29"/>
      <c r="M86" s="29"/>
      <c r="N86" s="29"/>
      <c r="O86" s="29"/>
      <c r="P86" s="29"/>
      <c r="Q86" s="29"/>
      <c r="R86" s="29"/>
      <c r="S86" s="9"/>
      <c r="T86" s="9"/>
      <c r="U86" s="9"/>
      <c r="V86" s="9"/>
      <c r="W86" s="9"/>
      <c r="X86" s="9"/>
      <c r="Y86" s="9"/>
      <c r="Z86" s="9"/>
      <c r="AA86" s="9"/>
      <c r="AB86" s="9"/>
      <c r="AC86" s="9"/>
      <c r="AD86" s="9"/>
      <c r="AE86" s="9"/>
      <c r="AF86" s="9"/>
      <c r="AG86" s="9"/>
      <c r="AH86" s="9"/>
      <c r="AI86" s="9"/>
      <c r="AJ86" s="9"/>
      <c r="AK86" s="9"/>
      <c r="AL86" s="9"/>
      <c r="AM86" s="11">
        <f t="shared" si="5"/>
        <v>0</v>
      </c>
      <c r="AN86" s="11">
        <f t="shared" si="3"/>
        <v>0</v>
      </c>
      <c r="AO86" s="47" t="e">
        <f t="shared" si="4"/>
        <v>#DIV/0!</v>
      </c>
    </row>
    <row r="87" spans="1:41" x14ac:dyDescent="0.25">
      <c r="A87" s="10">
        <v>86</v>
      </c>
      <c r="B87" s="11">
        <f>VLOOKUP($A87,Table2[[No]:[Date Student Last Attended Program
(mm/dd/yyyy)]],2,FALSE)</f>
        <v>0</v>
      </c>
      <c r="C87" s="11">
        <f>VLOOKUP($A87,Table2[[No]:[Date Student Last Attended Program
(mm/dd/yyyy)]],4,FALSE)</f>
        <v>0</v>
      </c>
      <c r="D87" s="11">
        <f>VLOOKUP($A87,Table2[[No]:[Date Student Last Attended Program
(mm/dd/yyyy)]],14,FALSE)</f>
        <v>0</v>
      </c>
      <c r="E87" s="207">
        <f>VLOOKUP($A87,Table2[[No]:[Date Student Last Attended Program
(mm/dd/yyyy)]],17,FALSE)</f>
        <v>0</v>
      </c>
      <c r="F87" s="207">
        <f>VLOOKUP($A87,Table2[[No]:[Date Student Last Attended Program
(mm/dd/yyyy)]],18,FALSE)</f>
        <v>0</v>
      </c>
      <c r="G87" s="209">
        <f>VLOOKUP($A87,Table2[[#All],[No]:[Which Group Does Student Participate In?
(optional)]],23,FALSE)</f>
        <v>0</v>
      </c>
      <c r="H87" s="29"/>
      <c r="I87" s="29"/>
      <c r="J87" s="29"/>
      <c r="K87" s="29"/>
      <c r="L87" s="29"/>
      <c r="M87" s="29"/>
      <c r="N87" s="29"/>
      <c r="O87" s="29"/>
      <c r="P87" s="29"/>
      <c r="Q87" s="29"/>
      <c r="R87" s="29"/>
      <c r="S87" s="9"/>
      <c r="T87" s="9"/>
      <c r="U87" s="9"/>
      <c r="V87" s="9"/>
      <c r="W87" s="9"/>
      <c r="X87" s="9"/>
      <c r="Y87" s="9"/>
      <c r="Z87" s="9"/>
      <c r="AA87" s="9"/>
      <c r="AB87" s="9"/>
      <c r="AC87" s="9"/>
      <c r="AD87" s="9"/>
      <c r="AE87" s="9"/>
      <c r="AF87" s="9"/>
      <c r="AG87" s="9"/>
      <c r="AH87" s="9"/>
      <c r="AI87" s="9"/>
      <c r="AJ87" s="9"/>
      <c r="AK87" s="9"/>
      <c r="AL87" s="9"/>
      <c r="AM87" s="11">
        <f t="shared" si="5"/>
        <v>0</v>
      </c>
      <c r="AN87" s="11">
        <f t="shared" si="3"/>
        <v>0</v>
      </c>
      <c r="AO87" s="47" t="e">
        <f t="shared" si="4"/>
        <v>#DIV/0!</v>
      </c>
    </row>
    <row r="88" spans="1:41" x14ac:dyDescent="0.25">
      <c r="A88" s="10">
        <v>87</v>
      </c>
      <c r="B88" s="11">
        <f>VLOOKUP($A88,Table2[[No]:[Date Student Last Attended Program
(mm/dd/yyyy)]],2,FALSE)</f>
        <v>0</v>
      </c>
      <c r="C88" s="11">
        <f>VLOOKUP($A88,Table2[[No]:[Date Student Last Attended Program
(mm/dd/yyyy)]],4,FALSE)</f>
        <v>0</v>
      </c>
      <c r="D88" s="11">
        <f>VLOOKUP($A88,Table2[[No]:[Date Student Last Attended Program
(mm/dd/yyyy)]],14,FALSE)</f>
        <v>0</v>
      </c>
      <c r="E88" s="207">
        <f>VLOOKUP($A88,Table2[[No]:[Date Student Last Attended Program
(mm/dd/yyyy)]],17,FALSE)</f>
        <v>0</v>
      </c>
      <c r="F88" s="207">
        <f>VLOOKUP($A88,Table2[[No]:[Date Student Last Attended Program
(mm/dd/yyyy)]],18,FALSE)</f>
        <v>0</v>
      </c>
      <c r="G88" s="209">
        <f>VLOOKUP($A88,Table2[[#All],[No]:[Which Group Does Student Participate In?
(optional)]],23,FALSE)</f>
        <v>0</v>
      </c>
      <c r="H88" s="29"/>
      <c r="I88" s="29"/>
      <c r="J88" s="29"/>
      <c r="K88" s="29"/>
      <c r="L88" s="29"/>
      <c r="M88" s="29"/>
      <c r="N88" s="29"/>
      <c r="O88" s="29"/>
      <c r="P88" s="29"/>
      <c r="Q88" s="29"/>
      <c r="R88" s="29"/>
      <c r="S88" s="9"/>
      <c r="T88" s="9"/>
      <c r="U88" s="9"/>
      <c r="V88" s="9"/>
      <c r="W88" s="9"/>
      <c r="X88" s="9"/>
      <c r="Y88" s="9"/>
      <c r="Z88" s="9"/>
      <c r="AA88" s="9"/>
      <c r="AB88" s="9"/>
      <c r="AC88" s="9"/>
      <c r="AD88" s="9"/>
      <c r="AE88" s="9"/>
      <c r="AF88" s="9"/>
      <c r="AG88" s="9"/>
      <c r="AH88" s="9"/>
      <c r="AI88" s="9"/>
      <c r="AJ88" s="9"/>
      <c r="AK88" s="9"/>
      <c r="AL88" s="9"/>
      <c r="AM88" s="11">
        <f t="shared" si="5"/>
        <v>0</v>
      </c>
      <c r="AN88" s="11">
        <f t="shared" si="3"/>
        <v>0</v>
      </c>
      <c r="AO88" s="47" t="e">
        <f t="shared" si="4"/>
        <v>#DIV/0!</v>
      </c>
    </row>
    <row r="89" spans="1:41" x14ac:dyDescent="0.25">
      <c r="A89" s="10">
        <v>88</v>
      </c>
      <c r="B89" s="11">
        <f>VLOOKUP($A89,Table2[[No]:[Date Student Last Attended Program
(mm/dd/yyyy)]],2,FALSE)</f>
        <v>0</v>
      </c>
      <c r="C89" s="11">
        <f>VLOOKUP($A89,Table2[[No]:[Date Student Last Attended Program
(mm/dd/yyyy)]],4,FALSE)</f>
        <v>0</v>
      </c>
      <c r="D89" s="11">
        <f>VLOOKUP($A89,Table2[[No]:[Date Student Last Attended Program
(mm/dd/yyyy)]],14,FALSE)</f>
        <v>0</v>
      </c>
      <c r="E89" s="207">
        <f>VLOOKUP($A89,Table2[[No]:[Date Student Last Attended Program
(mm/dd/yyyy)]],17,FALSE)</f>
        <v>0</v>
      </c>
      <c r="F89" s="207">
        <f>VLOOKUP($A89,Table2[[No]:[Date Student Last Attended Program
(mm/dd/yyyy)]],18,FALSE)</f>
        <v>0</v>
      </c>
      <c r="G89" s="209">
        <f>VLOOKUP($A89,Table2[[#All],[No]:[Which Group Does Student Participate In?
(optional)]],23,FALSE)</f>
        <v>0</v>
      </c>
      <c r="H89" s="29"/>
      <c r="I89" s="29"/>
      <c r="J89" s="29"/>
      <c r="K89" s="29"/>
      <c r="L89" s="29"/>
      <c r="M89" s="29"/>
      <c r="N89" s="29"/>
      <c r="O89" s="29"/>
      <c r="P89" s="29"/>
      <c r="Q89" s="29"/>
      <c r="R89" s="29"/>
      <c r="S89" s="9"/>
      <c r="T89" s="9"/>
      <c r="U89" s="9"/>
      <c r="V89" s="9"/>
      <c r="W89" s="9"/>
      <c r="X89" s="9"/>
      <c r="Y89" s="9"/>
      <c r="Z89" s="9"/>
      <c r="AA89" s="9"/>
      <c r="AB89" s="9"/>
      <c r="AC89" s="9"/>
      <c r="AD89" s="9"/>
      <c r="AE89" s="9"/>
      <c r="AF89" s="9"/>
      <c r="AG89" s="9"/>
      <c r="AH89" s="9"/>
      <c r="AI89" s="9"/>
      <c r="AJ89" s="9"/>
      <c r="AK89" s="9"/>
      <c r="AL89" s="9"/>
      <c r="AM89" s="11">
        <f t="shared" si="5"/>
        <v>0</v>
      </c>
      <c r="AN89" s="11">
        <f t="shared" si="3"/>
        <v>0</v>
      </c>
      <c r="AO89" s="47" t="e">
        <f t="shared" si="4"/>
        <v>#DIV/0!</v>
      </c>
    </row>
    <row r="90" spans="1:41" x14ac:dyDescent="0.25">
      <c r="A90" s="10">
        <v>89</v>
      </c>
      <c r="B90" s="11">
        <f>VLOOKUP($A90,Table2[[No]:[Date Student Last Attended Program
(mm/dd/yyyy)]],2,FALSE)</f>
        <v>0</v>
      </c>
      <c r="C90" s="11">
        <f>VLOOKUP($A90,Table2[[No]:[Date Student Last Attended Program
(mm/dd/yyyy)]],4,FALSE)</f>
        <v>0</v>
      </c>
      <c r="D90" s="11">
        <f>VLOOKUP($A90,Table2[[No]:[Date Student Last Attended Program
(mm/dd/yyyy)]],14,FALSE)</f>
        <v>0</v>
      </c>
      <c r="E90" s="207">
        <f>VLOOKUP($A90,Table2[[No]:[Date Student Last Attended Program
(mm/dd/yyyy)]],17,FALSE)</f>
        <v>0</v>
      </c>
      <c r="F90" s="207">
        <f>VLOOKUP($A90,Table2[[No]:[Date Student Last Attended Program
(mm/dd/yyyy)]],18,FALSE)</f>
        <v>0</v>
      </c>
      <c r="G90" s="209">
        <f>VLOOKUP($A90,Table2[[#All],[No]:[Which Group Does Student Participate In?
(optional)]],23,FALSE)</f>
        <v>0</v>
      </c>
      <c r="H90" s="29"/>
      <c r="I90" s="29"/>
      <c r="J90" s="29"/>
      <c r="K90" s="29"/>
      <c r="L90" s="29"/>
      <c r="M90" s="29"/>
      <c r="N90" s="29"/>
      <c r="O90" s="29"/>
      <c r="P90" s="29"/>
      <c r="Q90" s="29"/>
      <c r="R90" s="29"/>
      <c r="S90" s="9"/>
      <c r="T90" s="9"/>
      <c r="U90" s="9"/>
      <c r="V90" s="9"/>
      <c r="W90" s="9"/>
      <c r="X90" s="9"/>
      <c r="Y90" s="9"/>
      <c r="Z90" s="9"/>
      <c r="AA90" s="9"/>
      <c r="AB90" s="9"/>
      <c r="AC90" s="9"/>
      <c r="AD90" s="9"/>
      <c r="AE90" s="9"/>
      <c r="AF90" s="9"/>
      <c r="AG90" s="9"/>
      <c r="AH90" s="9"/>
      <c r="AI90" s="9"/>
      <c r="AJ90" s="9"/>
      <c r="AK90" s="9"/>
      <c r="AL90" s="9"/>
      <c r="AM90" s="11">
        <f t="shared" si="5"/>
        <v>0</v>
      </c>
      <c r="AN90" s="11">
        <f t="shared" si="3"/>
        <v>0</v>
      </c>
      <c r="AO90" s="47" t="e">
        <f t="shared" si="4"/>
        <v>#DIV/0!</v>
      </c>
    </row>
    <row r="91" spans="1:41" x14ac:dyDescent="0.25">
      <c r="A91" s="10">
        <v>90</v>
      </c>
      <c r="B91" s="11">
        <f>VLOOKUP($A91,Table2[[No]:[Date Student Last Attended Program
(mm/dd/yyyy)]],2,FALSE)</f>
        <v>0</v>
      </c>
      <c r="C91" s="11">
        <f>VLOOKUP($A91,Table2[[No]:[Date Student Last Attended Program
(mm/dd/yyyy)]],4,FALSE)</f>
        <v>0</v>
      </c>
      <c r="D91" s="11">
        <f>VLOOKUP($A91,Table2[[No]:[Date Student Last Attended Program
(mm/dd/yyyy)]],14,FALSE)</f>
        <v>0</v>
      </c>
      <c r="E91" s="207">
        <f>VLOOKUP($A91,Table2[[No]:[Date Student Last Attended Program
(mm/dd/yyyy)]],17,FALSE)</f>
        <v>0</v>
      </c>
      <c r="F91" s="207">
        <f>VLOOKUP($A91,Table2[[No]:[Date Student Last Attended Program
(mm/dd/yyyy)]],18,FALSE)</f>
        <v>0</v>
      </c>
      <c r="G91" s="209">
        <f>VLOOKUP($A91,Table2[[#All],[No]:[Which Group Does Student Participate In?
(optional)]],23,FALSE)</f>
        <v>0</v>
      </c>
      <c r="H91" s="29"/>
      <c r="I91" s="29"/>
      <c r="J91" s="29"/>
      <c r="K91" s="29"/>
      <c r="L91" s="29"/>
      <c r="M91" s="29"/>
      <c r="N91" s="29"/>
      <c r="O91" s="29"/>
      <c r="P91" s="29"/>
      <c r="Q91" s="29"/>
      <c r="R91" s="29"/>
      <c r="S91" s="9"/>
      <c r="T91" s="9"/>
      <c r="U91" s="9"/>
      <c r="V91" s="9"/>
      <c r="W91" s="9"/>
      <c r="X91" s="9"/>
      <c r="Y91" s="9"/>
      <c r="Z91" s="9"/>
      <c r="AA91" s="9"/>
      <c r="AB91" s="9"/>
      <c r="AC91" s="9"/>
      <c r="AD91" s="9"/>
      <c r="AE91" s="9"/>
      <c r="AF91" s="9"/>
      <c r="AG91" s="9"/>
      <c r="AH91" s="9"/>
      <c r="AI91" s="9"/>
      <c r="AJ91" s="9"/>
      <c r="AK91" s="9"/>
      <c r="AL91" s="9"/>
      <c r="AM91" s="11">
        <f t="shared" si="5"/>
        <v>0</v>
      </c>
      <c r="AN91" s="11">
        <f t="shared" si="3"/>
        <v>0</v>
      </c>
      <c r="AO91" s="47" t="e">
        <f t="shared" si="4"/>
        <v>#DIV/0!</v>
      </c>
    </row>
    <row r="92" spans="1:41" x14ac:dyDescent="0.25">
      <c r="A92" s="10">
        <v>91</v>
      </c>
      <c r="B92" s="11">
        <f>VLOOKUP($A92,Table2[[No]:[Date Student Last Attended Program
(mm/dd/yyyy)]],2,FALSE)</f>
        <v>0</v>
      </c>
      <c r="C92" s="11">
        <f>VLOOKUP($A92,Table2[[No]:[Date Student Last Attended Program
(mm/dd/yyyy)]],4,FALSE)</f>
        <v>0</v>
      </c>
      <c r="D92" s="11">
        <f>VLOOKUP($A92,Table2[[No]:[Date Student Last Attended Program
(mm/dd/yyyy)]],14,FALSE)</f>
        <v>0</v>
      </c>
      <c r="E92" s="207">
        <f>VLOOKUP($A92,Table2[[No]:[Date Student Last Attended Program
(mm/dd/yyyy)]],17,FALSE)</f>
        <v>0</v>
      </c>
      <c r="F92" s="207">
        <f>VLOOKUP($A92,Table2[[No]:[Date Student Last Attended Program
(mm/dd/yyyy)]],18,FALSE)</f>
        <v>0</v>
      </c>
      <c r="G92" s="209">
        <f>VLOOKUP($A92,Table2[[#All],[No]:[Which Group Does Student Participate In?
(optional)]],23,FALSE)</f>
        <v>0</v>
      </c>
      <c r="H92" s="29"/>
      <c r="I92" s="29"/>
      <c r="J92" s="29"/>
      <c r="K92" s="29"/>
      <c r="L92" s="29"/>
      <c r="M92" s="29"/>
      <c r="N92" s="29"/>
      <c r="O92" s="29"/>
      <c r="P92" s="29"/>
      <c r="Q92" s="29"/>
      <c r="R92" s="29"/>
      <c r="S92" s="9"/>
      <c r="T92" s="9"/>
      <c r="U92" s="9"/>
      <c r="V92" s="9"/>
      <c r="W92" s="9"/>
      <c r="X92" s="9"/>
      <c r="Y92" s="9"/>
      <c r="Z92" s="9"/>
      <c r="AA92" s="9"/>
      <c r="AB92" s="9"/>
      <c r="AC92" s="9"/>
      <c r="AD92" s="9"/>
      <c r="AE92" s="9"/>
      <c r="AF92" s="9"/>
      <c r="AG92" s="9"/>
      <c r="AH92" s="9"/>
      <c r="AI92" s="9"/>
      <c r="AJ92" s="9"/>
      <c r="AK92" s="9"/>
      <c r="AL92" s="9"/>
      <c r="AM92" s="11">
        <f t="shared" si="5"/>
        <v>0</v>
      </c>
      <c r="AN92" s="11">
        <f t="shared" si="3"/>
        <v>0</v>
      </c>
      <c r="AO92" s="47" t="e">
        <f t="shared" si="4"/>
        <v>#DIV/0!</v>
      </c>
    </row>
    <row r="93" spans="1:41" x14ac:dyDescent="0.25">
      <c r="A93" s="10">
        <v>92</v>
      </c>
      <c r="B93" s="11">
        <f>VLOOKUP($A93,Table2[[No]:[Date Student Last Attended Program
(mm/dd/yyyy)]],2,FALSE)</f>
        <v>0</v>
      </c>
      <c r="C93" s="11">
        <f>VLOOKUP($A93,Table2[[No]:[Date Student Last Attended Program
(mm/dd/yyyy)]],4,FALSE)</f>
        <v>0</v>
      </c>
      <c r="D93" s="11">
        <f>VLOOKUP($A93,Table2[[No]:[Date Student Last Attended Program
(mm/dd/yyyy)]],14,FALSE)</f>
        <v>0</v>
      </c>
      <c r="E93" s="207">
        <f>VLOOKUP($A93,Table2[[No]:[Date Student Last Attended Program
(mm/dd/yyyy)]],17,FALSE)</f>
        <v>0</v>
      </c>
      <c r="F93" s="207">
        <f>VLOOKUP($A93,Table2[[No]:[Date Student Last Attended Program
(mm/dd/yyyy)]],18,FALSE)</f>
        <v>0</v>
      </c>
      <c r="G93" s="209">
        <f>VLOOKUP($A93,Table2[[#All],[No]:[Which Group Does Student Participate In?
(optional)]],23,FALSE)</f>
        <v>0</v>
      </c>
      <c r="H93" s="29"/>
      <c r="I93" s="29"/>
      <c r="J93" s="29"/>
      <c r="K93" s="29"/>
      <c r="L93" s="29"/>
      <c r="M93" s="29"/>
      <c r="N93" s="29"/>
      <c r="O93" s="29"/>
      <c r="P93" s="29"/>
      <c r="Q93" s="29"/>
      <c r="R93" s="29"/>
      <c r="S93" s="9"/>
      <c r="T93" s="9"/>
      <c r="U93" s="9"/>
      <c r="V93" s="9"/>
      <c r="W93" s="9"/>
      <c r="X93" s="9"/>
      <c r="Y93" s="9"/>
      <c r="Z93" s="9"/>
      <c r="AA93" s="9"/>
      <c r="AB93" s="9"/>
      <c r="AC93" s="9"/>
      <c r="AD93" s="9"/>
      <c r="AE93" s="9"/>
      <c r="AF93" s="9"/>
      <c r="AG93" s="9"/>
      <c r="AH93" s="9"/>
      <c r="AI93" s="9"/>
      <c r="AJ93" s="9"/>
      <c r="AK93" s="9"/>
      <c r="AL93" s="9"/>
      <c r="AM93" s="11">
        <f t="shared" si="5"/>
        <v>0</v>
      </c>
      <c r="AN93" s="11">
        <f t="shared" si="3"/>
        <v>0</v>
      </c>
      <c r="AO93" s="47" t="e">
        <f t="shared" si="4"/>
        <v>#DIV/0!</v>
      </c>
    </row>
    <row r="94" spans="1:41" x14ac:dyDescent="0.25">
      <c r="A94" s="10">
        <v>93</v>
      </c>
      <c r="B94" s="11">
        <f>VLOOKUP($A94,Table2[[No]:[Date Student Last Attended Program
(mm/dd/yyyy)]],2,FALSE)</f>
        <v>0</v>
      </c>
      <c r="C94" s="11">
        <f>VLOOKUP($A94,Table2[[No]:[Date Student Last Attended Program
(mm/dd/yyyy)]],4,FALSE)</f>
        <v>0</v>
      </c>
      <c r="D94" s="11">
        <f>VLOOKUP($A94,Table2[[No]:[Date Student Last Attended Program
(mm/dd/yyyy)]],14,FALSE)</f>
        <v>0</v>
      </c>
      <c r="E94" s="207">
        <f>VLOOKUP($A94,Table2[[No]:[Date Student Last Attended Program
(mm/dd/yyyy)]],17,FALSE)</f>
        <v>0</v>
      </c>
      <c r="F94" s="207">
        <f>VLOOKUP($A94,Table2[[No]:[Date Student Last Attended Program
(mm/dd/yyyy)]],18,FALSE)</f>
        <v>0</v>
      </c>
      <c r="G94" s="209">
        <f>VLOOKUP($A94,Table2[[#All],[No]:[Which Group Does Student Participate In?
(optional)]],23,FALSE)</f>
        <v>0</v>
      </c>
      <c r="H94" s="29"/>
      <c r="I94" s="29"/>
      <c r="J94" s="29"/>
      <c r="K94" s="29"/>
      <c r="L94" s="29"/>
      <c r="M94" s="29"/>
      <c r="N94" s="29"/>
      <c r="O94" s="29"/>
      <c r="P94" s="29"/>
      <c r="Q94" s="29"/>
      <c r="R94" s="29"/>
      <c r="S94" s="9"/>
      <c r="T94" s="9"/>
      <c r="U94" s="9"/>
      <c r="V94" s="9"/>
      <c r="W94" s="9"/>
      <c r="X94" s="9"/>
      <c r="Y94" s="9"/>
      <c r="Z94" s="9"/>
      <c r="AA94" s="9"/>
      <c r="AB94" s="9"/>
      <c r="AC94" s="9"/>
      <c r="AD94" s="9"/>
      <c r="AE94" s="9"/>
      <c r="AF94" s="9"/>
      <c r="AG94" s="9"/>
      <c r="AH94" s="9"/>
      <c r="AI94" s="9"/>
      <c r="AJ94" s="9"/>
      <c r="AK94" s="9"/>
      <c r="AL94" s="9"/>
      <c r="AM94" s="11">
        <f t="shared" si="5"/>
        <v>0</v>
      </c>
      <c r="AN94" s="11">
        <f t="shared" si="3"/>
        <v>0</v>
      </c>
      <c r="AO94" s="47" t="e">
        <f t="shared" si="4"/>
        <v>#DIV/0!</v>
      </c>
    </row>
    <row r="95" spans="1:41" x14ac:dyDescent="0.25">
      <c r="A95" s="10">
        <v>94</v>
      </c>
      <c r="B95" s="11">
        <f>VLOOKUP($A95,Table2[[No]:[Date Student Last Attended Program
(mm/dd/yyyy)]],2,FALSE)</f>
        <v>0</v>
      </c>
      <c r="C95" s="11">
        <f>VLOOKUP($A95,Table2[[No]:[Date Student Last Attended Program
(mm/dd/yyyy)]],4,FALSE)</f>
        <v>0</v>
      </c>
      <c r="D95" s="11">
        <f>VLOOKUP($A95,Table2[[No]:[Date Student Last Attended Program
(mm/dd/yyyy)]],14,FALSE)</f>
        <v>0</v>
      </c>
      <c r="E95" s="207">
        <f>VLOOKUP($A95,Table2[[No]:[Date Student Last Attended Program
(mm/dd/yyyy)]],17,FALSE)</f>
        <v>0</v>
      </c>
      <c r="F95" s="207">
        <f>VLOOKUP($A95,Table2[[No]:[Date Student Last Attended Program
(mm/dd/yyyy)]],18,FALSE)</f>
        <v>0</v>
      </c>
      <c r="G95" s="209">
        <f>VLOOKUP($A95,Table2[[#All],[No]:[Which Group Does Student Participate In?
(optional)]],23,FALSE)</f>
        <v>0</v>
      </c>
      <c r="H95" s="29"/>
      <c r="I95" s="29"/>
      <c r="J95" s="29"/>
      <c r="K95" s="29"/>
      <c r="L95" s="29"/>
      <c r="M95" s="29"/>
      <c r="N95" s="29"/>
      <c r="O95" s="29"/>
      <c r="P95" s="29"/>
      <c r="Q95" s="29"/>
      <c r="R95" s="29"/>
      <c r="S95" s="9"/>
      <c r="T95" s="9"/>
      <c r="U95" s="9"/>
      <c r="V95" s="9"/>
      <c r="W95" s="9"/>
      <c r="X95" s="9"/>
      <c r="Y95" s="9"/>
      <c r="Z95" s="9"/>
      <c r="AA95" s="9"/>
      <c r="AB95" s="9"/>
      <c r="AC95" s="9"/>
      <c r="AD95" s="9"/>
      <c r="AE95" s="9"/>
      <c r="AF95" s="9"/>
      <c r="AG95" s="9"/>
      <c r="AH95" s="9"/>
      <c r="AI95" s="9"/>
      <c r="AJ95" s="9"/>
      <c r="AK95" s="9"/>
      <c r="AL95" s="9"/>
      <c r="AM95" s="11">
        <f t="shared" si="5"/>
        <v>0</v>
      </c>
      <c r="AN95" s="11">
        <f t="shared" si="3"/>
        <v>0</v>
      </c>
      <c r="AO95" s="47" t="e">
        <f t="shared" si="4"/>
        <v>#DIV/0!</v>
      </c>
    </row>
    <row r="96" spans="1:41" x14ac:dyDescent="0.25">
      <c r="A96" s="10">
        <v>95</v>
      </c>
      <c r="B96" s="11">
        <f>VLOOKUP($A96,Table2[[No]:[Date Student Last Attended Program
(mm/dd/yyyy)]],2,FALSE)</f>
        <v>0</v>
      </c>
      <c r="C96" s="11">
        <f>VLOOKUP($A96,Table2[[No]:[Date Student Last Attended Program
(mm/dd/yyyy)]],4,FALSE)</f>
        <v>0</v>
      </c>
      <c r="D96" s="11">
        <f>VLOOKUP($A96,Table2[[No]:[Date Student Last Attended Program
(mm/dd/yyyy)]],14,FALSE)</f>
        <v>0</v>
      </c>
      <c r="E96" s="207">
        <f>VLOOKUP($A96,Table2[[No]:[Date Student Last Attended Program
(mm/dd/yyyy)]],17,FALSE)</f>
        <v>0</v>
      </c>
      <c r="F96" s="207">
        <f>VLOOKUP($A96,Table2[[No]:[Date Student Last Attended Program
(mm/dd/yyyy)]],18,FALSE)</f>
        <v>0</v>
      </c>
      <c r="G96" s="209">
        <f>VLOOKUP($A96,Table2[[#All],[No]:[Which Group Does Student Participate In?
(optional)]],23,FALSE)</f>
        <v>0</v>
      </c>
      <c r="H96" s="29"/>
      <c r="I96" s="29"/>
      <c r="J96" s="29"/>
      <c r="K96" s="29"/>
      <c r="L96" s="29"/>
      <c r="M96" s="29"/>
      <c r="N96" s="29"/>
      <c r="O96" s="29"/>
      <c r="P96" s="29"/>
      <c r="Q96" s="29"/>
      <c r="R96" s="29"/>
      <c r="S96" s="9"/>
      <c r="T96" s="9"/>
      <c r="U96" s="9"/>
      <c r="V96" s="9"/>
      <c r="W96" s="9"/>
      <c r="X96" s="9"/>
      <c r="Y96" s="9"/>
      <c r="Z96" s="9"/>
      <c r="AA96" s="9"/>
      <c r="AB96" s="9"/>
      <c r="AC96" s="9"/>
      <c r="AD96" s="9"/>
      <c r="AE96" s="9"/>
      <c r="AF96" s="9"/>
      <c r="AG96" s="9"/>
      <c r="AH96" s="9"/>
      <c r="AI96" s="9"/>
      <c r="AJ96" s="9"/>
      <c r="AK96" s="9"/>
      <c r="AL96" s="9"/>
      <c r="AM96" s="11">
        <f t="shared" si="5"/>
        <v>0</v>
      </c>
      <c r="AN96" s="11">
        <f t="shared" si="3"/>
        <v>0</v>
      </c>
      <c r="AO96" s="47" t="e">
        <f t="shared" si="4"/>
        <v>#DIV/0!</v>
      </c>
    </row>
    <row r="97" spans="1:41" x14ac:dyDescent="0.25">
      <c r="A97" s="10">
        <v>96</v>
      </c>
      <c r="B97" s="11">
        <f>VLOOKUP($A97,Table2[[No]:[Date Student Last Attended Program
(mm/dd/yyyy)]],2,FALSE)</f>
        <v>0</v>
      </c>
      <c r="C97" s="11">
        <f>VLOOKUP($A97,Table2[[No]:[Date Student Last Attended Program
(mm/dd/yyyy)]],4,FALSE)</f>
        <v>0</v>
      </c>
      <c r="D97" s="11">
        <f>VLOOKUP($A97,Table2[[No]:[Date Student Last Attended Program
(mm/dd/yyyy)]],14,FALSE)</f>
        <v>0</v>
      </c>
      <c r="E97" s="207">
        <f>VLOOKUP($A97,Table2[[No]:[Date Student Last Attended Program
(mm/dd/yyyy)]],17,FALSE)</f>
        <v>0</v>
      </c>
      <c r="F97" s="207">
        <f>VLOOKUP($A97,Table2[[No]:[Date Student Last Attended Program
(mm/dd/yyyy)]],18,FALSE)</f>
        <v>0</v>
      </c>
      <c r="G97" s="209">
        <f>VLOOKUP($A97,Table2[[#All],[No]:[Which Group Does Student Participate In?
(optional)]],23,FALSE)</f>
        <v>0</v>
      </c>
      <c r="H97" s="29"/>
      <c r="I97" s="29"/>
      <c r="J97" s="29"/>
      <c r="K97" s="29"/>
      <c r="L97" s="29"/>
      <c r="M97" s="29"/>
      <c r="N97" s="29"/>
      <c r="O97" s="29"/>
      <c r="P97" s="29"/>
      <c r="Q97" s="29"/>
      <c r="R97" s="29"/>
      <c r="S97" s="9"/>
      <c r="T97" s="9"/>
      <c r="U97" s="9"/>
      <c r="V97" s="9"/>
      <c r="W97" s="9"/>
      <c r="X97" s="9"/>
      <c r="Y97" s="9"/>
      <c r="Z97" s="9"/>
      <c r="AA97" s="9"/>
      <c r="AB97" s="9"/>
      <c r="AC97" s="9"/>
      <c r="AD97" s="9"/>
      <c r="AE97" s="9"/>
      <c r="AF97" s="9"/>
      <c r="AG97" s="9"/>
      <c r="AH97" s="9"/>
      <c r="AI97" s="9"/>
      <c r="AJ97" s="9"/>
      <c r="AK97" s="9"/>
      <c r="AL97" s="9"/>
      <c r="AM97" s="11">
        <f t="shared" si="5"/>
        <v>0</v>
      </c>
      <c r="AN97" s="11">
        <f t="shared" si="3"/>
        <v>0</v>
      </c>
      <c r="AO97" s="47" t="e">
        <f t="shared" si="4"/>
        <v>#DIV/0!</v>
      </c>
    </row>
    <row r="98" spans="1:41" x14ac:dyDescent="0.25">
      <c r="A98" s="10">
        <v>97</v>
      </c>
      <c r="B98" s="11">
        <f>VLOOKUP($A98,Table2[[No]:[Date Student Last Attended Program
(mm/dd/yyyy)]],2,FALSE)</f>
        <v>0</v>
      </c>
      <c r="C98" s="11">
        <f>VLOOKUP($A98,Table2[[No]:[Date Student Last Attended Program
(mm/dd/yyyy)]],4,FALSE)</f>
        <v>0</v>
      </c>
      <c r="D98" s="11">
        <f>VLOOKUP($A98,Table2[[No]:[Date Student Last Attended Program
(mm/dd/yyyy)]],14,FALSE)</f>
        <v>0</v>
      </c>
      <c r="E98" s="207">
        <f>VLOOKUP($A98,Table2[[No]:[Date Student Last Attended Program
(mm/dd/yyyy)]],17,FALSE)</f>
        <v>0</v>
      </c>
      <c r="F98" s="207">
        <f>VLOOKUP($A98,Table2[[No]:[Date Student Last Attended Program
(mm/dd/yyyy)]],18,FALSE)</f>
        <v>0</v>
      </c>
      <c r="G98" s="209">
        <f>VLOOKUP($A98,Table2[[#All],[No]:[Which Group Does Student Participate In?
(optional)]],23,FALSE)</f>
        <v>0</v>
      </c>
      <c r="H98" s="29"/>
      <c r="I98" s="29"/>
      <c r="J98" s="29"/>
      <c r="K98" s="29"/>
      <c r="L98" s="29"/>
      <c r="M98" s="29"/>
      <c r="N98" s="29"/>
      <c r="O98" s="29"/>
      <c r="P98" s="29"/>
      <c r="Q98" s="29"/>
      <c r="R98" s="29"/>
      <c r="S98" s="9"/>
      <c r="T98" s="9"/>
      <c r="U98" s="9"/>
      <c r="V98" s="9"/>
      <c r="W98" s="9"/>
      <c r="X98" s="9"/>
      <c r="Y98" s="9"/>
      <c r="Z98" s="9"/>
      <c r="AA98" s="9"/>
      <c r="AB98" s="9"/>
      <c r="AC98" s="9"/>
      <c r="AD98" s="9"/>
      <c r="AE98" s="9"/>
      <c r="AF98" s="9"/>
      <c r="AG98" s="9"/>
      <c r="AH98" s="9"/>
      <c r="AI98" s="9"/>
      <c r="AJ98" s="9"/>
      <c r="AK98" s="9"/>
      <c r="AL98" s="9"/>
      <c r="AM98" s="11">
        <f t="shared" si="5"/>
        <v>0</v>
      </c>
      <c r="AN98" s="11">
        <f t="shared" si="3"/>
        <v>0</v>
      </c>
      <c r="AO98" s="47" t="e">
        <f t="shared" si="4"/>
        <v>#DIV/0!</v>
      </c>
    </row>
    <row r="99" spans="1:41" x14ac:dyDescent="0.25">
      <c r="A99" s="10">
        <v>98</v>
      </c>
      <c r="B99" s="11">
        <f>VLOOKUP($A99,Table2[[No]:[Date Student Last Attended Program
(mm/dd/yyyy)]],2,FALSE)</f>
        <v>0</v>
      </c>
      <c r="C99" s="11">
        <f>VLOOKUP($A99,Table2[[No]:[Date Student Last Attended Program
(mm/dd/yyyy)]],4,FALSE)</f>
        <v>0</v>
      </c>
      <c r="D99" s="11">
        <f>VLOOKUP($A99,Table2[[No]:[Date Student Last Attended Program
(mm/dd/yyyy)]],14,FALSE)</f>
        <v>0</v>
      </c>
      <c r="E99" s="207">
        <f>VLOOKUP($A99,Table2[[No]:[Date Student Last Attended Program
(mm/dd/yyyy)]],17,FALSE)</f>
        <v>0</v>
      </c>
      <c r="F99" s="207">
        <f>VLOOKUP($A99,Table2[[No]:[Date Student Last Attended Program
(mm/dd/yyyy)]],18,FALSE)</f>
        <v>0</v>
      </c>
      <c r="G99" s="209">
        <f>VLOOKUP($A99,Table2[[#All],[No]:[Which Group Does Student Participate In?
(optional)]],23,FALSE)</f>
        <v>0</v>
      </c>
      <c r="H99" s="29"/>
      <c r="I99" s="29"/>
      <c r="J99" s="29"/>
      <c r="K99" s="29"/>
      <c r="L99" s="29"/>
      <c r="M99" s="29"/>
      <c r="N99" s="29"/>
      <c r="O99" s="29"/>
      <c r="P99" s="29"/>
      <c r="Q99" s="29"/>
      <c r="R99" s="29"/>
      <c r="S99" s="9"/>
      <c r="T99" s="9"/>
      <c r="U99" s="9"/>
      <c r="V99" s="9"/>
      <c r="W99" s="9"/>
      <c r="X99" s="9"/>
      <c r="Y99" s="9"/>
      <c r="Z99" s="9"/>
      <c r="AA99" s="9"/>
      <c r="AB99" s="9"/>
      <c r="AC99" s="9"/>
      <c r="AD99" s="9"/>
      <c r="AE99" s="9"/>
      <c r="AF99" s="9"/>
      <c r="AG99" s="9"/>
      <c r="AH99" s="9"/>
      <c r="AI99" s="9"/>
      <c r="AJ99" s="9"/>
      <c r="AK99" s="9"/>
      <c r="AL99" s="9"/>
      <c r="AM99" s="11">
        <f t="shared" si="5"/>
        <v>0</v>
      </c>
      <c r="AN99" s="11">
        <f t="shared" si="3"/>
        <v>0</v>
      </c>
      <c r="AO99" s="47" t="e">
        <f t="shared" si="4"/>
        <v>#DIV/0!</v>
      </c>
    </row>
    <row r="100" spans="1:41" x14ac:dyDescent="0.25">
      <c r="A100" s="10">
        <v>99</v>
      </c>
      <c r="B100" s="11">
        <f>VLOOKUP($A100,Table2[[No]:[Date Student Last Attended Program
(mm/dd/yyyy)]],2,FALSE)</f>
        <v>0</v>
      </c>
      <c r="C100" s="11">
        <f>VLOOKUP($A100,Table2[[No]:[Date Student Last Attended Program
(mm/dd/yyyy)]],4,FALSE)</f>
        <v>0</v>
      </c>
      <c r="D100" s="11">
        <f>VLOOKUP($A100,Table2[[No]:[Date Student Last Attended Program
(mm/dd/yyyy)]],14,FALSE)</f>
        <v>0</v>
      </c>
      <c r="E100" s="207">
        <f>VLOOKUP($A100,Table2[[No]:[Date Student Last Attended Program
(mm/dd/yyyy)]],17,FALSE)</f>
        <v>0</v>
      </c>
      <c r="F100" s="207">
        <f>VLOOKUP($A100,Table2[[No]:[Date Student Last Attended Program
(mm/dd/yyyy)]],18,FALSE)</f>
        <v>0</v>
      </c>
      <c r="G100" s="209">
        <f>VLOOKUP($A100,Table2[[#All],[No]:[Which Group Does Student Participate In?
(optional)]],23,FALSE)</f>
        <v>0</v>
      </c>
      <c r="H100" s="29"/>
      <c r="I100" s="29"/>
      <c r="J100" s="29"/>
      <c r="K100" s="29"/>
      <c r="L100" s="29"/>
      <c r="M100" s="29"/>
      <c r="N100" s="29"/>
      <c r="O100" s="29"/>
      <c r="P100" s="29"/>
      <c r="Q100" s="29"/>
      <c r="R100" s="29"/>
      <c r="S100" s="9"/>
      <c r="T100" s="9"/>
      <c r="U100" s="9"/>
      <c r="V100" s="9"/>
      <c r="W100" s="9"/>
      <c r="X100" s="9"/>
      <c r="Y100" s="9"/>
      <c r="Z100" s="9"/>
      <c r="AA100" s="9"/>
      <c r="AB100" s="9"/>
      <c r="AC100" s="9"/>
      <c r="AD100" s="9"/>
      <c r="AE100" s="9"/>
      <c r="AF100" s="9"/>
      <c r="AG100" s="9"/>
      <c r="AH100" s="9"/>
      <c r="AI100" s="9"/>
      <c r="AJ100" s="9"/>
      <c r="AK100" s="9"/>
      <c r="AL100" s="9"/>
      <c r="AM100" s="11">
        <f t="shared" si="5"/>
        <v>0</v>
      </c>
      <c r="AN100" s="11">
        <f t="shared" si="3"/>
        <v>0</v>
      </c>
      <c r="AO100" s="47" t="e">
        <f t="shared" si="4"/>
        <v>#DIV/0!</v>
      </c>
    </row>
    <row r="101" spans="1:41" x14ac:dyDescent="0.25">
      <c r="A101" s="10">
        <v>100</v>
      </c>
      <c r="B101" s="11">
        <f>VLOOKUP($A101,Table2[[No]:[Date Student Last Attended Program
(mm/dd/yyyy)]],2,FALSE)</f>
        <v>0</v>
      </c>
      <c r="C101" s="11">
        <f>VLOOKUP($A101,Table2[[No]:[Date Student Last Attended Program
(mm/dd/yyyy)]],4,FALSE)</f>
        <v>0</v>
      </c>
      <c r="D101" s="11">
        <f>VLOOKUP($A101,Table2[[No]:[Date Student Last Attended Program
(mm/dd/yyyy)]],14,FALSE)</f>
        <v>0</v>
      </c>
      <c r="E101" s="207">
        <f>VLOOKUP($A101,Table2[[No]:[Date Student Last Attended Program
(mm/dd/yyyy)]],17,FALSE)</f>
        <v>0</v>
      </c>
      <c r="F101" s="207">
        <f>VLOOKUP($A101,Table2[[No]:[Date Student Last Attended Program
(mm/dd/yyyy)]],18,FALSE)</f>
        <v>0</v>
      </c>
      <c r="G101" s="209">
        <f>VLOOKUP($A101,Table2[[#All],[No]:[Which Group Does Student Participate In?
(optional)]],23,FALSE)</f>
        <v>0</v>
      </c>
      <c r="H101" s="29"/>
      <c r="I101" s="29"/>
      <c r="J101" s="29"/>
      <c r="K101" s="29"/>
      <c r="L101" s="29"/>
      <c r="M101" s="29"/>
      <c r="N101" s="29"/>
      <c r="O101" s="29"/>
      <c r="P101" s="29"/>
      <c r="Q101" s="29"/>
      <c r="R101" s="29"/>
      <c r="S101" s="9"/>
      <c r="T101" s="9"/>
      <c r="U101" s="9"/>
      <c r="V101" s="9"/>
      <c r="W101" s="9"/>
      <c r="X101" s="9"/>
      <c r="Y101" s="9"/>
      <c r="Z101" s="9"/>
      <c r="AA101" s="9"/>
      <c r="AB101" s="9"/>
      <c r="AC101" s="9"/>
      <c r="AD101" s="9"/>
      <c r="AE101" s="9"/>
      <c r="AF101" s="9"/>
      <c r="AG101" s="9"/>
      <c r="AH101" s="9"/>
      <c r="AI101" s="9"/>
      <c r="AJ101" s="9"/>
      <c r="AK101" s="9"/>
      <c r="AL101" s="9"/>
      <c r="AM101" s="11">
        <f t="shared" si="5"/>
        <v>0</v>
      </c>
      <c r="AN101" s="11">
        <f t="shared" si="3"/>
        <v>0</v>
      </c>
      <c r="AO101" s="47" t="e">
        <f t="shared" si="4"/>
        <v>#DIV/0!</v>
      </c>
    </row>
    <row r="102" spans="1:41" x14ac:dyDescent="0.25">
      <c r="A102" s="10">
        <v>101</v>
      </c>
      <c r="B102" s="11">
        <f>VLOOKUP($A102,Table2[[No]:[Date Student Last Attended Program
(mm/dd/yyyy)]],2,FALSE)</f>
        <v>0</v>
      </c>
      <c r="C102" s="11">
        <f>VLOOKUP($A102,Table2[[No]:[Date Student Last Attended Program
(mm/dd/yyyy)]],4,FALSE)</f>
        <v>0</v>
      </c>
      <c r="D102" s="11">
        <f>VLOOKUP($A102,Table2[[No]:[Date Student Last Attended Program
(mm/dd/yyyy)]],14,FALSE)</f>
        <v>0</v>
      </c>
      <c r="E102" s="207">
        <f>VLOOKUP($A102,Table2[[No]:[Date Student Last Attended Program
(mm/dd/yyyy)]],17,FALSE)</f>
        <v>0</v>
      </c>
      <c r="F102" s="207">
        <f>VLOOKUP($A102,Table2[[No]:[Date Student Last Attended Program
(mm/dd/yyyy)]],18,FALSE)</f>
        <v>0</v>
      </c>
      <c r="G102" s="209">
        <f>VLOOKUP($A102,Table2[[#All],[No]:[Which Group Does Student Participate In?
(optional)]],23,FALSE)</f>
        <v>0</v>
      </c>
      <c r="H102" s="29"/>
      <c r="I102" s="29"/>
      <c r="J102" s="29"/>
      <c r="K102" s="29"/>
      <c r="L102" s="29"/>
      <c r="M102" s="29"/>
      <c r="N102" s="29"/>
      <c r="O102" s="29"/>
      <c r="P102" s="29"/>
      <c r="Q102" s="29"/>
      <c r="R102" s="29"/>
      <c r="S102" s="9"/>
      <c r="T102" s="9"/>
      <c r="U102" s="9"/>
      <c r="V102" s="9"/>
      <c r="W102" s="9"/>
      <c r="X102" s="9"/>
      <c r="Y102" s="9"/>
      <c r="Z102" s="9"/>
      <c r="AA102" s="9"/>
      <c r="AB102" s="9"/>
      <c r="AC102" s="9"/>
      <c r="AD102" s="9"/>
      <c r="AE102" s="9"/>
      <c r="AF102" s="9"/>
      <c r="AG102" s="9"/>
      <c r="AH102" s="9"/>
      <c r="AI102" s="9"/>
      <c r="AJ102" s="9"/>
      <c r="AK102" s="9"/>
      <c r="AL102" s="9"/>
      <c r="AM102" s="11">
        <f t="shared" si="5"/>
        <v>0</v>
      </c>
      <c r="AN102" s="11">
        <f t="shared" si="3"/>
        <v>0</v>
      </c>
      <c r="AO102" s="47" t="e">
        <f t="shared" si="4"/>
        <v>#DIV/0!</v>
      </c>
    </row>
    <row r="103" spans="1:41" x14ac:dyDescent="0.25">
      <c r="A103" s="10">
        <v>102</v>
      </c>
      <c r="B103" s="11">
        <f>VLOOKUP($A103,Table2[[No]:[Date Student Last Attended Program
(mm/dd/yyyy)]],2,FALSE)</f>
        <v>0</v>
      </c>
      <c r="C103" s="11">
        <f>VLOOKUP($A103,Table2[[No]:[Date Student Last Attended Program
(mm/dd/yyyy)]],4,FALSE)</f>
        <v>0</v>
      </c>
      <c r="D103" s="11">
        <f>VLOOKUP($A103,Table2[[No]:[Date Student Last Attended Program
(mm/dd/yyyy)]],14,FALSE)</f>
        <v>0</v>
      </c>
      <c r="E103" s="207">
        <f>VLOOKUP($A103,Table2[[No]:[Date Student Last Attended Program
(mm/dd/yyyy)]],17,FALSE)</f>
        <v>0</v>
      </c>
      <c r="F103" s="207">
        <f>VLOOKUP($A103,Table2[[No]:[Date Student Last Attended Program
(mm/dd/yyyy)]],18,FALSE)</f>
        <v>0</v>
      </c>
      <c r="G103" s="209">
        <f>VLOOKUP($A103,Table2[[#All],[No]:[Which Group Does Student Participate In?
(optional)]],23,FALSE)</f>
        <v>0</v>
      </c>
      <c r="H103" s="29"/>
      <c r="I103" s="29"/>
      <c r="J103" s="29"/>
      <c r="K103" s="29"/>
      <c r="L103" s="29"/>
      <c r="M103" s="29"/>
      <c r="N103" s="29"/>
      <c r="O103" s="29"/>
      <c r="P103" s="29"/>
      <c r="Q103" s="29"/>
      <c r="R103" s="29"/>
      <c r="S103" s="9"/>
      <c r="T103" s="9"/>
      <c r="U103" s="9"/>
      <c r="V103" s="9"/>
      <c r="W103" s="9"/>
      <c r="X103" s="9"/>
      <c r="Y103" s="9"/>
      <c r="Z103" s="9"/>
      <c r="AA103" s="9"/>
      <c r="AB103" s="9"/>
      <c r="AC103" s="9"/>
      <c r="AD103" s="9"/>
      <c r="AE103" s="9"/>
      <c r="AF103" s="9"/>
      <c r="AG103" s="9"/>
      <c r="AH103" s="9"/>
      <c r="AI103" s="9"/>
      <c r="AJ103" s="9"/>
      <c r="AK103" s="9"/>
      <c r="AL103" s="9"/>
      <c r="AM103" s="11">
        <f t="shared" si="5"/>
        <v>0</v>
      </c>
      <c r="AN103" s="11">
        <f t="shared" si="3"/>
        <v>0</v>
      </c>
      <c r="AO103" s="47" t="e">
        <f t="shared" si="4"/>
        <v>#DIV/0!</v>
      </c>
    </row>
    <row r="104" spans="1:41" x14ac:dyDescent="0.25">
      <c r="A104" s="10">
        <v>103</v>
      </c>
      <c r="B104" s="11">
        <f>VLOOKUP($A104,Table2[[No]:[Date Student Last Attended Program
(mm/dd/yyyy)]],2,FALSE)</f>
        <v>0</v>
      </c>
      <c r="C104" s="11">
        <f>VLOOKUP($A104,Table2[[No]:[Date Student Last Attended Program
(mm/dd/yyyy)]],4,FALSE)</f>
        <v>0</v>
      </c>
      <c r="D104" s="11">
        <f>VLOOKUP($A104,Table2[[No]:[Date Student Last Attended Program
(mm/dd/yyyy)]],14,FALSE)</f>
        <v>0</v>
      </c>
      <c r="E104" s="207">
        <f>VLOOKUP($A104,Table2[[No]:[Date Student Last Attended Program
(mm/dd/yyyy)]],17,FALSE)</f>
        <v>0</v>
      </c>
      <c r="F104" s="207">
        <f>VLOOKUP($A104,Table2[[No]:[Date Student Last Attended Program
(mm/dd/yyyy)]],18,FALSE)</f>
        <v>0</v>
      </c>
      <c r="G104" s="209">
        <f>VLOOKUP($A104,Table2[[#All],[No]:[Which Group Does Student Participate In?
(optional)]],23,FALSE)</f>
        <v>0</v>
      </c>
      <c r="H104" s="29"/>
      <c r="I104" s="29"/>
      <c r="J104" s="29"/>
      <c r="K104" s="29"/>
      <c r="L104" s="29"/>
      <c r="M104" s="29"/>
      <c r="N104" s="29"/>
      <c r="O104" s="29"/>
      <c r="P104" s="29"/>
      <c r="Q104" s="29"/>
      <c r="R104" s="29"/>
      <c r="S104" s="9"/>
      <c r="T104" s="9"/>
      <c r="U104" s="9"/>
      <c r="V104" s="9"/>
      <c r="W104" s="9"/>
      <c r="X104" s="9"/>
      <c r="Y104" s="9"/>
      <c r="Z104" s="9"/>
      <c r="AA104" s="9"/>
      <c r="AB104" s="9"/>
      <c r="AC104" s="9"/>
      <c r="AD104" s="9"/>
      <c r="AE104" s="9"/>
      <c r="AF104" s="9"/>
      <c r="AG104" s="9"/>
      <c r="AH104" s="9"/>
      <c r="AI104" s="9"/>
      <c r="AJ104" s="9"/>
      <c r="AK104" s="9"/>
      <c r="AL104" s="9"/>
      <c r="AM104" s="11">
        <f t="shared" si="5"/>
        <v>0</v>
      </c>
      <c r="AN104" s="11">
        <f t="shared" si="3"/>
        <v>0</v>
      </c>
      <c r="AO104" s="47" t="e">
        <f t="shared" si="4"/>
        <v>#DIV/0!</v>
      </c>
    </row>
    <row r="105" spans="1:41" x14ac:dyDescent="0.25">
      <c r="A105" s="10">
        <v>104</v>
      </c>
      <c r="B105" s="11">
        <f>VLOOKUP($A105,Table2[[No]:[Date Student Last Attended Program
(mm/dd/yyyy)]],2,FALSE)</f>
        <v>0</v>
      </c>
      <c r="C105" s="11">
        <f>VLOOKUP($A105,Table2[[No]:[Date Student Last Attended Program
(mm/dd/yyyy)]],4,FALSE)</f>
        <v>0</v>
      </c>
      <c r="D105" s="11">
        <f>VLOOKUP($A105,Table2[[No]:[Date Student Last Attended Program
(mm/dd/yyyy)]],14,FALSE)</f>
        <v>0</v>
      </c>
      <c r="E105" s="207">
        <f>VLOOKUP($A105,Table2[[No]:[Date Student Last Attended Program
(mm/dd/yyyy)]],17,FALSE)</f>
        <v>0</v>
      </c>
      <c r="F105" s="207">
        <f>VLOOKUP($A105,Table2[[No]:[Date Student Last Attended Program
(mm/dd/yyyy)]],18,FALSE)</f>
        <v>0</v>
      </c>
      <c r="G105" s="209">
        <f>VLOOKUP($A105,Table2[[#All],[No]:[Which Group Does Student Participate In?
(optional)]],23,FALSE)</f>
        <v>0</v>
      </c>
      <c r="H105" s="29"/>
      <c r="I105" s="29"/>
      <c r="J105" s="29"/>
      <c r="K105" s="29"/>
      <c r="L105" s="29"/>
      <c r="M105" s="29"/>
      <c r="N105" s="29"/>
      <c r="O105" s="29"/>
      <c r="P105" s="29"/>
      <c r="Q105" s="29"/>
      <c r="R105" s="29"/>
      <c r="S105" s="9"/>
      <c r="T105" s="9"/>
      <c r="U105" s="9"/>
      <c r="V105" s="9"/>
      <c r="W105" s="9"/>
      <c r="X105" s="9"/>
      <c r="Y105" s="9"/>
      <c r="Z105" s="9"/>
      <c r="AA105" s="9"/>
      <c r="AB105" s="9"/>
      <c r="AC105" s="9"/>
      <c r="AD105" s="9"/>
      <c r="AE105" s="9"/>
      <c r="AF105" s="9"/>
      <c r="AG105" s="9"/>
      <c r="AH105" s="9"/>
      <c r="AI105" s="9"/>
      <c r="AJ105" s="9"/>
      <c r="AK105" s="9"/>
      <c r="AL105" s="9"/>
      <c r="AM105" s="11">
        <f t="shared" si="5"/>
        <v>0</v>
      </c>
      <c r="AN105" s="11">
        <f t="shared" si="3"/>
        <v>0</v>
      </c>
      <c r="AO105" s="47" t="e">
        <f t="shared" si="4"/>
        <v>#DIV/0!</v>
      </c>
    </row>
    <row r="106" spans="1:41" x14ac:dyDescent="0.25">
      <c r="A106" s="10">
        <v>105</v>
      </c>
      <c r="B106" s="11">
        <f>VLOOKUP($A106,Table2[[No]:[Date Student Last Attended Program
(mm/dd/yyyy)]],2,FALSE)</f>
        <v>0</v>
      </c>
      <c r="C106" s="11">
        <f>VLOOKUP($A106,Table2[[No]:[Date Student Last Attended Program
(mm/dd/yyyy)]],4,FALSE)</f>
        <v>0</v>
      </c>
      <c r="D106" s="11">
        <f>VLOOKUP($A106,Table2[[No]:[Date Student Last Attended Program
(mm/dd/yyyy)]],14,FALSE)</f>
        <v>0</v>
      </c>
      <c r="E106" s="207">
        <f>VLOOKUP($A106,Table2[[No]:[Date Student Last Attended Program
(mm/dd/yyyy)]],17,FALSE)</f>
        <v>0</v>
      </c>
      <c r="F106" s="207">
        <f>VLOOKUP($A106,Table2[[No]:[Date Student Last Attended Program
(mm/dd/yyyy)]],18,FALSE)</f>
        <v>0</v>
      </c>
      <c r="G106" s="209">
        <f>VLOOKUP($A106,Table2[[#All],[No]:[Which Group Does Student Participate In?
(optional)]],23,FALSE)</f>
        <v>0</v>
      </c>
      <c r="H106" s="29"/>
      <c r="I106" s="29"/>
      <c r="J106" s="29"/>
      <c r="K106" s="29"/>
      <c r="L106" s="29"/>
      <c r="M106" s="29"/>
      <c r="N106" s="29"/>
      <c r="O106" s="29"/>
      <c r="P106" s="29"/>
      <c r="Q106" s="29"/>
      <c r="R106" s="29"/>
      <c r="S106" s="9"/>
      <c r="T106" s="9"/>
      <c r="U106" s="9"/>
      <c r="V106" s="9"/>
      <c r="W106" s="9"/>
      <c r="X106" s="9"/>
      <c r="Y106" s="9"/>
      <c r="Z106" s="9"/>
      <c r="AA106" s="9"/>
      <c r="AB106" s="9"/>
      <c r="AC106" s="9"/>
      <c r="AD106" s="9"/>
      <c r="AE106" s="9"/>
      <c r="AF106" s="9"/>
      <c r="AG106" s="9"/>
      <c r="AH106" s="9"/>
      <c r="AI106" s="9"/>
      <c r="AJ106" s="9"/>
      <c r="AK106" s="9"/>
      <c r="AL106" s="9"/>
      <c r="AM106" s="11">
        <f t="shared" si="5"/>
        <v>0</v>
      </c>
      <c r="AN106" s="11">
        <f t="shared" si="3"/>
        <v>0</v>
      </c>
      <c r="AO106" s="47" t="e">
        <f t="shared" si="4"/>
        <v>#DIV/0!</v>
      </c>
    </row>
    <row r="107" spans="1:41" x14ac:dyDescent="0.25">
      <c r="A107" s="10">
        <v>106</v>
      </c>
      <c r="B107" s="11">
        <f>VLOOKUP($A107,Table2[[No]:[Date Student Last Attended Program
(mm/dd/yyyy)]],2,FALSE)</f>
        <v>0</v>
      </c>
      <c r="C107" s="11">
        <f>VLOOKUP($A107,Table2[[No]:[Date Student Last Attended Program
(mm/dd/yyyy)]],4,FALSE)</f>
        <v>0</v>
      </c>
      <c r="D107" s="11">
        <f>VLOOKUP($A107,Table2[[No]:[Date Student Last Attended Program
(mm/dd/yyyy)]],14,FALSE)</f>
        <v>0</v>
      </c>
      <c r="E107" s="207">
        <f>VLOOKUP($A107,Table2[[No]:[Date Student Last Attended Program
(mm/dd/yyyy)]],17,FALSE)</f>
        <v>0</v>
      </c>
      <c r="F107" s="207">
        <f>VLOOKUP($A107,Table2[[No]:[Date Student Last Attended Program
(mm/dd/yyyy)]],18,FALSE)</f>
        <v>0</v>
      </c>
      <c r="G107" s="209">
        <f>VLOOKUP($A107,Table2[[#All],[No]:[Which Group Does Student Participate In?
(optional)]],23,FALSE)</f>
        <v>0</v>
      </c>
      <c r="H107" s="29"/>
      <c r="I107" s="29"/>
      <c r="J107" s="29"/>
      <c r="K107" s="29"/>
      <c r="L107" s="29"/>
      <c r="M107" s="29"/>
      <c r="N107" s="29"/>
      <c r="O107" s="29"/>
      <c r="P107" s="29"/>
      <c r="Q107" s="29"/>
      <c r="R107" s="29"/>
      <c r="S107" s="9"/>
      <c r="T107" s="9"/>
      <c r="U107" s="9"/>
      <c r="V107" s="9"/>
      <c r="W107" s="9"/>
      <c r="X107" s="9"/>
      <c r="Y107" s="9"/>
      <c r="Z107" s="9"/>
      <c r="AA107" s="9"/>
      <c r="AB107" s="9"/>
      <c r="AC107" s="9"/>
      <c r="AD107" s="9"/>
      <c r="AE107" s="9"/>
      <c r="AF107" s="9"/>
      <c r="AG107" s="9"/>
      <c r="AH107" s="9"/>
      <c r="AI107" s="9"/>
      <c r="AJ107" s="9"/>
      <c r="AK107" s="9"/>
      <c r="AL107" s="9"/>
      <c r="AM107" s="11">
        <f t="shared" si="5"/>
        <v>0</v>
      </c>
      <c r="AN107" s="11">
        <f t="shared" si="3"/>
        <v>0</v>
      </c>
      <c r="AO107" s="47" t="e">
        <f t="shared" si="4"/>
        <v>#DIV/0!</v>
      </c>
    </row>
    <row r="108" spans="1:41" x14ac:dyDescent="0.25">
      <c r="A108" s="10">
        <v>107</v>
      </c>
      <c r="B108" s="11">
        <f>VLOOKUP($A108,Table2[[No]:[Date Student Last Attended Program
(mm/dd/yyyy)]],2,FALSE)</f>
        <v>0</v>
      </c>
      <c r="C108" s="11">
        <f>VLOOKUP($A108,Table2[[No]:[Date Student Last Attended Program
(mm/dd/yyyy)]],4,FALSE)</f>
        <v>0</v>
      </c>
      <c r="D108" s="11">
        <f>VLOOKUP($A108,Table2[[No]:[Date Student Last Attended Program
(mm/dd/yyyy)]],14,FALSE)</f>
        <v>0</v>
      </c>
      <c r="E108" s="207">
        <f>VLOOKUP($A108,Table2[[No]:[Date Student Last Attended Program
(mm/dd/yyyy)]],17,FALSE)</f>
        <v>0</v>
      </c>
      <c r="F108" s="207">
        <f>VLOOKUP($A108,Table2[[No]:[Date Student Last Attended Program
(mm/dd/yyyy)]],18,FALSE)</f>
        <v>0</v>
      </c>
      <c r="G108" s="209">
        <f>VLOOKUP($A108,Table2[[#All],[No]:[Which Group Does Student Participate In?
(optional)]],23,FALSE)</f>
        <v>0</v>
      </c>
      <c r="H108" s="29"/>
      <c r="I108" s="29"/>
      <c r="J108" s="29"/>
      <c r="K108" s="29"/>
      <c r="L108" s="29"/>
      <c r="M108" s="29"/>
      <c r="N108" s="29"/>
      <c r="O108" s="29"/>
      <c r="P108" s="29"/>
      <c r="Q108" s="29"/>
      <c r="R108" s="29"/>
      <c r="S108" s="9"/>
      <c r="T108" s="9"/>
      <c r="U108" s="9"/>
      <c r="V108" s="9"/>
      <c r="W108" s="9"/>
      <c r="X108" s="9"/>
      <c r="Y108" s="9"/>
      <c r="Z108" s="9"/>
      <c r="AA108" s="9"/>
      <c r="AB108" s="9"/>
      <c r="AC108" s="9"/>
      <c r="AD108" s="9"/>
      <c r="AE108" s="9"/>
      <c r="AF108" s="9"/>
      <c r="AG108" s="9"/>
      <c r="AH108" s="9"/>
      <c r="AI108" s="9"/>
      <c r="AJ108" s="9"/>
      <c r="AK108" s="9"/>
      <c r="AL108" s="9"/>
      <c r="AM108" s="11">
        <f t="shared" si="5"/>
        <v>0</v>
      </c>
      <c r="AN108" s="11">
        <f t="shared" si="3"/>
        <v>0</v>
      </c>
      <c r="AO108" s="47" t="e">
        <f t="shared" si="4"/>
        <v>#DIV/0!</v>
      </c>
    </row>
    <row r="109" spans="1:41" x14ac:dyDescent="0.25">
      <c r="A109" s="10">
        <v>108</v>
      </c>
      <c r="B109" s="11">
        <f>VLOOKUP($A109,Table2[[No]:[Date Student Last Attended Program
(mm/dd/yyyy)]],2,FALSE)</f>
        <v>0</v>
      </c>
      <c r="C109" s="11">
        <f>VLOOKUP($A109,Table2[[No]:[Date Student Last Attended Program
(mm/dd/yyyy)]],4,FALSE)</f>
        <v>0</v>
      </c>
      <c r="D109" s="11">
        <f>VLOOKUP($A109,Table2[[No]:[Date Student Last Attended Program
(mm/dd/yyyy)]],14,FALSE)</f>
        <v>0</v>
      </c>
      <c r="E109" s="207">
        <f>VLOOKUP($A109,Table2[[No]:[Date Student Last Attended Program
(mm/dd/yyyy)]],17,FALSE)</f>
        <v>0</v>
      </c>
      <c r="F109" s="207">
        <f>VLOOKUP($A109,Table2[[No]:[Date Student Last Attended Program
(mm/dd/yyyy)]],18,FALSE)</f>
        <v>0</v>
      </c>
      <c r="G109" s="209">
        <f>VLOOKUP($A109,Table2[[#All],[No]:[Which Group Does Student Participate In?
(optional)]],23,FALSE)</f>
        <v>0</v>
      </c>
      <c r="H109" s="29"/>
      <c r="I109" s="29"/>
      <c r="J109" s="29"/>
      <c r="K109" s="29"/>
      <c r="L109" s="29"/>
      <c r="M109" s="29"/>
      <c r="N109" s="29"/>
      <c r="O109" s="29"/>
      <c r="P109" s="29"/>
      <c r="Q109" s="29"/>
      <c r="R109" s="29"/>
      <c r="S109" s="9"/>
      <c r="T109" s="9"/>
      <c r="U109" s="9"/>
      <c r="V109" s="9"/>
      <c r="W109" s="9"/>
      <c r="X109" s="9"/>
      <c r="Y109" s="9"/>
      <c r="Z109" s="9"/>
      <c r="AA109" s="9"/>
      <c r="AB109" s="9"/>
      <c r="AC109" s="9"/>
      <c r="AD109" s="9"/>
      <c r="AE109" s="9"/>
      <c r="AF109" s="9"/>
      <c r="AG109" s="9"/>
      <c r="AH109" s="9"/>
      <c r="AI109" s="9"/>
      <c r="AJ109" s="9"/>
      <c r="AK109" s="9"/>
      <c r="AL109" s="9"/>
      <c r="AM109" s="11">
        <f t="shared" si="5"/>
        <v>0</v>
      </c>
      <c r="AN109" s="11">
        <f t="shared" si="3"/>
        <v>0</v>
      </c>
      <c r="AO109" s="47" t="e">
        <f t="shared" si="4"/>
        <v>#DIV/0!</v>
      </c>
    </row>
    <row r="110" spans="1:41" x14ac:dyDescent="0.25">
      <c r="A110" s="10">
        <v>109</v>
      </c>
      <c r="B110" s="11">
        <f>VLOOKUP($A110,Table2[[No]:[Date Student Last Attended Program
(mm/dd/yyyy)]],2,FALSE)</f>
        <v>0</v>
      </c>
      <c r="C110" s="11">
        <f>VLOOKUP($A110,Table2[[No]:[Date Student Last Attended Program
(mm/dd/yyyy)]],4,FALSE)</f>
        <v>0</v>
      </c>
      <c r="D110" s="11">
        <f>VLOOKUP($A110,Table2[[No]:[Date Student Last Attended Program
(mm/dd/yyyy)]],14,FALSE)</f>
        <v>0</v>
      </c>
      <c r="E110" s="207">
        <f>VLOOKUP($A110,Table2[[No]:[Date Student Last Attended Program
(mm/dd/yyyy)]],17,FALSE)</f>
        <v>0</v>
      </c>
      <c r="F110" s="207">
        <f>VLOOKUP($A110,Table2[[No]:[Date Student Last Attended Program
(mm/dd/yyyy)]],18,FALSE)</f>
        <v>0</v>
      </c>
      <c r="G110" s="209">
        <f>VLOOKUP($A110,Table2[[#All],[No]:[Which Group Does Student Participate In?
(optional)]],23,FALSE)</f>
        <v>0</v>
      </c>
      <c r="H110" s="29"/>
      <c r="I110" s="29"/>
      <c r="J110" s="29"/>
      <c r="K110" s="29"/>
      <c r="L110" s="29"/>
      <c r="M110" s="29"/>
      <c r="N110" s="29"/>
      <c r="O110" s="29"/>
      <c r="P110" s="29"/>
      <c r="Q110" s="29"/>
      <c r="R110" s="29"/>
      <c r="S110" s="9"/>
      <c r="T110" s="9"/>
      <c r="U110" s="9"/>
      <c r="V110" s="9"/>
      <c r="W110" s="9"/>
      <c r="X110" s="9"/>
      <c r="Y110" s="9"/>
      <c r="Z110" s="9"/>
      <c r="AA110" s="9"/>
      <c r="AB110" s="9"/>
      <c r="AC110" s="9"/>
      <c r="AD110" s="9"/>
      <c r="AE110" s="9"/>
      <c r="AF110" s="9"/>
      <c r="AG110" s="9"/>
      <c r="AH110" s="9"/>
      <c r="AI110" s="9"/>
      <c r="AJ110" s="9"/>
      <c r="AK110" s="9"/>
      <c r="AL110" s="9"/>
      <c r="AM110" s="11">
        <f t="shared" si="5"/>
        <v>0</v>
      </c>
      <c r="AN110" s="11">
        <f t="shared" si="3"/>
        <v>0</v>
      </c>
      <c r="AO110" s="47" t="e">
        <f t="shared" si="4"/>
        <v>#DIV/0!</v>
      </c>
    </row>
    <row r="111" spans="1:41" x14ac:dyDescent="0.25">
      <c r="A111" s="10">
        <v>110</v>
      </c>
      <c r="B111" s="11">
        <f>VLOOKUP($A111,Table2[[No]:[Date Student Last Attended Program
(mm/dd/yyyy)]],2,FALSE)</f>
        <v>0</v>
      </c>
      <c r="C111" s="11">
        <f>VLOOKUP($A111,Table2[[No]:[Date Student Last Attended Program
(mm/dd/yyyy)]],4,FALSE)</f>
        <v>0</v>
      </c>
      <c r="D111" s="11">
        <f>VLOOKUP($A111,Table2[[No]:[Date Student Last Attended Program
(mm/dd/yyyy)]],14,FALSE)</f>
        <v>0</v>
      </c>
      <c r="E111" s="207">
        <f>VLOOKUP($A111,Table2[[No]:[Date Student Last Attended Program
(mm/dd/yyyy)]],17,FALSE)</f>
        <v>0</v>
      </c>
      <c r="F111" s="207">
        <f>VLOOKUP($A111,Table2[[No]:[Date Student Last Attended Program
(mm/dd/yyyy)]],18,FALSE)</f>
        <v>0</v>
      </c>
      <c r="G111" s="209">
        <f>VLOOKUP($A111,Table2[[#All],[No]:[Which Group Does Student Participate In?
(optional)]],23,FALSE)</f>
        <v>0</v>
      </c>
      <c r="H111" s="29"/>
      <c r="I111" s="29"/>
      <c r="J111" s="29"/>
      <c r="K111" s="29"/>
      <c r="L111" s="29"/>
      <c r="M111" s="29"/>
      <c r="N111" s="29"/>
      <c r="O111" s="29"/>
      <c r="P111" s="29"/>
      <c r="Q111" s="29"/>
      <c r="R111" s="29"/>
      <c r="S111" s="9"/>
      <c r="T111" s="9"/>
      <c r="U111" s="9"/>
      <c r="V111" s="9"/>
      <c r="W111" s="9"/>
      <c r="X111" s="9"/>
      <c r="Y111" s="9"/>
      <c r="Z111" s="9"/>
      <c r="AA111" s="9"/>
      <c r="AB111" s="9"/>
      <c r="AC111" s="9"/>
      <c r="AD111" s="9"/>
      <c r="AE111" s="9"/>
      <c r="AF111" s="9"/>
      <c r="AG111" s="9"/>
      <c r="AH111" s="9"/>
      <c r="AI111" s="9"/>
      <c r="AJ111" s="9"/>
      <c r="AK111" s="9"/>
      <c r="AL111" s="9"/>
      <c r="AM111" s="11">
        <f t="shared" si="5"/>
        <v>0</v>
      </c>
      <c r="AN111" s="11">
        <f t="shared" si="3"/>
        <v>0</v>
      </c>
      <c r="AO111" s="47" t="e">
        <f t="shared" si="4"/>
        <v>#DIV/0!</v>
      </c>
    </row>
    <row r="112" spans="1:41" x14ac:dyDescent="0.25">
      <c r="A112" s="10">
        <v>111</v>
      </c>
      <c r="B112" s="11">
        <f>VLOOKUP($A112,Table2[[No]:[Date Student Last Attended Program
(mm/dd/yyyy)]],2,FALSE)</f>
        <v>0</v>
      </c>
      <c r="C112" s="11">
        <f>VLOOKUP($A112,Table2[[No]:[Date Student Last Attended Program
(mm/dd/yyyy)]],4,FALSE)</f>
        <v>0</v>
      </c>
      <c r="D112" s="11">
        <f>VLOOKUP($A112,Table2[[No]:[Date Student Last Attended Program
(mm/dd/yyyy)]],14,FALSE)</f>
        <v>0</v>
      </c>
      <c r="E112" s="207">
        <f>VLOOKUP($A112,Table2[[No]:[Date Student Last Attended Program
(mm/dd/yyyy)]],17,FALSE)</f>
        <v>0</v>
      </c>
      <c r="F112" s="207">
        <f>VLOOKUP($A112,Table2[[No]:[Date Student Last Attended Program
(mm/dd/yyyy)]],18,FALSE)</f>
        <v>0</v>
      </c>
      <c r="G112" s="209">
        <f>VLOOKUP($A112,Table2[[#All],[No]:[Which Group Does Student Participate In?
(optional)]],23,FALSE)</f>
        <v>0</v>
      </c>
      <c r="H112" s="29"/>
      <c r="I112" s="29"/>
      <c r="J112" s="29"/>
      <c r="K112" s="29"/>
      <c r="L112" s="29"/>
      <c r="M112" s="29"/>
      <c r="N112" s="29"/>
      <c r="O112" s="29"/>
      <c r="P112" s="29"/>
      <c r="Q112" s="29"/>
      <c r="R112" s="29"/>
      <c r="S112" s="9"/>
      <c r="T112" s="9"/>
      <c r="U112" s="9"/>
      <c r="V112" s="9"/>
      <c r="W112" s="9"/>
      <c r="X112" s="9"/>
      <c r="Y112" s="9"/>
      <c r="Z112" s="9"/>
      <c r="AA112" s="9"/>
      <c r="AB112" s="9"/>
      <c r="AC112" s="9"/>
      <c r="AD112" s="9"/>
      <c r="AE112" s="9"/>
      <c r="AF112" s="9"/>
      <c r="AG112" s="9"/>
      <c r="AH112" s="9"/>
      <c r="AI112" s="9"/>
      <c r="AJ112" s="9"/>
      <c r="AK112" s="9"/>
      <c r="AL112" s="9"/>
      <c r="AM112" s="11">
        <f t="shared" si="5"/>
        <v>0</v>
      </c>
      <c r="AN112" s="11">
        <f t="shared" si="3"/>
        <v>0</v>
      </c>
      <c r="AO112" s="47" t="e">
        <f t="shared" si="4"/>
        <v>#DIV/0!</v>
      </c>
    </row>
    <row r="113" spans="1:41" x14ac:dyDescent="0.25">
      <c r="A113" s="10">
        <v>112</v>
      </c>
      <c r="B113" s="11">
        <f>VLOOKUP($A113,Table2[[No]:[Date Student Last Attended Program
(mm/dd/yyyy)]],2,FALSE)</f>
        <v>0</v>
      </c>
      <c r="C113" s="11">
        <f>VLOOKUP($A113,Table2[[No]:[Date Student Last Attended Program
(mm/dd/yyyy)]],4,FALSE)</f>
        <v>0</v>
      </c>
      <c r="D113" s="11">
        <f>VLOOKUP($A113,Table2[[No]:[Date Student Last Attended Program
(mm/dd/yyyy)]],14,FALSE)</f>
        <v>0</v>
      </c>
      <c r="E113" s="207">
        <f>VLOOKUP($A113,Table2[[No]:[Date Student Last Attended Program
(mm/dd/yyyy)]],17,FALSE)</f>
        <v>0</v>
      </c>
      <c r="F113" s="207">
        <f>VLOOKUP($A113,Table2[[No]:[Date Student Last Attended Program
(mm/dd/yyyy)]],18,FALSE)</f>
        <v>0</v>
      </c>
      <c r="G113" s="209">
        <f>VLOOKUP($A113,Table2[[#All],[No]:[Which Group Does Student Participate In?
(optional)]],23,FALSE)</f>
        <v>0</v>
      </c>
      <c r="H113" s="29"/>
      <c r="I113" s="29"/>
      <c r="J113" s="29"/>
      <c r="K113" s="29"/>
      <c r="L113" s="29"/>
      <c r="M113" s="29"/>
      <c r="N113" s="29"/>
      <c r="O113" s="29"/>
      <c r="P113" s="29"/>
      <c r="Q113" s="29"/>
      <c r="R113" s="29"/>
      <c r="S113" s="9"/>
      <c r="T113" s="9"/>
      <c r="U113" s="9"/>
      <c r="V113" s="9"/>
      <c r="W113" s="9"/>
      <c r="X113" s="9"/>
      <c r="Y113" s="9"/>
      <c r="Z113" s="9"/>
      <c r="AA113" s="9"/>
      <c r="AB113" s="9"/>
      <c r="AC113" s="9"/>
      <c r="AD113" s="9"/>
      <c r="AE113" s="9"/>
      <c r="AF113" s="9"/>
      <c r="AG113" s="9"/>
      <c r="AH113" s="9"/>
      <c r="AI113" s="9"/>
      <c r="AJ113" s="9"/>
      <c r="AK113" s="9"/>
      <c r="AL113" s="9"/>
      <c r="AM113" s="11">
        <f t="shared" si="5"/>
        <v>0</v>
      </c>
      <c r="AN113" s="11">
        <f t="shared" si="3"/>
        <v>0</v>
      </c>
      <c r="AO113" s="47" t="e">
        <f t="shared" si="4"/>
        <v>#DIV/0!</v>
      </c>
    </row>
    <row r="114" spans="1:41" x14ac:dyDescent="0.25">
      <c r="A114" s="10">
        <v>113</v>
      </c>
      <c r="B114" s="11">
        <f>VLOOKUP($A114,Table2[[No]:[Date Student Last Attended Program
(mm/dd/yyyy)]],2,FALSE)</f>
        <v>0</v>
      </c>
      <c r="C114" s="11">
        <f>VLOOKUP($A114,Table2[[No]:[Date Student Last Attended Program
(mm/dd/yyyy)]],4,FALSE)</f>
        <v>0</v>
      </c>
      <c r="D114" s="11">
        <f>VLOOKUP($A114,Table2[[No]:[Date Student Last Attended Program
(mm/dd/yyyy)]],14,FALSE)</f>
        <v>0</v>
      </c>
      <c r="E114" s="207">
        <f>VLOOKUP($A114,Table2[[No]:[Date Student Last Attended Program
(mm/dd/yyyy)]],17,FALSE)</f>
        <v>0</v>
      </c>
      <c r="F114" s="207">
        <f>VLOOKUP($A114,Table2[[No]:[Date Student Last Attended Program
(mm/dd/yyyy)]],18,FALSE)</f>
        <v>0</v>
      </c>
      <c r="G114" s="209">
        <f>VLOOKUP($A114,Table2[[#All],[No]:[Which Group Does Student Participate In?
(optional)]],23,FALSE)</f>
        <v>0</v>
      </c>
      <c r="H114" s="29"/>
      <c r="I114" s="29"/>
      <c r="J114" s="29"/>
      <c r="K114" s="29"/>
      <c r="L114" s="29"/>
      <c r="M114" s="29"/>
      <c r="N114" s="29"/>
      <c r="O114" s="29"/>
      <c r="P114" s="29"/>
      <c r="Q114" s="29"/>
      <c r="R114" s="29"/>
      <c r="S114" s="9"/>
      <c r="T114" s="9"/>
      <c r="U114" s="9"/>
      <c r="V114" s="9"/>
      <c r="W114" s="9"/>
      <c r="X114" s="9"/>
      <c r="Y114" s="9"/>
      <c r="Z114" s="9"/>
      <c r="AA114" s="9"/>
      <c r="AB114" s="9"/>
      <c r="AC114" s="9"/>
      <c r="AD114" s="9"/>
      <c r="AE114" s="9"/>
      <c r="AF114" s="9"/>
      <c r="AG114" s="9"/>
      <c r="AH114" s="9"/>
      <c r="AI114" s="9"/>
      <c r="AJ114" s="9"/>
      <c r="AK114" s="9"/>
      <c r="AL114" s="9"/>
      <c r="AM114" s="11">
        <f t="shared" si="5"/>
        <v>0</v>
      </c>
      <c r="AN114" s="11">
        <f t="shared" si="3"/>
        <v>0</v>
      </c>
      <c r="AO114" s="47" t="e">
        <f t="shared" si="4"/>
        <v>#DIV/0!</v>
      </c>
    </row>
    <row r="115" spans="1:41" x14ac:dyDescent="0.25">
      <c r="A115" s="10">
        <v>114</v>
      </c>
      <c r="B115" s="11">
        <f>VLOOKUP($A115,Table2[[No]:[Date Student Last Attended Program
(mm/dd/yyyy)]],2,FALSE)</f>
        <v>0</v>
      </c>
      <c r="C115" s="11">
        <f>VLOOKUP($A115,Table2[[No]:[Date Student Last Attended Program
(mm/dd/yyyy)]],4,FALSE)</f>
        <v>0</v>
      </c>
      <c r="D115" s="11">
        <f>VLOOKUP($A115,Table2[[No]:[Date Student Last Attended Program
(mm/dd/yyyy)]],14,FALSE)</f>
        <v>0</v>
      </c>
      <c r="E115" s="207">
        <f>VLOOKUP($A115,Table2[[No]:[Date Student Last Attended Program
(mm/dd/yyyy)]],17,FALSE)</f>
        <v>0</v>
      </c>
      <c r="F115" s="207">
        <f>VLOOKUP($A115,Table2[[No]:[Date Student Last Attended Program
(mm/dd/yyyy)]],18,FALSE)</f>
        <v>0</v>
      </c>
      <c r="G115" s="209">
        <f>VLOOKUP($A115,Table2[[#All],[No]:[Which Group Does Student Participate In?
(optional)]],23,FALSE)</f>
        <v>0</v>
      </c>
      <c r="H115" s="29"/>
      <c r="I115" s="29"/>
      <c r="J115" s="29"/>
      <c r="K115" s="29"/>
      <c r="L115" s="29"/>
      <c r="M115" s="29"/>
      <c r="N115" s="29"/>
      <c r="O115" s="29"/>
      <c r="P115" s="29"/>
      <c r="Q115" s="29"/>
      <c r="R115" s="29"/>
      <c r="S115" s="9"/>
      <c r="T115" s="9"/>
      <c r="U115" s="9"/>
      <c r="V115" s="9"/>
      <c r="W115" s="9"/>
      <c r="X115" s="9"/>
      <c r="Y115" s="9"/>
      <c r="Z115" s="9"/>
      <c r="AA115" s="9"/>
      <c r="AB115" s="9"/>
      <c r="AC115" s="9"/>
      <c r="AD115" s="9"/>
      <c r="AE115" s="9"/>
      <c r="AF115" s="9"/>
      <c r="AG115" s="9"/>
      <c r="AH115" s="9"/>
      <c r="AI115" s="9"/>
      <c r="AJ115" s="9"/>
      <c r="AK115" s="9"/>
      <c r="AL115" s="9"/>
      <c r="AM115" s="11">
        <f t="shared" si="5"/>
        <v>0</v>
      </c>
      <c r="AN115" s="11">
        <f t="shared" si="3"/>
        <v>0</v>
      </c>
      <c r="AO115" s="47" t="e">
        <f t="shared" si="4"/>
        <v>#DIV/0!</v>
      </c>
    </row>
    <row r="116" spans="1:41" x14ac:dyDescent="0.25">
      <c r="A116" s="10">
        <v>115</v>
      </c>
      <c r="B116" s="11">
        <f>VLOOKUP($A116,Table2[[No]:[Date Student Last Attended Program
(mm/dd/yyyy)]],2,FALSE)</f>
        <v>0</v>
      </c>
      <c r="C116" s="11">
        <f>VLOOKUP($A116,Table2[[No]:[Date Student Last Attended Program
(mm/dd/yyyy)]],4,FALSE)</f>
        <v>0</v>
      </c>
      <c r="D116" s="11">
        <f>VLOOKUP($A116,Table2[[No]:[Date Student Last Attended Program
(mm/dd/yyyy)]],14,FALSE)</f>
        <v>0</v>
      </c>
      <c r="E116" s="207">
        <f>VLOOKUP($A116,Table2[[No]:[Date Student Last Attended Program
(mm/dd/yyyy)]],17,FALSE)</f>
        <v>0</v>
      </c>
      <c r="F116" s="207">
        <f>VLOOKUP($A116,Table2[[No]:[Date Student Last Attended Program
(mm/dd/yyyy)]],18,FALSE)</f>
        <v>0</v>
      </c>
      <c r="G116" s="209">
        <f>VLOOKUP($A116,Table2[[#All],[No]:[Which Group Does Student Participate In?
(optional)]],23,FALSE)</f>
        <v>0</v>
      </c>
      <c r="H116" s="29"/>
      <c r="I116" s="29"/>
      <c r="J116" s="29"/>
      <c r="K116" s="29"/>
      <c r="L116" s="29"/>
      <c r="M116" s="29"/>
      <c r="N116" s="29"/>
      <c r="O116" s="29"/>
      <c r="P116" s="29"/>
      <c r="Q116" s="29"/>
      <c r="R116" s="29"/>
      <c r="S116" s="9"/>
      <c r="T116" s="9"/>
      <c r="U116" s="9"/>
      <c r="V116" s="9"/>
      <c r="W116" s="9"/>
      <c r="X116" s="9"/>
      <c r="Y116" s="9"/>
      <c r="Z116" s="9"/>
      <c r="AA116" s="9"/>
      <c r="AB116" s="9"/>
      <c r="AC116" s="9"/>
      <c r="AD116" s="9"/>
      <c r="AE116" s="9"/>
      <c r="AF116" s="9"/>
      <c r="AG116" s="9"/>
      <c r="AH116" s="9"/>
      <c r="AI116" s="9"/>
      <c r="AJ116" s="9"/>
      <c r="AK116" s="9"/>
      <c r="AL116" s="9"/>
      <c r="AM116" s="11">
        <f t="shared" si="5"/>
        <v>0</v>
      </c>
      <c r="AN116" s="11">
        <f t="shared" si="3"/>
        <v>0</v>
      </c>
      <c r="AO116" s="47" t="e">
        <f t="shared" si="4"/>
        <v>#DIV/0!</v>
      </c>
    </row>
    <row r="117" spans="1:41" x14ac:dyDescent="0.25">
      <c r="A117" s="10">
        <v>116</v>
      </c>
      <c r="B117" s="11">
        <f>VLOOKUP($A117,Table2[[No]:[Date Student Last Attended Program
(mm/dd/yyyy)]],2,FALSE)</f>
        <v>0</v>
      </c>
      <c r="C117" s="11">
        <f>VLOOKUP($A117,Table2[[No]:[Date Student Last Attended Program
(mm/dd/yyyy)]],4,FALSE)</f>
        <v>0</v>
      </c>
      <c r="D117" s="11">
        <f>VLOOKUP($A117,Table2[[No]:[Date Student Last Attended Program
(mm/dd/yyyy)]],14,FALSE)</f>
        <v>0</v>
      </c>
      <c r="E117" s="207">
        <f>VLOOKUP($A117,Table2[[No]:[Date Student Last Attended Program
(mm/dd/yyyy)]],17,FALSE)</f>
        <v>0</v>
      </c>
      <c r="F117" s="207">
        <f>VLOOKUP($A117,Table2[[No]:[Date Student Last Attended Program
(mm/dd/yyyy)]],18,FALSE)</f>
        <v>0</v>
      </c>
      <c r="G117" s="209">
        <f>VLOOKUP($A117,Table2[[#All],[No]:[Which Group Does Student Participate In?
(optional)]],23,FALSE)</f>
        <v>0</v>
      </c>
      <c r="H117" s="29"/>
      <c r="I117" s="29"/>
      <c r="J117" s="29"/>
      <c r="K117" s="29"/>
      <c r="L117" s="29"/>
      <c r="M117" s="29"/>
      <c r="N117" s="29"/>
      <c r="O117" s="29"/>
      <c r="P117" s="29"/>
      <c r="Q117" s="29"/>
      <c r="R117" s="29"/>
      <c r="S117" s="9"/>
      <c r="T117" s="9"/>
      <c r="U117" s="9"/>
      <c r="V117" s="9"/>
      <c r="W117" s="9"/>
      <c r="X117" s="9"/>
      <c r="Y117" s="9"/>
      <c r="Z117" s="9"/>
      <c r="AA117" s="9"/>
      <c r="AB117" s="9"/>
      <c r="AC117" s="9"/>
      <c r="AD117" s="9"/>
      <c r="AE117" s="9"/>
      <c r="AF117" s="9"/>
      <c r="AG117" s="9"/>
      <c r="AH117" s="9"/>
      <c r="AI117" s="9"/>
      <c r="AJ117" s="9"/>
      <c r="AK117" s="9"/>
      <c r="AL117" s="9"/>
      <c r="AM117" s="11">
        <f t="shared" si="5"/>
        <v>0</v>
      </c>
      <c r="AN117" s="11">
        <f t="shared" si="3"/>
        <v>0</v>
      </c>
      <c r="AO117" s="47" t="e">
        <f t="shared" si="4"/>
        <v>#DIV/0!</v>
      </c>
    </row>
    <row r="118" spans="1:41" x14ac:dyDescent="0.25">
      <c r="A118" s="10">
        <v>117</v>
      </c>
      <c r="B118" s="11">
        <f>VLOOKUP($A118,Table2[[No]:[Date Student Last Attended Program
(mm/dd/yyyy)]],2,FALSE)</f>
        <v>0</v>
      </c>
      <c r="C118" s="11">
        <f>VLOOKUP($A118,Table2[[No]:[Date Student Last Attended Program
(mm/dd/yyyy)]],4,FALSE)</f>
        <v>0</v>
      </c>
      <c r="D118" s="11">
        <f>VLOOKUP($A118,Table2[[No]:[Date Student Last Attended Program
(mm/dd/yyyy)]],14,FALSE)</f>
        <v>0</v>
      </c>
      <c r="E118" s="207">
        <f>VLOOKUP($A118,Table2[[No]:[Date Student Last Attended Program
(mm/dd/yyyy)]],17,FALSE)</f>
        <v>0</v>
      </c>
      <c r="F118" s="207">
        <f>VLOOKUP($A118,Table2[[No]:[Date Student Last Attended Program
(mm/dd/yyyy)]],18,FALSE)</f>
        <v>0</v>
      </c>
      <c r="G118" s="209">
        <f>VLOOKUP($A118,Table2[[#All],[No]:[Which Group Does Student Participate In?
(optional)]],23,FALSE)</f>
        <v>0</v>
      </c>
      <c r="H118" s="29"/>
      <c r="I118" s="29"/>
      <c r="J118" s="29"/>
      <c r="K118" s="29"/>
      <c r="L118" s="29"/>
      <c r="M118" s="29"/>
      <c r="N118" s="29"/>
      <c r="O118" s="29"/>
      <c r="P118" s="29"/>
      <c r="Q118" s="29"/>
      <c r="R118" s="29"/>
      <c r="S118" s="9"/>
      <c r="T118" s="9"/>
      <c r="U118" s="9"/>
      <c r="V118" s="9"/>
      <c r="W118" s="9"/>
      <c r="X118" s="9"/>
      <c r="Y118" s="9"/>
      <c r="Z118" s="9"/>
      <c r="AA118" s="9"/>
      <c r="AB118" s="9"/>
      <c r="AC118" s="9"/>
      <c r="AD118" s="9"/>
      <c r="AE118" s="9"/>
      <c r="AF118" s="9"/>
      <c r="AG118" s="9"/>
      <c r="AH118" s="9"/>
      <c r="AI118" s="9"/>
      <c r="AJ118" s="9"/>
      <c r="AK118" s="9"/>
      <c r="AL118" s="9"/>
      <c r="AM118" s="11">
        <f t="shared" si="5"/>
        <v>0</v>
      </c>
      <c r="AN118" s="11">
        <f t="shared" si="3"/>
        <v>0</v>
      </c>
      <c r="AO118" s="47" t="e">
        <f t="shared" si="4"/>
        <v>#DIV/0!</v>
      </c>
    </row>
    <row r="119" spans="1:41" x14ac:dyDescent="0.25">
      <c r="A119" s="10">
        <v>118</v>
      </c>
      <c r="B119" s="11">
        <f>VLOOKUP($A119,Table2[[No]:[Date Student Last Attended Program
(mm/dd/yyyy)]],2,FALSE)</f>
        <v>0</v>
      </c>
      <c r="C119" s="11">
        <f>VLOOKUP($A119,Table2[[No]:[Date Student Last Attended Program
(mm/dd/yyyy)]],4,FALSE)</f>
        <v>0</v>
      </c>
      <c r="D119" s="11">
        <f>VLOOKUP($A119,Table2[[No]:[Date Student Last Attended Program
(mm/dd/yyyy)]],14,FALSE)</f>
        <v>0</v>
      </c>
      <c r="E119" s="207">
        <f>VLOOKUP($A119,Table2[[No]:[Date Student Last Attended Program
(mm/dd/yyyy)]],17,FALSE)</f>
        <v>0</v>
      </c>
      <c r="F119" s="207">
        <f>VLOOKUP($A119,Table2[[No]:[Date Student Last Attended Program
(mm/dd/yyyy)]],18,FALSE)</f>
        <v>0</v>
      </c>
      <c r="G119" s="209">
        <f>VLOOKUP($A119,Table2[[#All],[No]:[Which Group Does Student Participate In?
(optional)]],23,FALSE)</f>
        <v>0</v>
      </c>
      <c r="H119" s="29"/>
      <c r="I119" s="29"/>
      <c r="J119" s="29"/>
      <c r="K119" s="29"/>
      <c r="L119" s="29"/>
      <c r="M119" s="29"/>
      <c r="N119" s="29"/>
      <c r="O119" s="29"/>
      <c r="P119" s="29"/>
      <c r="Q119" s="29"/>
      <c r="R119" s="29"/>
      <c r="S119" s="9"/>
      <c r="T119" s="9"/>
      <c r="U119" s="9"/>
      <c r="V119" s="9"/>
      <c r="W119" s="9"/>
      <c r="X119" s="9"/>
      <c r="Y119" s="9"/>
      <c r="Z119" s="9"/>
      <c r="AA119" s="9"/>
      <c r="AB119" s="9"/>
      <c r="AC119" s="9"/>
      <c r="AD119" s="9"/>
      <c r="AE119" s="9"/>
      <c r="AF119" s="9"/>
      <c r="AG119" s="9"/>
      <c r="AH119" s="9"/>
      <c r="AI119" s="9"/>
      <c r="AJ119" s="9"/>
      <c r="AK119" s="9"/>
      <c r="AL119" s="9"/>
      <c r="AM119" s="11">
        <f t="shared" si="5"/>
        <v>0</v>
      </c>
      <c r="AN119" s="11">
        <f t="shared" si="3"/>
        <v>0</v>
      </c>
      <c r="AO119" s="47" t="e">
        <f t="shared" si="4"/>
        <v>#DIV/0!</v>
      </c>
    </row>
    <row r="120" spans="1:41" x14ac:dyDescent="0.25">
      <c r="A120" s="10">
        <v>119</v>
      </c>
      <c r="B120" s="11">
        <f>VLOOKUP($A120,Table2[[No]:[Date Student Last Attended Program
(mm/dd/yyyy)]],2,FALSE)</f>
        <v>0</v>
      </c>
      <c r="C120" s="11">
        <f>VLOOKUP($A120,Table2[[No]:[Date Student Last Attended Program
(mm/dd/yyyy)]],4,FALSE)</f>
        <v>0</v>
      </c>
      <c r="D120" s="11">
        <f>VLOOKUP($A120,Table2[[No]:[Date Student Last Attended Program
(mm/dd/yyyy)]],14,FALSE)</f>
        <v>0</v>
      </c>
      <c r="E120" s="207">
        <f>VLOOKUP($A120,Table2[[No]:[Date Student Last Attended Program
(mm/dd/yyyy)]],17,FALSE)</f>
        <v>0</v>
      </c>
      <c r="F120" s="207">
        <f>VLOOKUP($A120,Table2[[No]:[Date Student Last Attended Program
(mm/dd/yyyy)]],18,FALSE)</f>
        <v>0</v>
      </c>
      <c r="G120" s="209">
        <f>VLOOKUP($A120,Table2[[#All],[No]:[Which Group Does Student Participate In?
(optional)]],23,FALSE)</f>
        <v>0</v>
      </c>
      <c r="H120" s="29"/>
      <c r="I120" s="29"/>
      <c r="J120" s="29"/>
      <c r="K120" s="29"/>
      <c r="L120" s="29"/>
      <c r="M120" s="29"/>
      <c r="N120" s="29"/>
      <c r="O120" s="29"/>
      <c r="P120" s="29"/>
      <c r="Q120" s="29"/>
      <c r="R120" s="29"/>
      <c r="S120" s="9"/>
      <c r="T120" s="9"/>
      <c r="U120" s="9"/>
      <c r="V120" s="9"/>
      <c r="W120" s="9"/>
      <c r="X120" s="9"/>
      <c r="Y120" s="9"/>
      <c r="Z120" s="9"/>
      <c r="AA120" s="9"/>
      <c r="AB120" s="9"/>
      <c r="AC120" s="9"/>
      <c r="AD120" s="9"/>
      <c r="AE120" s="9"/>
      <c r="AF120" s="9"/>
      <c r="AG120" s="9"/>
      <c r="AH120" s="9"/>
      <c r="AI120" s="9"/>
      <c r="AJ120" s="9"/>
      <c r="AK120" s="9"/>
      <c r="AL120" s="9"/>
      <c r="AM120" s="11">
        <f t="shared" si="5"/>
        <v>0</v>
      </c>
      <c r="AN120" s="11">
        <f t="shared" si="3"/>
        <v>0</v>
      </c>
      <c r="AO120" s="47" t="e">
        <f t="shared" si="4"/>
        <v>#DIV/0!</v>
      </c>
    </row>
    <row r="121" spans="1:41" x14ac:dyDescent="0.25">
      <c r="A121" s="10">
        <v>120</v>
      </c>
      <c r="B121" s="11">
        <f>VLOOKUP($A121,Table2[[No]:[Date Student Last Attended Program
(mm/dd/yyyy)]],2,FALSE)</f>
        <v>0</v>
      </c>
      <c r="C121" s="11">
        <f>VLOOKUP($A121,Table2[[No]:[Date Student Last Attended Program
(mm/dd/yyyy)]],4,FALSE)</f>
        <v>0</v>
      </c>
      <c r="D121" s="11">
        <f>VLOOKUP($A121,Table2[[No]:[Date Student Last Attended Program
(mm/dd/yyyy)]],14,FALSE)</f>
        <v>0</v>
      </c>
      <c r="E121" s="207">
        <f>VLOOKUP($A121,Table2[[No]:[Date Student Last Attended Program
(mm/dd/yyyy)]],17,FALSE)</f>
        <v>0</v>
      </c>
      <c r="F121" s="207">
        <f>VLOOKUP($A121,Table2[[No]:[Date Student Last Attended Program
(mm/dd/yyyy)]],18,FALSE)</f>
        <v>0</v>
      </c>
      <c r="G121" s="209">
        <f>VLOOKUP($A121,Table2[[#All],[No]:[Which Group Does Student Participate In?
(optional)]],23,FALSE)</f>
        <v>0</v>
      </c>
      <c r="H121" s="29"/>
      <c r="I121" s="29"/>
      <c r="J121" s="29"/>
      <c r="K121" s="29"/>
      <c r="L121" s="29"/>
      <c r="M121" s="29"/>
      <c r="N121" s="29"/>
      <c r="O121" s="29"/>
      <c r="P121" s="29"/>
      <c r="Q121" s="29"/>
      <c r="R121" s="29"/>
      <c r="S121" s="9"/>
      <c r="T121" s="9"/>
      <c r="U121" s="9"/>
      <c r="V121" s="9"/>
      <c r="W121" s="9"/>
      <c r="X121" s="9"/>
      <c r="Y121" s="9"/>
      <c r="Z121" s="9"/>
      <c r="AA121" s="9"/>
      <c r="AB121" s="9"/>
      <c r="AC121" s="9"/>
      <c r="AD121" s="9"/>
      <c r="AE121" s="9"/>
      <c r="AF121" s="9"/>
      <c r="AG121" s="9"/>
      <c r="AH121" s="9"/>
      <c r="AI121" s="9"/>
      <c r="AJ121" s="9"/>
      <c r="AK121" s="9"/>
      <c r="AL121" s="9"/>
      <c r="AM121" s="11">
        <f t="shared" si="5"/>
        <v>0</v>
      </c>
      <c r="AN121" s="11">
        <f t="shared" si="3"/>
        <v>0</v>
      </c>
      <c r="AO121" s="47" t="e">
        <f t="shared" si="4"/>
        <v>#DIV/0!</v>
      </c>
    </row>
    <row r="122" spans="1:41" x14ac:dyDescent="0.25">
      <c r="A122" s="10">
        <v>121</v>
      </c>
      <c r="B122" s="11">
        <f>VLOOKUP($A122,Table2[[No]:[Date Student Last Attended Program
(mm/dd/yyyy)]],2,FALSE)</f>
        <v>0</v>
      </c>
      <c r="C122" s="11">
        <f>VLOOKUP($A122,Table2[[No]:[Date Student Last Attended Program
(mm/dd/yyyy)]],4,FALSE)</f>
        <v>0</v>
      </c>
      <c r="D122" s="11">
        <f>VLOOKUP($A122,Table2[[No]:[Date Student Last Attended Program
(mm/dd/yyyy)]],14,FALSE)</f>
        <v>0</v>
      </c>
      <c r="E122" s="207">
        <f>VLOOKUP($A122,Table2[[No]:[Date Student Last Attended Program
(mm/dd/yyyy)]],17,FALSE)</f>
        <v>0</v>
      </c>
      <c r="F122" s="207">
        <f>VLOOKUP($A122,Table2[[No]:[Date Student Last Attended Program
(mm/dd/yyyy)]],18,FALSE)</f>
        <v>0</v>
      </c>
      <c r="G122" s="209">
        <f>VLOOKUP($A122,Table2[[#All],[No]:[Which Group Does Student Participate In?
(optional)]],23,FALSE)</f>
        <v>0</v>
      </c>
      <c r="H122" s="29"/>
      <c r="I122" s="29"/>
      <c r="J122" s="29"/>
      <c r="K122" s="29"/>
      <c r="L122" s="29"/>
      <c r="M122" s="29"/>
      <c r="N122" s="29"/>
      <c r="O122" s="29"/>
      <c r="P122" s="29"/>
      <c r="Q122" s="29"/>
      <c r="R122" s="29"/>
      <c r="S122" s="9"/>
      <c r="T122" s="9"/>
      <c r="U122" s="9"/>
      <c r="V122" s="9"/>
      <c r="W122" s="9"/>
      <c r="X122" s="9"/>
      <c r="Y122" s="9"/>
      <c r="Z122" s="9"/>
      <c r="AA122" s="9"/>
      <c r="AB122" s="9"/>
      <c r="AC122" s="9"/>
      <c r="AD122" s="9"/>
      <c r="AE122" s="9"/>
      <c r="AF122" s="9"/>
      <c r="AG122" s="9"/>
      <c r="AH122" s="9"/>
      <c r="AI122" s="9"/>
      <c r="AJ122" s="9"/>
      <c r="AK122" s="9"/>
      <c r="AL122" s="9"/>
      <c r="AM122" s="11">
        <f t="shared" si="5"/>
        <v>0</v>
      </c>
      <c r="AN122" s="11">
        <f t="shared" si="3"/>
        <v>0</v>
      </c>
      <c r="AO122" s="47" t="e">
        <f t="shared" si="4"/>
        <v>#DIV/0!</v>
      </c>
    </row>
    <row r="123" spans="1:41" x14ac:dyDescent="0.25">
      <c r="A123" s="10">
        <v>122</v>
      </c>
      <c r="B123" s="11">
        <f>VLOOKUP($A123,Table2[[No]:[Date Student Last Attended Program
(mm/dd/yyyy)]],2,FALSE)</f>
        <v>0</v>
      </c>
      <c r="C123" s="11">
        <f>VLOOKUP($A123,Table2[[No]:[Date Student Last Attended Program
(mm/dd/yyyy)]],4,FALSE)</f>
        <v>0</v>
      </c>
      <c r="D123" s="11">
        <f>VLOOKUP($A123,Table2[[No]:[Date Student Last Attended Program
(mm/dd/yyyy)]],14,FALSE)</f>
        <v>0</v>
      </c>
      <c r="E123" s="207">
        <f>VLOOKUP($A123,Table2[[No]:[Date Student Last Attended Program
(mm/dd/yyyy)]],17,FALSE)</f>
        <v>0</v>
      </c>
      <c r="F123" s="207">
        <f>VLOOKUP($A123,Table2[[No]:[Date Student Last Attended Program
(mm/dd/yyyy)]],18,FALSE)</f>
        <v>0</v>
      </c>
      <c r="G123" s="209">
        <f>VLOOKUP($A123,Table2[[#All],[No]:[Which Group Does Student Participate In?
(optional)]],23,FALSE)</f>
        <v>0</v>
      </c>
      <c r="H123" s="29"/>
      <c r="I123" s="29"/>
      <c r="J123" s="29"/>
      <c r="K123" s="29"/>
      <c r="L123" s="29"/>
      <c r="M123" s="29"/>
      <c r="N123" s="29"/>
      <c r="O123" s="29"/>
      <c r="P123" s="29"/>
      <c r="Q123" s="29"/>
      <c r="R123" s="29"/>
      <c r="S123" s="9"/>
      <c r="T123" s="9"/>
      <c r="U123" s="9"/>
      <c r="V123" s="9"/>
      <c r="W123" s="9"/>
      <c r="X123" s="9"/>
      <c r="Y123" s="9"/>
      <c r="Z123" s="9"/>
      <c r="AA123" s="9"/>
      <c r="AB123" s="9"/>
      <c r="AC123" s="9"/>
      <c r="AD123" s="9"/>
      <c r="AE123" s="9"/>
      <c r="AF123" s="9"/>
      <c r="AG123" s="9"/>
      <c r="AH123" s="9"/>
      <c r="AI123" s="9"/>
      <c r="AJ123" s="9"/>
      <c r="AK123" s="9"/>
      <c r="AL123" s="9"/>
      <c r="AM123" s="11">
        <f t="shared" si="5"/>
        <v>0</v>
      </c>
      <c r="AN123" s="11">
        <f t="shared" si="3"/>
        <v>0</v>
      </c>
      <c r="AO123" s="47" t="e">
        <f t="shared" si="4"/>
        <v>#DIV/0!</v>
      </c>
    </row>
    <row r="124" spans="1:41" x14ac:dyDescent="0.25">
      <c r="A124" s="10">
        <v>123</v>
      </c>
      <c r="B124" s="11">
        <f>VLOOKUP($A124,Table2[[No]:[Date Student Last Attended Program
(mm/dd/yyyy)]],2,FALSE)</f>
        <v>0</v>
      </c>
      <c r="C124" s="11">
        <f>VLOOKUP($A124,Table2[[No]:[Date Student Last Attended Program
(mm/dd/yyyy)]],4,FALSE)</f>
        <v>0</v>
      </c>
      <c r="D124" s="11">
        <f>VLOOKUP($A124,Table2[[No]:[Date Student Last Attended Program
(mm/dd/yyyy)]],14,FALSE)</f>
        <v>0</v>
      </c>
      <c r="E124" s="207">
        <f>VLOOKUP($A124,Table2[[No]:[Date Student Last Attended Program
(mm/dd/yyyy)]],17,FALSE)</f>
        <v>0</v>
      </c>
      <c r="F124" s="207">
        <f>VLOOKUP($A124,Table2[[No]:[Date Student Last Attended Program
(mm/dd/yyyy)]],18,FALSE)</f>
        <v>0</v>
      </c>
      <c r="G124" s="209">
        <f>VLOOKUP($A124,Table2[[#All],[No]:[Which Group Does Student Participate In?
(optional)]],23,FALSE)</f>
        <v>0</v>
      </c>
      <c r="H124" s="29"/>
      <c r="I124" s="29"/>
      <c r="J124" s="29"/>
      <c r="K124" s="29"/>
      <c r="L124" s="29"/>
      <c r="M124" s="29"/>
      <c r="N124" s="29"/>
      <c r="O124" s="29"/>
      <c r="P124" s="29"/>
      <c r="Q124" s="29"/>
      <c r="R124" s="29"/>
      <c r="S124" s="9"/>
      <c r="T124" s="9"/>
      <c r="U124" s="9"/>
      <c r="V124" s="9"/>
      <c r="W124" s="9"/>
      <c r="X124" s="9"/>
      <c r="Y124" s="9"/>
      <c r="Z124" s="9"/>
      <c r="AA124" s="9"/>
      <c r="AB124" s="9"/>
      <c r="AC124" s="9"/>
      <c r="AD124" s="9"/>
      <c r="AE124" s="9"/>
      <c r="AF124" s="9"/>
      <c r="AG124" s="9"/>
      <c r="AH124" s="9"/>
      <c r="AI124" s="9"/>
      <c r="AJ124" s="9"/>
      <c r="AK124" s="9"/>
      <c r="AL124" s="9"/>
      <c r="AM124" s="11">
        <f t="shared" si="5"/>
        <v>0</v>
      </c>
      <c r="AN124" s="11">
        <f t="shared" si="3"/>
        <v>0</v>
      </c>
      <c r="AO124" s="47" t="e">
        <f t="shared" si="4"/>
        <v>#DIV/0!</v>
      </c>
    </row>
    <row r="125" spans="1:41" x14ac:dyDescent="0.25">
      <c r="A125" s="10">
        <v>124</v>
      </c>
      <c r="B125" s="11">
        <f>VLOOKUP($A125,Table2[[No]:[Date Student Last Attended Program
(mm/dd/yyyy)]],2,FALSE)</f>
        <v>0</v>
      </c>
      <c r="C125" s="11">
        <f>VLOOKUP($A125,Table2[[No]:[Date Student Last Attended Program
(mm/dd/yyyy)]],4,FALSE)</f>
        <v>0</v>
      </c>
      <c r="D125" s="11">
        <f>VLOOKUP($A125,Table2[[No]:[Date Student Last Attended Program
(mm/dd/yyyy)]],14,FALSE)</f>
        <v>0</v>
      </c>
      <c r="E125" s="207">
        <f>VLOOKUP($A125,Table2[[No]:[Date Student Last Attended Program
(mm/dd/yyyy)]],17,FALSE)</f>
        <v>0</v>
      </c>
      <c r="F125" s="207">
        <f>VLOOKUP($A125,Table2[[No]:[Date Student Last Attended Program
(mm/dd/yyyy)]],18,FALSE)</f>
        <v>0</v>
      </c>
      <c r="G125" s="209">
        <f>VLOOKUP($A125,Table2[[#All],[No]:[Which Group Does Student Participate In?
(optional)]],23,FALSE)</f>
        <v>0</v>
      </c>
      <c r="H125" s="29"/>
      <c r="I125" s="29"/>
      <c r="J125" s="29"/>
      <c r="K125" s="29"/>
      <c r="L125" s="29"/>
      <c r="M125" s="29"/>
      <c r="N125" s="29"/>
      <c r="O125" s="29"/>
      <c r="P125" s="29"/>
      <c r="Q125" s="29"/>
      <c r="R125" s="29"/>
      <c r="S125" s="9"/>
      <c r="T125" s="9"/>
      <c r="U125" s="9"/>
      <c r="V125" s="9"/>
      <c r="W125" s="9"/>
      <c r="X125" s="9"/>
      <c r="Y125" s="9"/>
      <c r="Z125" s="9"/>
      <c r="AA125" s="9"/>
      <c r="AB125" s="9"/>
      <c r="AC125" s="9"/>
      <c r="AD125" s="9"/>
      <c r="AE125" s="9"/>
      <c r="AF125" s="9"/>
      <c r="AG125" s="9"/>
      <c r="AH125" s="9"/>
      <c r="AI125" s="9"/>
      <c r="AJ125" s="9"/>
      <c r="AK125" s="9"/>
      <c r="AL125" s="9"/>
      <c r="AM125" s="11">
        <f t="shared" si="5"/>
        <v>0</v>
      </c>
      <c r="AN125" s="11">
        <f t="shared" si="3"/>
        <v>0</v>
      </c>
      <c r="AO125" s="47" t="e">
        <f t="shared" si="4"/>
        <v>#DIV/0!</v>
      </c>
    </row>
    <row r="126" spans="1:41" x14ac:dyDescent="0.25">
      <c r="A126" s="10">
        <v>125</v>
      </c>
      <c r="B126" s="11">
        <f>VLOOKUP($A126,Table2[[No]:[Date Student Last Attended Program
(mm/dd/yyyy)]],2,FALSE)</f>
        <v>0</v>
      </c>
      <c r="C126" s="11">
        <f>VLOOKUP($A126,Table2[[No]:[Date Student Last Attended Program
(mm/dd/yyyy)]],4,FALSE)</f>
        <v>0</v>
      </c>
      <c r="D126" s="11">
        <f>VLOOKUP($A126,Table2[[No]:[Date Student Last Attended Program
(mm/dd/yyyy)]],14,FALSE)</f>
        <v>0</v>
      </c>
      <c r="E126" s="207">
        <f>VLOOKUP($A126,Table2[[No]:[Date Student Last Attended Program
(mm/dd/yyyy)]],17,FALSE)</f>
        <v>0</v>
      </c>
      <c r="F126" s="207">
        <f>VLOOKUP($A126,Table2[[No]:[Date Student Last Attended Program
(mm/dd/yyyy)]],18,FALSE)</f>
        <v>0</v>
      </c>
      <c r="G126" s="209">
        <f>VLOOKUP($A126,Table2[[#All],[No]:[Which Group Does Student Participate In?
(optional)]],23,FALSE)</f>
        <v>0</v>
      </c>
      <c r="H126" s="29"/>
      <c r="I126" s="29"/>
      <c r="J126" s="29"/>
      <c r="K126" s="29"/>
      <c r="L126" s="29"/>
      <c r="M126" s="29"/>
      <c r="N126" s="29"/>
      <c r="O126" s="29"/>
      <c r="P126" s="29"/>
      <c r="Q126" s="29"/>
      <c r="R126" s="29"/>
      <c r="S126" s="9"/>
      <c r="T126" s="9"/>
      <c r="U126" s="9"/>
      <c r="V126" s="9"/>
      <c r="W126" s="9"/>
      <c r="X126" s="9"/>
      <c r="Y126" s="9"/>
      <c r="Z126" s="9"/>
      <c r="AA126" s="9"/>
      <c r="AB126" s="9"/>
      <c r="AC126" s="9"/>
      <c r="AD126" s="9"/>
      <c r="AE126" s="9"/>
      <c r="AF126" s="9"/>
      <c r="AG126" s="9"/>
      <c r="AH126" s="9"/>
      <c r="AI126" s="9"/>
      <c r="AJ126" s="9"/>
      <c r="AK126" s="9"/>
      <c r="AL126" s="9"/>
      <c r="AM126" s="11">
        <f t="shared" si="5"/>
        <v>0</v>
      </c>
      <c r="AN126" s="11">
        <f t="shared" si="3"/>
        <v>0</v>
      </c>
      <c r="AO126" s="47" t="e">
        <f t="shared" si="4"/>
        <v>#DIV/0!</v>
      </c>
    </row>
    <row r="127" spans="1:41" x14ac:dyDescent="0.25">
      <c r="A127" s="10">
        <v>126</v>
      </c>
      <c r="B127" s="11">
        <f>VLOOKUP($A127,Table2[[No]:[Date Student Last Attended Program
(mm/dd/yyyy)]],2,FALSE)</f>
        <v>0</v>
      </c>
      <c r="C127" s="11">
        <f>VLOOKUP($A127,Table2[[No]:[Date Student Last Attended Program
(mm/dd/yyyy)]],4,FALSE)</f>
        <v>0</v>
      </c>
      <c r="D127" s="11">
        <f>VLOOKUP($A127,Table2[[No]:[Date Student Last Attended Program
(mm/dd/yyyy)]],14,FALSE)</f>
        <v>0</v>
      </c>
      <c r="E127" s="207">
        <f>VLOOKUP($A127,Table2[[No]:[Date Student Last Attended Program
(mm/dd/yyyy)]],17,FALSE)</f>
        <v>0</v>
      </c>
      <c r="F127" s="207">
        <f>VLOOKUP($A127,Table2[[No]:[Date Student Last Attended Program
(mm/dd/yyyy)]],18,FALSE)</f>
        <v>0</v>
      </c>
      <c r="G127" s="209">
        <f>VLOOKUP($A127,Table2[[#All],[No]:[Which Group Does Student Participate In?
(optional)]],23,FALSE)</f>
        <v>0</v>
      </c>
      <c r="H127" s="29"/>
      <c r="I127" s="29"/>
      <c r="J127" s="29"/>
      <c r="K127" s="29"/>
      <c r="L127" s="29"/>
      <c r="M127" s="29"/>
      <c r="N127" s="29"/>
      <c r="O127" s="29"/>
      <c r="P127" s="29"/>
      <c r="Q127" s="29"/>
      <c r="R127" s="29"/>
      <c r="S127" s="9"/>
      <c r="T127" s="9"/>
      <c r="U127" s="9"/>
      <c r="V127" s="9"/>
      <c r="W127" s="9"/>
      <c r="X127" s="9"/>
      <c r="Y127" s="9"/>
      <c r="Z127" s="9"/>
      <c r="AA127" s="9"/>
      <c r="AB127" s="9"/>
      <c r="AC127" s="9"/>
      <c r="AD127" s="9"/>
      <c r="AE127" s="9"/>
      <c r="AF127" s="9"/>
      <c r="AG127" s="9"/>
      <c r="AH127" s="9"/>
      <c r="AI127" s="9"/>
      <c r="AJ127" s="9"/>
      <c r="AK127" s="9"/>
      <c r="AL127" s="9"/>
      <c r="AM127" s="11">
        <f t="shared" si="5"/>
        <v>0</v>
      </c>
      <c r="AN127" s="11">
        <f t="shared" si="3"/>
        <v>0</v>
      </c>
      <c r="AO127" s="47" t="e">
        <f t="shared" si="4"/>
        <v>#DIV/0!</v>
      </c>
    </row>
    <row r="128" spans="1:41" x14ac:dyDescent="0.25">
      <c r="A128" s="10">
        <v>127</v>
      </c>
      <c r="B128" s="11">
        <f>VLOOKUP($A128,Table2[[No]:[Date Student Last Attended Program
(mm/dd/yyyy)]],2,FALSE)</f>
        <v>0</v>
      </c>
      <c r="C128" s="11">
        <f>VLOOKUP($A128,Table2[[No]:[Date Student Last Attended Program
(mm/dd/yyyy)]],4,FALSE)</f>
        <v>0</v>
      </c>
      <c r="D128" s="11">
        <f>VLOOKUP($A128,Table2[[No]:[Date Student Last Attended Program
(mm/dd/yyyy)]],14,FALSE)</f>
        <v>0</v>
      </c>
      <c r="E128" s="207">
        <f>VLOOKUP($A128,Table2[[No]:[Date Student Last Attended Program
(mm/dd/yyyy)]],17,FALSE)</f>
        <v>0</v>
      </c>
      <c r="F128" s="207">
        <f>VLOOKUP($A128,Table2[[No]:[Date Student Last Attended Program
(mm/dd/yyyy)]],18,FALSE)</f>
        <v>0</v>
      </c>
      <c r="G128" s="209">
        <f>VLOOKUP($A128,Table2[[#All],[No]:[Which Group Does Student Participate In?
(optional)]],23,FALSE)</f>
        <v>0</v>
      </c>
      <c r="H128" s="29"/>
      <c r="I128" s="29"/>
      <c r="J128" s="29"/>
      <c r="K128" s="29"/>
      <c r="L128" s="29"/>
      <c r="M128" s="29"/>
      <c r="N128" s="29"/>
      <c r="O128" s="29"/>
      <c r="P128" s="29"/>
      <c r="Q128" s="29"/>
      <c r="R128" s="29"/>
      <c r="S128" s="9"/>
      <c r="T128" s="9"/>
      <c r="U128" s="9"/>
      <c r="V128" s="9"/>
      <c r="W128" s="9"/>
      <c r="X128" s="9"/>
      <c r="Y128" s="9"/>
      <c r="Z128" s="9"/>
      <c r="AA128" s="9"/>
      <c r="AB128" s="9"/>
      <c r="AC128" s="9"/>
      <c r="AD128" s="9"/>
      <c r="AE128" s="9"/>
      <c r="AF128" s="9"/>
      <c r="AG128" s="9"/>
      <c r="AH128" s="9"/>
      <c r="AI128" s="9"/>
      <c r="AJ128" s="9"/>
      <c r="AK128" s="9"/>
      <c r="AL128" s="9"/>
      <c r="AM128" s="11">
        <f t="shared" si="5"/>
        <v>0</v>
      </c>
      <c r="AN128" s="11">
        <f t="shared" si="3"/>
        <v>0</v>
      </c>
      <c r="AO128" s="47" t="e">
        <f t="shared" si="4"/>
        <v>#DIV/0!</v>
      </c>
    </row>
    <row r="129" spans="1:41" x14ac:dyDescent="0.25">
      <c r="A129" s="10">
        <v>128</v>
      </c>
      <c r="B129" s="11">
        <f>VLOOKUP($A129,Table2[[No]:[Date Student Last Attended Program
(mm/dd/yyyy)]],2,FALSE)</f>
        <v>0</v>
      </c>
      <c r="C129" s="11">
        <f>VLOOKUP($A129,Table2[[No]:[Date Student Last Attended Program
(mm/dd/yyyy)]],4,FALSE)</f>
        <v>0</v>
      </c>
      <c r="D129" s="11">
        <f>VLOOKUP($A129,Table2[[No]:[Date Student Last Attended Program
(mm/dd/yyyy)]],14,FALSE)</f>
        <v>0</v>
      </c>
      <c r="E129" s="207">
        <f>VLOOKUP($A129,Table2[[No]:[Date Student Last Attended Program
(mm/dd/yyyy)]],17,FALSE)</f>
        <v>0</v>
      </c>
      <c r="F129" s="207">
        <f>VLOOKUP($A129,Table2[[No]:[Date Student Last Attended Program
(mm/dd/yyyy)]],18,FALSE)</f>
        <v>0</v>
      </c>
      <c r="G129" s="209">
        <f>VLOOKUP($A129,Table2[[#All],[No]:[Which Group Does Student Participate In?
(optional)]],23,FALSE)</f>
        <v>0</v>
      </c>
      <c r="H129" s="29"/>
      <c r="I129" s="29"/>
      <c r="J129" s="29"/>
      <c r="K129" s="29"/>
      <c r="L129" s="29"/>
      <c r="M129" s="29"/>
      <c r="N129" s="29"/>
      <c r="O129" s="29"/>
      <c r="P129" s="29"/>
      <c r="Q129" s="29"/>
      <c r="R129" s="29"/>
      <c r="S129" s="9"/>
      <c r="T129" s="9"/>
      <c r="U129" s="9"/>
      <c r="V129" s="9"/>
      <c r="W129" s="9"/>
      <c r="X129" s="9"/>
      <c r="Y129" s="9"/>
      <c r="Z129" s="9"/>
      <c r="AA129" s="9"/>
      <c r="AB129" s="9"/>
      <c r="AC129" s="9"/>
      <c r="AD129" s="9"/>
      <c r="AE129" s="9"/>
      <c r="AF129" s="9"/>
      <c r="AG129" s="9"/>
      <c r="AH129" s="9"/>
      <c r="AI129" s="9"/>
      <c r="AJ129" s="9"/>
      <c r="AK129" s="9"/>
      <c r="AL129" s="9"/>
      <c r="AM129" s="11">
        <f t="shared" si="5"/>
        <v>0</v>
      </c>
      <c r="AN129" s="11">
        <f t="shared" si="3"/>
        <v>0</v>
      </c>
      <c r="AO129" s="47" t="e">
        <f t="shared" si="4"/>
        <v>#DIV/0!</v>
      </c>
    </row>
    <row r="130" spans="1:41" x14ac:dyDescent="0.25">
      <c r="A130" s="10">
        <v>129</v>
      </c>
      <c r="B130" s="11">
        <f>VLOOKUP($A130,Table2[[No]:[Date Student Last Attended Program
(mm/dd/yyyy)]],2,FALSE)</f>
        <v>0</v>
      </c>
      <c r="C130" s="11">
        <f>VLOOKUP($A130,Table2[[No]:[Date Student Last Attended Program
(mm/dd/yyyy)]],4,FALSE)</f>
        <v>0</v>
      </c>
      <c r="D130" s="11">
        <f>VLOOKUP($A130,Table2[[No]:[Date Student Last Attended Program
(mm/dd/yyyy)]],14,FALSE)</f>
        <v>0</v>
      </c>
      <c r="E130" s="207">
        <f>VLOOKUP($A130,Table2[[No]:[Date Student Last Attended Program
(mm/dd/yyyy)]],17,FALSE)</f>
        <v>0</v>
      </c>
      <c r="F130" s="207">
        <f>VLOOKUP($A130,Table2[[No]:[Date Student Last Attended Program
(mm/dd/yyyy)]],18,FALSE)</f>
        <v>0</v>
      </c>
      <c r="G130" s="209">
        <f>VLOOKUP($A130,Table2[[#All],[No]:[Which Group Does Student Participate In?
(optional)]],23,FALSE)</f>
        <v>0</v>
      </c>
      <c r="H130" s="29"/>
      <c r="I130" s="29"/>
      <c r="J130" s="29"/>
      <c r="K130" s="29"/>
      <c r="L130" s="29"/>
      <c r="M130" s="29"/>
      <c r="N130" s="29"/>
      <c r="O130" s="29"/>
      <c r="P130" s="29"/>
      <c r="Q130" s="29"/>
      <c r="R130" s="29"/>
      <c r="S130" s="9"/>
      <c r="T130" s="9"/>
      <c r="U130" s="9"/>
      <c r="V130" s="9"/>
      <c r="W130" s="9"/>
      <c r="X130" s="9"/>
      <c r="Y130" s="9"/>
      <c r="Z130" s="9"/>
      <c r="AA130" s="9"/>
      <c r="AB130" s="9"/>
      <c r="AC130" s="9"/>
      <c r="AD130" s="9"/>
      <c r="AE130" s="9"/>
      <c r="AF130" s="9"/>
      <c r="AG130" s="9"/>
      <c r="AH130" s="9"/>
      <c r="AI130" s="9"/>
      <c r="AJ130" s="9"/>
      <c r="AK130" s="9"/>
      <c r="AL130" s="9"/>
      <c r="AM130" s="11">
        <f t="shared" si="5"/>
        <v>0</v>
      </c>
      <c r="AN130" s="11">
        <f t="shared" ref="AN130:AN193" si="6">COUNTIFS(H130:AL130,"1")+COUNTIF(H130:AL130,"0")</f>
        <v>0</v>
      </c>
      <c r="AO130" s="47" t="e">
        <f t="shared" ref="AO130:AO193" si="7">AM130/AN130</f>
        <v>#DIV/0!</v>
      </c>
    </row>
    <row r="131" spans="1:41" x14ac:dyDescent="0.25">
      <c r="A131" s="10">
        <v>130</v>
      </c>
      <c r="B131" s="11">
        <f>VLOOKUP($A131,Table2[[No]:[Date Student Last Attended Program
(mm/dd/yyyy)]],2,FALSE)</f>
        <v>0</v>
      </c>
      <c r="C131" s="11">
        <f>VLOOKUP($A131,Table2[[No]:[Date Student Last Attended Program
(mm/dd/yyyy)]],4,FALSE)</f>
        <v>0</v>
      </c>
      <c r="D131" s="11">
        <f>VLOOKUP($A131,Table2[[No]:[Date Student Last Attended Program
(mm/dd/yyyy)]],14,FALSE)</f>
        <v>0</v>
      </c>
      <c r="E131" s="207">
        <f>VLOOKUP($A131,Table2[[No]:[Date Student Last Attended Program
(mm/dd/yyyy)]],17,FALSE)</f>
        <v>0</v>
      </c>
      <c r="F131" s="207">
        <f>VLOOKUP($A131,Table2[[No]:[Date Student Last Attended Program
(mm/dd/yyyy)]],18,FALSE)</f>
        <v>0</v>
      </c>
      <c r="G131" s="209">
        <f>VLOOKUP($A131,Table2[[#All],[No]:[Which Group Does Student Participate In?
(optional)]],23,FALSE)</f>
        <v>0</v>
      </c>
      <c r="H131" s="29"/>
      <c r="I131" s="29"/>
      <c r="J131" s="29"/>
      <c r="K131" s="29"/>
      <c r="L131" s="29"/>
      <c r="M131" s="29"/>
      <c r="N131" s="29"/>
      <c r="O131" s="29"/>
      <c r="P131" s="29"/>
      <c r="Q131" s="29"/>
      <c r="R131" s="29"/>
      <c r="S131" s="9"/>
      <c r="T131" s="9"/>
      <c r="U131" s="9"/>
      <c r="V131" s="9"/>
      <c r="W131" s="9"/>
      <c r="X131" s="9"/>
      <c r="Y131" s="9"/>
      <c r="Z131" s="9"/>
      <c r="AA131" s="9"/>
      <c r="AB131" s="9"/>
      <c r="AC131" s="9"/>
      <c r="AD131" s="9"/>
      <c r="AE131" s="9"/>
      <c r="AF131" s="9"/>
      <c r="AG131" s="9"/>
      <c r="AH131" s="9"/>
      <c r="AI131" s="9"/>
      <c r="AJ131" s="9"/>
      <c r="AK131" s="9"/>
      <c r="AL131" s="9"/>
      <c r="AM131" s="11">
        <f t="shared" ref="AM131:AM194" si="8">COUNTIF(H131:AL131,"1")</f>
        <v>0</v>
      </c>
      <c r="AN131" s="11">
        <f t="shared" si="6"/>
        <v>0</v>
      </c>
      <c r="AO131" s="47" t="e">
        <f t="shared" si="7"/>
        <v>#DIV/0!</v>
      </c>
    </row>
    <row r="132" spans="1:41" x14ac:dyDescent="0.25">
      <c r="A132" s="10">
        <v>131</v>
      </c>
      <c r="B132" s="11">
        <f>VLOOKUP($A132,Table2[[No]:[Date Student Last Attended Program
(mm/dd/yyyy)]],2,FALSE)</f>
        <v>0</v>
      </c>
      <c r="C132" s="11">
        <f>VLOOKUP($A132,Table2[[No]:[Date Student Last Attended Program
(mm/dd/yyyy)]],4,FALSE)</f>
        <v>0</v>
      </c>
      <c r="D132" s="11">
        <f>VLOOKUP($A132,Table2[[No]:[Date Student Last Attended Program
(mm/dd/yyyy)]],14,FALSE)</f>
        <v>0</v>
      </c>
      <c r="E132" s="207">
        <f>VLOOKUP($A132,Table2[[No]:[Date Student Last Attended Program
(mm/dd/yyyy)]],17,FALSE)</f>
        <v>0</v>
      </c>
      <c r="F132" s="207">
        <f>VLOOKUP($A132,Table2[[No]:[Date Student Last Attended Program
(mm/dd/yyyy)]],18,FALSE)</f>
        <v>0</v>
      </c>
      <c r="G132" s="209">
        <f>VLOOKUP($A132,Table2[[#All],[No]:[Which Group Does Student Participate In?
(optional)]],23,FALSE)</f>
        <v>0</v>
      </c>
      <c r="H132" s="29"/>
      <c r="I132" s="29"/>
      <c r="J132" s="29"/>
      <c r="K132" s="29"/>
      <c r="L132" s="29"/>
      <c r="M132" s="29"/>
      <c r="N132" s="29"/>
      <c r="O132" s="29"/>
      <c r="P132" s="29"/>
      <c r="Q132" s="29"/>
      <c r="R132" s="29"/>
      <c r="S132" s="9"/>
      <c r="T132" s="9"/>
      <c r="U132" s="9"/>
      <c r="V132" s="9"/>
      <c r="W132" s="9"/>
      <c r="X132" s="9"/>
      <c r="Y132" s="9"/>
      <c r="Z132" s="9"/>
      <c r="AA132" s="9"/>
      <c r="AB132" s="9"/>
      <c r="AC132" s="9"/>
      <c r="AD132" s="9"/>
      <c r="AE132" s="9"/>
      <c r="AF132" s="9"/>
      <c r="AG132" s="9"/>
      <c r="AH132" s="9"/>
      <c r="AI132" s="9"/>
      <c r="AJ132" s="9"/>
      <c r="AK132" s="9"/>
      <c r="AL132" s="9"/>
      <c r="AM132" s="11">
        <f t="shared" si="8"/>
        <v>0</v>
      </c>
      <c r="AN132" s="11">
        <f t="shared" si="6"/>
        <v>0</v>
      </c>
      <c r="AO132" s="47" t="e">
        <f t="shared" si="7"/>
        <v>#DIV/0!</v>
      </c>
    </row>
    <row r="133" spans="1:41" x14ac:dyDescent="0.25">
      <c r="A133" s="10">
        <v>132</v>
      </c>
      <c r="B133" s="11">
        <f>VLOOKUP($A133,Table2[[No]:[Date Student Last Attended Program
(mm/dd/yyyy)]],2,FALSE)</f>
        <v>0</v>
      </c>
      <c r="C133" s="11">
        <f>VLOOKUP($A133,Table2[[No]:[Date Student Last Attended Program
(mm/dd/yyyy)]],4,FALSE)</f>
        <v>0</v>
      </c>
      <c r="D133" s="11">
        <f>VLOOKUP($A133,Table2[[No]:[Date Student Last Attended Program
(mm/dd/yyyy)]],14,FALSE)</f>
        <v>0</v>
      </c>
      <c r="E133" s="207">
        <f>VLOOKUP($A133,Table2[[No]:[Date Student Last Attended Program
(mm/dd/yyyy)]],17,FALSE)</f>
        <v>0</v>
      </c>
      <c r="F133" s="207">
        <f>VLOOKUP($A133,Table2[[No]:[Date Student Last Attended Program
(mm/dd/yyyy)]],18,FALSE)</f>
        <v>0</v>
      </c>
      <c r="G133" s="209">
        <f>VLOOKUP($A133,Table2[[#All],[No]:[Which Group Does Student Participate In?
(optional)]],23,FALSE)</f>
        <v>0</v>
      </c>
      <c r="H133" s="29"/>
      <c r="I133" s="29"/>
      <c r="J133" s="29"/>
      <c r="K133" s="29"/>
      <c r="L133" s="29"/>
      <c r="M133" s="29"/>
      <c r="N133" s="29"/>
      <c r="O133" s="29"/>
      <c r="P133" s="29"/>
      <c r="Q133" s="29"/>
      <c r="R133" s="29"/>
      <c r="S133" s="9"/>
      <c r="T133" s="9"/>
      <c r="U133" s="9"/>
      <c r="V133" s="9"/>
      <c r="W133" s="9"/>
      <c r="X133" s="9"/>
      <c r="Y133" s="9"/>
      <c r="Z133" s="9"/>
      <c r="AA133" s="9"/>
      <c r="AB133" s="9"/>
      <c r="AC133" s="9"/>
      <c r="AD133" s="9"/>
      <c r="AE133" s="9"/>
      <c r="AF133" s="9"/>
      <c r="AG133" s="9"/>
      <c r="AH133" s="9"/>
      <c r="AI133" s="9"/>
      <c r="AJ133" s="9"/>
      <c r="AK133" s="9"/>
      <c r="AL133" s="9"/>
      <c r="AM133" s="11">
        <f t="shared" si="8"/>
        <v>0</v>
      </c>
      <c r="AN133" s="11">
        <f t="shared" si="6"/>
        <v>0</v>
      </c>
      <c r="AO133" s="47" t="e">
        <f t="shared" si="7"/>
        <v>#DIV/0!</v>
      </c>
    </row>
    <row r="134" spans="1:41" x14ac:dyDescent="0.25">
      <c r="A134" s="10">
        <v>133</v>
      </c>
      <c r="B134" s="11">
        <f>VLOOKUP($A134,Table2[[No]:[Date Student Last Attended Program
(mm/dd/yyyy)]],2,FALSE)</f>
        <v>0</v>
      </c>
      <c r="C134" s="11">
        <f>VLOOKUP($A134,Table2[[No]:[Date Student Last Attended Program
(mm/dd/yyyy)]],4,FALSE)</f>
        <v>0</v>
      </c>
      <c r="D134" s="11">
        <f>VLOOKUP($A134,Table2[[No]:[Date Student Last Attended Program
(mm/dd/yyyy)]],14,FALSE)</f>
        <v>0</v>
      </c>
      <c r="E134" s="207">
        <f>VLOOKUP($A134,Table2[[No]:[Date Student Last Attended Program
(mm/dd/yyyy)]],17,FALSE)</f>
        <v>0</v>
      </c>
      <c r="F134" s="207">
        <f>VLOOKUP($A134,Table2[[No]:[Date Student Last Attended Program
(mm/dd/yyyy)]],18,FALSE)</f>
        <v>0</v>
      </c>
      <c r="G134" s="209">
        <f>VLOOKUP($A134,Table2[[#All],[No]:[Which Group Does Student Participate In?
(optional)]],23,FALSE)</f>
        <v>0</v>
      </c>
      <c r="H134" s="29"/>
      <c r="I134" s="29"/>
      <c r="J134" s="29"/>
      <c r="K134" s="29"/>
      <c r="L134" s="29"/>
      <c r="M134" s="29"/>
      <c r="N134" s="29"/>
      <c r="O134" s="29"/>
      <c r="P134" s="29"/>
      <c r="Q134" s="29"/>
      <c r="R134" s="29"/>
      <c r="S134" s="9"/>
      <c r="T134" s="9"/>
      <c r="U134" s="9"/>
      <c r="V134" s="9"/>
      <c r="W134" s="9"/>
      <c r="X134" s="9"/>
      <c r="Y134" s="9"/>
      <c r="Z134" s="9"/>
      <c r="AA134" s="9"/>
      <c r="AB134" s="9"/>
      <c r="AC134" s="9"/>
      <c r="AD134" s="9"/>
      <c r="AE134" s="9"/>
      <c r="AF134" s="9"/>
      <c r="AG134" s="9"/>
      <c r="AH134" s="9"/>
      <c r="AI134" s="9"/>
      <c r="AJ134" s="9"/>
      <c r="AK134" s="9"/>
      <c r="AL134" s="9"/>
      <c r="AM134" s="11">
        <f t="shared" si="8"/>
        <v>0</v>
      </c>
      <c r="AN134" s="11">
        <f t="shared" si="6"/>
        <v>0</v>
      </c>
      <c r="AO134" s="47" t="e">
        <f t="shared" si="7"/>
        <v>#DIV/0!</v>
      </c>
    </row>
    <row r="135" spans="1:41" x14ac:dyDescent="0.25">
      <c r="A135" s="10">
        <v>134</v>
      </c>
      <c r="B135" s="11">
        <f>VLOOKUP($A135,Table2[[No]:[Date Student Last Attended Program
(mm/dd/yyyy)]],2,FALSE)</f>
        <v>0</v>
      </c>
      <c r="C135" s="11">
        <f>VLOOKUP($A135,Table2[[No]:[Date Student Last Attended Program
(mm/dd/yyyy)]],4,FALSE)</f>
        <v>0</v>
      </c>
      <c r="D135" s="11">
        <f>VLOOKUP($A135,Table2[[No]:[Date Student Last Attended Program
(mm/dd/yyyy)]],14,FALSE)</f>
        <v>0</v>
      </c>
      <c r="E135" s="207">
        <f>VLOOKUP($A135,Table2[[No]:[Date Student Last Attended Program
(mm/dd/yyyy)]],17,FALSE)</f>
        <v>0</v>
      </c>
      <c r="F135" s="207">
        <f>VLOOKUP($A135,Table2[[No]:[Date Student Last Attended Program
(mm/dd/yyyy)]],18,FALSE)</f>
        <v>0</v>
      </c>
      <c r="G135" s="209">
        <f>VLOOKUP($A135,Table2[[#All],[No]:[Which Group Does Student Participate In?
(optional)]],23,FALSE)</f>
        <v>0</v>
      </c>
      <c r="H135" s="29"/>
      <c r="I135" s="29"/>
      <c r="J135" s="29"/>
      <c r="K135" s="29"/>
      <c r="L135" s="29"/>
      <c r="M135" s="29"/>
      <c r="N135" s="29"/>
      <c r="O135" s="29"/>
      <c r="P135" s="29"/>
      <c r="Q135" s="29"/>
      <c r="R135" s="29"/>
      <c r="S135" s="9"/>
      <c r="T135" s="9"/>
      <c r="U135" s="9"/>
      <c r="V135" s="9"/>
      <c r="W135" s="9"/>
      <c r="X135" s="9"/>
      <c r="Y135" s="9"/>
      <c r="Z135" s="9"/>
      <c r="AA135" s="9"/>
      <c r="AB135" s="9"/>
      <c r="AC135" s="9"/>
      <c r="AD135" s="9"/>
      <c r="AE135" s="9"/>
      <c r="AF135" s="9"/>
      <c r="AG135" s="9"/>
      <c r="AH135" s="9"/>
      <c r="AI135" s="9"/>
      <c r="AJ135" s="9"/>
      <c r="AK135" s="9"/>
      <c r="AL135" s="9"/>
      <c r="AM135" s="11">
        <f t="shared" si="8"/>
        <v>0</v>
      </c>
      <c r="AN135" s="11">
        <f t="shared" si="6"/>
        <v>0</v>
      </c>
      <c r="AO135" s="47" t="e">
        <f t="shared" si="7"/>
        <v>#DIV/0!</v>
      </c>
    </row>
    <row r="136" spans="1:41" x14ac:dyDescent="0.25">
      <c r="A136" s="10">
        <v>135</v>
      </c>
      <c r="B136" s="11">
        <f>VLOOKUP($A136,Table2[[No]:[Date Student Last Attended Program
(mm/dd/yyyy)]],2,FALSE)</f>
        <v>0</v>
      </c>
      <c r="C136" s="11">
        <f>VLOOKUP($A136,Table2[[No]:[Date Student Last Attended Program
(mm/dd/yyyy)]],4,FALSE)</f>
        <v>0</v>
      </c>
      <c r="D136" s="11">
        <f>VLOOKUP($A136,Table2[[No]:[Date Student Last Attended Program
(mm/dd/yyyy)]],14,FALSE)</f>
        <v>0</v>
      </c>
      <c r="E136" s="207">
        <f>VLOOKUP($A136,Table2[[No]:[Date Student Last Attended Program
(mm/dd/yyyy)]],17,FALSE)</f>
        <v>0</v>
      </c>
      <c r="F136" s="207">
        <f>VLOOKUP($A136,Table2[[No]:[Date Student Last Attended Program
(mm/dd/yyyy)]],18,FALSE)</f>
        <v>0</v>
      </c>
      <c r="G136" s="209">
        <f>VLOOKUP($A136,Table2[[#All],[No]:[Which Group Does Student Participate In?
(optional)]],23,FALSE)</f>
        <v>0</v>
      </c>
      <c r="H136" s="29"/>
      <c r="I136" s="29"/>
      <c r="J136" s="29"/>
      <c r="K136" s="29"/>
      <c r="L136" s="29"/>
      <c r="M136" s="29"/>
      <c r="N136" s="29"/>
      <c r="O136" s="29"/>
      <c r="P136" s="29"/>
      <c r="Q136" s="29"/>
      <c r="R136" s="29"/>
      <c r="S136" s="9"/>
      <c r="T136" s="9"/>
      <c r="U136" s="9"/>
      <c r="V136" s="9"/>
      <c r="W136" s="9"/>
      <c r="X136" s="9"/>
      <c r="Y136" s="9"/>
      <c r="Z136" s="9"/>
      <c r="AA136" s="9"/>
      <c r="AB136" s="9"/>
      <c r="AC136" s="9"/>
      <c r="AD136" s="9"/>
      <c r="AE136" s="9"/>
      <c r="AF136" s="9"/>
      <c r="AG136" s="9"/>
      <c r="AH136" s="9"/>
      <c r="AI136" s="9"/>
      <c r="AJ136" s="9"/>
      <c r="AK136" s="9"/>
      <c r="AL136" s="9"/>
      <c r="AM136" s="11">
        <f t="shared" si="8"/>
        <v>0</v>
      </c>
      <c r="AN136" s="11">
        <f t="shared" si="6"/>
        <v>0</v>
      </c>
      <c r="AO136" s="47" t="e">
        <f t="shared" si="7"/>
        <v>#DIV/0!</v>
      </c>
    </row>
    <row r="137" spans="1:41" x14ac:dyDescent="0.25">
      <c r="A137" s="10">
        <v>136</v>
      </c>
      <c r="B137" s="11">
        <f>VLOOKUP($A137,Table2[[No]:[Date Student Last Attended Program
(mm/dd/yyyy)]],2,FALSE)</f>
        <v>0</v>
      </c>
      <c r="C137" s="11">
        <f>VLOOKUP($A137,Table2[[No]:[Date Student Last Attended Program
(mm/dd/yyyy)]],4,FALSE)</f>
        <v>0</v>
      </c>
      <c r="D137" s="11">
        <f>VLOOKUP($A137,Table2[[No]:[Date Student Last Attended Program
(mm/dd/yyyy)]],14,FALSE)</f>
        <v>0</v>
      </c>
      <c r="E137" s="207">
        <f>VLOOKUP($A137,Table2[[No]:[Date Student Last Attended Program
(mm/dd/yyyy)]],17,FALSE)</f>
        <v>0</v>
      </c>
      <c r="F137" s="207">
        <f>VLOOKUP($A137,Table2[[No]:[Date Student Last Attended Program
(mm/dd/yyyy)]],18,FALSE)</f>
        <v>0</v>
      </c>
      <c r="G137" s="209">
        <f>VLOOKUP($A137,Table2[[#All],[No]:[Which Group Does Student Participate In?
(optional)]],23,FALSE)</f>
        <v>0</v>
      </c>
      <c r="H137" s="29"/>
      <c r="I137" s="29"/>
      <c r="J137" s="29"/>
      <c r="K137" s="29"/>
      <c r="L137" s="29"/>
      <c r="M137" s="29"/>
      <c r="N137" s="29"/>
      <c r="O137" s="29"/>
      <c r="P137" s="29"/>
      <c r="Q137" s="29"/>
      <c r="R137" s="29"/>
      <c r="S137" s="9"/>
      <c r="T137" s="9"/>
      <c r="U137" s="9"/>
      <c r="V137" s="9"/>
      <c r="W137" s="9"/>
      <c r="X137" s="9"/>
      <c r="Y137" s="9"/>
      <c r="Z137" s="9"/>
      <c r="AA137" s="9"/>
      <c r="AB137" s="9"/>
      <c r="AC137" s="9"/>
      <c r="AD137" s="9"/>
      <c r="AE137" s="9"/>
      <c r="AF137" s="9"/>
      <c r="AG137" s="9"/>
      <c r="AH137" s="9"/>
      <c r="AI137" s="9"/>
      <c r="AJ137" s="9"/>
      <c r="AK137" s="9"/>
      <c r="AL137" s="9"/>
      <c r="AM137" s="11">
        <f t="shared" si="8"/>
        <v>0</v>
      </c>
      <c r="AN137" s="11">
        <f t="shared" si="6"/>
        <v>0</v>
      </c>
      <c r="AO137" s="47" t="e">
        <f t="shared" si="7"/>
        <v>#DIV/0!</v>
      </c>
    </row>
    <row r="138" spans="1:41" x14ac:dyDescent="0.25">
      <c r="A138" s="10">
        <v>137</v>
      </c>
      <c r="B138" s="11">
        <f>VLOOKUP($A138,Table2[[No]:[Date Student Last Attended Program
(mm/dd/yyyy)]],2,FALSE)</f>
        <v>0</v>
      </c>
      <c r="C138" s="11">
        <f>VLOOKUP($A138,Table2[[No]:[Date Student Last Attended Program
(mm/dd/yyyy)]],4,FALSE)</f>
        <v>0</v>
      </c>
      <c r="D138" s="11">
        <f>VLOOKUP($A138,Table2[[No]:[Date Student Last Attended Program
(mm/dd/yyyy)]],14,FALSE)</f>
        <v>0</v>
      </c>
      <c r="E138" s="207">
        <f>VLOOKUP($A138,Table2[[No]:[Date Student Last Attended Program
(mm/dd/yyyy)]],17,FALSE)</f>
        <v>0</v>
      </c>
      <c r="F138" s="207">
        <f>VLOOKUP($A138,Table2[[No]:[Date Student Last Attended Program
(mm/dd/yyyy)]],18,FALSE)</f>
        <v>0</v>
      </c>
      <c r="G138" s="209">
        <f>VLOOKUP($A138,Table2[[#All],[No]:[Which Group Does Student Participate In?
(optional)]],23,FALSE)</f>
        <v>0</v>
      </c>
      <c r="H138" s="29"/>
      <c r="I138" s="29"/>
      <c r="J138" s="29"/>
      <c r="K138" s="29"/>
      <c r="L138" s="29"/>
      <c r="M138" s="29"/>
      <c r="N138" s="29"/>
      <c r="O138" s="29"/>
      <c r="P138" s="29"/>
      <c r="Q138" s="29"/>
      <c r="R138" s="29"/>
      <c r="S138" s="9"/>
      <c r="T138" s="9"/>
      <c r="U138" s="9"/>
      <c r="V138" s="9"/>
      <c r="W138" s="9"/>
      <c r="X138" s="9"/>
      <c r="Y138" s="9"/>
      <c r="Z138" s="9"/>
      <c r="AA138" s="9"/>
      <c r="AB138" s="9"/>
      <c r="AC138" s="9"/>
      <c r="AD138" s="9"/>
      <c r="AE138" s="9"/>
      <c r="AF138" s="9"/>
      <c r="AG138" s="9"/>
      <c r="AH138" s="9"/>
      <c r="AI138" s="9"/>
      <c r="AJ138" s="9"/>
      <c r="AK138" s="9"/>
      <c r="AL138" s="9"/>
      <c r="AM138" s="11">
        <f t="shared" si="8"/>
        <v>0</v>
      </c>
      <c r="AN138" s="11">
        <f t="shared" si="6"/>
        <v>0</v>
      </c>
      <c r="AO138" s="47" t="e">
        <f t="shared" si="7"/>
        <v>#DIV/0!</v>
      </c>
    </row>
    <row r="139" spans="1:41" x14ac:dyDescent="0.25">
      <c r="A139" s="10">
        <v>138</v>
      </c>
      <c r="B139" s="11">
        <f>VLOOKUP($A139,Table2[[No]:[Date Student Last Attended Program
(mm/dd/yyyy)]],2,FALSE)</f>
        <v>0</v>
      </c>
      <c r="C139" s="11">
        <f>VLOOKUP($A139,Table2[[No]:[Date Student Last Attended Program
(mm/dd/yyyy)]],4,FALSE)</f>
        <v>0</v>
      </c>
      <c r="D139" s="11">
        <f>VLOOKUP($A139,Table2[[No]:[Date Student Last Attended Program
(mm/dd/yyyy)]],14,FALSE)</f>
        <v>0</v>
      </c>
      <c r="E139" s="207">
        <f>VLOOKUP($A139,Table2[[No]:[Date Student Last Attended Program
(mm/dd/yyyy)]],17,FALSE)</f>
        <v>0</v>
      </c>
      <c r="F139" s="207">
        <f>VLOOKUP($A139,Table2[[No]:[Date Student Last Attended Program
(mm/dd/yyyy)]],18,FALSE)</f>
        <v>0</v>
      </c>
      <c r="G139" s="209">
        <f>VLOOKUP($A139,Table2[[#All],[No]:[Which Group Does Student Participate In?
(optional)]],23,FALSE)</f>
        <v>0</v>
      </c>
      <c r="H139" s="29"/>
      <c r="I139" s="29"/>
      <c r="J139" s="29"/>
      <c r="K139" s="29"/>
      <c r="L139" s="29"/>
      <c r="M139" s="29"/>
      <c r="N139" s="29"/>
      <c r="O139" s="29"/>
      <c r="P139" s="29"/>
      <c r="Q139" s="29"/>
      <c r="R139" s="29"/>
      <c r="S139" s="9"/>
      <c r="T139" s="9"/>
      <c r="U139" s="9"/>
      <c r="V139" s="9"/>
      <c r="W139" s="9"/>
      <c r="X139" s="9"/>
      <c r="Y139" s="9"/>
      <c r="Z139" s="9"/>
      <c r="AA139" s="9"/>
      <c r="AB139" s="9"/>
      <c r="AC139" s="9"/>
      <c r="AD139" s="9"/>
      <c r="AE139" s="9"/>
      <c r="AF139" s="9"/>
      <c r="AG139" s="9"/>
      <c r="AH139" s="9"/>
      <c r="AI139" s="9"/>
      <c r="AJ139" s="9"/>
      <c r="AK139" s="9"/>
      <c r="AL139" s="9"/>
      <c r="AM139" s="11">
        <f t="shared" si="8"/>
        <v>0</v>
      </c>
      <c r="AN139" s="11">
        <f t="shared" si="6"/>
        <v>0</v>
      </c>
      <c r="AO139" s="47" t="e">
        <f t="shared" si="7"/>
        <v>#DIV/0!</v>
      </c>
    </row>
    <row r="140" spans="1:41" x14ac:dyDescent="0.25">
      <c r="A140" s="10">
        <v>139</v>
      </c>
      <c r="B140" s="11">
        <f>VLOOKUP($A140,Table2[[No]:[Date Student Last Attended Program
(mm/dd/yyyy)]],2,FALSE)</f>
        <v>0</v>
      </c>
      <c r="C140" s="11">
        <f>VLOOKUP($A140,Table2[[No]:[Date Student Last Attended Program
(mm/dd/yyyy)]],4,FALSE)</f>
        <v>0</v>
      </c>
      <c r="D140" s="11">
        <f>VLOOKUP($A140,Table2[[No]:[Date Student Last Attended Program
(mm/dd/yyyy)]],14,FALSE)</f>
        <v>0</v>
      </c>
      <c r="E140" s="207">
        <f>VLOOKUP($A140,Table2[[No]:[Date Student Last Attended Program
(mm/dd/yyyy)]],17,FALSE)</f>
        <v>0</v>
      </c>
      <c r="F140" s="207">
        <f>VLOOKUP($A140,Table2[[No]:[Date Student Last Attended Program
(mm/dd/yyyy)]],18,FALSE)</f>
        <v>0</v>
      </c>
      <c r="G140" s="209">
        <f>VLOOKUP($A140,Table2[[#All],[No]:[Which Group Does Student Participate In?
(optional)]],23,FALSE)</f>
        <v>0</v>
      </c>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11">
        <f t="shared" si="8"/>
        <v>0</v>
      </c>
      <c r="AN140" s="11">
        <f t="shared" si="6"/>
        <v>0</v>
      </c>
      <c r="AO140" s="47" t="e">
        <f t="shared" si="7"/>
        <v>#DIV/0!</v>
      </c>
    </row>
    <row r="141" spans="1:41" x14ac:dyDescent="0.25">
      <c r="A141" s="10">
        <v>140</v>
      </c>
      <c r="B141" s="11">
        <f>VLOOKUP($A141,Table2[[No]:[Date Student Last Attended Program
(mm/dd/yyyy)]],2,FALSE)</f>
        <v>0</v>
      </c>
      <c r="C141" s="11">
        <f>VLOOKUP($A141,Table2[[No]:[Date Student Last Attended Program
(mm/dd/yyyy)]],4,FALSE)</f>
        <v>0</v>
      </c>
      <c r="D141" s="11">
        <f>VLOOKUP($A141,Table2[[No]:[Date Student Last Attended Program
(mm/dd/yyyy)]],14,FALSE)</f>
        <v>0</v>
      </c>
      <c r="E141" s="207">
        <f>VLOOKUP($A141,Table2[[No]:[Date Student Last Attended Program
(mm/dd/yyyy)]],17,FALSE)</f>
        <v>0</v>
      </c>
      <c r="F141" s="207">
        <f>VLOOKUP($A141,Table2[[No]:[Date Student Last Attended Program
(mm/dd/yyyy)]],18,FALSE)</f>
        <v>0</v>
      </c>
      <c r="G141" s="209">
        <f>VLOOKUP($A141,Table2[[#All],[No]:[Which Group Does Student Participate In?
(optional)]],23,FALSE)</f>
        <v>0</v>
      </c>
      <c r="H141" s="29"/>
      <c r="I141" s="29"/>
      <c r="J141" s="29"/>
      <c r="K141" s="29"/>
      <c r="L141" s="29"/>
      <c r="M141" s="29"/>
      <c r="N141" s="29"/>
      <c r="O141" s="29"/>
      <c r="P141" s="29"/>
      <c r="Q141" s="29"/>
      <c r="R141" s="29"/>
      <c r="S141" s="9"/>
      <c r="T141" s="9"/>
      <c r="U141" s="9"/>
      <c r="V141" s="9"/>
      <c r="W141" s="9"/>
      <c r="X141" s="9"/>
      <c r="Y141" s="9"/>
      <c r="Z141" s="9"/>
      <c r="AA141" s="9"/>
      <c r="AB141" s="9"/>
      <c r="AC141" s="9"/>
      <c r="AD141" s="9"/>
      <c r="AE141" s="9"/>
      <c r="AF141" s="9"/>
      <c r="AG141" s="9"/>
      <c r="AH141" s="9"/>
      <c r="AI141" s="9"/>
      <c r="AJ141" s="9"/>
      <c r="AK141" s="9"/>
      <c r="AL141" s="9"/>
      <c r="AM141" s="11">
        <f t="shared" si="8"/>
        <v>0</v>
      </c>
      <c r="AN141" s="11">
        <f t="shared" si="6"/>
        <v>0</v>
      </c>
      <c r="AO141" s="47" t="e">
        <f t="shared" si="7"/>
        <v>#DIV/0!</v>
      </c>
    </row>
    <row r="142" spans="1:41" x14ac:dyDescent="0.25">
      <c r="A142" s="10">
        <v>141</v>
      </c>
      <c r="B142" s="11">
        <f>VLOOKUP($A142,Table2[[No]:[Date Student Last Attended Program
(mm/dd/yyyy)]],2,FALSE)</f>
        <v>0</v>
      </c>
      <c r="C142" s="11">
        <f>VLOOKUP($A142,Table2[[No]:[Date Student Last Attended Program
(mm/dd/yyyy)]],4,FALSE)</f>
        <v>0</v>
      </c>
      <c r="D142" s="11">
        <f>VLOOKUP($A142,Table2[[No]:[Date Student Last Attended Program
(mm/dd/yyyy)]],14,FALSE)</f>
        <v>0</v>
      </c>
      <c r="E142" s="207">
        <f>VLOOKUP($A142,Table2[[No]:[Date Student Last Attended Program
(mm/dd/yyyy)]],17,FALSE)</f>
        <v>0</v>
      </c>
      <c r="F142" s="207">
        <f>VLOOKUP($A142,Table2[[No]:[Date Student Last Attended Program
(mm/dd/yyyy)]],18,FALSE)</f>
        <v>0</v>
      </c>
      <c r="G142" s="209">
        <f>VLOOKUP($A142,Table2[[#All],[No]:[Which Group Does Student Participate In?
(optional)]],23,FALSE)</f>
        <v>0</v>
      </c>
      <c r="H142" s="29"/>
      <c r="I142" s="29"/>
      <c r="J142" s="29"/>
      <c r="K142" s="29"/>
      <c r="L142" s="29"/>
      <c r="M142" s="29"/>
      <c r="N142" s="29"/>
      <c r="O142" s="29"/>
      <c r="P142" s="29"/>
      <c r="Q142" s="29"/>
      <c r="R142" s="29"/>
      <c r="S142" s="9"/>
      <c r="T142" s="9"/>
      <c r="U142" s="9"/>
      <c r="V142" s="9"/>
      <c r="W142" s="9"/>
      <c r="X142" s="9"/>
      <c r="Y142" s="9"/>
      <c r="Z142" s="9"/>
      <c r="AA142" s="9"/>
      <c r="AB142" s="9"/>
      <c r="AC142" s="9"/>
      <c r="AD142" s="9"/>
      <c r="AE142" s="9"/>
      <c r="AF142" s="9"/>
      <c r="AG142" s="9"/>
      <c r="AH142" s="9"/>
      <c r="AI142" s="9"/>
      <c r="AJ142" s="9"/>
      <c r="AK142" s="9"/>
      <c r="AL142" s="9"/>
      <c r="AM142" s="11">
        <f t="shared" si="8"/>
        <v>0</v>
      </c>
      <c r="AN142" s="11">
        <f t="shared" si="6"/>
        <v>0</v>
      </c>
      <c r="AO142" s="47" t="e">
        <f t="shared" si="7"/>
        <v>#DIV/0!</v>
      </c>
    </row>
    <row r="143" spans="1:41" x14ac:dyDescent="0.25">
      <c r="A143" s="10">
        <v>142</v>
      </c>
      <c r="B143" s="11">
        <f>VLOOKUP($A143,Table2[[No]:[Date Student Last Attended Program
(mm/dd/yyyy)]],2,FALSE)</f>
        <v>0</v>
      </c>
      <c r="C143" s="11">
        <f>VLOOKUP($A143,Table2[[No]:[Date Student Last Attended Program
(mm/dd/yyyy)]],4,FALSE)</f>
        <v>0</v>
      </c>
      <c r="D143" s="11">
        <f>VLOOKUP($A143,Table2[[No]:[Date Student Last Attended Program
(mm/dd/yyyy)]],14,FALSE)</f>
        <v>0</v>
      </c>
      <c r="E143" s="207">
        <f>VLOOKUP($A143,Table2[[No]:[Date Student Last Attended Program
(mm/dd/yyyy)]],17,FALSE)</f>
        <v>0</v>
      </c>
      <c r="F143" s="207">
        <f>VLOOKUP($A143,Table2[[No]:[Date Student Last Attended Program
(mm/dd/yyyy)]],18,FALSE)</f>
        <v>0</v>
      </c>
      <c r="G143" s="209">
        <f>VLOOKUP($A143,Table2[[#All],[No]:[Which Group Does Student Participate In?
(optional)]],23,FALSE)</f>
        <v>0</v>
      </c>
      <c r="H143" s="29"/>
      <c r="I143" s="29"/>
      <c r="J143" s="29"/>
      <c r="K143" s="29"/>
      <c r="L143" s="29"/>
      <c r="M143" s="29"/>
      <c r="N143" s="29"/>
      <c r="O143" s="29"/>
      <c r="P143" s="29"/>
      <c r="Q143" s="29"/>
      <c r="R143" s="29"/>
      <c r="S143" s="9"/>
      <c r="T143" s="9"/>
      <c r="U143" s="9"/>
      <c r="V143" s="9"/>
      <c r="W143" s="9"/>
      <c r="X143" s="9"/>
      <c r="Y143" s="9"/>
      <c r="Z143" s="9"/>
      <c r="AA143" s="9"/>
      <c r="AB143" s="9"/>
      <c r="AC143" s="9"/>
      <c r="AD143" s="9"/>
      <c r="AE143" s="9"/>
      <c r="AF143" s="9"/>
      <c r="AG143" s="9"/>
      <c r="AH143" s="9"/>
      <c r="AI143" s="9"/>
      <c r="AJ143" s="9"/>
      <c r="AK143" s="9"/>
      <c r="AL143" s="9"/>
      <c r="AM143" s="11">
        <f t="shared" si="8"/>
        <v>0</v>
      </c>
      <c r="AN143" s="11">
        <f t="shared" si="6"/>
        <v>0</v>
      </c>
      <c r="AO143" s="47" t="e">
        <f t="shared" si="7"/>
        <v>#DIV/0!</v>
      </c>
    </row>
    <row r="144" spans="1:41" x14ac:dyDescent="0.25">
      <c r="A144" s="10">
        <v>143</v>
      </c>
      <c r="B144" s="11">
        <f>VLOOKUP($A144,Table2[[No]:[Date Student Last Attended Program
(mm/dd/yyyy)]],2,FALSE)</f>
        <v>0</v>
      </c>
      <c r="C144" s="11">
        <f>VLOOKUP($A144,Table2[[No]:[Date Student Last Attended Program
(mm/dd/yyyy)]],4,FALSE)</f>
        <v>0</v>
      </c>
      <c r="D144" s="11">
        <f>VLOOKUP($A144,Table2[[No]:[Date Student Last Attended Program
(mm/dd/yyyy)]],14,FALSE)</f>
        <v>0</v>
      </c>
      <c r="E144" s="207">
        <f>VLOOKUP($A144,Table2[[No]:[Date Student Last Attended Program
(mm/dd/yyyy)]],17,FALSE)</f>
        <v>0</v>
      </c>
      <c r="F144" s="207">
        <f>VLOOKUP($A144,Table2[[No]:[Date Student Last Attended Program
(mm/dd/yyyy)]],18,FALSE)</f>
        <v>0</v>
      </c>
      <c r="G144" s="209">
        <f>VLOOKUP($A144,Table2[[#All],[No]:[Which Group Does Student Participate In?
(optional)]],23,FALSE)</f>
        <v>0</v>
      </c>
      <c r="H144" s="29"/>
      <c r="I144" s="29"/>
      <c r="J144" s="29"/>
      <c r="K144" s="29"/>
      <c r="L144" s="29"/>
      <c r="M144" s="29"/>
      <c r="N144" s="29"/>
      <c r="O144" s="29"/>
      <c r="P144" s="29"/>
      <c r="Q144" s="29"/>
      <c r="R144" s="29"/>
      <c r="S144" s="9"/>
      <c r="T144" s="9"/>
      <c r="U144" s="9"/>
      <c r="V144" s="9"/>
      <c r="W144" s="9"/>
      <c r="X144" s="9"/>
      <c r="Y144" s="9"/>
      <c r="Z144" s="9"/>
      <c r="AA144" s="9"/>
      <c r="AB144" s="9"/>
      <c r="AC144" s="9"/>
      <c r="AD144" s="9"/>
      <c r="AE144" s="9"/>
      <c r="AF144" s="9"/>
      <c r="AG144" s="9"/>
      <c r="AH144" s="9"/>
      <c r="AI144" s="9"/>
      <c r="AJ144" s="9"/>
      <c r="AK144" s="9"/>
      <c r="AL144" s="9"/>
      <c r="AM144" s="11">
        <f t="shared" si="8"/>
        <v>0</v>
      </c>
      <c r="AN144" s="11">
        <f t="shared" si="6"/>
        <v>0</v>
      </c>
      <c r="AO144" s="47" t="e">
        <f t="shared" si="7"/>
        <v>#DIV/0!</v>
      </c>
    </row>
    <row r="145" spans="1:41" x14ac:dyDescent="0.25">
      <c r="A145" s="10">
        <v>144</v>
      </c>
      <c r="B145" s="11">
        <f>VLOOKUP($A145,Table2[[No]:[Date Student Last Attended Program
(mm/dd/yyyy)]],2,FALSE)</f>
        <v>0</v>
      </c>
      <c r="C145" s="11">
        <f>VLOOKUP($A145,Table2[[No]:[Date Student Last Attended Program
(mm/dd/yyyy)]],4,FALSE)</f>
        <v>0</v>
      </c>
      <c r="D145" s="11">
        <f>VLOOKUP($A145,Table2[[No]:[Date Student Last Attended Program
(mm/dd/yyyy)]],14,FALSE)</f>
        <v>0</v>
      </c>
      <c r="E145" s="207">
        <f>VLOOKUP($A145,Table2[[No]:[Date Student Last Attended Program
(mm/dd/yyyy)]],17,FALSE)</f>
        <v>0</v>
      </c>
      <c r="F145" s="207">
        <f>VLOOKUP($A145,Table2[[No]:[Date Student Last Attended Program
(mm/dd/yyyy)]],18,FALSE)</f>
        <v>0</v>
      </c>
      <c r="G145" s="209">
        <f>VLOOKUP($A145,Table2[[#All],[No]:[Which Group Does Student Participate In?
(optional)]],23,FALSE)</f>
        <v>0</v>
      </c>
      <c r="H145" s="29"/>
      <c r="I145" s="29"/>
      <c r="J145" s="29"/>
      <c r="K145" s="29"/>
      <c r="L145" s="29"/>
      <c r="M145" s="29"/>
      <c r="N145" s="29"/>
      <c r="O145" s="29"/>
      <c r="P145" s="29"/>
      <c r="Q145" s="29"/>
      <c r="R145" s="29"/>
      <c r="S145" s="9"/>
      <c r="T145" s="9"/>
      <c r="U145" s="9"/>
      <c r="V145" s="9"/>
      <c r="W145" s="9"/>
      <c r="X145" s="9"/>
      <c r="Y145" s="9"/>
      <c r="Z145" s="9"/>
      <c r="AA145" s="9"/>
      <c r="AB145" s="9"/>
      <c r="AC145" s="9"/>
      <c r="AD145" s="9"/>
      <c r="AE145" s="9"/>
      <c r="AF145" s="9"/>
      <c r="AG145" s="9"/>
      <c r="AH145" s="9"/>
      <c r="AI145" s="9"/>
      <c r="AJ145" s="9"/>
      <c r="AK145" s="9"/>
      <c r="AL145" s="9"/>
      <c r="AM145" s="11">
        <f t="shared" si="8"/>
        <v>0</v>
      </c>
      <c r="AN145" s="11">
        <f t="shared" si="6"/>
        <v>0</v>
      </c>
      <c r="AO145" s="47" t="e">
        <f t="shared" si="7"/>
        <v>#DIV/0!</v>
      </c>
    </row>
    <row r="146" spans="1:41" x14ac:dyDescent="0.25">
      <c r="A146" s="10">
        <v>145</v>
      </c>
      <c r="B146" s="11">
        <f>VLOOKUP($A146,Table2[[No]:[Date Student Last Attended Program
(mm/dd/yyyy)]],2,FALSE)</f>
        <v>0</v>
      </c>
      <c r="C146" s="11">
        <f>VLOOKUP($A146,Table2[[No]:[Date Student Last Attended Program
(mm/dd/yyyy)]],4,FALSE)</f>
        <v>0</v>
      </c>
      <c r="D146" s="11">
        <f>VLOOKUP($A146,Table2[[No]:[Date Student Last Attended Program
(mm/dd/yyyy)]],14,FALSE)</f>
        <v>0</v>
      </c>
      <c r="E146" s="207">
        <f>VLOOKUP($A146,Table2[[No]:[Date Student Last Attended Program
(mm/dd/yyyy)]],17,FALSE)</f>
        <v>0</v>
      </c>
      <c r="F146" s="207">
        <f>VLOOKUP($A146,Table2[[No]:[Date Student Last Attended Program
(mm/dd/yyyy)]],18,FALSE)</f>
        <v>0</v>
      </c>
      <c r="G146" s="209">
        <f>VLOOKUP($A146,Table2[[#All],[No]:[Which Group Does Student Participate In?
(optional)]],23,FALSE)</f>
        <v>0</v>
      </c>
      <c r="H146" s="29"/>
      <c r="I146" s="29"/>
      <c r="J146" s="29"/>
      <c r="K146" s="29"/>
      <c r="L146" s="29"/>
      <c r="M146" s="29"/>
      <c r="N146" s="29"/>
      <c r="O146" s="29"/>
      <c r="P146" s="29"/>
      <c r="Q146" s="29"/>
      <c r="R146" s="29"/>
      <c r="S146" s="9"/>
      <c r="T146" s="9"/>
      <c r="U146" s="9"/>
      <c r="V146" s="9"/>
      <c r="W146" s="9"/>
      <c r="X146" s="9"/>
      <c r="Y146" s="9"/>
      <c r="Z146" s="9"/>
      <c r="AA146" s="9"/>
      <c r="AB146" s="9"/>
      <c r="AC146" s="9"/>
      <c r="AD146" s="9"/>
      <c r="AE146" s="9"/>
      <c r="AF146" s="9"/>
      <c r="AG146" s="9"/>
      <c r="AH146" s="9"/>
      <c r="AI146" s="9"/>
      <c r="AJ146" s="9"/>
      <c r="AK146" s="9"/>
      <c r="AL146" s="9"/>
      <c r="AM146" s="11">
        <f t="shared" si="8"/>
        <v>0</v>
      </c>
      <c r="AN146" s="11">
        <f t="shared" si="6"/>
        <v>0</v>
      </c>
      <c r="AO146" s="47" t="e">
        <f t="shared" si="7"/>
        <v>#DIV/0!</v>
      </c>
    </row>
    <row r="147" spans="1:41" x14ac:dyDescent="0.25">
      <c r="A147" s="10">
        <v>146</v>
      </c>
      <c r="B147" s="11">
        <f>VLOOKUP($A147,Table2[[No]:[Date Student Last Attended Program
(mm/dd/yyyy)]],2,FALSE)</f>
        <v>0</v>
      </c>
      <c r="C147" s="11">
        <f>VLOOKUP($A147,Table2[[No]:[Date Student Last Attended Program
(mm/dd/yyyy)]],4,FALSE)</f>
        <v>0</v>
      </c>
      <c r="D147" s="11">
        <f>VLOOKUP($A147,Table2[[No]:[Date Student Last Attended Program
(mm/dd/yyyy)]],14,FALSE)</f>
        <v>0</v>
      </c>
      <c r="E147" s="207">
        <f>VLOOKUP($A147,Table2[[No]:[Date Student Last Attended Program
(mm/dd/yyyy)]],17,FALSE)</f>
        <v>0</v>
      </c>
      <c r="F147" s="207">
        <f>VLOOKUP($A147,Table2[[No]:[Date Student Last Attended Program
(mm/dd/yyyy)]],18,FALSE)</f>
        <v>0</v>
      </c>
      <c r="G147" s="209">
        <f>VLOOKUP($A147,Table2[[#All],[No]:[Which Group Does Student Participate In?
(optional)]],23,FALSE)</f>
        <v>0</v>
      </c>
      <c r="H147" s="29"/>
      <c r="I147" s="29"/>
      <c r="J147" s="29"/>
      <c r="K147" s="29"/>
      <c r="L147" s="29"/>
      <c r="M147" s="29"/>
      <c r="N147" s="29"/>
      <c r="O147" s="29"/>
      <c r="P147" s="29"/>
      <c r="Q147" s="29"/>
      <c r="R147" s="29"/>
      <c r="S147" s="9"/>
      <c r="T147" s="9"/>
      <c r="U147" s="9"/>
      <c r="V147" s="9"/>
      <c r="W147" s="9"/>
      <c r="X147" s="9"/>
      <c r="Y147" s="9"/>
      <c r="Z147" s="9"/>
      <c r="AA147" s="9"/>
      <c r="AB147" s="9"/>
      <c r="AC147" s="9"/>
      <c r="AD147" s="9"/>
      <c r="AE147" s="9"/>
      <c r="AF147" s="9"/>
      <c r="AG147" s="9"/>
      <c r="AH147" s="9"/>
      <c r="AI147" s="9"/>
      <c r="AJ147" s="9"/>
      <c r="AK147" s="9"/>
      <c r="AL147" s="9"/>
      <c r="AM147" s="11">
        <f t="shared" si="8"/>
        <v>0</v>
      </c>
      <c r="AN147" s="11">
        <f t="shared" si="6"/>
        <v>0</v>
      </c>
      <c r="AO147" s="47" t="e">
        <f t="shared" si="7"/>
        <v>#DIV/0!</v>
      </c>
    </row>
    <row r="148" spans="1:41" x14ac:dyDescent="0.25">
      <c r="A148" s="10">
        <v>147</v>
      </c>
      <c r="B148" s="11">
        <f>VLOOKUP($A148,Table2[[No]:[Date Student Last Attended Program
(mm/dd/yyyy)]],2,FALSE)</f>
        <v>0</v>
      </c>
      <c r="C148" s="11">
        <f>VLOOKUP($A148,Table2[[No]:[Date Student Last Attended Program
(mm/dd/yyyy)]],4,FALSE)</f>
        <v>0</v>
      </c>
      <c r="D148" s="11">
        <f>VLOOKUP($A148,Table2[[No]:[Date Student Last Attended Program
(mm/dd/yyyy)]],14,FALSE)</f>
        <v>0</v>
      </c>
      <c r="E148" s="207">
        <f>VLOOKUP($A148,Table2[[No]:[Date Student Last Attended Program
(mm/dd/yyyy)]],17,FALSE)</f>
        <v>0</v>
      </c>
      <c r="F148" s="207">
        <f>VLOOKUP($A148,Table2[[No]:[Date Student Last Attended Program
(mm/dd/yyyy)]],18,FALSE)</f>
        <v>0</v>
      </c>
      <c r="G148" s="209">
        <f>VLOOKUP($A148,Table2[[#All],[No]:[Which Group Does Student Participate In?
(optional)]],23,FALSE)</f>
        <v>0</v>
      </c>
      <c r="H148" s="29"/>
      <c r="I148" s="29"/>
      <c r="J148" s="29"/>
      <c r="K148" s="29"/>
      <c r="L148" s="29"/>
      <c r="M148" s="29"/>
      <c r="N148" s="29"/>
      <c r="O148" s="29"/>
      <c r="P148" s="29"/>
      <c r="Q148" s="29"/>
      <c r="R148" s="29"/>
      <c r="S148" s="9"/>
      <c r="T148" s="9"/>
      <c r="U148" s="9"/>
      <c r="V148" s="9"/>
      <c r="W148" s="9"/>
      <c r="X148" s="9"/>
      <c r="Y148" s="9"/>
      <c r="Z148" s="9"/>
      <c r="AA148" s="9"/>
      <c r="AB148" s="9"/>
      <c r="AC148" s="9"/>
      <c r="AD148" s="9"/>
      <c r="AE148" s="9"/>
      <c r="AF148" s="9"/>
      <c r="AG148" s="9"/>
      <c r="AH148" s="9"/>
      <c r="AI148" s="9"/>
      <c r="AJ148" s="9"/>
      <c r="AK148" s="9"/>
      <c r="AL148" s="9"/>
      <c r="AM148" s="11">
        <f t="shared" si="8"/>
        <v>0</v>
      </c>
      <c r="AN148" s="11">
        <f t="shared" si="6"/>
        <v>0</v>
      </c>
      <c r="AO148" s="47" t="e">
        <f t="shared" si="7"/>
        <v>#DIV/0!</v>
      </c>
    </row>
    <row r="149" spans="1:41" x14ac:dyDescent="0.25">
      <c r="A149" s="10">
        <v>148</v>
      </c>
      <c r="B149" s="11">
        <f>VLOOKUP($A149,Table2[[No]:[Date Student Last Attended Program
(mm/dd/yyyy)]],2,FALSE)</f>
        <v>0</v>
      </c>
      <c r="C149" s="11">
        <f>VLOOKUP($A149,Table2[[No]:[Date Student Last Attended Program
(mm/dd/yyyy)]],4,FALSE)</f>
        <v>0</v>
      </c>
      <c r="D149" s="11">
        <f>VLOOKUP($A149,Table2[[No]:[Date Student Last Attended Program
(mm/dd/yyyy)]],14,FALSE)</f>
        <v>0</v>
      </c>
      <c r="E149" s="207">
        <f>VLOOKUP($A149,Table2[[No]:[Date Student Last Attended Program
(mm/dd/yyyy)]],17,FALSE)</f>
        <v>0</v>
      </c>
      <c r="F149" s="207">
        <f>VLOOKUP($A149,Table2[[No]:[Date Student Last Attended Program
(mm/dd/yyyy)]],18,FALSE)</f>
        <v>0</v>
      </c>
      <c r="G149" s="209">
        <f>VLOOKUP($A149,Table2[[#All],[No]:[Which Group Does Student Participate In?
(optional)]],23,FALSE)</f>
        <v>0</v>
      </c>
      <c r="H149" s="29"/>
      <c r="I149" s="29"/>
      <c r="J149" s="29"/>
      <c r="K149" s="29"/>
      <c r="L149" s="29"/>
      <c r="M149" s="29"/>
      <c r="N149" s="29"/>
      <c r="O149" s="29"/>
      <c r="P149" s="29"/>
      <c r="Q149" s="29"/>
      <c r="R149" s="29"/>
      <c r="S149" s="9"/>
      <c r="T149" s="9"/>
      <c r="U149" s="9"/>
      <c r="V149" s="9"/>
      <c r="W149" s="9"/>
      <c r="X149" s="9"/>
      <c r="Y149" s="9"/>
      <c r="Z149" s="9"/>
      <c r="AA149" s="9"/>
      <c r="AB149" s="9"/>
      <c r="AC149" s="9"/>
      <c r="AD149" s="9"/>
      <c r="AE149" s="9"/>
      <c r="AF149" s="9"/>
      <c r="AG149" s="9"/>
      <c r="AH149" s="9"/>
      <c r="AI149" s="9"/>
      <c r="AJ149" s="9"/>
      <c r="AK149" s="9"/>
      <c r="AL149" s="9"/>
      <c r="AM149" s="11">
        <f t="shared" si="8"/>
        <v>0</v>
      </c>
      <c r="AN149" s="11">
        <f t="shared" si="6"/>
        <v>0</v>
      </c>
      <c r="AO149" s="47" t="e">
        <f t="shared" si="7"/>
        <v>#DIV/0!</v>
      </c>
    </row>
    <row r="150" spans="1:41" x14ac:dyDescent="0.25">
      <c r="A150" s="10">
        <v>149</v>
      </c>
      <c r="B150" s="11">
        <f>VLOOKUP($A150,Table2[[No]:[Date Student Last Attended Program
(mm/dd/yyyy)]],2,FALSE)</f>
        <v>0</v>
      </c>
      <c r="C150" s="11">
        <f>VLOOKUP($A150,Table2[[No]:[Date Student Last Attended Program
(mm/dd/yyyy)]],4,FALSE)</f>
        <v>0</v>
      </c>
      <c r="D150" s="11">
        <f>VLOOKUP($A150,Table2[[No]:[Date Student Last Attended Program
(mm/dd/yyyy)]],14,FALSE)</f>
        <v>0</v>
      </c>
      <c r="E150" s="207">
        <f>VLOOKUP($A150,Table2[[No]:[Date Student Last Attended Program
(mm/dd/yyyy)]],17,FALSE)</f>
        <v>0</v>
      </c>
      <c r="F150" s="207">
        <f>VLOOKUP($A150,Table2[[No]:[Date Student Last Attended Program
(mm/dd/yyyy)]],18,FALSE)</f>
        <v>0</v>
      </c>
      <c r="G150" s="209">
        <f>VLOOKUP($A150,Table2[[#All],[No]:[Which Group Does Student Participate In?
(optional)]],23,FALSE)</f>
        <v>0</v>
      </c>
      <c r="H150" s="29"/>
      <c r="I150" s="29"/>
      <c r="J150" s="29"/>
      <c r="K150" s="29"/>
      <c r="L150" s="29"/>
      <c r="M150" s="29"/>
      <c r="N150" s="29"/>
      <c r="O150" s="29"/>
      <c r="P150" s="29"/>
      <c r="Q150" s="29"/>
      <c r="R150" s="29"/>
      <c r="S150" s="9"/>
      <c r="T150" s="9"/>
      <c r="U150" s="9"/>
      <c r="V150" s="9"/>
      <c r="W150" s="9"/>
      <c r="X150" s="9"/>
      <c r="Y150" s="9"/>
      <c r="Z150" s="9"/>
      <c r="AA150" s="9"/>
      <c r="AB150" s="9"/>
      <c r="AC150" s="9"/>
      <c r="AD150" s="9"/>
      <c r="AE150" s="9"/>
      <c r="AF150" s="9"/>
      <c r="AG150" s="9"/>
      <c r="AH150" s="9"/>
      <c r="AI150" s="9"/>
      <c r="AJ150" s="9"/>
      <c r="AK150" s="9"/>
      <c r="AL150" s="9"/>
      <c r="AM150" s="11">
        <f t="shared" si="8"/>
        <v>0</v>
      </c>
      <c r="AN150" s="11">
        <f t="shared" si="6"/>
        <v>0</v>
      </c>
      <c r="AO150" s="47" t="e">
        <f t="shared" si="7"/>
        <v>#DIV/0!</v>
      </c>
    </row>
    <row r="151" spans="1:41" x14ac:dyDescent="0.25">
      <c r="A151" s="10">
        <v>150</v>
      </c>
      <c r="B151" s="11">
        <f>VLOOKUP($A151,Table2[[No]:[Date Student Last Attended Program
(mm/dd/yyyy)]],2,FALSE)</f>
        <v>0</v>
      </c>
      <c r="C151" s="11">
        <f>VLOOKUP($A151,Table2[[No]:[Date Student Last Attended Program
(mm/dd/yyyy)]],4,FALSE)</f>
        <v>0</v>
      </c>
      <c r="D151" s="11">
        <f>VLOOKUP($A151,Table2[[No]:[Date Student Last Attended Program
(mm/dd/yyyy)]],14,FALSE)</f>
        <v>0</v>
      </c>
      <c r="E151" s="207">
        <f>VLOOKUP($A151,Table2[[No]:[Date Student Last Attended Program
(mm/dd/yyyy)]],17,FALSE)</f>
        <v>0</v>
      </c>
      <c r="F151" s="207">
        <f>VLOOKUP($A151,Table2[[No]:[Date Student Last Attended Program
(mm/dd/yyyy)]],18,FALSE)</f>
        <v>0</v>
      </c>
      <c r="G151" s="209">
        <f>VLOOKUP($A151,Table2[[#All],[No]:[Which Group Does Student Participate In?
(optional)]],23,FALSE)</f>
        <v>0</v>
      </c>
      <c r="H151" s="29"/>
      <c r="I151" s="29"/>
      <c r="J151" s="29"/>
      <c r="K151" s="29"/>
      <c r="L151" s="29"/>
      <c r="M151" s="29"/>
      <c r="N151" s="29"/>
      <c r="O151" s="29"/>
      <c r="P151" s="29"/>
      <c r="Q151" s="29"/>
      <c r="R151" s="29"/>
      <c r="S151" s="9"/>
      <c r="T151" s="9"/>
      <c r="U151" s="9"/>
      <c r="V151" s="9"/>
      <c r="W151" s="9"/>
      <c r="X151" s="9"/>
      <c r="Y151" s="9"/>
      <c r="Z151" s="9"/>
      <c r="AA151" s="9"/>
      <c r="AB151" s="9"/>
      <c r="AC151" s="9"/>
      <c r="AD151" s="9"/>
      <c r="AE151" s="9"/>
      <c r="AF151" s="9"/>
      <c r="AG151" s="9"/>
      <c r="AH151" s="9"/>
      <c r="AI151" s="9"/>
      <c r="AJ151" s="9"/>
      <c r="AK151" s="9"/>
      <c r="AL151" s="9"/>
      <c r="AM151" s="11">
        <f t="shared" si="8"/>
        <v>0</v>
      </c>
      <c r="AN151" s="11">
        <f t="shared" si="6"/>
        <v>0</v>
      </c>
      <c r="AO151" s="47" t="e">
        <f t="shared" si="7"/>
        <v>#DIV/0!</v>
      </c>
    </row>
    <row r="152" spans="1:41" x14ac:dyDescent="0.25">
      <c r="A152" s="10">
        <v>151</v>
      </c>
      <c r="B152" s="11">
        <f>VLOOKUP($A152,Table2[[No]:[Date Student Last Attended Program
(mm/dd/yyyy)]],2,FALSE)</f>
        <v>0</v>
      </c>
      <c r="C152" s="11">
        <f>VLOOKUP($A152,Table2[[No]:[Date Student Last Attended Program
(mm/dd/yyyy)]],4,FALSE)</f>
        <v>0</v>
      </c>
      <c r="D152" s="11">
        <f>VLOOKUP($A152,Table2[[No]:[Date Student Last Attended Program
(mm/dd/yyyy)]],14,FALSE)</f>
        <v>0</v>
      </c>
      <c r="E152" s="207">
        <f>VLOOKUP($A152,Table2[[No]:[Date Student Last Attended Program
(mm/dd/yyyy)]],17,FALSE)</f>
        <v>0</v>
      </c>
      <c r="F152" s="207">
        <f>VLOOKUP($A152,Table2[[No]:[Date Student Last Attended Program
(mm/dd/yyyy)]],18,FALSE)</f>
        <v>0</v>
      </c>
      <c r="G152" s="209">
        <f>VLOOKUP($A152,Table2[[#All],[No]:[Which Group Does Student Participate In?
(optional)]],23,FALSE)</f>
        <v>0</v>
      </c>
      <c r="H152" s="29"/>
      <c r="I152" s="29"/>
      <c r="J152" s="29"/>
      <c r="K152" s="29"/>
      <c r="L152" s="29"/>
      <c r="M152" s="29"/>
      <c r="N152" s="29"/>
      <c r="O152" s="29"/>
      <c r="P152" s="29"/>
      <c r="Q152" s="29"/>
      <c r="R152" s="29"/>
      <c r="S152" s="9"/>
      <c r="T152" s="9"/>
      <c r="U152" s="9"/>
      <c r="V152" s="9"/>
      <c r="W152" s="9"/>
      <c r="X152" s="9"/>
      <c r="Y152" s="9"/>
      <c r="Z152" s="9"/>
      <c r="AA152" s="9"/>
      <c r="AB152" s="9"/>
      <c r="AC152" s="9"/>
      <c r="AD152" s="9"/>
      <c r="AE152" s="9"/>
      <c r="AF152" s="9"/>
      <c r="AG152" s="9"/>
      <c r="AH152" s="9"/>
      <c r="AI152" s="9"/>
      <c r="AJ152" s="9"/>
      <c r="AK152" s="9"/>
      <c r="AL152" s="9"/>
      <c r="AM152" s="11">
        <f t="shared" si="8"/>
        <v>0</v>
      </c>
      <c r="AN152" s="11">
        <f t="shared" si="6"/>
        <v>0</v>
      </c>
      <c r="AO152" s="47" t="e">
        <f t="shared" si="7"/>
        <v>#DIV/0!</v>
      </c>
    </row>
    <row r="153" spans="1:41" x14ac:dyDescent="0.25">
      <c r="A153" s="10">
        <v>152</v>
      </c>
      <c r="B153" s="11">
        <f>VLOOKUP($A153,Table2[[No]:[Date Student Last Attended Program
(mm/dd/yyyy)]],2,FALSE)</f>
        <v>0</v>
      </c>
      <c r="C153" s="11">
        <f>VLOOKUP($A153,Table2[[No]:[Date Student Last Attended Program
(mm/dd/yyyy)]],4,FALSE)</f>
        <v>0</v>
      </c>
      <c r="D153" s="11">
        <f>VLOOKUP($A153,Table2[[No]:[Date Student Last Attended Program
(mm/dd/yyyy)]],14,FALSE)</f>
        <v>0</v>
      </c>
      <c r="E153" s="207">
        <f>VLOOKUP($A153,Table2[[No]:[Date Student Last Attended Program
(mm/dd/yyyy)]],17,FALSE)</f>
        <v>0</v>
      </c>
      <c r="F153" s="207">
        <f>VLOOKUP($A153,Table2[[No]:[Date Student Last Attended Program
(mm/dd/yyyy)]],18,FALSE)</f>
        <v>0</v>
      </c>
      <c r="G153" s="209">
        <f>VLOOKUP($A153,Table2[[#All],[No]:[Which Group Does Student Participate In?
(optional)]],23,FALSE)</f>
        <v>0</v>
      </c>
      <c r="H153" s="29"/>
      <c r="I153" s="29"/>
      <c r="J153" s="29"/>
      <c r="K153" s="29"/>
      <c r="L153" s="29"/>
      <c r="M153" s="29"/>
      <c r="N153" s="29"/>
      <c r="O153" s="29"/>
      <c r="P153" s="29"/>
      <c r="Q153" s="29"/>
      <c r="R153" s="29"/>
      <c r="S153" s="9"/>
      <c r="T153" s="9"/>
      <c r="U153" s="9"/>
      <c r="V153" s="9"/>
      <c r="W153" s="9"/>
      <c r="X153" s="9"/>
      <c r="Y153" s="9"/>
      <c r="Z153" s="9"/>
      <c r="AA153" s="9"/>
      <c r="AB153" s="9"/>
      <c r="AC153" s="9"/>
      <c r="AD153" s="9"/>
      <c r="AE153" s="9"/>
      <c r="AF153" s="9"/>
      <c r="AG153" s="9"/>
      <c r="AH153" s="9"/>
      <c r="AI153" s="9"/>
      <c r="AJ153" s="9"/>
      <c r="AK153" s="9"/>
      <c r="AL153" s="9"/>
      <c r="AM153" s="11">
        <f t="shared" si="8"/>
        <v>0</v>
      </c>
      <c r="AN153" s="11">
        <f t="shared" si="6"/>
        <v>0</v>
      </c>
      <c r="AO153" s="47" t="e">
        <f t="shared" si="7"/>
        <v>#DIV/0!</v>
      </c>
    </row>
    <row r="154" spans="1:41" x14ac:dyDescent="0.25">
      <c r="A154" s="10">
        <v>153</v>
      </c>
      <c r="B154" s="11">
        <f>VLOOKUP($A154,Table2[[No]:[Date Student Last Attended Program
(mm/dd/yyyy)]],2,FALSE)</f>
        <v>0</v>
      </c>
      <c r="C154" s="11">
        <f>VLOOKUP($A154,Table2[[No]:[Date Student Last Attended Program
(mm/dd/yyyy)]],4,FALSE)</f>
        <v>0</v>
      </c>
      <c r="D154" s="11">
        <f>VLOOKUP($A154,Table2[[No]:[Date Student Last Attended Program
(mm/dd/yyyy)]],14,FALSE)</f>
        <v>0</v>
      </c>
      <c r="E154" s="207">
        <f>VLOOKUP($A154,Table2[[No]:[Date Student Last Attended Program
(mm/dd/yyyy)]],17,FALSE)</f>
        <v>0</v>
      </c>
      <c r="F154" s="207">
        <f>VLOOKUP($A154,Table2[[No]:[Date Student Last Attended Program
(mm/dd/yyyy)]],18,FALSE)</f>
        <v>0</v>
      </c>
      <c r="G154" s="209">
        <f>VLOOKUP($A154,Table2[[#All],[No]:[Which Group Does Student Participate In?
(optional)]],23,FALSE)</f>
        <v>0</v>
      </c>
      <c r="H154" s="29"/>
      <c r="I154" s="29"/>
      <c r="J154" s="29"/>
      <c r="K154" s="29"/>
      <c r="L154" s="29"/>
      <c r="M154" s="29"/>
      <c r="N154" s="29"/>
      <c r="O154" s="29"/>
      <c r="P154" s="29"/>
      <c r="Q154" s="29"/>
      <c r="R154" s="29"/>
      <c r="S154" s="9"/>
      <c r="T154" s="9"/>
      <c r="U154" s="9"/>
      <c r="V154" s="9"/>
      <c r="W154" s="9"/>
      <c r="X154" s="9"/>
      <c r="Y154" s="9"/>
      <c r="Z154" s="9"/>
      <c r="AA154" s="9"/>
      <c r="AB154" s="9"/>
      <c r="AC154" s="9"/>
      <c r="AD154" s="9"/>
      <c r="AE154" s="9"/>
      <c r="AF154" s="9"/>
      <c r="AG154" s="9"/>
      <c r="AH154" s="9"/>
      <c r="AI154" s="9"/>
      <c r="AJ154" s="9"/>
      <c r="AK154" s="9"/>
      <c r="AL154" s="9"/>
      <c r="AM154" s="11">
        <f t="shared" si="8"/>
        <v>0</v>
      </c>
      <c r="AN154" s="11">
        <f t="shared" si="6"/>
        <v>0</v>
      </c>
      <c r="AO154" s="47" t="e">
        <f t="shared" si="7"/>
        <v>#DIV/0!</v>
      </c>
    </row>
    <row r="155" spans="1:41" x14ac:dyDescent="0.25">
      <c r="A155" s="10">
        <v>154</v>
      </c>
      <c r="B155" s="11">
        <f>VLOOKUP($A155,Table2[[No]:[Date Student Last Attended Program
(mm/dd/yyyy)]],2,FALSE)</f>
        <v>0</v>
      </c>
      <c r="C155" s="11">
        <f>VLOOKUP($A155,Table2[[No]:[Date Student Last Attended Program
(mm/dd/yyyy)]],4,FALSE)</f>
        <v>0</v>
      </c>
      <c r="D155" s="11">
        <f>VLOOKUP($A155,Table2[[No]:[Date Student Last Attended Program
(mm/dd/yyyy)]],14,FALSE)</f>
        <v>0</v>
      </c>
      <c r="E155" s="207">
        <f>VLOOKUP($A155,Table2[[No]:[Date Student Last Attended Program
(mm/dd/yyyy)]],17,FALSE)</f>
        <v>0</v>
      </c>
      <c r="F155" s="207">
        <f>VLOOKUP($A155,Table2[[No]:[Date Student Last Attended Program
(mm/dd/yyyy)]],18,FALSE)</f>
        <v>0</v>
      </c>
      <c r="G155" s="209">
        <f>VLOOKUP($A155,Table2[[#All],[No]:[Which Group Does Student Participate In?
(optional)]],23,FALSE)</f>
        <v>0</v>
      </c>
      <c r="H155" s="29"/>
      <c r="I155" s="29"/>
      <c r="J155" s="29"/>
      <c r="K155" s="29"/>
      <c r="L155" s="29"/>
      <c r="M155" s="29"/>
      <c r="N155" s="29"/>
      <c r="O155" s="29"/>
      <c r="P155" s="29"/>
      <c r="Q155" s="29"/>
      <c r="R155" s="29"/>
      <c r="S155" s="9"/>
      <c r="T155" s="9"/>
      <c r="U155" s="9"/>
      <c r="V155" s="9"/>
      <c r="W155" s="9"/>
      <c r="X155" s="9"/>
      <c r="Y155" s="9"/>
      <c r="Z155" s="9"/>
      <c r="AA155" s="9"/>
      <c r="AB155" s="9"/>
      <c r="AC155" s="9"/>
      <c r="AD155" s="9"/>
      <c r="AE155" s="9"/>
      <c r="AF155" s="9"/>
      <c r="AG155" s="9"/>
      <c r="AH155" s="9"/>
      <c r="AI155" s="9"/>
      <c r="AJ155" s="9"/>
      <c r="AK155" s="9"/>
      <c r="AL155" s="9"/>
      <c r="AM155" s="11">
        <f t="shared" si="8"/>
        <v>0</v>
      </c>
      <c r="AN155" s="11">
        <f t="shared" si="6"/>
        <v>0</v>
      </c>
      <c r="AO155" s="47" t="e">
        <f t="shared" si="7"/>
        <v>#DIV/0!</v>
      </c>
    </row>
    <row r="156" spans="1:41" x14ac:dyDescent="0.25">
      <c r="A156" s="10">
        <v>155</v>
      </c>
      <c r="B156" s="11">
        <f>VLOOKUP($A156,Table2[[No]:[Date Student Last Attended Program
(mm/dd/yyyy)]],2,FALSE)</f>
        <v>0</v>
      </c>
      <c r="C156" s="11">
        <f>VLOOKUP($A156,Table2[[No]:[Date Student Last Attended Program
(mm/dd/yyyy)]],4,FALSE)</f>
        <v>0</v>
      </c>
      <c r="D156" s="11">
        <f>VLOOKUP($A156,Table2[[No]:[Date Student Last Attended Program
(mm/dd/yyyy)]],14,FALSE)</f>
        <v>0</v>
      </c>
      <c r="E156" s="207">
        <f>VLOOKUP($A156,Table2[[No]:[Date Student Last Attended Program
(mm/dd/yyyy)]],17,FALSE)</f>
        <v>0</v>
      </c>
      <c r="F156" s="207">
        <f>VLOOKUP($A156,Table2[[No]:[Date Student Last Attended Program
(mm/dd/yyyy)]],18,FALSE)</f>
        <v>0</v>
      </c>
      <c r="G156" s="209">
        <f>VLOOKUP($A156,Table2[[#All],[No]:[Which Group Does Student Participate In?
(optional)]],23,FALSE)</f>
        <v>0</v>
      </c>
      <c r="H156" s="29"/>
      <c r="I156" s="29"/>
      <c r="J156" s="29"/>
      <c r="K156" s="29"/>
      <c r="L156" s="29"/>
      <c r="M156" s="29"/>
      <c r="N156" s="29"/>
      <c r="O156" s="29"/>
      <c r="P156" s="29"/>
      <c r="Q156" s="29"/>
      <c r="R156" s="29"/>
      <c r="S156" s="9"/>
      <c r="T156" s="9"/>
      <c r="U156" s="9"/>
      <c r="V156" s="9"/>
      <c r="W156" s="9"/>
      <c r="X156" s="9"/>
      <c r="Y156" s="9"/>
      <c r="Z156" s="9"/>
      <c r="AA156" s="9"/>
      <c r="AB156" s="9"/>
      <c r="AC156" s="9"/>
      <c r="AD156" s="9"/>
      <c r="AE156" s="9"/>
      <c r="AF156" s="9"/>
      <c r="AG156" s="9"/>
      <c r="AH156" s="9"/>
      <c r="AI156" s="9"/>
      <c r="AJ156" s="9"/>
      <c r="AK156" s="9"/>
      <c r="AL156" s="9"/>
      <c r="AM156" s="11">
        <f t="shared" si="8"/>
        <v>0</v>
      </c>
      <c r="AN156" s="11">
        <f t="shared" si="6"/>
        <v>0</v>
      </c>
      <c r="AO156" s="47" t="e">
        <f t="shared" si="7"/>
        <v>#DIV/0!</v>
      </c>
    </row>
    <row r="157" spans="1:41" x14ac:dyDescent="0.25">
      <c r="A157" s="10">
        <v>156</v>
      </c>
      <c r="B157" s="11">
        <f>VLOOKUP($A157,Table2[[No]:[Date Student Last Attended Program
(mm/dd/yyyy)]],2,FALSE)</f>
        <v>0</v>
      </c>
      <c r="C157" s="11">
        <f>VLOOKUP($A157,Table2[[No]:[Date Student Last Attended Program
(mm/dd/yyyy)]],4,FALSE)</f>
        <v>0</v>
      </c>
      <c r="D157" s="11">
        <f>VLOOKUP($A157,Table2[[No]:[Date Student Last Attended Program
(mm/dd/yyyy)]],14,FALSE)</f>
        <v>0</v>
      </c>
      <c r="E157" s="207">
        <f>VLOOKUP($A157,Table2[[No]:[Date Student Last Attended Program
(mm/dd/yyyy)]],17,FALSE)</f>
        <v>0</v>
      </c>
      <c r="F157" s="207">
        <f>VLOOKUP($A157,Table2[[No]:[Date Student Last Attended Program
(mm/dd/yyyy)]],18,FALSE)</f>
        <v>0</v>
      </c>
      <c r="G157" s="209">
        <f>VLOOKUP($A157,Table2[[#All],[No]:[Which Group Does Student Participate In?
(optional)]],23,FALSE)</f>
        <v>0</v>
      </c>
      <c r="H157" s="29"/>
      <c r="I157" s="29"/>
      <c r="J157" s="29"/>
      <c r="K157" s="29"/>
      <c r="L157" s="29"/>
      <c r="M157" s="29"/>
      <c r="N157" s="29"/>
      <c r="O157" s="29"/>
      <c r="P157" s="29"/>
      <c r="Q157" s="29"/>
      <c r="R157" s="29"/>
      <c r="S157" s="9"/>
      <c r="T157" s="9"/>
      <c r="U157" s="9"/>
      <c r="V157" s="9"/>
      <c r="W157" s="9"/>
      <c r="X157" s="9"/>
      <c r="Y157" s="9"/>
      <c r="Z157" s="9"/>
      <c r="AA157" s="9"/>
      <c r="AB157" s="9"/>
      <c r="AC157" s="9"/>
      <c r="AD157" s="9"/>
      <c r="AE157" s="9"/>
      <c r="AF157" s="9"/>
      <c r="AG157" s="9"/>
      <c r="AH157" s="9"/>
      <c r="AI157" s="9"/>
      <c r="AJ157" s="9"/>
      <c r="AK157" s="9"/>
      <c r="AL157" s="9"/>
      <c r="AM157" s="11">
        <f t="shared" si="8"/>
        <v>0</v>
      </c>
      <c r="AN157" s="11">
        <f t="shared" si="6"/>
        <v>0</v>
      </c>
      <c r="AO157" s="47" t="e">
        <f t="shared" si="7"/>
        <v>#DIV/0!</v>
      </c>
    </row>
    <row r="158" spans="1:41" x14ac:dyDescent="0.25">
      <c r="A158" s="10">
        <v>157</v>
      </c>
      <c r="B158" s="11">
        <f>VLOOKUP($A158,Table2[[No]:[Date Student Last Attended Program
(mm/dd/yyyy)]],2,FALSE)</f>
        <v>0</v>
      </c>
      <c r="C158" s="11">
        <f>VLOOKUP($A158,Table2[[No]:[Date Student Last Attended Program
(mm/dd/yyyy)]],4,FALSE)</f>
        <v>0</v>
      </c>
      <c r="D158" s="11">
        <f>VLOOKUP($A158,Table2[[No]:[Date Student Last Attended Program
(mm/dd/yyyy)]],14,FALSE)</f>
        <v>0</v>
      </c>
      <c r="E158" s="207">
        <f>VLOOKUP($A158,Table2[[No]:[Date Student Last Attended Program
(mm/dd/yyyy)]],17,FALSE)</f>
        <v>0</v>
      </c>
      <c r="F158" s="207">
        <f>VLOOKUP($A158,Table2[[No]:[Date Student Last Attended Program
(mm/dd/yyyy)]],18,FALSE)</f>
        <v>0</v>
      </c>
      <c r="G158" s="209">
        <f>VLOOKUP($A158,Table2[[#All],[No]:[Which Group Does Student Participate In?
(optional)]],23,FALSE)</f>
        <v>0</v>
      </c>
      <c r="H158" s="29"/>
      <c r="I158" s="29"/>
      <c r="J158" s="29"/>
      <c r="K158" s="29"/>
      <c r="L158" s="29"/>
      <c r="M158" s="29"/>
      <c r="N158" s="29"/>
      <c r="O158" s="29"/>
      <c r="P158" s="29"/>
      <c r="Q158" s="29"/>
      <c r="R158" s="29"/>
      <c r="S158" s="9"/>
      <c r="T158" s="9"/>
      <c r="U158" s="9"/>
      <c r="V158" s="9"/>
      <c r="W158" s="9"/>
      <c r="X158" s="9"/>
      <c r="Y158" s="9"/>
      <c r="Z158" s="9"/>
      <c r="AA158" s="9"/>
      <c r="AB158" s="9"/>
      <c r="AC158" s="9"/>
      <c r="AD158" s="9"/>
      <c r="AE158" s="9"/>
      <c r="AF158" s="9"/>
      <c r="AG158" s="9"/>
      <c r="AH158" s="9"/>
      <c r="AI158" s="9"/>
      <c r="AJ158" s="9"/>
      <c r="AK158" s="9"/>
      <c r="AL158" s="9"/>
      <c r="AM158" s="11">
        <f t="shared" si="8"/>
        <v>0</v>
      </c>
      <c r="AN158" s="11">
        <f t="shared" si="6"/>
        <v>0</v>
      </c>
      <c r="AO158" s="47" t="e">
        <f t="shared" si="7"/>
        <v>#DIV/0!</v>
      </c>
    </row>
    <row r="159" spans="1:41" x14ac:dyDescent="0.25">
      <c r="A159" s="10">
        <v>158</v>
      </c>
      <c r="B159" s="11">
        <f>VLOOKUP($A159,Table2[[No]:[Date Student Last Attended Program
(mm/dd/yyyy)]],2,FALSE)</f>
        <v>0</v>
      </c>
      <c r="C159" s="11">
        <f>VLOOKUP($A159,Table2[[No]:[Date Student Last Attended Program
(mm/dd/yyyy)]],4,FALSE)</f>
        <v>0</v>
      </c>
      <c r="D159" s="11">
        <f>VLOOKUP($A159,Table2[[No]:[Date Student Last Attended Program
(mm/dd/yyyy)]],14,FALSE)</f>
        <v>0</v>
      </c>
      <c r="E159" s="207">
        <f>VLOOKUP($A159,Table2[[No]:[Date Student Last Attended Program
(mm/dd/yyyy)]],17,FALSE)</f>
        <v>0</v>
      </c>
      <c r="F159" s="207">
        <f>VLOOKUP($A159,Table2[[No]:[Date Student Last Attended Program
(mm/dd/yyyy)]],18,FALSE)</f>
        <v>0</v>
      </c>
      <c r="G159" s="209">
        <f>VLOOKUP($A159,Table2[[#All],[No]:[Which Group Does Student Participate In?
(optional)]],23,FALSE)</f>
        <v>0</v>
      </c>
      <c r="H159" s="29"/>
      <c r="I159" s="29"/>
      <c r="J159" s="29"/>
      <c r="K159" s="29"/>
      <c r="L159" s="29"/>
      <c r="M159" s="29"/>
      <c r="N159" s="29"/>
      <c r="O159" s="29"/>
      <c r="P159" s="29"/>
      <c r="Q159" s="29"/>
      <c r="R159" s="29"/>
      <c r="S159" s="9"/>
      <c r="T159" s="9"/>
      <c r="U159" s="9"/>
      <c r="V159" s="9"/>
      <c r="W159" s="9"/>
      <c r="X159" s="9"/>
      <c r="Y159" s="9"/>
      <c r="Z159" s="9"/>
      <c r="AA159" s="9"/>
      <c r="AB159" s="9"/>
      <c r="AC159" s="9"/>
      <c r="AD159" s="9"/>
      <c r="AE159" s="9"/>
      <c r="AF159" s="9"/>
      <c r="AG159" s="9"/>
      <c r="AH159" s="9"/>
      <c r="AI159" s="9"/>
      <c r="AJ159" s="9"/>
      <c r="AK159" s="9"/>
      <c r="AL159" s="9"/>
      <c r="AM159" s="11">
        <f t="shared" si="8"/>
        <v>0</v>
      </c>
      <c r="AN159" s="11">
        <f t="shared" si="6"/>
        <v>0</v>
      </c>
      <c r="AO159" s="47" t="e">
        <f t="shared" si="7"/>
        <v>#DIV/0!</v>
      </c>
    </row>
    <row r="160" spans="1:41" x14ac:dyDescent="0.25">
      <c r="A160" s="10">
        <v>159</v>
      </c>
      <c r="B160" s="11">
        <f>VLOOKUP($A160,Table2[[No]:[Date Student Last Attended Program
(mm/dd/yyyy)]],2,FALSE)</f>
        <v>0</v>
      </c>
      <c r="C160" s="11">
        <f>VLOOKUP($A160,Table2[[No]:[Date Student Last Attended Program
(mm/dd/yyyy)]],4,FALSE)</f>
        <v>0</v>
      </c>
      <c r="D160" s="11">
        <f>VLOOKUP($A160,Table2[[No]:[Date Student Last Attended Program
(mm/dd/yyyy)]],14,FALSE)</f>
        <v>0</v>
      </c>
      <c r="E160" s="207">
        <f>VLOOKUP($A160,Table2[[No]:[Date Student Last Attended Program
(mm/dd/yyyy)]],17,FALSE)</f>
        <v>0</v>
      </c>
      <c r="F160" s="207">
        <f>VLOOKUP($A160,Table2[[No]:[Date Student Last Attended Program
(mm/dd/yyyy)]],18,FALSE)</f>
        <v>0</v>
      </c>
      <c r="G160" s="209">
        <f>VLOOKUP($A160,Table2[[#All],[No]:[Which Group Does Student Participate In?
(optional)]],23,FALSE)</f>
        <v>0</v>
      </c>
      <c r="H160" s="29"/>
      <c r="I160" s="29"/>
      <c r="J160" s="29"/>
      <c r="K160" s="29"/>
      <c r="L160" s="29"/>
      <c r="M160" s="29"/>
      <c r="N160" s="29"/>
      <c r="O160" s="29"/>
      <c r="P160" s="29"/>
      <c r="Q160" s="29"/>
      <c r="R160" s="29"/>
      <c r="S160" s="9"/>
      <c r="T160" s="9"/>
      <c r="U160" s="9"/>
      <c r="V160" s="9"/>
      <c r="W160" s="9"/>
      <c r="X160" s="9"/>
      <c r="Y160" s="9"/>
      <c r="Z160" s="9"/>
      <c r="AA160" s="9"/>
      <c r="AB160" s="9"/>
      <c r="AC160" s="9"/>
      <c r="AD160" s="9"/>
      <c r="AE160" s="9"/>
      <c r="AF160" s="9"/>
      <c r="AG160" s="9"/>
      <c r="AH160" s="9"/>
      <c r="AI160" s="9"/>
      <c r="AJ160" s="9"/>
      <c r="AK160" s="9"/>
      <c r="AL160" s="9"/>
      <c r="AM160" s="11">
        <f t="shared" si="8"/>
        <v>0</v>
      </c>
      <c r="AN160" s="11">
        <f t="shared" si="6"/>
        <v>0</v>
      </c>
      <c r="AO160" s="47" t="e">
        <f t="shared" si="7"/>
        <v>#DIV/0!</v>
      </c>
    </row>
    <row r="161" spans="1:41" x14ac:dyDescent="0.25">
      <c r="A161" s="10">
        <v>160</v>
      </c>
      <c r="B161" s="11">
        <f>VLOOKUP($A161,Table2[[No]:[Date Student Last Attended Program
(mm/dd/yyyy)]],2,FALSE)</f>
        <v>0</v>
      </c>
      <c r="C161" s="11">
        <f>VLOOKUP($A161,Table2[[No]:[Date Student Last Attended Program
(mm/dd/yyyy)]],4,FALSE)</f>
        <v>0</v>
      </c>
      <c r="D161" s="11">
        <f>VLOOKUP($A161,Table2[[No]:[Date Student Last Attended Program
(mm/dd/yyyy)]],14,FALSE)</f>
        <v>0</v>
      </c>
      <c r="E161" s="207">
        <f>VLOOKUP($A161,Table2[[No]:[Date Student Last Attended Program
(mm/dd/yyyy)]],17,FALSE)</f>
        <v>0</v>
      </c>
      <c r="F161" s="207">
        <f>VLOOKUP($A161,Table2[[No]:[Date Student Last Attended Program
(mm/dd/yyyy)]],18,FALSE)</f>
        <v>0</v>
      </c>
      <c r="G161" s="209">
        <f>VLOOKUP($A161,Table2[[#All],[No]:[Which Group Does Student Participate In?
(optional)]],23,FALSE)</f>
        <v>0</v>
      </c>
      <c r="H161" s="29"/>
      <c r="I161" s="29"/>
      <c r="J161" s="29"/>
      <c r="K161" s="29"/>
      <c r="L161" s="29"/>
      <c r="M161" s="29"/>
      <c r="N161" s="29"/>
      <c r="O161" s="29"/>
      <c r="P161" s="29"/>
      <c r="Q161" s="29"/>
      <c r="R161" s="29"/>
      <c r="S161" s="9"/>
      <c r="T161" s="9"/>
      <c r="U161" s="9"/>
      <c r="V161" s="9"/>
      <c r="W161" s="9"/>
      <c r="X161" s="9"/>
      <c r="Y161" s="9"/>
      <c r="Z161" s="9"/>
      <c r="AA161" s="9"/>
      <c r="AB161" s="9"/>
      <c r="AC161" s="9"/>
      <c r="AD161" s="9"/>
      <c r="AE161" s="9"/>
      <c r="AF161" s="9"/>
      <c r="AG161" s="9"/>
      <c r="AH161" s="9"/>
      <c r="AI161" s="9"/>
      <c r="AJ161" s="9"/>
      <c r="AK161" s="9"/>
      <c r="AL161" s="9"/>
      <c r="AM161" s="11">
        <f t="shared" si="8"/>
        <v>0</v>
      </c>
      <c r="AN161" s="11">
        <f t="shared" si="6"/>
        <v>0</v>
      </c>
      <c r="AO161" s="47" t="e">
        <f t="shared" si="7"/>
        <v>#DIV/0!</v>
      </c>
    </row>
    <row r="162" spans="1:41" x14ac:dyDescent="0.25">
      <c r="A162" s="10">
        <v>161</v>
      </c>
      <c r="B162" s="11">
        <f>VLOOKUP($A162,Table2[[No]:[Date Student Last Attended Program
(mm/dd/yyyy)]],2,FALSE)</f>
        <v>0</v>
      </c>
      <c r="C162" s="11">
        <f>VLOOKUP($A162,Table2[[No]:[Date Student Last Attended Program
(mm/dd/yyyy)]],4,FALSE)</f>
        <v>0</v>
      </c>
      <c r="D162" s="11">
        <f>VLOOKUP($A162,Table2[[No]:[Date Student Last Attended Program
(mm/dd/yyyy)]],14,FALSE)</f>
        <v>0</v>
      </c>
      <c r="E162" s="207">
        <f>VLOOKUP($A162,Table2[[No]:[Date Student Last Attended Program
(mm/dd/yyyy)]],17,FALSE)</f>
        <v>0</v>
      </c>
      <c r="F162" s="207">
        <f>VLOOKUP($A162,Table2[[No]:[Date Student Last Attended Program
(mm/dd/yyyy)]],18,FALSE)</f>
        <v>0</v>
      </c>
      <c r="G162" s="209">
        <f>VLOOKUP($A162,Table2[[#All],[No]:[Which Group Does Student Participate In?
(optional)]],23,FALSE)</f>
        <v>0</v>
      </c>
      <c r="H162" s="29"/>
      <c r="I162" s="29"/>
      <c r="J162" s="29"/>
      <c r="K162" s="29"/>
      <c r="L162" s="29"/>
      <c r="M162" s="29"/>
      <c r="N162" s="29"/>
      <c r="O162" s="29"/>
      <c r="P162" s="29"/>
      <c r="Q162" s="29"/>
      <c r="R162" s="29"/>
      <c r="S162" s="9"/>
      <c r="T162" s="9"/>
      <c r="U162" s="9"/>
      <c r="V162" s="9"/>
      <c r="W162" s="9"/>
      <c r="X162" s="9"/>
      <c r="Y162" s="9"/>
      <c r="Z162" s="9"/>
      <c r="AA162" s="9"/>
      <c r="AB162" s="9"/>
      <c r="AC162" s="9"/>
      <c r="AD162" s="9"/>
      <c r="AE162" s="9"/>
      <c r="AF162" s="9"/>
      <c r="AG162" s="9"/>
      <c r="AH162" s="9"/>
      <c r="AI162" s="9"/>
      <c r="AJ162" s="9"/>
      <c r="AK162" s="9"/>
      <c r="AL162" s="9"/>
      <c r="AM162" s="11">
        <f t="shared" si="8"/>
        <v>0</v>
      </c>
      <c r="AN162" s="11">
        <f t="shared" si="6"/>
        <v>0</v>
      </c>
      <c r="AO162" s="47" t="e">
        <f t="shared" si="7"/>
        <v>#DIV/0!</v>
      </c>
    </row>
    <row r="163" spans="1:41" x14ac:dyDescent="0.25">
      <c r="A163" s="10">
        <v>162</v>
      </c>
      <c r="B163" s="11">
        <f>VLOOKUP($A163,Table2[[No]:[Date Student Last Attended Program
(mm/dd/yyyy)]],2,FALSE)</f>
        <v>0</v>
      </c>
      <c r="C163" s="11">
        <f>VLOOKUP($A163,Table2[[No]:[Date Student Last Attended Program
(mm/dd/yyyy)]],4,FALSE)</f>
        <v>0</v>
      </c>
      <c r="D163" s="11">
        <f>VLOOKUP($A163,Table2[[No]:[Date Student Last Attended Program
(mm/dd/yyyy)]],14,FALSE)</f>
        <v>0</v>
      </c>
      <c r="E163" s="207">
        <f>VLOOKUP($A163,Table2[[No]:[Date Student Last Attended Program
(mm/dd/yyyy)]],17,FALSE)</f>
        <v>0</v>
      </c>
      <c r="F163" s="207">
        <f>VLOOKUP($A163,Table2[[No]:[Date Student Last Attended Program
(mm/dd/yyyy)]],18,FALSE)</f>
        <v>0</v>
      </c>
      <c r="G163" s="209">
        <f>VLOOKUP($A163,Table2[[#All],[No]:[Which Group Does Student Participate In?
(optional)]],23,FALSE)</f>
        <v>0</v>
      </c>
      <c r="H163" s="29"/>
      <c r="I163" s="29"/>
      <c r="J163" s="29"/>
      <c r="K163" s="29"/>
      <c r="L163" s="29"/>
      <c r="M163" s="29"/>
      <c r="N163" s="29"/>
      <c r="O163" s="29"/>
      <c r="P163" s="29"/>
      <c r="Q163" s="29"/>
      <c r="R163" s="29"/>
      <c r="S163" s="9"/>
      <c r="T163" s="9"/>
      <c r="U163" s="9"/>
      <c r="V163" s="9"/>
      <c r="W163" s="9"/>
      <c r="X163" s="9"/>
      <c r="Y163" s="9"/>
      <c r="Z163" s="9"/>
      <c r="AA163" s="9"/>
      <c r="AB163" s="9"/>
      <c r="AC163" s="9"/>
      <c r="AD163" s="9"/>
      <c r="AE163" s="9"/>
      <c r="AF163" s="9"/>
      <c r="AG163" s="9"/>
      <c r="AH163" s="9"/>
      <c r="AI163" s="9"/>
      <c r="AJ163" s="9"/>
      <c r="AK163" s="9"/>
      <c r="AL163" s="9"/>
      <c r="AM163" s="11">
        <f t="shared" si="8"/>
        <v>0</v>
      </c>
      <c r="AN163" s="11">
        <f t="shared" si="6"/>
        <v>0</v>
      </c>
      <c r="AO163" s="47" t="e">
        <f t="shared" si="7"/>
        <v>#DIV/0!</v>
      </c>
    </row>
    <row r="164" spans="1:41" x14ac:dyDescent="0.25">
      <c r="A164" s="10">
        <v>163</v>
      </c>
      <c r="B164" s="11">
        <f>VLOOKUP($A164,Table2[[No]:[Date Student Last Attended Program
(mm/dd/yyyy)]],2,FALSE)</f>
        <v>0</v>
      </c>
      <c r="C164" s="11">
        <f>VLOOKUP($A164,Table2[[No]:[Date Student Last Attended Program
(mm/dd/yyyy)]],4,FALSE)</f>
        <v>0</v>
      </c>
      <c r="D164" s="11">
        <f>VLOOKUP($A164,Table2[[No]:[Date Student Last Attended Program
(mm/dd/yyyy)]],14,FALSE)</f>
        <v>0</v>
      </c>
      <c r="E164" s="207">
        <f>VLOOKUP($A164,Table2[[No]:[Date Student Last Attended Program
(mm/dd/yyyy)]],17,FALSE)</f>
        <v>0</v>
      </c>
      <c r="F164" s="207">
        <f>VLOOKUP($A164,Table2[[No]:[Date Student Last Attended Program
(mm/dd/yyyy)]],18,FALSE)</f>
        <v>0</v>
      </c>
      <c r="G164" s="209">
        <f>VLOOKUP($A164,Table2[[#All],[No]:[Which Group Does Student Participate In?
(optional)]],23,FALSE)</f>
        <v>0</v>
      </c>
      <c r="H164" s="29"/>
      <c r="I164" s="29"/>
      <c r="J164" s="29"/>
      <c r="K164" s="29"/>
      <c r="L164" s="29"/>
      <c r="M164" s="29"/>
      <c r="N164" s="29"/>
      <c r="O164" s="29"/>
      <c r="P164" s="29"/>
      <c r="Q164" s="29"/>
      <c r="R164" s="29"/>
      <c r="S164" s="9"/>
      <c r="T164" s="9"/>
      <c r="U164" s="9"/>
      <c r="V164" s="9"/>
      <c r="W164" s="9"/>
      <c r="X164" s="9"/>
      <c r="Y164" s="9"/>
      <c r="Z164" s="9"/>
      <c r="AA164" s="9"/>
      <c r="AB164" s="9"/>
      <c r="AC164" s="9"/>
      <c r="AD164" s="9"/>
      <c r="AE164" s="9"/>
      <c r="AF164" s="9"/>
      <c r="AG164" s="9"/>
      <c r="AH164" s="9"/>
      <c r="AI164" s="9"/>
      <c r="AJ164" s="9"/>
      <c r="AK164" s="9"/>
      <c r="AL164" s="9"/>
      <c r="AM164" s="11">
        <f t="shared" si="8"/>
        <v>0</v>
      </c>
      <c r="AN164" s="11">
        <f t="shared" si="6"/>
        <v>0</v>
      </c>
      <c r="AO164" s="47" t="e">
        <f t="shared" si="7"/>
        <v>#DIV/0!</v>
      </c>
    </row>
    <row r="165" spans="1:41" x14ac:dyDescent="0.25">
      <c r="A165" s="10">
        <v>164</v>
      </c>
      <c r="B165" s="11">
        <f>VLOOKUP($A165,Table2[[No]:[Date Student Last Attended Program
(mm/dd/yyyy)]],2,FALSE)</f>
        <v>0</v>
      </c>
      <c r="C165" s="11">
        <f>VLOOKUP($A165,Table2[[No]:[Date Student Last Attended Program
(mm/dd/yyyy)]],4,FALSE)</f>
        <v>0</v>
      </c>
      <c r="D165" s="11">
        <f>VLOOKUP($A165,Table2[[No]:[Date Student Last Attended Program
(mm/dd/yyyy)]],14,FALSE)</f>
        <v>0</v>
      </c>
      <c r="E165" s="207">
        <f>VLOOKUP($A165,Table2[[No]:[Date Student Last Attended Program
(mm/dd/yyyy)]],17,FALSE)</f>
        <v>0</v>
      </c>
      <c r="F165" s="207">
        <f>VLOOKUP($A165,Table2[[No]:[Date Student Last Attended Program
(mm/dd/yyyy)]],18,FALSE)</f>
        <v>0</v>
      </c>
      <c r="G165" s="209">
        <f>VLOOKUP($A165,Table2[[#All],[No]:[Which Group Does Student Participate In?
(optional)]],23,FALSE)</f>
        <v>0</v>
      </c>
      <c r="H165" s="29"/>
      <c r="I165" s="29"/>
      <c r="J165" s="29"/>
      <c r="K165" s="29"/>
      <c r="L165" s="29"/>
      <c r="M165" s="29"/>
      <c r="N165" s="29"/>
      <c r="O165" s="29"/>
      <c r="P165" s="29"/>
      <c r="Q165" s="29"/>
      <c r="R165" s="29"/>
      <c r="S165" s="9"/>
      <c r="T165" s="9"/>
      <c r="U165" s="9"/>
      <c r="V165" s="9"/>
      <c r="W165" s="9"/>
      <c r="X165" s="9"/>
      <c r="Y165" s="9"/>
      <c r="Z165" s="9"/>
      <c r="AA165" s="9"/>
      <c r="AB165" s="9"/>
      <c r="AC165" s="9"/>
      <c r="AD165" s="9"/>
      <c r="AE165" s="9"/>
      <c r="AF165" s="9"/>
      <c r="AG165" s="9"/>
      <c r="AH165" s="9"/>
      <c r="AI165" s="9"/>
      <c r="AJ165" s="9"/>
      <c r="AK165" s="9"/>
      <c r="AL165" s="9"/>
      <c r="AM165" s="11">
        <f t="shared" si="8"/>
        <v>0</v>
      </c>
      <c r="AN165" s="11">
        <f t="shared" si="6"/>
        <v>0</v>
      </c>
      <c r="AO165" s="47" t="e">
        <f t="shared" si="7"/>
        <v>#DIV/0!</v>
      </c>
    </row>
    <row r="166" spans="1:41" x14ac:dyDescent="0.25">
      <c r="A166" s="10">
        <v>165</v>
      </c>
      <c r="B166" s="11">
        <f>VLOOKUP($A166,Table2[[No]:[Date Student Last Attended Program
(mm/dd/yyyy)]],2,FALSE)</f>
        <v>0</v>
      </c>
      <c r="C166" s="11">
        <f>VLOOKUP($A166,Table2[[No]:[Date Student Last Attended Program
(mm/dd/yyyy)]],4,FALSE)</f>
        <v>0</v>
      </c>
      <c r="D166" s="11">
        <f>VLOOKUP($A166,Table2[[No]:[Date Student Last Attended Program
(mm/dd/yyyy)]],14,FALSE)</f>
        <v>0</v>
      </c>
      <c r="E166" s="207">
        <f>VLOOKUP($A166,Table2[[No]:[Date Student Last Attended Program
(mm/dd/yyyy)]],17,FALSE)</f>
        <v>0</v>
      </c>
      <c r="F166" s="207">
        <f>VLOOKUP($A166,Table2[[No]:[Date Student Last Attended Program
(mm/dd/yyyy)]],18,FALSE)</f>
        <v>0</v>
      </c>
      <c r="G166" s="209">
        <f>VLOOKUP($A166,Table2[[#All],[No]:[Which Group Does Student Participate In?
(optional)]],23,FALSE)</f>
        <v>0</v>
      </c>
      <c r="H166" s="29"/>
      <c r="I166" s="29"/>
      <c r="J166" s="29"/>
      <c r="K166" s="29"/>
      <c r="L166" s="29"/>
      <c r="M166" s="29"/>
      <c r="N166" s="29"/>
      <c r="O166" s="29"/>
      <c r="P166" s="29"/>
      <c r="Q166" s="29"/>
      <c r="R166" s="29"/>
      <c r="S166" s="9"/>
      <c r="T166" s="9"/>
      <c r="U166" s="9"/>
      <c r="V166" s="9"/>
      <c r="W166" s="9"/>
      <c r="X166" s="9"/>
      <c r="Y166" s="9"/>
      <c r="Z166" s="9"/>
      <c r="AA166" s="9"/>
      <c r="AB166" s="9"/>
      <c r="AC166" s="9"/>
      <c r="AD166" s="9"/>
      <c r="AE166" s="9"/>
      <c r="AF166" s="9"/>
      <c r="AG166" s="9"/>
      <c r="AH166" s="9"/>
      <c r="AI166" s="9"/>
      <c r="AJ166" s="9"/>
      <c r="AK166" s="9"/>
      <c r="AL166" s="9"/>
      <c r="AM166" s="11">
        <f t="shared" si="8"/>
        <v>0</v>
      </c>
      <c r="AN166" s="11">
        <f t="shared" si="6"/>
        <v>0</v>
      </c>
      <c r="AO166" s="47" t="e">
        <f t="shared" si="7"/>
        <v>#DIV/0!</v>
      </c>
    </row>
    <row r="167" spans="1:41" x14ac:dyDescent="0.25">
      <c r="A167" s="10">
        <v>166</v>
      </c>
      <c r="B167" s="11">
        <f>VLOOKUP($A167,Table2[[No]:[Date Student Last Attended Program
(mm/dd/yyyy)]],2,FALSE)</f>
        <v>0</v>
      </c>
      <c r="C167" s="11">
        <f>VLOOKUP($A167,Table2[[No]:[Date Student Last Attended Program
(mm/dd/yyyy)]],4,FALSE)</f>
        <v>0</v>
      </c>
      <c r="D167" s="11">
        <f>VLOOKUP($A167,Table2[[No]:[Date Student Last Attended Program
(mm/dd/yyyy)]],14,FALSE)</f>
        <v>0</v>
      </c>
      <c r="E167" s="207">
        <f>VLOOKUP($A167,Table2[[No]:[Date Student Last Attended Program
(mm/dd/yyyy)]],17,FALSE)</f>
        <v>0</v>
      </c>
      <c r="F167" s="207">
        <f>VLOOKUP($A167,Table2[[No]:[Date Student Last Attended Program
(mm/dd/yyyy)]],18,FALSE)</f>
        <v>0</v>
      </c>
      <c r="G167" s="209">
        <f>VLOOKUP($A167,Table2[[#All],[No]:[Which Group Does Student Participate In?
(optional)]],23,FALSE)</f>
        <v>0</v>
      </c>
      <c r="H167" s="29"/>
      <c r="I167" s="29"/>
      <c r="J167" s="29"/>
      <c r="K167" s="29"/>
      <c r="L167" s="29"/>
      <c r="M167" s="29"/>
      <c r="N167" s="29"/>
      <c r="O167" s="29"/>
      <c r="P167" s="29"/>
      <c r="Q167" s="29"/>
      <c r="R167" s="29"/>
      <c r="S167" s="9"/>
      <c r="T167" s="9"/>
      <c r="U167" s="9"/>
      <c r="V167" s="9"/>
      <c r="W167" s="9"/>
      <c r="X167" s="9"/>
      <c r="Y167" s="9"/>
      <c r="Z167" s="9"/>
      <c r="AA167" s="9"/>
      <c r="AB167" s="9"/>
      <c r="AC167" s="9"/>
      <c r="AD167" s="9"/>
      <c r="AE167" s="9"/>
      <c r="AF167" s="9"/>
      <c r="AG167" s="9"/>
      <c r="AH167" s="9"/>
      <c r="AI167" s="9"/>
      <c r="AJ167" s="9"/>
      <c r="AK167" s="9"/>
      <c r="AL167" s="9"/>
      <c r="AM167" s="11">
        <f t="shared" si="8"/>
        <v>0</v>
      </c>
      <c r="AN167" s="11">
        <f t="shared" si="6"/>
        <v>0</v>
      </c>
      <c r="AO167" s="47" t="e">
        <f t="shared" si="7"/>
        <v>#DIV/0!</v>
      </c>
    </row>
    <row r="168" spans="1:41" x14ac:dyDescent="0.25">
      <c r="A168" s="10">
        <v>167</v>
      </c>
      <c r="B168" s="11">
        <f>VLOOKUP($A168,Table2[[No]:[Date Student Last Attended Program
(mm/dd/yyyy)]],2,FALSE)</f>
        <v>0</v>
      </c>
      <c r="C168" s="11">
        <f>VLOOKUP($A168,Table2[[No]:[Date Student Last Attended Program
(mm/dd/yyyy)]],4,FALSE)</f>
        <v>0</v>
      </c>
      <c r="D168" s="11">
        <f>VLOOKUP($A168,Table2[[No]:[Date Student Last Attended Program
(mm/dd/yyyy)]],14,FALSE)</f>
        <v>0</v>
      </c>
      <c r="E168" s="207">
        <f>VLOOKUP($A168,Table2[[No]:[Date Student Last Attended Program
(mm/dd/yyyy)]],17,FALSE)</f>
        <v>0</v>
      </c>
      <c r="F168" s="207">
        <f>VLOOKUP($A168,Table2[[No]:[Date Student Last Attended Program
(mm/dd/yyyy)]],18,FALSE)</f>
        <v>0</v>
      </c>
      <c r="G168" s="209">
        <f>VLOOKUP($A168,Table2[[#All],[No]:[Which Group Does Student Participate In?
(optional)]],23,FALSE)</f>
        <v>0</v>
      </c>
      <c r="H168" s="29"/>
      <c r="I168" s="29"/>
      <c r="J168" s="29"/>
      <c r="K168" s="29"/>
      <c r="L168" s="29"/>
      <c r="M168" s="29"/>
      <c r="N168" s="29"/>
      <c r="O168" s="29"/>
      <c r="P168" s="29"/>
      <c r="Q168" s="29"/>
      <c r="R168" s="29"/>
      <c r="S168" s="9"/>
      <c r="T168" s="9"/>
      <c r="U168" s="9"/>
      <c r="V168" s="9"/>
      <c r="W168" s="9"/>
      <c r="X168" s="9"/>
      <c r="Y168" s="9"/>
      <c r="Z168" s="9"/>
      <c r="AA168" s="9"/>
      <c r="AB168" s="9"/>
      <c r="AC168" s="9"/>
      <c r="AD168" s="9"/>
      <c r="AE168" s="9"/>
      <c r="AF168" s="9"/>
      <c r="AG168" s="9"/>
      <c r="AH168" s="9"/>
      <c r="AI168" s="9"/>
      <c r="AJ168" s="9"/>
      <c r="AK168" s="9"/>
      <c r="AL168" s="9"/>
      <c r="AM168" s="11">
        <f t="shared" si="8"/>
        <v>0</v>
      </c>
      <c r="AN168" s="11">
        <f t="shared" si="6"/>
        <v>0</v>
      </c>
      <c r="AO168" s="47" t="e">
        <f t="shared" si="7"/>
        <v>#DIV/0!</v>
      </c>
    </row>
    <row r="169" spans="1:41" x14ac:dyDescent="0.25">
      <c r="A169" s="10">
        <v>168</v>
      </c>
      <c r="B169" s="11">
        <f>VLOOKUP($A169,Table2[[No]:[Date Student Last Attended Program
(mm/dd/yyyy)]],2,FALSE)</f>
        <v>0</v>
      </c>
      <c r="C169" s="11">
        <f>VLOOKUP($A169,Table2[[No]:[Date Student Last Attended Program
(mm/dd/yyyy)]],4,FALSE)</f>
        <v>0</v>
      </c>
      <c r="D169" s="11">
        <f>VLOOKUP($A169,Table2[[No]:[Date Student Last Attended Program
(mm/dd/yyyy)]],14,FALSE)</f>
        <v>0</v>
      </c>
      <c r="E169" s="207">
        <f>VLOOKUP($A169,Table2[[No]:[Date Student Last Attended Program
(mm/dd/yyyy)]],17,FALSE)</f>
        <v>0</v>
      </c>
      <c r="F169" s="207">
        <f>VLOOKUP($A169,Table2[[No]:[Date Student Last Attended Program
(mm/dd/yyyy)]],18,FALSE)</f>
        <v>0</v>
      </c>
      <c r="G169" s="209">
        <f>VLOOKUP($A169,Table2[[#All],[No]:[Which Group Does Student Participate In?
(optional)]],23,FALSE)</f>
        <v>0</v>
      </c>
      <c r="H169" s="29"/>
      <c r="I169" s="29"/>
      <c r="J169" s="29"/>
      <c r="K169" s="29"/>
      <c r="L169" s="29"/>
      <c r="M169" s="29"/>
      <c r="N169" s="29"/>
      <c r="O169" s="29"/>
      <c r="P169" s="29"/>
      <c r="Q169" s="29"/>
      <c r="R169" s="29"/>
      <c r="S169" s="9"/>
      <c r="T169" s="9"/>
      <c r="U169" s="9"/>
      <c r="V169" s="9"/>
      <c r="W169" s="9"/>
      <c r="X169" s="9"/>
      <c r="Y169" s="9"/>
      <c r="Z169" s="9"/>
      <c r="AA169" s="9"/>
      <c r="AB169" s="9"/>
      <c r="AC169" s="9"/>
      <c r="AD169" s="9"/>
      <c r="AE169" s="9"/>
      <c r="AF169" s="9"/>
      <c r="AG169" s="9"/>
      <c r="AH169" s="9"/>
      <c r="AI169" s="9"/>
      <c r="AJ169" s="9"/>
      <c r="AK169" s="9"/>
      <c r="AL169" s="9"/>
      <c r="AM169" s="11">
        <f t="shared" si="8"/>
        <v>0</v>
      </c>
      <c r="AN169" s="11">
        <f t="shared" si="6"/>
        <v>0</v>
      </c>
      <c r="AO169" s="47" t="e">
        <f t="shared" si="7"/>
        <v>#DIV/0!</v>
      </c>
    </row>
    <row r="170" spans="1:41" x14ac:dyDescent="0.25">
      <c r="A170" s="10">
        <v>169</v>
      </c>
      <c r="B170" s="11">
        <f>VLOOKUP($A170,Table2[[No]:[Date Student Last Attended Program
(mm/dd/yyyy)]],2,FALSE)</f>
        <v>0</v>
      </c>
      <c r="C170" s="11">
        <f>VLOOKUP($A170,Table2[[No]:[Date Student Last Attended Program
(mm/dd/yyyy)]],4,FALSE)</f>
        <v>0</v>
      </c>
      <c r="D170" s="11">
        <f>VLOOKUP($A170,Table2[[No]:[Date Student Last Attended Program
(mm/dd/yyyy)]],14,FALSE)</f>
        <v>0</v>
      </c>
      <c r="E170" s="207">
        <f>VLOOKUP($A170,Table2[[No]:[Date Student Last Attended Program
(mm/dd/yyyy)]],17,FALSE)</f>
        <v>0</v>
      </c>
      <c r="F170" s="207">
        <f>VLOOKUP($A170,Table2[[No]:[Date Student Last Attended Program
(mm/dd/yyyy)]],18,FALSE)</f>
        <v>0</v>
      </c>
      <c r="G170" s="209">
        <f>VLOOKUP($A170,Table2[[#All],[No]:[Which Group Does Student Participate In?
(optional)]],23,FALSE)</f>
        <v>0</v>
      </c>
      <c r="H170" s="29"/>
      <c r="I170" s="29"/>
      <c r="J170" s="29"/>
      <c r="K170" s="29"/>
      <c r="L170" s="29"/>
      <c r="M170" s="29"/>
      <c r="N170" s="29"/>
      <c r="O170" s="29"/>
      <c r="P170" s="29"/>
      <c r="Q170" s="29"/>
      <c r="R170" s="29"/>
      <c r="S170" s="9"/>
      <c r="T170" s="9"/>
      <c r="U170" s="9"/>
      <c r="V170" s="9"/>
      <c r="W170" s="9"/>
      <c r="X170" s="9"/>
      <c r="Y170" s="9"/>
      <c r="Z170" s="9"/>
      <c r="AA170" s="9"/>
      <c r="AB170" s="9"/>
      <c r="AC170" s="9"/>
      <c r="AD170" s="9"/>
      <c r="AE170" s="9"/>
      <c r="AF170" s="9"/>
      <c r="AG170" s="9"/>
      <c r="AH170" s="9"/>
      <c r="AI170" s="9"/>
      <c r="AJ170" s="9"/>
      <c r="AK170" s="9"/>
      <c r="AL170" s="9"/>
      <c r="AM170" s="11">
        <f t="shared" si="8"/>
        <v>0</v>
      </c>
      <c r="AN170" s="11">
        <f t="shared" si="6"/>
        <v>0</v>
      </c>
      <c r="AO170" s="47" t="e">
        <f t="shared" si="7"/>
        <v>#DIV/0!</v>
      </c>
    </row>
    <row r="171" spans="1:41" x14ac:dyDescent="0.25">
      <c r="A171" s="10">
        <v>170</v>
      </c>
      <c r="B171" s="11">
        <f>VLOOKUP($A171,Table2[[No]:[Date Student Last Attended Program
(mm/dd/yyyy)]],2,FALSE)</f>
        <v>0</v>
      </c>
      <c r="C171" s="11">
        <f>VLOOKUP($A171,Table2[[No]:[Date Student Last Attended Program
(mm/dd/yyyy)]],4,FALSE)</f>
        <v>0</v>
      </c>
      <c r="D171" s="11">
        <f>VLOOKUP($A171,Table2[[No]:[Date Student Last Attended Program
(mm/dd/yyyy)]],14,FALSE)</f>
        <v>0</v>
      </c>
      <c r="E171" s="207">
        <f>VLOOKUP($A171,Table2[[No]:[Date Student Last Attended Program
(mm/dd/yyyy)]],17,FALSE)</f>
        <v>0</v>
      </c>
      <c r="F171" s="207">
        <f>VLOOKUP($A171,Table2[[No]:[Date Student Last Attended Program
(mm/dd/yyyy)]],18,FALSE)</f>
        <v>0</v>
      </c>
      <c r="G171" s="209">
        <f>VLOOKUP($A171,Table2[[#All],[No]:[Which Group Does Student Participate In?
(optional)]],23,FALSE)</f>
        <v>0</v>
      </c>
      <c r="H171" s="29"/>
      <c r="I171" s="29"/>
      <c r="J171" s="29"/>
      <c r="K171" s="29"/>
      <c r="L171" s="29"/>
      <c r="M171" s="29"/>
      <c r="N171" s="29"/>
      <c r="O171" s="29"/>
      <c r="P171" s="29"/>
      <c r="Q171" s="29"/>
      <c r="R171" s="29"/>
      <c r="S171" s="9"/>
      <c r="T171" s="9"/>
      <c r="U171" s="9"/>
      <c r="V171" s="9"/>
      <c r="W171" s="9"/>
      <c r="X171" s="9"/>
      <c r="Y171" s="9"/>
      <c r="Z171" s="9"/>
      <c r="AA171" s="9"/>
      <c r="AB171" s="9"/>
      <c r="AC171" s="9"/>
      <c r="AD171" s="9"/>
      <c r="AE171" s="9"/>
      <c r="AF171" s="9"/>
      <c r="AG171" s="9"/>
      <c r="AH171" s="9"/>
      <c r="AI171" s="9"/>
      <c r="AJ171" s="9"/>
      <c r="AK171" s="9"/>
      <c r="AL171" s="9"/>
      <c r="AM171" s="11">
        <f t="shared" si="8"/>
        <v>0</v>
      </c>
      <c r="AN171" s="11">
        <f t="shared" si="6"/>
        <v>0</v>
      </c>
      <c r="AO171" s="47" t="e">
        <f t="shared" si="7"/>
        <v>#DIV/0!</v>
      </c>
    </row>
    <row r="172" spans="1:41" x14ac:dyDescent="0.25">
      <c r="A172" s="10">
        <v>171</v>
      </c>
      <c r="B172" s="11">
        <f>VLOOKUP($A172,Table2[[No]:[Date Student Last Attended Program
(mm/dd/yyyy)]],2,FALSE)</f>
        <v>0</v>
      </c>
      <c r="C172" s="11">
        <f>VLOOKUP($A172,Table2[[No]:[Date Student Last Attended Program
(mm/dd/yyyy)]],4,FALSE)</f>
        <v>0</v>
      </c>
      <c r="D172" s="11">
        <f>VLOOKUP($A172,Table2[[No]:[Date Student Last Attended Program
(mm/dd/yyyy)]],14,FALSE)</f>
        <v>0</v>
      </c>
      <c r="E172" s="207">
        <f>VLOOKUP($A172,Table2[[No]:[Date Student Last Attended Program
(mm/dd/yyyy)]],17,FALSE)</f>
        <v>0</v>
      </c>
      <c r="F172" s="207">
        <f>VLOOKUP($A172,Table2[[No]:[Date Student Last Attended Program
(mm/dd/yyyy)]],18,FALSE)</f>
        <v>0</v>
      </c>
      <c r="G172" s="209">
        <f>VLOOKUP($A172,Table2[[#All],[No]:[Which Group Does Student Participate In?
(optional)]],23,FALSE)</f>
        <v>0</v>
      </c>
      <c r="H172" s="29"/>
      <c r="I172" s="29"/>
      <c r="J172" s="29"/>
      <c r="K172" s="29"/>
      <c r="L172" s="29"/>
      <c r="M172" s="29"/>
      <c r="N172" s="29"/>
      <c r="O172" s="29"/>
      <c r="P172" s="29"/>
      <c r="Q172" s="29"/>
      <c r="R172" s="29"/>
      <c r="S172" s="9"/>
      <c r="T172" s="9"/>
      <c r="U172" s="9"/>
      <c r="V172" s="9"/>
      <c r="W172" s="9"/>
      <c r="X172" s="9"/>
      <c r="Y172" s="9"/>
      <c r="Z172" s="9"/>
      <c r="AA172" s="9"/>
      <c r="AB172" s="9"/>
      <c r="AC172" s="9"/>
      <c r="AD172" s="9"/>
      <c r="AE172" s="9"/>
      <c r="AF172" s="9"/>
      <c r="AG172" s="9"/>
      <c r="AH172" s="9"/>
      <c r="AI172" s="9"/>
      <c r="AJ172" s="9"/>
      <c r="AK172" s="9"/>
      <c r="AL172" s="9"/>
      <c r="AM172" s="11">
        <f t="shared" si="8"/>
        <v>0</v>
      </c>
      <c r="AN172" s="11">
        <f t="shared" si="6"/>
        <v>0</v>
      </c>
      <c r="AO172" s="47" t="e">
        <f t="shared" si="7"/>
        <v>#DIV/0!</v>
      </c>
    </row>
    <row r="173" spans="1:41" x14ac:dyDescent="0.25">
      <c r="A173" s="10">
        <v>172</v>
      </c>
      <c r="B173" s="11">
        <f>VLOOKUP($A173,Table2[[No]:[Date Student Last Attended Program
(mm/dd/yyyy)]],2,FALSE)</f>
        <v>0</v>
      </c>
      <c r="C173" s="11">
        <f>VLOOKUP($A173,Table2[[No]:[Date Student Last Attended Program
(mm/dd/yyyy)]],4,FALSE)</f>
        <v>0</v>
      </c>
      <c r="D173" s="11">
        <f>VLOOKUP($A173,Table2[[No]:[Date Student Last Attended Program
(mm/dd/yyyy)]],14,FALSE)</f>
        <v>0</v>
      </c>
      <c r="E173" s="207">
        <f>VLOOKUP($A173,Table2[[No]:[Date Student Last Attended Program
(mm/dd/yyyy)]],17,FALSE)</f>
        <v>0</v>
      </c>
      <c r="F173" s="207">
        <f>VLOOKUP($A173,Table2[[No]:[Date Student Last Attended Program
(mm/dd/yyyy)]],18,FALSE)</f>
        <v>0</v>
      </c>
      <c r="G173" s="209">
        <f>VLOOKUP($A173,Table2[[#All],[No]:[Which Group Does Student Participate In?
(optional)]],23,FALSE)</f>
        <v>0</v>
      </c>
      <c r="H173" s="29"/>
      <c r="I173" s="29"/>
      <c r="J173" s="29"/>
      <c r="K173" s="29"/>
      <c r="L173" s="29"/>
      <c r="M173" s="29"/>
      <c r="N173" s="29"/>
      <c r="O173" s="29"/>
      <c r="P173" s="29"/>
      <c r="Q173" s="29"/>
      <c r="R173" s="29"/>
      <c r="S173" s="9"/>
      <c r="T173" s="9"/>
      <c r="U173" s="9"/>
      <c r="V173" s="9"/>
      <c r="W173" s="9"/>
      <c r="X173" s="9"/>
      <c r="Y173" s="9"/>
      <c r="Z173" s="9"/>
      <c r="AA173" s="9"/>
      <c r="AB173" s="9"/>
      <c r="AC173" s="9"/>
      <c r="AD173" s="9"/>
      <c r="AE173" s="9"/>
      <c r="AF173" s="9"/>
      <c r="AG173" s="9"/>
      <c r="AH173" s="9"/>
      <c r="AI173" s="9"/>
      <c r="AJ173" s="9"/>
      <c r="AK173" s="9"/>
      <c r="AL173" s="9"/>
      <c r="AM173" s="11">
        <f t="shared" si="8"/>
        <v>0</v>
      </c>
      <c r="AN173" s="11">
        <f t="shared" si="6"/>
        <v>0</v>
      </c>
      <c r="AO173" s="47" t="e">
        <f t="shared" si="7"/>
        <v>#DIV/0!</v>
      </c>
    </row>
    <row r="174" spans="1:41" x14ac:dyDescent="0.25">
      <c r="A174" s="10">
        <v>173</v>
      </c>
      <c r="B174" s="11">
        <f>VLOOKUP($A174,Table2[[No]:[Date Student Last Attended Program
(mm/dd/yyyy)]],2,FALSE)</f>
        <v>0</v>
      </c>
      <c r="C174" s="11">
        <f>VLOOKUP($A174,Table2[[No]:[Date Student Last Attended Program
(mm/dd/yyyy)]],4,FALSE)</f>
        <v>0</v>
      </c>
      <c r="D174" s="11">
        <f>VLOOKUP($A174,Table2[[No]:[Date Student Last Attended Program
(mm/dd/yyyy)]],14,FALSE)</f>
        <v>0</v>
      </c>
      <c r="E174" s="207">
        <f>VLOOKUP($A174,Table2[[No]:[Date Student Last Attended Program
(mm/dd/yyyy)]],17,FALSE)</f>
        <v>0</v>
      </c>
      <c r="F174" s="207">
        <f>VLOOKUP($A174,Table2[[No]:[Date Student Last Attended Program
(mm/dd/yyyy)]],18,FALSE)</f>
        <v>0</v>
      </c>
      <c r="G174" s="209">
        <f>VLOOKUP($A174,Table2[[#All],[No]:[Which Group Does Student Participate In?
(optional)]],23,FALSE)</f>
        <v>0</v>
      </c>
      <c r="H174" s="29"/>
      <c r="I174" s="29"/>
      <c r="J174" s="29"/>
      <c r="K174" s="29"/>
      <c r="L174" s="29"/>
      <c r="M174" s="29"/>
      <c r="N174" s="29"/>
      <c r="O174" s="29"/>
      <c r="P174" s="29"/>
      <c r="Q174" s="29"/>
      <c r="R174" s="29"/>
      <c r="S174" s="9"/>
      <c r="T174" s="9"/>
      <c r="U174" s="9"/>
      <c r="V174" s="9"/>
      <c r="W174" s="9"/>
      <c r="X174" s="9"/>
      <c r="Y174" s="9"/>
      <c r="Z174" s="9"/>
      <c r="AA174" s="9"/>
      <c r="AB174" s="9"/>
      <c r="AC174" s="9"/>
      <c r="AD174" s="9"/>
      <c r="AE174" s="9"/>
      <c r="AF174" s="9"/>
      <c r="AG174" s="9"/>
      <c r="AH174" s="9"/>
      <c r="AI174" s="9"/>
      <c r="AJ174" s="9"/>
      <c r="AK174" s="9"/>
      <c r="AL174" s="9"/>
      <c r="AM174" s="11">
        <f t="shared" si="8"/>
        <v>0</v>
      </c>
      <c r="AN174" s="11">
        <f t="shared" si="6"/>
        <v>0</v>
      </c>
      <c r="AO174" s="47" t="e">
        <f t="shared" si="7"/>
        <v>#DIV/0!</v>
      </c>
    </row>
    <row r="175" spans="1:41" x14ac:dyDescent="0.25">
      <c r="A175" s="10">
        <v>174</v>
      </c>
      <c r="B175" s="11">
        <f>VLOOKUP($A175,Table2[[No]:[Date Student Last Attended Program
(mm/dd/yyyy)]],2,FALSE)</f>
        <v>0</v>
      </c>
      <c r="C175" s="11">
        <f>VLOOKUP($A175,Table2[[No]:[Date Student Last Attended Program
(mm/dd/yyyy)]],4,FALSE)</f>
        <v>0</v>
      </c>
      <c r="D175" s="11">
        <f>VLOOKUP($A175,Table2[[No]:[Date Student Last Attended Program
(mm/dd/yyyy)]],14,FALSE)</f>
        <v>0</v>
      </c>
      <c r="E175" s="207">
        <f>VLOOKUP($A175,Table2[[No]:[Date Student Last Attended Program
(mm/dd/yyyy)]],17,FALSE)</f>
        <v>0</v>
      </c>
      <c r="F175" s="207">
        <f>VLOOKUP($A175,Table2[[No]:[Date Student Last Attended Program
(mm/dd/yyyy)]],18,FALSE)</f>
        <v>0</v>
      </c>
      <c r="G175" s="209">
        <f>VLOOKUP($A175,Table2[[#All],[No]:[Which Group Does Student Participate In?
(optional)]],23,FALSE)</f>
        <v>0</v>
      </c>
      <c r="H175" s="29"/>
      <c r="I175" s="29"/>
      <c r="J175" s="29"/>
      <c r="K175" s="29"/>
      <c r="L175" s="29"/>
      <c r="M175" s="29"/>
      <c r="N175" s="29"/>
      <c r="O175" s="29"/>
      <c r="P175" s="29"/>
      <c r="Q175" s="29"/>
      <c r="R175" s="29"/>
      <c r="S175" s="9"/>
      <c r="T175" s="9"/>
      <c r="U175" s="9"/>
      <c r="V175" s="9"/>
      <c r="W175" s="9"/>
      <c r="X175" s="9"/>
      <c r="Y175" s="9"/>
      <c r="Z175" s="9"/>
      <c r="AA175" s="9"/>
      <c r="AB175" s="9"/>
      <c r="AC175" s="9"/>
      <c r="AD175" s="9"/>
      <c r="AE175" s="9"/>
      <c r="AF175" s="9"/>
      <c r="AG175" s="9"/>
      <c r="AH175" s="9"/>
      <c r="AI175" s="9"/>
      <c r="AJ175" s="9"/>
      <c r="AK175" s="9"/>
      <c r="AL175" s="9"/>
      <c r="AM175" s="11">
        <f t="shared" si="8"/>
        <v>0</v>
      </c>
      <c r="AN175" s="11">
        <f t="shared" si="6"/>
        <v>0</v>
      </c>
      <c r="AO175" s="47" t="e">
        <f t="shared" si="7"/>
        <v>#DIV/0!</v>
      </c>
    </row>
    <row r="176" spans="1:41" x14ac:dyDescent="0.25">
      <c r="A176" s="10">
        <v>175</v>
      </c>
      <c r="B176" s="11">
        <f>VLOOKUP($A176,Table2[[No]:[Date Student Last Attended Program
(mm/dd/yyyy)]],2,FALSE)</f>
        <v>0</v>
      </c>
      <c r="C176" s="11">
        <f>VLOOKUP($A176,Table2[[No]:[Date Student Last Attended Program
(mm/dd/yyyy)]],4,FALSE)</f>
        <v>0</v>
      </c>
      <c r="D176" s="11">
        <f>VLOOKUP($A176,Table2[[No]:[Date Student Last Attended Program
(mm/dd/yyyy)]],14,FALSE)</f>
        <v>0</v>
      </c>
      <c r="E176" s="207">
        <f>VLOOKUP($A176,Table2[[No]:[Date Student Last Attended Program
(mm/dd/yyyy)]],17,FALSE)</f>
        <v>0</v>
      </c>
      <c r="F176" s="207">
        <f>VLOOKUP($A176,Table2[[No]:[Date Student Last Attended Program
(mm/dd/yyyy)]],18,FALSE)</f>
        <v>0</v>
      </c>
      <c r="G176" s="209">
        <f>VLOOKUP($A176,Table2[[#All],[No]:[Which Group Does Student Participate In?
(optional)]],23,FALSE)</f>
        <v>0</v>
      </c>
      <c r="H176" s="29"/>
      <c r="I176" s="29"/>
      <c r="J176" s="29"/>
      <c r="K176" s="29"/>
      <c r="L176" s="29"/>
      <c r="M176" s="29"/>
      <c r="N176" s="29"/>
      <c r="O176" s="29"/>
      <c r="P176" s="29"/>
      <c r="Q176" s="29"/>
      <c r="R176" s="29"/>
      <c r="S176" s="9"/>
      <c r="T176" s="9"/>
      <c r="U176" s="9"/>
      <c r="V176" s="9"/>
      <c r="W176" s="9"/>
      <c r="X176" s="9"/>
      <c r="Y176" s="9"/>
      <c r="Z176" s="9"/>
      <c r="AA176" s="9"/>
      <c r="AB176" s="9"/>
      <c r="AC176" s="9"/>
      <c r="AD176" s="9"/>
      <c r="AE176" s="9"/>
      <c r="AF176" s="9"/>
      <c r="AG176" s="9"/>
      <c r="AH176" s="9"/>
      <c r="AI176" s="9"/>
      <c r="AJ176" s="9"/>
      <c r="AK176" s="9"/>
      <c r="AL176" s="9"/>
      <c r="AM176" s="11">
        <f t="shared" si="8"/>
        <v>0</v>
      </c>
      <c r="AN176" s="11">
        <f t="shared" si="6"/>
        <v>0</v>
      </c>
      <c r="AO176" s="47" t="e">
        <f t="shared" si="7"/>
        <v>#DIV/0!</v>
      </c>
    </row>
    <row r="177" spans="1:41" x14ac:dyDescent="0.25">
      <c r="A177" s="10">
        <v>176</v>
      </c>
      <c r="B177" s="11">
        <f>VLOOKUP($A177,Table2[[No]:[Date Student Last Attended Program
(mm/dd/yyyy)]],2,FALSE)</f>
        <v>0</v>
      </c>
      <c r="C177" s="11">
        <f>VLOOKUP($A177,Table2[[No]:[Date Student Last Attended Program
(mm/dd/yyyy)]],4,FALSE)</f>
        <v>0</v>
      </c>
      <c r="D177" s="11">
        <f>VLOOKUP($A177,Table2[[No]:[Date Student Last Attended Program
(mm/dd/yyyy)]],14,FALSE)</f>
        <v>0</v>
      </c>
      <c r="E177" s="207">
        <f>VLOOKUP($A177,Table2[[No]:[Date Student Last Attended Program
(mm/dd/yyyy)]],17,FALSE)</f>
        <v>0</v>
      </c>
      <c r="F177" s="207">
        <f>VLOOKUP($A177,Table2[[No]:[Date Student Last Attended Program
(mm/dd/yyyy)]],18,FALSE)</f>
        <v>0</v>
      </c>
      <c r="G177" s="209">
        <f>VLOOKUP($A177,Table2[[#All],[No]:[Which Group Does Student Participate In?
(optional)]],23,FALSE)</f>
        <v>0</v>
      </c>
      <c r="H177" s="29"/>
      <c r="I177" s="29"/>
      <c r="J177" s="29"/>
      <c r="K177" s="29"/>
      <c r="L177" s="29"/>
      <c r="M177" s="29"/>
      <c r="N177" s="29"/>
      <c r="O177" s="29"/>
      <c r="P177" s="29"/>
      <c r="Q177" s="29"/>
      <c r="R177" s="29"/>
      <c r="S177" s="9"/>
      <c r="T177" s="9"/>
      <c r="U177" s="9"/>
      <c r="V177" s="9"/>
      <c r="W177" s="9"/>
      <c r="X177" s="9"/>
      <c r="Y177" s="9"/>
      <c r="Z177" s="9"/>
      <c r="AA177" s="9"/>
      <c r="AB177" s="9"/>
      <c r="AC177" s="9"/>
      <c r="AD177" s="9"/>
      <c r="AE177" s="9"/>
      <c r="AF177" s="9"/>
      <c r="AG177" s="9"/>
      <c r="AH177" s="9"/>
      <c r="AI177" s="9"/>
      <c r="AJ177" s="9"/>
      <c r="AK177" s="9"/>
      <c r="AL177" s="9"/>
      <c r="AM177" s="11">
        <f t="shared" si="8"/>
        <v>0</v>
      </c>
      <c r="AN177" s="11">
        <f t="shared" si="6"/>
        <v>0</v>
      </c>
      <c r="AO177" s="47" t="e">
        <f t="shared" si="7"/>
        <v>#DIV/0!</v>
      </c>
    </row>
    <row r="178" spans="1:41" x14ac:dyDescent="0.25">
      <c r="A178" s="10">
        <v>177</v>
      </c>
      <c r="B178" s="11">
        <f>VLOOKUP($A178,Table2[[No]:[Date Student Last Attended Program
(mm/dd/yyyy)]],2,FALSE)</f>
        <v>0</v>
      </c>
      <c r="C178" s="11">
        <f>VLOOKUP($A178,Table2[[No]:[Date Student Last Attended Program
(mm/dd/yyyy)]],4,FALSE)</f>
        <v>0</v>
      </c>
      <c r="D178" s="11">
        <f>VLOOKUP($A178,Table2[[No]:[Date Student Last Attended Program
(mm/dd/yyyy)]],14,FALSE)</f>
        <v>0</v>
      </c>
      <c r="E178" s="207">
        <f>VLOOKUP($A178,Table2[[No]:[Date Student Last Attended Program
(mm/dd/yyyy)]],17,FALSE)</f>
        <v>0</v>
      </c>
      <c r="F178" s="207">
        <f>VLOOKUP($A178,Table2[[No]:[Date Student Last Attended Program
(mm/dd/yyyy)]],18,FALSE)</f>
        <v>0</v>
      </c>
      <c r="G178" s="209">
        <f>VLOOKUP($A178,Table2[[#All],[No]:[Which Group Does Student Participate In?
(optional)]],23,FALSE)</f>
        <v>0</v>
      </c>
      <c r="H178" s="29"/>
      <c r="I178" s="29"/>
      <c r="J178" s="29"/>
      <c r="K178" s="29"/>
      <c r="L178" s="29"/>
      <c r="M178" s="29"/>
      <c r="N178" s="29"/>
      <c r="O178" s="29"/>
      <c r="P178" s="29"/>
      <c r="Q178" s="29"/>
      <c r="R178" s="29"/>
      <c r="S178" s="9"/>
      <c r="T178" s="9"/>
      <c r="U178" s="9"/>
      <c r="V178" s="9"/>
      <c r="W178" s="9"/>
      <c r="X178" s="9"/>
      <c r="Y178" s="9"/>
      <c r="Z178" s="9"/>
      <c r="AA178" s="9"/>
      <c r="AB178" s="9"/>
      <c r="AC178" s="9"/>
      <c r="AD178" s="9"/>
      <c r="AE178" s="9"/>
      <c r="AF178" s="9"/>
      <c r="AG178" s="9"/>
      <c r="AH178" s="9"/>
      <c r="AI178" s="9"/>
      <c r="AJ178" s="9"/>
      <c r="AK178" s="9"/>
      <c r="AL178" s="9"/>
      <c r="AM178" s="11">
        <f t="shared" si="8"/>
        <v>0</v>
      </c>
      <c r="AN178" s="11">
        <f t="shared" si="6"/>
        <v>0</v>
      </c>
      <c r="AO178" s="47" t="e">
        <f t="shared" si="7"/>
        <v>#DIV/0!</v>
      </c>
    </row>
    <row r="179" spans="1:41" x14ac:dyDescent="0.25">
      <c r="A179" s="10">
        <v>178</v>
      </c>
      <c r="B179" s="11">
        <f>VLOOKUP($A179,Table2[[No]:[Date Student Last Attended Program
(mm/dd/yyyy)]],2,FALSE)</f>
        <v>0</v>
      </c>
      <c r="C179" s="11">
        <f>VLOOKUP($A179,Table2[[No]:[Date Student Last Attended Program
(mm/dd/yyyy)]],4,FALSE)</f>
        <v>0</v>
      </c>
      <c r="D179" s="11">
        <f>VLOOKUP($A179,Table2[[No]:[Date Student Last Attended Program
(mm/dd/yyyy)]],14,FALSE)</f>
        <v>0</v>
      </c>
      <c r="E179" s="207">
        <f>VLOOKUP($A179,Table2[[No]:[Date Student Last Attended Program
(mm/dd/yyyy)]],17,FALSE)</f>
        <v>0</v>
      </c>
      <c r="F179" s="207">
        <f>VLOOKUP($A179,Table2[[No]:[Date Student Last Attended Program
(mm/dd/yyyy)]],18,FALSE)</f>
        <v>0</v>
      </c>
      <c r="G179" s="209">
        <f>VLOOKUP($A179,Table2[[#All],[No]:[Which Group Does Student Participate In?
(optional)]],23,FALSE)</f>
        <v>0</v>
      </c>
      <c r="H179" s="29"/>
      <c r="I179" s="29"/>
      <c r="J179" s="29"/>
      <c r="K179" s="29"/>
      <c r="L179" s="29"/>
      <c r="M179" s="29"/>
      <c r="N179" s="29"/>
      <c r="O179" s="29"/>
      <c r="P179" s="29"/>
      <c r="Q179" s="29"/>
      <c r="R179" s="29"/>
      <c r="S179" s="9"/>
      <c r="T179" s="9"/>
      <c r="U179" s="9"/>
      <c r="V179" s="9"/>
      <c r="W179" s="9"/>
      <c r="X179" s="9"/>
      <c r="Y179" s="9"/>
      <c r="Z179" s="9"/>
      <c r="AA179" s="9"/>
      <c r="AB179" s="9"/>
      <c r="AC179" s="9"/>
      <c r="AD179" s="9"/>
      <c r="AE179" s="9"/>
      <c r="AF179" s="9"/>
      <c r="AG179" s="9"/>
      <c r="AH179" s="9"/>
      <c r="AI179" s="9"/>
      <c r="AJ179" s="9"/>
      <c r="AK179" s="9"/>
      <c r="AL179" s="9"/>
      <c r="AM179" s="11">
        <f t="shared" si="8"/>
        <v>0</v>
      </c>
      <c r="AN179" s="11">
        <f t="shared" si="6"/>
        <v>0</v>
      </c>
      <c r="AO179" s="47" t="e">
        <f t="shared" si="7"/>
        <v>#DIV/0!</v>
      </c>
    </row>
    <row r="180" spans="1:41" x14ac:dyDescent="0.25">
      <c r="A180" s="10">
        <v>179</v>
      </c>
      <c r="B180" s="11">
        <f>VLOOKUP($A180,Table2[[No]:[Date Student Last Attended Program
(mm/dd/yyyy)]],2,FALSE)</f>
        <v>0</v>
      </c>
      <c r="C180" s="11">
        <f>VLOOKUP($A180,Table2[[No]:[Date Student Last Attended Program
(mm/dd/yyyy)]],4,FALSE)</f>
        <v>0</v>
      </c>
      <c r="D180" s="11">
        <f>VLOOKUP($A180,Table2[[No]:[Date Student Last Attended Program
(mm/dd/yyyy)]],14,FALSE)</f>
        <v>0</v>
      </c>
      <c r="E180" s="207">
        <f>VLOOKUP($A180,Table2[[No]:[Date Student Last Attended Program
(mm/dd/yyyy)]],17,FALSE)</f>
        <v>0</v>
      </c>
      <c r="F180" s="207">
        <f>VLOOKUP($A180,Table2[[No]:[Date Student Last Attended Program
(mm/dd/yyyy)]],18,FALSE)</f>
        <v>0</v>
      </c>
      <c r="G180" s="209">
        <f>VLOOKUP($A180,Table2[[#All],[No]:[Which Group Does Student Participate In?
(optional)]],23,FALSE)</f>
        <v>0</v>
      </c>
      <c r="H180" s="29"/>
      <c r="I180" s="29"/>
      <c r="J180" s="29"/>
      <c r="K180" s="29"/>
      <c r="L180" s="29"/>
      <c r="M180" s="29"/>
      <c r="N180" s="29"/>
      <c r="O180" s="29"/>
      <c r="P180" s="29"/>
      <c r="Q180" s="29"/>
      <c r="R180" s="29"/>
      <c r="S180" s="9"/>
      <c r="T180" s="9"/>
      <c r="U180" s="9"/>
      <c r="V180" s="9"/>
      <c r="W180" s="9"/>
      <c r="X180" s="9"/>
      <c r="Y180" s="9"/>
      <c r="Z180" s="9"/>
      <c r="AA180" s="9"/>
      <c r="AB180" s="9"/>
      <c r="AC180" s="9"/>
      <c r="AD180" s="9"/>
      <c r="AE180" s="9"/>
      <c r="AF180" s="9"/>
      <c r="AG180" s="9"/>
      <c r="AH180" s="9"/>
      <c r="AI180" s="9"/>
      <c r="AJ180" s="9"/>
      <c r="AK180" s="9"/>
      <c r="AL180" s="9"/>
      <c r="AM180" s="11">
        <f t="shared" si="8"/>
        <v>0</v>
      </c>
      <c r="AN180" s="11">
        <f t="shared" si="6"/>
        <v>0</v>
      </c>
      <c r="AO180" s="47" t="e">
        <f t="shared" si="7"/>
        <v>#DIV/0!</v>
      </c>
    </row>
    <row r="181" spans="1:41" x14ac:dyDescent="0.25">
      <c r="A181" s="10">
        <v>180</v>
      </c>
      <c r="B181" s="11">
        <f>VLOOKUP($A181,Table2[[No]:[Date Student Last Attended Program
(mm/dd/yyyy)]],2,FALSE)</f>
        <v>0</v>
      </c>
      <c r="C181" s="11">
        <f>VLOOKUP($A181,Table2[[No]:[Date Student Last Attended Program
(mm/dd/yyyy)]],4,FALSE)</f>
        <v>0</v>
      </c>
      <c r="D181" s="11">
        <f>VLOOKUP($A181,Table2[[No]:[Date Student Last Attended Program
(mm/dd/yyyy)]],14,FALSE)</f>
        <v>0</v>
      </c>
      <c r="E181" s="207">
        <f>VLOOKUP($A181,Table2[[No]:[Date Student Last Attended Program
(mm/dd/yyyy)]],17,FALSE)</f>
        <v>0</v>
      </c>
      <c r="F181" s="207">
        <f>VLOOKUP($A181,Table2[[No]:[Date Student Last Attended Program
(mm/dd/yyyy)]],18,FALSE)</f>
        <v>0</v>
      </c>
      <c r="G181" s="209">
        <f>VLOOKUP($A181,Table2[[#All],[No]:[Which Group Does Student Participate In?
(optional)]],23,FALSE)</f>
        <v>0</v>
      </c>
      <c r="H181" s="29"/>
      <c r="I181" s="29"/>
      <c r="J181" s="29"/>
      <c r="K181" s="29"/>
      <c r="L181" s="29"/>
      <c r="M181" s="29"/>
      <c r="N181" s="29"/>
      <c r="O181" s="29"/>
      <c r="P181" s="29"/>
      <c r="Q181" s="29"/>
      <c r="R181" s="29"/>
      <c r="S181" s="9"/>
      <c r="T181" s="9"/>
      <c r="U181" s="9"/>
      <c r="V181" s="9"/>
      <c r="W181" s="9"/>
      <c r="X181" s="9"/>
      <c r="Y181" s="9"/>
      <c r="Z181" s="9"/>
      <c r="AA181" s="9"/>
      <c r="AB181" s="9"/>
      <c r="AC181" s="9"/>
      <c r="AD181" s="9"/>
      <c r="AE181" s="9"/>
      <c r="AF181" s="9"/>
      <c r="AG181" s="9"/>
      <c r="AH181" s="9"/>
      <c r="AI181" s="9"/>
      <c r="AJ181" s="9"/>
      <c r="AK181" s="9"/>
      <c r="AL181" s="9"/>
      <c r="AM181" s="11">
        <f t="shared" si="8"/>
        <v>0</v>
      </c>
      <c r="AN181" s="11">
        <f t="shared" si="6"/>
        <v>0</v>
      </c>
      <c r="AO181" s="47" t="e">
        <f t="shared" si="7"/>
        <v>#DIV/0!</v>
      </c>
    </row>
    <row r="182" spans="1:41" x14ac:dyDescent="0.25">
      <c r="A182" s="10">
        <v>181</v>
      </c>
      <c r="B182" s="11">
        <f>VLOOKUP($A182,Table2[[No]:[Date Student Last Attended Program
(mm/dd/yyyy)]],2,FALSE)</f>
        <v>0</v>
      </c>
      <c r="C182" s="11">
        <f>VLOOKUP($A182,Table2[[No]:[Date Student Last Attended Program
(mm/dd/yyyy)]],4,FALSE)</f>
        <v>0</v>
      </c>
      <c r="D182" s="11">
        <f>VLOOKUP($A182,Table2[[No]:[Date Student Last Attended Program
(mm/dd/yyyy)]],14,FALSE)</f>
        <v>0</v>
      </c>
      <c r="E182" s="207">
        <f>VLOOKUP($A182,Table2[[No]:[Date Student Last Attended Program
(mm/dd/yyyy)]],17,FALSE)</f>
        <v>0</v>
      </c>
      <c r="F182" s="207">
        <f>VLOOKUP($A182,Table2[[No]:[Date Student Last Attended Program
(mm/dd/yyyy)]],18,FALSE)</f>
        <v>0</v>
      </c>
      <c r="G182" s="209">
        <f>VLOOKUP($A182,Table2[[#All],[No]:[Which Group Does Student Participate In?
(optional)]],23,FALSE)</f>
        <v>0</v>
      </c>
      <c r="H182" s="29"/>
      <c r="I182" s="29"/>
      <c r="J182" s="29"/>
      <c r="K182" s="29"/>
      <c r="L182" s="29"/>
      <c r="M182" s="29"/>
      <c r="N182" s="29"/>
      <c r="O182" s="29"/>
      <c r="P182" s="29"/>
      <c r="Q182" s="29"/>
      <c r="R182" s="29"/>
      <c r="S182" s="9"/>
      <c r="T182" s="9"/>
      <c r="U182" s="9"/>
      <c r="V182" s="9"/>
      <c r="W182" s="9"/>
      <c r="X182" s="9"/>
      <c r="Y182" s="9"/>
      <c r="Z182" s="9"/>
      <c r="AA182" s="9"/>
      <c r="AB182" s="9"/>
      <c r="AC182" s="9"/>
      <c r="AD182" s="9"/>
      <c r="AE182" s="9"/>
      <c r="AF182" s="9"/>
      <c r="AG182" s="9"/>
      <c r="AH182" s="9"/>
      <c r="AI182" s="9"/>
      <c r="AJ182" s="9"/>
      <c r="AK182" s="9"/>
      <c r="AL182" s="9"/>
      <c r="AM182" s="11">
        <f t="shared" si="8"/>
        <v>0</v>
      </c>
      <c r="AN182" s="11">
        <f t="shared" si="6"/>
        <v>0</v>
      </c>
      <c r="AO182" s="47" t="e">
        <f t="shared" si="7"/>
        <v>#DIV/0!</v>
      </c>
    </row>
    <row r="183" spans="1:41" x14ac:dyDescent="0.25">
      <c r="A183" s="10">
        <v>182</v>
      </c>
      <c r="B183" s="11">
        <f>VLOOKUP($A183,Table2[[No]:[Date Student Last Attended Program
(mm/dd/yyyy)]],2,FALSE)</f>
        <v>0</v>
      </c>
      <c r="C183" s="11">
        <f>VLOOKUP($A183,Table2[[No]:[Date Student Last Attended Program
(mm/dd/yyyy)]],4,FALSE)</f>
        <v>0</v>
      </c>
      <c r="D183" s="11">
        <f>VLOOKUP($A183,Table2[[No]:[Date Student Last Attended Program
(mm/dd/yyyy)]],14,FALSE)</f>
        <v>0</v>
      </c>
      <c r="E183" s="207">
        <f>VLOOKUP($A183,Table2[[No]:[Date Student Last Attended Program
(mm/dd/yyyy)]],17,FALSE)</f>
        <v>0</v>
      </c>
      <c r="F183" s="207">
        <f>VLOOKUP($A183,Table2[[No]:[Date Student Last Attended Program
(mm/dd/yyyy)]],18,FALSE)</f>
        <v>0</v>
      </c>
      <c r="G183" s="209">
        <f>VLOOKUP($A183,Table2[[#All],[No]:[Which Group Does Student Participate In?
(optional)]],23,FALSE)</f>
        <v>0</v>
      </c>
      <c r="H183" s="29"/>
      <c r="I183" s="29"/>
      <c r="J183" s="29"/>
      <c r="K183" s="29"/>
      <c r="L183" s="29"/>
      <c r="M183" s="29"/>
      <c r="N183" s="29"/>
      <c r="O183" s="29"/>
      <c r="P183" s="29"/>
      <c r="Q183" s="29"/>
      <c r="R183" s="29"/>
      <c r="S183" s="9"/>
      <c r="T183" s="9"/>
      <c r="U183" s="9"/>
      <c r="V183" s="9"/>
      <c r="W183" s="9"/>
      <c r="X183" s="9"/>
      <c r="Y183" s="9"/>
      <c r="Z183" s="9"/>
      <c r="AA183" s="9"/>
      <c r="AB183" s="9"/>
      <c r="AC183" s="9"/>
      <c r="AD183" s="9"/>
      <c r="AE183" s="9"/>
      <c r="AF183" s="9"/>
      <c r="AG183" s="9"/>
      <c r="AH183" s="9"/>
      <c r="AI183" s="9"/>
      <c r="AJ183" s="9"/>
      <c r="AK183" s="9"/>
      <c r="AL183" s="9"/>
      <c r="AM183" s="11">
        <f t="shared" si="8"/>
        <v>0</v>
      </c>
      <c r="AN183" s="11">
        <f t="shared" si="6"/>
        <v>0</v>
      </c>
      <c r="AO183" s="47" t="e">
        <f t="shared" si="7"/>
        <v>#DIV/0!</v>
      </c>
    </row>
    <row r="184" spans="1:41" x14ac:dyDescent="0.25">
      <c r="A184" s="10">
        <v>183</v>
      </c>
      <c r="B184" s="11">
        <f>VLOOKUP($A184,Table2[[No]:[Date Student Last Attended Program
(mm/dd/yyyy)]],2,FALSE)</f>
        <v>0</v>
      </c>
      <c r="C184" s="11">
        <f>VLOOKUP($A184,Table2[[No]:[Date Student Last Attended Program
(mm/dd/yyyy)]],4,FALSE)</f>
        <v>0</v>
      </c>
      <c r="D184" s="11">
        <f>VLOOKUP($A184,Table2[[No]:[Date Student Last Attended Program
(mm/dd/yyyy)]],14,FALSE)</f>
        <v>0</v>
      </c>
      <c r="E184" s="207">
        <f>VLOOKUP($A184,Table2[[No]:[Date Student Last Attended Program
(mm/dd/yyyy)]],17,FALSE)</f>
        <v>0</v>
      </c>
      <c r="F184" s="207">
        <f>VLOOKUP($A184,Table2[[No]:[Date Student Last Attended Program
(mm/dd/yyyy)]],18,FALSE)</f>
        <v>0</v>
      </c>
      <c r="G184" s="209">
        <f>VLOOKUP($A184,Table2[[#All],[No]:[Which Group Does Student Participate In?
(optional)]],23,FALSE)</f>
        <v>0</v>
      </c>
      <c r="H184" s="29"/>
      <c r="I184" s="29"/>
      <c r="J184" s="29"/>
      <c r="K184" s="29"/>
      <c r="L184" s="29"/>
      <c r="M184" s="29"/>
      <c r="N184" s="29"/>
      <c r="O184" s="29"/>
      <c r="P184" s="29"/>
      <c r="Q184" s="29"/>
      <c r="R184" s="29"/>
      <c r="S184" s="9"/>
      <c r="T184" s="9"/>
      <c r="U184" s="9"/>
      <c r="V184" s="9"/>
      <c r="W184" s="9"/>
      <c r="X184" s="9"/>
      <c r="Y184" s="9"/>
      <c r="Z184" s="9"/>
      <c r="AA184" s="9"/>
      <c r="AB184" s="9"/>
      <c r="AC184" s="9"/>
      <c r="AD184" s="9"/>
      <c r="AE184" s="9"/>
      <c r="AF184" s="9"/>
      <c r="AG184" s="9"/>
      <c r="AH184" s="9"/>
      <c r="AI184" s="9"/>
      <c r="AJ184" s="9"/>
      <c r="AK184" s="9"/>
      <c r="AL184" s="9"/>
      <c r="AM184" s="11">
        <f t="shared" si="8"/>
        <v>0</v>
      </c>
      <c r="AN184" s="11">
        <f t="shared" si="6"/>
        <v>0</v>
      </c>
      <c r="AO184" s="47" t="e">
        <f t="shared" si="7"/>
        <v>#DIV/0!</v>
      </c>
    </row>
    <row r="185" spans="1:41" x14ac:dyDescent="0.25">
      <c r="A185" s="10">
        <v>184</v>
      </c>
      <c r="B185" s="11">
        <f>VLOOKUP($A185,Table2[[No]:[Date Student Last Attended Program
(mm/dd/yyyy)]],2,FALSE)</f>
        <v>0</v>
      </c>
      <c r="C185" s="11">
        <f>VLOOKUP($A185,Table2[[No]:[Date Student Last Attended Program
(mm/dd/yyyy)]],4,FALSE)</f>
        <v>0</v>
      </c>
      <c r="D185" s="11">
        <f>VLOOKUP($A185,Table2[[No]:[Date Student Last Attended Program
(mm/dd/yyyy)]],14,FALSE)</f>
        <v>0</v>
      </c>
      <c r="E185" s="207">
        <f>VLOOKUP($A185,Table2[[No]:[Date Student Last Attended Program
(mm/dd/yyyy)]],17,FALSE)</f>
        <v>0</v>
      </c>
      <c r="F185" s="207">
        <f>VLOOKUP($A185,Table2[[No]:[Date Student Last Attended Program
(mm/dd/yyyy)]],18,FALSE)</f>
        <v>0</v>
      </c>
      <c r="G185" s="209">
        <f>VLOOKUP($A185,Table2[[#All],[No]:[Which Group Does Student Participate In?
(optional)]],23,FALSE)</f>
        <v>0</v>
      </c>
      <c r="H185" s="29"/>
      <c r="I185" s="29"/>
      <c r="J185" s="29"/>
      <c r="K185" s="29"/>
      <c r="L185" s="29"/>
      <c r="M185" s="29"/>
      <c r="N185" s="29"/>
      <c r="O185" s="29"/>
      <c r="P185" s="29"/>
      <c r="Q185" s="29"/>
      <c r="R185" s="29"/>
      <c r="S185" s="9"/>
      <c r="T185" s="9"/>
      <c r="U185" s="9"/>
      <c r="V185" s="9"/>
      <c r="W185" s="9"/>
      <c r="X185" s="9"/>
      <c r="Y185" s="9"/>
      <c r="Z185" s="9"/>
      <c r="AA185" s="9"/>
      <c r="AB185" s="9"/>
      <c r="AC185" s="9"/>
      <c r="AD185" s="9"/>
      <c r="AE185" s="9"/>
      <c r="AF185" s="9"/>
      <c r="AG185" s="9"/>
      <c r="AH185" s="9"/>
      <c r="AI185" s="9"/>
      <c r="AJ185" s="9"/>
      <c r="AK185" s="9"/>
      <c r="AL185" s="9"/>
      <c r="AM185" s="11">
        <f t="shared" si="8"/>
        <v>0</v>
      </c>
      <c r="AN185" s="11">
        <f t="shared" si="6"/>
        <v>0</v>
      </c>
      <c r="AO185" s="47" t="e">
        <f t="shared" si="7"/>
        <v>#DIV/0!</v>
      </c>
    </row>
    <row r="186" spans="1:41" x14ac:dyDescent="0.25">
      <c r="A186" s="10">
        <v>185</v>
      </c>
      <c r="B186" s="11">
        <f>VLOOKUP($A186,Table2[[No]:[Date Student Last Attended Program
(mm/dd/yyyy)]],2,FALSE)</f>
        <v>0</v>
      </c>
      <c r="C186" s="11">
        <f>VLOOKUP($A186,Table2[[No]:[Date Student Last Attended Program
(mm/dd/yyyy)]],4,FALSE)</f>
        <v>0</v>
      </c>
      <c r="D186" s="11">
        <f>VLOOKUP($A186,Table2[[No]:[Date Student Last Attended Program
(mm/dd/yyyy)]],14,FALSE)</f>
        <v>0</v>
      </c>
      <c r="E186" s="207">
        <f>VLOOKUP($A186,Table2[[No]:[Date Student Last Attended Program
(mm/dd/yyyy)]],17,FALSE)</f>
        <v>0</v>
      </c>
      <c r="F186" s="207">
        <f>VLOOKUP($A186,Table2[[No]:[Date Student Last Attended Program
(mm/dd/yyyy)]],18,FALSE)</f>
        <v>0</v>
      </c>
      <c r="G186" s="209">
        <f>VLOOKUP($A186,Table2[[#All],[No]:[Which Group Does Student Participate In?
(optional)]],23,FALSE)</f>
        <v>0</v>
      </c>
      <c r="H186" s="29"/>
      <c r="I186" s="29"/>
      <c r="J186" s="29"/>
      <c r="K186" s="29"/>
      <c r="L186" s="29"/>
      <c r="M186" s="29"/>
      <c r="N186" s="29"/>
      <c r="O186" s="29"/>
      <c r="P186" s="29"/>
      <c r="Q186" s="29"/>
      <c r="R186" s="29"/>
      <c r="S186" s="9"/>
      <c r="T186" s="9"/>
      <c r="U186" s="9"/>
      <c r="V186" s="9"/>
      <c r="W186" s="9"/>
      <c r="X186" s="9"/>
      <c r="Y186" s="9"/>
      <c r="Z186" s="9"/>
      <c r="AA186" s="9"/>
      <c r="AB186" s="9"/>
      <c r="AC186" s="9"/>
      <c r="AD186" s="9"/>
      <c r="AE186" s="9"/>
      <c r="AF186" s="9"/>
      <c r="AG186" s="9"/>
      <c r="AH186" s="9"/>
      <c r="AI186" s="9"/>
      <c r="AJ186" s="9"/>
      <c r="AK186" s="9"/>
      <c r="AL186" s="9"/>
      <c r="AM186" s="11">
        <f t="shared" si="8"/>
        <v>0</v>
      </c>
      <c r="AN186" s="11">
        <f t="shared" si="6"/>
        <v>0</v>
      </c>
      <c r="AO186" s="47" t="e">
        <f t="shared" si="7"/>
        <v>#DIV/0!</v>
      </c>
    </row>
    <row r="187" spans="1:41" x14ac:dyDescent="0.25">
      <c r="A187" s="10">
        <v>186</v>
      </c>
      <c r="B187" s="11">
        <f>VLOOKUP($A187,Table2[[No]:[Date Student Last Attended Program
(mm/dd/yyyy)]],2,FALSE)</f>
        <v>0</v>
      </c>
      <c r="C187" s="11">
        <f>VLOOKUP($A187,Table2[[No]:[Date Student Last Attended Program
(mm/dd/yyyy)]],4,FALSE)</f>
        <v>0</v>
      </c>
      <c r="D187" s="11">
        <f>VLOOKUP($A187,Table2[[No]:[Date Student Last Attended Program
(mm/dd/yyyy)]],14,FALSE)</f>
        <v>0</v>
      </c>
      <c r="E187" s="207">
        <f>VLOOKUP($A187,Table2[[No]:[Date Student Last Attended Program
(mm/dd/yyyy)]],17,FALSE)</f>
        <v>0</v>
      </c>
      <c r="F187" s="207">
        <f>VLOOKUP($A187,Table2[[No]:[Date Student Last Attended Program
(mm/dd/yyyy)]],18,FALSE)</f>
        <v>0</v>
      </c>
      <c r="G187" s="209">
        <f>VLOOKUP($A187,Table2[[#All],[No]:[Which Group Does Student Participate In?
(optional)]],23,FALSE)</f>
        <v>0</v>
      </c>
      <c r="H187" s="29"/>
      <c r="I187" s="29"/>
      <c r="J187" s="29"/>
      <c r="K187" s="29"/>
      <c r="L187" s="29"/>
      <c r="M187" s="29"/>
      <c r="N187" s="29"/>
      <c r="O187" s="29"/>
      <c r="P187" s="29"/>
      <c r="Q187" s="29"/>
      <c r="R187" s="29"/>
      <c r="S187" s="9"/>
      <c r="T187" s="9"/>
      <c r="U187" s="9"/>
      <c r="V187" s="9"/>
      <c r="W187" s="9"/>
      <c r="X187" s="9"/>
      <c r="Y187" s="9"/>
      <c r="Z187" s="9"/>
      <c r="AA187" s="9"/>
      <c r="AB187" s="9"/>
      <c r="AC187" s="9"/>
      <c r="AD187" s="9"/>
      <c r="AE187" s="9"/>
      <c r="AF187" s="9"/>
      <c r="AG187" s="9"/>
      <c r="AH187" s="9"/>
      <c r="AI187" s="9"/>
      <c r="AJ187" s="9"/>
      <c r="AK187" s="9"/>
      <c r="AL187" s="9"/>
      <c r="AM187" s="11">
        <f t="shared" si="8"/>
        <v>0</v>
      </c>
      <c r="AN187" s="11">
        <f t="shared" si="6"/>
        <v>0</v>
      </c>
      <c r="AO187" s="47" t="e">
        <f t="shared" si="7"/>
        <v>#DIV/0!</v>
      </c>
    </row>
    <row r="188" spans="1:41" x14ac:dyDescent="0.25">
      <c r="A188" s="10">
        <v>187</v>
      </c>
      <c r="B188" s="11">
        <f>VLOOKUP($A188,Table2[[No]:[Date Student Last Attended Program
(mm/dd/yyyy)]],2,FALSE)</f>
        <v>0</v>
      </c>
      <c r="C188" s="11">
        <f>VLOOKUP($A188,Table2[[No]:[Date Student Last Attended Program
(mm/dd/yyyy)]],4,FALSE)</f>
        <v>0</v>
      </c>
      <c r="D188" s="11">
        <f>VLOOKUP($A188,Table2[[No]:[Date Student Last Attended Program
(mm/dd/yyyy)]],14,FALSE)</f>
        <v>0</v>
      </c>
      <c r="E188" s="207">
        <f>VLOOKUP($A188,Table2[[No]:[Date Student Last Attended Program
(mm/dd/yyyy)]],17,FALSE)</f>
        <v>0</v>
      </c>
      <c r="F188" s="207">
        <f>VLOOKUP($A188,Table2[[No]:[Date Student Last Attended Program
(mm/dd/yyyy)]],18,FALSE)</f>
        <v>0</v>
      </c>
      <c r="G188" s="209">
        <f>VLOOKUP($A188,Table2[[#All],[No]:[Which Group Does Student Participate In?
(optional)]],23,FALSE)</f>
        <v>0</v>
      </c>
      <c r="H188" s="29"/>
      <c r="I188" s="29"/>
      <c r="J188" s="29"/>
      <c r="K188" s="29"/>
      <c r="L188" s="29"/>
      <c r="M188" s="29"/>
      <c r="N188" s="29"/>
      <c r="O188" s="29"/>
      <c r="P188" s="29"/>
      <c r="Q188" s="29"/>
      <c r="R188" s="29"/>
      <c r="S188" s="9"/>
      <c r="T188" s="9"/>
      <c r="U188" s="9"/>
      <c r="V188" s="9"/>
      <c r="W188" s="9"/>
      <c r="X188" s="9"/>
      <c r="Y188" s="9"/>
      <c r="Z188" s="9"/>
      <c r="AA188" s="9"/>
      <c r="AB188" s="9"/>
      <c r="AC188" s="9"/>
      <c r="AD188" s="9"/>
      <c r="AE188" s="9"/>
      <c r="AF188" s="9"/>
      <c r="AG188" s="9"/>
      <c r="AH188" s="9"/>
      <c r="AI188" s="9"/>
      <c r="AJ188" s="9"/>
      <c r="AK188" s="9"/>
      <c r="AL188" s="9"/>
      <c r="AM188" s="11">
        <f t="shared" si="8"/>
        <v>0</v>
      </c>
      <c r="AN188" s="11">
        <f t="shared" si="6"/>
        <v>0</v>
      </c>
      <c r="AO188" s="47" t="e">
        <f t="shared" si="7"/>
        <v>#DIV/0!</v>
      </c>
    </row>
    <row r="189" spans="1:41" x14ac:dyDescent="0.25">
      <c r="A189" s="10">
        <v>188</v>
      </c>
      <c r="B189" s="11">
        <f>VLOOKUP($A189,Table2[[No]:[Date Student Last Attended Program
(mm/dd/yyyy)]],2,FALSE)</f>
        <v>0</v>
      </c>
      <c r="C189" s="11">
        <f>VLOOKUP($A189,Table2[[No]:[Date Student Last Attended Program
(mm/dd/yyyy)]],4,FALSE)</f>
        <v>0</v>
      </c>
      <c r="D189" s="11">
        <f>VLOOKUP($A189,Table2[[No]:[Date Student Last Attended Program
(mm/dd/yyyy)]],14,FALSE)</f>
        <v>0</v>
      </c>
      <c r="E189" s="207">
        <f>VLOOKUP($A189,Table2[[No]:[Date Student Last Attended Program
(mm/dd/yyyy)]],17,FALSE)</f>
        <v>0</v>
      </c>
      <c r="F189" s="207">
        <f>VLOOKUP($A189,Table2[[No]:[Date Student Last Attended Program
(mm/dd/yyyy)]],18,FALSE)</f>
        <v>0</v>
      </c>
      <c r="G189" s="209">
        <f>VLOOKUP($A189,Table2[[#All],[No]:[Which Group Does Student Participate In?
(optional)]],23,FALSE)</f>
        <v>0</v>
      </c>
      <c r="H189" s="29"/>
      <c r="I189" s="29"/>
      <c r="J189" s="29"/>
      <c r="K189" s="29"/>
      <c r="L189" s="29"/>
      <c r="M189" s="29"/>
      <c r="N189" s="29"/>
      <c r="O189" s="29"/>
      <c r="P189" s="29"/>
      <c r="Q189" s="29"/>
      <c r="R189" s="29"/>
      <c r="S189" s="9"/>
      <c r="T189" s="9"/>
      <c r="U189" s="9"/>
      <c r="V189" s="9"/>
      <c r="W189" s="9"/>
      <c r="X189" s="9"/>
      <c r="Y189" s="9"/>
      <c r="Z189" s="9"/>
      <c r="AA189" s="9"/>
      <c r="AB189" s="9"/>
      <c r="AC189" s="9"/>
      <c r="AD189" s="9"/>
      <c r="AE189" s="9"/>
      <c r="AF189" s="9"/>
      <c r="AG189" s="9"/>
      <c r="AH189" s="9"/>
      <c r="AI189" s="9"/>
      <c r="AJ189" s="9"/>
      <c r="AK189" s="9"/>
      <c r="AL189" s="9"/>
      <c r="AM189" s="11">
        <f t="shared" si="8"/>
        <v>0</v>
      </c>
      <c r="AN189" s="11">
        <f t="shared" si="6"/>
        <v>0</v>
      </c>
      <c r="AO189" s="47" t="e">
        <f t="shared" si="7"/>
        <v>#DIV/0!</v>
      </c>
    </row>
    <row r="190" spans="1:41" x14ac:dyDescent="0.25">
      <c r="A190" s="10">
        <v>189</v>
      </c>
      <c r="B190" s="11">
        <f>VLOOKUP($A190,Table2[[No]:[Date Student Last Attended Program
(mm/dd/yyyy)]],2,FALSE)</f>
        <v>0</v>
      </c>
      <c r="C190" s="11">
        <f>VLOOKUP($A190,Table2[[No]:[Date Student Last Attended Program
(mm/dd/yyyy)]],4,FALSE)</f>
        <v>0</v>
      </c>
      <c r="D190" s="11">
        <f>VLOOKUP($A190,Table2[[No]:[Date Student Last Attended Program
(mm/dd/yyyy)]],14,FALSE)</f>
        <v>0</v>
      </c>
      <c r="E190" s="207">
        <f>VLOOKUP($A190,Table2[[No]:[Date Student Last Attended Program
(mm/dd/yyyy)]],17,FALSE)</f>
        <v>0</v>
      </c>
      <c r="F190" s="207">
        <f>VLOOKUP($A190,Table2[[No]:[Date Student Last Attended Program
(mm/dd/yyyy)]],18,FALSE)</f>
        <v>0</v>
      </c>
      <c r="G190" s="209">
        <f>VLOOKUP($A190,Table2[[#All],[No]:[Which Group Does Student Participate In?
(optional)]],23,FALSE)</f>
        <v>0</v>
      </c>
      <c r="H190" s="29"/>
      <c r="I190" s="29"/>
      <c r="J190" s="29"/>
      <c r="K190" s="29"/>
      <c r="L190" s="29"/>
      <c r="M190" s="29"/>
      <c r="N190" s="29"/>
      <c r="O190" s="29"/>
      <c r="P190" s="29"/>
      <c r="Q190" s="29"/>
      <c r="R190" s="29"/>
      <c r="S190" s="9"/>
      <c r="T190" s="9"/>
      <c r="U190" s="9"/>
      <c r="V190" s="9"/>
      <c r="W190" s="9"/>
      <c r="X190" s="9"/>
      <c r="Y190" s="9"/>
      <c r="Z190" s="9"/>
      <c r="AA190" s="9"/>
      <c r="AB190" s="9"/>
      <c r="AC190" s="9"/>
      <c r="AD190" s="9"/>
      <c r="AE190" s="9"/>
      <c r="AF190" s="9"/>
      <c r="AG190" s="9"/>
      <c r="AH190" s="9"/>
      <c r="AI190" s="9"/>
      <c r="AJ190" s="9"/>
      <c r="AK190" s="9"/>
      <c r="AL190" s="9"/>
      <c r="AM190" s="11">
        <f t="shared" si="8"/>
        <v>0</v>
      </c>
      <c r="AN190" s="11">
        <f t="shared" si="6"/>
        <v>0</v>
      </c>
      <c r="AO190" s="47" t="e">
        <f t="shared" si="7"/>
        <v>#DIV/0!</v>
      </c>
    </row>
    <row r="191" spans="1:41" x14ac:dyDescent="0.25">
      <c r="A191" s="10">
        <v>190</v>
      </c>
      <c r="B191" s="11">
        <f>VLOOKUP($A191,Table2[[No]:[Date Student Last Attended Program
(mm/dd/yyyy)]],2,FALSE)</f>
        <v>0</v>
      </c>
      <c r="C191" s="11">
        <f>VLOOKUP($A191,Table2[[No]:[Date Student Last Attended Program
(mm/dd/yyyy)]],4,FALSE)</f>
        <v>0</v>
      </c>
      <c r="D191" s="11">
        <f>VLOOKUP($A191,Table2[[No]:[Date Student Last Attended Program
(mm/dd/yyyy)]],14,FALSE)</f>
        <v>0</v>
      </c>
      <c r="E191" s="207">
        <f>VLOOKUP($A191,Table2[[No]:[Date Student Last Attended Program
(mm/dd/yyyy)]],17,FALSE)</f>
        <v>0</v>
      </c>
      <c r="F191" s="207">
        <f>VLOOKUP($A191,Table2[[No]:[Date Student Last Attended Program
(mm/dd/yyyy)]],18,FALSE)</f>
        <v>0</v>
      </c>
      <c r="G191" s="209">
        <f>VLOOKUP($A191,Table2[[#All],[No]:[Which Group Does Student Participate In?
(optional)]],23,FALSE)</f>
        <v>0</v>
      </c>
      <c r="H191" s="29"/>
      <c r="I191" s="29"/>
      <c r="J191" s="29"/>
      <c r="K191" s="29"/>
      <c r="L191" s="29"/>
      <c r="M191" s="29"/>
      <c r="N191" s="29"/>
      <c r="O191" s="29"/>
      <c r="P191" s="29"/>
      <c r="Q191" s="29"/>
      <c r="R191" s="29"/>
      <c r="S191" s="9"/>
      <c r="T191" s="9"/>
      <c r="U191" s="9"/>
      <c r="V191" s="9"/>
      <c r="W191" s="9"/>
      <c r="X191" s="9"/>
      <c r="Y191" s="9"/>
      <c r="Z191" s="9"/>
      <c r="AA191" s="9"/>
      <c r="AB191" s="9"/>
      <c r="AC191" s="9"/>
      <c r="AD191" s="9"/>
      <c r="AE191" s="9"/>
      <c r="AF191" s="9"/>
      <c r="AG191" s="9"/>
      <c r="AH191" s="9"/>
      <c r="AI191" s="9"/>
      <c r="AJ191" s="9"/>
      <c r="AK191" s="9"/>
      <c r="AL191" s="9"/>
      <c r="AM191" s="11">
        <f t="shared" si="8"/>
        <v>0</v>
      </c>
      <c r="AN191" s="11">
        <f t="shared" si="6"/>
        <v>0</v>
      </c>
      <c r="AO191" s="47" t="e">
        <f t="shared" si="7"/>
        <v>#DIV/0!</v>
      </c>
    </row>
    <row r="192" spans="1:41" x14ac:dyDescent="0.25">
      <c r="A192" s="10">
        <v>191</v>
      </c>
      <c r="B192" s="11">
        <f>VLOOKUP($A192,Table2[[No]:[Date Student Last Attended Program
(mm/dd/yyyy)]],2,FALSE)</f>
        <v>0</v>
      </c>
      <c r="C192" s="11">
        <f>VLOOKUP($A192,Table2[[No]:[Date Student Last Attended Program
(mm/dd/yyyy)]],4,FALSE)</f>
        <v>0</v>
      </c>
      <c r="D192" s="11">
        <f>VLOOKUP($A192,Table2[[No]:[Date Student Last Attended Program
(mm/dd/yyyy)]],14,FALSE)</f>
        <v>0</v>
      </c>
      <c r="E192" s="207">
        <f>VLOOKUP($A192,Table2[[No]:[Date Student Last Attended Program
(mm/dd/yyyy)]],17,FALSE)</f>
        <v>0</v>
      </c>
      <c r="F192" s="207">
        <f>VLOOKUP($A192,Table2[[No]:[Date Student Last Attended Program
(mm/dd/yyyy)]],18,FALSE)</f>
        <v>0</v>
      </c>
      <c r="G192" s="209">
        <f>VLOOKUP($A192,Table2[[#All],[No]:[Which Group Does Student Participate In?
(optional)]],23,FALSE)</f>
        <v>0</v>
      </c>
      <c r="H192" s="29"/>
      <c r="I192" s="29"/>
      <c r="J192" s="29"/>
      <c r="K192" s="29"/>
      <c r="L192" s="29"/>
      <c r="M192" s="29"/>
      <c r="N192" s="29"/>
      <c r="O192" s="29"/>
      <c r="P192" s="29"/>
      <c r="Q192" s="29"/>
      <c r="R192" s="29"/>
      <c r="S192" s="9"/>
      <c r="T192" s="9"/>
      <c r="U192" s="9"/>
      <c r="V192" s="9"/>
      <c r="W192" s="9"/>
      <c r="X192" s="9"/>
      <c r="Y192" s="9"/>
      <c r="Z192" s="9"/>
      <c r="AA192" s="9"/>
      <c r="AB192" s="9"/>
      <c r="AC192" s="9"/>
      <c r="AD192" s="9"/>
      <c r="AE192" s="9"/>
      <c r="AF192" s="9"/>
      <c r="AG192" s="9"/>
      <c r="AH192" s="9"/>
      <c r="AI192" s="9"/>
      <c r="AJ192" s="9"/>
      <c r="AK192" s="9"/>
      <c r="AL192" s="9"/>
      <c r="AM192" s="11">
        <f t="shared" si="8"/>
        <v>0</v>
      </c>
      <c r="AN192" s="11">
        <f t="shared" si="6"/>
        <v>0</v>
      </c>
      <c r="AO192" s="47" t="e">
        <f t="shared" si="7"/>
        <v>#DIV/0!</v>
      </c>
    </row>
    <row r="193" spans="1:41" x14ac:dyDescent="0.25">
      <c r="A193" s="10">
        <v>192</v>
      </c>
      <c r="B193" s="11">
        <f>VLOOKUP($A193,Table2[[No]:[Date Student Last Attended Program
(mm/dd/yyyy)]],2,FALSE)</f>
        <v>0</v>
      </c>
      <c r="C193" s="11">
        <f>VLOOKUP($A193,Table2[[No]:[Date Student Last Attended Program
(mm/dd/yyyy)]],4,FALSE)</f>
        <v>0</v>
      </c>
      <c r="D193" s="11">
        <f>VLOOKUP($A193,Table2[[No]:[Date Student Last Attended Program
(mm/dd/yyyy)]],14,FALSE)</f>
        <v>0</v>
      </c>
      <c r="E193" s="207">
        <f>VLOOKUP($A193,Table2[[No]:[Date Student Last Attended Program
(mm/dd/yyyy)]],17,FALSE)</f>
        <v>0</v>
      </c>
      <c r="F193" s="207">
        <f>VLOOKUP($A193,Table2[[No]:[Date Student Last Attended Program
(mm/dd/yyyy)]],18,FALSE)</f>
        <v>0</v>
      </c>
      <c r="G193" s="209">
        <f>VLOOKUP($A193,Table2[[#All],[No]:[Which Group Does Student Participate In?
(optional)]],23,FALSE)</f>
        <v>0</v>
      </c>
      <c r="H193" s="29"/>
      <c r="I193" s="29"/>
      <c r="J193" s="29"/>
      <c r="K193" s="29"/>
      <c r="L193" s="29"/>
      <c r="M193" s="29"/>
      <c r="N193" s="29"/>
      <c r="O193" s="29"/>
      <c r="P193" s="29"/>
      <c r="Q193" s="29"/>
      <c r="R193" s="29"/>
      <c r="S193" s="9"/>
      <c r="T193" s="9"/>
      <c r="U193" s="9"/>
      <c r="V193" s="9"/>
      <c r="W193" s="9"/>
      <c r="X193" s="9"/>
      <c r="Y193" s="9"/>
      <c r="Z193" s="9"/>
      <c r="AA193" s="9"/>
      <c r="AB193" s="9"/>
      <c r="AC193" s="9"/>
      <c r="AD193" s="9"/>
      <c r="AE193" s="9"/>
      <c r="AF193" s="9"/>
      <c r="AG193" s="9"/>
      <c r="AH193" s="9"/>
      <c r="AI193" s="9"/>
      <c r="AJ193" s="9"/>
      <c r="AK193" s="9"/>
      <c r="AL193" s="9"/>
      <c r="AM193" s="11">
        <f t="shared" si="8"/>
        <v>0</v>
      </c>
      <c r="AN193" s="11">
        <f t="shared" si="6"/>
        <v>0</v>
      </c>
      <c r="AO193" s="47" t="e">
        <f t="shared" si="7"/>
        <v>#DIV/0!</v>
      </c>
    </row>
    <row r="194" spans="1:41" x14ac:dyDescent="0.25">
      <c r="A194" s="10">
        <v>193</v>
      </c>
      <c r="B194" s="11">
        <f>VLOOKUP($A194,Table2[[No]:[Date Student Last Attended Program
(mm/dd/yyyy)]],2,FALSE)</f>
        <v>0</v>
      </c>
      <c r="C194" s="11">
        <f>VLOOKUP($A194,Table2[[No]:[Date Student Last Attended Program
(mm/dd/yyyy)]],4,FALSE)</f>
        <v>0</v>
      </c>
      <c r="D194" s="11">
        <f>VLOOKUP($A194,Table2[[No]:[Date Student Last Attended Program
(mm/dd/yyyy)]],14,FALSE)</f>
        <v>0</v>
      </c>
      <c r="E194" s="207">
        <f>VLOOKUP($A194,Table2[[No]:[Date Student Last Attended Program
(mm/dd/yyyy)]],17,FALSE)</f>
        <v>0</v>
      </c>
      <c r="F194" s="207">
        <f>VLOOKUP($A194,Table2[[No]:[Date Student Last Attended Program
(mm/dd/yyyy)]],18,FALSE)</f>
        <v>0</v>
      </c>
      <c r="G194" s="209">
        <f>VLOOKUP($A194,Table2[[#All],[No]:[Which Group Does Student Participate In?
(optional)]],23,FALSE)</f>
        <v>0</v>
      </c>
      <c r="H194" s="29"/>
      <c r="I194" s="29"/>
      <c r="J194" s="29"/>
      <c r="K194" s="29"/>
      <c r="L194" s="29"/>
      <c r="M194" s="29"/>
      <c r="N194" s="29"/>
      <c r="O194" s="29"/>
      <c r="P194" s="29"/>
      <c r="Q194" s="29"/>
      <c r="R194" s="29"/>
      <c r="S194" s="9"/>
      <c r="T194" s="9"/>
      <c r="U194" s="9"/>
      <c r="V194" s="9"/>
      <c r="W194" s="9"/>
      <c r="X194" s="9"/>
      <c r="Y194" s="9"/>
      <c r="Z194" s="9"/>
      <c r="AA194" s="9"/>
      <c r="AB194" s="9"/>
      <c r="AC194" s="9"/>
      <c r="AD194" s="9"/>
      <c r="AE194" s="9"/>
      <c r="AF194" s="9"/>
      <c r="AG194" s="9"/>
      <c r="AH194" s="9"/>
      <c r="AI194" s="9"/>
      <c r="AJ194" s="9"/>
      <c r="AK194" s="9"/>
      <c r="AL194" s="9"/>
      <c r="AM194" s="11">
        <f t="shared" si="8"/>
        <v>0</v>
      </c>
      <c r="AN194" s="11">
        <f t="shared" ref="AN194:AN257" si="9">COUNTIFS(H194:AL194,"1")+COUNTIF(H194:AL194,"0")</f>
        <v>0</v>
      </c>
      <c r="AO194" s="47" t="e">
        <f t="shared" ref="AO194:AO257" si="10">AM194/AN194</f>
        <v>#DIV/0!</v>
      </c>
    </row>
    <row r="195" spans="1:41" x14ac:dyDescent="0.25">
      <c r="A195" s="10">
        <v>194</v>
      </c>
      <c r="B195" s="11">
        <f>VLOOKUP($A195,Table2[[No]:[Date Student Last Attended Program
(mm/dd/yyyy)]],2,FALSE)</f>
        <v>0</v>
      </c>
      <c r="C195" s="11">
        <f>VLOOKUP($A195,Table2[[No]:[Date Student Last Attended Program
(mm/dd/yyyy)]],4,FALSE)</f>
        <v>0</v>
      </c>
      <c r="D195" s="11">
        <f>VLOOKUP($A195,Table2[[No]:[Date Student Last Attended Program
(mm/dd/yyyy)]],14,FALSE)</f>
        <v>0</v>
      </c>
      <c r="E195" s="207">
        <f>VLOOKUP($A195,Table2[[No]:[Date Student Last Attended Program
(mm/dd/yyyy)]],17,FALSE)</f>
        <v>0</v>
      </c>
      <c r="F195" s="207">
        <f>VLOOKUP($A195,Table2[[No]:[Date Student Last Attended Program
(mm/dd/yyyy)]],18,FALSE)</f>
        <v>0</v>
      </c>
      <c r="G195" s="209">
        <f>VLOOKUP($A195,Table2[[#All],[No]:[Which Group Does Student Participate In?
(optional)]],23,FALSE)</f>
        <v>0</v>
      </c>
      <c r="H195" s="29"/>
      <c r="I195" s="29"/>
      <c r="J195" s="29"/>
      <c r="K195" s="29"/>
      <c r="L195" s="29"/>
      <c r="M195" s="29"/>
      <c r="N195" s="29"/>
      <c r="O195" s="29"/>
      <c r="P195" s="29"/>
      <c r="Q195" s="29"/>
      <c r="R195" s="29"/>
      <c r="S195" s="9"/>
      <c r="T195" s="9"/>
      <c r="U195" s="9"/>
      <c r="V195" s="9"/>
      <c r="W195" s="9"/>
      <c r="X195" s="9"/>
      <c r="Y195" s="9"/>
      <c r="Z195" s="9"/>
      <c r="AA195" s="9"/>
      <c r="AB195" s="9"/>
      <c r="AC195" s="9"/>
      <c r="AD195" s="9"/>
      <c r="AE195" s="9"/>
      <c r="AF195" s="9"/>
      <c r="AG195" s="9"/>
      <c r="AH195" s="9"/>
      <c r="AI195" s="9"/>
      <c r="AJ195" s="9"/>
      <c r="AK195" s="9"/>
      <c r="AL195" s="9"/>
      <c r="AM195" s="11">
        <f t="shared" ref="AM195:AM258" si="11">COUNTIF(H195:AL195,"1")</f>
        <v>0</v>
      </c>
      <c r="AN195" s="11">
        <f t="shared" si="9"/>
        <v>0</v>
      </c>
      <c r="AO195" s="47" t="e">
        <f t="shared" si="10"/>
        <v>#DIV/0!</v>
      </c>
    </row>
    <row r="196" spans="1:41" x14ac:dyDescent="0.25">
      <c r="A196" s="10">
        <v>195</v>
      </c>
      <c r="B196" s="11">
        <f>VLOOKUP($A196,Table2[[No]:[Date Student Last Attended Program
(mm/dd/yyyy)]],2,FALSE)</f>
        <v>0</v>
      </c>
      <c r="C196" s="11">
        <f>VLOOKUP($A196,Table2[[No]:[Date Student Last Attended Program
(mm/dd/yyyy)]],4,FALSE)</f>
        <v>0</v>
      </c>
      <c r="D196" s="11">
        <f>VLOOKUP($A196,Table2[[No]:[Date Student Last Attended Program
(mm/dd/yyyy)]],14,FALSE)</f>
        <v>0</v>
      </c>
      <c r="E196" s="207">
        <f>VLOOKUP($A196,Table2[[No]:[Date Student Last Attended Program
(mm/dd/yyyy)]],17,FALSE)</f>
        <v>0</v>
      </c>
      <c r="F196" s="207">
        <f>VLOOKUP($A196,Table2[[No]:[Date Student Last Attended Program
(mm/dd/yyyy)]],18,FALSE)</f>
        <v>0</v>
      </c>
      <c r="G196" s="209">
        <f>VLOOKUP($A196,Table2[[#All],[No]:[Which Group Does Student Participate In?
(optional)]],23,FALSE)</f>
        <v>0</v>
      </c>
      <c r="H196" s="29"/>
      <c r="I196" s="29"/>
      <c r="J196" s="29"/>
      <c r="K196" s="29"/>
      <c r="L196" s="29"/>
      <c r="M196" s="29"/>
      <c r="N196" s="29"/>
      <c r="O196" s="29"/>
      <c r="P196" s="29"/>
      <c r="Q196" s="29"/>
      <c r="R196" s="29"/>
      <c r="S196" s="9"/>
      <c r="T196" s="9"/>
      <c r="U196" s="9"/>
      <c r="V196" s="9"/>
      <c r="W196" s="9"/>
      <c r="X196" s="9"/>
      <c r="Y196" s="9"/>
      <c r="Z196" s="9"/>
      <c r="AA196" s="9"/>
      <c r="AB196" s="9"/>
      <c r="AC196" s="9"/>
      <c r="AD196" s="9"/>
      <c r="AE196" s="9"/>
      <c r="AF196" s="9"/>
      <c r="AG196" s="9"/>
      <c r="AH196" s="9"/>
      <c r="AI196" s="9"/>
      <c r="AJ196" s="9"/>
      <c r="AK196" s="9"/>
      <c r="AL196" s="9"/>
      <c r="AM196" s="11">
        <f t="shared" si="11"/>
        <v>0</v>
      </c>
      <c r="AN196" s="11">
        <f t="shared" si="9"/>
        <v>0</v>
      </c>
      <c r="AO196" s="47" t="e">
        <f t="shared" si="10"/>
        <v>#DIV/0!</v>
      </c>
    </row>
    <row r="197" spans="1:41" x14ac:dyDescent="0.25">
      <c r="A197" s="10">
        <v>196</v>
      </c>
      <c r="B197" s="11">
        <f>VLOOKUP($A197,Table2[[No]:[Date Student Last Attended Program
(mm/dd/yyyy)]],2,FALSE)</f>
        <v>0</v>
      </c>
      <c r="C197" s="11">
        <f>VLOOKUP($A197,Table2[[No]:[Date Student Last Attended Program
(mm/dd/yyyy)]],4,FALSE)</f>
        <v>0</v>
      </c>
      <c r="D197" s="11">
        <f>VLOOKUP($A197,Table2[[No]:[Date Student Last Attended Program
(mm/dd/yyyy)]],14,FALSE)</f>
        <v>0</v>
      </c>
      <c r="E197" s="207">
        <f>VLOOKUP($A197,Table2[[No]:[Date Student Last Attended Program
(mm/dd/yyyy)]],17,FALSE)</f>
        <v>0</v>
      </c>
      <c r="F197" s="207">
        <f>VLOOKUP($A197,Table2[[No]:[Date Student Last Attended Program
(mm/dd/yyyy)]],18,FALSE)</f>
        <v>0</v>
      </c>
      <c r="G197" s="209">
        <f>VLOOKUP($A197,Table2[[#All],[No]:[Which Group Does Student Participate In?
(optional)]],23,FALSE)</f>
        <v>0</v>
      </c>
      <c r="H197" s="29"/>
      <c r="I197" s="29"/>
      <c r="J197" s="29"/>
      <c r="K197" s="29"/>
      <c r="L197" s="29"/>
      <c r="M197" s="29"/>
      <c r="N197" s="29"/>
      <c r="O197" s="29"/>
      <c r="P197" s="29"/>
      <c r="Q197" s="29"/>
      <c r="R197" s="29"/>
      <c r="S197" s="9"/>
      <c r="T197" s="9"/>
      <c r="U197" s="9"/>
      <c r="V197" s="9"/>
      <c r="W197" s="9"/>
      <c r="X197" s="9"/>
      <c r="Y197" s="9"/>
      <c r="Z197" s="9"/>
      <c r="AA197" s="9"/>
      <c r="AB197" s="9"/>
      <c r="AC197" s="9"/>
      <c r="AD197" s="9"/>
      <c r="AE197" s="9"/>
      <c r="AF197" s="9"/>
      <c r="AG197" s="9"/>
      <c r="AH197" s="9"/>
      <c r="AI197" s="9"/>
      <c r="AJ197" s="9"/>
      <c r="AK197" s="9"/>
      <c r="AL197" s="9"/>
      <c r="AM197" s="11">
        <f t="shared" si="11"/>
        <v>0</v>
      </c>
      <c r="AN197" s="11">
        <f t="shared" si="9"/>
        <v>0</v>
      </c>
      <c r="AO197" s="47" t="e">
        <f t="shared" si="10"/>
        <v>#DIV/0!</v>
      </c>
    </row>
    <row r="198" spans="1:41" x14ac:dyDescent="0.25">
      <c r="A198" s="10">
        <v>197</v>
      </c>
      <c r="B198" s="11">
        <f>VLOOKUP($A198,Table2[[No]:[Date Student Last Attended Program
(mm/dd/yyyy)]],2,FALSE)</f>
        <v>0</v>
      </c>
      <c r="C198" s="11">
        <f>VLOOKUP($A198,Table2[[No]:[Date Student Last Attended Program
(mm/dd/yyyy)]],4,FALSE)</f>
        <v>0</v>
      </c>
      <c r="D198" s="11">
        <f>VLOOKUP($A198,Table2[[No]:[Date Student Last Attended Program
(mm/dd/yyyy)]],14,FALSE)</f>
        <v>0</v>
      </c>
      <c r="E198" s="207">
        <f>VLOOKUP($A198,Table2[[No]:[Date Student Last Attended Program
(mm/dd/yyyy)]],17,FALSE)</f>
        <v>0</v>
      </c>
      <c r="F198" s="207">
        <f>VLOOKUP($A198,Table2[[No]:[Date Student Last Attended Program
(mm/dd/yyyy)]],18,FALSE)</f>
        <v>0</v>
      </c>
      <c r="G198" s="209">
        <f>VLOOKUP($A198,Table2[[#All],[No]:[Which Group Does Student Participate In?
(optional)]],23,FALSE)</f>
        <v>0</v>
      </c>
      <c r="H198" s="29"/>
      <c r="I198" s="29"/>
      <c r="J198" s="29"/>
      <c r="K198" s="29"/>
      <c r="L198" s="29"/>
      <c r="M198" s="29"/>
      <c r="N198" s="29"/>
      <c r="O198" s="29"/>
      <c r="P198" s="29"/>
      <c r="Q198" s="29"/>
      <c r="R198" s="29"/>
      <c r="S198" s="9"/>
      <c r="T198" s="9"/>
      <c r="U198" s="9"/>
      <c r="V198" s="9"/>
      <c r="W198" s="9"/>
      <c r="X198" s="9"/>
      <c r="Y198" s="9"/>
      <c r="Z198" s="9"/>
      <c r="AA198" s="9"/>
      <c r="AB198" s="9"/>
      <c r="AC198" s="9"/>
      <c r="AD198" s="9"/>
      <c r="AE198" s="9"/>
      <c r="AF198" s="9"/>
      <c r="AG198" s="9"/>
      <c r="AH198" s="9"/>
      <c r="AI198" s="9"/>
      <c r="AJ198" s="9"/>
      <c r="AK198" s="9"/>
      <c r="AL198" s="9"/>
      <c r="AM198" s="11">
        <f t="shared" si="11"/>
        <v>0</v>
      </c>
      <c r="AN198" s="11">
        <f t="shared" si="9"/>
        <v>0</v>
      </c>
      <c r="AO198" s="47" t="e">
        <f t="shared" si="10"/>
        <v>#DIV/0!</v>
      </c>
    </row>
    <row r="199" spans="1:41" x14ac:dyDescent="0.25">
      <c r="A199" s="10">
        <v>198</v>
      </c>
      <c r="B199" s="11">
        <f>VLOOKUP($A199,Table2[[No]:[Date Student Last Attended Program
(mm/dd/yyyy)]],2,FALSE)</f>
        <v>0</v>
      </c>
      <c r="C199" s="11">
        <f>VLOOKUP($A199,Table2[[No]:[Date Student Last Attended Program
(mm/dd/yyyy)]],4,FALSE)</f>
        <v>0</v>
      </c>
      <c r="D199" s="11">
        <f>VLOOKUP($A199,Table2[[No]:[Date Student Last Attended Program
(mm/dd/yyyy)]],14,FALSE)</f>
        <v>0</v>
      </c>
      <c r="E199" s="207">
        <f>VLOOKUP($A199,Table2[[No]:[Date Student Last Attended Program
(mm/dd/yyyy)]],17,FALSE)</f>
        <v>0</v>
      </c>
      <c r="F199" s="207">
        <f>VLOOKUP($A199,Table2[[No]:[Date Student Last Attended Program
(mm/dd/yyyy)]],18,FALSE)</f>
        <v>0</v>
      </c>
      <c r="G199" s="209">
        <f>VLOOKUP($A199,Table2[[#All],[No]:[Which Group Does Student Participate In?
(optional)]],23,FALSE)</f>
        <v>0</v>
      </c>
      <c r="H199" s="29"/>
      <c r="I199" s="29"/>
      <c r="J199" s="29"/>
      <c r="K199" s="29"/>
      <c r="L199" s="29"/>
      <c r="M199" s="29"/>
      <c r="N199" s="29"/>
      <c r="O199" s="29"/>
      <c r="P199" s="29"/>
      <c r="Q199" s="29"/>
      <c r="R199" s="29"/>
      <c r="S199" s="9"/>
      <c r="T199" s="9"/>
      <c r="U199" s="9"/>
      <c r="V199" s="9"/>
      <c r="W199" s="9"/>
      <c r="X199" s="9"/>
      <c r="Y199" s="9"/>
      <c r="Z199" s="9"/>
      <c r="AA199" s="9"/>
      <c r="AB199" s="9"/>
      <c r="AC199" s="9"/>
      <c r="AD199" s="9"/>
      <c r="AE199" s="9"/>
      <c r="AF199" s="9"/>
      <c r="AG199" s="9"/>
      <c r="AH199" s="9"/>
      <c r="AI199" s="9"/>
      <c r="AJ199" s="9"/>
      <c r="AK199" s="9"/>
      <c r="AL199" s="9"/>
      <c r="AM199" s="11">
        <f t="shared" si="11"/>
        <v>0</v>
      </c>
      <c r="AN199" s="11">
        <f t="shared" si="9"/>
        <v>0</v>
      </c>
      <c r="AO199" s="47" t="e">
        <f t="shared" si="10"/>
        <v>#DIV/0!</v>
      </c>
    </row>
    <row r="200" spans="1:41" x14ac:dyDescent="0.25">
      <c r="A200" s="10">
        <v>199</v>
      </c>
      <c r="B200" s="11">
        <f>VLOOKUP($A200,Table2[[No]:[Date Student Last Attended Program
(mm/dd/yyyy)]],2,FALSE)</f>
        <v>0</v>
      </c>
      <c r="C200" s="11">
        <f>VLOOKUP($A200,Table2[[No]:[Date Student Last Attended Program
(mm/dd/yyyy)]],4,FALSE)</f>
        <v>0</v>
      </c>
      <c r="D200" s="11">
        <f>VLOOKUP($A200,Table2[[No]:[Date Student Last Attended Program
(mm/dd/yyyy)]],14,FALSE)</f>
        <v>0</v>
      </c>
      <c r="E200" s="207">
        <f>VLOOKUP($A200,Table2[[No]:[Date Student Last Attended Program
(mm/dd/yyyy)]],17,FALSE)</f>
        <v>0</v>
      </c>
      <c r="F200" s="207">
        <f>VLOOKUP($A200,Table2[[No]:[Date Student Last Attended Program
(mm/dd/yyyy)]],18,FALSE)</f>
        <v>0</v>
      </c>
      <c r="G200" s="209">
        <f>VLOOKUP($A200,Table2[[#All],[No]:[Which Group Does Student Participate In?
(optional)]],23,FALSE)</f>
        <v>0</v>
      </c>
      <c r="H200" s="29"/>
      <c r="I200" s="29"/>
      <c r="J200" s="29"/>
      <c r="K200" s="29"/>
      <c r="L200" s="29"/>
      <c r="M200" s="29"/>
      <c r="N200" s="29"/>
      <c r="O200" s="29"/>
      <c r="P200" s="29"/>
      <c r="Q200" s="29"/>
      <c r="R200" s="29"/>
      <c r="S200" s="9"/>
      <c r="T200" s="9"/>
      <c r="U200" s="9"/>
      <c r="V200" s="9"/>
      <c r="W200" s="9"/>
      <c r="X200" s="9"/>
      <c r="Y200" s="9"/>
      <c r="Z200" s="9"/>
      <c r="AA200" s="9"/>
      <c r="AB200" s="9"/>
      <c r="AC200" s="9"/>
      <c r="AD200" s="9"/>
      <c r="AE200" s="9"/>
      <c r="AF200" s="9"/>
      <c r="AG200" s="9"/>
      <c r="AH200" s="9"/>
      <c r="AI200" s="9"/>
      <c r="AJ200" s="9"/>
      <c r="AK200" s="9"/>
      <c r="AL200" s="9"/>
      <c r="AM200" s="11">
        <f t="shared" si="11"/>
        <v>0</v>
      </c>
      <c r="AN200" s="11">
        <f t="shared" si="9"/>
        <v>0</v>
      </c>
      <c r="AO200" s="47" t="e">
        <f t="shared" si="10"/>
        <v>#DIV/0!</v>
      </c>
    </row>
    <row r="201" spans="1:41" x14ac:dyDescent="0.25">
      <c r="A201" s="10">
        <v>200</v>
      </c>
      <c r="B201" s="11">
        <f>VLOOKUP($A201,Table2[[No]:[Date Student Last Attended Program
(mm/dd/yyyy)]],2,FALSE)</f>
        <v>0</v>
      </c>
      <c r="C201" s="11">
        <f>VLOOKUP($A201,Table2[[No]:[Date Student Last Attended Program
(mm/dd/yyyy)]],4,FALSE)</f>
        <v>0</v>
      </c>
      <c r="D201" s="11">
        <f>VLOOKUP($A201,Table2[[No]:[Date Student Last Attended Program
(mm/dd/yyyy)]],14,FALSE)</f>
        <v>0</v>
      </c>
      <c r="E201" s="207">
        <f>VLOOKUP($A201,Table2[[No]:[Date Student Last Attended Program
(mm/dd/yyyy)]],17,FALSE)</f>
        <v>0</v>
      </c>
      <c r="F201" s="207">
        <f>VLOOKUP($A201,Table2[[No]:[Date Student Last Attended Program
(mm/dd/yyyy)]],18,FALSE)</f>
        <v>0</v>
      </c>
      <c r="G201" s="209">
        <f>VLOOKUP($A201,Table2[[#All],[No]:[Which Group Does Student Participate In?
(optional)]],23,FALSE)</f>
        <v>0</v>
      </c>
      <c r="H201" s="29"/>
      <c r="I201" s="29"/>
      <c r="J201" s="29"/>
      <c r="K201" s="29"/>
      <c r="L201" s="29"/>
      <c r="M201" s="29"/>
      <c r="N201" s="29"/>
      <c r="O201" s="29"/>
      <c r="P201" s="29"/>
      <c r="Q201" s="29"/>
      <c r="R201" s="29"/>
      <c r="S201" s="9"/>
      <c r="T201" s="9"/>
      <c r="U201" s="9"/>
      <c r="V201" s="9"/>
      <c r="W201" s="9"/>
      <c r="X201" s="9"/>
      <c r="Y201" s="9"/>
      <c r="Z201" s="9"/>
      <c r="AA201" s="9"/>
      <c r="AB201" s="9"/>
      <c r="AC201" s="9"/>
      <c r="AD201" s="9"/>
      <c r="AE201" s="9"/>
      <c r="AF201" s="9"/>
      <c r="AG201" s="9"/>
      <c r="AH201" s="9"/>
      <c r="AI201" s="9"/>
      <c r="AJ201" s="9"/>
      <c r="AK201" s="9"/>
      <c r="AL201" s="9"/>
      <c r="AM201" s="11">
        <f t="shared" si="11"/>
        <v>0</v>
      </c>
      <c r="AN201" s="11">
        <f t="shared" si="9"/>
        <v>0</v>
      </c>
      <c r="AO201" s="47" t="e">
        <f t="shared" si="10"/>
        <v>#DIV/0!</v>
      </c>
    </row>
    <row r="202" spans="1:41" x14ac:dyDescent="0.25">
      <c r="A202" s="10">
        <v>201</v>
      </c>
      <c r="B202" s="11">
        <f>VLOOKUP($A202,Table2[[No]:[Date Student Last Attended Program
(mm/dd/yyyy)]],2,FALSE)</f>
        <v>0</v>
      </c>
      <c r="C202" s="11">
        <f>VLOOKUP($A202,Table2[[No]:[Date Student Last Attended Program
(mm/dd/yyyy)]],4,FALSE)</f>
        <v>0</v>
      </c>
      <c r="D202" s="11">
        <f>VLOOKUP($A202,Table2[[No]:[Date Student Last Attended Program
(mm/dd/yyyy)]],14,FALSE)</f>
        <v>0</v>
      </c>
      <c r="E202" s="207">
        <f>VLOOKUP($A202,Table2[[No]:[Date Student Last Attended Program
(mm/dd/yyyy)]],17,FALSE)</f>
        <v>0</v>
      </c>
      <c r="F202" s="207">
        <f>VLOOKUP($A202,Table2[[No]:[Date Student Last Attended Program
(mm/dd/yyyy)]],18,FALSE)</f>
        <v>0</v>
      </c>
      <c r="G202" s="209">
        <f>VLOOKUP($A202,Table2[[#All],[No]:[Which Group Does Student Participate In?
(optional)]],23,FALSE)</f>
        <v>0</v>
      </c>
      <c r="H202" s="29"/>
      <c r="I202" s="29"/>
      <c r="J202" s="29"/>
      <c r="K202" s="29"/>
      <c r="L202" s="29"/>
      <c r="M202" s="29"/>
      <c r="N202" s="29"/>
      <c r="O202" s="29"/>
      <c r="P202" s="29"/>
      <c r="Q202" s="29"/>
      <c r="R202" s="29"/>
      <c r="S202" s="9"/>
      <c r="T202" s="9"/>
      <c r="U202" s="9"/>
      <c r="V202" s="9"/>
      <c r="W202" s="9"/>
      <c r="X202" s="9"/>
      <c r="Y202" s="9"/>
      <c r="Z202" s="9"/>
      <c r="AA202" s="9"/>
      <c r="AB202" s="9"/>
      <c r="AC202" s="9"/>
      <c r="AD202" s="9"/>
      <c r="AE202" s="9"/>
      <c r="AF202" s="9"/>
      <c r="AG202" s="9"/>
      <c r="AH202" s="9"/>
      <c r="AI202" s="9"/>
      <c r="AJ202" s="9"/>
      <c r="AK202" s="9"/>
      <c r="AL202" s="9"/>
      <c r="AM202" s="11">
        <f t="shared" si="11"/>
        <v>0</v>
      </c>
      <c r="AN202" s="11">
        <f t="shared" si="9"/>
        <v>0</v>
      </c>
      <c r="AO202" s="47" t="e">
        <f t="shared" si="10"/>
        <v>#DIV/0!</v>
      </c>
    </row>
    <row r="203" spans="1:41" x14ac:dyDescent="0.25">
      <c r="A203" s="10">
        <v>202</v>
      </c>
      <c r="B203" s="11">
        <f>VLOOKUP($A203,Table2[[No]:[Date Student Last Attended Program
(mm/dd/yyyy)]],2,FALSE)</f>
        <v>0</v>
      </c>
      <c r="C203" s="11">
        <f>VLOOKUP($A203,Table2[[No]:[Date Student Last Attended Program
(mm/dd/yyyy)]],4,FALSE)</f>
        <v>0</v>
      </c>
      <c r="D203" s="11">
        <f>VLOOKUP($A203,Table2[[No]:[Date Student Last Attended Program
(mm/dd/yyyy)]],14,FALSE)</f>
        <v>0</v>
      </c>
      <c r="E203" s="207">
        <f>VLOOKUP($A203,Table2[[No]:[Date Student Last Attended Program
(mm/dd/yyyy)]],17,FALSE)</f>
        <v>0</v>
      </c>
      <c r="F203" s="207">
        <f>VLOOKUP($A203,Table2[[No]:[Date Student Last Attended Program
(mm/dd/yyyy)]],18,FALSE)</f>
        <v>0</v>
      </c>
      <c r="G203" s="209">
        <f>VLOOKUP($A203,Table2[[#All],[No]:[Which Group Does Student Participate In?
(optional)]],23,FALSE)</f>
        <v>0</v>
      </c>
      <c r="H203" s="29"/>
      <c r="I203" s="29"/>
      <c r="J203" s="29"/>
      <c r="K203" s="29"/>
      <c r="L203" s="29"/>
      <c r="M203" s="29"/>
      <c r="N203" s="29"/>
      <c r="O203" s="29"/>
      <c r="P203" s="29"/>
      <c r="Q203" s="29"/>
      <c r="R203" s="29"/>
      <c r="S203" s="9"/>
      <c r="T203" s="9"/>
      <c r="U203" s="9"/>
      <c r="V203" s="9"/>
      <c r="W203" s="9"/>
      <c r="X203" s="9"/>
      <c r="Y203" s="9"/>
      <c r="Z203" s="9"/>
      <c r="AA203" s="9"/>
      <c r="AB203" s="9"/>
      <c r="AC203" s="9"/>
      <c r="AD203" s="9"/>
      <c r="AE203" s="9"/>
      <c r="AF203" s="9"/>
      <c r="AG203" s="9"/>
      <c r="AH203" s="9"/>
      <c r="AI203" s="9"/>
      <c r="AJ203" s="9"/>
      <c r="AK203" s="9"/>
      <c r="AL203" s="9"/>
      <c r="AM203" s="11">
        <f t="shared" si="11"/>
        <v>0</v>
      </c>
      <c r="AN203" s="11">
        <f t="shared" si="9"/>
        <v>0</v>
      </c>
      <c r="AO203" s="47" t="e">
        <f t="shared" si="10"/>
        <v>#DIV/0!</v>
      </c>
    </row>
    <row r="204" spans="1:41" x14ac:dyDescent="0.25">
      <c r="A204" s="10">
        <v>203</v>
      </c>
      <c r="B204" s="11">
        <f>VLOOKUP($A204,Table2[[No]:[Date Student Last Attended Program
(mm/dd/yyyy)]],2,FALSE)</f>
        <v>0</v>
      </c>
      <c r="C204" s="11">
        <f>VLOOKUP($A204,Table2[[No]:[Date Student Last Attended Program
(mm/dd/yyyy)]],4,FALSE)</f>
        <v>0</v>
      </c>
      <c r="D204" s="11">
        <f>VLOOKUP($A204,Table2[[No]:[Date Student Last Attended Program
(mm/dd/yyyy)]],14,FALSE)</f>
        <v>0</v>
      </c>
      <c r="E204" s="207">
        <f>VLOOKUP($A204,Table2[[No]:[Date Student Last Attended Program
(mm/dd/yyyy)]],17,FALSE)</f>
        <v>0</v>
      </c>
      <c r="F204" s="207">
        <f>VLOOKUP($A204,Table2[[No]:[Date Student Last Attended Program
(mm/dd/yyyy)]],18,FALSE)</f>
        <v>0</v>
      </c>
      <c r="G204" s="209">
        <f>VLOOKUP($A204,Table2[[#All],[No]:[Which Group Does Student Participate In?
(optional)]],23,FALSE)</f>
        <v>0</v>
      </c>
      <c r="H204" s="29"/>
      <c r="I204" s="29"/>
      <c r="J204" s="29"/>
      <c r="K204" s="29"/>
      <c r="L204" s="29"/>
      <c r="M204" s="29"/>
      <c r="N204" s="29"/>
      <c r="O204" s="29"/>
      <c r="P204" s="29"/>
      <c r="Q204" s="29"/>
      <c r="R204" s="29"/>
      <c r="S204" s="9"/>
      <c r="T204" s="9"/>
      <c r="U204" s="9"/>
      <c r="V204" s="9"/>
      <c r="W204" s="9"/>
      <c r="X204" s="9"/>
      <c r="Y204" s="9"/>
      <c r="Z204" s="9"/>
      <c r="AA204" s="9"/>
      <c r="AB204" s="9"/>
      <c r="AC204" s="9"/>
      <c r="AD204" s="9"/>
      <c r="AE204" s="9"/>
      <c r="AF204" s="9"/>
      <c r="AG204" s="9"/>
      <c r="AH204" s="9"/>
      <c r="AI204" s="9"/>
      <c r="AJ204" s="9"/>
      <c r="AK204" s="9"/>
      <c r="AL204" s="9"/>
      <c r="AM204" s="11">
        <f t="shared" si="11"/>
        <v>0</v>
      </c>
      <c r="AN204" s="11">
        <f t="shared" si="9"/>
        <v>0</v>
      </c>
      <c r="AO204" s="47" t="e">
        <f t="shared" si="10"/>
        <v>#DIV/0!</v>
      </c>
    </row>
    <row r="205" spans="1:41" x14ac:dyDescent="0.25">
      <c r="A205" s="10">
        <v>204</v>
      </c>
      <c r="B205" s="11">
        <f>VLOOKUP($A205,Table2[[No]:[Date Student Last Attended Program
(mm/dd/yyyy)]],2,FALSE)</f>
        <v>0</v>
      </c>
      <c r="C205" s="11">
        <f>VLOOKUP($A205,Table2[[No]:[Date Student Last Attended Program
(mm/dd/yyyy)]],4,FALSE)</f>
        <v>0</v>
      </c>
      <c r="D205" s="11">
        <f>VLOOKUP($A205,Table2[[No]:[Date Student Last Attended Program
(mm/dd/yyyy)]],14,FALSE)</f>
        <v>0</v>
      </c>
      <c r="E205" s="207">
        <f>VLOOKUP($A205,Table2[[No]:[Date Student Last Attended Program
(mm/dd/yyyy)]],17,FALSE)</f>
        <v>0</v>
      </c>
      <c r="F205" s="207">
        <f>VLOOKUP($A205,Table2[[No]:[Date Student Last Attended Program
(mm/dd/yyyy)]],18,FALSE)</f>
        <v>0</v>
      </c>
      <c r="G205" s="209">
        <f>VLOOKUP($A205,Table2[[#All],[No]:[Which Group Does Student Participate In?
(optional)]],23,FALSE)</f>
        <v>0</v>
      </c>
      <c r="H205" s="29"/>
      <c r="I205" s="29"/>
      <c r="J205" s="29"/>
      <c r="K205" s="29"/>
      <c r="L205" s="29"/>
      <c r="M205" s="29"/>
      <c r="N205" s="29"/>
      <c r="O205" s="29"/>
      <c r="P205" s="29"/>
      <c r="Q205" s="29"/>
      <c r="R205" s="29"/>
      <c r="S205" s="9"/>
      <c r="T205" s="9"/>
      <c r="U205" s="9"/>
      <c r="V205" s="9"/>
      <c r="W205" s="9"/>
      <c r="X205" s="9"/>
      <c r="Y205" s="9"/>
      <c r="Z205" s="9"/>
      <c r="AA205" s="9"/>
      <c r="AB205" s="9"/>
      <c r="AC205" s="9"/>
      <c r="AD205" s="9"/>
      <c r="AE205" s="9"/>
      <c r="AF205" s="9"/>
      <c r="AG205" s="9"/>
      <c r="AH205" s="9"/>
      <c r="AI205" s="9"/>
      <c r="AJ205" s="9"/>
      <c r="AK205" s="9"/>
      <c r="AL205" s="9"/>
      <c r="AM205" s="11">
        <f t="shared" si="11"/>
        <v>0</v>
      </c>
      <c r="AN205" s="11">
        <f t="shared" si="9"/>
        <v>0</v>
      </c>
      <c r="AO205" s="47" t="e">
        <f t="shared" si="10"/>
        <v>#DIV/0!</v>
      </c>
    </row>
    <row r="206" spans="1:41" x14ac:dyDescent="0.25">
      <c r="A206" s="10">
        <v>205</v>
      </c>
      <c r="B206" s="11">
        <f>VLOOKUP($A206,Table2[[No]:[Date Student Last Attended Program
(mm/dd/yyyy)]],2,FALSE)</f>
        <v>0</v>
      </c>
      <c r="C206" s="11">
        <f>VLOOKUP($A206,Table2[[No]:[Date Student Last Attended Program
(mm/dd/yyyy)]],4,FALSE)</f>
        <v>0</v>
      </c>
      <c r="D206" s="11">
        <f>VLOOKUP($A206,Table2[[No]:[Date Student Last Attended Program
(mm/dd/yyyy)]],14,FALSE)</f>
        <v>0</v>
      </c>
      <c r="E206" s="207">
        <f>VLOOKUP($A206,Table2[[No]:[Date Student Last Attended Program
(mm/dd/yyyy)]],17,FALSE)</f>
        <v>0</v>
      </c>
      <c r="F206" s="207">
        <f>VLOOKUP($A206,Table2[[No]:[Date Student Last Attended Program
(mm/dd/yyyy)]],18,FALSE)</f>
        <v>0</v>
      </c>
      <c r="G206" s="209">
        <f>VLOOKUP($A206,Table2[[#All],[No]:[Which Group Does Student Participate In?
(optional)]],23,FALSE)</f>
        <v>0</v>
      </c>
      <c r="H206" s="29"/>
      <c r="I206" s="29"/>
      <c r="J206" s="29"/>
      <c r="K206" s="29"/>
      <c r="L206" s="29"/>
      <c r="M206" s="29"/>
      <c r="N206" s="29"/>
      <c r="O206" s="29"/>
      <c r="P206" s="29"/>
      <c r="Q206" s="29"/>
      <c r="R206" s="29"/>
      <c r="S206" s="9"/>
      <c r="T206" s="9"/>
      <c r="U206" s="9"/>
      <c r="V206" s="9"/>
      <c r="W206" s="9"/>
      <c r="X206" s="9"/>
      <c r="Y206" s="9"/>
      <c r="Z206" s="9"/>
      <c r="AA206" s="9"/>
      <c r="AB206" s="9"/>
      <c r="AC206" s="9"/>
      <c r="AD206" s="9"/>
      <c r="AE206" s="9"/>
      <c r="AF206" s="9"/>
      <c r="AG206" s="9"/>
      <c r="AH206" s="9"/>
      <c r="AI206" s="9"/>
      <c r="AJ206" s="9"/>
      <c r="AK206" s="9"/>
      <c r="AL206" s="9"/>
      <c r="AM206" s="11">
        <f t="shared" si="11"/>
        <v>0</v>
      </c>
      <c r="AN206" s="11">
        <f t="shared" si="9"/>
        <v>0</v>
      </c>
      <c r="AO206" s="47" t="e">
        <f t="shared" si="10"/>
        <v>#DIV/0!</v>
      </c>
    </row>
    <row r="207" spans="1:41" x14ac:dyDescent="0.25">
      <c r="A207" s="10">
        <v>206</v>
      </c>
      <c r="B207" s="11">
        <f>VLOOKUP($A207,Table2[[No]:[Date Student Last Attended Program
(mm/dd/yyyy)]],2,FALSE)</f>
        <v>0</v>
      </c>
      <c r="C207" s="11">
        <f>VLOOKUP($A207,Table2[[No]:[Date Student Last Attended Program
(mm/dd/yyyy)]],4,FALSE)</f>
        <v>0</v>
      </c>
      <c r="D207" s="11">
        <f>VLOOKUP($A207,Table2[[No]:[Date Student Last Attended Program
(mm/dd/yyyy)]],14,FALSE)</f>
        <v>0</v>
      </c>
      <c r="E207" s="207">
        <f>VLOOKUP($A207,Table2[[No]:[Date Student Last Attended Program
(mm/dd/yyyy)]],17,FALSE)</f>
        <v>0</v>
      </c>
      <c r="F207" s="207">
        <f>VLOOKUP($A207,Table2[[No]:[Date Student Last Attended Program
(mm/dd/yyyy)]],18,FALSE)</f>
        <v>0</v>
      </c>
      <c r="G207" s="209">
        <f>VLOOKUP($A207,Table2[[#All],[No]:[Which Group Does Student Participate In?
(optional)]],23,FALSE)</f>
        <v>0</v>
      </c>
      <c r="H207" s="29"/>
      <c r="I207" s="29"/>
      <c r="J207" s="29"/>
      <c r="K207" s="29"/>
      <c r="L207" s="29"/>
      <c r="M207" s="29"/>
      <c r="N207" s="29"/>
      <c r="O207" s="29"/>
      <c r="P207" s="29"/>
      <c r="Q207" s="29"/>
      <c r="R207" s="29"/>
      <c r="S207" s="9"/>
      <c r="T207" s="9"/>
      <c r="U207" s="9"/>
      <c r="V207" s="9"/>
      <c r="W207" s="9"/>
      <c r="X207" s="9"/>
      <c r="Y207" s="9"/>
      <c r="Z207" s="9"/>
      <c r="AA207" s="9"/>
      <c r="AB207" s="9"/>
      <c r="AC207" s="9"/>
      <c r="AD207" s="9"/>
      <c r="AE207" s="9"/>
      <c r="AF207" s="9"/>
      <c r="AG207" s="9"/>
      <c r="AH207" s="9"/>
      <c r="AI207" s="9"/>
      <c r="AJ207" s="9"/>
      <c r="AK207" s="9"/>
      <c r="AL207" s="9"/>
      <c r="AM207" s="11">
        <f t="shared" si="11"/>
        <v>0</v>
      </c>
      <c r="AN207" s="11">
        <f t="shared" si="9"/>
        <v>0</v>
      </c>
      <c r="AO207" s="47" t="e">
        <f t="shared" si="10"/>
        <v>#DIV/0!</v>
      </c>
    </row>
    <row r="208" spans="1:41" x14ac:dyDescent="0.25">
      <c r="A208" s="10">
        <v>207</v>
      </c>
      <c r="B208" s="11">
        <f>VLOOKUP($A208,Table2[[No]:[Date Student Last Attended Program
(mm/dd/yyyy)]],2,FALSE)</f>
        <v>0</v>
      </c>
      <c r="C208" s="11">
        <f>VLOOKUP($A208,Table2[[No]:[Date Student Last Attended Program
(mm/dd/yyyy)]],4,FALSE)</f>
        <v>0</v>
      </c>
      <c r="D208" s="11">
        <f>VLOOKUP($A208,Table2[[No]:[Date Student Last Attended Program
(mm/dd/yyyy)]],14,FALSE)</f>
        <v>0</v>
      </c>
      <c r="E208" s="207">
        <f>VLOOKUP($A208,Table2[[No]:[Date Student Last Attended Program
(mm/dd/yyyy)]],17,FALSE)</f>
        <v>0</v>
      </c>
      <c r="F208" s="207">
        <f>VLOOKUP($A208,Table2[[No]:[Date Student Last Attended Program
(mm/dd/yyyy)]],18,FALSE)</f>
        <v>0</v>
      </c>
      <c r="G208" s="209">
        <f>VLOOKUP($A208,Table2[[#All],[No]:[Which Group Does Student Participate In?
(optional)]],23,FALSE)</f>
        <v>0</v>
      </c>
      <c r="H208" s="29"/>
      <c r="I208" s="29"/>
      <c r="J208" s="29"/>
      <c r="K208" s="29"/>
      <c r="L208" s="29"/>
      <c r="M208" s="29"/>
      <c r="N208" s="29"/>
      <c r="O208" s="29"/>
      <c r="P208" s="29"/>
      <c r="Q208" s="29"/>
      <c r="R208" s="29"/>
      <c r="S208" s="9"/>
      <c r="T208" s="9"/>
      <c r="U208" s="9"/>
      <c r="V208" s="9"/>
      <c r="W208" s="9"/>
      <c r="X208" s="9"/>
      <c r="Y208" s="9"/>
      <c r="Z208" s="9"/>
      <c r="AA208" s="9"/>
      <c r="AB208" s="9"/>
      <c r="AC208" s="9"/>
      <c r="AD208" s="9"/>
      <c r="AE208" s="9"/>
      <c r="AF208" s="9"/>
      <c r="AG208" s="9"/>
      <c r="AH208" s="9"/>
      <c r="AI208" s="9"/>
      <c r="AJ208" s="9"/>
      <c r="AK208" s="9"/>
      <c r="AL208" s="9"/>
      <c r="AM208" s="11">
        <f t="shared" si="11"/>
        <v>0</v>
      </c>
      <c r="AN208" s="11">
        <f t="shared" si="9"/>
        <v>0</v>
      </c>
      <c r="AO208" s="47" t="e">
        <f t="shared" si="10"/>
        <v>#DIV/0!</v>
      </c>
    </row>
    <row r="209" spans="1:41" x14ac:dyDescent="0.25">
      <c r="A209" s="10">
        <v>208</v>
      </c>
      <c r="B209" s="11">
        <f>VLOOKUP($A209,Table2[[No]:[Date Student Last Attended Program
(mm/dd/yyyy)]],2,FALSE)</f>
        <v>0</v>
      </c>
      <c r="C209" s="11">
        <f>VLOOKUP($A209,Table2[[No]:[Date Student Last Attended Program
(mm/dd/yyyy)]],4,FALSE)</f>
        <v>0</v>
      </c>
      <c r="D209" s="11">
        <f>VLOOKUP($A209,Table2[[No]:[Date Student Last Attended Program
(mm/dd/yyyy)]],14,FALSE)</f>
        <v>0</v>
      </c>
      <c r="E209" s="207">
        <f>VLOOKUP($A209,Table2[[No]:[Date Student Last Attended Program
(mm/dd/yyyy)]],17,FALSE)</f>
        <v>0</v>
      </c>
      <c r="F209" s="207">
        <f>VLOOKUP($A209,Table2[[No]:[Date Student Last Attended Program
(mm/dd/yyyy)]],18,FALSE)</f>
        <v>0</v>
      </c>
      <c r="G209" s="209">
        <f>VLOOKUP($A209,Table2[[#All],[No]:[Which Group Does Student Participate In?
(optional)]],23,FALSE)</f>
        <v>0</v>
      </c>
      <c r="H209" s="29"/>
      <c r="I209" s="29"/>
      <c r="J209" s="29"/>
      <c r="K209" s="29"/>
      <c r="L209" s="29"/>
      <c r="M209" s="29"/>
      <c r="N209" s="29"/>
      <c r="O209" s="29"/>
      <c r="P209" s="29"/>
      <c r="Q209" s="29"/>
      <c r="R209" s="29"/>
      <c r="S209" s="9"/>
      <c r="T209" s="9"/>
      <c r="U209" s="9"/>
      <c r="V209" s="9"/>
      <c r="W209" s="9"/>
      <c r="X209" s="9"/>
      <c r="Y209" s="9"/>
      <c r="Z209" s="9"/>
      <c r="AA209" s="9"/>
      <c r="AB209" s="9"/>
      <c r="AC209" s="9"/>
      <c r="AD209" s="9"/>
      <c r="AE209" s="9"/>
      <c r="AF209" s="9"/>
      <c r="AG209" s="9"/>
      <c r="AH209" s="9"/>
      <c r="AI209" s="9"/>
      <c r="AJ209" s="9"/>
      <c r="AK209" s="9"/>
      <c r="AL209" s="9"/>
      <c r="AM209" s="11">
        <f t="shared" si="11"/>
        <v>0</v>
      </c>
      <c r="AN209" s="11">
        <f t="shared" si="9"/>
        <v>0</v>
      </c>
      <c r="AO209" s="47" t="e">
        <f t="shared" si="10"/>
        <v>#DIV/0!</v>
      </c>
    </row>
    <row r="210" spans="1:41" x14ac:dyDescent="0.25">
      <c r="A210" s="10">
        <v>209</v>
      </c>
      <c r="B210" s="11">
        <f>VLOOKUP($A210,Table2[[No]:[Date Student Last Attended Program
(mm/dd/yyyy)]],2,FALSE)</f>
        <v>0</v>
      </c>
      <c r="C210" s="11">
        <f>VLOOKUP($A210,Table2[[No]:[Date Student Last Attended Program
(mm/dd/yyyy)]],4,FALSE)</f>
        <v>0</v>
      </c>
      <c r="D210" s="11">
        <f>VLOOKUP($A210,Table2[[No]:[Date Student Last Attended Program
(mm/dd/yyyy)]],14,FALSE)</f>
        <v>0</v>
      </c>
      <c r="E210" s="207">
        <f>VLOOKUP($A210,Table2[[No]:[Date Student Last Attended Program
(mm/dd/yyyy)]],17,FALSE)</f>
        <v>0</v>
      </c>
      <c r="F210" s="207">
        <f>VLOOKUP($A210,Table2[[No]:[Date Student Last Attended Program
(mm/dd/yyyy)]],18,FALSE)</f>
        <v>0</v>
      </c>
      <c r="G210" s="209">
        <f>VLOOKUP($A210,Table2[[#All],[No]:[Which Group Does Student Participate In?
(optional)]],23,FALSE)</f>
        <v>0</v>
      </c>
      <c r="H210" s="29"/>
      <c r="I210" s="29"/>
      <c r="J210" s="29"/>
      <c r="K210" s="29"/>
      <c r="L210" s="29"/>
      <c r="M210" s="29"/>
      <c r="N210" s="29"/>
      <c r="O210" s="29"/>
      <c r="P210" s="29"/>
      <c r="Q210" s="29"/>
      <c r="R210" s="29"/>
      <c r="S210" s="9"/>
      <c r="T210" s="9"/>
      <c r="U210" s="9"/>
      <c r="V210" s="9"/>
      <c r="W210" s="9"/>
      <c r="X210" s="9"/>
      <c r="Y210" s="9"/>
      <c r="Z210" s="9"/>
      <c r="AA210" s="9"/>
      <c r="AB210" s="9"/>
      <c r="AC210" s="9"/>
      <c r="AD210" s="9"/>
      <c r="AE210" s="9"/>
      <c r="AF210" s="9"/>
      <c r="AG210" s="9"/>
      <c r="AH210" s="9"/>
      <c r="AI210" s="9"/>
      <c r="AJ210" s="9"/>
      <c r="AK210" s="9"/>
      <c r="AL210" s="9"/>
      <c r="AM210" s="11">
        <f t="shared" si="11"/>
        <v>0</v>
      </c>
      <c r="AN210" s="11">
        <f t="shared" si="9"/>
        <v>0</v>
      </c>
      <c r="AO210" s="47" t="e">
        <f t="shared" si="10"/>
        <v>#DIV/0!</v>
      </c>
    </row>
    <row r="211" spans="1:41" x14ac:dyDescent="0.25">
      <c r="A211" s="10">
        <v>210</v>
      </c>
      <c r="B211" s="11">
        <f>VLOOKUP($A211,Table2[[No]:[Date Student Last Attended Program
(mm/dd/yyyy)]],2,FALSE)</f>
        <v>0</v>
      </c>
      <c r="C211" s="11">
        <f>VLOOKUP($A211,Table2[[No]:[Date Student Last Attended Program
(mm/dd/yyyy)]],4,FALSE)</f>
        <v>0</v>
      </c>
      <c r="D211" s="11">
        <f>VLOOKUP($A211,Table2[[No]:[Date Student Last Attended Program
(mm/dd/yyyy)]],14,FALSE)</f>
        <v>0</v>
      </c>
      <c r="E211" s="207">
        <f>VLOOKUP($A211,Table2[[No]:[Date Student Last Attended Program
(mm/dd/yyyy)]],17,FALSE)</f>
        <v>0</v>
      </c>
      <c r="F211" s="207">
        <f>VLOOKUP($A211,Table2[[No]:[Date Student Last Attended Program
(mm/dd/yyyy)]],18,FALSE)</f>
        <v>0</v>
      </c>
      <c r="G211" s="209">
        <f>VLOOKUP($A211,Table2[[#All],[No]:[Which Group Does Student Participate In?
(optional)]],23,FALSE)</f>
        <v>0</v>
      </c>
      <c r="H211" s="29"/>
      <c r="I211" s="29"/>
      <c r="J211" s="29"/>
      <c r="K211" s="29"/>
      <c r="L211" s="29"/>
      <c r="M211" s="29"/>
      <c r="N211" s="29"/>
      <c r="O211" s="29"/>
      <c r="P211" s="29"/>
      <c r="Q211" s="29"/>
      <c r="R211" s="29"/>
      <c r="S211" s="9"/>
      <c r="T211" s="9"/>
      <c r="U211" s="9"/>
      <c r="V211" s="9"/>
      <c r="W211" s="9"/>
      <c r="X211" s="9"/>
      <c r="Y211" s="9"/>
      <c r="Z211" s="9"/>
      <c r="AA211" s="9"/>
      <c r="AB211" s="9"/>
      <c r="AC211" s="9"/>
      <c r="AD211" s="9"/>
      <c r="AE211" s="9"/>
      <c r="AF211" s="9"/>
      <c r="AG211" s="9"/>
      <c r="AH211" s="9"/>
      <c r="AI211" s="9"/>
      <c r="AJ211" s="9"/>
      <c r="AK211" s="9"/>
      <c r="AL211" s="9"/>
      <c r="AM211" s="11">
        <f t="shared" si="11"/>
        <v>0</v>
      </c>
      <c r="AN211" s="11">
        <f t="shared" si="9"/>
        <v>0</v>
      </c>
      <c r="AO211" s="47" t="e">
        <f t="shared" si="10"/>
        <v>#DIV/0!</v>
      </c>
    </row>
    <row r="212" spans="1:41" x14ac:dyDescent="0.25">
      <c r="A212" s="10">
        <v>211</v>
      </c>
      <c r="B212" s="11">
        <f>VLOOKUP($A212,Table2[[No]:[Date Student Last Attended Program
(mm/dd/yyyy)]],2,FALSE)</f>
        <v>0</v>
      </c>
      <c r="C212" s="11">
        <f>VLOOKUP($A212,Table2[[No]:[Date Student Last Attended Program
(mm/dd/yyyy)]],4,FALSE)</f>
        <v>0</v>
      </c>
      <c r="D212" s="11">
        <f>VLOOKUP($A212,Table2[[No]:[Date Student Last Attended Program
(mm/dd/yyyy)]],14,FALSE)</f>
        <v>0</v>
      </c>
      <c r="E212" s="207">
        <f>VLOOKUP($A212,Table2[[No]:[Date Student Last Attended Program
(mm/dd/yyyy)]],17,FALSE)</f>
        <v>0</v>
      </c>
      <c r="F212" s="207">
        <f>VLOOKUP($A212,Table2[[No]:[Date Student Last Attended Program
(mm/dd/yyyy)]],18,FALSE)</f>
        <v>0</v>
      </c>
      <c r="G212" s="209">
        <f>VLOOKUP($A212,Table2[[#All],[No]:[Which Group Does Student Participate In?
(optional)]],23,FALSE)</f>
        <v>0</v>
      </c>
      <c r="H212" s="29"/>
      <c r="I212" s="29"/>
      <c r="J212" s="29"/>
      <c r="K212" s="29"/>
      <c r="L212" s="29"/>
      <c r="M212" s="29"/>
      <c r="N212" s="29"/>
      <c r="O212" s="29"/>
      <c r="P212" s="29"/>
      <c r="Q212" s="29"/>
      <c r="R212" s="29"/>
      <c r="S212" s="9"/>
      <c r="T212" s="9"/>
      <c r="U212" s="9"/>
      <c r="V212" s="9"/>
      <c r="W212" s="9"/>
      <c r="X212" s="9"/>
      <c r="Y212" s="9"/>
      <c r="Z212" s="9"/>
      <c r="AA212" s="9"/>
      <c r="AB212" s="9"/>
      <c r="AC212" s="9"/>
      <c r="AD212" s="9"/>
      <c r="AE212" s="9"/>
      <c r="AF212" s="9"/>
      <c r="AG212" s="9"/>
      <c r="AH212" s="9"/>
      <c r="AI212" s="9"/>
      <c r="AJ212" s="9"/>
      <c r="AK212" s="9"/>
      <c r="AL212" s="9"/>
      <c r="AM212" s="11">
        <f t="shared" si="11"/>
        <v>0</v>
      </c>
      <c r="AN212" s="11">
        <f t="shared" si="9"/>
        <v>0</v>
      </c>
      <c r="AO212" s="47" t="e">
        <f t="shared" si="10"/>
        <v>#DIV/0!</v>
      </c>
    </row>
    <row r="213" spans="1:41" x14ac:dyDescent="0.25">
      <c r="A213" s="10">
        <v>212</v>
      </c>
      <c r="B213" s="11">
        <f>VLOOKUP($A213,Table2[[No]:[Date Student Last Attended Program
(mm/dd/yyyy)]],2,FALSE)</f>
        <v>0</v>
      </c>
      <c r="C213" s="11">
        <f>VLOOKUP($A213,Table2[[No]:[Date Student Last Attended Program
(mm/dd/yyyy)]],4,FALSE)</f>
        <v>0</v>
      </c>
      <c r="D213" s="11">
        <f>VLOOKUP($A213,Table2[[No]:[Date Student Last Attended Program
(mm/dd/yyyy)]],14,FALSE)</f>
        <v>0</v>
      </c>
      <c r="E213" s="207">
        <f>VLOOKUP($A213,Table2[[No]:[Date Student Last Attended Program
(mm/dd/yyyy)]],17,FALSE)</f>
        <v>0</v>
      </c>
      <c r="F213" s="207">
        <f>VLOOKUP($A213,Table2[[No]:[Date Student Last Attended Program
(mm/dd/yyyy)]],18,FALSE)</f>
        <v>0</v>
      </c>
      <c r="G213" s="209">
        <f>VLOOKUP($A213,Table2[[#All],[No]:[Which Group Does Student Participate In?
(optional)]],23,FALSE)</f>
        <v>0</v>
      </c>
      <c r="H213" s="29"/>
      <c r="I213" s="29"/>
      <c r="J213" s="29"/>
      <c r="K213" s="29"/>
      <c r="L213" s="29"/>
      <c r="M213" s="29"/>
      <c r="N213" s="29"/>
      <c r="O213" s="29"/>
      <c r="P213" s="29"/>
      <c r="Q213" s="29"/>
      <c r="R213" s="29"/>
      <c r="S213" s="9"/>
      <c r="T213" s="9"/>
      <c r="U213" s="9"/>
      <c r="V213" s="9"/>
      <c r="W213" s="9"/>
      <c r="X213" s="9"/>
      <c r="Y213" s="9"/>
      <c r="Z213" s="9"/>
      <c r="AA213" s="9"/>
      <c r="AB213" s="9"/>
      <c r="AC213" s="9"/>
      <c r="AD213" s="9"/>
      <c r="AE213" s="9"/>
      <c r="AF213" s="9"/>
      <c r="AG213" s="9"/>
      <c r="AH213" s="9"/>
      <c r="AI213" s="9"/>
      <c r="AJ213" s="9"/>
      <c r="AK213" s="9"/>
      <c r="AL213" s="9"/>
      <c r="AM213" s="11">
        <f t="shared" si="11"/>
        <v>0</v>
      </c>
      <c r="AN213" s="11">
        <f t="shared" si="9"/>
        <v>0</v>
      </c>
      <c r="AO213" s="47" t="e">
        <f t="shared" si="10"/>
        <v>#DIV/0!</v>
      </c>
    </row>
    <row r="214" spans="1:41" x14ac:dyDescent="0.25">
      <c r="A214" s="10">
        <v>213</v>
      </c>
      <c r="B214" s="11">
        <f>VLOOKUP($A214,Table2[[No]:[Date Student Last Attended Program
(mm/dd/yyyy)]],2,FALSE)</f>
        <v>0</v>
      </c>
      <c r="C214" s="11">
        <f>VLOOKUP($A214,Table2[[No]:[Date Student Last Attended Program
(mm/dd/yyyy)]],4,FALSE)</f>
        <v>0</v>
      </c>
      <c r="D214" s="11">
        <f>VLOOKUP($A214,Table2[[No]:[Date Student Last Attended Program
(mm/dd/yyyy)]],14,FALSE)</f>
        <v>0</v>
      </c>
      <c r="E214" s="207">
        <f>VLOOKUP($A214,Table2[[No]:[Date Student Last Attended Program
(mm/dd/yyyy)]],17,FALSE)</f>
        <v>0</v>
      </c>
      <c r="F214" s="207">
        <f>VLOOKUP($A214,Table2[[No]:[Date Student Last Attended Program
(mm/dd/yyyy)]],18,FALSE)</f>
        <v>0</v>
      </c>
      <c r="G214" s="209">
        <f>VLOOKUP($A214,Table2[[#All],[No]:[Which Group Does Student Participate In?
(optional)]],23,FALSE)</f>
        <v>0</v>
      </c>
      <c r="H214" s="29"/>
      <c r="I214" s="29"/>
      <c r="J214" s="29"/>
      <c r="K214" s="29"/>
      <c r="L214" s="29"/>
      <c r="M214" s="29"/>
      <c r="N214" s="29"/>
      <c r="O214" s="29"/>
      <c r="P214" s="29"/>
      <c r="Q214" s="29"/>
      <c r="R214" s="29"/>
      <c r="S214" s="9"/>
      <c r="T214" s="9"/>
      <c r="U214" s="9"/>
      <c r="V214" s="9"/>
      <c r="W214" s="9"/>
      <c r="X214" s="9"/>
      <c r="Y214" s="9"/>
      <c r="Z214" s="9"/>
      <c r="AA214" s="9"/>
      <c r="AB214" s="9"/>
      <c r="AC214" s="9"/>
      <c r="AD214" s="9"/>
      <c r="AE214" s="9"/>
      <c r="AF214" s="9"/>
      <c r="AG214" s="9"/>
      <c r="AH214" s="9"/>
      <c r="AI214" s="9"/>
      <c r="AJ214" s="9"/>
      <c r="AK214" s="9"/>
      <c r="AL214" s="9"/>
      <c r="AM214" s="11">
        <f t="shared" si="11"/>
        <v>0</v>
      </c>
      <c r="AN214" s="11">
        <f t="shared" si="9"/>
        <v>0</v>
      </c>
      <c r="AO214" s="47" t="e">
        <f t="shared" si="10"/>
        <v>#DIV/0!</v>
      </c>
    </row>
    <row r="215" spans="1:41" x14ac:dyDescent="0.25">
      <c r="A215" s="10">
        <v>214</v>
      </c>
      <c r="B215" s="11">
        <f>VLOOKUP($A215,Table2[[No]:[Date Student Last Attended Program
(mm/dd/yyyy)]],2,FALSE)</f>
        <v>0</v>
      </c>
      <c r="C215" s="11">
        <f>VLOOKUP($A215,Table2[[No]:[Date Student Last Attended Program
(mm/dd/yyyy)]],4,FALSE)</f>
        <v>0</v>
      </c>
      <c r="D215" s="11">
        <f>VLOOKUP($A215,Table2[[No]:[Date Student Last Attended Program
(mm/dd/yyyy)]],14,FALSE)</f>
        <v>0</v>
      </c>
      <c r="E215" s="207">
        <f>VLOOKUP($A215,Table2[[No]:[Date Student Last Attended Program
(mm/dd/yyyy)]],17,FALSE)</f>
        <v>0</v>
      </c>
      <c r="F215" s="207">
        <f>VLOOKUP($A215,Table2[[No]:[Date Student Last Attended Program
(mm/dd/yyyy)]],18,FALSE)</f>
        <v>0</v>
      </c>
      <c r="G215" s="209">
        <f>VLOOKUP($A215,Table2[[#All],[No]:[Which Group Does Student Participate In?
(optional)]],23,FALSE)</f>
        <v>0</v>
      </c>
      <c r="H215" s="29"/>
      <c r="I215" s="29"/>
      <c r="J215" s="29"/>
      <c r="K215" s="29"/>
      <c r="L215" s="29"/>
      <c r="M215" s="29"/>
      <c r="N215" s="29"/>
      <c r="O215" s="29"/>
      <c r="P215" s="29"/>
      <c r="Q215" s="29"/>
      <c r="R215" s="29"/>
      <c r="S215" s="9"/>
      <c r="T215" s="9"/>
      <c r="U215" s="9"/>
      <c r="V215" s="9"/>
      <c r="W215" s="9"/>
      <c r="X215" s="9"/>
      <c r="Y215" s="9"/>
      <c r="Z215" s="9"/>
      <c r="AA215" s="9"/>
      <c r="AB215" s="9"/>
      <c r="AC215" s="9"/>
      <c r="AD215" s="9"/>
      <c r="AE215" s="9"/>
      <c r="AF215" s="9"/>
      <c r="AG215" s="9"/>
      <c r="AH215" s="9"/>
      <c r="AI215" s="9"/>
      <c r="AJ215" s="9"/>
      <c r="AK215" s="9"/>
      <c r="AL215" s="9"/>
      <c r="AM215" s="11">
        <f t="shared" si="11"/>
        <v>0</v>
      </c>
      <c r="AN215" s="11">
        <f t="shared" si="9"/>
        <v>0</v>
      </c>
      <c r="AO215" s="47" t="e">
        <f t="shared" si="10"/>
        <v>#DIV/0!</v>
      </c>
    </row>
    <row r="216" spans="1:41" x14ac:dyDescent="0.25">
      <c r="A216" s="10">
        <v>215</v>
      </c>
      <c r="B216" s="11">
        <f>VLOOKUP($A216,Table2[[No]:[Date Student Last Attended Program
(mm/dd/yyyy)]],2,FALSE)</f>
        <v>0</v>
      </c>
      <c r="C216" s="11">
        <f>VLOOKUP($A216,Table2[[No]:[Date Student Last Attended Program
(mm/dd/yyyy)]],4,FALSE)</f>
        <v>0</v>
      </c>
      <c r="D216" s="11">
        <f>VLOOKUP($A216,Table2[[No]:[Date Student Last Attended Program
(mm/dd/yyyy)]],14,FALSE)</f>
        <v>0</v>
      </c>
      <c r="E216" s="207">
        <f>VLOOKUP($A216,Table2[[No]:[Date Student Last Attended Program
(mm/dd/yyyy)]],17,FALSE)</f>
        <v>0</v>
      </c>
      <c r="F216" s="207">
        <f>VLOOKUP($A216,Table2[[No]:[Date Student Last Attended Program
(mm/dd/yyyy)]],18,FALSE)</f>
        <v>0</v>
      </c>
      <c r="G216" s="209">
        <f>VLOOKUP($A216,Table2[[#All],[No]:[Which Group Does Student Participate In?
(optional)]],23,FALSE)</f>
        <v>0</v>
      </c>
      <c r="H216" s="29"/>
      <c r="I216" s="29"/>
      <c r="J216" s="29"/>
      <c r="K216" s="29"/>
      <c r="L216" s="29"/>
      <c r="M216" s="29"/>
      <c r="N216" s="29"/>
      <c r="O216" s="29"/>
      <c r="P216" s="29"/>
      <c r="Q216" s="29"/>
      <c r="R216" s="29"/>
      <c r="S216" s="9"/>
      <c r="T216" s="9"/>
      <c r="U216" s="9"/>
      <c r="V216" s="9"/>
      <c r="W216" s="9"/>
      <c r="X216" s="9"/>
      <c r="Y216" s="9"/>
      <c r="Z216" s="9"/>
      <c r="AA216" s="9"/>
      <c r="AB216" s="9"/>
      <c r="AC216" s="9"/>
      <c r="AD216" s="9"/>
      <c r="AE216" s="9"/>
      <c r="AF216" s="9"/>
      <c r="AG216" s="9"/>
      <c r="AH216" s="9"/>
      <c r="AI216" s="9"/>
      <c r="AJ216" s="9"/>
      <c r="AK216" s="9"/>
      <c r="AL216" s="9"/>
      <c r="AM216" s="11">
        <f t="shared" si="11"/>
        <v>0</v>
      </c>
      <c r="AN216" s="11">
        <f t="shared" si="9"/>
        <v>0</v>
      </c>
      <c r="AO216" s="47" t="e">
        <f t="shared" si="10"/>
        <v>#DIV/0!</v>
      </c>
    </row>
    <row r="217" spans="1:41" x14ac:dyDescent="0.25">
      <c r="A217" s="10">
        <v>216</v>
      </c>
      <c r="B217" s="11">
        <f>VLOOKUP($A217,Table2[[No]:[Date Student Last Attended Program
(mm/dd/yyyy)]],2,FALSE)</f>
        <v>0</v>
      </c>
      <c r="C217" s="11">
        <f>VLOOKUP($A217,Table2[[No]:[Date Student Last Attended Program
(mm/dd/yyyy)]],4,FALSE)</f>
        <v>0</v>
      </c>
      <c r="D217" s="11">
        <f>VLOOKUP($A217,Table2[[No]:[Date Student Last Attended Program
(mm/dd/yyyy)]],14,FALSE)</f>
        <v>0</v>
      </c>
      <c r="E217" s="207">
        <f>VLOOKUP($A217,Table2[[No]:[Date Student Last Attended Program
(mm/dd/yyyy)]],17,FALSE)</f>
        <v>0</v>
      </c>
      <c r="F217" s="207">
        <f>VLOOKUP($A217,Table2[[No]:[Date Student Last Attended Program
(mm/dd/yyyy)]],18,FALSE)</f>
        <v>0</v>
      </c>
      <c r="G217" s="209">
        <f>VLOOKUP($A217,Table2[[#All],[No]:[Which Group Does Student Participate In?
(optional)]],23,FALSE)</f>
        <v>0</v>
      </c>
      <c r="H217" s="29"/>
      <c r="I217" s="29"/>
      <c r="J217" s="29"/>
      <c r="K217" s="29"/>
      <c r="L217" s="29"/>
      <c r="M217" s="29"/>
      <c r="N217" s="29"/>
      <c r="O217" s="29"/>
      <c r="P217" s="29"/>
      <c r="Q217" s="29"/>
      <c r="R217" s="29"/>
      <c r="S217" s="9"/>
      <c r="T217" s="9"/>
      <c r="U217" s="9"/>
      <c r="V217" s="9"/>
      <c r="W217" s="9"/>
      <c r="X217" s="9"/>
      <c r="Y217" s="9"/>
      <c r="Z217" s="9"/>
      <c r="AA217" s="9"/>
      <c r="AB217" s="9"/>
      <c r="AC217" s="9"/>
      <c r="AD217" s="9"/>
      <c r="AE217" s="9"/>
      <c r="AF217" s="9"/>
      <c r="AG217" s="9"/>
      <c r="AH217" s="9"/>
      <c r="AI217" s="9"/>
      <c r="AJ217" s="9"/>
      <c r="AK217" s="9"/>
      <c r="AL217" s="9"/>
      <c r="AM217" s="11">
        <f t="shared" si="11"/>
        <v>0</v>
      </c>
      <c r="AN217" s="11">
        <f t="shared" si="9"/>
        <v>0</v>
      </c>
      <c r="AO217" s="47" t="e">
        <f t="shared" si="10"/>
        <v>#DIV/0!</v>
      </c>
    </row>
    <row r="218" spans="1:41" x14ac:dyDescent="0.25">
      <c r="A218" s="10">
        <v>217</v>
      </c>
      <c r="B218" s="11">
        <f>VLOOKUP($A218,Table2[[No]:[Date Student Last Attended Program
(mm/dd/yyyy)]],2,FALSE)</f>
        <v>0</v>
      </c>
      <c r="C218" s="11">
        <f>VLOOKUP($A218,Table2[[No]:[Date Student Last Attended Program
(mm/dd/yyyy)]],4,FALSE)</f>
        <v>0</v>
      </c>
      <c r="D218" s="11">
        <f>VLOOKUP($A218,Table2[[No]:[Date Student Last Attended Program
(mm/dd/yyyy)]],14,FALSE)</f>
        <v>0</v>
      </c>
      <c r="E218" s="207">
        <f>VLOOKUP($A218,Table2[[No]:[Date Student Last Attended Program
(mm/dd/yyyy)]],17,FALSE)</f>
        <v>0</v>
      </c>
      <c r="F218" s="207">
        <f>VLOOKUP($A218,Table2[[No]:[Date Student Last Attended Program
(mm/dd/yyyy)]],18,FALSE)</f>
        <v>0</v>
      </c>
      <c r="G218" s="209">
        <f>VLOOKUP($A218,Table2[[#All],[No]:[Which Group Does Student Participate In?
(optional)]],23,FALSE)</f>
        <v>0</v>
      </c>
      <c r="H218" s="29"/>
      <c r="I218" s="29"/>
      <c r="J218" s="29"/>
      <c r="K218" s="29"/>
      <c r="L218" s="29"/>
      <c r="M218" s="29"/>
      <c r="N218" s="29"/>
      <c r="O218" s="29"/>
      <c r="P218" s="29"/>
      <c r="Q218" s="29"/>
      <c r="R218" s="29"/>
      <c r="S218" s="9"/>
      <c r="T218" s="9"/>
      <c r="U218" s="9"/>
      <c r="V218" s="9"/>
      <c r="W218" s="9"/>
      <c r="X218" s="9"/>
      <c r="Y218" s="9"/>
      <c r="Z218" s="9"/>
      <c r="AA218" s="9"/>
      <c r="AB218" s="9"/>
      <c r="AC218" s="9"/>
      <c r="AD218" s="9"/>
      <c r="AE218" s="9"/>
      <c r="AF218" s="9"/>
      <c r="AG218" s="9"/>
      <c r="AH218" s="9"/>
      <c r="AI218" s="9"/>
      <c r="AJ218" s="9"/>
      <c r="AK218" s="9"/>
      <c r="AL218" s="9"/>
      <c r="AM218" s="11">
        <f t="shared" si="11"/>
        <v>0</v>
      </c>
      <c r="AN218" s="11">
        <f t="shared" si="9"/>
        <v>0</v>
      </c>
      <c r="AO218" s="47" t="e">
        <f t="shared" si="10"/>
        <v>#DIV/0!</v>
      </c>
    </row>
    <row r="219" spans="1:41" x14ac:dyDescent="0.25">
      <c r="A219" s="10">
        <v>218</v>
      </c>
      <c r="B219" s="11">
        <f>VLOOKUP($A219,Table2[[No]:[Date Student Last Attended Program
(mm/dd/yyyy)]],2,FALSE)</f>
        <v>0</v>
      </c>
      <c r="C219" s="11">
        <f>VLOOKUP($A219,Table2[[No]:[Date Student Last Attended Program
(mm/dd/yyyy)]],4,FALSE)</f>
        <v>0</v>
      </c>
      <c r="D219" s="11">
        <f>VLOOKUP($A219,Table2[[No]:[Date Student Last Attended Program
(mm/dd/yyyy)]],14,FALSE)</f>
        <v>0</v>
      </c>
      <c r="E219" s="207">
        <f>VLOOKUP($A219,Table2[[No]:[Date Student Last Attended Program
(mm/dd/yyyy)]],17,FALSE)</f>
        <v>0</v>
      </c>
      <c r="F219" s="207">
        <f>VLOOKUP($A219,Table2[[No]:[Date Student Last Attended Program
(mm/dd/yyyy)]],18,FALSE)</f>
        <v>0</v>
      </c>
      <c r="G219" s="209">
        <f>VLOOKUP($A219,Table2[[#All],[No]:[Which Group Does Student Participate In?
(optional)]],23,FALSE)</f>
        <v>0</v>
      </c>
      <c r="H219" s="29"/>
      <c r="I219" s="29"/>
      <c r="J219" s="29"/>
      <c r="K219" s="29"/>
      <c r="L219" s="29"/>
      <c r="M219" s="29"/>
      <c r="N219" s="29"/>
      <c r="O219" s="29"/>
      <c r="P219" s="29"/>
      <c r="Q219" s="29"/>
      <c r="R219" s="29"/>
      <c r="S219" s="9"/>
      <c r="T219" s="9"/>
      <c r="U219" s="9"/>
      <c r="V219" s="9"/>
      <c r="W219" s="9"/>
      <c r="X219" s="9"/>
      <c r="Y219" s="9"/>
      <c r="Z219" s="9"/>
      <c r="AA219" s="9"/>
      <c r="AB219" s="9"/>
      <c r="AC219" s="9"/>
      <c r="AD219" s="9"/>
      <c r="AE219" s="9"/>
      <c r="AF219" s="9"/>
      <c r="AG219" s="9"/>
      <c r="AH219" s="9"/>
      <c r="AI219" s="9"/>
      <c r="AJ219" s="9"/>
      <c r="AK219" s="9"/>
      <c r="AL219" s="9"/>
      <c r="AM219" s="11">
        <f t="shared" si="11"/>
        <v>0</v>
      </c>
      <c r="AN219" s="11">
        <f t="shared" si="9"/>
        <v>0</v>
      </c>
      <c r="AO219" s="47" t="e">
        <f t="shared" si="10"/>
        <v>#DIV/0!</v>
      </c>
    </row>
    <row r="220" spans="1:41" x14ac:dyDescent="0.25">
      <c r="A220" s="10">
        <v>219</v>
      </c>
      <c r="B220" s="11">
        <f>VLOOKUP($A220,Table2[[No]:[Date Student Last Attended Program
(mm/dd/yyyy)]],2,FALSE)</f>
        <v>0</v>
      </c>
      <c r="C220" s="11">
        <f>VLOOKUP($A220,Table2[[No]:[Date Student Last Attended Program
(mm/dd/yyyy)]],4,FALSE)</f>
        <v>0</v>
      </c>
      <c r="D220" s="11">
        <f>VLOOKUP($A220,Table2[[No]:[Date Student Last Attended Program
(mm/dd/yyyy)]],14,FALSE)</f>
        <v>0</v>
      </c>
      <c r="E220" s="207">
        <f>VLOOKUP($A220,Table2[[No]:[Date Student Last Attended Program
(mm/dd/yyyy)]],17,FALSE)</f>
        <v>0</v>
      </c>
      <c r="F220" s="207">
        <f>VLOOKUP($A220,Table2[[No]:[Date Student Last Attended Program
(mm/dd/yyyy)]],18,FALSE)</f>
        <v>0</v>
      </c>
      <c r="G220" s="209">
        <f>VLOOKUP($A220,Table2[[#All],[No]:[Which Group Does Student Participate In?
(optional)]],23,FALSE)</f>
        <v>0</v>
      </c>
      <c r="H220" s="29"/>
      <c r="I220" s="29"/>
      <c r="J220" s="29"/>
      <c r="K220" s="29"/>
      <c r="L220" s="29"/>
      <c r="M220" s="29"/>
      <c r="N220" s="29"/>
      <c r="O220" s="29"/>
      <c r="P220" s="29"/>
      <c r="Q220" s="29"/>
      <c r="R220" s="29"/>
      <c r="S220" s="9"/>
      <c r="T220" s="9"/>
      <c r="U220" s="9"/>
      <c r="V220" s="9"/>
      <c r="W220" s="9"/>
      <c r="X220" s="9"/>
      <c r="Y220" s="9"/>
      <c r="Z220" s="9"/>
      <c r="AA220" s="9"/>
      <c r="AB220" s="9"/>
      <c r="AC220" s="9"/>
      <c r="AD220" s="9"/>
      <c r="AE220" s="9"/>
      <c r="AF220" s="9"/>
      <c r="AG220" s="9"/>
      <c r="AH220" s="9"/>
      <c r="AI220" s="9"/>
      <c r="AJ220" s="9"/>
      <c r="AK220" s="9"/>
      <c r="AL220" s="9"/>
      <c r="AM220" s="11">
        <f t="shared" si="11"/>
        <v>0</v>
      </c>
      <c r="AN220" s="11">
        <f t="shared" si="9"/>
        <v>0</v>
      </c>
      <c r="AO220" s="47" t="e">
        <f t="shared" si="10"/>
        <v>#DIV/0!</v>
      </c>
    </row>
    <row r="221" spans="1:41" x14ac:dyDescent="0.25">
      <c r="A221" s="10">
        <v>220</v>
      </c>
      <c r="B221" s="11">
        <f>VLOOKUP($A221,Table2[[No]:[Date Student Last Attended Program
(mm/dd/yyyy)]],2,FALSE)</f>
        <v>0</v>
      </c>
      <c r="C221" s="11">
        <f>VLOOKUP($A221,Table2[[No]:[Date Student Last Attended Program
(mm/dd/yyyy)]],4,FALSE)</f>
        <v>0</v>
      </c>
      <c r="D221" s="11">
        <f>VLOOKUP($A221,Table2[[No]:[Date Student Last Attended Program
(mm/dd/yyyy)]],14,FALSE)</f>
        <v>0</v>
      </c>
      <c r="E221" s="207">
        <f>VLOOKUP($A221,Table2[[No]:[Date Student Last Attended Program
(mm/dd/yyyy)]],17,FALSE)</f>
        <v>0</v>
      </c>
      <c r="F221" s="207">
        <f>VLOOKUP($A221,Table2[[No]:[Date Student Last Attended Program
(mm/dd/yyyy)]],18,FALSE)</f>
        <v>0</v>
      </c>
      <c r="G221" s="209">
        <f>VLOOKUP($A221,Table2[[#All],[No]:[Which Group Does Student Participate In?
(optional)]],23,FALSE)</f>
        <v>0</v>
      </c>
      <c r="H221" s="29"/>
      <c r="I221" s="29"/>
      <c r="J221" s="29"/>
      <c r="K221" s="29"/>
      <c r="L221" s="29"/>
      <c r="M221" s="29"/>
      <c r="N221" s="29"/>
      <c r="O221" s="29"/>
      <c r="P221" s="29"/>
      <c r="Q221" s="29"/>
      <c r="R221" s="29"/>
      <c r="S221" s="9"/>
      <c r="T221" s="9"/>
      <c r="U221" s="9"/>
      <c r="V221" s="9"/>
      <c r="W221" s="9"/>
      <c r="X221" s="9"/>
      <c r="Y221" s="9"/>
      <c r="Z221" s="9"/>
      <c r="AA221" s="9"/>
      <c r="AB221" s="9"/>
      <c r="AC221" s="9"/>
      <c r="AD221" s="9"/>
      <c r="AE221" s="9"/>
      <c r="AF221" s="9"/>
      <c r="AG221" s="9"/>
      <c r="AH221" s="9"/>
      <c r="AI221" s="9"/>
      <c r="AJ221" s="9"/>
      <c r="AK221" s="9"/>
      <c r="AL221" s="9"/>
      <c r="AM221" s="11">
        <f t="shared" si="11"/>
        <v>0</v>
      </c>
      <c r="AN221" s="11">
        <f t="shared" si="9"/>
        <v>0</v>
      </c>
      <c r="AO221" s="47" t="e">
        <f t="shared" si="10"/>
        <v>#DIV/0!</v>
      </c>
    </row>
    <row r="222" spans="1:41" x14ac:dyDescent="0.25">
      <c r="A222" s="10">
        <v>221</v>
      </c>
      <c r="B222" s="11">
        <f>VLOOKUP($A222,Table2[[No]:[Date Student Last Attended Program
(mm/dd/yyyy)]],2,FALSE)</f>
        <v>0</v>
      </c>
      <c r="C222" s="11">
        <f>VLOOKUP($A222,Table2[[No]:[Date Student Last Attended Program
(mm/dd/yyyy)]],4,FALSE)</f>
        <v>0</v>
      </c>
      <c r="D222" s="11">
        <f>VLOOKUP($A222,Table2[[No]:[Date Student Last Attended Program
(mm/dd/yyyy)]],14,FALSE)</f>
        <v>0</v>
      </c>
      <c r="E222" s="207">
        <f>VLOOKUP($A222,Table2[[No]:[Date Student Last Attended Program
(mm/dd/yyyy)]],17,FALSE)</f>
        <v>0</v>
      </c>
      <c r="F222" s="207">
        <f>VLOOKUP($A222,Table2[[No]:[Date Student Last Attended Program
(mm/dd/yyyy)]],18,FALSE)</f>
        <v>0</v>
      </c>
      <c r="G222" s="209">
        <f>VLOOKUP($A222,Table2[[#All],[No]:[Which Group Does Student Participate In?
(optional)]],23,FALSE)</f>
        <v>0</v>
      </c>
      <c r="H222" s="29"/>
      <c r="I222" s="29"/>
      <c r="J222" s="29"/>
      <c r="K222" s="29"/>
      <c r="L222" s="29"/>
      <c r="M222" s="29"/>
      <c r="N222" s="29"/>
      <c r="O222" s="29"/>
      <c r="P222" s="29"/>
      <c r="Q222" s="29"/>
      <c r="R222" s="29"/>
      <c r="S222" s="9"/>
      <c r="T222" s="9"/>
      <c r="U222" s="9"/>
      <c r="V222" s="9"/>
      <c r="W222" s="9"/>
      <c r="X222" s="9"/>
      <c r="Y222" s="9"/>
      <c r="Z222" s="9"/>
      <c r="AA222" s="9"/>
      <c r="AB222" s="9"/>
      <c r="AC222" s="9"/>
      <c r="AD222" s="9"/>
      <c r="AE222" s="9"/>
      <c r="AF222" s="9"/>
      <c r="AG222" s="9"/>
      <c r="AH222" s="9"/>
      <c r="AI222" s="9"/>
      <c r="AJ222" s="9"/>
      <c r="AK222" s="9"/>
      <c r="AL222" s="9"/>
      <c r="AM222" s="11">
        <f t="shared" si="11"/>
        <v>0</v>
      </c>
      <c r="AN222" s="11">
        <f t="shared" si="9"/>
        <v>0</v>
      </c>
      <c r="AO222" s="47" t="e">
        <f t="shared" si="10"/>
        <v>#DIV/0!</v>
      </c>
    </row>
    <row r="223" spans="1:41" x14ac:dyDescent="0.25">
      <c r="A223" s="10">
        <v>222</v>
      </c>
      <c r="B223" s="11">
        <f>VLOOKUP($A223,Table2[[No]:[Date Student Last Attended Program
(mm/dd/yyyy)]],2,FALSE)</f>
        <v>0</v>
      </c>
      <c r="C223" s="11">
        <f>VLOOKUP($A223,Table2[[No]:[Date Student Last Attended Program
(mm/dd/yyyy)]],4,FALSE)</f>
        <v>0</v>
      </c>
      <c r="D223" s="11">
        <f>VLOOKUP($A223,Table2[[No]:[Date Student Last Attended Program
(mm/dd/yyyy)]],14,FALSE)</f>
        <v>0</v>
      </c>
      <c r="E223" s="207">
        <f>VLOOKUP($A223,Table2[[No]:[Date Student Last Attended Program
(mm/dd/yyyy)]],17,FALSE)</f>
        <v>0</v>
      </c>
      <c r="F223" s="207">
        <f>VLOOKUP($A223,Table2[[No]:[Date Student Last Attended Program
(mm/dd/yyyy)]],18,FALSE)</f>
        <v>0</v>
      </c>
      <c r="G223" s="209">
        <f>VLOOKUP($A223,Table2[[#All],[No]:[Which Group Does Student Participate In?
(optional)]],23,FALSE)</f>
        <v>0</v>
      </c>
      <c r="H223" s="29"/>
      <c r="I223" s="29"/>
      <c r="J223" s="29"/>
      <c r="K223" s="29"/>
      <c r="L223" s="29"/>
      <c r="M223" s="29"/>
      <c r="N223" s="29"/>
      <c r="O223" s="29"/>
      <c r="P223" s="29"/>
      <c r="Q223" s="29"/>
      <c r="R223" s="29"/>
      <c r="S223" s="9"/>
      <c r="T223" s="9"/>
      <c r="U223" s="9"/>
      <c r="V223" s="9"/>
      <c r="W223" s="9"/>
      <c r="X223" s="9"/>
      <c r="Y223" s="9"/>
      <c r="Z223" s="9"/>
      <c r="AA223" s="9"/>
      <c r="AB223" s="9"/>
      <c r="AC223" s="9"/>
      <c r="AD223" s="9"/>
      <c r="AE223" s="9"/>
      <c r="AF223" s="9"/>
      <c r="AG223" s="9"/>
      <c r="AH223" s="9"/>
      <c r="AI223" s="9"/>
      <c r="AJ223" s="9"/>
      <c r="AK223" s="9"/>
      <c r="AL223" s="9"/>
      <c r="AM223" s="11">
        <f t="shared" si="11"/>
        <v>0</v>
      </c>
      <c r="AN223" s="11">
        <f t="shared" si="9"/>
        <v>0</v>
      </c>
      <c r="AO223" s="47" t="e">
        <f t="shared" si="10"/>
        <v>#DIV/0!</v>
      </c>
    </row>
    <row r="224" spans="1:41" x14ac:dyDescent="0.25">
      <c r="A224" s="10">
        <v>223</v>
      </c>
      <c r="B224" s="11">
        <f>VLOOKUP($A224,Table2[[No]:[Date Student Last Attended Program
(mm/dd/yyyy)]],2,FALSE)</f>
        <v>0</v>
      </c>
      <c r="C224" s="11">
        <f>VLOOKUP($A224,Table2[[No]:[Date Student Last Attended Program
(mm/dd/yyyy)]],4,FALSE)</f>
        <v>0</v>
      </c>
      <c r="D224" s="11">
        <f>VLOOKUP($A224,Table2[[No]:[Date Student Last Attended Program
(mm/dd/yyyy)]],14,FALSE)</f>
        <v>0</v>
      </c>
      <c r="E224" s="207">
        <f>VLOOKUP($A224,Table2[[No]:[Date Student Last Attended Program
(mm/dd/yyyy)]],17,FALSE)</f>
        <v>0</v>
      </c>
      <c r="F224" s="207">
        <f>VLOOKUP($A224,Table2[[No]:[Date Student Last Attended Program
(mm/dd/yyyy)]],18,FALSE)</f>
        <v>0</v>
      </c>
      <c r="G224" s="209">
        <f>VLOOKUP($A224,Table2[[#All],[No]:[Which Group Does Student Participate In?
(optional)]],23,FALSE)</f>
        <v>0</v>
      </c>
      <c r="H224" s="29"/>
      <c r="I224" s="29"/>
      <c r="J224" s="29"/>
      <c r="K224" s="29"/>
      <c r="L224" s="29"/>
      <c r="M224" s="29"/>
      <c r="N224" s="29"/>
      <c r="O224" s="29"/>
      <c r="P224" s="29"/>
      <c r="Q224" s="29"/>
      <c r="R224" s="29"/>
      <c r="S224" s="9"/>
      <c r="T224" s="9"/>
      <c r="U224" s="9"/>
      <c r="V224" s="9"/>
      <c r="W224" s="9"/>
      <c r="X224" s="9"/>
      <c r="Y224" s="9"/>
      <c r="Z224" s="9"/>
      <c r="AA224" s="9"/>
      <c r="AB224" s="9"/>
      <c r="AC224" s="9"/>
      <c r="AD224" s="9"/>
      <c r="AE224" s="9"/>
      <c r="AF224" s="9"/>
      <c r="AG224" s="9"/>
      <c r="AH224" s="9"/>
      <c r="AI224" s="9"/>
      <c r="AJ224" s="9"/>
      <c r="AK224" s="9"/>
      <c r="AL224" s="9"/>
      <c r="AM224" s="11">
        <f t="shared" si="11"/>
        <v>0</v>
      </c>
      <c r="AN224" s="11">
        <f t="shared" si="9"/>
        <v>0</v>
      </c>
      <c r="AO224" s="47" t="e">
        <f t="shared" si="10"/>
        <v>#DIV/0!</v>
      </c>
    </row>
    <row r="225" spans="1:41" x14ac:dyDescent="0.25">
      <c r="A225" s="10">
        <v>224</v>
      </c>
      <c r="B225" s="11">
        <f>VLOOKUP($A225,Table2[[No]:[Date Student Last Attended Program
(mm/dd/yyyy)]],2,FALSE)</f>
        <v>0</v>
      </c>
      <c r="C225" s="11">
        <f>VLOOKUP($A225,Table2[[No]:[Date Student Last Attended Program
(mm/dd/yyyy)]],4,FALSE)</f>
        <v>0</v>
      </c>
      <c r="D225" s="11">
        <f>VLOOKUP($A225,Table2[[No]:[Date Student Last Attended Program
(mm/dd/yyyy)]],14,FALSE)</f>
        <v>0</v>
      </c>
      <c r="E225" s="207">
        <f>VLOOKUP($A225,Table2[[No]:[Date Student Last Attended Program
(mm/dd/yyyy)]],17,FALSE)</f>
        <v>0</v>
      </c>
      <c r="F225" s="207">
        <f>VLOOKUP($A225,Table2[[No]:[Date Student Last Attended Program
(mm/dd/yyyy)]],18,FALSE)</f>
        <v>0</v>
      </c>
      <c r="G225" s="209">
        <f>VLOOKUP($A225,Table2[[#All],[No]:[Which Group Does Student Participate In?
(optional)]],23,FALSE)</f>
        <v>0</v>
      </c>
      <c r="H225" s="29"/>
      <c r="I225" s="29"/>
      <c r="J225" s="29"/>
      <c r="K225" s="29"/>
      <c r="L225" s="29"/>
      <c r="M225" s="29"/>
      <c r="N225" s="29"/>
      <c r="O225" s="29"/>
      <c r="P225" s="29"/>
      <c r="Q225" s="29"/>
      <c r="R225" s="29"/>
      <c r="S225" s="9"/>
      <c r="T225" s="9"/>
      <c r="U225" s="9"/>
      <c r="V225" s="9"/>
      <c r="W225" s="9"/>
      <c r="X225" s="9"/>
      <c r="Y225" s="9"/>
      <c r="Z225" s="9"/>
      <c r="AA225" s="9"/>
      <c r="AB225" s="9"/>
      <c r="AC225" s="9"/>
      <c r="AD225" s="9"/>
      <c r="AE225" s="9"/>
      <c r="AF225" s="9"/>
      <c r="AG225" s="9"/>
      <c r="AH225" s="9"/>
      <c r="AI225" s="9"/>
      <c r="AJ225" s="9"/>
      <c r="AK225" s="9"/>
      <c r="AL225" s="9"/>
      <c r="AM225" s="11">
        <f t="shared" si="11"/>
        <v>0</v>
      </c>
      <c r="AN225" s="11">
        <f t="shared" si="9"/>
        <v>0</v>
      </c>
      <c r="AO225" s="47" t="e">
        <f t="shared" si="10"/>
        <v>#DIV/0!</v>
      </c>
    </row>
    <row r="226" spans="1:41" x14ac:dyDescent="0.25">
      <c r="A226" s="10">
        <v>225</v>
      </c>
      <c r="B226" s="11">
        <f>VLOOKUP($A226,Table2[[No]:[Date Student Last Attended Program
(mm/dd/yyyy)]],2,FALSE)</f>
        <v>0</v>
      </c>
      <c r="C226" s="11">
        <f>VLOOKUP($A226,Table2[[No]:[Date Student Last Attended Program
(mm/dd/yyyy)]],4,FALSE)</f>
        <v>0</v>
      </c>
      <c r="D226" s="11">
        <f>VLOOKUP($A226,Table2[[No]:[Date Student Last Attended Program
(mm/dd/yyyy)]],14,FALSE)</f>
        <v>0</v>
      </c>
      <c r="E226" s="207">
        <f>VLOOKUP($A226,Table2[[No]:[Date Student Last Attended Program
(mm/dd/yyyy)]],17,FALSE)</f>
        <v>0</v>
      </c>
      <c r="F226" s="207">
        <f>VLOOKUP($A226,Table2[[No]:[Date Student Last Attended Program
(mm/dd/yyyy)]],18,FALSE)</f>
        <v>0</v>
      </c>
      <c r="G226" s="209">
        <f>VLOOKUP($A226,Table2[[#All],[No]:[Which Group Does Student Participate In?
(optional)]],23,FALSE)</f>
        <v>0</v>
      </c>
      <c r="H226" s="29"/>
      <c r="I226" s="29"/>
      <c r="J226" s="29"/>
      <c r="K226" s="29"/>
      <c r="L226" s="29"/>
      <c r="M226" s="29"/>
      <c r="N226" s="29"/>
      <c r="O226" s="29"/>
      <c r="P226" s="29"/>
      <c r="Q226" s="29"/>
      <c r="R226" s="29"/>
      <c r="S226" s="9"/>
      <c r="T226" s="9"/>
      <c r="U226" s="9"/>
      <c r="V226" s="9"/>
      <c r="W226" s="9"/>
      <c r="X226" s="9"/>
      <c r="Y226" s="9"/>
      <c r="Z226" s="9"/>
      <c r="AA226" s="9"/>
      <c r="AB226" s="9"/>
      <c r="AC226" s="9"/>
      <c r="AD226" s="9"/>
      <c r="AE226" s="9"/>
      <c r="AF226" s="9"/>
      <c r="AG226" s="9"/>
      <c r="AH226" s="9"/>
      <c r="AI226" s="9"/>
      <c r="AJ226" s="9"/>
      <c r="AK226" s="9"/>
      <c r="AL226" s="9"/>
      <c r="AM226" s="11">
        <f t="shared" si="11"/>
        <v>0</v>
      </c>
      <c r="AN226" s="11">
        <f t="shared" si="9"/>
        <v>0</v>
      </c>
      <c r="AO226" s="47" t="e">
        <f t="shared" si="10"/>
        <v>#DIV/0!</v>
      </c>
    </row>
    <row r="227" spans="1:41" x14ac:dyDescent="0.25">
      <c r="A227" s="10">
        <v>226</v>
      </c>
      <c r="B227" s="11">
        <f>VLOOKUP($A227,Table2[[No]:[Date Student Last Attended Program
(mm/dd/yyyy)]],2,FALSE)</f>
        <v>0</v>
      </c>
      <c r="C227" s="11">
        <f>VLOOKUP($A227,Table2[[No]:[Date Student Last Attended Program
(mm/dd/yyyy)]],4,FALSE)</f>
        <v>0</v>
      </c>
      <c r="D227" s="11">
        <f>VLOOKUP($A227,Table2[[No]:[Date Student Last Attended Program
(mm/dd/yyyy)]],14,FALSE)</f>
        <v>0</v>
      </c>
      <c r="E227" s="207">
        <f>VLOOKUP($A227,Table2[[No]:[Date Student Last Attended Program
(mm/dd/yyyy)]],17,FALSE)</f>
        <v>0</v>
      </c>
      <c r="F227" s="207">
        <f>VLOOKUP($A227,Table2[[No]:[Date Student Last Attended Program
(mm/dd/yyyy)]],18,FALSE)</f>
        <v>0</v>
      </c>
      <c r="G227" s="209">
        <f>VLOOKUP($A227,Table2[[#All],[No]:[Which Group Does Student Participate In?
(optional)]],23,FALSE)</f>
        <v>0</v>
      </c>
      <c r="H227" s="29"/>
      <c r="I227" s="29"/>
      <c r="J227" s="29"/>
      <c r="K227" s="29"/>
      <c r="L227" s="29"/>
      <c r="M227" s="29"/>
      <c r="N227" s="29"/>
      <c r="O227" s="29"/>
      <c r="P227" s="29"/>
      <c r="Q227" s="29"/>
      <c r="R227" s="29"/>
      <c r="S227" s="9"/>
      <c r="T227" s="9"/>
      <c r="U227" s="9"/>
      <c r="V227" s="9"/>
      <c r="W227" s="9"/>
      <c r="X227" s="9"/>
      <c r="Y227" s="9"/>
      <c r="Z227" s="9"/>
      <c r="AA227" s="9"/>
      <c r="AB227" s="9"/>
      <c r="AC227" s="9"/>
      <c r="AD227" s="9"/>
      <c r="AE227" s="9"/>
      <c r="AF227" s="9"/>
      <c r="AG227" s="9"/>
      <c r="AH227" s="9"/>
      <c r="AI227" s="9"/>
      <c r="AJ227" s="9"/>
      <c r="AK227" s="9"/>
      <c r="AL227" s="9"/>
      <c r="AM227" s="11">
        <f t="shared" si="11"/>
        <v>0</v>
      </c>
      <c r="AN227" s="11">
        <f t="shared" si="9"/>
        <v>0</v>
      </c>
      <c r="AO227" s="47" t="e">
        <f t="shared" si="10"/>
        <v>#DIV/0!</v>
      </c>
    </row>
    <row r="228" spans="1:41" x14ac:dyDescent="0.25">
      <c r="A228" s="10">
        <v>227</v>
      </c>
      <c r="B228" s="11">
        <f>VLOOKUP($A228,Table2[[No]:[Date Student Last Attended Program
(mm/dd/yyyy)]],2,FALSE)</f>
        <v>0</v>
      </c>
      <c r="C228" s="11">
        <f>VLOOKUP($A228,Table2[[No]:[Date Student Last Attended Program
(mm/dd/yyyy)]],4,FALSE)</f>
        <v>0</v>
      </c>
      <c r="D228" s="11">
        <f>VLOOKUP($A228,Table2[[No]:[Date Student Last Attended Program
(mm/dd/yyyy)]],14,FALSE)</f>
        <v>0</v>
      </c>
      <c r="E228" s="207">
        <f>VLOOKUP($A228,Table2[[No]:[Date Student Last Attended Program
(mm/dd/yyyy)]],17,FALSE)</f>
        <v>0</v>
      </c>
      <c r="F228" s="207">
        <f>VLOOKUP($A228,Table2[[No]:[Date Student Last Attended Program
(mm/dd/yyyy)]],18,FALSE)</f>
        <v>0</v>
      </c>
      <c r="G228" s="209">
        <f>VLOOKUP($A228,Table2[[#All],[No]:[Which Group Does Student Participate In?
(optional)]],23,FALSE)</f>
        <v>0</v>
      </c>
      <c r="H228" s="29"/>
      <c r="I228" s="29"/>
      <c r="J228" s="29"/>
      <c r="K228" s="29"/>
      <c r="L228" s="29"/>
      <c r="M228" s="29"/>
      <c r="N228" s="29"/>
      <c r="O228" s="29"/>
      <c r="P228" s="29"/>
      <c r="Q228" s="29"/>
      <c r="R228" s="29"/>
      <c r="S228" s="9"/>
      <c r="T228" s="9"/>
      <c r="U228" s="9"/>
      <c r="V228" s="9"/>
      <c r="W228" s="9"/>
      <c r="X228" s="9"/>
      <c r="Y228" s="9"/>
      <c r="Z228" s="9"/>
      <c r="AA228" s="9"/>
      <c r="AB228" s="9"/>
      <c r="AC228" s="9"/>
      <c r="AD228" s="9"/>
      <c r="AE228" s="9"/>
      <c r="AF228" s="9"/>
      <c r="AG228" s="9"/>
      <c r="AH228" s="9"/>
      <c r="AI228" s="9"/>
      <c r="AJ228" s="9"/>
      <c r="AK228" s="9"/>
      <c r="AL228" s="9"/>
      <c r="AM228" s="11">
        <f t="shared" si="11"/>
        <v>0</v>
      </c>
      <c r="AN228" s="11">
        <f t="shared" si="9"/>
        <v>0</v>
      </c>
      <c r="AO228" s="47" t="e">
        <f t="shared" si="10"/>
        <v>#DIV/0!</v>
      </c>
    </row>
    <row r="229" spans="1:41" x14ac:dyDescent="0.25">
      <c r="A229" s="10">
        <v>228</v>
      </c>
      <c r="B229" s="11">
        <f>VLOOKUP($A229,Table2[[No]:[Date Student Last Attended Program
(mm/dd/yyyy)]],2,FALSE)</f>
        <v>0</v>
      </c>
      <c r="C229" s="11">
        <f>VLOOKUP($A229,Table2[[No]:[Date Student Last Attended Program
(mm/dd/yyyy)]],4,FALSE)</f>
        <v>0</v>
      </c>
      <c r="D229" s="11">
        <f>VLOOKUP($A229,Table2[[No]:[Date Student Last Attended Program
(mm/dd/yyyy)]],14,FALSE)</f>
        <v>0</v>
      </c>
      <c r="E229" s="207">
        <f>VLOOKUP($A229,Table2[[No]:[Date Student Last Attended Program
(mm/dd/yyyy)]],17,FALSE)</f>
        <v>0</v>
      </c>
      <c r="F229" s="207">
        <f>VLOOKUP($A229,Table2[[No]:[Date Student Last Attended Program
(mm/dd/yyyy)]],18,FALSE)</f>
        <v>0</v>
      </c>
      <c r="G229" s="209">
        <f>VLOOKUP($A229,Table2[[#All],[No]:[Which Group Does Student Participate In?
(optional)]],23,FALSE)</f>
        <v>0</v>
      </c>
      <c r="H229" s="29"/>
      <c r="I229" s="29"/>
      <c r="J229" s="29"/>
      <c r="K229" s="29"/>
      <c r="L229" s="29"/>
      <c r="M229" s="29"/>
      <c r="N229" s="29"/>
      <c r="O229" s="29"/>
      <c r="P229" s="29"/>
      <c r="Q229" s="29"/>
      <c r="R229" s="29"/>
      <c r="S229" s="9"/>
      <c r="T229" s="9"/>
      <c r="U229" s="9"/>
      <c r="V229" s="9"/>
      <c r="W229" s="9"/>
      <c r="X229" s="9"/>
      <c r="Y229" s="9"/>
      <c r="Z229" s="9"/>
      <c r="AA229" s="9"/>
      <c r="AB229" s="9"/>
      <c r="AC229" s="9"/>
      <c r="AD229" s="9"/>
      <c r="AE229" s="9"/>
      <c r="AF229" s="9"/>
      <c r="AG229" s="9"/>
      <c r="AH229" s="9"/>
      <c r="AI229" s="9"/>
      <c r="AJ229" s="9"/>
      <c r="AK229" s="9"/>
      <c r="AL229" s="9"/>
      <c r="AM229" s="11">
        <f t="shared" si="11"/>
        <v>0</v>
      </c>
      <c r="AN229" s="11">
        <f t="shared" si="9"/>
        <v>0</v>
      </c>
      <c r="AO229" s="47" t="e">
        <f t="shared" si="10"/>
        <v>#DIV/0!</v>
      </c>
    </row>
    <row r="230" spans="1:41" x14ac:dyDescent="0.25">
      <c r="A230" s="10">
        <v>229</v>
      </c>
      <c r="B230" s="11">
        <f>VLOOKUP($A230,Table2[[No]:[Date Student Last Attended Program
(mm/dd/yyyy)]],2,FALSE)</f>
        <v>0</v>
      </c>
      <c r="C230" s="11">
        <f>VLOOKUP($A230,Table2[[No]:[Date Student Last Attended Program
(mm/dd/yyyy)]],4,FALSE)</f>
        <v>0</v>
      </c>
      <c r="D230" s="11">
        <f>VLOOKUP($A230,Table2[[No]:[Date Student Last Attended Program
(mm/dd/yyyy)]],14,FALSE)</f>
        <v>0</v>
      </c>
      <c r="E230" s="207">
        <f>VLOOKUP($A230,Table2[[No]:[Date Student Last Attended Program
(mm/dd/yyyy)]],17,FALSE)</f>
        <v>0</v>
      </c>
      <c r="F230" s="207">
        <f>VLOOKUP($A230,Table2[[No]:[Date Student Last Attended Program
(mm/dd/yyyy)]],18,FALSE)</f>
        <v>0</v>
      </c>
      <c r="G230" s="209">
        <f>VLOOKUP($A230,Table2[[#All],[No]:[Which Group Does Student Participate In?
(optional)]],23,FALSE)</f>
        <v>0</v>
      </c>
      <c r="H230" s="29"/>
      <c r="I230" s="29"/>
      <c r="J230" s="29"/>
      <c r="K230" s="29"/>
      <c r="L230" s="29"/>
      <c r="M230" s="29"/>
      <c r="N230" s="29"/>
      <c r="O230" s="29"/>
      <c r="P230" s="29"/>
      <c r="Q230" s="29"/>
      <c r="R230" s="29"/>
      <c r="S230" s="9"/>
      <c r="T230" s="9"/>
      <c r="U230" s="9"/>
      <c r="V230" s="9"/>
      <c r="W230" s="9"/>
      <c r="X230" s="9"/>
      <c r="Y230" s="9"/>
      <c r="Z230" s="9"/>
      <c r="AA230" s="9"/>
      <c r="AB230" s="9"/>
      <c r="AC230" s="9"/>
      <c r="AD230" s="9"/>
      <c r="AE230" s="9"/>
      <c r="AF230" s="9"/>
      <c r="AG230" s="9"/>
      <c r="AH230" s="9"/>
      <c r="AI230" s="9"/>
      <c r="AJ230" s="9"/>
      <c r="AK230" s="9"/>
      <c r="AL230" s="9"/>
      <c r="AM230" s="11">
        <f t="shared" si="11"/>
        <v>0</v>
      </c>
      <c r="AN230" s="11">
        <f t="shared" si="9"/>
        <v>0</v>
      </c>
      <c r="AO230" s="47" t="e">
        <f t="shared" si="10"/>
        <v>#DIV/0!</v>
      </c>
    </row>
    <row r="231" spans="1:41" x14ac:dyDescent="0.25">
      <c r="A231" s="10">
        <v>230</v>
      </c>
      <c r="B231" s="11">
        <f>VLOOKUP($A231,Table2[[No]:[Date Student Last Attended Program
(mm/dd/yyyy)]],2,FALSE)</f>
        <v>0</v>
      </c>
      <c r="C231" s="11">
        <f>VLOOKUP($A231,Table2[[No]:[Date Student Last Attended Program
(mm/dd/yyyy)]],4,FALSE)</f>
        <v>0</v>
      </c>
      <c r="D231" s="11">
        <f>VLOOKUP($A231,Table2[[No]:[Date Student Last Attended Program
(mm/dd/yyyy)]],14,FALSE)</f>
        <v>0</v>
      </c>
      <c r="E231" s="207">
        <f>VLOOKUP($A231,Table2[[No]:[Date Student Last Attended Program
(mm/dd/yyyy)]],17,FALSE)</f>
        <v>0</v>
      </c>
      <c r="F231" s="207">
        <f>VLOOKUP($A231,Table2[[No]:[Date Student Last Attended Program
(mm/dd/yyyy)]],18,FALSE)</f>
        <v>0</v>
      </c>
      <c r="G231" s="209">
        <f>VLOOKUP($A231,Table2[[#All],[No]:[Which Group Does Student Participate In?
(optional)]],23,FALSE)</f>
        <v>0</v>
      </c>
      <c r="H231" s="29"/>
      <c r="I231" s="29"/>
      <c r="J231" s="29"/>
      <c r="K231" s="29"/>
      <c r="L231" s="29"/>
      <c r="M231" s="29"/>
      <c r="N231" s="29"/>
      <c r="O231" s="29"/>
      <c r="P231" s="29"/>
      <c r="Q231" s="29"/>
      <c r="R231" s="29"/>
      <c r="S231" s="9"/>
      <c r="T231" s="9"/>
      <c r="U231" s="9"/>
      <c r="V231" s="9"/>
      <c r="W231" s="9"/>
      <c r="X231" s="9"/>
      <c r="Y231" s="9"/>
      <c r="Z231" s="9"/>
      <c r="AA231" s="9"/>
      <c r="AB231" s="9"/>
      <c r="AC231" s="9"/>
      <c r="AD231" s="9"/>
      <c r="AE231" s="9"/>
      <c r="AF231" s="9"/>
      <c r="AG231" s="9"/>
      <c r="AH231" s="9"/>
      <c r="AI231" s="9"/>
      <c r="AJ231" s="9"/>
      <c r="AK231" s="9"/>
      <c r="AL231" s="9"/>
      <c r="AM231" s="11">
        <f t="shared" si="11"/>
        <v>0</v>
      </c>
      <c r="AN231" s="11">
        <f t="shared" si="9"/>
        <v>0</v>
      </c>
      <c r="AO231" s="47" t="e">
        <f t="shared" si="10"/>
        <v>#DIV/0!</v>
      </c>
    </row>
    <row r="232" spans="1:41" x14ac:dyDescent="0.25">
      <c r="A232" s="10">
        <v>231</v>
      </c>
      <c r="B232" s="11">
        <f>VLOOKUP($A232,Table2[[No]:[Date Student Last Attended Program
(mm/dd/yyyy)]],2,FALSE)</f>
        <v>0</v>
      </c>
      <c r="C232" s="11">
        <f>VLOOKUP($A232,Table2[[No]:[Date Student Last Attended Program
(mm/dd/yyyy)]],4,FALSE)</f>
        <v>0</v>
      </c>
      <c r="D232" s="11">
        <f>VLOOKUP($A232,Table2[[No]:[Date Student Last Attended Program
(mm/dd/yyyy)]],14,FALSE)</f>
        <v>0</v>
      </c>
      <c r="E232" s="207">
        <f>VLOOKUP($A232,Table2[[No]:[Date Student Last Attended Program
(mm/dd/yyyy)]],17,FALSE)</f>
        <v>0</v>
      </c>
      <c r="F232" s="207">
        <f>VLOOKUP($A232,Table2[[No]:[Date Student Last Attended Program
(mm/dd/yyyy)]],18,FALSE)</f>
        <v>0</v>
      </c>
      <c r="G232" s="209">
        <f>VLOOKUP($A232,Table2[[#All],[No]:[Which Group Does Student Participate In?
(optional)]],23,FALSE)</f>
        <v>0</v>
      </c>
      <c r="H232" s="29"/>
      <c r="I232" s="29"/>
      <c r="J232" s="29"/>
      <c r="K232" s="29"/>
      <c r="L232" s="29"/>
      <c r="M232" s="29"/>
      <c r="N232" s="29"/>
      <c r="O232" s="29"/>
      <c r="P232" s="29"/>
      <c r="Q232" s="29"/>
      <c r="R232" s="29"/>
      <c r="S232" s="9"/>
      <c r="T232" s="9"/>
      <c r="U232" s="9"/>
      <c r="V232" s="9"/>
      <c r="W232" s="9"/>
      <c r="X232" s="9"/>
      <c r="Y232" s="9"/>
      <c r="Z232" s="9"/>
      <c r="AA232" s="9"/>
      <c r="AB232" s="9"/>
      <c r="AC232" s="9"/>
      <c r="AD232" s="9"/>
      <c r="AE232" s="9"/>
      <c r="AF232" s="9"/>
      <c r="AG232" s="9"/>
      <c r="AH232" s="9"/>
      <c r="AI232" s="9"/>
      <c r="AJ232" s="9"/>
      <c r="AK232" s="9"/>
      <c r="AL232" s="9"/>
      <c r="AM232" s="11">
        <f t="shared" si="11"/>
        <v>0</v>
      </c>
      <c r="AN232" s="11">
        <f t="shared" si="9"/>
        <v>0</v>
      </c>
      <c r="AO232" s="47" t="e">
        <f t="shared" si="10"/>
        <v>#DIV/0!</v>
      </c>
    </row>
    <row r="233" spans="1:41" x14ac:dyDescent="0.25">
      <c r="A233" s="10">
        <v>232</v>
      </c>
      <c r="B233" s="11">
        <f>VLOOKUP($A233,Table2[[No]:[Date Student Last Attended Program
(mm/dd/yyyy)]],2,FALSE)</f>
        <v>0</v>
      </c>
      <c r="C233" s="11">
        <f>VLOOKUP($A233,Table2[[No]:[Date Student Last Attended Program
(mm/dd/yyyy)]],4,FALSE)</f>
        <v>0</v>
      </c>
      <c r="D233" s="11">
        <f>VLOOKUP($A233,Table2[[No]:[Date Student Last Attended Program
(mm/dd/yyyy)]],14,FALSE)</f>
        <v>0</v>
      </c>
      <c r="E233" s="207">
        <f>VLOOKUP($A233,Table2[[No]:[Date Student Last Attended Program
(mm/dd/yyyy)]],17,FALSE)</f>
        <v>0</v>
      </c>
      <c r="F233" s="207">
        <f>VLOOKUP($A233,Table2[[No]:[Date Student Last Attended Program
(mm/dd/yyyy)]],18,FALSE)</f>
        <v>0</v>
      </c>
      <c r="G233" s="209">
        <f>VLOOKUP($A233,Table2[[#All],[No]:[Which Group Does Student Participate In?
(optional)]],23,FALSE)</f>
        <v>0</v>
      </c>
      <c r="H233" s="29"/>
      <c r="I233" s="29"/>
      <c r="J233" s="29"/>
      <c r="K233" s="29"/>
      <c r="L233" s="29"/>
      <c r="M233" s="29"/>
      <c r="N233" s="29"/>
      <c r="O233" s="29"/>
      <c r="P233" s="29"/>
      <c r="Q233" s="29"/>
      <c r="R233" s="29"/>
      <c r="S233" s="9"/>
      <c r="T233" s="9"/>
      <c r="U233" s="9"/>
      <c r="V233" s="9"/>
      <c r="W233" s="9"/>
      <c r="X233" s="9"/>
      <c r="Y233" s="9"/>
      <c r="Z233" s="9"/>
      <c r="AA233" s="9"/>
      <c r="AB233" s="9"/>
      <c r="AC233" s="9"/>
      <c r="AD233" s="9"/>
      <c r="AE233" s="9"/>
      <c r="AF233" s="9"/>
      <c r="AG233" s="9"/>
      <c r="AH233" s="9"/>
      <c r="AI233" s="9"/>
      <c r="AJ233" s="9"/>
      <c r="AK233" s="9"/>
      <c r="AL233" s="9"/>
      <c r="AM233" s="11">
        <f t="shared" si="11"/>
        <v>0</v>
      </c>
      <c r="AN233" s="11">
        <f t="shared" si="9"/>
        <v>0</v>
      </c>
      <c r="AO233" s="47" t="e">
        <f t="shared" si="10"/>
        <v>#DIV/0!</v>
      </c>
    </row>
    <row r="234" spans="1:41" x14ac:dyDescent="0.25">
      <c r="A234" s="10">
        <v>233</v>
      </c>
      <c r="B234" s="11">
        <f>VLOOKUP($A234,Table2[[No]:[Date Student Last Attended Program
(mm/dd/yyyy)]],2,FALSE)</f>
        <v>0</v>
      </c>
      <c r="C234" s="11">
        <f>VLOOKUP($A234,Table2[[No]:[Date Student Last Attended Program
(mm/dd/yyyy)]],4,FALSE)</f>
        <v>0</v>
      </c>
      <c r="D234" s="11">
        <f>VLOOKUP($A234,Table2[[No]:[Date Student Last Attended Program
(mm/dd/yyyy)]],14,FALSE)</f>
        <v>0</v>
      </c>
      <c r="E234" s="207">
        <f>VLOOKUP($A234,Table2[[No]:[Date Student Last Attended Program
(mm/dd/yyyy)]],17,FALSE)</f>
        <v>0</v>
      </c>
      <c r="F234" s="207">
        <f>VLOOKUP($A234,Table2[[No]:[Date Student Last Attended Program
(mm/dd/yyyy)]],18,FALSE)</f>
        <v>0</v>
      </c>
      <c r="G234" s="209">
        <f>VLOOKUP($A234,Table2[[#All],[No]:[Which Group Does Student Participate In?
(optional)]],23,FALSE)</f>
        <v>0</v>
      </c>
      <c r="H234" s="29"/>
      <c r="I234" s="29"/>
      <c r="J234" s="29"/>
      <c r="K234" s="29"/>
      <c r="L234" s="29"/>
      <c r="M234" s="29"/>
      <c r="N234" s="29"/>
      <c r="O234" s="29"/>
      <c r="P234" s="29"/>
      <c r="Q234" s="29"/>
      <c r="R234" s="29"/>
      <c r="S234" s="9"/>
      <c r="T234" s="9"/>
      <c r="U234" s="9"/>
      <c r="V234" s="9"/>
      <c r="W234" s="9"/>
      <c r="X234" s="9"/>
      <c r="Y234" s="9"/>
      <c r="Z234" s="9"/>
      <c r="AA234" s="9"/>
      <c r="AB234" s="9"/>
      <c r="AC234" s="9"/>
      <c r="AD234" s="9"/>
      <c r="AE234" s="9"/>
      <c r="AF234" s="9"/>
      <c r="AG234" s="9"/>
      <c r="AH234" s="9"/>
      <c r="AI234" s="9"/>
      <c r="AJ234" s="9"/>
      <c r="AK234" s="9"/>
      <c r="AL234" s="9"/>
      <c r="AM234" s="11">
        <f t="shared" si="11"/>
        <v>0</v>
      </c>
      <c r="AN234" s="11">
        <f t="shared" si="9"/>
        <v>0</v>
      </c>
      <c r="AO234" s="47" t="e">
        <f t="shared" si="10"/>
        <v>#DIV/0!</v>
      </c>
    </row>
    <row r="235" spans="1:41" x14ac:dyDescent="0.25">
      <c r="A235" s="10">
        <v>234</v>
      </c>
      <c r="B235" s="11">
        <f>VLOOKUP($A235,Table2[[No]:[Date Student Last Attended Program
(mm/dd/yyyy)]],2,FALSE)</f>
        <v>0</v>
      </c>
      <c r="C235" s="11">
        <f>VLOOKUP($A235,Table2[[No]:[Date Student Last Attended Program
(mm/dd/yyyy)]],4,FALSE)</f>
        <v>0</v>
      </c>
      <c r="D235" s="11">
        <f>VLOOKUP($A235,Table2[[No]:[Date Student Last Attended Program
(mm/dd/yyyy)]],14,FALSE)</f>
        <v>0</v>
      </c>
      <c r="E235" s="207">
        <f>VLOOKUP($A235,Table2[[No]:[Date Student Last Attended Program
(mm/dd/yyyy)]],17,FALSE)</f>
        <v>0</v>
      </c>
      <c r="F235" s="207">
        <f>VLOOKUP($A235,Table2[[No]:[Date Student Last Attended Program
(mm/dd/yyyy)]],18,FALSE)</f>
        <v>0</v>
      </c>
      <c r="G235" s="209">
        <f>VLOOKUP($A235,Table2[[#All],[No]:[Which Group Does Student Participate In?
(optional)]],23,FALSE)</f>
        <v>0</v>
      </c>
      <c r="H235" s="29"/>
      <c r="I235" s="29"/>
      <c r="J235" s="29"/>
      <c r="K235" s="29"/>
      <c r="L235" s="29"/>
      <c r="M235" s="29"/>
      <c r="N235" s="29"/>
      <c r="O235" s="29"/>
      <c r="P235" s="29"/>
      <c r="Q235" s="29"/>
      <c r="R235" s="29"/>
      <c r="S235" s="9"/>
      <c r="T235" s="9"/>
      <c r="U235" s="9"/>
      <c r="V235" s="9"/>
      <c r="W235" s="9"/>
      <c r="X235" s="9"/>
      <c r="Y235" s="9"/>
      <c r="Z235" s="9"/>
      <c r="AA235" s="9"/>
      <c r="AB235" s="9"/>
      <c r="AC235" s="9"/>
      <c r="AD235" s="9"/>
      <c r="AE235" s="9"/>
      <c r="AF235" s="9"/>
      <c r="AG235" s="9"/>
      <c r="AH235" s="9"/>
      <c r="AI235" s="9"/>
      <c r="AJ235" s="9"/>
      <c r="AK235" s="9"/>
      <c r="AL235" s="9"/>
      <c r="AM235" s="11">
        <f t="shared" si="11"/>
        <v>0</v>
      </c>
      <c r="AN235" s="11">
        <f t="shared" si="9"/>
        <v>0</v>
      </c>
      <c r="AO235" s="47" t="e">
        <f t="shared" si="10"/>
        <v>#DIV/0!</v>
      </c>
    </row>
    <row r="236" spans="1:41" x14ac:dyDescent="0.25">
      <c r="A236" s="10">
        <v>235</v>
      </c>
      <c r="B236" s="11">
        <f>VLOOKUP($A236,Table2[[No]:[Date Student Last Attended Program
(mm/dd/yyyy)]],2,FALSE)</f>
        <v>0</v>
      </c>
      <c r="C236" s="11">
        <f>VLOOKUP($A236,Table2[[No]:[Date Student Last Attended Program
(mm/dd/yyyy)]],4,FALSE)</f>
        <v>0</v>
      </c>
      <c r="D236" s="11">
        <f>VLOOKUP($A236,Table2[[No]:[Date Student Last Attended Program
(mm/dd/yyyy)]],14,FALSE)</f>
        <v>0</v>
      </c>
      <c r="E236" s="207">
        <f>VLOOKUP($A236,Table2[[No]:[Date Student Last Attended Program
(mm/dd/yyyy)]],17,FALSE)</f>
        <v>0</v>
      </c>
      <c r="F236" s="207">
        <f>VLOOKUP($A236,Table2[[No]:[Date Student Last Attended Program
(mm/dd/yyyy)]],18,FALSE)</f>
        <v>0</v>
      </c>
      <c r="G236" s="209">
        <f>VLOOKUP($A236,Table2[[#All],[No]:[Which Group Does Student Participate In?
(optional)]],23,FALSE)</f>
        <v>0</v>
      </c>
      <c r="H236" s="29"/>
      <c r="I236" s="29"/>
      <c r="J236" s="29"/>
      <c r="K236" s="29"/>
      <c r="L236" s="29"/>
      <c r="M236" s="29"/>
      <c r="N236" s="29"/>
      <c r="O236" s="29"/>
      <c r="P236" s="29"/>
      <c r="Q236" s="29"/>
      <c r="R236" s="29"/>
      <c r="S236" s="9"/>
      <c r="T236" s="9"/>
      <c r="U236" s="9"/>
      <c r="V236" s="9"/>
      <c r="W236" s="9"/>
      <c r="X236" s="9"/>
      <c r="Y236" s="9"/>
      <c r="Z236" s="9"/>
      <c r="AA236" s="9"/>
      <c r="AB236" s="9"/>
      <c r="AC236" s="9"/>
      <c r="AD236" s="9"/>
      <c r="AE236" s="9"/>
      <c r="AF236" s="9"/>
      <c r="AG236" s="9"/>
      <c r="AH236" s="9"/>
      <c r="AI236" s="9"/>
      <c r="AJ236" s="9"/>
      <c r="AK236" s="9"/>
      <c r="AL236" s="9"/>
      <c r="AM236" s="11">
        <f t="shared" si="11"/>
        <v>0</v>
      </c>
      <c r="AN236" s="11">
        <f t="shared" si="9"/>
        <v>0</v>
      </c>
      <c r="AO236" s="47" t="e">
        <f t="shared" si="10"/>
        <v>#DIV/0!</v>
      </c>
    </row>
    <row r="237" spans="1:41" x14ac:dyDescent="0.25">
      <c r="A237" s="10">
        <v>236</v>
      </c>
      <c r="B237" s="11">
        <f>VLOOKUP($A237,Table2[[No]:[Date Student Last Attended Program
(mm/dd/yyyy)]],2,FALSE)</f>
        <v>0</v>
      </c>
      <c r="C237" s="11">
        <f>VLOOKUP($A237,Table2[[No]:[Date Student Last Attended Program
(mm/dd/yyyy)]],4,FALSE)</f>
        <v>0</v>
      </c>
      <c r="D237" s="11">
        <f>VLOOKUP($A237,Table2[[No]:[Date Student Last Attended Program
(mm/dd/yyyy)]],14,FALSE)</f>
        <v>0</v>
      </c>
      <c r="E237" s="207">
        <f>VLOOKUP($A237,Table2[[No]:[Date Student Last Attended Program
(mm/dd/yyyy)]],17,FALSE)</f>
        <v>0</v>
      </c>
      <c r="F237" s="207">
        <f>VLOOKUP($A237,Table2[[No]:[Date Student Last Attended Program
(mm/dd/yyyy)]],18,FALSE)</f>
        <v>0</v>
      </c>
      <c r="G237" s="209">
        <f>VLOOKUP($A237,Table2[[#All],[No]:[Which Group Does Student Participate In?
(optional)]],23,FALSE)</f>
        <v>0</v>
      </c>
      <c r="H237" s="29"/>
      <c r="I237" s="29"/>
      <c r="J237" s="29"/>
      <c r="K237" s="29"/>
      <c r="L237" s="29"/>
      <c r="M237" s="29"/>
      <c r="N237" s="29"/>
      <c r="O237" s="29"/>
      <c r="P237" s="29"/>
      <c r="Q237" s="29"/>
      <c r="R237" s="29"/>
      <c r="S237" s="9"/>
      <c r="T237" s="9"/>
      <c r="U237" s="9"/>
      <c r="V237" s="9"/>
      <c r="W237" s="9"/>
      <c r="X237" s="9"/>
      <c r="Y237" s="9"/>
      <c r="Z237" s="9"/>
      <c r="AA237" s="9"/>
      <c r="AB237" s="9"/>
      <c r="AC237" s="9"/>
      <c r="AD237" s="9"/>
      <c r="AE237" s="9"/>
      <c r="AF237" s="9"/>
      <c r="AG237" s="9"/>
      <c r="AH237" s="9"/>
      <c r="AI237" s="9"/>
      <c r="AJ237" s="9"/>
      <c r="AK237" s="9"/>
      <c r="AL237" s="9"/>
      <c r="AM237" s="11">
        <f t="shared" si="11"/>
        <v>0</v>
      </c>
      <c r="AN237" s="11">
        <f t="shared" si="9"/>
        <v>0</v>
      </c>
      <c r="AO237" s="47" t="e">
        <f t="shared" si="10"/>
        <v>#DIV/0!</v>
      </c>
    </row>
    <row r="238" spans="1:41" x14ac:dyDescent="0.25">
      <c r="A238" s="10">
        <v>237</v>
      </c>
      <c r="B238" s="11">
        <f>VLOOKUP($A238,Table2[[No]:[Date Student Last Attended Program
(mm/dd/yyyy)]],2,FALSE)</f>
        <v>0</v>
      </c>
      <c r="C238" s="11">
        <f>VLOOKUP($A238,Table2[[No]:[Date Student Last Attended Program
(mm/dd/yyyy)]],4,FALSE)</f>
        <v>0</v>
      </c>
      <c r="D238" s="11">
        <f>VLOOKUP($A238,Table2[[No]:[Date Student Last Attended Program
(mm/dd/yyyy)]],14,FALSE)</f>
        <v>0</v>
      </c>
      <c r="E238" s="207">
        <f>VLOOKUP($A238,Table2[[No]:[Date Student Last Attended Program
(mm/dd/yyyy)]],17,FALSE)</f>
        <v>0</v>
      </c>
      <c r="F238" s="207">
        <f>VLOOKUP($A238,Table2[[No]:[Date Student Last Attended Program
(mm/dd/yyyy)]],18,FALSE)</f>
        <v>0</v>
      </c>
      <c r="G238" s="209">
        <f>VLOOKUP($A238,Table2[[#All],[No]:[Which Group Does Student Participate In?
(optional)]],23,FALSE)</f>
        <v>0</v>
      </c>
      <c r="H238" s="29"/>
      <c r="I238" s="29"/>
      <c r="J238" s="29"/>
      <c r="K238" s="29"/>
      <c r="L238" s="29"/>
      <c r="M238" s="29"/>
      <c r="N238" s="29"/>
      <c r="O238" s="29"/>
      <c r="P238" s="29"/>
      <c r="Q238" s="29"/>
      <c r="R238" s="29"/>
      <c r="S238" s="9"/>
      <c r="T238" s="9"/>
      <c r="U238" s="9"/>
      <c r="V238" s="9"/>
      <c r="W238" s="9"/>
      <c r="X238" s="9"/>
      <c r="Y238" s="9"/>
      <c r="Z238" s="9"/>
      <c r="AA238" s="9"/>
      <c r="AB238" s="9"/>
      <c r="AC238" s="9"/>
      <c r="AD238" s="9"/>
      <c r="AE238" s="9"/>
      <c r="AF238" s="9"/>
      <c r="AG238" s="9"/>
      <c r="AH238" s="9"/>
      <c r="AI238" s="9"/>
      <c r="AJ238" s="9"/>
      <c r="AK238" s="9"/>
      <c r="AL238" s="9"/>
      <c r="AM238" s="11">
        <f t="shared" si="11"/>
        <v>0</v>
      </c>
      <c r="AN238" s="11">
        <f t="shared" si="9"/>
        <v>0</v>
      </c>
      <c r="AO238" s="47" t="e">
        <f t="shared" si="10"/>
        <v>#DIV/0!</v>
      </c>
    </row>
    <row r="239" spans="1:41" x14ac:dyDescent="0.25">
      <c r="A239" s="10">
        <v>238</v>
      </c>
      <c r="B239" s="11">
        <f>VLOOKUP($A239,Table2[[No]:[Date Student Last Attended Program
(mm/dd/yyyy)]],2,FALSE)</f>
        <v>0</v>
      </c>
      <c r="C239" s="11">
        <f>VLOOKUP($A239,Table2[[No]:[Date Student Last Attended Program
(mm/dd/yyyy)]],4,FALSE)</f>
        <v>0</v>
      </c>
      <c r="D239" s="11">
        <f>VLOOKUP($A239,Table2[[No]:[Date Student Last Attended Program
(mm/dd/yyyy)]],14,FALSE)</f>
        <v>0</v>
      </c>
      <c r="E239" s="207">
        <f>VLOOKUP($A239,Table2[[No]:[Date Student Last Attended Program
(mm/dd/yyyy)]],17,FALSE)</f>
        <v>0</v>
      </c>
      <c r="F239" s="207">
        <f>VLOOKUP($A239,Table2[[No]:[Date Student Last Attended Program
(mm/dd/yyyy)]],18,FALSE)</f>
        <v>0</v>
      </c>
      <c r="G239" s="209">
        <f>VLOOKUP($A239,Table2[[#All],[No]:[Which Group Does Student Participate In?
(optional)]],23,FALSE)</f>
        <v>0</v>
      </c>
      <c r="H239" s="29"/>
      <c r="I239" s="29"/>
      <c r="J239" s="29"/>
      <c r="K239" s="29"/>
      <c r="L239" s="29"/>
      <c r="M239" s="29"/>
      <c r="N239" s="29"/>
      <c r="O239" s="29"/>
      <c r="P239" s="29"/>
      <c r="Q239" s="29"/>
      <c r="R239" s="29"/>
      <c r="S239" s="9"/>
      <c r="T239" s="9"/>
      <c r="U239" s="9"/>
      <c r="V239" s="9"/>
      <c r="W239" s="9"/>
      <c r="X239" s="9"/>
      <c r="Y239" s="9"/>
      <c r="Z239" s="9"/>
      <c r="AA239" s="9"/>
      <c r="AB239" s="9"/>
      <c r="AC239" s="9"/>
      <c r="AD239" s="9"/>
      <c r="AE239" s="9"/>
      <c r="AF239" s="9"/>
      <c r="AG239" s="9"/>
      <c r="AH239" s="9"/>
      <c r="AI239" s="9"/>
      <c r="AJ239" s="9"/>
      <c r="AK239" s="9"/>
      <c r="AL239" s="9"/>
      <c r="AM239" s="11">
        <f t="shared" si="11"/>
        <v>0</v>
      </c>
      <c r="AN239" s="11">
        <f t="shared" si="9"/>
        <v>0</v>
      </c>
      <c r="AO239" s="47" t="e">
        <f t="shared" si="10"/>
        <v>#DIV/0!</v>
      </c>
    </row>
    <row r="240" spans="1:41" x14ac:dyDescent="0.25">
      <c r="A240" s="10">
        <v>239</v>
      </c>
      <c r="B240" s="11">
        <f>VLOOKUP($A240,Table2[[No]:[Date Student Last Attended Program
(mm/dd/yyyy)]],2,FALSE)</f>
        <v>0</v>
      </c>
      <c r="C240" s="11">
        <f>VLOOKUP($A240,Table2[[No]:[Date Student Last Attended Program
(mm/dd/yyyy)]],4,FALSE)</f>
        <v>0</v>
      </c>
      <c r="D240" s="11">
        <f>VLOOKUP($A240,Table2[[No]:[Date Student Last Attended Program
(mm/dd/yyyy)]],14,FALSE)</f>
        <v>0</v>
      </c>
      <c r="E240" s="207">
        <f>VLOOKUP($A240,Table2[[No]:[Date Student Last Attended Program
(mm/dd/yyyy)]],17,FALSE)</f>
        <v>0</v>
      </c>
      <c r="F240" s="207">
        <f>VLOOKUP($A240,Table2[[No]:[Date Student Last Attended Program
(mm/dd/yyyy)]],18,FALSE)</f>
        <v>0</v>
      </c>
      <c r="G240" s="209">
        <f>VLOOKUP($A240,Table2[[#All],[No]:[Which Group Does Student Participate In?
(optional)]],23,FALSE)</f>
        <v>0</v>
      </c>
      <c r="H240" s="29"/>
      <c r="I240" s="29"/>
      <c r="J240" s="29"/>
      <c r="K240" s="29"/>
      <c r="L240" s="29"/>
      <c r="M240" s="29"/>
      <c r="N240" s="29"/>
      <c r="O240" s="29"/>
      <c r="P240" s="29"/>
      <c r="Q240" s="29"/>
      <c r="R240" s="29"/>
      <c r="S240" s="9"/>
      <c r="T240" s="9"/>
      <c r="U240" s="9"/>
      <c r="V240" s="9"/>
      <c r="W240" s="9"/>
      <c r="X240" s="9"/>
      <c r="Y240" s="9"/>
      <c r="Z240" s="9"/>
      <c r="AA240" s="9"/>
      <c r="AB240" s="9"/>
      <c r="AC240" s="9"/>
      <c r="AD240" s="9"/>
      <c r="AE240" s="9"/>
      <c r="AF240" s="9"/>
      <c r="AG240" s="9"/>
      <c r="AH240" s="9"/>
      <c r="AI240" s="9"/>
      <c r="AJ240" s="9"/>
      <c r="AK240" s="9"/>
      <c r="AL240" s="9"/>
      <c r="AM240" s="11">
        <f t="shared" si="11"/>
        <v>0</v>
      </c>
      <c r="AN240" s="11">
        <f t="shared" si="9"/>
        <v>0</v>
      </c>
      <c r="AO240" s="47" t="e">
        <f t="shared" si="10"/>
        <v>#DIV/0!</v>
      </c>
    </row>
    <row r="241" spans="1:41" x14ac:dyDescent="0.25">
      <c r="A241" s="10">
        <v>240</v>
      </c>
      <c r="B241" s="11">
        <f>VLOOKUP($A241,Table2[[No]:[Date Student Last Attended Program
(mm/dd/yyyy)]],2,FALSE)</f>
        <v>0</v>
      </c>
      <c r="C241" s="11">
        <f>VLOOKUP($A241,Table2[[No]:[Date Student Last Attended Program
(mm/dd/yyyy)]],4,FALSE)</f>
        <v>0</v>
      </c>
      <c r="D241" s="11">
        <f>VLOOKUP($A241,Table2[[No]:[Date Student Last Attended Program
(mm/dd/yyyy)]],14,FALSE)</f>
        <v>0</v>
      </c>
      <c r="E241" s="207">
        <f>VLOOKUP($A241,Table2[[No]:[Date Student Last Attended Program
(mm/dd/yyyy)]],17,FALSE)</f>
        <v>0</v>
      </c>
      <c r="F241" s="207">
        <f>VLOOKUP($A241,Table2[[No]:[Date Student Last Attended Program
(mm/dd/yyyy)]],18,FALSE)</f>
        <v>0</v>
      </c>
      <c r="G241" s="209">
        <f>VLOOKUP($A241,Table2[[#All],[No]:[Which Group Does Student Participate In?
(optional)]],23,FALSE)</f>
        <v>0</v>
      </c>
      <c r="H241" s="29"/>
      <c r="I241" s="29"/>
      <c r="J241" s="29"/>
      <c r="K241" s="29"/>
      <c r="L241" s="29"/>
      <c r="M241" s="29"/>
      <c r="N241" s="29"/>
      <c r="O241" s="29"/>
      <c r="P241" s="29"/>
      <c r="Q241" s="29"/>
      <c r="R241" s="29"/>
      <c r="S241" s="9"/>
      <c r="T241" s="9"/>
      <c r="U241" s="9"/>
      <c r="V241" s="9"/>
      <c r="W241" s="9"/>
      <c r="X241" s="9"/>
      <c r="Y241" s="9"/>
      <c r="Z241" s="9"/>
      <c r="AA241" s="9"/>
      <c r="AB241" s="9"/>
      <c r="AC241" s="9"/>
      <c r="AD241" s="9"/>
      <c r="AE241" s="9"/>
      <c r="AF241" s="9"/>
      <c r="AG241" s="9"/>
      <c r="AH241" s="9"/>
      <c r="AI241" s="9"/>
      <c r="AJ241" s="9"/>
      <c r="AK241" s="9"/>
      <c r="AL241" s="9"/>
      <c r="AM241" s="11">
        <f t="shared" si="11"/>
        <v>0</v>
      </c>
      <c r="AN241" s="11">
        <f t="shared" si="9"/>
        <v>0</v>
      </c>
      <c r="AO241" s="47" t="e">
        <f t="shared" si="10"/>
        <v>#DIV/0!</v>
      </c>
    </row>
    <row r="242" spans="1:41" x14ac:dyDescent="0.25">
      <c r="A242" s="10">
        <v>241</v>
      </c>
      <c r="B242" s="11">
        <f>VLOOKUP($A242,Table2[[No]:[Date Student Last Attended Program
(mm/dd/yyyy)]],2,FALSE)</f>
        <v>0</v>
      </c>
      <c r="C242" s="11">
        <f>VLOOKUP($A242,Table2[[No]:[Date Student Last Attended Program
(mm/dd/yyyy)]],4,FALSE)</f>
        <v>0</v>
      </c>
      <c r="D242" s="11">
        <f>VLOOKUP($A242,Table2[[No]:[Date Student Last Attended Program
(mm/dd/yyyy)]],14,FALSE)</f>
        <v>0</v>
      </c>
      <c r="E242" s="207">
        <f>VLOOKUP($A242,Table2[[No]:[Date Student Last Attended Program
(mm/dd/yyyy)]],17,FALSE)</f>
        <v>0</v>
      </c>
      <c r="F242" s="207">
        <f>VLOOKUP($A242,Table2[[No]:[Date Student Last Attended Program
(mm/dd/yyyy)]],18,FALSE)</f>
        <v>0</v>
      </c>
      <c r="G242" s="209">
        <f>VLOOKUP($A242,Table2[[#All],[No]:[Which Group Does Student Participate In?
(optional)]],23,FALSE)</f>
        <v>0</v>
      </c>
      <c r="H242" s="29"/>
      <c r="I242" s="29"/>
      <c r="J242" s="29"/>
      <c r="K242" s="29"/>
      <c r="L242" s="29"/>
      <c r="M242" s="29"/>
      <c r="N242" s="29"/>
      <c r="O242" s="29"/>
      <c r="P242" s="29"/>
      <c r="Q242" s="29"/>
      <c r="R242" s="29"/>
      <c r="S242" s="9"/>
      <c r="T242" s="9"/>
      <c r="U242" s="9"/>
      <c r="V242" s="9"/>
      <c r="W242" s="9"/>
      <c r="X242" s="9"/>
      <c r="Y242" s="9"/>
      <c r="Z242" s="9"/>
      <c r="AA242" s="9"/>
      <c r="AB242" s="9"/>
      <c r="AC242" s="9"/>
      <c r="AD242" s="9"/>
      <c r="AE242" s="9"/>
      <c r="AF242" s="9"/>
      <c r="AG242" s="9"/>
      <c r="AH242" s="9"/>
      <c r="AI242" s="9"/>
      <c r="AJ242" s="9"/>
      <c r="AK242" s="9"/>
      <c r="AL242" s="9"/>
      <c r="AM242" s="11">
        <f t="shared" si="11"/>
        <v>0</v>
      </c>
      <c r="AN242" s="11">
        <f t="shared" si="9"/>
        <v>0</v>
      </c>
      <c r="AO242" s="47" t="e">
        <f t="shared" si="10"/>
        <v>#DIV/0!</v>
      </c>
    </row>
    <row r="243" spans="1:41" x14ac:dyDescent="0.25">
      <c r="A243" s="10">
        <v>242</v>
      </c>
      <c r="B243" s="11">
        <f>VLOOKUP($A243,Table2[[No]:[Date Student Last Attended Program
(mm/dd/yyyy)]],2,FALSE)</f>
        <v>0</v>
      </c>
      <c r="C243" s="11">
        <f>VLOOKUP($A243,Table2[[No]:[Date Student Last Attended Program
(mm/dd/yyyy)]],4,FALSE)</f>
        <v>0</v>
      </c>
      <c r="D243" s="11">
        <f>VLOOKUP($A243,Table2[[No]:[Date Student Last Attended Program
(mm/dd/yyyy)]],14,FALSE)</f>
        <v>0</v>
      </c>
      <c r="E243" s="207">
        <f>VLOOKUP($A243,Table2[[No]:[Date Student Last Attended Program
(mm/dd/yyyy)]],17,FALSE)</f>
        <v>0</v>
      </c>
      <c r="F243" s="207">
        <f>VLOOKUP($A243,Table2[[No]:[Date Student Last Attended Program
(mm/dd/yyyy)]],18,FALSE)</f>
        <v>0</v>
      </c>
      <c r="G243" s="209">
        <f>VLOOKUP($A243,Table2[[#All],[No]:[Which Group Does Student Participate In?
(optional)]],23,FALSE)</f>
        <v>0</v>
      </c>
      <c r="H243" s="29"/>
      <c r="I243" s="29"/>
      <c r="J243" s="29"/>
      <c r="K243" s="29"/>
      <c r="L243" s="29"/>
      <c r="M243" s="29"/>
      <c r="N243" s="29"/>
      <c r="O243" s="29"/>
      <c r="P243" s="29"/>
      <c r="Q243" s="29"/>
      <c r="R243" s="29"/>
      <c r="S243" s="9"/>
      <c r="T243" s="9"/>
      <c r="U243" s="9"/>
      <c r="V243" s="9"/>
      <c r="W243" s="9"/>
      <c r="X243" s="9"/>
      <c r="Y243" s="9"/>
      <c r="Z243" s="9"/>
      <c r="AA243" s="9"/>
      <c r="AB243" s="9"/>
      <c r="AC243" s="9"/>
      <c r="AD243" s="9"/>
      <c r="AE243" s="9"/>
      <c r="AF243" s="9"/>
      <c r="AG243" s="9"/>
      <c r="AH243" s="9"/>
      <c r="AI243" s="9"/>
      <c r="AJ243" s="9"/>
      <c r="AK243" s="9"/>
      <c r="AL243" s="9"/>
      <c r="AM243" s="11">
        <f t="shared" si="11"/>
        <v>0</v>
      </c>
      <c r="AN243" s="11">
        <f t="shared" si="9"/>
        <v>0</v>
      </c>
      <c r="AO243" s="47" t="e">
        <f t="shared" si="10"/>
        <v>#DIV/0!</v>
      </c>
    </row>
    <row r="244" spans="1:41" x14ac:dyDescent="0.25">
      <c r="A244" s="10">
        <v>243</v>
      </c>
      <c r="B244" s="11">
        <f>VLOOKUP($A244,Table2[[No]:[Date Student Last Attended Program
(mm/dd/yyyy)]],2,FALSE)</f>
        <v>0</v>
      </c>
      <c r="C244" s="11">
        <f>VLOOKUP($A244,Table2[[No]:[Date Student Last Attended Program
(mm/dd/yyyy)]],4,FALSE)</f>
        <v>0</v>
      </c>
      <c r="D244" s="11">
        <f>VLOOKUP($A244,Table2[[No]:[Date Student Last Attended Program
(mm/dd/yyyy)]],14,FALSE)</f>
        <v>0</v>
      </c>
      <c r="E244" s="207">
        <f>VLOOKUP($A244,Table2[[No]:[Date Student Last Attended Program
(mm/dd/yyyy)]],17,FALSE)</f>
        <v>0</v>
      </c>
      <c r="F244" s="207">
        <f>VLOOKUP($A244,Table2[[No]:[Date Student Last Attended Program
(mm/dd/yyyy)]],18,FALSE)</f>
        <v>0</v>
      </c>
      <c r="G244" s="209">
        <f>VLOOKUP($A244,Table2[[#All],[No]:[Which Group Does Student Participate In?
(optional)]],23,FALSE)</f>
        <v>0</v>
      </c>
      <c r="H244" s="29"/>
      <c r="I244" s="29"/>
      <c r="J244" s="29"/>
      <c r="K244" s="29"/>
      <c r="L244" s="29"/>
      <c r="M244" s="29"/>
      <c r="N244" s="29"/>
      <c r="O244" s="29"/>
      <c r="P244" s="29"/>
      <c r="Q244" s="29"/>
      <c r="R244" s="29"/>
      <c r="S244" s="9"/>
      <c r="T244" s="9"/>
      <c r="U244" s="9"/>
      <c r="V244" s="9"/>
      <c r="W244" s="9"/>
      <c r="X244" s="9"/>
      <c r="Y244" s="9"/>
      <c r="Z244" s="9"/>
      <c r="AA244" s="9"/>
      <c r="AB244" s="9"/>
      <c r="AC244" s="9"/>
      <c r="AD244" s="9"/>
      <c r="AE244" s="9"/>
      <c r="AF244" s="9"/>
      <c r="AG244" s="9"/>
      <c r="AH244" s="9"/>
      <c r="AI244" s="9"/>
      <c r="AJ244" s="9"/>
      <c r="AK244" s="9"/>
      <c r="AL244" s="9"/>
      <c r="AM244" s="11">
        <f t="shared" si="11"/>
        <v>0</v>
      </c>
      <c r="AN244" s="11">
        <f t="shared" si="9"/>
        <v>0</v>
      </c>
      <c r="AO244" s="47" t="e">
        <f t="shared" si="10"/>
        <v>#DIV/0!</v>
      </c>
    </row>
    <row r="245" spans="1:41" x14ac:dyDescent="0.25">
      <c r="A245" s="10">
        <v>244</v>
      </c>
      <c r="B245" s="11">
        <f>VLOOKUP($A245,Table2[[No]:[Date Student Last Attended Program
(mm/dd/yyyy)]],2,FALSE)</f>
        <v>0</v>
      </c>
      <c r="C245" s="11">
        <f>VLOOKUP($A245,Table2[[No]:[Date Student Last Attended Program
(mm/dd/yyyy)]],4,FALSE)</f>
        <v>0</v>
      </c>
      <c r="D245" s="11">
        <f>VLOOKUP($A245,Table2[[No]:[Date Student Last Attended Program
(mm/dd/yyyy)]],14,FALSE)</f>
        <v>0</v>
      </c>
      <c r="E245" s="207">
        <f>VLOOKUP($A245,Table2[[No]:[Date Student Last Attended Program
(mm/dd/yyyy)]],17,FALSE)</f>
        <v>0</v>
      </c>
      <c r="F245" s="207">
        <f>VLOOKUP($A245,Table2[[No]:[Date Student Last Attended Program
(mm/dd/yyyy)]],18,FALSE)</f>
        <v>0</v>
      </c>
      <c r="G245" s="209">
        <f>VLOOKUP($A245,Table2[[#All],[No]:[Which Group Does Student Participate In?
(optional)]],23,FALSE)</f>
        <v>0</v>
      </c>
      <c r="H245" s="29"/>
      <c r="I245" s="29"/>
      <c r="J245" s="29"/>
      <c r="K245" s="29"/>
      <c r="L245" s="29"/>
      <c r="M245" s="29"/>
      <c r="N245" s="29"/>
      <c r="O245" s="29"/>
      <c r="P245" s="29"/>
      <c r="Q245" s="29"/>
      <c r="R245" s="29"/>
      <c r="S245" s="9"/>
      <c r="T245" s="9"/>
      <c r="U245" s="9"/>
      <c r="V245" s="9"/>
      <c r="W245" s="9"/>
      <c r="X245" s="9"/>
      <c r="Y245" s="9"/>
      <c r="Z245" s="9"/>
      <c r="AA245" s="9"/>
      <c r="AB245" s="9"/>
      <c r="AC245" s="9"/>
      <c r="AD245" s="9"/>
      <c r="AE245" s="9"/>
      <c r="AF245" s="9"/>
      <c r="AG245" s="9"/>
      <c r="AH245" s="9"/>
      <c r="AI245" s="9"/>
      <c r="AJ245" s="9"/>
      <c r="AK245" s="9"/>
      <c r="AL245" s="9"/>
      <c r="AM245" s="11">
        <f t="shared" si="11"/>
        <v>0</v>
      </c>
      <c r="AN245" s="11">
        <f t="shared" si="9"/>
        <v>0</v>
      </c>
      <c r="AO245" s="47" t="e">
        <f t="shared" si="10"/>
        <v>#DIV/0!</v>
      </c>
    </row>
    <row r="246" spans="1:41" x14ac:dyDescent="0.25">
      <c r="A246" s="10">
        <v>245</v>
      </c>
      <c r="B246" s="11">
        <f>VLOOKUP($A246,Table2[[No]:[Date Student Last Attended Program
(mm/dd/yyyy)]],2,FALSE)</f>
        <v>0</v>
      </c>
      <c r="C246" s="11">
        <f>VLOOKUP($A246,Table2[[No]:[Date Student Last Attended Program
(mm/dd/yyyy)]],4,FALSE)</f>
        <v>0</v>
      </c>
      <c r="D246" s="11">
        <f>VLOOKUP($A246,Table2[[No]:[Date Student Last Attended Program
(mm/dd/yyyy)]],14,FALSE)</f>
        <v>0</v>
      </c>
      <c r="E246" s="207">
        <f>VLOOKUP($A246,Table2[[No]:[Date Student Last Attended Program
(mm/dd/yyyy)]],17,FALSE)</f>
        <v>0</v>
      </c>
      <c r="F246" s="207">
        <f>VLOOKUP($A246,Table2[[No]:[Date Student Last Attended Program
(mm/dd/yyyy)]],18,FALSE)</f>
        <v>0</v>
      </c>
      <c r="G246" s="209">
        <f>VLOOKUP($A246,Table2[[#All],[No]:[Which Group Does Student Participate In?
(optional)]],23,FALSE)</f>
        <v>0</v>
      </c>
      <c r="H246" s="29"/>
      <c r="I246" s="29"/>
      <c r="J246" s="29"/>
      <c r="K246" s="29"/>
      <c r="L246" s="29"/>
      <c r="M246" s="29"/>
      <c r="N246" s="29"/>
      <c r="O246" s="29"/>
      <c r="P246" s="29"/>
      <c r="Q246" s="29"/>
      <c r="R246" s="29"/>
      <c r="S246" s="9"/>
      <c r="T246" s="9"/>
      <c r="U246" s="9"/>
      <c r="V246" s="9"/>
      <c r="W246" s="9"/>
      <c r="X246" s="9"/>
      <c r="Y246" s="9"/>
      <c r="Z246" s="9"/>
      <c r="AA246" s="9"/>
      <c r="AB246" s="9"/>
      <c r="AC246" s="9"/>
      <c r="AD246" s="9"/>
      <c r="AE246" s="9"/>
      <c r="AF246" s="9"/>
      <c r="AG246" s="9"/>
      <c r="AH246" s="9"/>
      <c r="AI246" s="9"/>
      <c r="AJ246" s="9"/>
      <c r="AK246" s="9"/>
      <c r="AL246" s="9"/>
      <c r="AM246" s="11">
        <f t="shared" si="11"/>
        <v>0</v>
      </c>
      <c r="AN246" s="11">
        <f t="shared" si="9"/>
        <v>0</v>
      </c>
      <c r="AO246" s="47" t="e">
        <f t="shared" si="10"/>
        <v>#DIV/0!</v>
      </c>
    </row>
    <row r="247" spans="1:41" x14ac:dyDescent="0.25">
      <c r="A247" s="10">
        <v>246</v>
      </c>
      <c r="B247" s="11">
        <f>VLOOKUP($A247,Table2[[No]:[Date Student Last Attended Program
(mm/dd/yyyy)]],2,FALSE)</f>
        <v>0</v>
      </c>
      <c r="C247" s="11">
        <f>VLOOKUP($A247,Table2[[No]:[Date Student Last Attended Program
(mm/dd/yyyy)]],4,FALSE)</f>
        <v>0</v>
      </c>
      <c r="D247" s="11">
        <f>VLOOKUP($A247,Table2[[No]:[Date Student Last Attended Program
(mm/dd/yyyy)]],14,FALSE)</f>
        <v>0</v>
      </c>
      <c r="E247" s="207">
        <f>VLOOKUP($A247,Table2[[No]:[Date Student Last Attended Program
(mm/dd/yyyy)]],17,FALSE)</f>
        <v>0</v>
      </c>
      <c r="F247" s="207">
        <f>VLOOKUP($A247,Table2[[No]:[Date Student Last Attended Program
(mm/dd/yyyy)]],18,FALSE)</f>
        <v>0</v>
      </c>
      <c r="G247" s="209">
        <f>VLOOKUP($A247,Table2[[#All],[No]:[Which Group Does Student Participate In?
(optional)]],23,FALSE)</f>
        <v>0</v>
      </c>
      <c r="H247" s="29"/>
      <c r="I247" s="29"/>
      <c r="J247" s="29"/>
      <c r="K247" s="29"/>
      <c r="L247" s="29"/>
      <c r="M247" s="29"/>
      <c r="N247" s="29"/>
      <c r="O247" s="29"/>
      <c r="P247" s="29"/>
      <c r="Q247" s="29"/>
      <c r="R247" s="29"/>
      <c r="S247" s="9"/>
      <c r="T247" s="9"/>
      <c r="U247" s="9"/>
      <c r="V247" s="9"/>
      <c r="W247" s="9"/>
      <c r="X247" s="9"/>
      <c r="Y247" s="9"/>
      <c r="Z247" s="9"/>
      <c r="AA247" s="9"/>
      <c r="AB247" s="9"/>
      <c r="AC247" s="9"/>
      <c r="AD247" s="9"/>
      <c r="AE247" s="9"/>
      <c r="AF247" s="9"/>
      <c r="AG247" s="9"/>
      <c r="AH247" s="9"/>
      <c r="AI247" s="9"/>
      <c r="AJ247" s="9"/>
      <c r="AK247" s="9"/>
      <c r="AL247" s="9"/>
      <c r="AM247" s="11">
        <f t="shared" si="11"/>
        <v>0</v>
      </c>
      <c r="AN247" s="11">
        <f t="shared" si="9"/>
        <v>0</v>
      </c>
      <c r="AO247" s="47" t="e">
        <f t="shared" si="10"/>
        <v>#DIV/0!</v>
      </c>
    </row>
    <row r="248" spans="1:41" x14ac:dyDescent="0.25">
      <c r="A248" s="10">
        <v>247</v>
      </c>
      <c r="B248" s="11">
        <f>VLOOKUP($A248,Table2[[No]:[Date Student Last Attended Program
(mm/dd/yyyy)]],2,FALSE)</f>
        <v>0</v>
      </c>
      <c r="C248" s="11">
        <f>VLOOKUP($A248,Table2[[No]:[Date Student Last Attended Program
(mm/dd/yyyy)]],4,FALSE)</f>
        <v>0</v>
      </c>
      <c r="D248" s="11">
        <f>VLOOKUP($A248,Table2[[No]:[Date Student Last Attended Program
(mm/dd/yyyy)]],14,FALSE)</f>
        <v>0</v>
      </c>
      <c r="E248" s="207">
        <f>VLOOKUP($A248,Table2[[No]:[Date Student Last Attended Program
(mm/dd/yyyy)]],17,FALSE)</f>
        <v>0</v>
      </c>
      <c r="F248" s="207">
        <f>VLOOKUP($A248,Table2[[No]:[Date Student Last Attended Program
(mm/dd/yyyy)]],18,FALSE)</f>
        <v>0</v>
      </c>
      <c r="G248" s="209">
        <f>VLOOKUP($A248,Table2[[#All],[No]:[Which Group Does Student Participate In?
(optional)]],23,FALSE)</f>
        <v>0</v>
      </c>
      <c r="H248" s="29"/>
      <c r="I248" s="29"/>
      <c r="J248" s="29"/>
      <c r="K248" s="29"/>
      <c r="L248" s="29"/>
      <c r="M248" s="29"/>
      <c r="N248" s="29"/>
      <c r="O248" s="29"/>
      <c r="P248" s="29"/>
      <c r="Q248" s="29"/>
      <c r="R248" s="29"/>
      <c r="S248" s="9"/>
      <c r="T248" s="9"/>
      <c r="U248" s="9"/>
      <c r="V248" s="9"/>
      <c r="W248" s="9"/>
      <c r="X248" s="9"/>
      <c r="Y248" s="9"/>
      <c r="Z248" s="9"/>
      <c r="AA248" s="9"/>
      <c r="AB248" s="9"/>
      <c r="AC248" s="9"/>
      <c r="AD248" s="9"/>
      <c r="AE248" s="9"/>
      <c r="AF248" s="9"/>
      <c r="AG248" s="9"/>
      <c r="AH248" s="9"/>
      <c r="AI248" s="9"/>
      <c r="AJ248" s="9"/>
      <c r="AK248" s="9"/>
      <c r="AL248" s="9"/>
      <c r="AM248" s="11">
        <f t="shared" si="11"/>
        <v>0</v>
      </c>
      <c r="AN248" s="11">
        <f t="shared" si="9"/>
        <v>0</v>
      </c>
      <c r="AO248" s="47" t="e">
        <f t="shared" si="10"/>
        <v>#DIV/0!</v>
      </c>
    </row>
    <row r="249" spans="1:41" x14ac:dyDescent="0.25">
      <c r="A249" s="10">
        <v>248</v>
      </c>
      <c r="B249" s="11">
        <f>VLOOKUP($A249,Table2[[No]:[Date Student Last Attended Program
(mm/dd/yyyy)]],2,FALSE)</f>
        <v>0</v>
      </c>
      <c r="C249" s="11">
        <f>VLOOKUP($A249,Table2[[No]:[Date Student Last Attended Program
(mm/dd/yyyy)]],4,FALSE)</f>
        <v>0</v>
      </c>
      <c r="D249" s="11">
        <f>VLOOKUP($A249,Table2[[No]:[Date Student Last Attended Program
(mm/dd/yyyy)]],14,FALSE)</f>
        <v>0</v>
      </c>
      <c r="E249" s="207">
        <f>VLOOKUP($A249,Table2[[No]:[Date Student Last Attended Program
(mm/dd/yyyy)]],17,FALSE)</f>
        <v>0</v>
      </c>
      <c r="F249" s="207">
        <f>VLOOKUP($A249,Table2[[No]:[Date Student Last Attended Program
(mm/dd/yyyy)]],18,FALSE)</f>
        <v>0</v>
      </c>
      <c r="G249" s="209">
        <f>VLOOKUP($A249,Table2[[#All],[No]:[Which Group Does Student Participate In?
(optional)]],23,FALSE)</f>
        <v>0</v>
      </c>
      <c r="H249" s="29"/>
      <c r="I249" s="29"/>
      <c r="J249" s="29"/>
      <c r="K249" s="29"/>
      <c r="L249" s="29"/>
      <c r="M249" s="29"/>
      <c r="N249" s="29"/>
      <c r="O249" s="29"/>
      <c r="P249" s="29"/>
      <c r="Q249" s="29"/>
      <c r="R249" s="29"/>
      <c r="S249" s="9"/>
      <c r="T249" s="9"/>
      <c r="U249" s="9"/>
      <c r="V249" s="9"/>
      <c r="W249" s="9"/>
      <c r="X249" s="9"/>
      <c r="Y249" s="9"/>
      <c r="Z249" s="9"/>
      <c r="AA249" s="9"/>
      <c r="AB249" s="9"/>
      <c r="AC249" s="9"/>
      <c r="AD249" s="9"/>
      <c r="AE249" s="9"/>
      <c r="AF249" s="9"/>
      <c r="AG249" s="9"/>
      <c r="AH249" s="9"/>
      <c r="AI249" s="9"/>
      <c r="AJ249" s="9"/>
      <c r="AK249" s="9"/>
      <c r="AL249" s="9"/>
      <c r="AM249" s="11">
        <f t="shared" si="11"/>
        <v>0</v>
      </c>
      <c r="AN249" s="11">
        <f t="shared" si="9"/>
        <v>0</v>
      </c>
      <c r="AO249" s="47" t="e">
        <f t="shared" si="10"/>
        <v>#DIV/0!</v>
      </c>
    </row>
    <row r="250" spans="1:41" x14ac:dyDescent="0.25">
      <c r="A250" s="10">
        <v>249</v>
      </c>
      <c r="B250" s="11">
        <f>VLOOKUP($A250,Table2[[No]:[Date Student Last Attended Program
(mm/dd/yyyy)]],2,FALSE)</f>
        <v>0</v>
      </c>
      <c r="C250" s="11">
        <f>VLOOKUP($A250,Table2[[No]:[Date Student Last Attended Program
(mm/dd/yyyy)]],4,FALSE)</f>
        <v>0</v>
      </c>
      <c r="D250" s="11">
        <f>VLOOKUP($A250,Table2[[No]:[Date Student Last Attended Program
(mm/dd/yyyy)]],14,FALSE)</f>
        <v>0</v>
      </c>
      <c r="E250" s="207">
        <f>VLOOKUP($A250,Table2[[No]:[Date Student Last Attended Program
(mm/dd/yyyy)]],17,FALSE)</f>
        <v>0</v>
      </c>
      <c r="F250" s="207">
        <f>VLOOKUP($A250,Table2[[No]:[Date Student Last Attended Program
(mm/dd/yyyy)]],18,FALSE)</f>
        <v>0</v>
      </c>
      <c r="G250" s="209">
        <f>VLOOKUP($A250,Table2[[#All],[No]:[Which Group Does Student Participate In?
(optional)]],23,FALSE)</f>
        <v>0</v>
      </c>
      <c r="H250" s="29"/>
      <c r="I250" s="29"/>
      <c r="J250" s="29"/>
      <c r="K250" s="29"/>
      <c r="L250" s="29"/>
      <c r="M250" s="29"/>
      <c r="N250" s="29"/>
      <c r="O250" s="29"/>
      <c r="P250" s="29"/>
      <c r="Q250" s="29"/>
      <c r="R250" s="29"/>
      <c r="S250" s="9"/>
      <c r="T250" s="9"/>
      <c r="U250" s="9"/>
      <c r="V250" s="9"/>
      <c r="W250" s="9"/>
      <c r="X250" s="9"/>
      <c r="Y250" s="9"/>
      <c r="Z250" s="9"/>
      <c r="AA250" s="9"/>
      <c r="AB250" s="9"/>
      <c r="AC250" s="9"/>
      <c r="AD250" s="9"/>
      <c r="AE250" s="9"/>
      <c r="AF250" s="9"/>
      <c r="AG250" s="9"/>
      <c r="AH250" s="9"/>
      <c r="AI250" s="9"/>
      <c r="AJ250" s="9"/>
      <c r="AK250" s="9"/>
      <c r="AL250" s="9"/>
      <c r="AM250" s="11">
        <f t="shared" si="11"/>
        <v>0</v>
      </c>
      <c r="AN250" s="11">
        <f t="shared" si="9"/>
        <v>0</v>
      </c>
      <c r="AO250" s="47" t="e">
        <f t="shared" si="10"/>
        <v>#DIV/0!</v>
      </c>
    </row>
    <row r="251" spans="1:41" x14ac:dyDescent="0.25">
      <c r="A251" s="10">
        <v>250</v>
      </c>
      <c r="B251" s="11">
        <f>VLOOKUP($A251,Table2[[No]:[Date Student Last Attended Program
(mm/dd/yyyy)]],2,FALSE)</f>
        <v>0</v>
      </c>
      <c r="C251" s="11">
        <f>VLOOKUP($A251,Table2[[No]:[Date Student Last Attended Program
(mm/dd/yyyy)]],4,FALSE)</f>
        <v>0</v>
      </c>
      <c r="D251" s="11">
        <f>VLOOKUP($A251,Table2[[No]:[Date Student Last Attended Program
(mm/dd/yyyy)]],14,FALSE)</f>
        <v>0</v>
      </c>
      <c r="E251" s="207">
        <f>VLOOKUP($A251,Table2[[No]:[Date Student Last Attended Program
(mm/dd/yyyy)]],17,FALSE)</f>
        <v>0</v>
      </c>
      <c r="F251" s="207">
        <f>VLOOKUP($A251,Table2[[No]:[Date Student Last Attended Program
(mm/dd/yyyy)]],18,FALSE)</f>
        <v>0</v>
      </c>
      <c r="G251" s="209">
        <f>VLOOKUP($A251,Table2[[#All],[No]:[Which Group Does Student Participate In?
(optional)]],23,FALSE)</f>
        <v>0</v>
      </c>
      <c r="H251" s="29"/>
      <c r="I251" s="29"/>
      <c r="J251" s="29"/>
      <c r="K251" s="29"/>
      <c r="L251" s="29"/>
      <c r="M251" s="29"/>
      <c r="N251" s="29"/>
      <c r="O251" s="29"/>
      <c r="P251" s="29"/>
      <c r="Q251" s="29"/>
      <c r="R251" s="29"/>
      <c r="S251" s="9"/>
      <c r="T251" s="9"/>
      <c r="U251" s="9"/>
      <c r="V251" s="9"/>
      <c r="W251" s="9"/>
      <c r="X251" s="9"/>
      <c r="Y251" s="9"/>
      <c r="Z251" s="9"/>
      <c r="AA251" s="9"/>
      <c r="AB251" s="9"/>
      <c r="AC251" s="9"/>
      <c r="AD251" s="9"/>
      <c r="AE251" s="9"/>
      <c r="AF251" s="9"/>
      <c r="AG251" s="9"/>
      <c r="AH251" s="9"/>
      <c r="AI251" s="9"/>
      <c r="AJ251" s="9"/>
      <c r="AK251" s="9"/>
      <c r="AL251" s="9"/>
      <c r="AM251" s="11">
        <f t="shared" si="11"/>
        <v>0</v>
      </c>
      <c r="AN251" s="11">
        <f t="shared" si="9"/>
        <v>0</v>
      </c>
      <c r="AO251" s="47" t="e">
        <f t="shared" si="10"/>
        <v>#DIV/0!</v>
      </c>
    </row>
    <row r="252" spans="1:41" x14ac:dyDescent="0.25">
      <c r="A252" s="10">
        <v>251</v>
      </c>
      <c r="B252" s="11">
        <f>VLOOKUP($A252,Table2[[No]:[Date Student Last Attended Program
(mm/dd/yyyy)]],2,FALSE)</f>
        <v>0</v>
      </c>
      <c r="C252" s="11">
        <f>VLOOKUP($A252,Table2[[No]:[Date Student Last Attended Program
(mm/dd/yyyy)]],4,FALSE)</f>
        <v>0</v>
      </c>
      <c r="D252" s="11">
        <f>VLOOKUP($A252,Table2[[No]:[Date Student Last Attended Program
(mm/dd/yyyy)]],14,FALSE)</f>
        <v>0</v>
      </c>
      <c r="E252" s="207">
        <f>VLOOKUP($A252,Table2[[No]:[Date Student Last Attended Program
(mm/dd/yyyy)]],17,FALSE)</f>
        <v>0</v>
      </c>
      <c r="F252" s="207">
        <f>VLOOKUP($A252,Table2[[No]:[Date Student Last Attended Program
(mm/dd/yyyy)]],18,FALSE)</f>
        <v>0</v>
      </c>
      <c r="G252" s="209">
        <f>VLOOKUP($A252,Table2[[#All],[No]:[Which Group Does Student Participate In?
(optional)]],23,FALSE)</f>
        <v>0</v>
      </c>
      <c r="H252" s="29"/>
      <c r="I252" s="29"/>
      <c r="J252" s="29"/>
      <c r="K252" s="29"/>
      <c r="L252" s="29"/>
      <c r="M252" s="29"/>
      <c r="N252" s="29"/>
      <c r="O252" s="29"/>
      <c r="P252" s="29"/>
      <c r="Q252" s="29"/>
      <c r="R252" s="29"/>
      <c r="S252" s="9"/>
      <c r="T252" s="9"/>
      <c r="U252" s="9"/>
      <c r="V252" s="9"/>
      <c r="W252" s="9"/>
      <c r="X252" s="9"/>
      <c r="Y252" s="9"/>
      <c r="Z252" s="9"/>
      <c r="AA252" s="9"/>
      <c r="AB252" s="9"/>
      <c r="AC252" s="9"/>
      <c r="AD252" s="9"/>
      <c r="AE252" s="9"/>
      <c r="AF252" s="9"/>
      <c r="AG252" s="9"/>
      <c r="AH252" s="9"/>
      <c r="AI252" s="9"/>
      <c r="AJ252" s="9"/>
      <c r="AK252" s="9"/>
      <c r="AL252" s="9"/>
      <c r="AM252" s="11">
        <f t="shared" si="11"/>
        <v>0</v>
      </c>
      <c r="AN252" s="11">
        <f t="shared" si="9"/>
        <v>0</v>
      </c>
      <c r="AO252" s="47" t="e">
        <f t="shared" si="10"/>
        <v>#DIV/0!</v>
      </c>
    </row>
    <row r="253" spans="1:41" x14ac:dyDescent="0.25">
      <c r="A253" s="10">
        <v>252</v>
      </c>
      <c r="B253" s="11">
        <f>VLOOKUP($A253,Table2[[No]:[Date Student Last Attended Program
(mm/dd/yyyy)]],2,FALSE)</f>
        <v>0</v>
      </c>
      <c r="C253" s="11">
        <f>VLOOKUP($A253,Table2[[No]:[Date Student Last Attended Program
(mm/dd/yyyy)]],4,FALSE)</f>
        <v>0</v>
      </c>
      <c r="D253" s="11">
        <f>VLOOKUP($A253,Table2[[No]:[Date Student Last Attended Program
(mm/dd/yyyy)]],14,FALSE)</f>
        <v>0</v>
      </c>
      <c r="E253" s="207">
        <f>VLOOKUP($A253,Table2[[No]:[Date Student Last Attended Program
(mm/dd/yyyy)]],17,FALSE)</f>
        <v>0</v>
      </c>
      <c r="F253" s="207">
        <f>VLOOKUP($A253,Table2[[No]:[Date Student Last Attended Program
(mm/dd/yyyy)]],18,FALSE)</f>
        <v>0</v>
      </c>
      <c r="G253" s="209">
        <f>VLOOKUP($A253,Table2[[#All],[No]:[Which Group Does Student Participate In?
(optional)]],23,FALSE)</f>
        <v>0</v>
      </c>
      <c r="H253" s="29"/>
      <c r="I253" s="29"/>
      <c r="J253" s="29"/>
      <c r="K253" s="29"/>
      <c r="L253" s="29"/>
      <c r="M253" s="29"/>
      <c r="N253" s="29"/>
      <c r="O253" s="29"/>
      <c r="P253" s="29"/>
      <c r="Q253" s="29"/>
      <c r="R253" s="29"/>
      <c r="S253" s="9"/>
      <c r="T253" s="9"/>
      <c r="U253" s="9"/>
      <c r="V253" s="9"/>
      <c r="W253" s="9"/>
      <c r="X253" s="9"/>
      <c r="Y253" s="9"/>
      <c r="Z253" s="9"/>
      <c r="AA253" s="9"/>
      <c r="AB253" s="9"/>
      <c r="AC253" s="9"/>
      <c r="AD253" s="9"/>
      <c r="AE253" s="9"/>
      <c r="AF253" s="9"/>
      <c r="AG253" s="9"/>
      <c r="AH253" s="9"/>
      <c r="AI253" s="9"/>
      <c r="AJ253" s="9"/>
      <c r="AK253" s="9"/>
      <c r="AL253" s="9"/>
      <c r="AM253" s="11">
        <f t="shared" si="11"/>
        <v>0</v>
      </c>
      <c r="AN253" s="11">
        <f t="shared" si="9"/>
        <v>0</v>
      </c>
      <c r="AO253" s="47" t="e">
        <f t="shared" si="10"/>
        <v>#DIV/0!</v>
      </c>
    </row>
    <row r="254" spans="1:41" x14ac:dyDescent="0.25">
      <c r="A254" s="10">
        <v>253</v>
      </c>
      <c r="B254" s="11">
        <f>VLOOKUP($A254,Table2[[No]:[Date Student Last Attended Program
(mm/dd/yyyy)]],2,FALSE)</f>
        <v>0</v>
      </c>
      <c r="C254" s="11">
        <f>VLOOKUP($A254,Table2[[No]:[Date Student Last Attended Program
(mm/dd/yyyy)]],4,FALSE)</f>
        <v>0</v>
      </c>
      <c r="D254" s="11">
        <f>VLOOKUP($A254,Table2[[No]:[Date Student Last Attended Program
(mm/dd/yyyy)]],14,FALSE)</f>
        <v>0</v>
      </c>
      <c r="E254" s="207">
        <f>VLOOKUP($A254,Table2[[No]:[Date Student Last Attended Program
(mm/dd/yyyy)]],17,FALSE)</f>
        <v>0</v>
      </c>
      <c r="F254" s="207">
        <f>VLOOKUP($A254,Table2[[No]:[Date Student Last Attended Program
(mm/dd/yyyy)]],18,FALSE)</f>
        <v>0</v>
      </c>
      <c r="G254" s="209">
        <f>VLOOKUP($A254,Table2[[#All],[No]:[Which Group Does Student Participate In?
(optional)]],23,FALSE)</f>
        <v>0</v>
      </c>
      <c r="H254" s="29"/>
      <c r="I254" s="29"/>
      <c r="J254" s="29"/>
      <c r="K254" s="29"/>
      <c r="L254" s="29"/>
      <c r="M254" s="29"/>
      <c r="N254" s="29"/>
      <c r="O254" s="29"/>
      <c r="P254" s="29"/>
      <c r="Q254" s="29"/>
      <c r="R254" s="29"/>
      <c r="S254" s="9"/>
      <c r="T254" s="9"/>
      <c r="U254" s="9"/>
      <c r="V254" s="9"/>
      <c r="W254" s="9"/>
      <c r="X254" s="9"/>
      <c r="Y254" s="9"/>
      <c r="Z254" s="9"/>
      <c r="AA254" s="9"/>
      <c r="AB254" s="9"/>
      <c r="AC254" s="9"/>
      <c r="AD254" s="9"/>
      <c r="AE254" s="9"/>
      <c r="AF254" s="9"/>
      <c r="AG254" s="9"/>
      <c r="AH254" s="9"/>
      <c r="AI254" s="9"/>
      <c r="AJ254" s="9"/>
      <c r="AK254" s="9"/>
      <c r="AL254" s="9"/>
      <c r="AM254" s="11">
        <f t="shared" si="11"/>
        <v>0</v>
      </c>
      <c r="AN254" s="11">
        <f t="shared" si="9"/>
        <v>0</v>
      </c>
      <c r="AO254" s="47" t="e">
        <f t="shared" si="10"/>
        <v>#DIV/0!</v>
      </c>
    </row>
    <row r="255" spans="1:41" x14ac:dyDescent="0.25">
      <c r="A255" s="10">
        <v>254</v>
      </c>
      <c r="B255" s="11">
        <f>VLOOKUP($A255,Table2[[No]:[Date Student Last Attended Program
(mm/dd/yyyy)]],2,FALSE)</f>
        <v>0</v>
      </c>
      <c r="C255" s="11">
        <f>VLOOKUP($A255,Table2[[No]:[Date Student Last Attended Program
(mm/dd/yyyy)]],4,FALSE)</f>
        <v>0</v>
      </c>
      <c r="D255" s="11">
        <f>VLOOKUP($A255,Table2[[No]:[Date Student Last Attended Program
(mm/dd/yyyy)]],14,FALSE)</f>
        <v>0</v>
      </c>
      <c r="E255" s="207">
        <f>VLOOKUP($A255,Table2[[No]:[Date Student Last Attended Program
(mm/dd/yyyy)]],17,FALSE)</f>
        <v>0</v>
      </c>
      <c r="F255" s="207">
        <f>VLOOKUP($A255,Table2[[No]:[Date Student Last Attended Program
(mm/dd/yyyy)]],18,FALSE)</f>
        <v>0</v>
      </c>
      <c r="G255" s="209">
        <f>VLOOKUP($A255,Table2[[#All],[No]:[Which Group Does Student Participate In?
(optional)]],23,FALSE)</f>
        <v>0</v>
      </c>
      <c r="H255" s="29"/>
      <c r="I255" s="29"/>
      <c r="J255" s="29"/>
      <c r="K255" s="29"/>
      <c r="L255" s="29"/>
      <c r="M255" s="29"/>
      <c r="N255" s="29"/>
      <c r="O255" s="29"/>
      <c r="P255" s="29"/>
      <c r="Q255" s="29"/>
      <c r="R255" s="29"/>
      <c r="S255" s="9"/>
      <c r="T255" s="9"/>
      <c r="U255" s="9"/>
      <c r="V255" s="9"/>
      <c r="W255" s="9"/>
      <c r="X255" s="9"/>
      <c r="Y255" s="9"/>
      <c r="Z255" s="9"/>
      <c r="AA255" s="9"/>
      <c r="AB255" s="9"/>
      <c r="AC255" s="9"/>
      <c r="AD255" s="9"/>
      <c r="AE255" s="9"/>
      <c r="AF255" s="9"/>
      <c r="AG255" s="9"/>
      <c r="AH255" s="9"/>
      <c r="AI255" s="9"/>
      <c r="AJ255" s="9"/>
      <c r="AK255" s="9"/>
      <c r="AL255" s="9"/>
      <c r="AM255" s="11">
        <f t="shared" si="11"/>
        <v>0</v>
      </c>
      <c r="AN255" s="11">
        <f t="shared" si="9"/>
        <v>0</v>
      </c>
      <c r="AO255" s="47" t="e">
        <f t="shared" si="10"/>
        <v>#DIV/0!</v>
      </c>
    </row>
    <row r="256" spans="1:41" x14ac:dyDescent="0.25">
      <c r="A256" s="10">
        <v>255</v>
      </c>
      <c r="B256" s="11">
        <f>VLOOKUP($A256,Table2[[No]:[Date Student Last Attended Program
(mm/dd/yyyy)]],2,FALSE)</f>
        <v>0</v>
      </c>
      <c r="C256" s="11">
        <f>VLOOKUP($A256,Table2[[No]:[Date Student Last Attended Program
(mm/dd/yyyy)]],4,FALSE)</f>
        <v>0</v>
      </c>
      <c r="D256" s="11">
        <f>VLOOKUP($A256,Table2[[No]:[Date Student Last Attended Program
(mm/dd/yyyy)]],14,FALSE)</f>
        <v>0</v>
      </c>
      <c r="E256" s="207">
        <f>VLOOKUP($A256,Table2[[No]:[Date Student Last Attended Program
(mm/dd/yyyy)]],17,FALSE)</f>
        <v>0</v>
      </c>
      <c r="F256" s="207">
        <f>VLOOKUP($A256,Table2[[No]:[Date Student Last Attended Program
(mm/dd/yyyy)]],18,FALSE)</f>
        <v>0</v>
      </c>
      <c r="G256" s="209">
        <f>VLOOKUP($A256,Table2[[#All],[No]:[Which Group Does Student Participate In?
(optional)]],23,FALSE)</f>
        <v>0</v>
      </c>
      <c r="H256" s="29"/>
      <c r="I256" s="29"/>
      <c r="J256" s="29"/>
      <c r="K256" s="29"/>
      <c r="L256" s="29"/>
      <c r="M256" s="29"/>
      <c r="N256" s="29"/>
      <c r="O256" s="29"/>
      <c r="P256" s="29"/>
      <c r="Q256" s="29"/>
      <c r="R256" s="29"/>
      <c r="S256" s="9"/>
      <c r="T256" s="9"/>
      <c r="U256" s="9"/>
      <c r="V256" s="9"/>
      <c r="W256" s="9"/>
      <c r="X256" s="9"/>
      <c r="Y256" s="9"/>
      <c r="Z256" s="9"/>
      <c r="AA256" s="9"/>
      <c r="AB256" s="9"/>
      <c r="AC256" s="9"/>
      <c r="AD256" s="9"/>
      <c r="AE256" s="9"/>
      <c r="AF256" s="9"/>
      <c r="AG256" s="9"/>
      <c r="AH256" s="9"/>
      <c r="AI256" s="9"/>
      <c r="AJ256" s="9"/>
      <c r="AK256" s="9"/>
      <c r="AL256" s="9"/>
      <c r="AM256" s="11">
        <f t="shared" si="11"/>
        <v>0</v>
      </c>
      <c r="AN256" s="11">
        <f t="shared" si="9"/>
        <v>0</v>
      </c>
      <c r="AO256" s="47" t="e">
        <f t="shared" si="10"/>
        <v>#DIV/0!</v>
      </c>
    </row>
    <row r="257" spans="1:41" x14ac:dyDescent="0.25">
      <c r="A257" s="10">
        <v>256</v>
      </c>
      <c r="B257" s="11">
        <f>VLOOKUP($A257,Table2[[No]:[Date Student Last Attended Program
(mm/dd/yyyy)]],2,FALSE)</f>
        <v>0</v>
      </c>
      <c r="C257" s="11">
        <f>VLOOKUP($A257,Table2[[No]:[Date Student Last Attended Program
(mm/dd/yyyy)]],4,FALSE)</f>
        <v>0</v>
      </c>
      <c r="D257" s="11">
        <f>VLOOKUP($A257,Table2[[No]:[Date Student Last Attended Program
(mm/dd/yyyy)]],14,FALSE)</f>
        <v>0</v>
      </c>
      <c r="E257" s="207">
        <f>VLOOKUP($A257,Table2[[No]:[Date Student Last Attended Program
(mm/dd/yyyy)]],17,FALSE)</f>
        <v>0</v>
      </c>
      <c r="F257" s="207">
        <f>VLOOKUP($A257,Table2[[No]:[Date Student Last Attended Program
(mm/dd/yyyy)]],18,FALSE)</f>
        <v>0</v>
      </c>
      <c r="G257" s="209">
        <f>VLOOKUP($A257,Table2[[#All],[No]:[Which Group Does Student Participate In?
(optional)]],23,FALSE)</f>
        <v>0</v>
      </c>
      <c r="H257" s="29"/>
      <c r="I257" s="29"/>
      <c r="J257" s="29"/>
      <c r="K257" s="29"/>
      <c r="L257" s="29"/>
      <c r="M257" s="29"/>
      <c r="N257" s="29"/>
      <c r="O257" s="29"/>
      <c r="P257" s="29"/>
      <c r="Q257" s="29"/>
      <c r="R257" s="29"/>
      <c r="S257" s="9"/>
      <c r="T257" s="9"/>
      <c r="U257" s="9"/>
      <c r="V257" s="9"/>
      <c r="W257" s="9"/>
      <c r="X257" s="9"/>
      <c r="Y257" s="9"/>
      <c r="Z257" s="9"/>
      <c r="AA257" s="9"/>
      <c r="AB257" s="9"/>
      <c r="AC257" s="9"/>
      <c r="AD257" s="9"/>
      <c r="AE257" s="9"/>
      <c r="AF257" s="9"/>
      <c r="AG257" s="9"/>
      <c r="AH257" s="9"/>
      <c r="AI257" s="9"/>
      <c r="AJ257" s="9"/>
      <c r="AK257" s="9"/>
      <c r="AL257" s="9"/>
      <c r="AM257" s="11">
        <f t="shared" si="11"/>
        <v>0</v>
      </c>
      <c r="AN257" s="11">
        <f t="shared" si="9"/>
        <v>0</v>
      </c>
      <c r="AO257" s="47" t="e">
        <f t="shared" si="10"/>
        <v>#DIV/0!</v>
      </c>
    </row>
    <row r="258" spans="1:41" x14ac:dyDescent="0.25">
      <c r="A258" s="10">
        <v>257</v>
      </c>
      <c r="B258" s="11">
        <f>VLOOKUP($A258,Table2[[No]:[Date Student Last Attended Program
(mm/dd/yyyy)]],2,FALSE)</f>
        <v>0</v>
      </c>
      <c r="C258" s="11">
        <f>VLOOKUP($A258,Table2[[No]:[Date Student Last Attended Program
(mm/dd/yyyy)]],4,FALSE)</f>
        <v>0</v>
      </c>
      <c r="D258" s="11">
        <f>VLOOKUP($A258,Table2[[No]:[Date Student Last Attended Program
(mm/dd/yyyy)]],14,FALSE)</f>
        <v>0</v>
      </c>
      <c r="E258" s="207">
        <f>VLOOKUP($A258,Table2[[No]:[Date Student Last Attended Program
(mm/dd/yyyy)]],17,FALSE)</f>
        <v>0</v>
      </c>
      <c r="F258" s="207">
        <f>VLOOKUP($A258,Table2[[No]:[Date Student Last Attended Program
(mm/dd/yyyy)]],18,FALSE)</f>
        <v>0</v>
      </c>
      <c r="G258" s="209">
        <f>VLOOKUP($A258,Table2[[#All],[No]:[Which Group Does Student Participate In?
(optional)]],23,FALSE)</f>
        <v>0</v>
      </c>
      <c r="H258" s="29"/>
      <c r="I258" s="29"/>
      <c r="J258" s="29"/>
      <c r="K258" s="29"/>
      <c r="L258" s="29"/>
      <c r="M258" s="29"/>
      <c r="N258" s="29"/>
      <c r="O258" s="29"/>
      <c r="P258" s="29"/>
      <c r="Q258" s="29"/>
      <c r="R258" s="29"/>
      <c r="S258" s="9"/>
      <c r="T258" s="9"/>
      <c r="U258" s="9"/>
      <c r="V258" s="9"/>
      <c r="W258" s="9"/>
      <c r="X258" s="9"/>
      <c r="Y258" s="9"/>
      <c r="Z258" s="9"/>
      <c r="AA258" s="9"/>
      <c r="AB258" s="9"/>
      <c r="AC258" s="9"/>
      <c r="AD258" s="9"/>
      <c r="AE258" s="9"/>
      <c r="AF258" s="9"/>
      <c r="AG258" s="9"/>
      <c r="AH258" s="9"/>
      <c r="AI258" s="9"/>
      <c r="AJ258" s="9"/>
      <c r="AK258" s="9"/>
      <c r="AL258" s="9"/>
      <c r="AM258" s="11">
        <f t="shared" si="11"/>
        <v>0</v>
      </c>
      <c r="AN258" s="11">
        <f t="shared" ref="AN258:AN301" si="12">COUNTIFS(H258:AL258,"1")+COUNTIF(H258:AL258,"0")</f>
        <v>0</v>
      </c>
      <c r="AO258" s="47" t="e">
        <f t="shared" ref="AO258:AO301" si="13">AM258/AN258</f>
        <v>#DIV/0!</v>
      </c>
    </row>
    <row r="259" spans="1:41" x14ac:dyDescent="0.25">
      <c r="A259" s="10">
        <v>258</v>
      </c>
      <c r="B259" s="11">
        <f>VLOOKUP($A259,Table2[[No]:[Date Student Last Attended Program
(mm/dd/yyyy)]],2,FALSE)</f>
        <v>0</v>
      </c>
      <c r="C259" s="11">
        <f>VLOOKUP($A259,Table2[[No]:[Date Student Last Attended Program
(mm/dd/yyyy)]],4,FALSE)</f>
        <v>0</v>
      </c>
      <c r="D259" s="11">
        <f>VLOOKUP($A259,Table2[[No]:[Date Student Last Attended Program
(mm/dd/yyyy)]],14,FALSE)</f>
        <v>0</v>
      </c>
      <c r="E259" s="207">
        <f>VLOOKUP($A259,Table2[[No]:[Date Student Last Attended Program
(mm/dd/yyyy)]],17,FALSE)</f>
        <v>0</v>
      </c>
      <c r="F259" s="207">
        <f>VLOOKUP($A259,Table2[[No]:[Date Student Last Attended Program
(mm/dd/yyyy)]],18,FALSE)</f>
        <v>0</v>
      </c>
      <c r="G259" s="209">
        <f>VLOOKUP($A259,Table2[[#All],[No]:[Which Group Does Student Participate In?
(optional)]],23,FALSE)</f>
        <v>0</v>
      </c>
      <c r="H259" s="29"/>
      <c r="I259" s="29"/>
      <c r="J259" s="29"/>
      <c r="K259" s="29"/>
      <c r="L259" s="29"/>
      <c r="M259" s="29"/>
      <c r="N259" s="29"/>
      <c r="O259" s="29"/>
      <c r="P259" s="29"/>
      <c r="Q259" s="29"/>
      <c r="R259" s="29"/>
      <c r="S259" s="9"/>
      <c r="T259" s="9"/>
      <c r="U259" s="9"/>
      <c r="V259" s="9"/>
      <c r="W259" s="9"/>
      <c r="X259" s="9"/>
      <c r="Y259" s="9"/>
      <c r="Z259" s="9"/>
      <c r="AA259" s="9"/>
      <c r="AB259" s="9"/>
      <c r="AC259" s="9"/>
      <c r="AD259" s="9"/>
      <c r="AE259" s="9"/>
      <c r="AF259" s="9"/>
      <c r="AG259" s="9"/>
      <c r="AH259" s="9"/>
      <c r="AI259" s="9"/>
      <c r="AJ259" s="9"/>
      <c r="AK259" s="9"/>
      <c r="AL259" s="9"/>
      <c r="AM259" s="11">
        <f t="shared" ref="AM259:AM301" si="14">COUNTIF(H259:AL259,"1")</f>
        <v>0</v>
      </c>
      <c r="AN259" s="11">
        <f t="shared" si="12"/>
        <v>0</v>
      </c>
      <c r="AO259" s="47" t="e">
        <f t="shared" si="13"/>
        <v>#DIV/0!</v>
      </c>
    </row>
    <row r="260" spans="1:41" x14ac:dyDescent="0.25">
      <c r="A260" s="10">
        <v>259</v>
      </c>
      <c r="B260" s="11">
        <f>VLOOKUP($A260,Table2[[No]:[Date Student Last Attended Program
(mm/dd/yyyy)]],2,FALSE)</f>
        <v>0</v>
      </c>
      <c r="C260" s="11">
        <f>VLOOKUP($A260,Table2[[No]:[Date Student Last Attended Program
(mm/dd/yyyy)]],4,FALSE)</f>
        <v>0</v>
      </c>
      <c r="D260" s="11">
        <f>VLOOKUP($A260,Table2[[No]:[Date Student Last Attended Program
(mm/dd/yyyy)]],14,FALSE)</f>
        <v>0</v>
      </c>
      <c r="E260" s="207">
        <f>VLOOKUP($A260,Table2[[No]:[Date Student Last Attended Program
(mm/dd/yyyy)]],17,FALSE)</f>
        <v>0</v>
      </c>
      <c r="F260" s="207">
        <f>VLOOKUP($A260,Table2[[No]:[Date Student Last Attended Program
(mm/dd/yyyy)]],18,FALSE)</f>
        <v>0</v>
      </c>
      <c r="G260" s="209">
        <f>VLOOKUP($A260,Table2[[#All],[No]:[Which Group Does Student Participate In?
(optional)]],23,FALSE)</f>
        <v>0</v>
      </c>
      <c r="H260" s="29"/>
      <c r="I260" s="29"/>
      <c r="J260" s="29"/>
      <c r="K260" s="29"/>
      <c r="L260" s="29"/>
      <c r="M260" s="29"/>
      <c r="N260" s="29"/>
      <c r="O260" s="29"/>
      <c r="P260" s="29"/>
      <c r="Q260" s="29"/>
      <c r="R260" s="29"/>
      <c r="S260" s="9"/>
      <c r="T260" s="9"/>
      <c r="U260" s="9"/>
      <c r="V260" s="9"/>
      <c r="W260" s="9"/>
      <c r="X260" s="9"/>
      <c r="Y260" s="9"/>
      <c r="Z260" s="9"/>
      <c r="AA260" s="9"/>
      <c r="AB260" s="9"/>
      <c r="AC260" s="9"/>
      <c r="AD260" s="9"/>
      <c r="AE260" s="9"/>
      <c r="AF260" s="9"/>
      <c r="AG260" s="9"/>
      <c r="AH260" s="9"/>
      <c r="AI260" s="9"/>
      <c r="AJ260" s="9"/>
      <c r="AK260" s="9"/>
      <c r="AL260" s="9"/>
      <c r="AM260" s="11">
        <f t="shared" si="14"/>
        <v>0</v>
      </c>
      <c r="AN260" s="11">
        <f t="shared" si="12"/>
        <v>0</v>
      </c>
      <c r="AO260" s="47" t="e">
        <f t="shared" si="13"/>
        <v>#DIV/0!</v>
      </c>
    </row>
    <row r="261" spans="1:41" x14ac:dyDescent="0.25">
      <c r="A261" s="10">
        <v>260</v>
      </c>
      <c r="B261" s="11">
        <f>VLOOKUP($A261,Table2[[No]:[Date Student Last Attended Program
(mm/dd/yyyy)]],2,FALSE)</f>
        <v>0</v>
      </c>
      <c r="C261" s="11">
        <f>VLOOKUP($A261,Table2[[No]:[Date Student Last Attended Program
(mm/dd/yyyy)]],4,FALSE)</f>
        <v>0</v>
      </c>
      <c r="D261" s="11">
        <f>VLOOKUP($A261,Table2[[No]:[Date Student Last Attended Program
(mm/dd/yyyy)]],14,FALSE)</f>
        <v>0</v>
      </c>
      <c r="E261" s="207">
        <f>VLOOKUP($A261,Table2[[No]:[Date Student Last Attended Program
(mm/dd/yyyy)]],17,FALSE)</f>
        <v>0</v>
      </c>
      <c r="F261" s="207">
        <f>VLOOKUP($A261,Table2[[No]:[Date Student Last Attended Program
(mm/dd/yyyy)]],18,FALSE)</f>
        <v>0</v>
      </c>
      <c r="G261" s="209">
        <f>VLOOKUP($A261,Table2[[#All],[No]:[Which Group Does Student Participate In?
(optional)]],23,FALSE)</f>
        <v>0</v>
      </c>
      <c r="H261" s="29"/>
      <c r="I261" s="29"/>
      <c r="J261" s="29"/>
      <c r="K261" s="29"/>
      <c r="L261" s="29"/>
      <c r="M261" s="29"/>
      <c r="N261" s="29"/>
      <c r="O261" s="29"/>
      <c r="P261" s="29"/>
      <c r="Q261" s="29"/>
      <c r="R261" s="29"/>
      <c r="S261" s="9"/>
      <c r="T261" s="9"/>
      <c r="U261" s="9"/>
      <c r="V261" s="9"/>
      <c r="W261" s="9"/>
      <c r="X261" s="9"/>
      <c r="Y261" s="9"/>
      <c r="Z261" s="9"/>
      <c r="AA261" s="9"/>
      <c r="AB261" s="9"/>
      <c r="AC261" s="9"/>
      <c r="AD261" s="9"/>
      <c r="AE261" s="9"/>
      <c r="AF261" s="9"/>
      <c r="AG261" s="9"/>
      <c r="AH261" s="9"/>
      <c r="AI261" s="9"/>
      <c r="AJ261" s="9"/>
      <c r="AK261" s="9"/>
      <c r="AL261" s="9"/>
      <c r="AM261" s="11">
        <f t="shared" si="14"/>
        <v>0</v>
      </c>
      <c r="AN261" s="11">
        <f t="shared" si="12"/>
        <v>0</v>
      </c>
      <c r="AO261" s="47" t="e">
        <f t="shared" si="13"/>
        <v>#DIV/0!</v>
      </c>
    </row>
    <row r="262" spans="1:41" x14ac:dyDescent="0.25">
      <c r="A262" s="10">
        <v>261</v>
      </c>
      <c r="B262" s="11">
        <f>VLOOKUP($A262,Table2[[No]:[Date Student Last Attended Program
(mm/dd/yyyy)]],2,FALSE)</f>
        <v>0</v>
      </c>
      <c r="C262" s="11">
        <f>VLOOKUP($A262,Table2[[No]:[Date Student Last Attended Program
(mm/dd/yyyy)]],4,FALSE)</f>
        <v>0</v>
      </c>
      <c r="D262" s="11">
        <f>VLOOKUP($A262,Table2[[No]:[Date Student Last Attended Program
(mm/dd/yyyy)]],14,FALSE)</f>
        <v>0</v>
      </c>
      <c r="E262" s="207">
        <f>VLOOKUP($A262,Table2[[No]:[Date Student Last Attended Program
(mm/dd/yyyy)]],17,FALSE)</f>
        <v>0</v>
      </c>
      <c r="F262" s="207">
        <f>VLOOKUP($A262,Table2[[No]:[Date Student Last Attended Program
(mm/dd/yyyy)]],18,FALSE)</f>
        <v>0</v>
      </c>
      <c r="G262" s="209">
        <f>VLOOKUP($A262,Table2[[#All],[No]:[Which Group Does Student Participate In?
(optional)]],23,FALSE)</f>
        <v>0</v>
      </c>
      <c r="H262" s="29"/>
      <c r="I262" s="29"/>
      <c r="J262" s="29"/>
      <c r="K262" s="29"/>
      <c r="L262" s="29"/>
      <c r="M262" s="29"/>
      <c r="N262" s="29"/>
      <c r="O262" s="29"/>
      <c r="P262" s="29"/>
      <c r="Q262" s="29"/>
      <c r="R262" s="29"/>
      <c r="S262" s="9"/>
      <c r="T262" s="9"/>
      <c r="U262" s="9"/>
      <c r="V262" s="9"/>
      <c r="W262" s="9"/>
      <c r="X262" s="9"/>
      <c r="Y262" s="9"/>
      <c r="Z262" s="9"/>
      <c r="AA262" s="9"/>
      <c r="AB262" s="9"/>
      <c r="AC262" s="9"/>
      <c r="AD262" s="9"/>
      <c r="AE262" s="9"/>
      <c r="AF262" s="9"/>
      <c r="AG262" s="9"/>
      <c r="AH262" s="9"/>
      <c r="AI262" s="9"/>
      <c r="AJ262" s="9"/>
      <c r="AK262" s="9"/>
      <c r="AL262" s="9"/>
      <c r="AM262" s="11">
        <f t="shared" si="14"/>
        <v>0</v>
      </c>
      <c r="AN262" s="11">
        <f t="shared" si="12"/>
        <v>0</v>
      </c>
      <c r="AO262" s="47" t="e">
        <f t="shared" si="13"/>
        <v>#DIV/0!</v>
      </c>
    </row>
    <row r="263" spans="1:41" x14ac:dyDescent="0.25">
      <c r="A263" s="10">
        <v>262</v>
      </c>
      <c r="B263" s="11">
        <f>VLOOKUP($A263,Table2[[No]:[Date Student Last Attended Program
(mm/dd/yyyy)]],2,FALSE)</f>
        <v>0</v>
      </c>
      <c r="C263" s="11">
        <f>VLOOKUP($A263,Table2[[No]:[Date Student Last Attended Program
(mm/dd/yyyy)]],4,FALSE)</f>
        <v>0</v>
      </c>
      <c r="D263" s="11">
        <f>VLOOKUP($A263,Table2[[No]:[Date Student Last Attended Program
(mm/dd/yyyy)]],14,FALSE)</f>
        <v>0</v>
      </c>
      <c r="E263" s="207">
        <f>VLOOKUP($A263,Table2[[No]:[Date Student Last Attended Program
(mm/dd/yyyy)]],17,FALSE)</f>
        <v>0</v>
      </c>
      <c r="F263" s="207">
        <f>VLOOKUP($A263,Table2[[No]:[Date Student Last Attended Program
(mm/dd/yyyy)]],18,FALSE)</f>
        <v>0</v>
      </c>
      <c r="G263" s="209">
        <f>VLOOKUP($A263,Table2[[#All],[No]:[Which Group Does Student Participate In?
(optional)]],23,FALSE)</f>
        <v>0</v>
      </c>
      <c r="H263" s="29"/>
      <c r="I263" s="29"/>
      <c r="J263" s="29"/>
      <c r="K263" s="29"/>
      <c r="L263" s="29"/>
      <c r="M263" s="29"/>
      <c r="N263" s="29"/>
      <c r="O263" s="29"/>
      <c r="P263" s="29"/>
      <c r="Q263" s="29"/>
      <c r="R263" s="29"/>
      <c r="S263" s="9"/>
      <c r="T263" s="9"/>
      <c r="U263" s="9"/>
      <c r="V263" s="9"/>
      <c r="W263" s="9"/>
      <c r="X263" s="9"/>
      <c r="Y263" s="9"/>
      <c r="Z263" s="9"/>
      <c r="AA263" s="9"/>
      <c r="AB263" s="9"/>
      <c r="AC263" s="9"/>
      <c r="AD263" s="9"/>
      <c r="AE263" s="9"/>
      <c r="AF263" s="9"/>
      <c r="AG263" s="9"/>
      <c r="AH263" s="9"/>
      <c r="AI263" s="9"/>
      <c r="AJ263" s="9"/>
      <c r="AK263" s="9"/>
      <c r="AL263" s="9"/>
      <c r="AM263" s="11">
        <f t="shared" si="14"/>
        <v>0</v>
      </c>
      <c r="AN263" s="11">
        <f t="shared" si="12"/>
        <v>0</v>
      </c>
      <c r="AO263" s="47" t="e">
        <f t="shared" si="13"/>
        <v>#DIV/0!</v>
      </c>
    </row>
    <row r="264" spans="1:41" x14ac:dyDescent="0.25">
      <c r="A264" s="10">
        <v>263</v>
      </c>
      <c r="B264" s="11">
        <f>VLOOKUP($A264,Table2[[No]:[Date Student Last Attended Program
(mm/dd/yyyy)]],2,FALSE)</f>
        <v>0</v>
      </c>
      <c r="C264" s="11">
        <f>VLOOKUP($A264,Table2[[No]:[Date Student Last Attended Program
(mm/dd/yyyy)]],4,FALSE)</f>
        <v>0</v>
      </c>
      <c r="D264" s="11">
        <f>VLOOKUP($A264,Table2[[No]:[Date Student Last Attended Program
(mm/dd/yyyy)]],14,FALSE)</f>
        <v>0</v>
      </c>
      <c r="E264" s="207">
        <f>VLOOKUP($A264,Table2[[No]:[Date Student Last Attended Program
(mm/dd/yyyy)]],17,FALSE)</f>
        <v>0</v>
      </c>
      <c r="F264" s="207">
        <f>VLOOKUP($A264,Table2[[No]:[Date Student Last Attended Program
(mm/dd/yyyy)]],18,FALSE)</f>
        <v>0</v>
      </c>
      <c r="G264" s="209">
        <f>VLOOKUP($A264,Table2[[#All],[No]:[Which Group Does Student Participate In?
(optional)]],23,FALSE)</f>
        <v>0</v>
      </c>
      <c r="H264" s="29"/>
      <c r="I264" s="29"/>
      <c r="J264" s="29"/>
      <c r="K264" s="29"/>
      <c r="L264" s="29"/>
      <c r="M264" s="29"/>
      <c r="N264" s="29"/>
      <c r="O264" s="29"/>
      <c r="P264" s="29"/>
      <c r="Q264" s="29"/>
      <c r="R264" s="29"/>
      <c r="S264" s="9"/>
      <c r="T264" s="9"/>
      <c r="U264" s="9"/>
      <c r="V264" s="9"/>
      <c r="W264" s="9"/>
      <c r="X264" s="9"/>
      <c r="Y264" s="9"/>
      <c r="Z264" s="9"/>
      <c r="AA264" s="9"/>
      <c r="AB264" s="9"/>
      <c r="AC264" s="9"/>
      <c r="AD264" s="9"/>
      <c r="AE264" s="9"/>
      <c r="AF264" s="9"/>
      <c r="AG264" s="9"/>
      <c r="AH264" s="9"/>
      <c r="AI264" s="9"/>
      <c r="AJ264" s="9"/>
      <c r="AK264" s="9"/>
      <c r="AL264" s="9"/>
      <c r="AM264" s="11">
        <f t="shared" si="14"/>
        <v>0</v>
      </c>
      <c r="AN264" s="11">
        <f t="shared" si="12"/>
        <v>0</v>
      </c>
      <c r="AO264" s="47" t="e">
        <f t="shared" si="13"/>
        <v>#DIV/0!</v>
      </c>
    </row>
    <row r="265" spans="1:41" x14ac:dyDescent="0.25">
      <c r="A265" s="10">
        <v>264</v>
      </c>
      <c r="B265" s="11">
        <f>VLOOKUP($A265,Table2[[No]:[Date Student Last Attended Program
(mm/dd/yyyy)]],2,FALSE)</f>
        <v>0</v>
      </c>
      <c r="C265" s="11">
        <f>VLOOKUP($A265,Table2[[No]:[Date Student Last Attended Program
(mm/dd/yyyy)]],4,FALSE)</f>
        <v>0</v>
      </c>
      <c r="D265" s="11">
        <f>VLOOKUP($A265,Table2[[No]:[Date Student Last Attended Program
(mm/dd/yyyy)]],14,FALSE)</f>
        <v>0</v>
      </c>
      <c r="E265" s="207">
        <f>VLOOKUP($A265,Table2[[No]:[Date Student Last Attended Program
(mm/dd/yyyy)]],17,FALSE)</f>
        <v>0</v>
      </c>
      <c r="F265" s="207">
        <f>VLOOKUP($A265,Table2[[No]:[Date Student Last Attended Program
(mm/dd/yyyy)]],18,FALSE)</f>
        <v>0</v>
      </c>
      <c r="G265" s="209">
        <f>VLOOKUP($A265,Table2[[#All],[No]:[Which Group Does Student Participate In?
(optional)]],23,FALSE)</f>
        <v>0</v>
      </c>
      <c r="H265" s="29"/>
      <c r="I265" s="29"/>
      <c r="J265" s="29"/>
      <c r="K265" s="29"/>
      <c r="L265" s="29"/>
      <c r="M265" s="29"/>
      <c r="N265" s="29"/>
      <c r="O265" s="29"/>
      <c r="P265" s="29"/>
      <c r="Q265" s="29"/>
      <c r="R265" s="29"/>
      <c r="S265" s="9"/>
      <c r="T265" s="9"/>
      <c r="U265" s="9"/>
      <c r="V265" s="9"/>
      <c r="W265" s="9"/>
      <c r="X265" s="9"/>
      <c r="Y265" s="9"/>
      <c r="Z265" s="9"/>
      <c r="AA265" s="9"/>
      <c r="AB265" s="9"/>
      <c r="AC265" s="9"/>
      <c r="AD265" s="9"/>
      <c r="AE265" s="9"/>
      <c r="AF265" s="9"/>
      <c r="AG265" s="9"/>
      <c r="AH265" s="9"/>
      <c r="AI265" s="9"/>
      <c r="AJ265" s="9"/>
      <c r="AK265" s="9"/>
      <c r="AL265" s="9"/>
      <c r="AM265" s="11">
        <f t="shared" si="14"/>
        <v>0</v>
      </c>
      <c r="AN265" s="11">
        <f t="shared" si="12"/>
        <v>0</v>
      </c>
      <c r="AO265" s="47" t="e">
        <f t="shared" si="13"/>
        <v>#DIV/0!</v>
      </c>
    </row>
    <row r="266" spans="1:41" x14ac:dyDescent="0.25">
      <c r="A266" s="10">
        <v>265</v>
      </c>
      <c r="B266" s="11">
        <f>VLOOKUP($A266,Table2[[No]:[Date Student Last Attended Program
(mm/dd/yyyy)]],2,FALSE)</f>
        <v>0</v>
      </c>
      <c r="C266" s="11">
        <f>VLOOKUP($A266,Table2[[No]:[Date Student Last Attended Program
(mm/dd/yyyy)]],4,FALSE)</f>
        <v>0</v>
      </c>
      <c r="D266" s="11">
        <f>VLOOKUP($A266,Table2[[No]:[Date Student Last Attended Program
(mm/dd/yyyy)]],14,FALSE)</f>
        <v>0</v>
      </c>
      <c r="E266" s="207">
        <f>VLOOKUP($A266,Table2[[No]:[Date Student Last Attended Program
(mm/dd/yyyy)]],17,FALSE)</f>
        <v>0</v>
      </c>
      <c r="F266" s="207">
        <f>VLOOKUP($A266,Table2[[No]:[Date Student Last Attended Program
(mm/dd/yyyy)]],18,FALSE)</f>
        <v>0</v>
      </c>
      <c r="G266" s="209">
        <f>VLOOKUP($A266,Table2[[#All],[No]:[Which Group Does Student Participate In?
(optional)]],23,FALSE)</f>
        <v>0</v>
      </c>
      <c r="H266" s="29"/>
      <c r="I266" s="29"/>
      <c r="J266" s="29"/>
      <c r="K266" s="29"/>
      <c r="L266" s="29"/>
      <c r="M266" s="29"/>
      <c r="N266" s="29"/>
      <c r="O266" s="29"/>
      <c r="P266" s="29"/>
      <c r="Q266" s="29"/>
      <c r="R266" s="29"/>
      <c r="S266" s="9"/>
      <c r="T266" s="9"/>
      <c r="U266" s="9"/>
      <c r="V266" s="9"/>
      <c r="W266" s="9"/>
      <c r="X266" s="9"/>
      <c r="Y266" s="9"/>
      <c r="Z266" s="9"/>
      <c r="AA266" s="9"/>
      <c r="AB266" s="9"/>
      <c r="AC266" s="9"/>
      <c r="AD266" s="9"/>
      <c r="AE266" s="9"/>
      <c r="AF266" s="9"/>
      <c r="AG266" s="9"/>
      <c r="AH266" s="9"/>
      <c r="AI266" s="9"/>
      <c r="AJ266" s="9"/>
      <c r="AK266" s="9"/>
      <c r="AL266" s="9"/>
      <c r="AM266" s="11">
        <f t="shared" si="14"/>
        <v>0</v>
      </c>
      <c r="AN266" s="11">
        <f t="shared" si="12"/>
        <v>0</v>
      </c>
      <c r="AO266" s="47" t="e">
        <f t="shared" si="13"/>
        <v>#DIV/0!</v>
      </c>
    </row>
    <row r="267" spans="1:41" x14ac:dyDescent="0.25">
      <c r="A267" s="10">
        <v>266</v>
      </c>
      <c r="B267" s="11">
        <f>VLOOKUP($A267,Table2[[No]:[Date Student Last Attended Program
(mm/dd/yyyy)]],2,FALSE)</f>
        <v>0</v>
      </c>
      <c r="C267" s="11">
        <f>VLOOKUP($A267,Table2[[No]:[Date Student Last Attended Program
(mm/dd/yyyy)]],4,FALSE)</f>
        <v>0</v>
      </c>
      <c r="D267" s="11">
        <f>VLOOKUP($A267,Table2[[No]:[Date Student Last Attended Program
(mm/dd/yyyy)]],14,FALSE)</f>
        <v>0</v>
      </c>
      <c r="E267" s="207">
        <f>VLOOKUP($A267,Table2[[No]:[Date Student Last Attended Program
(mm/dd/yyyy)]],17,FALSE)</f>
        <v>0</v>
      </c>
      <c r="F267" s="207">
        <f>VLOOKUP($A267,Table2[[No]:[Date Student Last Attended Program
(mm/dd/yyyy)]],18,FALSE)</f>
        <v>0</v>
      </c>
      <c r="G267" s="209">
        <f>VLOOKUP($A267,Table2[[#All],[No]:[Which Group Does Student Participate In?
(optional)]],23,FALSE)</f>
        <v>0</v>
      </c>
      <c r="H267" s="29"/>
      <c r="I267" s="29"/>
      <c r="J267" s="29"/>
      <c r="K267" s="29"/>
      <c r="L267" s="29"/>
      <c r="M267" s="29"/>
      <c r="N267" s="29"/>
      <c r="O267" s="29"/>
      <c r="P267" s="29"/>
      <c r="Q267" s="29"/>
      <c r="R267" s="29"/>
      <c r="S267" s="9"/>
      <c r="T267" s="9"/>
      <c r="U267" s="9"/>
      <c r="V267" s="9"/>
      <c r="W267" s="9"/>
      <c r="X267" s="9"/>
      <c r="Y267" s="9"/>
      <c r="Z267" s="9"/>
      <c r="AA267" s="9"/>
      <c r="AB267" s="9"/>
      <c r="AC267" s="9"/>
      <c r="AD267" s="9"/>
      <c r="AE267" s="9"/>
      <c r="AF267" s="9"/>
      <c r="AG267" s="9"/>
      <c r="AH267" s="9"/>
      <c r="AI267" s="9"/>
      <c r="AJ267" s="9"/>
      <c r="AK267" s="9"/>
      <c r="AL267" s="9"/>
      <c r="AM267" s="11">
        <f t="shared" si="14"/>
        <v>0</v>
      </c>
      <c r="AN267" s="11">
        <f t="shared" si="12"/>
        <v>0</v>
      </c>
      <c r="AO267" s="47" t="e">
        <f t="shared" si="13"/>
        <v>#DIV/0!</v>
      </c>
    </row>
    <row r="268" spans="1:41" x14ac:dyDescent="0.25">
      <c r="A268" s="10">
        <v>267</v>
      </c>
      <c r="B268" s="11">
        <f>VLOOKUP($A268,Table2[[No]:[Date Student Last Attended Program
(mm/dd/yyyy)]],2,FALSE)</f>
        <v>0</v>
      </c>
      <c r="C268" s="11">
        <f>VLOOKUP($A268,Table2[[No]:[Date Student Last Attended Program
(mm/dd/yyyy)]],4,FALSE)</f>
        <v>0</v>
      </c>
      <c r="D268" s="11">
        <f>VLOOKUP($A268,Table2[[No]:[Date Student Last Attended Program
(mm/dd/yyyy)]],14,FALSE)</f>
        <v>0</v>
      </c>
      <c r="E268" s="207">
        <f>VLOOKUP($A268,Table2[[No]:[Date Student Last Attended Program
(mm/dd/yyyy)]],17,FALSE)</f>
        <v>0</v>
      </c>
      <c r="F268" s="207">
        <f>VLOOKUP($A268,Table2[[No]:[Date Student Last Attended Program
(mm/dd/yyyy)]],18,FALSE)</f>
        <v>0</v>
      </c>
      <c r="G268" s="209">
        <f>VLOOKUP($A268,Table2[[#All],[No]:[Which Group Does Student Participate In?
(optional)]],23,FALSE)</f>
        <v>0</v>
      </c>
      <c r="H268" s="29"/>
      <c r="I268" s="29"/>
      <c r="J268" s="29"/>
      <c r="K268" s="29"/>
      <c r="L268" s="29"/>
      <c r="M268" s="29"/>
      <c r="N268" s="29"/>
      <c r="O268" s="29"/>
      <c r="P268" s="29"/>
      <c r="Q268" s="29"/>
      <c r="R268" s="29"/>
      <c r="S268" s="9"/>
      <c r="T268" s="9"/>
      <c r="U268" s="9"/>
      <c r="V268" s="9"/>
      <c r="W268" s="9"/>
      <c r="X268" s="9"/>
      <c r="Y268" s="9"/>
      <c r="Z268" s="9"/>
      <c r="AA268" s="9"/>
      <c r="AB268" s="9"/>
      <c r="AC268" s="9"/>
      <c r="AD268" s="9"/>
      <c r="AE268" s="9"/>
      <c r="AF268" s="9"/>
      <c r="AG268" s="9"/>
      <c r="AH268" s="9"/>
      <c r="AI268" s="9"/>
      <c r="AJ268" s="9"/>
      <c r="AK268" s="9"/>
      <c r="AL268" s="9"/>
      <c r="AM268" s="11">
        <f t="shared" si="14"/>
        <v>0</v>
      </c>
      <c r="AN268" s="11">
        <f t="shared" si="12"/>
        <v>0</v>
      </c>
      <c r="AO268" s="47" t="e">
        <f t="shared" si="13"/>
        <v>#DIV/0!</v>
      </c>
    </row>
    <row r="269" spans="1:41" x14ac:dyDescent="0.25">
      <c r="A269" s="10">
        <v>268</v>
      </c>
      <c r="B269" s="11">
        <f>VLOOKUP($A269,Table2[[No]:[Date Student Last Attended Program
(mm/dd/yyyy)]],2,FALSE)</f>
        <v>0</v>
      </c>
      <c r="C269" s="11">
        <f>VLOOKUP($A269,Table2[[No]:[Date Student Last Attended Program
(mm/dd/yyyy)]],4,FALSE)</f>
        <v>0</v>
      </c>
      <c r="D269" s="11">
        <f>VLOOKUP($A269,Table2[[No]:[Date Student Last Attended Program
(mm/dd/yyyy)]],14,FALSE)</f>
        <v>0</v>
      </c>
      <c r="E269" s="207">
        <f>VLOOKUP($A269,Table2[[No]:[Date Student Last Attended Program
(mm/dd/yyyy)]],17,FALSE)</f>
        <v>0</v>
      </c>
      <c r="F269" s="207">
        <f>VLOOKUP($A269,Table2[[No]:[Date Student Last Attended Program
(mm/dd/yyyy)]],18,FALSE)</f>
        <v>0</v>
      </c>
      <c r="G269" s="209">
        <f>VLOOKUP($A269,Table2[[#All],[No]:[Which Group Does Student Participate In?
(optional)]],23,FALSE)</f>
        <v>0</v>
      </c>
      <c r="H269" s="29"/>
      <c r="I269" s="29"/>
      <c r="J269" s="29"/>
      <c r="K269" s="29"/>
      <c r="L269" s="29"/>
      <c r="M269" s="29"/>
      <c r="N269" s="29"/>
      <c r="O269" s="29"/>
      <c r="P269" s="29"/>
      <c r="Q269" s="29"/>
      <c r="R269" s="29"/>
      <c r="S269" s="9"/>
      <c r="T269" s="9"/>
      <c r="U269" s="9"/>
      <c r="V269" s="9"/>
      <c r="W269" s="9"/>
      <c r="X269" s="9"/>
      <c r="Y269" s="9"/>
      <c r="Z269" s="9"/>
      <c r="AA269" s="9"/>
      <c r="AB269" s="9"/>
      <c r="AC269" s="9"/>
      <c r="AD269" s="9"/>
      <c r="AE269" s="9"/>
      <c r="AF269" s="9"/>
      <c r="AG269" s="9"/>
      <c r="AH269" s="9"/>
      <c r="AI269" s="9"/>
      <c r="AJ269" s="9"/>
      <c r="AK269" s="9"/>
      <c r="AL269" s="9"/>
      <c r="AM269" s="11">
        <f t="shared" si="14"/>
        <v>0</v>
      </c>
      <c r="AN269" s="11">
        <f t="shared" si="12"/>
        <v>0</v>
      </c>
      <c r="AO269" s="47" t="e">
        <f t="shared" si="13"/>
        <v>#DIV/0!</v>
      </c>
    </row>
    <row r="270" spans="1:41" x14ac:dyDescent="0.25">
      <c r="A270" s="10">
        <v>269</v>
      </c>
      <c r="B270" s="11">
        <f>VLOOKUP($A270,Table2[[No]:[Date Student Last Attended Program
(mm/dd/yyyy)]],2,FALSE)</f>
        <v>0</v>
      </c>
      <c r="C270" s="11">
        <f>VLOOKUP($A270,Table2[[No]:[Date Student Last Attended Program
(mm/dd/yyyy)]],4,FALSE)</f>
        <v>0</v>
      </c>
      <c r="D270" s="11">
        <f>VLOOKUP($A270,Table2[[No]:[Date Student Last Attended Program
(mm/dd/yyyy)]],14,FALSE)</f>
        <v>0</v>
      </c>
      <c r="E270" s="207">
        <f>VLOOKUP($A270,Table2[[No]:[Date Student Last Attended Program
(mm/dd/yyyy)]],17,FALSE)</f>
        <v>0</v>
      </c>
      <c r="F270" s="207">
        <f>VLOOKUP($A270,Table2[[No]:[Date Student Last Attended Program
(mm/dd/yyyy)]],18,FALSE)</f>
        <v>0</v>
      </c>
      <c r="G270" s="209">
        <f>VLOOKUP($A270,Table2[[#All],[No]:[Which Group Does Student Participate In?
(optional)]],23,FALSE)</f>
        <v>0</v>
      </c>
      <c r="H270" s="29"/>
      <c r="I270" s="29"/>
      <c r="J270" s="29"/>
      <c r="K270" s="29"/>
      <c r="L270" s="29"/>
      <c r="M270" s="29"/>
      <c r="N270" s="29"/>
      <c r="O270" s="29"/>
      <c r="P270" s="29"/>
      <c r="Q270" s="29"/>
      <c r="R270" s="29"/>
      <c r="S270" s="9"/>
      <c r="T270" s="9"/>
      <c r="U270" s="9"/>
      <c r="V270" s="9"/>
      <c r="W270" s="9"/>
      <c r="X270" s="9"/>
      <c r="Y270" s="9"/>
      <c r="Z270" s="9"/>
      <c r="AA270" s="9"/>
      <c r="AB270" s="9"/>
      <c r="AC270" s="9"/>
      <c r="AD270" s="9"/>
      <c r="AE270" s="9"/>
      <c r="AF270" s="9"/>
      <c r="AG270" s="9"/>
      <c r="AH270" s="9"/>
      <c r="AI270" s="9"/>
      <c r="AJ270" s="9"/>
      <c r="AK270" s="9"/>
      <c r="AL270" s="9"/>
      <c r="AM270" s="11">
        <f t="shared" si="14"/>
        <v>0</v>
      </c>
      <c r="AN270" s="11">
        <f t="shared" si="12"/>
        <v>0</v>
      </c>
      <c r="AO270" s="47" t="e">
        <f t="shared" si="13"/>
        <v>#DIV/0!</v>
      </c>
    </row>
    <row r="271" spans="1:41" x14ac:dyDescent="0.25">
      <c r="A271" s="10">
        <v>270</v>
      </c>
      <c r="B271" s="11">
        <f>VLOOKUP($A271,Table2[[No]:[Date Student Last Attended Program
(mm/dd/yyyy)]],2,FALSE)</f>
        <v>0</v>
      </c>
      <c r="C271" s="11">
        <f>VLOOKUP($A271,Table2[[No]:[Date Student Last Attended Program
(mm/dd/yyyy)]],4,FALSE)</f>
        <v>0</v>
      </c>
      <c r="D271" s="11">
        <f>VLOOKUP($A271,Table2[[No]:[Date Student Last Attended Program
(mm/dd/yyyy)]],14,FALSE)</f>
        <v>0</v>
      </c>
      <c r="E271" s="207">
        <f>VLOOKUP($A271,Table2[[No]:[Date Student Last Attended Program
(mm/dd/yyyy)]],17,FALSE)</f>
        <v>0</v>
      </c>
      <c r="F271" s="207">
        <f>VLOOKUP($A271,Table2[[No]:[Date Student Last Attended Program
(mm/dd/yyyy)]],18,FALSE)</f>
        <v>0</v>
      </c>
      <c r="G271" s="209">
        <f>VLOOKUP($A271,Table2[[#All],[No]:[Which Group Does Student Participate In?
(optional)]],23,FALSE)</f>
        <v>0</v>
      </c>
      <c r="H271" s="29"/>
      <c r="I271" s="29"/>
      <c r="J271" s="29"/>
      <c r="K271" s="29"/>
      <c r="L271" s="29"/>
      <c r="M271" s="29"/>
      <c r="N271" s="29"/>
      <c r="O271" s="29"/>
      <c r="P271" s="29"/>
      <c r="Q271" s="29"/>
      <c r="R271" s="29"/>
      <c r="S271" s="9"/>
      <c r="T271" s="9"/>
      <c r="U271" s="9"/>
      <c r="V271" s="9"/>
      <c r="W271" s="9"/>
      <c r="X271" s="9"/>
      <c r="Y271" s="9"/>
      <c r="Z271" s="9"/>
      <c r="AA271" s="9"/>
      <c r="AB271" s="9"/>
      <c r="AC271" s="9"/>
      <c r="AD271" s="9"/>
      <c r="AE271" s="9"/>
      <c r="AF271" s="9"/>
      <c r="AG271" s="9"/>
      <c r="AH271" s="9"/>
      <c r="AI271" s="9"/>
      <c r="AJ271" s="9"/>
      <c r="AK271" s="9"/>
      <c r="AL271" s="9"/>
      <c r="AM271" s="11">
        <f t="shared" si="14"/>
        <v>0</v>
      </c>
      <c r="AN271" s="11">
        <f t="shared" si="12"/>
        <v>0</v>
      </c>
      <c r="AO271" s="47" t="e">
        <f t="shared" si="13"/>
        <v>#DIV/0!</v>
      </c>
    </row>
    <row r="272" spans="1:41" x14ac:dyDescent="0.25">
      <c r="A272" s="10">
        <v>271</v>
      </c>
      <c r="B272" s="11">
        <f>VLOOKUP($A272,Table2[[No]:[Date Student Last Attended Program
(mm/dd/yyyy)]],2,FALSE)</f>
        <v>0</v>
      </c>
      <c r="C272" s="11">
        <f>VLOOKUP($A272,Table2[[No]:[Date Student Last Attended Program
(mm/dd/yyyy)]],4,FALSE)</f>
        <v>0</v>
      </c>
      <c r="D272" s="11">
        <f>VLOOKUP($A272,Table2[[No]:[Date Student Last Attended Program
(mm/dd/yyyy)]],14,FALSE)</f>
        <v>0</v>
      </c>
      <c r="E272" s="207">
        <f>VLOOKUP($A272,Table2[[No]:[Date Student Last Attended Program
(mm/dd/yyyy)]],17,FALSE)</f>
        <v>0</v>
      </c>
      <c r="F272" s="207">
        <f>VLOOKUP($A272,Table2[[No]:[Date Student Last Attended Program
(mm/dd/yyyy)]],18,FALSE)</f>
        <v>0</v>
      </c>
      <c r="G272" s="209">
        <f>VLOOKUP($A272,Table2[[#All],[No]:[Which Group Does Student Participate In?
(optional)]],23,FALSE)</f>
        <v>0</v>
      </c>
      <c r="H272" s="29"/>
      <c r="I272" s="29"/>
      <c r="J272" s="29"/>
      <c r="K272" s="29"/>
      <c r="L272" s="29"/>
      <c r="M272" s="29"/>
      <c r="N272" s="29"/>
      <c r="O272" s="29"/>
      <c r="P272" s="29"/>
      <c r="Q272" s="29"/>
      <c r="R272" s="29"/>
      <c r="S272" s="9"/>
      <c r="T272" s="9"/>
      <c r="U272" s="9"/>
      <c r="V272" s="9"/>
      <c r="W272" s="9"/>
      <c r="X272" s="9"/>
      <c r="Y272" s="9"/>
      <c r="Z272" s="9"/>
      <c r="AA272" s="9"/>
      <c r="AB272" s="9"/>
      <c r="AC272" s="9"/>
      <c r="AD272" s="9"/>
      <c r="AE272" s="9"/>
      <c r="AF272" s="9"/>
      <c r="AG272" s="9"/>
      <c r="AH272" s="9"/>
      <c r="AI272" s="9"/>
      <c r="AJ272" s="9"/>
      <c r="AK272" s="9"/>
      <c r="AL272" s="9"/>
      <c r="AM272" s="11">
        <f t="shared" si="14"/>
        <v>0</v>
      </c>
      <c r="AN272" s="11">
        <f t="shared" si="12"/>
        <v>0</v>
      </c>
      <c r="AO272" s="47" t="e">
        <f t="shared" si="13"/>
        <v>#DIV/0!</v>
      </c>
    </row>
    <row r="273" spans="1:41" x14ac:dyDescent="0.25">
      <c r="A273" s="10">
        <v>272</v>
      </c>
      <c r="B273" s="11">
        <f>VLOOKUP($A273,Table2[[No]:[Date Student Last Attended Program
(mm/dd/yyyy)]],2,FALSE)</f>
        <v>0</v>
      </c>
      <c r="C273" s="11">
        <f>VLOOKUP($A273,Table2[[No]:[Date Student Last Attended Program
(mm/dd/yyyy)]],4,FALSE)</f>
        <v>0</v>
      </c>
      <c r="D273" s="11">
        <f>VLOOKUP($A273,Table2[[No]:[Date Student Last Attended Program
(mm/dd/yyyy)]],14,FALSE)</f>
        <v>0</v>
      </c>
      <c r="E273" s="207">
        <f>VLOOKUP($A273,Table2[[No]:[Date Student Last Attended Program
(mm/dd/yyyy)]],17,FALSE)</f>
        <v>0</v>
      </c>
      <c r="F273" s="207">
        <f>VLOOKUP($A273,Table2[[No]:[Date Student Last Attended Program
(mm/dd/yyyy)]],18,FALSE)</f>
        <v>0</v>
      </c>
      <c r="G273" s="209">
        <f>VLOOKUP($A273,Table2[[#All],[No]:[Which Group Does Student Participate In?
(optional)]],23,FALSE)</f>
        <v>0</v>
      </c>
      <c r="H273" s="29"/>
      <c r="I273" s="29"/>
      <c r="J273" s="29"/>
      <c r="K273" s="29"/>
      <c r="L273" s="29"/>
      <c r="M273" s="29"/>
      <c r="N273" s="29"/>
      <c r="O273" s="29"/>
      <c r="P273" s="29"/>
      <c r="Q273" s="29"/>
      <c r="R273" s="29"/>
      <c r="S273" s="9"/>
      <c r="T273" s="9"/>
      <c r="U273" s="9"/>
      <c r="V273" s="9"/>
      <c r="W273" s="9"/>
      <c r="X273" s="9"/>
      <c r="Y273" s="9"/>
      <c r="Z273" s="9"/>
      <c r="AA273" s="9"/>
      <c r="AB273" s="9"/>
      <c r="AC273" s="9"/>
      <c r="AD273" s="9"/>
      <c r="AE273" s="9"/>
      <c r="AF273" s="9"/>
      <c r="AG273" s="9"/>
      <c r="AH273" s="9"/>
      <c r="AI273" s="9"/>
      <c r="AJ273" s="9"/>
      <c r="AK273" s="9"/>
      <c r="AL273" s="9"/>
      <c r="AM273" s="11">
        <f t="shared" si="14"/>
        <v>0</v>
      </c>
      <c r="AN273" s="11">
        <f t="shared" si="12"/>
        <v>0</v>
      </c>
      <c r="AO273" s="47" t="e">
        <f t="shared" si="13"/>
        <v>#DIV/0!</v>
      </c>
    </row>
    <row r="274" spans="1:41" x14ac:dyDescent="0.25">
      <c r="A274" s="10">
        <v>273</v>
      </c>
      <c r="B274" s="11">
        <f>VLOOKUP($A274,Table2[[No]:[Date Student Last Attended Program
(mm/dd/yyyy)]],2,FALSE)</f>
        <v>0</v>
      </c>
      <c r="C274" s="11">
        <f>VLOOKUP($A274,Table2[[No]:[Date Student Last Attended Program
(mm/dd/yyyy)]],4,FALSE)</f>
        <v>0</v>
      </c>
      <c r="D274" s="11">
        <f>VLOOKUP($A274,Table2[[No]:[Date Student Last Attended Program
(mm/dd/yyyy)]],14,FALSE)</f>
        <v>0</v>
      </c>
      <c r="E274" s="207">
        <f>VLOOKUP($A274,Table2[[No]:[Date Student Last Attended Program
(mm/dd/yyyy)]],17,FALSE)</f>
        <v>0</v>
      </c>
      <c r="F274" s="207">
        <f>VLOOKUP($A274,Table2[[No]:[Date Student Last Attended Program
(mm/dd/yyyy)]],18,FALSE)</f>
        <v>0</v>
      </c>
      <c r="G274" s="209">
        <f>VLOOKUP($A274,Table2[[#All],[No]:[Which Group Does Student Participate In?
(optional)]],23,FALSE)</f>
        <v>0</v>
      </c>
      <c r="H274" s="29"/>
      <c r="I274" s="29"/>
      <c r="J274" s="29"/>
      <c r="K274" s="29"/>
      <c r="L274" s="29"/>
      <c r="M274" s="29"/>
      <c r="N274" s="29"/>
      <c r="O274" s="29"/>
      <c r="P274" s="29"/>
      <c r="Q274" s="29"/>
      <c r="R274" s="29"/>
      <c r="S274" s="9"/>
      <c r="T274" s="9"/>
      <c r="U274" s="9"/>
      <c r="V274" s="9"/>
      <c r="W274" s="9"/>
      <c r="X274" s="9"/>
      <c r="Y274" s="9"/>
      <c r="Z274" s="9"/>
      <c r="AA274" s="9"/>
      <c r="AB274" s="9"/>
      <c r="AC274" s="9"/>
      <c r="AD274" s="9"/>
      <c r="AE274" s="9"/>
      <c r="AF274" s="9"/>
      <c r="AG274" s="9"/>
      <c r="AH274" s="9"/>
      <c r="AI274" s="9"/>
      <c r="AJ274" s="9"/>
      <c r="AK274" s="9"/>
      <c r="AL274" s="9"/>
      <c r="AM274" s="11">
        <f t="shared" si="14"/>
        <v>0</v>
      </c>
      <c r="AN274" s="11">
        <f t="shared" si="12"/>
        <v>0</v>
      </c>
      <c r="AO274" s="47" t="e">
        <f t="shared" si="13"/>
        <v>#DIV/0!</v>
      </c>
    </row>
    <row r="275" spans="1:41" x14ac:dyDescent="0.25">
      <c r="A275" s="10">
        <v>274</v>
      </c>
      <c r="B275" s="11">
        <f>VLOOKUP($A275,Table2[[No]:[Date Student Last Attended Program
(mm/dd/yyyy)]],2,FALSE)</f>
        <v>0</v>
      </c>
      <c r="C275" s="11">
        <f>VLOOKUP($A275,Table2[[No]:[Date Student Last Attended Program
(mm/dd/yyyy)]],4,FALSE)</f>
        <v>0</v>
      </c>
      <c r="D275" s="11">
        <f>VLOOKUP($A275,Table2[[No]:[Date Student Last Attended Program
(mm/dd/yyyy)]],14,FALSE)</f>
        <v>0</v>
      </c>
      <c r="E275" s="207">
        <f>VLOOKUP($A275,Table2[[No]:[Date Student Last Attended Program
(mm/dd/yyyy)]],17,FALSE)</f>
        <v>0</v>
      </c>
      <c r="F275" s="207">
        <f>VLOOKUP($A275,Table2[[No]:[Date Student Last Attended Program
(mm/dd/yyyy)]],18,FALSE)</f>
        <v>0</v>
      </c>
      <c r="G275" s="209">
        <f>VLOOKUP($A275,Table2[[#All],[No]:[Which Group Does Student Participate In?
(optional)]],23,FALSE)</f>
        <v>0</v>
      </c>
      <c r="H275" s="29"/>
      <c r="I275" s="29"/>
      <c r="J275" s="29"/>
      <c r="K275" s="29"/>
      <c r="L275" s="29"/>
      <c r="M275" s="29"/>
      <c r="N275" s="29"/>
      <c r="O275" s="29"/>
      <c r="P275" s="29"/>
      <c r="Q275" s="29"/>
      <c r="R275" s="29"/>
      <c r="S275" s="9"/>
      <c r="T275" s="9"/>
      <c r="U275" s="9"/>
      <c r="V275" s="9"/>
      <c r="W275" s="9"/>
      <c r="X275" s="9"/>
      <c r="Y275" s="9"/>
      <c r="Z275" s="9"/>
      <c r="AA275" s="9"/>
      <c r="AB275" s="9"/>
      <c r="AC275" s="9"/>
      <c r="AD275" s="9"/>
      <c r="AE275" s="9"/>
      <c r="AF275" s="9"/>
      <c r="AG275" s="9"/>
      <c r="AH275" s="9"/>
      <c r="AI275" s="9"/>
      <c r="AJ275" s="9"/>
      <c r="AK275" s="9"/>
      <c r="AL275" s="9"/>
      <c r="AM275" s="11">
        <f t="shared" si="14"/>
        <v>0</v>
      </c>
      <c r="AN275" s="11">
        <f t="shared" si="12"/>
        <v>0</v>
      </c>
      <c r="AO275" s="47" t="e">
        <f t="shared" si="13"/>
        <v>#DIV/0!</v>
      </c>
    </row>
    <row r="276" spans="1:41" x14ac:dyDescent="0.25">
      <c r="A276" s="10">
        <v>275</v>
      </c>
      <c r="B276" s="11">
        <f>VLOOKUP($A276,Table2[[No]:[Date Student Last Attended Program
(mm/dd/yyyy)]],2,FALSE)</f>
        <v>0</v>
      </c>
      <c r="C276" s="11">
        <f>VLOOKUP($A276,Table2[[No]:[Date Student Last Attended Program
(mm/dd/yyyy)]],4,FALSE)</f>
        <v>0</v>
      </c>
      <c r="D276" s="11">
        <f>VLOOKUP($A276,Table2[[No]:[Date Student Last Attended Program
(mm/dd/yyyy)]],14,FALSE)</f>
        <v>0</v>
      </c>
      <c r="E276" s="207">
        <f>VLOOKUP($A276,Table2[[No]:[Date Student Last Attended Program
(mm/dd/yyyy)]],17,FALSE)</f>
        <v>0</v>
      </c>
      <c r="F276" s="207">
        <f>VLOOKUP($A276,Table2[[No]:[Date Student Last Attended Program
(mm/dd/yyyy)]],18,FALSE)</f>
        <v>0</v>
      </c>
      <c r="G276" s="209">
        <f>VLOOKUP($A276,Table2[[#All],[No]:[Which Group Does Student Participate In?
(optional)]],23,FALSE)</f>
        <v>0</v>
      </c>
      <c r="H276" s="29"/>
      <c r="I276" s="29"/>
      <c r="J276" s="29"/>
      <c r="K276" s="29"/>
      <c r="L276" s="29"/>
      <c r="M276" s="29"/>
      <c r="N276" s="29"/>
      <c r="O276" s="29"/>
      <c r="P276" s="29"/>
      <c r="Q276" s="29"/>
      <c r="R276" s="29"/>
      <c r="S276" s="9"/>
      <c r="T276" s="9"/>
      <c r="U276" s="9"/>
      <c r="V276" s="9"/>
      <c r="W276" s="9"/>
      <c r="X276" s="9"/>
      <c r="Y276" s="9"/>
      <c r="Z276" s="9"/>
      <c r="AA276" s="9"/>
      <c r="AB276" s="9"/>
      <c r="AC276" s="9"/>
      <c r="AD276" s="9"/>
      <c r="AE276" s="9"/>
      <c r="AF276" s="9"/>
      <c r="AG276" s="9"/>
      <c r="AH276" s="9"/>
      <c r="AI276" s="9"/>
      <c r="AJ276" s="9"/>
      <c r="AK276" s="9"/>
      <c r="AL276" s="9"/>
      <c r="AM276" s="11">
        <f t="shared" si="14"/>
        <v>0</v>
      </c>
      <c r="AN276" s="11">
        <f t="shared" si="12"/>
        <v>0</v>
      </c>
      <c r="AO276" s="47" t="e">
        <f t="shared" si="13"/>
        <v>#DIV/0!</v>
      </c>
    </row>
    <row r="277" spans="1:41" x14ac:dyDescent="0.25">
      <c r="A277" s="10">
        <v>276</v>
      </c>
      <c r="B277" s="11">
        <f>VLOOKUP($A277,Table2[[No]:[Date Student Last Attended Program
(mm/dd/yyyy)]],2,FALSE)</f>
        <v>0</v>
      </c>
      <c r="C277" s="11">
        <f>VLOOKUP($A277,Table2[[No]:[Date Student Last Attended Program
(mm/dd/yyyy)]],4,FALSE)</f>
        <v>0</v>
      </c>
      <c r="D277" s="11">
        <f>VLOOKUP($A277,Table2[[No]:[Date Student Last Attended Program
(mm/dd/yyyy)]],14,FALSE)</f>
        <v>0</v>
      </c>
      <c r="E277" s="207">
        <f>VLOOKUP($A277,Table2[[No]:[Date Student Last Attended Program
(mm/dd/yyyy)]],17,FALSE)</f>
        <v>0</v>
      </c>
      <c r="F277" s="207">
        <f>VLOOKUP($A277,Table2[[No]:[Date Student Last Attended Program
(mm/dd/yyyy)]],18,FALSE)</f>
        <v>0</v>
      </c>
      <c r="G277" s="209">
        <f>VLOOKUP($A277,Table2[[#All],[No]:[Which Group Does Student Participate In?
(optional)]],23,FALSE)</f>
        <v>0</v>
      </c>
      <c r="H277" s="29"/>
      <c r="I277" s="29"/>
      <c r="J277" s="29"/>
      <c r="K277" s="29"/>
      <c r="L277" s="29"/>
      <c r="M277" s="29"/>
      <c r="N277" s="29"/>
      <c r="O277" s="29"/>
      <c r="P277" s="29"/>
      <c r="Q277" s="29"/>
      <c r="R277" s="29"/>
      <c r="S277" s="9"/>
      <c r="T277" s="9"/>
      <c r="U277" s="9"/>
      <c r="V277" s="9"/>
      <c r="W277" s="9"/>
      <c r="X277" s="9"/>
      <c r="Y277" s="9"/>
      <c r="Z277" s="9"/>
      <c r="AA277" s="9"/>
      <c r="AB277" s="9"/>
      <c r="AC277" s="9"/>
      <c r="AD277" s="9"/>
      <c r="AE277" s="9"/>
      <c r="AF277" s="9"/>
      <c r="AG277" s="9"/>
      <c r="AH277" s="9"/>
      <c r="AI277" s="9"/>
      <c r="AJ277" s="9"/>
      <c r="AK277" s="9"/>
      <c r="AL277" s="9"/>
      <c r="AM277" s="11">
        <f t="shared" si="14"/>
        <v>0</v>
      </c>
      <c r="AN277" s="11">
        <f t="shared" si="12"/>
        <v>0</v>
      </c>
      <c r="AO277" s="47" t="e">
        <f t="shared" si="13"/>
        <v>#DIV/0!</v>
      </c>
    </row>
    <row r="278" spans="1:41" x14ac:dyDescent="0.25">
      <c r="A278" s="10">
        <v>277</v>
      </c>
      <c r="B278" s="11">
        <f>VLOOKUP($A278,Table2[[No]:[Date Student Last Attended Program
(mm/dd/yyyy)]],2,FALSE)</f>
        <v>0</v>
      </c>
      <c r="C278" s="11">
        <f>VLOOKUP($A278,Table2[[No]:[Date Student Last Attended Program
(mm/dd/yyyy)]],4,FALSE)</f>
        <v>0</v>
      </c>
      <c r="D278" s="11">
        <f>VLOOKUP($A278,Table2[[No]:[Date Student Last Attended Program
(mm/dd/yyyy)]],14,FALSE)</f>
        <v>0</v>
      </c>
      <c r="E278" s="207">
        <f>VLOOKUP($A278,Table2[[No]:[Date Student Last Attended Program
(mm/dd/yyyy)]],17,FALSE)</f>
        <v>0</v>
      </c>
      <c r="F278" s="207">
        <f>VLOOKUP($A278,Table2[[No]:[Date Student Last Attended Program
(mm/dd/yyyy)]],18,FALSE)</f>
        <v>0</v>
      </c>
      <c r="G278" s="209">
        <f>VLOOKUP($A278,Table2[[#All],[No]:[Which Group Does Student Participate In?
(optional)]],23,FALSE)</f>
        <v>0</v>
      </c>
      <c r="H278" s="29"/>
      <c r="I278" s="29"/>
      <c r="J278" s="29"/>
      <c r="K278" s="29"/>
      <c r="L278" s="29"/>
      <c r="M278" s="29"/>
      <c r="N278" s="29"/>
      <c r="O278" s="29"/>
      <c r="P278" s="29"/>
      <c r="Q278" s="29"/>
      <c r="R278" s="29"/>
      <c r="S278" s="9"/>
      <c r="T278" s="9"/>
      <c r="U278" s="9"/>
      <c r="V278" s="9"/>
      <c r="W278" s="9"/>
      <c r="X278" s="9"/>
      <c r="Y278" s="9"/>
      <c r="Z278" s="9"/>
      <c r="AA278" s="9"/>
      <c r="AB278" s="9"/>
      <c r="AC278" s="9"/>
      <c r="AD278" s="9"/>
      <c r="AE278" s="9"/>
      <c r="AF278" s="9"/>
      <c r="AG278" s="9"/>
      <c r="AH278" s="9"/>
      <c r="AI278" s="9"/>
      <c r="AJ278" s="9"/>
      <c r="AK278" s="9"/>
      <c r="AL278" s="9"/>
      <c r="AM278" s="11">
        <f t="shared" si="14"/>
        <v>0</v>
      </c>
      <c r="AN278" s="11">
        <f t="shared" si="12"/>
        <v>0</v>
      </c>
      <c r="AO278" s="47" t="e">
        <f t="shared" si="13"/>
        <v>#DIV/0!</v>
      </c>
    </row>
    <row r="279" spans="1:41" x14ac:dyDescent="0.25">
      <c r="A279" s="10">
        <v>278</v>
      </c>
      <c r="B279" s="11">
        <f>VLOOKUP($A279,Table2[[No]:[Date Student Last Attended Program
(mm/dd/yyyy)]],2,FALSE)</f>
        <v>0</v>
      </c>
      <c r="C279" s="11">
        <f>VLOOKUP($A279,Table2[[No]:[Date Student Last Attended Program
(mm/dd/yyyy)]],4,FALSE)</f>
        <v>0</v>
      </c>
      <c r="D279" s="11">
        <f>VLOOKUP($A279,Table2[[No]:[Date Student Last Attended Program
(mm/dd/yyyy)]],14,FALSE)</f>
        <v>0</v>
      </c>
      <c r="E279" s="207">
        <f>VLOOKUP($A279,Table2[[No]:[Date Student Last Attended Program
(mm/dd/yyyy)]],17,FALSE)</f>
        <v>0</v>
      </c>
      <c r="F279" s="207">
        <f>VLOOKUP($A279,Table2[[No]:[Date Student Last Attended Program
(mm/dd/yyyy)]],18,FALSE)</f>
        <v>0</v>
      </c>
      <c r="G279" s="209">
        <f>VLOOKUP($A279,Table2[[#All],[No]:[Which Group Does Student Participate In?
(optional)]],23,FALSE)</f>
        <v>0</v>
      </c>
      <c r="H279" s="29"/>
      <c r="I279" s="29"/>
      <c r="J279" s="29"/>
      <c r="K279" s="29"/>
      <c r="L279" s="29"/>
      <c r="M279" s="29"/>
      <c r="N279" s="29"/>
      <c r="O279" s="29"/>
      <c r="P279" s="29"/>
      <c r="Q279" s="29"/>
      <c r="R279" s="29"/>
      <c r="S279" s="9"/>
      <c r="T279" s="9"/>
      <c r="U279" s="9"/>
      <c r="V279" s="9"/>
      <c r="W279" s="9"/>
      <c r="X279" s="9"/>
      <c r="Y279" s="9"/>
      <c r="Z279" s="9"/>
      <c r="AA279" s="9"/>
      <c r="AB279" s="9"/>
      <c r="AC279" s="9"/>
      <c r="AD279" s="9"/>
      <c r="AE279" s="9"/>
      <c r="AF279" s="9"/>
      <c r="AG279" s="9"/>
      <c r="AH279" s="9"/>
      <c r="AI279" s="9"/>
      <c r="AJ279" s="9"/>
      <c r="AK279" s="9"/>
      <c r="AL279" s="9"/>
      <c r="AM279" s="11">
        <f t="shared" si="14"/>
        <v>0</v>
      </c>
      <c r="AN279" s="11">
        <f t="shared" si="12"/>
        <v>0</v>
      </c>
      <c r="AO279" s="47" t="e">
        <f t="shared" si="13"/>
        <v>#DIV/0!</v>
      </c>
    </row>
    <row r="280" spans="1:41" x14ac:dyDescent="0.25">
      <c r="A280" s="10">
        <v>279</v>
      </c>
      <c r="B280" s="11">
        <f>VLOOKUP($A280,Table2[[No]:[Date Student Last Attended Program
(mm/dd/yyyy)]],2,FALSE)</f>
        <v>0</v>
      </c>
      <c r="C280" s="11">
        <f>VLOOKUP($A280,Table2[[No]:[Date Student Last Attended Program
(mm/dd/yyyy)]],4,FALSE)</f>
        <v>0</v>
      </c>
      <c r="D280" s="11">
        <f>VLOOKUP($A280,Table2[[No]:[Date Student Last Attended Program
(mm/dd/yyyy)]],14,FALSE)</f>
        <v>0</v>
      </c>
      <c r="E280" s="207">
        <f>VLOOKUP($A280,Table2[[No]:[Date Student Last Attended Program
(mm/dd/yyyy)]],17,FALSE)</f>
        <v>0</v>
      </c>
      <c r="F280" s="207">
        <f>VLOOKUP($A280,Table2[[No]:[Date Student Last Attended Program
(mm/dd/yyyy)]],18,FALSE)</f>
        <v>0</v>
      </c>
      <c r="G280" s="209">
        <f>VLOOKUP($A280,Table2[[#All],[No]:[Which Group Does Student Participate In?
(optional)]],23,FALSE)</f>
        <v>0</v>
      </c>
      <c r="H280" s="29"/>
      <c r="I280" s="29"/>
      <c r="J280" s="29"/>
      <c r="K280" s="29"/>
      <c r="L280" s="29"/>
      <c r="M280" s="29"/>
      <c r="N280" s="29"/>
      <c r="O280" s="29"/>
      <c r="P280" s="29"/>
      <c r="Q280" s="29"/>
      <c r="R280" s="29"/>
      <c r="S280" s="9"/>
      <c r="T280" s="9"/>
      <c r="U280" s="9"/>
      <c r="V280" s="9"/>
      <c r="W280" s="9"/>
      <c r="X280" s="9"/>
      <c r="Y280" s="9"/>
      <c r="Z280" s="9"/>
      <c r="AA280" s="9"/>
      <c r="AB280" s="9"/>
      <c r="AC280" s="9"/>
      <c r="AD280" s="9"/>
      <c r="AE280" s="9"/>
      <c r="AF280" s="9"/>
      <c r="AG280" s="9"/>
      <c r="AH280" s="9"/>
      <c r="AI280" s="9"/>
      <c r="AJ280" s="9"/>
      <c r="AK280" s="9"/>
      <c r="AL280" s="9"/>
      <c r="AM280" s="11">
        <f t="shared" si="14"/>
        <v>0</v>
      </c>
      <c r="AN280" s="11">
        <f t="shared" si="12"/>
        <v>0</v>
      </c>
      <c r="AO280" s="47" t="e">
        <f t="shared" si="13"/>
        <v>#DIV/0!</v>
      </c>
    </row>
    <row r="281" spans="1:41" x14ac:dyDescent="0.25">
      <c r="A281" s="10">
        <v>280</v>
      </c>
      <c r="B281" s="11">
        <f>VLOOKUP($A281,Table2[[No]:[Date Student Last Attended Program
(mm/dd/yyyy)]],2,FALSE)</f>
        <v>0</v>
      </c>
      <c r="C281" s="11">
        <f>VLOOKUP($A281,Table2[[No]:[Date Student Last Attended Program
(mm/dd/yyyy)]],4,FALSE)</f>
        <v>0</v>
      </c>
      <c r="D281" s="11">
        <f>VLOOKUP($A281,Table2[[No]:[Date Student Last Attended Program
(mm/dd/yyyy)]],14,FALSE)</f>
        <v>0</v>
      </c>
      <c r="E281" s="207">
        <f>VLOOKUP($A281,Table2[[No]:[Date Student Last Attended Program
(mm/dd/yyyy)]],17,FALSE)</f>
        <v>0</v>
      </c>
      <c r="F281" s="207">
        <f>VLOOKUP($A281,Table2[[No]:[Date Student Last Attended Program
(mm/dd/yyyy)]],18,FALSE)</f>
        <v>0</v>
      </c>
      <c r="G281" s="209">
        <f>VLOOKUP($A281,Table2[[#All],[No]:[Which Group Does Student Participate In?
(optional)]],23,FALSE)</f>
        <v>0</v>
      </c>
      <c r="H281" s="29"/>
      <c r="I281" s="29"/>
      <c r="J281" s="29"/>
      <c r="K281" s="29"/>
      <c r="L281" s="29"/>
      <c r="M281" s="29"/>
      <c r="N281" s="29"/>
      <c r="O281" s="29"/>
      <c r="P281" s="29"/>
      <c r="Q281" s="29"/>
      <c r="R281" s="29"/>
      <c r="S281" s="9"/>
      <c r="T281" s="9"/>
      <c r="U281" s="9"/>
      <c r="V281" s="9"/>
      <c r="W281" s="9"/>
      <c r="X281" s="9"/>
      <c r="Y281" s="9"/>
      <c r="Z281" s="9"/>
      <c r="AA281" s="9"/>
      <c r="AB281" s="9"/>
      <c r="AC281" s="9"/>
      <c r="AD281" s="9"/>
      <c r="AE281" s="9"/>
      <c r="AF281" s="9"/>
      <c r="AG281" s="9"/>
      <c r="AH281" s="9"/>
      <c r="AI281" s="9"/>
      <c r="AJ281" s="9"/>
      <c r="AK281" s="9"/>
      <c r="AL281" s="9"/>
      <c r="AM281" s="11">
        <f t="shared" si="14"/>
        <v>0</v>
      </c>
      <c r="AN281" s="11">
        <f t="shared" si="12"/>
        <v>0</v>
      </c>
      <c r="AO281" s="47" t="e">
        <f t="shared" si="13"/>
        <v>#DIV/0!</v>
      </c>
    </row>
    <row r="282" spans="1:41" x14ac:dyDescent="0.25">
      <c r="A282" s="10">
        <v>281</v>
      </c>
      <c r="B282" s="11">
        <f>VLOOKUP($A282,Table2[[No]:[Date Student Last Attended Program
(mm/dd/yyyy)]],2,FALSE)</f>
        <v>0</v>
      </c>
      <c r="C282" s="11">
        <f>VLOOKUP($A282,Table2[[No]:[Date Student Last Attended Program
(mm/dd/yyyy)]],4,FALSE)</f>
        <v>0</v>
      </c>
      <c r="D282" s="11">
        <f>VLOOKUP($A282,Table2[[No]:[Date Student Last Attended Program
(mm/dd/yyyy)]],14,FALSE)</f>
        <v>0</v>
      </c>
      <c r="E282" s="207">
        <f>VLOOKUP($A282,Table2[[No]:[Date Student Last Attended Program
(mm/dd/yyyy)]],17,FALSE)</f>
        <v>0</v>
      </c>
      <c r="F282" s="207">
        <f>VLOOKUP($A282,Table2[[No]:[Date Student Last Attended Program
(mm/dd/yyyy)]],18,FALSE)</f>
        <v>0</v>
      </c>
      <c r="G282" s="209">
        <f>VLOOKUP($A282,Table2[[#All],[No]:[Which Group Does Student Participate In?
(optional)]],23,FALSE)</f>
        <v>0</v>
      </c>
      <c r="H282" s="29"/>
      <c r="I282" s="29"/>
      <c r="J282" s="29"/>
      <c r="K282" s="29"/>
      <c r="L282" s="29"/>
      <c r="M282" s="29"/>
      <c r="N282" s="29"/>
      <c r="O282" s="29"/>
      <c r="P282" s="29"/>
      <c r="Q282" s="29"/>
      <c r="R282" s="29"/>
      <c r="S282" s="9"/>
      <c r="T282" s="9"/>
      <c r="U282" s="9"/>
      <c r="V282" s="9"/>
      <c r="W282" s="9"/>
      <c r="X282" s="9"/>
      <c r="Y282" s="9"/>
      <c r="Z282" s="9"/>
      <c r="AA282" s="9"/>
      <c r="AB282" s="9"/>
      <c r="AC282" s="9"/>
      <c r="AD282" s="9"/>
      <c r="AE282" s="9"/>
      <c r="AF282" s="9"/>
      <c r="AG282" s="9"/>
      <c r="AH282" s="9"/>
      <c r="AI282" s="9"/>
      <c r="AJ282" s="9"/>
      <c r="AK282" s="9"/>
      <c r="AL282" s="9"/>
      <c r="AM282" s="11">
        <f t="shared" si="14"/>
        <v>0</v>
      </c>
      <c r="AN282" s="11">
        <f t="shared" si="12"/>
        <v>0</v>
      </c>
      <c r="AO282" s="47" t="e">
        <f t="shared" si="13"/>
        <v>#DIV/0!</v>
      </c>
    </row>
    <row r="283" spans="1:41" x14ac:dyDescent="0.25">
      <c r="A283" s="10">
        <v>282</v>
      </c>
      <c r="B283" s="11">
        <f>VLOOKUP($A283,Table2[[No]:[Date Student Last Attended Program
(mm/dd/yyyy)]],2,FALSE)</f>
        <v>0</v>
      </c>
      <c r="C283" s="11">
        <f>VLOOKUP($A283,Table2[[No]:[Date Student Last Attended Program
(mm/dd/yyyy)]],4,FALSE)</f>
        <v>0</v>
      </c>
      <c r="D283" s="11">
        <f>VLOOKUP($A283,Table2[[No]:[Date Student Last Attended Program
(mm/dd/yyyy)]],14,FALSE)</f>
        <v>0</v>
      </c>
      <c r="E283" s="207">
        <f>VLOOKUP($A283,Table2[[No]:[Date Student Last Attended Program
(mm/dd/yyyy)]],17,FALSE)</f>
        <v>0</v>
      </c>
      <c r="F283" s="207">
        <f>VLOOKUP($A283,Table2[[No]:[Date Student Last Attended Program
(mm/dd/yyyy)]],18,FALSE)</f>
        <v>0</v>
      </c>
      <c r="G283" s="209">
        <f>VLOOKUP($A283,Table2[[#All],[No]:[Which Group Does Student Participate In?
(optional)]],23,FALSE)</f>
        <v>0</v>
      </c>
      <c r="H283" s="29"/>
      <c r="I283" s="29"/>
      <c r="J283" s="29"/>
      <c r="K283" s="29"/>
      <c r="L283" s="29"/>
      <c r="M283" s="29"/>
      <c r="N283" s="29"/>
      <c r="O283" s="29"/>
      <c r="P283" s="29"/>
      <c r="Q283" s="29"/>
      <c r="R283" s="29"/>
      <c r="S283" s="9"/>
      <c r="T283" s="9"/>
      <c r="U283" s="9"/>
      <c r="V283" s="9"/>
      <c r="W283" s="9"/>
      <c r="X283" s="9"/>
      <c r="Y283" s="9"/>
      <c r="Z283" s="9"/>
      <c r="AA283" s="9"/>
      <c r="AB283" s="9"/>
      <c r="AC283" s="9"/>
      <c r="AD283" s="9"/>
      <c r="AE283" s="9"/>
      <c r="AF283" s="9"/>
      <c r="AG283" s="9"/>
      <c r="AH283" s="9"/>
      <c r="AI283" s="9"/>
      <c r="AJ283" s="9"/>
      <c r="AK283" s="9"/>
      <c r="AL283" s="9"/>
      <c r="AM283" s="11">
        <f t="shared" si="14"/>
        <v>0</v>
      </c>
      <c r="AN283" s="11">
        <f t="shared" si="12"/>
        <v>0</v>
      </c>
      <c r="AO283" s="47" t="e">
        <f t="shared" si="13"/>
        <v>#DIV/0!</v>
      </c>
    </row>
    <row r="284" spans="1:41" x14ac:dyDescent="0.25">
      <c r="A284" s="10">
        <v>283</v>
      </c>
      <c r="B284" s="11">
        <f>VLOOKUP($A284,Table2[[No]:[Date Student Last Attended Program
(mm/dd/yyyy)]],2,FALSE)</f>
        <v>0</v>
      </c>
      <c r="C284" s="11">
        <f>VLOOKUP($A284,Table2[[No]:[Date Student Last Attended Program
(mm/dd/yyyy)]],4,FALSE)</f>
        <v>0</v>
      </c>
      <c r="D284" s="11">
        <f>VLOOKUP($A284,Table2[[No]:[Date Student Last Attended Program
(mm/dd/yyyy)]],14,FALSE)</f>
        <v>0</v>
      </c>
      <c r="E284" s="207">
        <f>VLOOKUP($A284,Table2[[No]:[Date Student Last Attended Program
(mm/dd/yyyy)]],17,FALSE)</f>
        <v>0</v>
      </c>
      <c r="F284" s="207">
        <f>VLOOKUP($A284,Table2[[No]:[Date Student Last Attended Program
(mm/dd/yyyy)]],18,FALSE)</f>
        <v>0</v>
      </c>
      <c r="G284" s="209">
        <f>VLOOKUP($A284,Table2[[#All],[No]:[Which Group Does Student Participate In?
(optional)]],23,FALSE)</f>
        <v>0</v>
      </c>
      <c r="H284" s="29"/>
      <c r="I284" s="29"/>
      <c r="J284" s="29"/>
      <c r="K284" s="29"/>
      <c r="L284" s="29"/>
      <c r="M284" s="29"/>
      <c r="N284" s="29"/>
      <c r="O284" s="29"/>
      <c r="P284" s="29"/>
      <c r="Q284" s="29"/>
      <c r="R284" s="29"/>
      <c r="S284" s="9"/>
      <c r="T284" s="9"/>
      <c r="U284" s="9"/>
      <c r="V284" s="9"/>
      <c r="W284" s="9"/>
      <c r="X284" s="9"/>
      <c r="Y284" s="9"/>
      <c r="Z284" s="9"/>
      <c r="AA284" s="9"/>
      <c r="AB284" s="9"/>
      <c r="AC284" s="9"/>
      <c r="AD284" s="9"/>
      <c r="AE284" s="9"/>
      <c r="AF284" s="9"/>
      <c r="AG284" s="9"/>
      <c r="AH284" s="9"/>
      <c r="AI284" s="9"/>
      <c r="AJ284" s="9"/>
      <c r="AK284" s="9"/>
      <c r="AL284" s="9"/>
      <c r="AM284" s="11">
        <f t="shared" si="14"/>
        <v>0</v>
      </c>
      <c r="AN284" s="11">
        <f t="shared" si="12"/>
        <v>0</v>
      </c>
      <c r="AO284" s="47" t="e">
        <f t="shared" si="13"/>
        <v>#DIV/0!</v>
      </c>
    </row>
    <row r="285" spans="1:41" x14ac:dyDescent="0.25">
      <c r="A285" s="10">
        <v>284</v>
      </c>
      <c r="B285" s="11">
        <f>VLOOKUP($A285,Table2[[No]:[Date Student Last Attended Program
(mm/dd/yyyy)]],2,FALSE)</f>
        <v>0</v>
      </c>
      <c r="C285" s="11">
        <f>VLOOKUP($A285,Table2[[No]:[Date Student Last Attended Program
(mm/dd/yyyy)]],4,FALSE)</f>
        <v>0</v>
      </c>
      <c r="D285" s="11">
        <f>VLOOKUP($A285,Table2[[No]:[Date Student Last Attended Program
(mm/dd/yyyy)]],14,FALSE)</f>
        <v>0</v>
      </c>
      <c r="E285" s="207">
        <f>VLOOKUP($A285,Table2[[No]:[Date Student Last Attended Program
(mm/dd/yyyy)]],17,FALSE)</f>
        <v>0</v>
      </c>
      <c r="F285" s="207">
        <f>VLOOKUP($A285,Table2[[No]:[Date Student Last Attended Program
(mm/dd/yyyy)]],18,FALSE)</f>
        <v>0</v>
      </c>
      <c r="G285" s="209">
        <f>VLOOKUP($A285,Table2[[#All],[No]:[Which Group Does Student Participate In?
(optional)]],23,FALSE)</f>
        <v>0</v>
      </c>
      <c r="H285" s="29"/>
      <c r="I285" s="29"/>
      <c r="J285" s="29"/>
      <c r="K285" s="29"/>
      <c r="L285" s="29"/>
      <c r="M285" s="29"/>
      <c r="N285" s="29"/>
      <c r="O285" s="29"/>
      <c r="P285" s="29"/>
      <c r="Q285" s="29"/>
      <c r="R285" s="29"/>
      <c r="S285" s="9"/>
      <c r="T285" s="9"/>
      <c r="U285" s="9"/>
      <c r="V285" s="9"/>
      <c r="W285" s="9"/>
      <c r="X285" s="9"/>
      <c r="Y285" s="9"/>
      <c r="Z285" s="9"/>
      <c r="AA285" s="9"/>
      <c r="AB285" s="9"/>
      <c r="AC285" s="9"/>
      <c r="AD285" s="9"/>
      <c r="AE285" s="9"/>
      <c r="AF285" s="9"/>
      <c r="AG285" s="9"/>
      <c r="AH285" s="9"/>
      <c r="AI285" s="9"/>
      <c r="AJ285" s="9"/>
      <c r="AK285" s="9"/>
      <c r="AL285" s="9"/>
      <c r="AM285" s="11">
        <f t="shared" si="14"/>
        <v>0</v>
      </c>
      <c r="AN285" s="11">
        <f t="shared" si="12"/>
        <v>0</v>
      </c>
      <c r="AO285" s="47" t="e">
        <f t="shared" si="13"/>
        <v>#DIV/0!</v>
      </c>
    </row>
    <row r="286" spans="1:41" x14ac:dyDescent="0.25">
      <c r="A286" s="10">
        <v>285</v>
      </c>
      <c r="B286" s="11">
        <f>VLOOKUP($A286,Table2[[No]:[Date Student Last Attended Program
(mm/dd/yyyy)]],2,FALSE)</f>
        <v>0</v>
      </c>
      <c r="C286" s="11">
        <f>VLOOKUP($A286,Table2[[No]:[Date Student Last Attended Program
(mm/dd/yyyy)]],4,FALSE)</f>
        <v>0</v>
      </c>
      <c r="D286" s="11">
        <f>VLOOKUP($A286,Table2[[No]:[Date Student Last Attended Program
(mm/dd/yyyy)]],14,FALSE)</f>
        <v>0</v>
      </c>
      <c r="E286" s="207">
        <f>VLOOKUP($A286,Table2[[No]:[Date Student Last Attended Program
(mm/dd/yyyy)]],17,FALSE)</f>
        <v>0</v>
      </c>
      <c r="F286" s="207">
        <f>VLOOKUP($A286,Table2[[No]:[Date Student Last Attended Program
(mm/dd/yyyy)]],18,FALSE)</f>
        <v>0</v>
      </c>
      <c r="G286" s="209">
        <f>VLOOKUP($A286,Table2[[#All],[No]:[Which Group Does Student Participate In?
(optional)]],23,FALSE)</f>
        <v>0</v>
      </c>
      <c r="H286" s="29"/>
      <c r="I286" s="29"/>
      <c r="J286" s="29"/>
      <c r="K286" s="29"/>
      <c r="L286" s="29"/>
      <c r="M286" s="29"/>
      <c r="N286" s="29"/>
      <c r="O286" s="29"/>
      <c r="P286" s="29"/>
      <c r="Q286" s="29"/>
      <c r="R286" s="29"/>
      <c r="S286" s="9"/>
      <c r="T286" s="9"/>
      <c r="U286" s="9"/>
      <c r="V286" s="9"/>
      <c r="W286" s="9"/>
      <c r="X286" s="9"/>
      <c r="Y286" s="9"/>
      <c r="Z286" s="9"/>
      <c r="AA286" s="9"/>
      <c r="AB286" s="9"/>
      <c r="AC286" s="9"/>
      <c r="AD286" s="9"/>
      <c r="AE286" s="9"/>
      <c r="AF286" s="9"/>
      <c r="AG286" s="9"/>
      <c r="AH286" s="9"/>
      <c r="AI286" s="9"/>
      <c r="AJ286" s="9"/>
      <c r="AK286" s="9"/>
      <c r="AL286" s="9"/>
      <c r="AM286" s="11">
        <f t="shared" si="14"/>
        <v>0</v>
      </c>
      <c r="AN286" s="11">
        <f t="shared" si="12"/>
        <v>0</v>
      </c>
      <c r="AO286" s="47" t="e">
        <f t="shared" si="13"/>
        <v>#DIV/0!</v>
      </c>
    </row>
    <row r="287" spans="1:41" x14ac:dyDescent="0.25">
      <c r="A287" s="10">
        <v>286</v>
      </c>
      <c r="B287" s="11">
        <f>VLOOKUP($A287,Table2[[No]:[Date Student Last Attended Program
(mm/dd/yyyy)]],2,FALSE)</f>
        <v>0</v>
      </c>
      <c r="C287" s="11">
        <f>VLOOKUP($A287,Table2[[No]:[Date Student Last Attended Program
(mm/dd/yyyy)]],4,FALSE)</f>
        <v>0</v>
      </c>
      <c r="D287" s="11">
        <f>VLOOKUP($A287,Table2[[No]:[Date Student Last Attended Program
(mm/dd/yyyy)]],14,FALSE)</f>
        <v>0</v>
      </c>
      <c r="E287" s="207">
        <f>VLOOKUP($A287,Table2[[No]:[Date Student Last Attended Program
(mm/dd/yyyy)]],17,FALSE)</f>
        <v>0</v>
      </c>
      <c r="F287" s="207">
        <f>VLOOKUP($A287,Table2[[No]:[Date Student Last Attended Program
(mm/dd/yyyy)]],18,FALSE)</f>
        <v>0</v>
      </c>
      <c r="G287" s="209">
        <f>VLOOKUP($A287,Table2[[#All],[No]:[Which Group Does Student Participate In?
(optional)]],23,FALSE)</f>
        <v>0</v>
      </c>
      <c r="H287" s="29"/>
      <c r="I287" s="29"/>
      <c r="J287" s="29"/>
      <c r="K287" s="29"/>
      <c r="L287" s="29"/>
      <c r="M287" s="29"/>
      <c r="N287" s="29"/>
      <c r="O287" s="29"/>
      <c r="P287" s="29"/>
      <c r="Q287" s="29"/>
      <c r="R287" s="29"/>
      <c r="S287" s="9"/>
      <c r="T287" s="9"/>
      <c r="U287" s="9"/>
      <c r="V287" s="9"/>
      <c r="W287" s="9"/>
      <c r="X287" s="9"/>
      <c r="Y287" s="9"/>
      <c r="Z287" s="9"/>
      <c r="AA287" s="9"/>
      <c r="AB287" s="9"/>
      <c r="AC287" s="9"/>
      <c r="AD287" s="9"/>
      <c r="AE287" s="9"/>
      <c r="AF287" s="9"/>
      <c r="AG287" s="9"/>
      <c r="AH287" s="9"/>
      <c r="AI287" s="9"/>
      <c r="AJ287" s="9"/>
      <c r="AK287" s="9"/>
      <c r="AL287" s="9"/>
      <c r="AM287" s="11">
        <f t="shared" si="14"/>
        <v>0</v>
      </c>
      <c r="AN287" s="11">
        <f t="shared" si="12"/>
        <v>0</v>
      </c>
      <c r="AO287" s="47" t="e">
        <f t="shared" si="13"/>
        <v>#DIV/0!</v>
      </c>
    </row>
    <row r="288" spans="1:41" x14ac:dyDescent="0.25">
      <c r="A288" s="10">
        <v>287</v>
      </c>
      <c r="B288" s="11">
        <f>VLOOKUP($A288,Table2[[No]:[Date Student Last Attended Program
(mm/dd/yyyy)]],2,FALSE)</f>
        <v>0</v>
      </c>
      <c r="C288" s="11">
        <f>VLOOKUP($A288,Table2[[No]:[Date Student Last Attended Program
(mm/dd/yyyy)]],4,FALSE)</f>
        <v>0</v>
      </c>
      <c r="D288" s="11">
        <f>VLOOKUP($A288,Table2[[No]:[Date Student Last Attended Program
(mm/dd/yyyy)]],14,FALSE)</f>
        <v>0</v>
      </c>
      <c r="E288" s="207">
        <f>VLOOKUP($A288,Table2[[No]:[Date Student Last Attended Program
(mm/dd/yyyy)]],17,FALSE)</f>
        <v>0</v>
      </c>
      <c r="F288" s="207">
        <f>VLOOKUP($A288,Table2[[No]:[Date Student Last Attended Program
(mm/dd/yyyy)]],18,FALSE)</f>
        <v>0</v>
      </c>
      <c r="G288" s="209">
        <f>VLOOKUP($A288,Table2[[#All],[No]:[Which Group Does Student Participate In?
(optional)]],23,FALSE)</f>
        <v>0</v>
      </c>
      <c r="H288" s="29"/>
      <c r="I288" s="29"/>
      <c r="J288" s="29"/>
      <c r="K288" s="29"/>
      <c r="L288" s="29"/>
      <c r="M288" s="29"/>
      <c r="N288" s="29"/>
      <c r="O288" s="29"/>
      <c r="P288" s="29"/>
      <c r="Q288" s="29"/>
      <c r="R288" s="29"/>
      <c r="S288" s="9"/>
      <c r="T288" s="9"/>
      <c r="U288" s="9"/>
      <c r="V288" s="9"/>
      <c r="W288" s="9"/>
      <c r="X288" s="9"/>
      <c r="Y288" s="9"/>
      <c r="Z288" s="9"/>
      <c r="AA288" s="9"/>
      <c r="AB288" s="9"/>
      <c r="AC288" s="9"/>
      <c r="AD288" s="9"/>
      <c r="AE288" s="9"/>
      <c r="AF288" s="9"/>
      <c r="AG288" s="9"/>
      <c r="AH288" s="9"/>
      <c r="AI288" s="9"/>
      <c r="AJ288" s="9"/>
      <c r="AK288" s="9"/>
      <c r="AL288" s="9"/>
      <c r="AM288" s="11">
        <f t="shared" si="14"/>
        <v>0</v>
      </c>
      <c r="AN288" s="11">
        <f t="shared" si="12"/>
        <v>0</v>
      </c>
      <c r="AO288" s="47" t="e">
        <f t="shared" si="13"/>
        <v>#DIV/0!</v>
      </c>
    </row>
    <row r="289" spans="1:41" x14ac:dyDescent="0.25">
      <c r="A289" s="10">
        <v>288</v>
      </c>
      <c r="B289" s="11">
        <f>VLOOKUP($A289,Table2[[No]:[Date Student Last Attended Program
(mm/dd/yyyy)]],2,FALSE)</f>
        <v>0</v>
      </c>
      <c r="C289" s="11">
        <f>VLOOKUP($A289,Table2[[No]:[Date Student Last Attended Program
(mm/dd/yyyy)]],4,FALSE)</f>
        <v>0</v>
      </c>
      <c r="D289" s="11">
        <f>VLOOKUP($A289,Table2[[No]:[Date Student Last Attended Program
(mm/dd/yyyy)]],14,FALSE)</f>
        <v>0</v>
      </c>
      <c r="E289" s="207">
        <f>VLOOKUP($A289,Table2[[No]:[Date Student Last Attended Program
(mm/dd/yyyy)]],17,FALSE)</f>
        <v>0</v>
      </c>
      <c r="F289" s="207">
        <f>VLOOKUP($A289,Table2[[No]:[Date Student Last Attended Program
(mm/dd/yyyy)]],18,FALSE)</f>
        <v>0</v>
      </c>
      <c r="G289" s="209">
        <f>VLOOKUP($A289,Table2[[#All],[No]:[Which Group Does Student Participate In?
(optional)]],23,FALSE)</f>
        <v>0</v>
      </c>
      <c r="H289" s="29"/>
      <c r="I289" s="29"/>
      <c r="J289" s="29"/>
      <c r="K289" s="29"/>
      <c r="L289" s="29"/>
      <c r="M289" s="29"/>
      <c r="N289" s="29"/>
      <c r="O289" s="29"/>
      <c r="P289" s="29"/>
      <c r="Q289" s="29"/>
      <c r="R289" s="29"/>
      <c r="S289" s="9"/>
      <c r="T289" s="9"/>
      <c r="U289" s="9"/>
      <c r="V289" s="9"/>
      <c r="W289" s="9"/>
      <c r="X289" s="9"/>
      <c r="Y289" s="9"/>
      <c r="Z289" s="9"/>
      <c r="AA289" s="9"/>
      <c r="AB289" s="9"/>
      <c r="AC289" s="9"/>
      <c r="AD289" s="9"/>
      <c r="AE289" s="9"/>
      <c r="AF289" s="9"/>
      <c r="AG289" s="9"/>
      <c r="AH289" s="9"/>
      <c r="AI289" s="9"/>
      <c r="AJ289" s="9"/>
      <c r="AK289" s="9"/>
      <c r="AL289" s="9"/>
      <c r="AM289" s="11">
        <f t="shared" si="14"/>
        <v>0</v>
      </c>
      <c r="AN289" s="11">
        <f t="shared" si="12"/>
        <v>0</v>
      </c>
      <c r="AO289" s="47" t="e">
        <f t="shared" si="13"/>
        <v>#DIV/0!</v>
      </c>
    </row>
    <row r="290" spans="1:41" x14ac:dyDescent="0.25">
      <c r="A290" s="10">
        <v>289</v>
      </c>
      <c r="B290" s="11">
        <f>VLOOKUP($A290,Table2[[No]:[Date Student Last Attended Program
(mm/dd/yyyy)]],2,FALSE)</f>
        <v>0</v>
      </c>
      <c r="C290" s="11">
        <f>VLOOKUP($A290,Table2[[No]:[Date Student Last Attended Program
(mm/dd/yyyy)]],4,FALSE)</f>
        <v>0</v>
      </c>
      <c r="D290" s="11">
        <f>VLOOKUP($A290,Table2[[No]:[Date Student Last Attended Program
(mm/dd/yyyy)]],14,FALSE)</f>
        <v>0</v>
      </c>
      <c r="E290" s="207">
        <f>VLOOKUP($A290,Table2[[No]:[Date Student Last Attended Program
(mm/dd/yyyy)]],17,FALSE)</f>
        <v>0</v>
      </c>
      <c r="F290" s="207">
        <f>VLOOKUP($A290,Table2[[No]:[Date Student Last Attended Program
(mm/dd/yyyy)]],18,FALSE)</f>
        <v>0</v>
      </c>
      <c r="G290" s="209">
        <f>VLOOKUP($A290,Table2[[#All],[No]:[Which Group Does Student Participate In?
(optional)]],23,FALSE)</f>
        <v>0</v>
      </c>
      <c r="H290" s="29"/>
      <c r="I290" s="29"/>
      <c r="J290" s="29"/>
      <c r="K290" s="29"/>
      <c r="L290" s="29"/>
      <c r="M290" s="29"/>
      <c r="N290" s="29"/>
      <c r="O290" s="29"/>
      <c r="P290" s="29"/>
      <c r="Q290" s="29"/>
      <c r="R290" s="29"/>
      <c r="S290" s="9"/>
      <c r="T290" s="9"/>
      <c r="U290" s="9"/>
      <c r="V290" s="9"/>
      <c r="W290" s="9"/>
      <c r="X290" s="9"/>
      <c r="Y290" s="9"/>
      <c r="Z290" s="9"/>
      <c r="AA290" s="9"/>
      <c r="AB290" s="9"/>
      <c r="AC290" s="9"/>
      <c r="AD290" s="9"/>
      <c r="AE290" s="9"/>
      <c r="AF290" s="9"/>
      <c r="AG290" s="9"/>
      <c r="AH290" s="9"/>
      <c r="AI290" s="9"/>
      <c r="AJ290" s="9"/>
      <c r="AK290" s="9"/>
      <c r="AL290" s="9"/>
      <c r="AM290" s="11">
        <f t="shared" si="14"/>
        <v>0</v>
      </c>
      <c r="AN290" s="11">
        <f t="shared" si="12"/>
        <v>0</v>
      </c>
      <c r="AO290" s="47" t="e">
        <f t="shared" si="13"/>
        <v>#DIV/0!</v>
      </c>
    </row>
    <row r="291" spans="1:41" x14ac:dyDescent="0.25">
      <c r="A291" s="10">
        <v>290</v>
      </c>
      <c r="B291" s="11">
        <f>VLOOKUP($A291,Table2[[No]:[Date Student Last Attended Program
(mm/dd/yyyy)]],2,FALSE)</f>
        <v>0</v>
      </c>
      <c r="C291" s="11">
        <f>VLOOKUP($A291,Table2[[No]:[Date Student Last Attended Program
(mm/dd/yyyy)]],4,FALSE)</f>
        <v>0</v>
      </c>
      <c r="D291" s="11">
        <f>VLOOKUP($A291,Table2[[No]:[Date Student Last Attended Program
(mm/dd/yyyy)]],14,FALSE)</f>
        <v>0</v>
      </c>
      <c r="E291" s="207">
        <f>VLOOKUP($A291,Table2[[No]:[Date Student Last Attended Program
(mm/dd/yyyy)]],17,FALSE)</f>
        <v>0</v>
      </c>
      <c r="F291" s="207">
        <f>VLOOKUP($A291,Table2[[No]:[Date Student Last Attended Program
(mm/dd/yyyy)]],18,FALSE)</f>
        <v>0</v>
      </c>
      <c r="G291" s="209">
        <f>VLOOKUP($A291,Table2[[#All],[No]:[Which Group Does Student Participate In?
(optional)]],23,FALSE)</f>
        <v>0</v>
      </c>
      <c r="H291" s="29"/>
      <c r="I291" s="29"/>
      <c r="J291" s="29"/>
      <c r="K291" s="29"/>
      <c r="L291" s="29"/>
      <c r="M291" s="29"/>
      <c r="N291" s="29"/>
      <c r="O291" s="29"/>
      <c r="P291" s="29"/>
      <c r="Q291" s="29"/>
      <c r="R291" s="29"/>
      <c r="S291" s="9"/>
      <c r="T291" s="9"/>
      <c r="U291" s="9"/>
      <c r="V291" s="9"/>
      <c r="W291" s="9"/>
      <c r="X291" s="9"/>
      <c r="Y291" s="9"/>
      <c r="Z291" s="9"/>
      <c r="AA291" s="9"/>
      <c r="AB291" s="9"/>
      <c r="AC291" s="9"/>
      <c r="AD291" s="9"/>
      <c r="AE291" s="9"/>
      <c r="AF291" s="9"/>
      <c r="AG291" s="9"/>
      <c r="AH291" s="9"/>
      <c r="AI291" s="9"/>
      <c r="AJ291" s="9"/>
      <c r="AK291" s="9"/>
      <c r="AL291" s="9"/>
      <c r="AM291" s="11">
        <f t="shared" si="14"/>
        <v>0</v>
      </c>
      <c r="AN291" s="11">
        <f t="shared" si="12"/>
        <v>0</v>
      </c>
      <c r="AO291" s="47" t="e">
        <f t="shared" si="13"/>
        <v>#DIV/0!</v>
      </c>
    </row>
    <row r="292" spans="1:41" x14ac:dyDescent="0.25">
      <c r="A292" s="10">
        <v>291</v>
      </c>
      <c r="B292" s="11">
        <f>VLOOKUP($A292,Table2[[No]:[Date Student Last Attended Program
(mm/dd/yyyy)]],2,FALSE)</f>
        <v>0</v>
      </c>
      <c r="C292" s="11">
        <f>VLOOKUP($A292,Table2[[No]:[Date Student Last Attended Program
(mm/dd/yyyy)]],4,FALSE)</f>
        <v>0</v>
      </c>
      <c r="D292" s="11">
        <f>VLOOKUP($A292,Table2[[No]:[Date Student Last Attended Program
(mm/dd/yyyy)]],14,FALSE)</f>
        <v>0</v>
      </c>
      <c r="E292" s="207">
        <f>VLOOKUP($A292,Table2[[No]:[Date Student Last Attended Program
(mm/dd/yyyy)]],17,FALSE)</f>
        <v>0</v>
      </c>
      <c r="F292" s="207">
        <f>VLOOKUP($A292,Table2[[No]:[Date Student Last Attended Program
(mm/dd/yyyy)]],18,FALSE)</f>
        <v>0</v>
      </c>
      <c r="G292" s="209">
        <f>VLOOKUP($A292,Table2[[#All],[No]:[Which Group Does Student Participate In?
(optional)]],23,FALSE)</f>
        <v>0</v>
      </c>
      <c r="H292" s="29"/>
      <c r="I292" s="29"/>
      <c r="J292" s="29"/>
      <c r="K292" s="29"/>
      <c r="L292" s="29"/>
      <c r="M292" s="29"/>
      <c r="N292" s="29"/>
      <c r="O292" s="29"/>
      <c r="P292" s="29"/>
      <c r="Q292" s="29"/>
      <c r="R292" s="29"/>
      <c r="S292" s="9"/>
      <c r="T292" s="9"/>
      <c r="U292" s="9"/>
      <c r="V292" s="9"/>
      <c r="W292" s="9"/>
      <c r="X292" s="9"/>
      <c r="Y292" s="9"/>
      <c r="Z292" s="9"/>
      <c r="AA292" s="9"/>
      <c r="AB292" s="9"/>
      <c r="AC292" s="9"/>
      <c r="AD292" s="9"/>
      <c r="AE292" s="9"/>
      <c r="AF292" s="9"/>
      <c r="AG292" s="9"/>
      <c r="AH292" s="9"/>
      <c r="AI292" s="9"/>
      <c r="AJ292" s="9"/>
      <c r="AK292" s="9"/>
      <c r="AL292" s="9"/>
      <c r="AM292" s="11">
        <f t="shared" si="14"/>
        <v>0</v>
      </c>
      <c r="AN292" s="11">
        <f t="shared" si="12"/>
        <v>0</v>
      </c>
      <c r="AO292" s="47" t="e">
        <f t="shared" si="13"/>
        <v>#DIV/0!</v>
      </c>
    </row>
    <row r="293" spans="1:41" x14ac:dyDescent="0.25">
      <c r="A293" s="10">
        <v>292</v>
      </c>
      <c r="B293" s="11">
        <f>VLOOKUP($A293,Table2[[No]:[Date Student Last Attended Program
(mm/dd/yyyy)]],2,FALSE)</f>
        <v>0</v>
      </c>
      <c r="C293" s="11">
        <f>VLOOKUP($A293,Table2[[No]:[Date Student Last Attended Program
(mm/dd/yyyy)]],4,FALSE)</f>
        <v>0</v>
      </c>
      <c r="D293" s="11">
        <f>VLOOKUP($A293,Table2[[No]:[Date Student Last Attended Program
(mm/dd/yyyy)]],14,FALSE)</f>
        <v>0</v>
      </c>
      <c r="E293" s="207">
        <f>VLOOKUP($A293,Table2[[No]:[Date Student Last Attended Program
(mm/dd/yyyy)]],17,FALSE)</f>
        <v>0</v>
      </c>
      <c r="F293" s="207">
        <f>VLOOKUP($A293,Table2[[No]:[Date Student Last Attended Program
(mm/dd/yyyy)]],18,FALSE)</f>
        <v>0</v>
      </c>
      <c r="G293" s="209">
        <f>VLOOKUP($A293,Table2[[#All],[No]:[Which Group Does Student Participate In?
(optional)]],23,FALSE)</f>
        <v>0</v>
      </c>
      <c r="H293" s="29"/>
      <c r="I293" s="29"/>
      <c r="J293" s="29"/>
      <c r="K293" s="29"/>
      <c r="L293" s="29"/>
      <c r="M293" s="29"/>
      <c r="N293" s="29"/>
      <c r="O293" s="29"/>
      <c r="P293" s="29"/>
      <c r="Q293" s="29"/>
      <c r="R293" s="29"/>
      <c r="S293" s="9"/>
      <c r="T293" s="9"/>
      <c r="U293" s="9"/>
      <c r="V293" s="9"/>
      <c r="W293" s="9"/>
      <c r="X293" s="9"/>
      <c r="Y293" s="9"/>
      <c r="Z293" s="9"/>
      <c r="AA293" s="9"/>
      <c r="AB293" s="9"/>
      <c r="AC293" s="9"/>
      <c r="AD293" s="9"/>
      <c r="AE293" s="9"/>
      <c r="AF293" s="9"/>
      <c r="AG293" s="9"/>
      <c r="AH293" s="9"/>
      <c r="AI293" s="9"/>
      <c r="AJ293" s="9"/>
      <c r="AK293" s="9"/>
      <c r="AL293" s="9"/>
      <c r="AM293" s="11">
        <f t="shared" si="14"/>
        <v>0</v>
      </c>
      <c r="AN293" s="11">
        <f t="shared" si="12"/>
        <v>0</v>
      </c>
      <c r="AO293" s="47" t="e">
        <f t="shared" si="13"/>
        <v>#DIV/0!</v>
      </c>
    </row>
    <row r="294" spans="1:41" x14ac:dyDescent="0.25">
      <c r="A294" s="10">
        <v>293</v>
      </c>
      <c r="B294" s="11">
        <f>VLOOKUP($A294,Table2[[No]:[Date Student Last Attended Program
(mm/dd/yyyy)]],2,FALSE)</f>
        <v>0</v>
      </c>
      <c r="C294" s="11">
        <f>VLOOKUP($A294,Table2[[No]:[Date Student Last Attended Program
(mm/dd/yyyy)]],4,FALSE)</f>
        <v>0</v>
      </c>
      <c r="D294" s="11">
        <f>VLOOKUP($A294,Table2[[No]:[Date Student Last Attended Program
(mm/dd/yyyy)]],14,FALSE)</f>
        <v>0</v>
      </c>
      <c r="E294" s="207">
        <f>VLOOKUP($A294,Table2[[No]:[Date Student Last Attended Program
(mm/dd/yyyy)]],17,FALSE)</f>
        <v>0</v>
      </c>
      <c r="F294" s="207">
        <f>VLOOKUP($A294,Table2[[No]:[Date Student Last Attended Program
(mm/dd/yyyy)]],18,FALSE)</f>
        <v>0</v>
      </c>
      <c r="G294" s="209">
        <f>VLOOKUP($A294,Table2[[#All],[No]:[Which Group Does Student Participate In?
(optional)]],23,FALSE)</f>
        <v>0</v>
      </c>
      <c r="H294" s="29"/>
      <c r="I294" s="29"/>
      <c r="J294" s="29"/>
      <c r="K294" s="29"/>
      <c r="L294" s="29"/>
      <c r="M294" s="29"/>
      <c r="N294" s="29"/>
      <c r="O294" s="29"/>
      <c r="P294" s="29"/>
      <c r="Q294" s="29"/>
      <c r="R294" s="29"/>
      <c r="S294" s="9"/>
      <c r="T294" s="9"/>
      <c r="U294" s="9"/>
      <c r="V294" s="9"/>
      <c r="W294" s="9"/>
      <c r="X294" s="9"/>
      <c r="Y294" s="9"/>
      <c r="Z294" s="9"/>
      <c r="AA294" s="9"/>
      <c r="AB294" s="9"/>
      <c r="AC294" s="9"/>
      <c r="AD294" s="9"/>
      <c r="AE294" s="9"/>
      <c r="AF294" s="9"/>
      <c r="AG294" s="9"/>
      <c r="AH294" s="9"/>
      <c r="AI294" s="9"/>
      <c r="AJ294" s="9"/>
      <c r="AK294" s="9"/>
      <c r="AL294" s="9"/>
      <c r="AM294" s="11">
        <f t="shared" si="14"/>
        <v>0</v>
      </c>
      <c r="AN294" s="11">
        <f t="shared" si="12"/>
        <v>0</v>
      </c>
      <c r="AO294" s="47" t="e">
        <f t="shared" si="13"/>
        <v>#DIV/0!</v>
      </c>
    </row>
    <row r="295" spans="1:41" x14ac:dyDescent="0.25">
      <c r="A295" s="10">
        <v>294</v>
      </c>
      <c r="B295" s="11">
        <f>VLOOKUP($A295,Table2[[No]:[Date Student Last Attended Program
(mm/dd/yyyy)]],2,FALSE)</f>
        <v>0</v>
      </c>
      <c r="C295" s="11">
        <f>VLOOKUP($A295,Table2[[No]:[Date Student Last Attended Program
(mm/dd/yyyy)]],4,FALSE)</f>
        <v>0</v>
      </c>
      <c r="D295" s="11">
        <f>VLOOKUP($A295,Table2[[No]:[Date Student Last Attended Program
(mm/dd/yyyy)]],14,FALSE)</f>
        <v>0</v>
      </c>
      <c r="E295" s="207">
        <f>VLOOKUP($A295,Table2[[No]:[Date Student Last Attended Program
(mm/dd/yyyy)]],17,FALSE)</f>
        <v>0</v>
      </c>
      <c r="F295" s="207">
        <f>VLOOKUP($A295,Table2[[No]:[Date Student Last Attended Program
(mm/dd/yyyy)]],18,FALSE)</f>
        <v>0</v>
      </c>
      <c r="G295" s="209">
        <f>VLOOKUP($A295,Table2[[#All],[No]:[Which Group Does Student Participate In?
(optional)]],23,FALSE)</f>
        <v>0</v>
      </c>
      <c r="H295" s="29"/>
      <c r="I295" s="29"/>
      <c r="J295" s="29"/>
      <c r="K295" s="29"/>
      <c r="L295" s="29"/>
      <c r="M295" s="29"/>
      <c r="N295" s="29"/>
      <c r="O295" s="29"/>
      <c r="P295" s="29"/>
      <c r="Q295" s="29"/>
      <c r="R295" s="29"/>
      <c r="S295" s="9"/>
      <c r="T295" s="9"/>
      <c r="U295" s="9"/>
      <c r="V295" s="9"/>
      <c r="W295" s="9"/>
      <c r="X295" s="9"/>
      <c r="Y295" s="9"/>
      <c r="Z295" s="9"/>
      <c r="AA295" s="9"/>
      <c r="AB295" s="9"/>
      <c r="AC295" s="9"/>
      <c r="AD295" s="9"/>
      <c r="AE295" s="9"/>
      <c r="AF295" s="9"/>
      <c r="AG295" s="9"/>
      <c r="AH295" s="9"/>
      <c r="AI295" s="9"/>
      <c r="AJ295" s="9"/>
      <c r="AK295" s="9"/>
      <c r="AL295" s="9"/>
      <c r="AM295" s="11">
        <f t="shared" si="14"/>
        <v>0</v>
      </c>
      <c r="AN295" s="11">
        <f t="shared" si="12"/>
        <v>0</v>
      </c>
      <c r="AO295" s="47" t="e">
        <f t="shared" si="13"/>
        <v>#DIV/0!</v>
      </c>
    </row>
    <row r="296" spans="1:41" x14ac:dyDescent="0.25">
      <c r="A296" s="10">
        <v>295</v>
      </c>
      <c r="B296" s="11">
        <f>VLOOKUP($A296,Table2[[No]:[Date Student Last Attended Program
(mm/dd/yyyy)]],2,FALSE)</f>
        <v>0</v>
      </c>
      <c r="C296" s="11">
        <f>VLOOKUP($A296,Table2[[No]:[Date Student Last Attended Program
(mm/dd/yyyy)]],4,FALSE)</f>
        <v>0</v>
      </c>
      <c r="D296" s="11">
        <f>VLOOKUP($A296,Table2[[No]:[Date Student Last Attended Program
(mm/dd/yyyy)]],14,FALSE)</f>
        <v>0</v>
      </c>
      <c r="E296" s="207">
        <f>VLOOKUP($A296,Table2[[No]:[Date Student Last Attended Program
(mm/dd/yyyy)]],17,FALSE)</f>
        <v>0</v>
      </c>
      <c r="F296" s="207">
        <f>VLOOKUP($A296,Table2[[No]:[Date Student Last Attended Program
(mm/dd/yyyy)]],18,FALSE)</f>
        <v>0</v>
      </c>
      <c r="G296" s="209">
        <f>VLOOKUP($A296,Table2[[#All],[No]:[Which Group Does Student Participate In?
(optional)]],23,FALSE)</f>
        <v>0</v>
      </c>
      <c r="H296" s="29"/>
      <c r="I296" s="29"/>
      <c r="J296" s="29"/>
      <c r="K296" s="29"/>
      <c r="L296" s="29"/>
      <c r="M296" s="29"/>
      <c r="N296" s="29"/>
      <c r="O296" s="29"/>
      <c r="P296" s="29"/>
      <c r="Q296" s="29"/>
      <c r="R296" s="29"/>
      <c r="S296" s="9"/>
      <c r="T296" s="9"/>
      <c r="U296" s="9"/>
      <c r="V296" s="9"/>
      <c r="W296" s="9"/>
      <c r="X296" s="9"/>
      <c r="Y296" s="9"/>
      <c r="Z296" s="9"/>
      <c r="AA296" s="9"/>
      <c r="AB296" s="9"/>
      <c r="AC296" s="9"/>
      <c r="AD296" s="9"/>
      <c r="AE296" s="9"/>
      <c r="AF296" s="9"/>
      <c r="AG296" s="9"/>
      <c r="AH296" s="9"/>
      <c r="AI296" s="9"/>
      <c r="AJ296" s="9"/>
      <c r="AK296" s="9"/>
      <c r="AL296" s="9"/>
      <c r="AM296" s="11">
        <f t="shared" si="14"/>
        <v>0</v>
      </c>
      <c r="AN296" s="11">
        <f t="shared" si="12"/>
        <v>0</v>
      </c>
      <c r="AO296" s="47" t="e">
        <f t="shared" si="13"/>
        <v>#DIV/0!</v>
      </c>
    </row>
    <row r="297" spans="1:41" x14ac:dyDescent="0.25">
      <c r="A297" s="10">
        <v>296</v>
      </c>
      <c r="B297" s="11">
        <f>VLOOKUP($A297,Table2[[No]:[Date Student Last Attended Program
(mm/dd/yyyy)]],2,FALSE)</f>
        <v>0</v>
      </c>
      <c r="C297" s="11">
        <f>VLOOKUP($A297,Table2[[No]:[Date Student Last Attended Program
(mm/dd/yyyy)]],4,FALSE)</f>
        <v>0</v>
      </c>
      <c r="D297" s="11">
        <f>VLOOKUP($A297,Table2[[No]:[Date Student Last Attended Program
(mm/dd/yyyy)]],14,FALSE)</f>
        <v>0</v>
      </c>
      <c r="E297" s="207">
        <f>VLOOKUP($A297,Table2[[No]:[Date Student Last Attended Program
(mm/dd/yyyy)]],17,FALSE)</f>
        <v>0</v>
      </c>
      <c r="F297" s="207">
        <f>VLOOKUP($A297,Table2[[No]:[Date Student Last Attended Program
(mm/dd/yyyy)]],18,FALSE)</f>
        <v>0</v>
      </c>
      <c r="G297" s="209">
        <f>VLOOKUP($A297,Table2[[#All],[No]:[Which Group Does Student Participate In?
(optional)]],23,FALSE)</f>
        <v>0</v>
      </c>
      <c r="H297" s="29"/>
      <c r="I297" s="29"/>
      <c r="J297" s="29"/>
      <c r="K297" s="29"/>
      <c r="L297" s="29"/>
      <c r="M297" s="29"/>
      <c r="N297" s="29"/>
      <c r="O297" s="29"/>
      <c r="P297" s="29"/>
      <c r="Q297" s="29"/>
      <c r="R297" s="29"/>
      <c r="S297" s="9"/>
      <c r="T297" s="9"/>
      <c r="U297" s="9"/>
      <c r="V297" s="9"/>
      <c r="W297" s="9"/>
      <c r="X297" s="9"/>
      <c r="Y297" s="9"/>
      <c r="Z297" s="9"/>
      <c r="AA297" s="9"/>
      <c r="AB297" s="9"/>
      <c r="AC297" s="9"/>
      <c r="AD297" s="9"/>
      <c r="AE297" s="9"/>
      <c r="AF297" s="9"/>
      <c r="AG297" s="9"/>
      <c r="AH297" s="9"/>
      <c r="AI297" s="9"/>
      <c r="AJ297" s="9"/>
      <c r="AK297" s="9"/>
      <c r="AL297" s="9"/>
      <c r="AM297" s="11">
        <f t="shared" si="14"/>
        <v>0</v>
      </c>
      <c r="AN297" s="11">
        <f t="shared" si="12"/>
        <v>0</v>
      </c>
      <c r="AO297" s="47" t="e">
        <f t="shared" si="13"/>
        <v>#DIV/0!</v>
      </c>
    </row>
    <row r="298" spans="1:41" x14ac:dyDescent="0.25">
      <c r="A298" s="10">
        <v>297</v>
      </c>
      <c r="B298" s="11">
        <f>VLOOKUP($A298,Table2[[No]:[Date Student Last Attended Program
(mm/dd/yyyy)]],2,FALSE)</f>
        <v>0</v>
      </c>
      <c r="C298" s="11">
        <f>VLOOKUP($A298,Table2[[No]:[Date Student Last Attended Program
(mm/dd/yyyy)]],4,FALSE)</f>
        <v>0</v>
      </c>
      <c r="D298" s="11">
        <f>VLOOKUP($A298,Table2[[No]:[Date Student Last Attended Program
(mm/dd/yyyy)]],14,FALSE)</f>
        <v>0</v>
      </c>
      <c r="E298" s="207">
        <f>VLOOKUP($A298,Table2[[No]:[Date Student Last Attended Program
(mm/dd/yyyy)]],17,FALSE)</f>
        <v>0</v>
      </c>
      <c r="F298" s="207">
        <f>VLOOKUP($A298,Table2[[No]:[Date Student Last Attended Program
(mm/dd/yyyy)]],18,FALSE)</f>
        <v>0</v>
      </c>
      <c r="G298" s="209">
        <f>VLOOKUP($A298,Table2[[#All],[No]:[Which Group Does Student Participate In?
(optional)]],23,FALSE)</f>
        <v>0</v>
      </c>
      <c r="H298" s="29"/>
      <c r="I298" s="29"/>
      <c r="J298" s="29"/>
      <c r="K298" s="29"/>
      <c r="L298" s="29"/>
      <c r="M298" s="29"/>
      <c r="N298" s="29"/>
      <c r="O298" s="29"/>
      <c r="P298" s="29"/>
      <c r="Q298" s="29"/>
      <c r="R298" s="29"/>
      <c r="S298" s="9"/>
      <c r="T298" s="9"/>
      <c r="U298" s="9"/>
      <c r="V298" s="9"/>
      <c r="W298" s="9"/>
      <c r="X298" s="9"/>
      <c r="Y298" s="9"/>
      <c r="Z298" s="9"/>
      <c r="AA298" s="9"/>
      <c r="AB298" s="9"/>
      <c r="AC298" s="9"/>
      <c r="AD298" s="9"/>
      <c r="AE298" s="9"/>
      <c r="AF298" s="9"/>
      <c r="AG298" s="9"/>
      <c r="AH298" s="9"/>
      <c r="AI298" s="9"/>
      <c r="AJ298" s="9"/>
      <c r="AK298" s="9"/>
      <c r="AL298" s="9"/>
      <c r="AM298" s="11">
        <f t="shared" si="14"/>
        <v>0</v>
      </c>
      <c r="AN298" s="11">
        <f t="shared" si="12"/>
        <v>0</v>
      </c>
      <c r="AO298" s="47" t="e">
        <f t="shared" si="13"/>
        <v>#DIV/0!</v>
      </c>
    </row>
    <row r="299" spans="1:41" x14ac:dyDescent="0.25">
      <c r="A299" s="10">
        <v>298</v>
      </c>
      <c r="B299" s="11">
        <f>VLOOKUP($A299,Table2[[No]:[Date Student Last Attended Program
(mm/dd/yyyy)]],2,FALSE)</f>
        <v>0</v>
      </c>
      <c r="C299" s="11">
        <f>VLOOKUP($A299,Table2[[No]:[Date Student Last Attended Program
(mm/dd/yyyy)]],4,FALSE)</f>
        <v>0</v>
      </c>
      <c r="D299" s="11">
        <f>VLOOKUP($A299,Table2[[No]:[Date Student Last Attended Program
(mm/dd/yyyy)]],14,FALSE)</f>
        <v>0</v>
      </c>
      <c r="E299" s="207">
        <f>VLOOKUP($A299,Table2[[No]:[Date Student Last Attended Program
(mm/dd/yyyy)]],17,FALSE)</f>
        <v>0</v>
      </c>
      <c r="F299" s="207">
        <f>VLOOKUP($A299,Table2[[No]:[Date Student Last Attended Program
(mm/dd/yyyy)]],18,FALSE)</f>
        <v>0</v>
      </c>
      <c r="G299" s="209">
        <f>VLOOKUP($A299,Table2[[#All],[No]:[Which Group Does Student Participate In?
(optional)]],23,FALSE)</f>
        <v>0</v>
      </c>
      <c r="H299" s="29"/>
      <c r="I299" s="29"/>
      <c r="J299" s="29"/>
      <c r="K299" s="29"/>
      <c r="L299" s="29"/>
      <c r="M299" s="29"/>
      <c r="N299" s="29"/>
      <c r="O299" s="29"/>
      <c r="P299" s="29"/>
      <c r="Q299" s="29"/>
      <c r="R299" s="29"/>
      <c r="S299" s="9"/>
      <c r="T299" s="9"/>
      <c r="U299" s="9"/>
      <c r="V299" s="9"/>
      <c r="W299" s="9"/>
      <c r="X299" s="9"/>
      <c r="Y299" s="9"/>
      <c r="Z299" s="9"/>
      <c r="AA299" s="9"/>
      <c r="AB299" s="9"/>
      <c r="AC299" s="9"/>
      <c r="AD299" s="9"/>
      <c r="AE299" s="9"/>
      <c r="AF299" s="9"/>
      <c r="AG299" s="9"/>
      <c r="AH299" s="9"/>
      <c r="AI299" s="9"/>
      <c r="AJ299" s="9"/>
      <c r="AK299" s="9"/>
      <c r="AL299" s="9"/>
      <c r="AM299" s="11">
        <f t="shared" si="14"/>
        <v>0</v>
      </c>
      <c r="AN299" s="11">
        <f t="shared" si="12"/>
        <v>0</v>
      </c>
      <c r="AO299" s="47" t="e">
        <f t="shared" si="13"/>
        <v>#DIV/0!</v>
      </c>
    </row>
    <row r="300" spans="1:41" x14ac:dyDescent="0.25">
      <c r="A300" s="10">
        <v>299</v>
      </c>
      <c r="B300" s="11">
        <f>VLOOKUP($A300,Table2[[No]:[Date Student Last Attended Program
(mm/dd/yyyy)]],2,FALSE)</f>
        <v>0</v>
      </c>
      <c r="C300" s="11">
        <f>VLOOKUP($A300,Table2[[No]:[Date Student Last Attended Program
(mm/dd/yyyy)]],4,FALSE)</f>
        <v>0</v>
      </c>
      <c r="D300" s="11">
        <f>VLOOKUP($A300,Table2[[No]:[Date Student Last Attended Program
(mm/dd/yyyy)]],14,FALSE)</f>
        <v>0</v>
      </c>
      <c r="E300" s="207">
        <f>VLOOKUP($A300,Table2[[No]:[Date Student Last Attended Program
(mm/dd/yyyy)]],17,FALSE)</f>
        <v>0</v>
      </c>
      <c r="F300" s="207">
        <f>VLOOKUP($A300,Table2[[No]:[Date Student Last Attended Program
(mm/dd/yyyy)]],18,FALSE)</f>
        <v>0</v>
      </c>
      <c r="G300" s="209">
        <f>VLOOKUP($A300,Table2[[#All],[No]:[Which Group Does Student Participate In?
(optional)]],23,FALSE)</f>
        <v>0</v>
      </c>
      <c r="H300" s="29"/>
      <c r="I300" s="29"/>
      <c r="J300" s="29"/>
      <c r="K300" s="29"/>
      <c r="L300" s="29"/>
      <c r="M300" s="29"/>
      <c r="N300" s="29"/>
      <c r="O300" s="29"/>
      <c r="P300" s="29"/>
      <c r="Q300" s="29"/>
      <c r="R300" s="29"/>
      <c r="S300" s="9"/>
      <c r="T300" s="9"/>
      <c r="U300" s="9"/>
      <c r="V300" s="9"/>
      <c r="W300" s="9"/>
      <c r="X300" s="9"/>
      <c r="Y300" s="9"/>
      <c r="Z300" s="9"/>
      <c r="AA300" s="9"/>
      <c r="AB300" s="9"/>
      <c r="AC300" s="9"/>
      <c r="AD300" s="9"/>
      <c r="AE300" s="9"/>
      <c r="AF300" s="9"/>
      <c r="AG300" s="9"/>
      <c r="AH300" s="9"/>
      <c r="AI300" s="9"/>
      <c r="AJ300" s="9"/>
      <c r="AK300" s="9"/>
      <c r="AL300" s="9"/>
      <c r="AM300" s="11">
        <f t="shared" si="14"/>
        <v>0</v>
      </c>
      <c r="AN300" s="11">
        <f t="shared" si="12"/>
        <v>0</v>
      </c>
      <c r="AO300" s="47" t="e">
        <f t="shared" si="13"/>
        <v>#DIV/0!</v>
      </c>
    </row>
    <row r="301" spans="1:41" x14ac:dyDescent="0.25">
      <c r="A301" s="10">
        <v>300</v>
      </c>
      <c r="B301" s="11">
        <f>VLOOKUP($A301,Table2[[No]:[Date Student Last Attended Program
(mm/dd/yyyy)]],2,FALSE)</f>
        <v>0</v>
      </c>
      <c r="C301" s="11">
        <f>VLOOKUP($A301,Table2[[No]:[Date Student Last Attended Program
(mm/dd/yyyy)]],4,FALSE)</f>
        <v>0</v>
      </c>
      <c r="D301" s="11">
        <f>VLOOKUP($A301,Table2[[No]:[Date Student Last Attended Program
(mm/dd/yyyy)]],14,FALSE)</f>
        <v>0</v>
      </c>
      <c r="E301" s="207">
        <f>VLOOKUP($A301,Table2[[No]:[Date Student Last Attended Program
(mm/dd/yyyy)]],17,FALSE)</f>
        <v>0</v>
      </c>
      <c r="F301" s="207">
        <f>VLOOKUP($A301,Table2[[No]:[Date Student Last Attended Program
(mm/dd/yyyy)]],18,FALSE)</f>
        <v>0</v>
      </c>
      <c r="G301" s="209">
        <f>VLOOKUP($A301,Table2[[#All],[No]:[Which Group Does Student Participate In?
(optional)]],23,FALSE)</f>
        <v>0</v>
      </c>
      <c r="H301" s="29"/>
      <c r="I301" s="29"/>
      <c r="J301" s="29"/>
      <c r="K301" s="29"/>
      <c r="L301" s="29"/>
      <c r="M301" s="29"/>
      <c r="N301" s="29"/>
      <c r="O301" s="29"/>
      <c r="P301" s="29"/>
      <c r="Q301" s="29"/>
      <c r="R301" s="29"/>
      <c r="S301" s="9"/>
      <c r="T301" s="9"/>
      <c r="U301" s="9"/>
      <c r="V301" s="9"/>
      <c r="W301" s="9"/>
      <c r="X301" s="9"/>
      <c r="Y301" s="9"/>
      <c r="Z301" s="9"/>
      <c r="AA301" s="9"/>
      <c r="AB301" s="9"/>
      <c r="AC301" s="9"/>
      <c r="AD301" s="9"/>
      <c r="AE301" s="9"/>
      <c r="AF301" s="9"/>
      <c r="AG301" s="9"/>
      <c r="AH301" s="9"/>
      <c r="AI301" s="9"/>
      <c r="AJ301" s="9"/>
      <c r="AK301" s="9"/>
      <c r="AL301" s="9"/>
      <c r="AM301" s="11">
        <f t="shared" si="14"/>
        <v>0</v>
      </c>
      <c r="AN301" s="11">
        <f t="shared" si="12"/>
        <v>0</v>
      </c>
      <c r="AO301" s="47" t="e">
        <f t="shared" si="13"/>
        <v>#DIV/0!</v>
      </c>
    </row>
    <row r="302" spans="1:41" x14ac:dyDescent="0.25">
      <c r="E302" s="206"/>
      <c r="F302" s="4"/>
      <c r="G302" s="203"/>
      <c r="H302" s="129">
        <f t="shared" ref="H302:AL302" si="15">COUNTIF(H2:H301,"1")</f>
        <v>0</v>
      </c>
      <c r="I302" s="129">
        <f t="shared" si="15"/>
        <v>0</v>
      </c>
      <c r="J302" s="129">
        <f t="shared" si="15"/>
        <v>0</v>
      </c>
      <c r="K302" s="129">
        <f t="shared" si="15"/>
        <v>0</v>
      </c>
      <c r="L302" s="129">
        <f t="shared" si="15"/>
        <v>0</v>
      </c>
      <c r="M302" s="129">
        <f t="shared" si="15"/>
        <v>0</v>
      </c>
      <c r="N302" s="129">
        <f t="shared" si="15"/>
        <v>0</v>
      </c>
      <c r="O302" s="129">
        <f t="shared" si="15"/>
        <v>0</v>
      </c>
      <c r="P302" s="129">
        <f t="shared" si="15"/>
        <v>0</v>
      </c>
      <c r="Q302" s="129">
        <f t="shared" si="15"/>
        <v>0</v>
      </c>
      <c r="R302" s="129">
        <f t="shared" si="15"/>
        <v>0</v>
      </c>
      <c r="S302" s="129">
        <f t="shared" si="15"/>
        <v>0</v>
      </c>
      <c r="T302" s="129">
        <f t="shared" si="15"/>
        <v>0</v>
      </c>
      <c r="U302" s="129">
        <f t="shared" si="15"/>
        <v>0</v>
      </c>
      <c r="V302" s="129">
        <f t="shared" si="15"/>
        <v>0</v>
      </c>
      <c r="W302" s="129">
        <f t="shared" si="15"/>
        <v>0</v>
      </c>
      <c r="X302" s="129">
        <f t="shared" si="15"/>
        <v>0</v>
      </c>
      <c r="Y302" s="129">
        <f t="shared" si="15"/>
        <v>0</v>
      </c>
      <c r="Z302" s="129">
        <f t="shared" si="15"/>
        <v>0</v>
      </c>
      <c r="AA302" s="129">
        <f t="shared" si="15"/>
        <v>0</v>
      </c>
      <c r="AB302" s="129">
        <f t="shared" si="15"/>
        <v>0</v>
      </c>
      <c r="AC302" s="129">
        <f t="shared" si="15"/>
        <v>0</v>
      </c>
      <c r="AD302" s="129">
        <f t="shared" si="15"/>
        <v>0</v>
      </c>
      <c r="AE302" s="129">
        <f t="shared" si="15"/>
        <v>0</v>
      </c>
      <c r="AF302" s="129">
        <f t="shared" si="15"/>
        <v>0</v>
      </c>
      <c r="AG302" s="129">
        <f t="shared" si="15"/>
        <v>0</v>
      </c>
      <c r="AH302" s="129">
        <f t="shared" si="15"/>
        <v>0</v>
      </c>
      <c r="AI302" s="129">
        <f t="shared" si="15"/>
        <v>0</v>
      </c>
      <c r="AJ302" s="129">
        <f t="shared" si="15"/>
        <v>0</v>
      </c>
      <c r="AK302" s="129">
        <f t="shared" si="15"/>
        <v>0</v>
      </c>
      <c r="AL302" s="129">
        <f t="shared" si="15"/>
        <v>0</v>
      </c>
    </row>
    <row r="303" spans="1:41" x14ac:dyDescent="0.25">
      <c r="E303" s="206"/>
      <c r="F303" s="4"/>
      <c r="G303" s="203"/>
      <c r="H303" s="129">
        <f t="shared" ref="H303:AL303" si="16">COUNTIF(H2:H301,"1")+COUNTIF(H2:H301,"0")</f>
        <v>0</v>
      </c>
      <c r="I303" s="129">
        <f t="shared" si="16"/>
        <v>0</v>
      </c>
      <c r="J303" s="129">
        <f t="shared" si="16"/>
        <v>0</v>
      </c>
      <c r="K303" s="129">
        <f t="shared" si="16"/>
        <v>0</v>
      </c>
      <c r="L303" s="129">
        <f t="shared" si="16"/>
        <v>0</v>
      </c>
      <c r="M303" s="129">
        <f t="shared" si="16"/>
        <v>0</v>
      </c>
      <c r="N303" s="129">
        <f t="shared" si="16"/>
        <v>0</v>
      </c>
      <c r="O303" s="129">
        <f t="shared" si="16"/>
        <v>0</v>
      </c>
      <c r="P303" s="129">
        <f t="shared" si="16"/>
        <v>0</v>
      </c>
      <c r="Q303" s="129">
        <f t="shared" si="16"/>
        <v>0</v>
      </c>
      <c r="R303" s="129">
        <f t="shared" si="16"/>
        <v>0</v>
      </c>
      <c r="S303" s="129">
        <f t="shared" si="16"/>
        <v>0</v>
      </c>
      <c r="T303" s="129">
        <f t="shared" si="16"/>
        <v>0</v>
      </c>
      <c r="U303" s="129">
        <f t="shared" si="16"/>
        <v>0</v>
      </c>
      <c r="V303" s="129">
        <f t="shared" si="16"/>
        <v>0</v>
      </c>
      <c r="W303" s="129">
        <f t="shared" si="16"/>
        <v>0</v>
      </c>
      <c r="X303" s="129">
        <f t="shared" si="16"/>
        <v>0</v>
      </c>
      <c r="Y303" s="129">
        <f t="shared" si="16"/>
        <v>0</v>
      </c>
      <c r="Z303" s="129">
        <f t="shared" si="16"/>
        <v>0</v>
      </c>
      <c r="AA303" s="129">
        <f t="shared" si="16"/>
        <v>0</v>
      </c>
      <c r="AB303" s="129">
        <f t="shared" si="16"/>
        <v>0</v>
      </c>
      <c r="AC303" s="129">
        <f t="shared" si="16"/>
        <v>0</v>
      </c>
      <c r="AD303" s="129">
        <f t="shared" si="16"/>
        <v>0</v>
      </c>
      <c r="AE303" s="129">
        <f t="shared" si="16"/>
        <v>0</v>
      </c>
      <c r="AF303" s="129">
        <f t="shared" si="16"/>
        <v>0</v>
      </c>
      <c r="AG303" s="129">
        <f t="shared" si="16"/>
        <v>0</v>
      </c>
      <c r="AH303" s="129">
        <f t="shared" si="16"/>
        <v>0</v>
      </c>
      <c r="AI303" s="129">
        <f t="shared" si="16"/>
        <v>0</v>
      </c>
      <c r="AJ303" s="129">
        <f t="shared" si="16"/>
        <v>0</v>
      </c>
      <c r="AK303" s="129">
        <f t="shared" si="16"/>
        <v>0</v>
      </c>
      <c r="AL303" s="129">
        <f t="shared" si="16"/>
        <v>0</v>
      </c>
    </row>
  </sheetData>
  <sheetProtection algorithmName="SHA-512" hashValue="4ls19WAT725LY4vgkBlsoWY9SkD0oRdhjrZTVaB2xk8xyu7tz4hilmbDtRlmX6aTtv5JCiQvoL09jU/gvtKYRw==" saltValue="Rl3YCOUc2qqXnwiabQ6PsQ==" spinCount="100000" sheet="1" selectLockedCells="1" sort="0" autoFilter="0"/>
  <protectedRanges>
    <protectedRange sqref="A1:AO301" name="OctEditableRange"/>
  </protectedRanges>
  <autoFilter ref="A1:AO303" xr:uid="{5C5F5CA6-7FFA-46BB-91DC-0C13D3315477}">
    <sortState xmlns:xlrd2="http://schemas.microsoft.com/office/spreadsheetml/2017/richdata2" ref="A2:AO303">
      <sortCondition ref="A1:A303"/>
    </sortState>
  </autoFilter>
  <sortState xmlns:xlrd2="http://schemas.microsoft.com/office/spreadsheetml/2017/richdata2" ref="I1:I53">
    <sortCondition ref="I53"/>
  </sortState>
  <conditionalFormatting sqref="H2:AO301">
    <cfRule type="expression" dxfId="46" priority="8">
      <formula>MOD(ROW(),2)</formula>
    </cfRule>
  </conditionalFormatting>
  <conditionalFormatting sqref="E302:E303">
    <cfRule type="expression" dxfId="45" priority="7">
      <formula>MOD(ROW(),2)</formula>
    </cfRule>
  </conditionalFormatting>
  <conditionalFormatting sqref="B2:B301">
    <cfRule type="expression" dxfId="44" priority="5">
      <formula>MOD(ROW(),2)</formula>
    </cfRule>
  </conditionalFormatting>
  <conditionalFormatting sqref="C2:C301">
    <cfRule type="expression" dxfId="43" priority="4">
      <formula>MOD(ROW(),2)</formula>
    </cfRule>
  </conditionalFormatting>
  <conditionalFormatting sqref="D2:D301">
    <cfRule type="expression" dxfId="42" priority="3">
      <formula>MOD(ROW(),2)</formula>
    </cfRule>
  </conditionalFormatting>
  <conditionalFormatting sqref="E2:E301">
    <cfRule type="expression" dxfId="41" priority="2">
      <formula>MOD(ROW(),2)</formula>
    </cfRule>
  </conditionalFormatting>
  <conditionalFormatting sqref="F2:G301">
    <cfRule type="expression" dxfId="40" priority="1">
      <formula>MOD(ROW(),2)</formula>
    </cfRule>
  </conditionalFormatting>
  <dataValidations count="2">
    <dataValidation type="date" allowBlank="1" showInputMessage="1" showErrorMessage="1" error="Please enter a date between 1/1/1990 and 1/1/2015." sqref="F304:G1048576" xr:uid="{EC738539-53F9-484E-A059-AFECFBD7BBB4}">
      <formula1>32874</formula1>
      <formula2>42005</formula2>
    </dataValidation>
    <dataValidation type="date" operator="greaterThanOrEqual" allowBlank="1" showInputMessage="1" showErrorMessage="1" error="Please enter a date from this fiscal year" sqref="F302:G303" xr:uid="{D661C41A-45BA-46F6-8AF8-A43FDAC9126F}">
      <formula1>E302</formula1>
    </dataValidation>
  </dataValidations>
  <pageMargins left="0.25" right="0.25" top="0.75" bottom="0.75" header="0.3" footer="0.3"/>
  <pageSetup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6EAE496E-94CD-49CA-8D20-F48D1F09BCDC}">
          <x14:formula1>
            <xm:f>dropdown!$A$1:$A$2</xm:f>
          </x14:formula1>
          <xm:sqref>H2:AL301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7DDB3-D87D-49E9-A7E2-7B3C8B721978}">
  <sheetPr codeName="Sheet8">
    <tabColor rgb="FF92D050"/>
  </sheetPr>
  <dimension ref="A1:AN303"/>
  <sheetViews>
    <sheetView workbookViewId="0">
      <selection activeCell="H1" sqref="H1"/>
    </sheetView>
  </sheetViews>
  <sheetFormatPr defaultColWidth="9.140625" defaultRowHeight="15" x14ac:dyDescent="0.25"/>
  <cols>
    <col min="1" max="1" width="4.7109375" style="6" customWidth="1"/>
    <col min="2" max="2" width="24" style="5" customWidth="1"/>
    <col min="3" max="3" width="25.42578125" style="5" customWidth="1"/>
    <col min="4" max="4" width="6.7109375" style="5" customWidth="1"/>
    <col min="5" max="5" width="10.85546875" style="7" customWidth="1"/>
    <col min="6" max="6" width="15.5703125" style="7" customWidth="1"/>
    <col min="7" max="7" width="15.5703125" style="204" customWidth="1"/>
    <col min="8" max="16" width="6.28515625" style="8" bestFit="1" customWidth="1"/>
    <col min="17" max="36" width="7.28515625" style="8" bestFit="1" customWidth="1"/>
    <col min="37" max="37" width="7.28515625" style="5" bestFit="1" customWidth="1"/>
    <col min="38" max="38" width="13.140625" style="5" bestFit="1" customWidth="1"/>
    <col min="39" max="39" width="12.140625" style="5" bestFit="1" customWidth="1"/>
    <col min="40" max="40" width="17" style="45" customWidth="1"/>
    <col min="41" max="45" width="6.85546875" style="5" customWidth="1"/>
    <col min="46" max="16384" width="9.140625" style="5"/>
  </cols>
  <sheetData>
    <row r="1" spans="1:40" ht="36.950000000000003" customHeight="1" x14ac:dyDescent="0.25">
      <c r="A1" s="22" t="s">
        <v>69</v>
      </c>
      <c r="B1" s="22" t="s">
        <v>70</v>
      </c>
      <c r="C1" s="22" t="s">
        <v>71</v>
      </c>
      <c r="D1" s="22" t="s">
        <v>72</v>
      </c>
      <c r="E1" s="137" t="s">
        <v>94</v>
      </c>
      <c r="F1" s="136" t="s">
        <v>95</v>
      </c>
      <c r="G1" s="219" t="s">
        <v>96</v>
      </c>
      <c r="H1" s="195">
        <v>44136</v>
      </c>
      <c r="I1" s="195">
        <v>44137</v>
      </c>
      <c r="J1" s="195">
        <v>44138</v>
      </c>
      <c r="K1" s="195">
        <v>44139</v>
      </c>
      <c r="L1" s="195">
        <v>44140</v>
      </c>
      <c r="M1" s="195">
        <v>44141</v>
      </c>
      <c r="N1" s="195">
        <v>44142</v>
      </c>
      <c r="O1" s="195">
        <v>44143</v>
      </c>
      <c r="P1" s="195">
        <v>44144</v>
      </c>
      <c r="Q1" s="195">
        <v>44145</v>
      </c>
      <c r="R1" s="195">
        <v>44146</v>
      </c>
      <c r="S1" s="195">
        <v>44147</v>
      </c>
      <c r="T1" s="195">
        <v>44148</v>
      </c>
      <c r="U1" s="195">
        <v>44149</v>
      </c>
      <c r="V1" s="195">
        <v>44150</v>
      </c>
      <c r="W1" s="195">
        <v>44151</v>
      </c>
      <c r="X1" s="195">
        <v>44152</v>
      </c>
      <c r="Y1" s="195">
        <v>44153</v>
      </c>
      <c r="Z1" s="195">
        <v>44154</v>
      </c>
      <c r="AA1" s="195">
        <v>44155</v>
      </c>
      <c r="AB1" s="195">
        <v>44156</v>
      </c>
      <c r="AC1" s="195">
        <v>44157</v>
      </c>
      <c r="AD1" s="195">
        <v>44158</v>
      </c>
      <c r="AE1" s="195">
        <v>44159</v>
      </c>
      <c r="AF1" s="195">
        <v>44160</v>
      </c>
      <c r="AG1" s="195">
        <v>44161</v>
      </c>
      <c r="AH1" s="195">
        <v>44162</v>
      </c>
      <c r="AI1" s="195">
        <v>44163</v>
      </c>
      <c r="AJ1" s="195">
        <v>44164</v>
      </c>
      <c r="AK1" s="195">
        <v>44165</v>
      </c>
      <c r="AL1" s="10" t="s">
        <v>73</v>
      </c>
      <c r="AM1" s="10" t="s">
        <v>74</v>
      </c>
      <c r="AN1" s="211" t="s">
        <v>75</v>
      </c>
    </row>
    <row r="2" spans="1:40" x14ac:dyDescent="0.25">
      <c r="A2" s="10">
        <v>1</v>
      </c>
      <c r="B2" s="11">
        <f>VLOOKUP($A2,Table2[[No]:[Date Student Last Attended Program
(mm/dd/yyyy)]],2,FALSE)</f>
        <v>0</v>
      </c>
      <c r="C2" s="11">
        <f>VLOOKUP($A2,Table2[[No]:[Date Student Last Attended Program
(mm/dd/yyyy)]],4,FALSE)</f>
        <v>0</v>
      </c>
      <c r="D2" s="11">
        <f>VLOOKUP($A2,Table2[[No]:[Date Student Last Attended Program
(mm/dd/yyyy)]],14,FALSE)</f>
        <v>0</v>
      </c>
      <c r="E2" s="207">
        <f>VLOOKUP($A2,Table2[[No]:[Date Student Last Attended Program
(mm/dd/yyyy)]],17,FALSE)</f>
        <v>0</v>
      </c>
      <c r="F2" s="207">
        <f>VLOOKUP($A2,Table2[[No]:[Date Student Last Attended Program
(mm/dd/yyyy)]],18,FALSE)</f>
        <v>0</v>
      </c>
      <c r="G2" s="209">
        <f>VLOOKUP($A2,Table2[[#All],[No]:[Which Group Does Student Participate In?
(optional)]],23,FALSE)</f>
        <v>0</v>
      </c>
      <c r="H2" s="29"/>
      <c r="I2" s="29"/>
      <c r="J2" s="29"/>
      <c r="K2" s="29"/>
      <c r="L2" s="29"/>
      <c r="M2" s="29"/>
      <c r="N2" s="29"/>
      <c r="O2" s="29"/>
      <c r="P2" s="29"/>
      <c r="Q2" s="29"/>
      <c r="R2" s="29"/>
      <c r="S2" s="9"/>
      <c r="T2" s="9"/>
      <c r="U2" s="9"/>
      <c r="V2" s="9"/>
      <c r="W2" s="9"/>
      <c r="X2" s="9"/>
      <c r="Y2" s="9"/>
      <c r="Z2" s="9"/>
      <c r="AA2" s="9"/>
      <c r="AB2" s="9"/>
      <c r="AC2" s="9"/>
      <c r="AD2" s="9"/>
      <c r="AE2" s="9"/>
      <c r="AF2" s="9"/>
      <c r="AG2" s="9"/>
      <c r="AH2" s="9"/>
      <c r="AI2" s="9"/>
      <c r="AJ2" s="9"/>
      <c r="AK2" s="9"/>
      <c r="AL2" s="11">
        <f t="shared" ref="AL2:AL65" si="0">COUNTIF(H2:AK2,"1")</f>
        <v>0</v>
      </c>
      <c r="AM2" s="11">
        <f t="shared" ref="AM2:AM65" si="1">COUNTIFS(H2:AK2,"1")+COUNTIF(H2:AK2,"0")</f>
        <v>0</v>
      </c>
      <c r="AN2" s="47" t="e">
        <f t="shared" ref="AN2:AN65" si="2">AL2/AM2</f>
        <v>#DIV/0!</v>
      </c>
    </row>
    <row r="3" spans="1:40" x14ac:dyDescent="0.25">
      <c r="A3" s="10">
        <v>2</v>
      </c>
      <c r="B3" s="11">
        <f>VLOOKUP($A3,Table2[[No]:[Date Student Last Attended Program
(mm/dd/yyyy)]],2,FALSE)</f>
        <v>0</v>
      </c>
      <c r="C3" s="11">
        <f>VLOOKUP($A3,Table2[[No]:[Date Student Last Attended Program
(mm/dd/yyyy)]],4,FALSE)</f>
        <v>0</v>
      </c>
      <c r="D3" s="11">
        <f>VLOOKUP($A3,Table2[[No]:[Date Student Last Attended Program
(mm/dd/yyyy)]],14,FALSE)</f>
        <v>0</v>
      </c>
      <c r="E3" s="207">
        <f>VLOOKUP($A3,Table2[[No]:[Date Student Last Attended Program
(mm/dd/yyyy)]],17,FALSE)</f>
        <v>0</v>
      </c>
      <c r="F3" s="207">
        <f>VLOOKUP($A3,Table2[[No]:[Date Student Last Attended Program
(mm/dd/yyyy)]],18,FALSE)</f>
        <v>0</v>
      </c>
      <c r="G3" s="209">
        <f>VLOOKUP($A3,Table2[[#All],[No]:[Which Group Does Student Participate In?
(optional)]],23,FALSE)</f>
        <v>0</v>
      </c>
      <c r="H3" s="29"/>
      <c r="I3" s="29"/>
      <c r="J3" s="29"/>
      <c r="K3" s="29"/>
      <c r="L3" s="29"/>
      <c r="M3" s="29"/>
      <c r="N3" s="29"/>
      <c r="O3" s="29"/>
      <c r="P3" s="29"/>
      <c r="Q3" s="29"/>
      <c r="R3" s="29"/>
      <c r="S3" s="9"/>
      <c r="T3" s="9"/>
      <c r="U3" s="9"/>
      <c r="V3" s="9"/>
      <c r="W3" s="9"/>
      <c r="X3" s="9"/>
      <c r="Y3" s="9"/>
      <c r="Z3" s="9"/>
      <c r="AA3" s="9"/>
      <c r="AB3" s="9"/>
      <c r="AC3" s="9"/>
      <c r="AD3" s="9"/>
      <c r="AE3" s="9"/>
      <c r="AF3" s="9"/>
      <c r="AG3" s="9"/>
      <c r="AH3" s="9"/>
      <c r="AI3" s="9"/>
      <c r="AJ3" s="9"/>
      <c r="AK3" s="9"/>
      <c r="AL3" s="11">
        <f t="shared" si="0"/>
        <v>0</v>
      </c>
      <c r="AM3" s="11">
        <f t="shared" si="1"/>
        <v>0</v>
      </c>
      <c r="AN3" s="47" t="e">
        <f t="shared" si="2"/>
        <v>#DIV/0!</v>
      </c>
    </row>
    <row r="4" spans="1:40" x14ac:dyDescent="0.25">
      <c r="A4" s="10">
        <v>3</v>
      </c>
      <c r="B4" s="11">
        <f>VLOOKUP($A4,Table2[[No]:[Date Student Last Attended Program
(mm/dd/yyyy)]],2,FALSE)</f>
        <v>0</v>
      </c>
      <c r="C4" s="11">
        <f>VLOOKUP($A4,Table2[[No]:[Date Student Last Attended Program
(mm/dd/yyyy)]],4,FALSE)</f>
        <v>0</v>
      </c>
      <c r="D4" s="11">
        <f>VLOOKUP($A4,Table2[[No]:[Date Student Last Attended Program
(mm/dd/yyyy)]],14,FALSE)</f>
        <v>0</v>
      </c>
      <c r="E4" s="207">
        <f>VLOOKUP($A4,Table2[[No]:[Date Student Last Attended Program
(mm/dd/yyyy)]],17,FALSE)</f>
        <v>0</v>
      </c>
      <c r="F4" s="207">
        <f>VLOOKUP($A4,Table2[[No]:[Date Student Last Attended Program
(mm/dd/yyyy)]],18,FALSE)</f>
        <v>0</v>
      </c>
      <c r="G4" s="209">
        <f>VLOOKUP($A4,Table2[[#All],[No]:[Which Group Does Student Participate In?
(optional)]],23,FALSE)</f>
        <v>0</v>
      </c>
      <c r="H4" s="29"/>
      <c r="I4" s="29"/>
      <c r="J4" s="29"/>
      <c r="K4" s="29"/>
      <c r="L4" s="29"/>
      <c r="M4" s="29"/>
      <c r="N4" s="29"/>
      <c r="O4" s="29"/>
      <c r="P4" s="29"/>
      <c r="Q4" s="29"/>
      <c r="R4" s="29"/>
      <c r="S4" s="9"/>
      <c r="T4" s="9"/>
      <c r="U4" s="9"/>
      <c r="V4" s="9"/>
      <c r="W4" s="9"/>
      <c r="X4" s="9"/>
      <c r="Y4" s="9"/>
      <c r="Z4" s="9"/>
      <c r="AA4" s="9"/>
      <c r="AB4" s="9"/>
      <c r="AC4" s="9"/>
      <c r="AD4" s="9"/>
      <c r="AE4" s="9"/>
      <c r="AF4" s="9"/>
      <c r="AG4" s="9"/>
      <c r="AH4" s="9"/>
      <c r="AI4" s="9"/>
      <c r="AJ4" s="9"/>
      <c r="AK4" s="9"/>
      <c r="AL4" s="11">
        <f t="shared" si="0"/>
        <v>0</v>
      </c>
      <c r="AM4" s="11">
        <f t="shared" si="1"/>
        <v>0</v>
      </c>
      <c r="AN4" s="47" t="e">
        <f t="shared" si="2"/>
        <v>#DIV/0!</v>
      </c>
    </row>
    <row r="5" spans="1:40" x14ac:dyDescent="0.25">
      <c r="A5" s="10">
        <v>4</v>
      </c>
      <c r="B5" s="11">
        <f>VLOOKUP($A5,Table2[[No]:[Date Student Last Attended Program
(mm/dd/yyyy)]],2,FALSE)</f>
        <v>0</v>
      </c>
      <c r="C5" s="11">
        <f>VLOOKUP($A5,Table2[[No]:[Date Student Last Attended Program
(mm/dd/yyyy)]],4,FALSE)</f>
        <v>0</v>
      </c>
      <c r="D5" s="11">
        <f>VLOOKUP($A5,Table2[[No]:[Date Student Last Attended Program
(mm/dd/yyyy)]],14,FALSE)</f>
        <v>0</v>
      </c>
      <c r="E5" s="207">
        <f>VLOOKUP($A5,Table2[[No]:[Date Student Last Attended Program
(mm/dd/yyyy)]],17,FALSE)</f>
        <v>0</v>
      </c>
      <c r="F5" s="207">
        <f>VLOOKUP($A5,Table2[[No]:[Date Student Last Attended Program
(mm/dd/yyyy)]],18,FALSE)</f>
        <v>0</v>
      </c>
      <c r="G5" s="209">
        <f>VLOOKUP($A5,Table2[[#All],[No]:[Which Group Does Student Participate In?
(optional)]],23,FALSE)</f>
        <v>0</v>
      </c>
      <c r="H5" s="29"/>
      <c r="I5" s="29"/>
      <c r="J5" s="29"/>
      <c r="K5" s="29"/>
      <c r="L5" s="29"/>
      <c r="M5" s="29"/>
      <c r="N5" s="29"/>
      <c r="O5" s="29"/>
      <c r="P5" s="29"/>
      <c r="Q5" s="29"/>
      <c r="R5" s="29"/>
      <c r="S5" s="9"/>
      <c r="T5" s="9"/>
      <c r="U5" s="9"/>
      <c r="V5" s="9"/>
      <c r="W5" s="9"/>
      <c r="X5" s="9"/>
      <c r="Y5" s="9"/>
      <c r="Z5" s="9"/>
      <c r="AA5" s="9"/>
      <c r="AB5" s="9"/>
      <c r="AC5" s="9"/>
      <c r="AD5" s="9"/>
      <c r="AE5" s="9"/>
      <c r="AF5" s="9"/>
      <c r="AG5" s="9"/>
      <c r="AH5" s="9"/>
      <c r="AI5" s="9"/>
      <c r="AJ5" s="9"/>
      <c r="AK5" s="9"/>
      <c r="AL5" s="11">
        <f t="shared" si="0"/>
        <v>0</v>
      </c>
      <c r="AM5" s="11">
        <f t="shared" si="1"/>
        <v>0</v>
      </c>
      <c r="AN5" s="47" t="e">
        <f t="shared" si="2"/>
        <v>#DIV/0!</v>
      </c>
    </row>
    <row r="6" spans="1:40" x14ac:dyDescent="0.25">
      <c r="A6" s="10">
        <v>5</v>
      </c>
      <c r="B6" s="11">
        <f>VLOOKUP($A6,Table2[[No]:[Date Student Last Attended Program
(mm/dd/yyyy)]],2,FALSE)</f>
        <v>0</v>
      </c>
      <c r="C6" s="11">
        <f>VLOOKUP($A6,Table2[[No]:[Date Student Last Attended Program
(mm/dd/yyyy)]],4,FALSE)</f>
        <v>0</v>
      </c>
      <c r="D6" s="11">
        <f>VLOOKUP($A6,Table2[[No]:[Date Student Last Attended Program
(mm/dd/yyyy)]],14,FALSE)</f>
        <v>0</v>
      </c>
      <c r="E6" s="207">
        <f>VLOOKUP($A6,Table2[[No]:[Date Student Last Attended Program
(mm/dd/yyyy)]],17,FALSE)</f>
        <v>0</v>
      </c>
      <c r="F6" s="207">
        <f>VLOOKUP($A6,Table2[[No]:[Date Student Last Attended Program
(mm/dd/yyyy)]],18,FALSE)</f>
        <v>0</v>
      </c>
      <c r="G6" s="209">
        <f>VLOOKUP($A6,Table2[[#All],[No]:[Which Group Does Student Participate In?
(optional)]],23,FALSE)</f>
        <v>0</v>
      </c>
      <c r="H6" s="29"/>
      <c r="I6" s="29"/>
      <c r="J6" s="29"/>
      <c r="K6" s="29"/>
      <c r="L6" s="29"/>
      <c r="M6" s="29"/>
      <c r="N6" s="29"/>
      <c r="O6" s="29"/>
      <c r="P6" s="29"/>
      <c r="Q6" s="29"/>
      <c r="R6" s="29"/>
      <c r="S6" s="9"/>
      <c r="T6" s="9"/>
      <c r="U6" s="9"/>
      <c r="V6" s="9"/>
      <c r="W6" s="9"/>
      <c r="X6" s="9"/>
      <c r="Y6" s="9"/>
      <c r="Z6" s="9"/>
      <c r="AA6" s="9"/>
      <c r="AB6" s="9"/>
      <c r="AC6" s="9"/>
      <c r="AD6" s="9"/>
      <c r="AE6" s="9"/>
      <c r="AF6" s="9"/>
      <c r="AG6" s="9"/>
      <c r="AH6" s="9"/>
      <c r="AI6" s="9"/>
      <c r="AJ6" s="9"/>
      <c r="AK6" s="9"/>
      <c r="AL6" s="11">
        <f t="shared" si="0"/>
        <v>0</v>
      </c>
      <c r="AM6" s="11">
        <f t="shared" si="1"/>
        <v>0</v>
      </c>
      <c r="AN6" s="47" t="e">
        <f t="shared" si="2"/>
        <v>#DIV/0!</v>
      </c>
    </row>
    <row r="7" spans="1:40" x14ac:dyDescent="0.25">
      <c r="A7" s="10">
        <v>6</v>
      </c>
      <c r="B7" s="11">
        <f>VLOOKUP($A7,Table2[[No]:[Date Student Last Attended Program
(mm/dd/yyyy)]],2,FALSE)</f>
        <v>0</v>
      </c>
      <c r="C7" s="11">
        <f>VLOOKUP($A7,Table2[[No]:[Date Student Last Attended Program
(mm/dd/yyyy)]],4,FALSE)</f>
        <v>0</v>
      </c>
      <c r="D7" s="11">
        <f>VLOOKUP($A7,Table2[[No]:[Date Student Last Attended Program
(mm/dd/yyyy)]],14,FALSE)</f>
        <v>0</v>
      </c>
      <c r="E7" s="207">
        <f>VLOOKUP($A7,Table2[[No]:[Date Student Last Attended Program
(mm/dd/yyyy)]],17,FALSE)</f>
        <v>0</v>
      </c>
      <c r="F7" s="207">
        <f>VLOOKUP($A7,Table2[[No]:[Date Student Last Attended Program
(mm/dd/yyyy)]],18,FALSE)</f>
        <v>0</v>
      </c>
      <c r="G7" s="209">
        <f>VLOOKUP($A7,Table2[[#All],[No]:[Which Group Does Student Participate In?
(optional)]],23,FALSE)</f>
        <v>0</v>
      </c>
      <c r="H7" s="29"/>
      <c r="I7" s="29"/>
      <c r="J7" s="29"/>
      <c r="K7" s="29"/>
      <c r="L7" s="29"/>
      <c r="M7" s="29"/>
      <c r="N7" s="29"/>
      <c r="O7" s="29"/>
      <c r="P7" s="29"/>
      <c r="Q7" s="29"/>
      <c r="R7" s="29"/>
      <c r="S7" s="9"/>
      <c r="T7" s="9"/>
      <c r="U7" s="9"/>
      <c r="V7" s="9"/>
      <c r="W7" s="9"/>
      <c r="X7" s="9"/>
      <c r="Y7" s="9"/>
      <c r="Z7" s="9"/>
      <c r="AA7" s="9"/>
      <c r="AB7" s="9"/>
      <c r="AC7" s="9"/>
      <c r="AD7" s="9"/>
      <c r="AE7" s="9"/>
      <c r="AF7" s="9"/>
      <c r="AG7" s="9"/>
      <c r="AH7" s="9"/>
      <c r="AI7" s="9"/>
      <c r="AJ7" s="9"/>
      <c r="AK7" s="9"/>
      <c r="AL7" s="11">
        <f t="shared" si="0"/>
        <v>0</v>
      </c>
      <c r="AM7" s="11">
        <f t="shared" si="1"/>
        <v>0</v>
      </c>
      <c r="AN7" s="47" t="e">
        <f t="shared" si="2"/>
        <v>#DIV/0!</v>
      </c>
    </row>
    <row r="8" spans="1:40" x14ac:dyDescent="0.25">
      <c r="A8" s="10">
        <v>7</v>
      </c>
      <c r="B8" s="11">
        <f>VLOOKUP($A8,Table2[[No]:[Date Student Last Attended Program
(mm/dd/yyyy)]],2,FALSE)</f>
        <v>0</v>
      </c>
      <c r="C8" s="11">
        <f>VLOOKUP($A8,Table2[[No]:[Date Student Last Attended Program
(mm/dd/yyyy)]],4,FALSE)</f>
        <v>0</v>
      </c>
      <c r="D8" s="11">
        <f>VLOOKUP($A8,Table2[[No]:[Date Student Last Attended Program
(mm/dd/yyyy)]],14,FALSE)</f>
        <v>0</v>
      </c>
      <c r="E8" s="207">
        <f>VLOOKUP($A8,Table2[[No]:[Date Student Last Attended Program
(mm/dd/yyyy)]],17,FALSE)</f>
        <v>0</v>
      </c>
      <c r="F8" s="207">
        <f>VLOOKUP($A8,Table2[[No]:[Date Student Last Attended Program
(mm/dd/yyyy)]],18,FALSE)</f>
        <v>0</v>
      </c>
      <c r="G8" s="209">
        <f>VLOOKUP($A8,Table2[[#All],[No]:[Which Group Does Student Participate In?
(optional)]],23,FALSE)</f>
        <v>0</v>
      </c>
      <c r="H8" s="29"/>
      <c r="I8" s="29"/>
      <c r="J8" s="29"/>
      <c r="K8" s="29"/>
      <c r="L8" s="29"/>
      <c r="M8" s="29"/>
      <c r="N8" s="29"/>
      <c r="O8" s="29"/>
      <c r="P8" s="29"/>
      <c r="Q8" s="29"/>
      <c r="R8" s="29"/>
      <c r="S8" s="9"/>
      <c r="T8" s="9"/>
      <c r="U8" s="9"/>
      <c r="V8" s="9"/>
      <c r="W8" s="9"/>
      <c r="X8" s="9"/>
      <c r="Y8" s="9"/>
      <c r="Z8" s="9"/>
      <c r="AA8" s="9"/>
      <c r="AB8" s="9"/>
      <c r="AC8" s="9"/>
      <c r="AD8" s="9"/>
      <c r="AE8" s="9"/>
      <c r="AF8" s="9"/>
      <c r="AG8" s="9"/>
      <c r="AH8" s="9"/>
      <c r="AI8" s="9"/>
      <c r="AJ8" s="9"/>
      <c r="AK8" s="9"/>
      <c r="AL8" s="11">
        <f t="shared" si="0"/>
        <v>0</v>
      </c>
      <c r="AM8" s="11">
        <f t="shared" si="1"/>
        <v>0</v>
      </c>
      <c r="AN8" s="47" t="e">
        <f t="shared" si="2"/>
        <v>#DIV/0!</v>
      </c>
    </row>
    <row r="9" spans="1:40" x14ac:dyDescent="0.25">
      <c r="A9" s="10">
        <v>8</v>
      </c>
      <c r="B9" s="11">
        <f>VLOOKUP($A9,Table2[[No]:[Date Student Last Attended Program
(mm/dd/yyyy)]],2,FALSE)</f>
        <v>0</v>
      </c>
      <c r="C9" s="11">
        <f>VLOOKUP($A9,Table2[[No]:[Date Student Last Attended Program
(mm/dd/yyyy)]],4,FALSE)</f>
        <v>0</v>
      </c>
      <c r="D9" s="11">
        <f>VLOOKUP($A9,Table2[[No]:[Date Student Last Attended Program
(mm/dd/yyyy)]],14,FALSE)</f>
        <v>0</v>
      </c>
      <c r="E9" s="207">
        <f>VLOOKUP($A9,Table2[[No]:[Date Student Last Attended Program
(mm/dd/yyyy)]],17,FALSE)</f>
        <v>0</v>
      </c>
      <c r="F9" s="207">
        <f>VLOOKUP($A9,Table2[[No]:[Date Student Last Attended Program
(mm/dd/yyyy)]],18,FALSE)</f>
        <v>0</v>
      </c>
      <c r="G9" s="209">
        <f>VLOOKUP($A9,Table2[[#All],[No]:[Which Group Does Student Participate In?
(optional)]],23,FALSE)</f>
        <v>0</v>
      </c>
      <c r="H9" s="29"/>
      <c r="I9" s="29"/>
      <c r="J9" s="29"/>
      <c r="K9" s="29"/>
      <c r="L9" s="29"/>
      <c r="M9" s="29"/>
      <c r="N9" s="29"/>
      <c r="O9" s="29"/>
      <c r="P9" s="29"/>
      <c r="Q9" s="29"/>
      <c r="R9" s="29"/>
      <c r="S9" s="9"/>
      <c r="T9" s="9"/>
      <c r="U9" s="9"/>
      <c r="V9" s="9"/>
      <c r="W9" s="9"/>
      <c r="X9" s="9"/>
      <c r="Y9" s="9"/>
      <c r="Z9" s="9"/>
      <c r="AA9" s="9"/>
      <c r="AB9" s="9"/>
      <c r="AC9" s="9"/>
      <c r="AD9" s="9"/>
      <c r="AE9" s="9"/>
      <c r="AF9" s="9"/>
      <c r="AG9" s="9"/>
      <c r="AH9" s="9"/>
      <c r="AI9" s="9"/>
      <c r="AJ9" s="9"/>
      <c r="AK9" s="9"/>
      <c r="AL9" s="11">
        <f t="shared" si="0"/>
        <v>0</v>
      </c>
      <c r="AM9" s="11">
        <f t="shared" si="1"/>
        <v>0</v>
      </c>
      <c r="AN9" s="47" t="e">
        <f t="shared" si="2"/>
        <v>#DIV/0!</v>
      </c>
    </row>
    <row r="10" spans="1:40" x14ac:dyDescent="0.25">
      <c r="A10" s="10">
        <v>9</v>
      </c>
      <c r="B10" s="11">
        <f>VLOOKUP($A10,Table2[[No]:[Date Student Last Attended Program
(mm/dd/yyyy)]],2,FALSE)</f>
        <v>0</v>
      </c>
      <c r="C10" s="11">
        <f>VLOOKUP($A10,Table2[[No]:[Date Student Last Attended Program
(mm/dd/yyyy)]],4,FALSE)</f>
        <v>0</v>
      </c>
      <c r="D10" s="11">
        <f>VLOOKUP($A10,Table2[[No]:[Date Student Last Attended Program
(mm/dd/yyyy)]],14,FALSE)</f>
        <v>0</v>
      </c>
      <c r="E10" s="207">
        <f>VLOOKUP($A10,Table2[[No]:[Date Student Last Attended Program
(mm/dd/yyyy)]],17,FALSE)</f>
        <v>0</v>
      </c>
      <c r="F10" s="207">
        <f>VLOOKUP($A10,Table2[[No]:[Date Student Last Attended Program
(mm/dd/yyyy)]],18,FALSE)</f>
        <v>0</v>
      </c>
      <c r="G10" s="209">
        <f>VLOOKUP($A10,Table2[[#All],[No]:[Which Group Does Student Participate In?
(optional)]],23,FALSE)</f>
        <v>0</v>
      </c>
      <c r="H10" s="29"/>
      <c r="I10" s="29"/>
      <c r="J10" s="29"/>
      <c r="K10" s="29"/>
      <c r="L10" s="29"/>
      <c r="M10" s="29"/>
      <c r="N10" s="29"/>
      <c r="O10" s="29"/>
      <c r="P10" s="29"/>
      <c r="Q10" s="29"/>
      <c r="R10" s="29"/>
      <c r="S10" s="9"/>
      <c r="T10" s="9"/>
      <c r="U10" s="9"/>
      <c r="V10" s="9"/>
      <c r="W10" s="9"/>
      <c r="X10" s="9"/>
      <c r="Y10" s="9"/>
      <c r="Z10" s="9"/>
      <c r="AA10" s="9"/>
      <c r="AB10" s="9"/>
      <c r="AC10" s="9"/>
      <c r="AD10" s="9"/>
      <c r="AE10" s="9"/>
      <c r="AF10" s="9"/>
      <c r="AG10" s="9"/>
      <c r="AH10" s="9"/>
      <c r="AI10" s="9"/>
      <c r="AJ10" s="9"/>
      <c r="AK10" s="9"/>
      <c r="AL10" s="11">
        <f t="shared" si="0"/>
        <v>0</v>
      </c>
      <c r="AM10" s="11">
        <f t="shared" si="1"/>
        <v>0</v>
      </c>
      <c r="AN10" s="47" t="e">
        <f t="shared" si="2"/>
        <v>#DIV/0!</v>
      </c>
    </row>
    <row r="11" spans="1:40" x14ac:dyDescent="0.25">
      <c r="A11" s="10">
        <v>10</v>
      </c>
      <c r="B11" s="11">
        <f>VLOOKUP($A11,Table2[[No]:[Date Student Last Attended Program
(mm/dd/yyyy)]],2,FALSE)</f>
        <v>0</v>
      </c>
      <c r="C11" s="11">
        <f>VLOOKUP($A11,Table2[[No]:[Date Student Last Attended Program
(mm/dd/yyyy)]],4,FALSE)</f>
        <v>0</v>
      </c>
      <c r="D11" s="11">
        <f>VLOOKUP($A11,Table2[[No]:[Date Student Last Attended Program
(mm/dd/yyyy)]],14,FALSE)</f>
        <v>0</v>
      </c>
      <c r="E11" s="207">
        <f>VLOOKUP($A11,Table2[[No]:[Date Student Last Attended Program
(mm/dd/yyyy)]],17,FALSE)</f>
        <v>0</v>
      </c>
      <c r="F11" s="207">
        <f>VLOOKUP($A11,Table2[[No]:[Date Student Last Attended Program
(mm/dd/yyyy)]],18,FALSE)</f>
        <v>0</v>
      </c>
      <c r="G11" s="209">
        <f>VLOOKUP($A11,Table2[[#All],[No]:[Which Group Does Student Participate In?
(optional)]],23,FALSE)</f>
        <v>0</v>
      </c>
      <c r="H11" s="29"/>
      <c r="I11" s="29"/>
      <c r="J11" s="29"/>
      <c r="K11" s="29"/>
      <c r="L11" s="29"/>
      <c r="M11" s="29"/>
      <c r="N11" s="29"/>
      <c r="O11" s="29"/>
      <c r="P11" s="29"/>
      <c r="Q11" s="29"/>
      <c r="R11" s="29"/>
      <c r="S11" s="9"/>
      <c r="T11" s="9"/>
      <c r="U11" s="9"/>
      <c r="V11" s="9"/>
      <c r="W11" s="9"/>
      <c r="X11" s="9"/>
      <c r="Y11" s="9"/>
      <c r="Z11" s="9"/>
      <c r="AA11" s="9"/>
      <c r="AB11" s="9"/>
      <c r="AC11" s="9"/>
      <c r="AD11" s="9"/>
      <c r="AE11" s="9"/>
      <c r="AF11" s="9"/>
      <c r="AG11" s="9"/>
      <c r="AH11" s="9"/>
      <c r="AI11" s="9"/>
      <c r="AJ11" s="9"/>
      <c r="AK11" s="9"/>
      <c r="AL11" s="11">
        <f t="shared" si="0"/>
        <v>0</v>
      </c>
      <c r="AM11" s="11">
        <f t="shared" si="1"/>
        <v>0</v>
      </c>
      <c r="AN11" s="47" t="e">
        <f t="shared" si="2"/>
        <v>#DIV/0!</v>
      </c>
    </row>
    <row r="12" spans="1:40" x14ac:dyDescent="0.25">
      <c r="A12" s="10">
        <v>11</v>
      </c>
      <c r="B12" s="11">
        <f>VLOOKUP($A12,Table2[[No]:[Date Student Last Attended Program
(mm/dd/yyyy)]],2,FALSE)</f>
        <v>0</v>
      </c>
      <c r="C12" s="11">
        <f>VLOOKUP($A12,Table2[[No]:[Date Student Last Attended Program
(mm/dd/yyyy)]],4,FALSE)</f>
        <v>0</v>
      </c>
      <c r="D12" s="11">
        <f>VLOOKUP($A12,Table2[[No]:[Date Student Last Attended Program
(mm/dd/yyyy)]],14,FALSE)</f>
        <v>0</v>
      </c>
      <c r="E12" s="207">
        <f>VLOOKUP($A12,Table2[[No]:[Date Student Last Attended Program
(mm/dd/yyyy)]],17,FALSE)</f>
        <v>0</v>
      </c>
      <c r="F12" s="207">
        <f>VLOOKUP($A12,Table2[[No]:[Date Student Last Attended Program
(mm/dd/yyyy)]],18,FALSE)</f>
        <v>0</v>
      </c>
      <c r="G12" s="209">
        <f>VLOOKUP($A12,Table2[[#All],[No]:[Which Group Does Student Participate In?
(optional)]],23,FALSE)</f>
        <v>0</v>
      </c>
      <c r="H12" s="29"/>
      <c r="I12" s="29"/>
      <c r="J12" s="29"/>
      <c r="K12" s="29"/>
      <c r="L12" s="29"/>
      <c r="M12" s="29"/>
      <c r="N12" s="29"/>
      <c r="O12" s="29"/>
      <c r="P12" s="29"/>
      <c r="Q12" s="29"/>
      <c r="R12" s="29"/>
      <c r="S12" s="9"/>
      <c r="T12" s="9"/>
      <c r="U12" s="9"/>
      <c r="V12" s="9"/>
      <c r="W12" s="9"/>
      <c r="X12" s="9"/>
      <c r="Y12" s="9"/>
      <c r="Z12" s="9"/>
      <c r="AA12" s="9"/>
      <c r="AB12" s="9"/>
      <c r="AC12" s="9"/>
      <c r="AD12" s="9"/>
      <c r="AE12" s="9"/>
      <c r="AF12" s="9"/>
      <c r="AG12" s="9"/>
      <c r="AH12" s="9"/>
      <c r="AI12" s="9"/>
      <c r="AJ12" s="9"/>
      <c r="AK12" s="9"/>
      <c r="AL12" s="11">
        <f t="shared" si="0"/>
        <v>0</v>
      </c>
      <c r="AM12" s="11">
        <f t="shared" si="1"/>
        <v>0</v>
      </c>
      <c r="AN12" s="47" t="e">
        <f t="shared" si="2"/>
        <v>#DIV/0!</v>
      </c>
    </row>
    <row r="13" spans="1:40" x14ac:dyDescent="0.25">
      <c r="A13" s="10">
        <v>12</v>
      </c>
      <c r="B13" s="11">
        <f>VLOOKUP($A13,Table2[[No]:[Date Student Last Attended Program
(mm/dd/yyyy)]],2,FALSE)</f>
        <v>0</v>
      </c>
      <c r="C13" s="11">
        <f>VLOOKUP($A13,Table2[[No]:[Date Student Last Attended Program
(mm/dd/yyyy)]],4,FALSE)</f>
        <v>0</v>
      </c>
      <c r="D13" s="11">
        <f>VLOOKUP($A13,Table2[[No]:[Date Student Last Attended Program
(mm/dd/yyyy)]],14,FALSE)</f>
        <v>0</v>
      </c>
      <c r="E13" s="207">
        <f>VLOOKUP($A13,Table2[[No]:[Date Student Last Attended Program
(mm/dd/yyyy)]],17,FALSE)</f>
        <v>0</v>
      </c>
      <c r="F13" s="207">
        <f>VLOOKUP($A13,Table2[[No]:[Date Student Last Attended Program
(mm/dd/yyyy)]],18,FALSE)</f>
        <v>0</v>
      </c>
      <c r="G13" s="209">
        <f>VLOOKUP($A13,Table2[[#All],[No]:[Which Group Does Student Participate In?
(optional)]],23,FALSE)</f>
        <v>0</v>
      </c>
      <c r="H13" s="29"/>
      <c r="I13" s="29"/>
      <c r="J13" s="29"/>
      <c r="K13" s="29"/>
      <c r="L13" s="29"/>
      <c r="M13" s="29"/>
      <c r="N13" s="29"/>
      <c r="O13" s="29"/>
      <c r="P13" s="29"/>
      <c r="Q13" s="29"/>
      <c r="R13" s="29"/>
      <c r="S13" s="9"/>
      <c r="T13" s="9"/>
      <c r="U13" s="9"/>
      <c r="V13" s="9"/>
      <c r="W13" s="9"/>
      <c r="X13" s="9"/>
      <c r="Y13" s="9"/>
      <c r="Z13" s="9"/>
      <c r="AA13" s="9"/>
      <c r="AB13" s="9"/>
      <c r="AC13" s="9"/>
      <c r="AD13" s="9"/>
      <c r="AE13" s="9"/>
      <c r="AF13" s="9"/>
      <c r="AG13" s="9"/>
      <c r="AH13" s="9"/>
      <c r="AI13" s="9"/>
      <c r="AJ13" s="9"/>
      <c r="AK13" s="9"/>
      <c r="AL13" s="11">
        <f t="shared" si="0"/>
        <v>0</v>
      </c>
      <c r="AM13" s="11">
        <f t="shared" si="1"/>
        <v>0</v>
      </c>
      <c r="AN13" s="47" t="e">
        <f t="shared" si="2"/>
        <v>#DIV/0!</v>
      </c>
    </row>
    <row r="14" spans="1:40" x14ac:dyDescent="0.25">
      <c r="A14" s="10">
        <v>13</v>
      </c>
      <c r="B14" s="11">
        <f>VLOOKUP($A14,Table2[[No]:[Date Student Last Attended Program
(mm/dd/yyyy)]],2,FALSE)</f>
        <v>0</v>
      </c>
      <c r="C14" s="11">
        <f>VLOOKUP($A14,Table2[[No]:[Date Student Last Attended Program
(mm/dd/yyyy)]],4,FALSE)</f>
        <v>0</v>
      </c>
      <c r="D14" s="11">
        <f>VLOOKUP($A14,Table2[[No]:[Date Student Last Attended Program
(mm/dd/yyyy)]],14,FALSE)</f>
        <v>0</v>
      </c>
      <c r="E14" s="207">
        <f>VLOOKUP($A14,Table2[[No]:[Date Student Last Attended Program
(mm/dd/yyyy)]],17,FALSE)</f>
        <v>0</v>
      </c>
      <c r="F14" s="207">
        <f>VLOOKUP($A14,Table2[[No]:[Date Student Last Attended Program
(mm/dd/yyyy)]],18,FALSE)</f>
        <v>0</v>
      </c>
      <c r="G14" s="209">
        <f>VLOOKUP($A14,Table2[[#All],[No]:[Which Group Does Student Participate In?
(optional)]],23,FALSE)</f>
        <v>0</v>
      </c>
      <c r="H14" s="29"/>
      <c r="I14" s="29"/>
      <c r="J14" s="29"/>
      <c r="K14" s="29"/>
      <c r="L14" s="29"/>
      <c r="M14" s="29"/>
      <c r="N14" s="29"/>
      <c r="O14" s="29"/>
      <c r="P14" s="29"/>
      <c r="Q14" s="29"/>
      <c r="R14" s="29"/>
      <c r="S14" s="9"/>
      <c r="T14" s="9"/>
      <c r="U14" s="9"/>
      <c r="V14" s="9"/>
      <c r="W14" s="9"/>
      <c r="X14" s="9"/>
      <c r="Y14" s="9"/>
      <c r="Z14" s="9"/>
      <c r="AA14" s="9"/>
      <c r="AB14" s="9"/>
      <c r="AC14" s="9"/>
      <c r="AD14" s="9"/>
      <c r="AE14" s="9"/>
      <c r="AF14" s="9"/>
      <c r="AG14" s="9"/>
      <c r="AH14" s="9"/>
      <c r="AI14" s="9"/>
      <c r="AJ14" s="9"/>
      <c r="AK14" s="9"/>
      <c r="AL14" s="11">
        <f t="shared" si="0"/>
        <v>0</v>
      </c>
      <c r="AM14" s="11">
        <f t="shared" si="1"/>
        <v>0</v>
      </c>
      <c r="AN14" s="47" t="e">
        <f t="shared" si="2"/>
        <v>#DIV/0!</v>
      </c>
    </row>
    <row r="15" spans="1:40" x14ac:dyDescent="0.25">
      <c r="A15" s="10">
        <v>14</v>
      </c>
      <c r="B15" s="11">
        <f>VLOOKUP($A15,Table2[[No]:[Date Student Last Attended Program
(mm/dd/yyyy)]],2,FALSE)</f>
        <v>0</v>
      </c>
      <c r="C15" s="11">
        <f>VLOOKUP($A15,Table2[[No]:[Date Student Last Attended Program
(mm/dd/yyyy)]],4,FALSE)</f>
        <v>0</v>
      </c>
      <c r="D15" s="11">
        <f>VLOOKUP($A15,Table2[[No]:[Date Student Last Attended Program
(mm/dd/yyyy)]],14,FALSE)</f>
        <v>0</v>
      </c>
      <c r="E15" s="207">
        <f>VLOOKUP($A15,Table2[[No]:[Date Student Last Attended Program
(mm/dd/yyyy)]],17,FALSE)</f>
        <v>0</v>
      </c>
      <c r="F15" s="207">
        <f>VLOOKUP($A15,Table2[[No]:[Date Student Last Attended Program
(mm/dd/yyyy)]],18,FALSE)</f>
        <v>0</v>
      </c>
      <c r="G15" s="209">
        <f>VLOOKUP($A15,Table2[[#All],[No]:[Which Group Does Student Participate In?
(optional)]],23,FALSE)</f>
        <v>0</v>
      </c>
      <c r="H15" s="29"/>
      <c r="I15" s="29"/>
      <c r="J15" s="29"/>
      <c r="K15" s="29"/>
      <c r="L15" s="29"/>
      <c r="M15" s="29"/>
      <c r="N15" s="29"/>
      <c r="O15" s="29"/>
      <c r="P15" s="29"/>
      <c r="Q15" s="29"/>
      <c r="R15" s="29"/>
      <c r="S15" s="9"/>
      <c r="T15" s="9"/>
      <c r="U15" s="9"/>
      <c r="V15" s="9"/>
      <c r="W15" s="9"/>
      <c r="X15" s="9"/>
      <c r="Y15" s="9"/>
      <c r="Z15" s="9"/>
      <c r="AA15" s="9"/>
      <c r="AB15" s="9"/>
      <c r="AC15" s="9"/>
      <c r="AD15" s="9"/>
      <c r="AE15" s="9"/>
      <c r="AF15" s="9"/>
      <c r="AG15" s="9"/>
      <c r="AH15" s="9"/>
      <c r="AI15" s="9"/>
      <c r="AJ15" s="9"/>
      <c r="AK15" s="9"/>
      <c r="AL15" s="11">
        <f t="shared" si="0"/>
        <v>0</v>
      </c>
      <c r="AM15" s="11">
        <f t="shared" si="1"/>
        <v>0</v>
      </c>
      <c r="AN15" s="47" t="e">
        <f t="shared" si="2"/>
        <v>#DIV/0!</v>
      </c>
    </row>
    <row r="16" spans="1:40" x14ac:dyDescent="0.25">
      <c r="A16" s="10">
        <v>15</v>
      </c>
      <c r="B16" s="11">
        <f>VLOOKUP($A16,Table2[[No]:[Date Student Last Attended Program
(mm/dd/yyyy)]],2,FALSE)</f>
        <v>0</v>
      </c>
      <c r="C16" s="11">
        <f>VLOOKUP($A16,Table2[[No]:[Date Student Last Attended Program
(mm/dd/yyyy)]],4,FALSE)</f>
        <v>0</v>
      </c>
      <c r="D16" s="11">
        <f>VLOOKUP($A16,Table2[[No]:[Date Student Last Attended Program
(mm/dd/yyyy)]],14,FALSE)</f>
        <v>0</v>
      </c>
      <c r="E16" s="207">
        <f>VLOOKUP($A16,Table2[[No]:[Date Student Last Attended Program
(mm/dd/yyyy)]],17,FALSE)</f>
        <v>0</v>
      </c>
      <c r="F16" s="207">
        <f>VLOOKUP($A16,Table2[[No]:[Date Student Last Attended Program
(mm/dd/yyyy)]],18,FALSE)</f>
        <v>0</v>
      </c>
      <c r="G16" s="209">
        <f>VLOOKUP($A16,Table2[[#All],[No]:[Which Group Does Student Participate In?
(optional)]],23,FALSE)</f>
        <v>0</v>
      </c>
      <c r="H16" s="29"/>
      <c r="I16" s="29"/>
      <c r="J16" s="29"/>
      <c r="K16" s="29"/>
      <c r="L16" s="29"/>
      <c r="M16" s="29"/>
      <c r="N16" s="29"/>
      <c r="O16" s="29"/>
      <c r="P16" s="29"/>
      <c r="Q16" s="29"/>
      <c r="R16" s="29"/>
      <c r="S16" s="9"/>
      <c r="T16" s="9"/>
      <c r="U16" s="9"/>
      <c r="V16" s="9"/>
      <c r="W16" s="9"/>
      <c r="X16" s="9"/>
      <c r="Y16" s="9"/>
      <c r="Z16" s="9"/>
      <c r="AA16" s="9"/>
      <c r="AB16" s="9"/>
      <c r="AC16" s="9"/>
      <c r="AD16" s="9"/>
      <c r="AE16" s="9"/>
      <c r="AF16" s="9"/>
      <c r="AG16" s="9"/>
      <c r="AH16" s="9"/>
      <c r="AI16" s="9"/>
      <c r="AJ16" s="9"/>
      <c r="AK16" s="9"/>
      <c r="AL16" s="11">
        <f t="shared" si="0"/>
        <v>0</v>
      </c>
      <c r="AM16" s="11">
        <f t="shared" si="1"/>
        <v>0</v>
      </c>
      <c r="AN16" s="47" t="e">
        <f t="shared" si="2"/>
        <v>#DIV/0!</v>
      </c>
    </row>
    <row r="17" spans="1:40" x14ac:dyDescent="0.25">
      <c r="A17" s="10">
        <v>16</v>
      </c>
      <c r="B17" s="11">
        <f>VLOOKUP($A17,Table2[[No]:[Date Student Last Attended Program
(mm/dd/yyyy)]],2,FALSE)</f>
        <v>0</v>
      </c>
      <c r="C17" s="11">
        <f>VLOOKUP($A17,Table2[[No]:[Date Student Last Attended Program
(mm/dd/yyyy)]],4,FALSE)</f>
        <v>0</v>
      </c>
      <c r="D17" s="11">
        <f>VLOOKUP($A17,Table2[[No]:[Date Student Last Attended Program
(mm/dd/yyyy)]],14,FALSE)</f>
        <v>0</v>
      </c>
      <c r="E17" s="207">
        <f>VLOOKUP($A17,Table2[[No]:[Date Student Last Attended Program
(mm/dd/yyyy)]],17,FALSE)</f>
        <v>0</v>
      </c>
      <c r="F17" s="207">
        <f>VLOOKUP($A17,Table2[[No]:[Date Student Last Attended Program
(mm/dd/yyyy)]],18,FALSE)</f>
        <v>0</v>
      </c>
      <c r="G17" s="209">
        <f>VLOOKUP($A17,Table2[[#All],[No]:[Which Group Does Student Participate In?
(optional)]],23,FALSE)</f>
        <v>0</v>
      </c>
      <c r="H17" s="29"/>
      <c r="I17" s="29"/>
      <c r="J17" s="29"/>
      <c r="K17" s="29"/>
      <c r="L17" s="29"/>
      <c r="M17" s="29"/>
      <c r="N17" s="29"/>
      <c r="O17" s="29"/>
      <c r="P17" s="29"/>
      <c r="Q17" s="29"/>
      <c r="R17" s="29"/>
      <c r="S17" s="9"/>
      <c r="T17" s="9"/>
      <c r="U17" s="9"/>
      <c r="V17" s="9"/>
      <c r="W17" s="9"/>
      <c r="X17" s="9"/>
      <c r="Y17" s="9"/>
      <c r="Z17" s="9"/>
      <c r="AA17" s="9"/>
      <c r="AB17" s="9"/>
      <c r="AC17" s="9"/>
      <c r="AD17" s="9"/>
      <c r="AE17" s="9"/>
      <c r="AF17" s="9"/>
      <c r="AG17" s="9"/>
      <c r="AH17" s="9"/>
      <c r="AI17" s="9"/>
      <c r="AJ17" s="9"/>
      <c r="AK17" s="9"/>
      <c r="AL17" s="11">
        <f t="shared" si="0"/>
        <v>0</v>
      </c>
      <c r="AM17" s="11">
        <f t="shared" si="1"/>
        <v>0</v>
      </c>
      <c r="AN17" s="47" t="e">
        <f t="shared" si="2"/>
        <v>#DIV/0!</v>
      </c>
    </row>
    <row r="18" spans="1:40" x14ac:dyDescent="0.25">
      <c r="A18" s="10">
        <v>17</v>
      </c>
      <c r="B18" s="11">
        <f>VLOOKUP($A18,Table2[[No]:[Date Student Last Attended Program
(mm/dd/yyyy)]],2,FALSE)</f>
        <v>0</v>
      </c>
      <c r="C18" s="11">
        <f>VLOOKUP($A18,Table2[[No]:[Date Student Last Attended Program
(mm/dd/yyyy)]],4,FALSE)</f>
        <v>0</v>
      </c>
      <c r="D18" s="11">
        <f>VLOOKUP($A18,Table2[[No]:[Date Student Last Attended Program
(mm/dd/yyyy)]],14,FALSE)</f>
        <v>0</v>
      </c>
      <c r="E18" s="207">
        <f>VLOOKUP($A18,Table2[[No]:[Date Student Last Attended Program
(mm/dd/yyyy)]],17,FALSE)</f>
        <v>0</v>
      </c>
      <c r="F18" s="207">
        <f>VLOOKUP($A18,Table2[[No]:[Date Student Last Attended Program
(mm/dd/yyyy)]],18,FALSE)</f>
        <v>0</v>
      </c>
      <c r="G18" s="209">
        <f>VLOOKUP($A18,Table2[[#All],[No]:[Which Group Does Student Participate In?
(optional)]],23,FALSE)</f>
        <v>0</v>
      </c>
      <c r="H18" s="29"/>
      <c r="I18" s="29"/>
      <c r="J18" s="29"/>
      <c r="K18" s="29"/>
      <c r="L18" s="29"/>
      <c r="M18" s="29"/>
      <c r="N18" s="29"/>
      <c r="O18" s="29"/>
      <c r="P18" s="29"/>
      <c r="Q18" s="29"/>
      <c r="R18" s="29"/>
      <c r="S18" s="9"/>
      <c r="T18" s="9"/>
      <c r="U18" s="9"/>
      <c r="V18" s="9"/>
      <c r="W18" s="9"/>
      <c r="X18" s="9"/>
      <c r="Y18" s="9"/>
      <c r="Z18" s="9"/>
      <c r="AA18" s="9"/>
      <c r="AB18" s="9"/>
      <c r="AC18" s="9"/>
      <c r="AD18" s="9"/>
      <c r="AE18" s="9"/>
      <c r="AF18" s="9"/>
      <c r="AG18" s="9"/>
      <c r="AH18" s="9"/>
      <c r="AI18" s="9"/>
      <c r="AJ18" s="9"/>
      <c r="AK18" s="9"/>
      <c r="AL18" s="11">
        <f t="shared" si="0"/>
        <v>0</v>
      </c>
      <c r="AM18" s="11">
        <f t="shared" si="1"/>
        <v>0</v>
      </c>
      <c r="AN18" s="47" t="e">
        <f t="shared" si="2"/>
        <v>#DIV/0!</v>
      </c>
    </row>
    <row r="19" spans="1:40" x14ac:dyDescent="0.25">
      <c r="A19" s="10">
        <v>18</v>
      </c>
      <c r="B19" s="11">
        <f>VLOOKUP($A19,Table2[[No]:[Date Student Last Attended Program
(mm/dd/yyyy)]],2,FALSE)</f>
        <v>0</v>
      </c>
      <c r="C19" s="11">
        <f>VLOOKUP($A19,Table2[[No]:[Date Student Last Attended Program
(mm/dd/yyyy)]],4,FALSE)</f>
        <v>0</v>
      </c>
      <c r="D19" s="11">
        <f>VLOOKUP($A19,Table2[[No]:[Date Student Last Attended Program
(mm/dd/yyyy)]],14,FALSE)</f>
        <v>0</v>
      </c>
      <c r="E19" s="207">
        <f>VLOOKUP($A19,Table2[[No]:[Date Student Last Attended Program
(mm/dd/yyyy)]],17,FALSE)</f>
        <v>0</v>
      </c>
      <c r="F19" s="207">
        <f>VLOOKUP($A19,Table2[[No]:[Date Student Last Attended Program
(mm/dd/yyyy)]],18,FALSE)</f>
        <v>0</v>
      </c>
      <c r="G19" s="209">
        <f>VLOOKUP($A19,Table2[[#All],[No]:[Which Group Does Student Participate In?
(optional)]],23,FALSE)</f>
        <v>0</v>
      </c>
      <c r="H19" s="29"/>
      <c r="I19" s="29"/>
      <c r="J19" s="29"/>
      <c r="K19" s="29"/>
      <c r="L19" s="29"/>
      <c r="M19" s="29"/>
      <c r="N19" s="29"/>
      <c r="O19" s="29"/>
      <c r="P19" s="29"/>
      <c r="Q19" s="29"/>
      <c r="R19" s="29"/>
      <c r="S19" s="9"/>
      <c r="T19" s="9"/>
      <c r="U19" s="9"/>
      <c r="V19" s="9"/>
      <c r="W19" s="9"/>
      <c r="X19" s="9"/>
      <c r="Y19" s="9"/>
      <c r="Z19" s="9"/>
      <c r="AA19" s="9"/>
      <c r="AB19" s="9"/>
      <c r="AC19" s="9"/>
      <c r="AD19" s="9"/>
      <c r="AE19" s="9"/>
      <c r="AF19" s="9"/>
      <c r="AG19" s="9"/>
      <c r="AH19" s="9"/>
      <c r="AI19" s="9"/>
      <c r="AJ19" s="9"/>
      <c r="AK19" s="9"/>
      <c r="AL19" s="11">
        <f t="shared" si="0"/>
        <v>0</v>
      </c>
      <c r="AM19" s="11">
        <f t="shared" si="1"/>
        <v>0</v>
      </c>
      <c r="AN19" s="47" t="e">
        <f t="shared" si="2"/>
        <v>#DIV/0!</v>
      </c>
    </row>
    <row r="20" spans="1:40" x14ac:dyDescent="0.25">
      <c r="A20" s="10">
        <v>19</v>
      </c>
      <c r="B20" s="11">
        <f>VLOOKUP($A20,Table2[[No]:[Date Student Last Attended Program
(mm/dd/yyyy)]],2,FALSE)</f>
        <v>0</v>
      </c>
      <c r="C20" s="11">
        <f>VLOOKUP($A20,Table2[[No]:[Date Student Last Attended Program
(mm/dd/yyyy)]],4,FALSE)</f>
        <v>0</v>
      </c>
      <c r="D20" s="11">
        <f>VLOOKUP($A20,Table2[[No]:[Date Student Last Attended Program
(mm/dd/yyyy)]],14,FALSE)</f>
        <v>0</v>
      </c>
      <c r="E20" s="207">
        <f>VLOOKUP($A20,Table2[[No]:[Date Student Last Attended Program
(mm/dd/yyyy)]],17,FALSE)</f>
        <v>0</v>
      </c>
      <c r="F20" s="207">
        <f>VLOOKUP($A20,Table2[[No]:[Date Student Last Attended Program
(mm/dd/yyyy)]],18,FALSE)</f>
        <v>0</v>
      </c>
      <c r="G20" s="209">
        <f>VLOOKUP($A20,Table2[[#All],[No]:[Which Group Does Student Participate In?
(optional)]],23,FALSE)</f>
        <v>0</v>
      </c>
      <c r="H20" s="29"/>
      <c r="I20" s="29"/>
      <c r="J20" s="29"/>
      <c r="K20" s="29"/>
      <c r="L20" s="29"/>
      <c r="M20" s="29"/>
      <c r="N20" s="29"/>
      <c r="O20" s="29"/>
      <c r="P20" s="29"/>
      <c r="Q20" s="29"/>
      <c r="R20" s="29"/>
      <c r="S20" s="9"/>
      <c r="T20" s="9"/>
      <c r="U20" s="9"/>
      <c r="V20" s="9"/>
      <c r="W20" s="9"/>
      <c r="X20" s="9"/>
      <c r="Y20" s="9"/>
      <c r="Z20" s="9"/>
      <c r="AA20" s="9"/>
      <c r="AB20" s="9"/>
      <c r="AC20" s="9"/>
      <c r="AD20" s="9"/>
      <c r="AE20" s="9"/>
      <c r="AF20" s="9"/>
      <c r="AG20" s="9"/>
      <c r="AH20" s="9"/>
      <c r="AI20" s="9"/>
      <c r="AJ20" s="9"/>
      <c r="AK20" s="9"/>
      <c r="AL20" s="11">
        <f t="shared" si="0"/>
        <v>0</v>
      </c>
      <c r="AM20" s="11">
        <f t="shared" si="1"/>
        <v>0</v>
      </c>
      <c r="AN20" s="47" t="e">
        <f t="shared" si="2"/>
        <v>#DIV/0!</v>
      </c>
    </row>
    <row r="21" spans="1:40" x14ac:dyDescent="0.25">
      <c r="A21" s="10">
        <v>20</v>
      </c>
      <c r="B21" s="11">
        <f>VLOOKUP($A21,Table2[[No]:[Date Student Last Attended Program
(mm/dd/yyyy)]],2,FALSE)</f>
        <v>0</v>
      </c>
      <c r="C21" s="11">
        <f>VLOOKUP($A21,Table2[[No]:[Date Student Last Attended Program
(mm/dd/yyyy)]],4,FALSE)</f>
        <v>0</v>
      </c>
      <c r="D21" s="11">
        <f>VLOOKUP($A21,Table2[[No]:[Date Student Last Attended Program
(mm/dd/yyyy)]],14,FALSE)</f>
        <v>0</v>
      </c>
      <c r="E21" s="207">
        <f>VLOOKUP($A21,Table2[[No]:[Date Student Last Attended Program
(mm/dd/yyyy)]],17,FALSE)</f>
        <v>0</v>
      </c>
      <c r="F21" s="207">
        <f>VLOOKUP($A21,Table2[[No]:[Date Student Last Attended Program
(mm/dd/yyyy)]],18,FALSE)</f>
        <v>0</v>
      </c>
      <c r="G21" s="209">
        <f>VLOOKUP($A21,Table2[[#All],[No]:[Which Group Does Student Participate In?
(optional)]],23,FALSE)</f>
        <v>0</v>
      </c>
      <c r="H21" s="29"/>
      <c r="I21" s="29"/>
      <c r="J21" s="29"/>
      <c r="K21" s="29"/>
      <c r="L21" s="29"/>
      <c r="M21" s="29"/>
      <c r="N21" s="29"/>
      <c r="O21" s="29"/>
      <c r="P21" s="29"/>
      <c r="Q21" s="29"/>
      <c r="R21" s="29"/>
      <c r="S21" s="9"/>
      <c r="T21" s="9"/>
      <c r="U21" s="9"/>
      <c r="V21" s="9"/>
      <c r="W21" s="9"/>
      <c r="X21" s="9"/>
      <c r="Y21" s="9"/>
      <c r="Z21" s="9"/>
      <c r="AA21" s="9"/>
      <c r="AB21" s="9"/>
      <c r="AC21" s="9"/>
      <c r="AD21" s="9"/>
      <c r="AE21" s="9"/>
      <c r="AF21" s="9"/>
      <c r="AG21" s="9"/>
      <c r="AH21" s="9"/>
      <c r="AI21" s="9"/>
      <c r="AJ21" s="9"/>
      <c r="AK21" s="9"/>
      <c r="AL21" s="11">
        <f t="shared" si="0"/>
        <v>0</v>
      </c>
      <c r="AM21" s="11">
        <f t="shared" si="1"/>
        <v>0</v>
      </c>
      <c r="AN21" s="47" t="e">
        <f t="shared" si="2"/>
        <v>#DIV/0!</v>
      </c>
    </row>
    <row r="22" spans="1:40" x14ac:dyDescent="0.25">
      <c r="A22" s="10">
        <v>21</v>
      </c>
      <c r="B22" s="11">
        <f>VLOOKUP($A22,Table2[[No]:[Date Student Last Attended Program
(mm/dd/yyyy)]],2,FALSE)</f>
        <v>0</v>
      </c>
      <c r="C22" s="11">
        <f>VLOOKUP($A22,Table2[[No]:[Date Student Last Attended Program
(mm/dd/yyyy)]],4,FALSE)</f>
        <v>0</v>
      </c>
      <c r="D22" s="11">
        <f>VLOOKUP($A22,Table2[[No]:[Date Student Last Attended Program
(mm/dd/yyyy)]],14,FALSE)</f>
        <v>0</v>
      </c>
      <c r="E22" s="207">
        <f>VLOOKUP($A22,Table2[[No]:[Date Student Last Attended Program
(mm/dd/yyyy)]],17,FALSE)</f>
        <v>0</v>
      </c>
      <c r="F22" s="207">
        <f>VLOOKUP($A22,Table2[[No]:[Date Student Last Attended Program
(mm/dd/yyyy)]],18,FALSE)</f>
        <v>0</v>
      </c>
      <c r="G22" s="209">
        <f>VLOOKUP($A22,Table2[[#All],[No]:[Which Group Does Student Participate In?
(optional)]],23,FALSE)</f>
        <v>0</v>
      </c>
      <c r="H22" s="29"/>
      <c r="I22" s="29"/>
      <c r="J22" s="29"/>
      <c r="K22" s="29"/>
      <c r="L22" s="29"/>
      <c r="M22" s="29"/>
      <c r="N22" s="29"/>
      <c r="O22" s="29"/>
      <c r="P22" s="29"/>
      <c r="Q22" s="29"/>
      <c r="R22" s="29"/>
      <c r="S22" s="9"/>
      <c r="T22" s="9"/>
      <c r="U22" s="9"/>
      <c r="V22" s="9"/>
      <c r="W22" s="9"/>
      <c r="X22" s="9"/>
      <c r="Y22" s="9"/>
      <c r="Z22" s="9"/>
      <c r="AA22" s="9"/>
      <c r="AB22" s="9"/>
      <c r="AC22" s="9"/>
      <c r="AD22" s="9"/>
      <c r="AE22" s="9"/>
      <c r="AF22" s="9"/>
      <c r="AG22" s="9"/>
      <c r="AH22" s="9"/>
      <c r="AI22" s="9"/>
      <c r="AJ22" s="9"/>
      <c r="AK22" s="9"/>
      <c r="AL22" s="11">
        <f t="shared" si="0"/>
        <v>0</v>
      </c>
      <c r="AM22" s="11">
        <f t="shared" si="1"/>
        <v>0</v>
      </c>
      <c r="AN22" s="47" t="e">
        <f t="shared" si="2"/>
        <v>#DIV/0!</v>
      </c>
    </row>
    <row r="23" spans="1:40" x14ac:dyDescent="0.25">
      <c r="A23" s="10">
        <v>22</v>
      </c>
      <c r="B23" s="11">
        <f>VLOOKUP($A23,Table2[[No]:[Date Student Last Attended Program
(mm/dd/yyyy)]],2,FALSE)</f>
        <v>0</v>
      </c>
      <c r="C23" s="11">
        <f>VLOOKUP($A23,Table2[[No]:[Date Student Last Attended Program
(mm/dd/yyyy)]],4,FALSE)</f>
        <v>0</v>
      </c>
      <c r="D23" s="11">
        <f>VLOOKUP($A23,Table2[[No]:[Date Student Last Attended Program
(mm/dd/yyyy)]],14,FALSE)</f>
        <v>0</v>
      </c>
      <c r="E23" s="207">
        <f>VLOOKUP($A23,Table2[[No]:[Date Student Last Attended Program
(mm/dd/yyyy)]],17,FALSE)</f>
        <v>0</v>
      </c>
      <c r="F23" s="207">
        <f>VLOOKUP($A23,Table2[[No]:[Date Student Last Attended Program
(mm/dd/yyyy)]],18,FALSE)</f>
        <v>0</v>
      </c>
      <c r="G23" s="209">
        <f>VLOOKUP($A23,Table2[[#All],[No]:[Which Group Does Student Participate In?
(optional)]],23,FALSE)</f>
        <v>0</v>
      </c>
      <c r="H23" s="29"/>
      <c r="I23" s="29"/>
      <c r="J23" s="29"/>
      <c r="K23" s="29"/>
      <c r="L23" s="29"/>
      <c r="M23" s="29"/>
      <c r="N23" s="29"/>
      <c r="O23" s="29"/>
      <c r="P23" s="29"/>
      <c r="Q23" s="29"/>
      <c r="R23" s="29"/>
      <c r="S23" s="9"/>
      <c r="T23" s="9"/>
      <c r="U23" s="9"/>
      <c r="V23" s="9"/>
      <c r="W23" s="9"/>
      <c r="X23" s="9"/>
      <c r="Y23" s="9"/>
      <c r="Z23" s="9"/>
      <c r="AA23" s="9"/>
      <c r="AB23" s="9"/>
      <c r="AC23" s="9"/>
      <c r="AD23" s="9"/>
      <c r="AE23" s="9"/>
      <c r="AF23" s="9"/>
      <c r="AG23" s="9"/>
      <c r="AH23" s="9"/>
      <c r="AI23" s="9"/>
      <c r="AJ23" s="9"/>
      <c r="AK23" s="9"/>
      <c r="AL23" s="11">
        <f t="shared" si="0"/>
        <v>0</v>
      </c>
      <c r="AM23" s="11">
        <f t="shared" si="1"/>
        <v>0</v>
      </c>
      <c r="AN23" s="47" t="e">
        <f t="shared" si="2"/>
        <v>#DIV/0!</v>
      </c>
    </row>
    <row r="24" spans="1:40" x14ac:dyDescent="0.25">
      <c r="A24" s="10">
        <v>23</v>
      </c>
      <c r="B24" s="11">
        <f>VLOOKUP($A24,Table2[[No]:[Date Student Last Attended Program
(mm/dd/yyyy)]],2,FALSE)</f>
        <v>0</v>
      </c>
      <c r="C24" s="11">
        <f>VLOOKUP($A24,Table2[[No]:[Date Student Last Attended Program
(mm/dd/yyyy)]],4,FALSE)</f>
        <v>0</v>
      </c>
      <c r="D24" s="11">
        <f>VLOOKUP($A24,Table2[[No]:[Date Student Last Attended Program
(mm/dd/yyyy)]],14,FALSE)</f>
        <v>0</v>
      </c>
      <c r="E24" s="207">
        <f>VLOOKUP($A24,Table2[[No]:[Date Student Last Attended Program
(mm/dd/yyyy)]],17,FALSE)</f>
        <v>0</v>
      </c>
      <c r="F24" s="207">
        <f>VLOOKUP($A24,Table2[[No]:[Date Student Last Attended Program
(mm/dd/yyyy)]],18,FALSE)</f>
        <v>0</v>
      </c>
      <c r="G24" s="209">
        <f>VLOOKUP($A24,Table2[[#All],[No]:[Which Group Does Student Participate In?
(optional)]],23,FALSE)</f>
        <v>0</v>
      </c>
      <c r="H24" s="29"/>
      <c r="I24" s="29"/>
      <c r="J24" s="29"/>
      <c r="K24" s="29"/>
      <c r="L24" s="29"/>
      <c r="M24" s="29"/>
      <c r="N24" s="29"/>
      <c r="O24" s="29"/>
      <c r="P24" s="29"/>
      <c r="Q24" s="29"/>
      <c r="R24" s="29"/>
      <c r="S24" s="9"/>
      <c r="T24" s="9"/>
      <c r="U24" s="9"/>
      <c r="V24" s="9"/>
      <c r="W24" s="9"/>
      <c r="X24" s="9"/>
      <c r="Y24" s="9"/>
      <c r="Z24" s="9"/>
      <c r="AA24" s="9"/>
      <c r="AB24" s="9"/>
      <c r="AC24" s="9"/>
      <c r="AD24" s="9"/>
      <c r="AE24" s="9"/>
      <c r="AF24" s="9"/>
      <c r="AG24" s="9"/>
      <c r="AH24" s="9"/>
      <c r="AI24" s="9"/>
      <c r="AJ24" s="9"/>
      <c r="AK24" s="9"/>
      <c r="AL24" s="11">
        <f t="shared" si="0"/>
        <v>0</v>
      </c>
      <c r="AM24" s="11">
        <f t="shared" si="1"/>
        <v>0</v>
      </c>
      <c r="AN24" s="47" t="e">
        <f t="shared" si="2"/>
        <v>#DIV/0!</v>
      </c>
    </row>
    <row r="25" spans="1:40" x14ac:dyDescent="0.25">
      <c r="A25" s="10">
        <v>24</v>
      </c>
      <c r="B25" s="11">
        <f>VLOOKUP($A25,Table2[[No]:[Date Student Last Attended Program
(mm/dd/yyyy)]],2,FALSE)</f>
        <v>0</v>
      </c>
      <c r="C25" s="11">
        <f>VLOOKUP($A25,Table2[[No]:[Date Student Last Attended Program
(mm/dd/yyyy)]],4,FALSE)</f>
        <v>0</v>
      </c>
      <c r="D25" s="11">
        <f>VLOOKUP($A25,Table2[[No]:[Date Student Last Attended Program
(mm/dd/yyyy)]],14,FALSE)</f>
        <v>0</v>
      </c>
      <c r="E25" s="207">
        <f>VLOOKUP($A25,Table2[[No]:[Date Student Last Attended Program
(mm/dd/yyyy)]],17,FALSE)</f>
        <v>0</v>
      </c>
      <c r="F25" s="207">
        <f>VLOOKUP($A25,Table2[[No]:[Date Student Last Attended Program
(mm/dd/yyyy)]],18,FALSE)</f>
        <v>0</v>
      </c>
      <c r="G25" s="209">
        <f>VLOOKUP($A25,Table2[[#All],[No]:[Which Group Does Student Participate In?
(optional)]],23,FALSE)</f>
        <v>0</v>
      </c>
      <c r="H25" s="29"/>
      <c r="I25" s="29"/>
      <c r="J25" s="29"/>
      <c r="K25" s="29"/>
      <c r="L25" s="29"/>
      <c r="M25" s="29"/>
      <c r="N25" s="29"/>
      <c r="O25" s="29"/>
      <c r="P25" s="29"/>
      <c r="Q25" s="29"/>
      <c r="R25" s="29"/>
      <c r="S25" s="9"/>
      <c r="T25" s="9"/>
      <c r="U25" s="9"/>
      <c r="V25" s="9"/>
      <c r="W25" s="9"/>
      <c r="X25" s="9"/>
      <c r="Y25" s="9"/>
      <c r="Z25" s="9"/>
      <c r="AA25" s="9"/>
      <c r="AB25" s="9"/>
      <c r="AC25" s="9"/>
      <c r="AD25" s="9"/>
      <c r="AE25" s="9"/>
      <c r="AF25" s="9"/>
      <c r="AG25" s="9"/>
      <c r="AH25" s="9"/>
      <c r="AI25" s="9"/>
      <c r="AJ25" s="9"/>
      <c r="AK25" s="9"/>
      <c r="AL25" s="11">
        <f t="shared" si="0"/>
        <v>0</v>
      </c>
      <c r="AM25" s="11">
        <f t="shared" si="1"/>
        <v>0</v>
      </c>
      <c r="AN25" s="47" t="e">
        <f t="shared" si="2"/>
        <v>#DIV/0!</v>
      </c>
    </row>
    <row r="26" spans="1:40" x14ac:dyDescent="0.25">
      <c r="A26" s="10">
        <v>25</v>
      </c>
      <c r="B26" s="11">
        <f>VLOOKUP($A26,Table2[[No]:[Date Student Last Attended Program
(mm/dd/yyyy)]],2,FALSE)</f>
        <v>0</v>
      </c>
      <c r="C26" s="11">
        <f>VLOOKUP($A26,Table2[[No]:[Date Student Last Attended Program
(mm/dd/yyyy)]],4,FALSE)</f>
        <v>0</v>
      </c>
      <c r="D26" s="11">
        <f>VLOOKUP($A26,Table2[[No]:[Date Student Last Attended Program
(mm/dd/yyyy)]],14,FALSE)</f>
        <v>0</v>
      </c>
      <c r="E26" s="207">
        <f>VLOOKUP($A26,Table2[[No]:[Date Student Last Attended Program
(mm/dd/yyyy)]],17,FALSE)</f>
        <v>0</v>
      </c>
      <c r="F26" s="207">
        <f>VLOOKUP($A26,Table2[[No]:[Date Student Last Attended Program
(mm/dd/yyyy)]],18,FALSE)</f>
        <v>0</v>
      </c>
      <c r="G26" s="209">
        <f>VLOOKUP($A26,Table2[[#All],[No]:[Which Group Does Student Participate In?
(optional)]],23,FALSE)</f>
        <v>0</v>
      </c>
      <c r="H26" s="29"/>
      <c r="I26" s="29"/>
      <c r="J26" s="29"/>
      <c r="K26" s="29"/>
      <c r="L26" s="29"/>
      <c r="M26" s="29"/>
      <c r="N26" s="29"/>
      <c r="O26" s="29"/>
      <c r="P26" s="29"/>
      <c r="Q26" s="29"/>
      <c r="R26" s="29"/>
      <c r="S26" s="9"/>
      <c r="T26" s="9"/>
      <c r="U26" s="9"/>
      <c r="V26" s="9"/>
      <c r="W26" s="9"/>
      <c r="X26" s="9"/>
      <c r="Y26" s="9"/>
      <c r="Z26" s="9"/>
      <c r="AA26" s="9"/>
      <c r="AB26" s="9"/>
      <c r="AC26" s="9"/>
      <c r="AD26" s="9"/>
      <c r="AE26" s="9"/>
      <c r="AF26" s="9"/>
      <c r="AG26" s="9"/>
      <c r="AH26" s="9"/>
      <c r="AI26" s="9"/>
      <c r="AJ26" s="9"/>
      <c r="AK26" s="9"/>
      <c r="AL26" s="11">
        <f t="shared" si="0"/>
        <v>0</v>
      </c>
      <c r="AM26" s="11">
        <f t="shared" si="1"/>
        <v>0</v>
      </c>
      <c r="AN26" s="47" t="e">
        <f t="shared" si="2"/>
        <v>#DIV/0!</v>
      </c>
    </row>
    <row r="27" spans="1:40" x14ac:dyDescent="0.25">
      <c r="A27" s="10">
        <v>26</v>
      </c>
      <c r="B27" s="11">
        <f>VLOOKUP($A27,Table2[[No]:[Date Student Last Attended Program
(mm/dd/yyyy)]],2,FALSE)</f>
        <v>0</v>
      </c>
      <c r="C27" s="11">
        <f>VLOOKUP($A27,Table2[[No]:[Date Student Last Attended Program
(mm/dd/yyyy)]],4,FALSE)</f>
        <v>0</v>
      </c>
      <c r="D27" s="11">
        <f>VLOOKUP($A27,Table2[[No]:[Date Student Last Attended Program
(mm/dd/yyyy)]],14,FALSE)</f>
        <v>0</v>
      </c>
      <c r="E27" s="207">
        <f>VLOOKUP($A27,Table2[[No]:[Date Student Last Attended Program
(mm/dd/yyyy)]],17,FALSE)</f>
        <v>0</v>
      </c>
      <c r="F27" s="207">
        <f>VLOOKUP($A27,Table2[[No]:[Date Student Last Attended Program
(mm/dd/yyyy)]],18,FALSE)</f>
        <v>0</v>
      </c>
      <c r="G27" s="209">
        <f>VLOOKUP($A27,Table2[[#All],[No]:[Which Group Does Student Participate In?
(optional)]],23,FALSE)</f>
        <v>0</v>
      </c>
      <c r="H27" s="29"/>
      <c r="I27" s="29"/>
      <c r="J27" s="29"/>
      <c r="K27" s="29"/>
      <c r="L27" s="29"/>
      <c r="M27" s="29"/>
      <c r="N27" s="29"/>
      <c r="O27" s="29"/>
      <c r="P27" s="29"/>
      <c r="Q27" s="29"/>
      <c r="R27" s="29"/>
      <c r="S27" s="9"/>
      <c r="T27" s="9"/>
      <c r="U27" s="9"/>
      <c r="V27" s="9"/>
      <c r="W27" s="9"/>
      <c r="X27" s="9"/>
      <c r="Y27" s="9"/>
      <c r="Z27" s="9"/>
      <c r="AA27" s="9"/>
      <c r="AB27" s="9"/>
      <c r="AC27" s="9"/>
      <c r="AD27" s="9"/>
      <c r="AE27" s="9"/>
      <c r="AF27" s="9"/>
      <c r="AG27" s="9"/>
      <c r="AH27" s="9"/>
      <c r="AI27" s="9"/>
      <c r="AJ27" s="9"/>
      <c r="AK27" s="9"/>
      <c r="AL27" s="11">
        <f t="shared" si="0"/>
        <v>0</v>
      </c>
      <c r="AM27" s="11">
        <f t="shared" si="1"/>
        <v>0</v>
      </c>
      <c r="AN27" s="47" t="e">
        <f t="shared" si="2"/>
        <v>#DIV/0!</v>
      </c>
    </row>
    <row r="28" spans="1:40" x14ac:dyDescent="0.25">
      <c r="A28" s="10">
        <v>27</v>
      </c>
      <c r="B28" s="11">
        <f>VLOOKUP($A28,Table2[[No]:[Date Student Last Attended Program
(mm/dd/yyyy)]],2,FALSE)</f>
        <v>0</v>
      </c>
      <c r="C28" s="11">
        <f>VLOOKUP($A28,Table2[[No]:[Date Student Last Attended Program
(mm/dd/yyyy)]],4,FALSE)</f>
        <v>0</v>
      </c>
      <c r="D28" s="11">
        <f>VLOOKUP($A28,Table2[[No]:[Date Student Last Attended Program
(mm/dd/yyyy)]],14,FALSE)</f>
        <v>0</v>
      </c>
      <c r="E28" s="207">
        <f>VLOOKUP($A28,Table2[[No]:[Date Student Last Attended Program
(mm/dd/yyyy)]],17,FALSE)</f>
        <v>0</v>
      </c>
      <c r="F28" s="207">
        <f>VLOOKUP($A28,Table2[[No]:[Date Student Last Attended Program
(mm/dd/yyyy)]],18,FALSE)</f>
        <v>0</v>
      </c>
      <c r="G28" s="209">
        <f>VLOOKUP($A28,Table2[[#All],[No]:[Which Group Does Student Participate In?
(optional)]],23,FALSE)</f>
        <v>0</v>
      </c>
      <c r="H28" s="29"/>
      <c r="I28" s="29"/>
      <c r="J28" s="29"/>
      <c r="K28" s="29"/>
      <c r="L28" s="29"/>
      <c r="M28" s="29"/>
      <c r="N28" s="29"/>
      <c r="O28" s="29"/>
      <c r="P28" s="29"/>
      <c r="Q28" s="29"/>
      <c r="R28" s="29"/>
      <c r="S28" s="9"/>
      <c r="T28" s="9"/>
      <c r="U28" s="9"/>
      <c r="V28" s="9"/>
      <c r="W28" s="9"/>
      <c r="X28" s="9"/>
      <c r="Y28" s="9"/>
      <c r="Z28" s="9"/>
      <c r="AA28" s="9"/>
      <c r="AB28" s="9"/>
      <c r="AC28" s="9"/>
      <c r="AD28" s="9"/>
      <c r="AE28" s="9"/>
      <c r="AF28" s="9"/>
      <c r="AG28" s="9"/>
      <c r="AH28" s="9"/>
      <c r="AI28" s="9"/>
      <c r="AJ28" s="9"/>
      <c r="AK28" s="9"/>
      <c r="AL28" s="11">
        <f t="shared" si="0"/>
        <v>0</v>
      </c>
      <c r="AM28" s="11">
        <f t="shared" si="1"/>
        <v>0</v>
      </c>
      <c r="AN28" s="47" t="e">
        <f t="shared" si="2"/>
        <v>#DIV/0!</v>
      </c>
    </row>
    <row r="29" spans="1:40" x14ac:dyDescent="0.25">
      <c r="A29" s="10">
        <v>28</v>
      </c>
      <c r="B29" s="11">
        <f>VLOOKUP($A29,Table2[[No]:[Date Student Last Attended Program
(mm/dd/yyyy)]],2,FALSE)</f>
        <v>0</v>
      </c>
      <c r="C29" s="11">
        <f>VLOOKUP($A29,Table2[[No]:[Date Student Last Attended Program
(mm/dd/yyyy)]],4,FALSE)</f>
        <v>0</v>
      </c>
      <c r="D29" s="11">
        <f>VLOOKUP($A29,Table2[[No]:[Date Student Last Attended Program
(mm/dd/yyyy)]],14,FALSE)</f>
        <v>0</v>
      </c>
      <c r="E29" s="207">
        <f>VLOOKUP($A29,Table2[[No]:[Date Student Last Attended Program
(mm/dd/yyyy)]],17,FALSE)</f>
        <v>0</v>
      </c>
      <c r="F29" s="207">
        <f>VLOOKUP($A29,Table2[[No]:[Date Student Last Attended Program
(mm/dd/yyyy)]],18,FALSE)</f>
        <v>0</v>
      </c>
      <c r="G29" s="209">
        <f>VLOOKUP($A29,Table2[[#All],[No]:[Which Group Does Student Participate In?
(optional)]],23,FALSE)</f>
        <v>0</v>
      </c>
      <c r="H29" s="29"/>
      <c r="I29" s="29"/>
      <c r="J29" s="29"/>
      <c r="K29" s="29"/>
      <c r="L29" s="29"/>
      <c r="M29" s="29"/>
      <c r="N29" s="29"/>
      <c r="O29" s="29"/>
      <c r="P29" s="29"/>
      <c r="Q29" s="29"/>
      <c r="R29" s="29"/>
      <c r="S29" s="9"/>
      <c r="T29" s="9"/>
      <c r="U29" s="9"/>
      <c r="V29" s="9"/>
      <c r="W29" s="9"/>
      <c r="X29" s="9"/>
      <c r="Y29" s="9"/>
      <c r="Z29" s="9"/>
      <c r="AA29" s="9"/>
      <c r="AB29" s="9"/>
      <c r="AC29" s="9"/>
      <c r="AD29" s="9"/>
      <c r="AE29" s="9"/>
      <c r="AF29" s="9"/>
      <c r="AG29" s="9"/>
      <c r="AH29" s="9"/>
      <c r="AI29" s="9"/>
      <c r="AJ29" s="9"/>
      <c r="AK29" s="9"/>
      <c r="AL29" s="11">
        <f t="shared" si="0"/>
        <v>0</v>
      </c>
      <c r="AM29" s="11">
        <f t="shared" si="1"/>
        <v>0</v>
      </c>
      <c r="AN29" s="47" t="e">
        <f t="shared" si="2"/>
        <v>#DIV/0!</v>
      </c>
    </row>
    <row r="30" spans="1:40" x14ac:dyDescent="0.25">
      <c r="A30" s="10">
        <v>29</v>
      </c>
      <c r="B30" s="11">
        <f>VLOOKUP($A30,Table2[[No]:[Date Student Last Attended Program
(mm/dd/yyyy)]],2,FALSE)</f>
        <v>0</v>
      </c>
      <c r="C30" s="11">
        <f>VLOOKUP($A30,Table2[[No]:[Date Student Last Attended Program
(mm/dd/yyyy)]],4,FALSE)</f>
        <v>0</v>
      </c>
      <c r="D30" s="11">
        <f>VLOOKUP($A30,Table2[[No]:[Date Student Last Attended Program
(mm/dd/yyyy)]],14,FALSE)</f>
        <v>0</v>
      </c>
      <c r="E30" s="207">
        <f>VLOOKUP($A30,Table2[[No]:[Date Student Last Attended Program
(mm/dd/yyyy)]],17,FALSE)</f>
        <v>0</v>
      </c>
      <c r="F30" s="207">
        <f>VLOOKUP($A30,Table2[[No]:[Date Student Last Attended Program
(mm/dd/yyyy)]],18,FALSE)</f>
        <v>0</v>
      </c>
      <c r="G30" s="209">
        <f>VLOOKUP($A30,Table2[[#All],[No]:[Which Group Does Student Participate In?
(optional)]],23,FALSE)</f>
        <v>0</v>
      </c>
      <c r="H30" s="29"/>
      <c r="I30" s="29"/>
      <c r="J30" s="29"/>
      <c r="K30" s="29"/>
      <c r="L30" s="29"/>
      <c r="M30" s="29"/>
      <c r="N30" s="29"/>
      <c r="O30" s="29"/>
      <c r="P30" s="29"/>
      <c r="Q30" s="29"/>
      <c r="R30" s="29"/>
      <c r="S30" s="9"/>
      <c r="T30" s="9"/>
      <c r="U30" s="9"/>
      <c r="V30" s="9"/>
      <c r="W30" s="9"/>
      <c r="X30" s="9"/>
      <c r="Y30" s="9"/>
      <c r="Z30" s="9"/>
      <c r="AA30" s="9"/>
      <c r="AB30" s="9"/>
      <c r="AC30" s="9"/>
      <c r="AD30" s="9"/>
      <c r="AE30" s="9"/>
      <c r="AF30" s="9"/>
      <c r="AG30" s="9"/>
      <c r="AH30" s="9"/>
      <c r="AI30" s="9"/>
      <c r="AJ30" s="9"/>
      <c r="AK30" s="9"/>
      <c r="AL30" s="11">
        <f t="shared" si="0"/>
        <v>0</v>
      </c>
      <c r="AM30" s="11">
        <f t="shared" si="1"/>
        <v>0</v>
      </c>
      <c r="AN30" s="47" t="e">
        <f t="shared" si="2"/>
        <v>#DIV/0!</v>
      </c>
    </row>
    <row r="31" spans="1:40" x14ac:dyDescent="0.25">
      <c r="A31" s="10">
        <v>30</v>
      </c>
      <c r="B31" s="11">
        <f>VLOOKUP($A31,Table2[[No]:[Date Student Last Attended Program
(mm/dd/yyyy)]],2,FALSE)</f>
        <v>0</v>
      </c>
      <c r="C31" s="11">
        <f>VLOOKUP($A31,Table2[[No]:[Date Student Last Attended Program
(mm/dd/yyyy)]],4,FALSE)</f>
        <v>0</v>
      </c>
      <c r="D31" s="11">
        <f>VLOOKUP($A31,Table2[[No]:[Date Student Last Attended Program
(mm/dd/yyyy)]],14,FALSE)</f>
        <v>0</v>
      </c>
      <c r="E31" s="207">
        <f>VLOOKUP($A31,Table2[[No]:[Date Student Last Attended Program
(mm/dd/yyyy)]],17,FALSE)</f>
        <v>0</v>
      </c>
      <c r="F31" s="207">
        <f>VLOOKUP($A31,Table2[[No]:[Date Student Last Attended Program
(mm/dd/yyyy)]],18,FALSE)</f>
        <v>0</v>
      </c>
      <c r="G31" s="209">
        <f>VLOOKUP($A31,Table2[[#All],[No]:[Which Group Does Student Participate In?
(optional)]],23,FALSE)</f>
        <v>0</v>
      </c>
      <c r="H31" s="29"/>
      <c r="I31" s="29"/>
      <c r="J31" s="29"/>
      <c r="K31" s="29"/>
      <c r="L31" s="29"/>
      <c r="M31" s="29"/>
      <c r="N31" s="29"/>
      <c r="O31" s="29"/>
      <c r="P31" s="29"/>
      <c r="Q31" s="29"/>
      <c r="R31" s="29"/>
      <c r="S31" s="9"/>
      <c r="T31" s="9"/>
      <c r="U31" s="9"/>
      <c r="V31" s="9"/>
      <c r="W31" s="9"/>
      <c r="X31" s="9"/>
      <c r="Y31" s="9"/>
      <c r="Z31" s="9"/>
      <c r="AA31" s="9"/>
      <c r="AB31" s="9"/>
      <c r="AC31" s="9"/>
      <c r="AD31" s="9"/>
      <c r="AE31" s="9"/>
      <c r="AF31" s="9"/>
      <c r="AG31" s="9"/>
      <c r="AH31" s="9"/>
      <c r="AI31" s="9"/>
      <c r="AJ31" s="9"/>
      <c r="AK31" s="9"/>
      <c r="AL31" s="11">
        <f t="shared" si="0"/>
        <v>0</v>
      </c>
      <c r="AM31" s="11">
        <f t="shared" si="1"/>
        <v>0</v>
      </c>
      <c r="AN31" s="47" t="e">
        <f t="shared" si="2"/>
        <v>#DIV/0!</v>
      </c>
    </row>
    <row r="32" spans="1:40" x14ac:dyDescent="0.25">
      <c r="A32" s="10">
        <v>31</v>
      </c>
      <c r="B32" s="11">
        <f>VLOOKUP($A32,Table2[[No]:[Date Student Last Attended Program
(mm/dd/yyyy)]],2,FALSE)</f>
        <v>0</v>
      </c>
      <c r="C32" s="11">
        <f>VLOOKUP($A32,Table2[[No]:[Date Student Last Attended Program
(mm/dd/yyyy)]],4,FALSE)</f>
        <v>0</v>
      </c>
      <c r="D32" s="11">
        <f>VLOOKUP($A32,Table2[[No]:[Date Student Last Attended Program
(mm/dd/yyyy)]],14,FALSE)</f>
        <v>0</v>
      </c>
      <c r="E32" s="207">
        <f>VLOOKUP($A32,Table2[[No]:[Date Student Last Attended Program
(mm/dd/yyyy)]],17,FALSE)</f>
        <v>0</v>
      </c>
      <c r="F32" s="207">
        <f>VLOOKUP($A32,Table2[[No]:[Date Student Last Attended Program
(mm/dd/yyyy)]],18,FALSE)</f>
        <v>0</v>
      </c>
      <c r="G32" s="209">
        <f>VLOOKUP($A32,Table2[[#All],[No]:[Which Group Does Student Participate In?
(optional)]],23,FALSE)</f>
        <v>0</v>
      </c>
      <c r="H32" s="29"/>
      <c r="I32" s="29"/>
      <c r="J32" s="29"/>
      <c r="K32" s="29"/>
      <c r="L32" s="29"/>
      <c r="M32" s="29"/>
      <c r="N32" s="29"/>
      <c r="O32" s="29"/>
      <c r="P32" s="29"/>
      <c r="Q32" s="29"/>
      <c r="R32" s="29"/>
      <c r="S32" s="9"/>
      <c r="T32" s="9"/>
      <c r="U32" s="9"/>
      <c r="V32" s="9"/>
      <c r="W32" s="9"/>
      <c r="X32" s="9"/>
      <c r="Y32" s="9"/>
      <c r="Z32" s="9"/>
      <c r="AA32" s="9"/>
      <c r="AB32" s="9"/>
      <c r="AC32" s="9"/>
      <c r="AD32" s="9"/>
      <c r="AE32" s="9"/>
      <c r="AF32" s="9"/>
      <c r="AG32" s="9"/>
      <c r="AH32" s="9"/>
      <c r="AI32" s="9"/>
      <c r="AJ32" s="9"/>
      <c r="AK32" s="9"/>
      <c r="AL32" s="11">
        <f t="shared" si="0"/>
        <v>0</v>
      </c>
      <c r="AM32" s="11">
        <f t="shared" si="1"/>
        <v>0</v>
      </c>
      <c r="AN32" s="47" t="e">
        <f t="shared" si="2"/>
        <v>#DIV/0!</v>
      </c>
    </row>
    <row r="33" spans="1:40" x14ac:dyDescent="0.25">
      <c r="A33" s="10">
        <v>32</v>
      </c>
      <c r="B33" s="11">
        <f>VLOOKUP($A33,Table2[[No]:[Date Student Last Attended Program
(mm/dd/yyyy)]],2,FALSE)</f>
        <v>0</v>
      </c>
      <c r="C33" s="11">
        <f>VLOOKUP($A33,Table2[[No]:[Date Student Last Attended Program
(mm/dd/yyyy)]],4,FALSE)</f>
        <v>0</v>
      </c>
      <c r="D33" s="11">
        <f>VLOOKUP($A33,Table2[[No]:[Date Student Last Attended Program
(mm/dd/yyyy)]],14,FALSE)</f>
        <v>0</v>
      </c>
      <c r="E33" s="207">
        <f>VLOOKUP($A33,Table2[[No]:[Date Student Last Attended Program
(mm/dd/yyyy)]],17,FALSE)</f>
        <v>0</v>
      </c>
      <c r="F33" s="207">
        <f>VLOOKUP($A33,Table2[[No]:[Date Student Last Attended Program
(mm/dd/yyyy)]],18,FALSE)</f>
        <v>0</v>
      </c>
      <c r="G33" s="209">
        <f>VLOOKUP($A33,Table2[[#All],[No]:[Which Group Does Student Participate In?
(optional)]],23,FALSE)</f>
        <v>0</v>
      </c>
      <c r="H33" s="29"/>
      <c r="I33" s="29"/>
      <c r="J33" s="29"/>
      <c r="K33" s="29"/>
      <c r="L33" s="29"/>
      <c r="M33" s="29"/>
      <c r="N33" s="29"/>
      <c r="O33" s="29"/>
      <c r="P33" s="29"/>
      <c r="Q33" s="29"/>
      <c r="R33" s="29"/>
      <c r="S33" s="9"/>
      <c r="T33" s="9"/>
      <c r="U33" s="9"/>
      <c r="V33" s="9"/>
      <c r="W33" s="9"/>
      <c r="X33" s="9"/>
      <c r="Y33" s="9"/>
      <c r="Z33" s="9"/>
      <c r="AA33" s="9"/>
      <c r="AB33" s="9"/>
      <c r="AC33" s="9"/>
      <c r="AD33" s="9"/>
      <c r="AE33" s="9"/>
      <c r="AF33" s="9"/>
      <c r="AG33" s="9"/>
      <c r="AH33" s="9"/>
      <c r="AI33" s="9"/>
      <c r="AJ33" s="9"/>
      <c r="AK33" s="9"/>
      <c r="AL33" s="11">
        <f t="shared" si="0"/>
        <v>0</v>
      </c>
      <c r="AM33" s="11">
        <f t="shared" si="1"/>
        <v>0</v>
      </c>
      <c r="AN33" s="47" t="e">
        <f t="shared" si="2"/>
        <v>#DIV/0!</v>
      </c>
    </row>
    <row r="34" spans="1:40" x14ac:dyDescent="0.25">
      <c r="A34" s="10">
        <v>33</v>
      </c>
      <c r="B34" s="11">
        <f>VLOOKUP($A34,Table2[[No]:[Date Student Last Attended Program
(mm/dd/yyyy)]],2,FALSE)</f>
        <v>0</v>
      </c>
      <c r="C34" s="11">
        <f>VLOOKUP($A34,Table2[[No]:[Date Student Last Attended Program
(mm/dd/yyyy)]],4,FALSE)</f>
        <v>0</v>
      </c>
      <c r="D34" s="11">
        <f>VLOOKUP($A34,Table2[[No]:[Date Student Last Attended Program
(mm/dd/yyyy)]],14,FALSE)</f>
        <v>0</v>
      </c>
      <c r="E34" s="207">
        <f>VLOOKUP($A34,Table2[[No]:[Date Student Last Attended Program
(mm/dd/yyyy)]],17,FALSE)</f>
        <v>0</v>
      </c>
      <c r="F34" s="207">
        <f>VLOOKUP($A34,Table2[[No]:[Date Student Last Attended Program
(mm/dd/yyyy)]],18,FALSE)</f>
        <v>0</v>
      </c>
      <c r="G34" s="209">
        <f>VLOOKUP($A34,Table2[[#All],[No]:[Which Group Does Student Participate In?
(optional)]],23,FALSE)</f>
        <v>0</v>
      </c>
      <c r="H34" s="29"/>
      <c r="I34" s="29"/>
      <c r="J34" s="29"/>
      <c r="K34" s="29"/>
      <c r="L34" s="29"/>
      <c r="M34" s="29"/>
      <c r="N34" s="29"/>
      <c r="O34" s="29"/>
      <c r="P34" s="29"/>
      <c r="Q34" s="29"/>
      <c r="R34" s="29"/>
      <c r="S34" s="9"/>
      <c r="T34" s="9"/>
      <c r="U34" s="9"/>
      <c r="V34" s="9"/>
      <c r="W34" s="9"/>
      <c r="X34" s="9"/>
      <c r="Y34" s="9"/>
      <c r="Z34" s="9"/>
      <c r="AA34" s="9"/>
      <c r="AB34" s="9"/>
      <c r="AC34" s="9"/>
      <c r="AD34" s="9"/>
      <c r="AE34" s="9"/>
      <c r="AF34" s="9"/>
      <c r="AG34" s="9"/>
      <c r="AH34" s="9"/>
      <c r="AI34" s="9"/>
      <c r="AJ34" s="9"/>
      <c r="AK34" s="9"/>
      <c r="AL34" s="11">
        <f t="shared" si="0"/>
        <v>0</v>
      </c>
      <c r="AM34" s="11">
        <f t="shared" si="1"/>
        <v>0</v>
      </c>
      <c r="AN34" s="47" t="e">
        <f t="shared" si="2"/>
        <v>#DIV/0!</v>
      </c>
    </row>
    <row r="35" spans="1:40" x14ac:dyDescent="0.25">
      <c r="A35" s="10">
        <v>34</v>
      </c>
      <c r="B35" s="11">
        <f>VLOOKUP($A35,Table2[[No]:[Date Student Last Attended Program
(mm/dd/yyyy)]],2,FALSE)</f>
        <v>0</v>
      </c>
      <c r="C35" s="11">
        <f>VLOOKUP($A35,Table2[[No]:[Date Student Last Attended Program
(mm/dd/yyyy)]],4,FALSE)</f>
        <v>0</v>
      </c>
      <c r="D35" s="11">
        <f>VLOOKUP($A35,Table2[[No]:[Date Student Last Attended Program
(mm/dd/yyyy)]],14,FALSE)</f>
        <v>0</v>
      </c>
      <c r="E35" s="207">
        <f>VLOOKUP($A35,Table2[[No]:[Date Student Last Attended Program
(mm/dd/yyyy)]],17,FALSE)</f>
        <v>0</v>
      </c>
      <c r="F35" s="207">
        <f>VLOOKUP($A35,Table2[[No]:[Date Student Last Attended Program
(mm/dd/yyyy)]],18,FALSE)</f>
        <v>0</v>
      </c>
      <c r="G35" s="209">
        <f>VLOOKUP($A35,Table2[[#All],[No]:[Which Group Does Student Participate In?
(optional)]],23,FALSE)</f>
        <v>0</v>
      </c>
      <c r="H35" s="29"/>
      <c r="I35" s="29"/>
      <c r="J35" s="29"/>
      <c r="K35" s="29"/>
      <c r="L35" s="29"/>
      <c r="M35" s="29"/>
      <c r="N35" s="29"/>
      <c r="O35" s="29"/>
      <c r="P35" s="29"/>
      <c r="Q35" s="29"/>
      <c r="R35" s="29"/>
      <c r="S35" s="9"/>
      <c r="T35" s="9"/>
      <c r="U35" s="9"/>
      <c r="V35" s="9"/>
      <c r="W35" s="9"/>
      <c r="X35" s="9"/>
      <c r="Y35" s="9"/>
      <c r="Z35" s="9"/>
      <c r="AA35" s="9"/>
      <c r="AB35" s="9"/>
      <c r="AC35" s="9"/>
      <c r="AD35" s="9"/>
      <c r="AE35" s="9"/>
      <c r="AF35" s="9"/>
      <c r="AG35" s="9"/>
      <c r="AH35" s="9"/>
      <c r="AI35" s="9"/>
      <c r="AJ35" s="9"/>
      <c r="AK35" s="9"/>
      <c r="AL35" s="11">
        <f t="shared" si="0"/>
        <v>0</v>
      </c>
      <c r="AM35" s="11">
        <f t="shared" si="1"/>
        <v>0</v>
      </c>
      <c r="AN35" s="47" t="e">
        <f t="shared" si="2"/>
        <v>#DIV/0!</v>
      </c>
    </row>
    <row r="36" spans="1:40" x14ac:dyDescent="0.25">
      <c r="A36" s="10">
        <v>35</v>
      </c>
      <c r="B36" s="11">
        <f>VLOOKUP($A36,Table2[[No]:[Date Student Last Attended Program
(mm/dd/yyyy)]],2,FALSE)</f>
        <v>0</v>
      </c>
      <c r="C36" s="11">
        <f>VLOOKUP($A36,Table2[[No]:[Date Student Last Attended Program
(mm/dd/yyyy)]],4,FALSE)</f>
        <v>0</v>
      </c>
      <c r="D36" s="11">
        <f>VLOOKUP($A36,Table2[[No]:[Date Student Last Attended Program
(mm/dd/yyyy)]],14,FALSE)</f>
        <v>0</v>
      </c>
      <c r="E36" s="207">
        <f>VLOOKUP($A36,Table2[[No]:[Date Student Last Attended Program
(mm/dd/yyyy)]],17,FALSE)</f>
        <v>0</v>
      </c>
      <c r="F36" s="207">
        <f>VLOOKUP($A36,Table2[[No]:[Date Student Last Attended Program
(mm/dd/yyyy)]],18,FALSE)</f>
        <v>0</v>
      </c>
      <c r="G36" s="209">
        <f>VLOOKUP($A36,Table2[[#All],[No]:[Which Group Does Student Participate In?
(optional)]],23,FALSE)</f>
        <v>0</v>
      </c>
      <c r="H36" s="29"/>
      <c r="I36" s="29"/>
      <c r="J36" s="29"/>
      <c r="K36" s="29"/>
      <c r="L36" s="29"/>
      <c r="M36" s="29"/>
      <c r="N36" s="29"/>
      <c r="O36" s="29"/>
      <c r="P36" s="29"/>
      <c r="Q36" s="29"/>
      <c r="R36" s="29"/>
      <c r="S36" s="9"/>
      <c r="T36" s="9"/>
      <c r="U36" s="9"/>
      <c r="V36" s="9"/>
      <c r="W36" s="9"/>
      <c r="X36" s="9"/>
      <c r="Y36" s="9"/>
      <c r="Z36" s="9"/>
      <c r="AA36" s="9"/>
      <c r="AB36" s="9"/>
      <c r="AC36" s="9"/>
      <c r="AD36" s="9"/>
      <c r="AE36" s="9"/>
      <c r="AF36" s="9"/>
      <c r="AG36" s="9"/>
      <c r="AH36" s="9"/>
      <c r="AI36" s="9"/>
      <c r="AJ36" s="9"/>
      <c r="AK36" s="9"/>
      <c r="AL36" s="11">
        <f t="shared" si="0"/>
        <v>0</v>
      </c>
      <c r="AM36" s="11">
        <f t="shared" si="1"/>
        <v>0</v>
      </c>
      <c r="AN36" s="47" t="e">
        <f t="shared" si="2"/>
        <v>#DIV/0!</v>
      </c>
    </row>
    <row r="37" spans="1:40" x14ac:dyDescent="0.25">
      <c r="A37" s="10">
        <v>36</v>
      </c>
      <c r="B37" s="11">
        <f>VLOOKUP($A37,Table2[[No]:[Date Student Last Attended Program
(mm/dd/yyyy)]],2,FALSE)</f>
        <v>0</v>
      </c>
      <c r="C37" s="11">
        <f>VLOOKUP($A37,Table2[[No]:[Date Student Last Attended Program
(mm/dd/yyyy)]],4,FALSE)</f>
        <v>0</v>
      </c>
      <c r="D37" s="11">
        <f>VLOOKUP($A37,Table2[[No]:[Date Student Last Attended Program
(mm/dd/yyyy)]],14,FALSE)</f>
        <v>0</v>
      </c>
      <c r="E37" s="207">
        <f>VLOOKUP($A37,Table2[[No]:[Date Student Last Attended Program
(mm/dd/yyyy)]],17,FALSE)</f>
        <v>0</v>
      </c>
      <c r="F37" s="207">
        <f>VLOOKUP($A37,Table2[[No]:[Date Student Last Attended Program
(mm/dd/yyyy)]],18,FALSE)</f>
        <v>0</v>
      </c>
      <c r="G37" s="209">
        <f>VLOOKUP($A37,Table2[[#All],[No]:[Which Group Does Student Participate In?
(optional)]],23,FALSE)</f>
        <v>0</v>
      </c>
      <c r="H37" s="29"/>
      <c r="I37" s="29"/>
      <c r="J37" s="29"/>
      <c r="K37" s="29"/>
      <c r="L37" s="29"/>
      <c r="M37" s="29"/>
      <c r="N37" s="29"/>
      <c r="O37" s="29"/>
      <c r="P37" s="29"/>
      <c r="Q37" s="29"/>
      <c r="R37" s="29"/>
      <c r="S37" s="9"/>
      <c r="T37" s="9"/>
      <c r="U37" s="9"/>
      <c r="V37" s="9"/>
      <c r="W37" s="9"/>
      <c r="X37" s="9"/>
      <c r="Y37" s="9"/>
      <c r="Z37" s="9"/>
      <c r="AA37" s="9"/>
      <c r="AB37" s="9"/>
      <c r="AC37" s="9"/>
      <c r="AD37" s="9"/>
      <c r="AE37" s="9"/>
      <c r="AF37" s="9"/>
      <c r="AG37" s="9"/>
      <c r="AH37" s="9"/>
      <c r="AI37" s="9"/>
      <c r="AJ37" s="9"/>
      <c r="AK37" s="9"/>
      <c r="AL37" s="11">
        <f t="shared" si="0"/>
        <v>0</v>
      </c>
      <c r="AM37" s="11">
        <f t="shared" si="1"/>
        <v>0</v>
      </c>
      <c r="AN37" s="47" t="e">
        <f t="shared" si="2"/>
        <v>#DIV/0!</v>
      </c>
    </row>
    <row r="38" spans="1:40" x14ac:dyDescent="0.25">
      <c r="A38" s="10">
        <v>37</v>
      </c>
      <c r="B38" s="11">
        <f>VLOOKUP($A38,Table2[[No]:[Date Student Last Attended Program
(mm/dd/yyyy)]],2,FALSE)</f>
        <v>0</v>
      </c>
      <c r="C38" s="11">
        <f>VLOOKUP($A38,Table2[[No]:[Date Student Last Attended Program
(mm/dd/yyyy)]],4,FALSE)</f>
        <v>0</v>
      </c>
      <c r="D38" s="11">
        <f>VLOOKUP($A38,Table2[[No]:[Date Student Last Attended Program
(mm/dd/yyyy)]],14,FALSE)</f>
        <v>0</v>
      </c>
      <c r="E38" s="207">
        <f>VLOOKUP($A38,Table2[[No]:[Date Student Last Attended Program
(mm/dd/yyyy)]],17,FALSE)</f>
        <v>0</v>
      </c>
      <c r="F38" s="207">
        <f>VLOOKUP($A38,Table2[[No]:[Date Student Last Attended Program
(mm/dd/yyyy)]],18,FALSE)</f>
        <v>0</v>
      </c>
      <c r="G38" s="209">
        <f>VLOOKUP($A38,Table2[[#All],[No]:[Which Group Does Student Participate In?
(optional)]],23,FALSE)</f>
        <v>0</v>
      </c>
      <c r="H38" s="29"/>
      <c r="I38" s="29"/>
      <c r="J38" s="29"/>
      <c r="K38" s="29"/>
      <c r="L38" s="29"/>
      <c r="M38" s="29"/>
      <c r="N38" s="29"/>
      <c r="O38" s="29"/>
      <c r="P38" s="29"/>
      <c r="Q38" s="29"/>
      <c r="R38" s="29"/>
      <c r="S38" s="9"/>
      <c r="T38" s="9"/>
      <c r="U38" s="9"/>
      <c r="V38" s="9"/>
      <c r="W38" s="9"/>
      <c r="X38" s="9"/>
      <c r="Y38" s="9"/>
      <c r="Z38" s="9"/>
      <c r="AA38" s="9"/>
      <c r="AB38" s="9"/>
      <c r="AC38" s="9"/>
      <c r="AD38" s="9"/>
      <c r="AE38" s="9"/>
      <c r="AF38" s="9"/>
      <c r="AG38" s="9"/>
      <c r="AH38" s="9"/>
      <c r="AI38" s="9"/>
      <c r="AJ38" s="9"/>
      <c r="AK38" s="9"/>
      <c r="AL38" s="11">
        <f t="shared" si="0"/>
        <v>0</v>
      </c>
      <c r="AM38" s="11">
        <f t="shared" si="1"/>
        <v>0</v>
      </c>
      <c r="AN38" s="47" t="e">
        <f t="shared" si="2"/>
        <v>#DIV/0!</v>
      </c>
    </row>
    <row r="39" spans="1:40" x14ac:dyDescent="0.25">
      <c r="A39" s="10">
        <v>38</v>
      </c>
      <c r="B39" s="11">
        <f>VLOOKUP($A39,Table2[[No]:[Date Student Last Attended Program
(mm/dd/yyyy)]],2,FALSE)</f>
        <v>0</v>
      </c>
      <c r="C39" s="11">
        <f>VLOOKUP($A39,Table2[[No]:[Date Student Last Attended Program
(mm/dd/yyyy)]],4,FALSE)</f>
        <v>0</v>
      </c>
      <c r="D39" s="11">
        <f>VLOOKUP($A39,Table2[[No]:[Date Student Last Attended Program
(mm/dd/yyyy)]],14,FALSE)</f>
        <v>0</v>
      </c>
      <c r="E39" s="207">
        <f>VLOOKUP($A39,Table2[[No]:[Date Student Last Attended Program
(mm/dd/yyyy)]],17,FALSE)</f>
        <v>0</v>
      </c>
      <c r="F39" s="207">
        <f>VLOOKUP($A39,Table2[[No]:[Date Student Last Attended Program
(mm/dd/yyyy)]],18,FALSE)</f>
        <v>0</v>
      </c>
      <c r="G39" s="209">
        <f>VLOOKUP($A39,Table2[[#All],[No]:[Which Group Does Student Participate In?
(optional)]],23,FALSE)</f>
        <v>0</v>
      </c>
      <c r="H39" s="29"/>
      <c r="I39" s="29"/>
      <c r="J39" s="29"/>
      <c r="K39" s="29"/>
      <c r="L39" s="29"/>
      <c r="M39" s="29"/>
      <c r="N39" s="29"/>
      <c r="O39" s="29"/>
      <c r="P39" s="29"/>
      <c r="Q39" s="29"/>
      <c r="R39" s="29"/>
      <c r="S39" s="9"/>
      <c r="T39" s="9"/>
      <c r="U39" s="9"/>
      <c r="V39" s="9"/>
      <c r="W39" s="9"/>
      <c r="X39" s="9"/>
      <c r="Y39" s="9"/>
      <c r="Z39" s="9"/>
      <c r="AA39" s="9"/>
      <c r="AB39" s="9"/>
      <c r="AC39" s="9"/>
      <c r="AD39" s="9"/>
      <c r="AE39" s="9"/>
      <c r="AF39" s="9"/>
      <c r="AG39" s="9"/>
      <c r="AH39" s="9"/>
      <c r="AI39" s="9"/>
      <c r="AJ39" s="9"/>
      <c r="AK39" s="9"/>
      <c r="AL39" s="11">
        <f t="shared" si="0"/>
        <v>0</v>
      </c>
      <c r="AM39" s="11">
        <f t="shared" si="1"/>
        <v>0</v>
      </c>
      <c r="AN39" s="47" t="e">
        <f t="shared" si="2"/>
        <v>#DIV/0!</v>
      </c>
    </row>
    <row r="40" spans="1:40" x14ac:dyDescent="0.25">
      <c r="A40" s="10">
        <v>39</v>
      </c>
      <c r="B40" s="11">
        <f>VLOOKUP($A40,Table2[[No]:[Date Student Last Attended Program
(mm/dd/yyyy)]],2,FALSE)</f>
        <v>0</v>
      </c>
      <c r="C40" s="11">
        <f>VLOOKUP($A40,Table2[[No]:[Date Student Last Attended Program
(mm/dd/yyyy)]],4,FALSE)</f>
        <v>0</v>
      </c>
      <c r="D40" s="11">
        <f>VLOOKUP($A40,Table2[[No]:[Date Student Last Attended Program
(mm/dd/yyyy)]],14,FALSE)</f>
        <v>0</v>
      </c>
      <c r="E40" s="207">
        <f>VLOOKUP($A40,Table2[[No]:[Date Student Last Attended Program
(mm/dd/yyyy)]],17,FALSE)</f>
        <v>0</v>
      </c>
      <c r="F40" s="207">
        <f>VLOOKUP($A40,Table2[[No]:[Date Student Last Attended Program
(mm/dd/yyyy)]],18,FALSE)</f>
        <v>0</v>
      </c>
      <c r="G40" s="209">
        <f>VLOOKUP($A40,Table2[[#All],[No]:[Which Group Does Student Participate In?
(optional)]],23,FALSE)</f>
        <v>0</v>
      </c>
      <c r="H40" s="29"/>
      <c r="I40" s="29"/>
      <c r="J40" s="29"/>
      <c r="K40" s="29"/>
      <c r="L40" s="29"/>
      <c r="M40" s="29"/>
      <c r="N40" s="29"/>
      <c r="O40" s="29"/>
      <c r="P40" s="29"/>
      <c r="Q40" s="29"/>
      <c r="R40" s="29"/>
      <c r="S40" s="9"/>
      <c r="T40" s="9"/>
      <c r="U40" s="9"/>
      <c r="V40" s="9"/>
      <c r="W40" s="9"/>
      <c r="X40" s="9"/>
      <c r="Y40" s="9"/>
      <c r="Z40" s="9"/>
      <c r="AA40" s="9"/>
      <c r="AB40" s="9"/>
      <c r="AC40" s="9"/>
      <c r="AD40" s="9"/>
      <c r="AE40" s="9"/>
      <c r="AF40" s="9"/>
      <c r="AG40" s="9"/>
      <c r="AH40" s="9"/>
      <c r="AI40" s="9"/>
      <c r="AJ40" s="9"/>
      <c r="AK40" s="9"/>
      <c r="AL40" s="11">
        <f t="shared" si="0"/>
        <v>0</v>
      </c>
      <c r="AM40" s="11">
        <f t="shared" si="1"/>
        <v>0</v>
      </c>
      <c r="AN40" s="47" t="e">
        <f t="shared" si="2"/>
        <v>#DIV/0!</v>
      </c>
    </row>
    <row r="41" spans="1:40" x14ac:dyDescent="0.25">
      <c r="A41" s="10">
        <v>40</v>
      </c>
      <c r="B41" s="11">
        <f>VLOOKUP($A41,Table2[[No]:[Date Student Last Attended Program
(mm/dd/yyyy)]],2,FALSE)</f>
        <v>0</v>
      </c>
      <c r="C41" s="11">
        <f>VLOOKUP($A41,Table2[[No]:[Date Student Last Attended Program
(mm/dd/yyyy)]],4,FALSE)</f>
        <v>0</v>
      </c>
      <c r="D41" s="11">
        <f>VLOOKUP($A41,Table2[[No]:[Date Student Last Attended Program
(mm/dd/yyyy)]],14,FALSE)</f>
        <v>0</v>
      </c>
      <c r="E41" s="207">
        <f>VLOOKUP($A41,Table2[[No]:[Date Student Last Attended Program
(mm/dd/yyyy)]],17,FALSE)</f>
        <v>0</v>
      </c>
      <c r="F41" s="207">
        <f>VLOOKUP($A41,Table2[[No]:[Date Student Last Attended Program
(mm/dd/yyyy)]],18,FALSE)</f>
        <v>0</v>
      </c>
      <c r="G41" s="209">
        <f>VLOOKUP($A41,Table2[[#All],[No]:[Which Group Does Student Participate In?
(optional)]],23,FALSE)</f>
        <v>0</v>
      </c>
      <c r="H41" s="29"/>
      <c r="I41" s="29"/>
      <c r="J41" s="29"/>
      <c r="K41" s="29"/>
      <c r="L41" s="29"/>
      <c r="M41" s="29"/>
      <c r="N41" s="29"/>
      <c r="O41" s="29"/>
      <c r="P41" s="29"/>
      <c r="Q41" s="29"/>
      <c r="R41" s="29"/>
      <c r="S41" s="9"/>
      <c r="T41" s="9"/>
      <c r="U41" s="9"/>
      <c r="V41" s="9"/>
      <c r="W41" s="9"/>
      <c r="X41" s="9"/>
      <c r="Y41" s="9"/>
      <c r="Z41" s="9"/>
      <c r="AA41" s="9"/>
      <c r="AB41" s="9"/>
      <c r="AC41" s="9"/>
      <c r="AD41" s="9"/>
      <c r="AE41" s="9"/>
      <c r="AF41" s="9"/>
      <c r="AG41" s="9"/>
      <c r="AH41" s="9"/>
      <c r="AI41" s="9"/>
      <c r="AJ41" s="9"/>
      <c r="AK41" s="9"/>
      <c r="AL41" s="11">
        <f t="shared" si="0"/>
        <v>0</v>
      </c>
      <c r="AM41" s="11">
        <f t="shared" si="1"/>
        <v>0</v>
      </c>
      <c r="AN41" s="47" t="e">
        <f t="shared" si="2"/>
        <v>#DIV/0!</v>
      </c>
    </row>
    <row r="42" spans="1:40" x14ac:dyDescent="0.25">
      <c r="A42" s="10">
        <v>41</v>
      </c>
      <c r="B42" s="11">
        <f>VLOOKUP($A42,Table2[[No]:[Date Student Last Attended Program
(mm/dd/yyyy)]],2,FALSE)</f>
        <v>0</v>
      </c>
      <c r="C42" s="11">
        <f>VLOOKUP($A42,Table2[[No]:[Date Student Last Attended Program
(mm/dd/yyyy)]],4,FALSE)</f>
        <v>0</v>
      </c>
      <c r="D42" s="11">
        <f>VLOOKUP($A42,Table2[[No]:[Date Student Last Attended Program
(mm/dd/yyyy)]],14,FALSE)</f>
        <v>0</v>
      </c>
      <c r="E42" s="207">
        <f>VLOOKUP($A42,Table2[[No]:[Date Student Last Attended Program
(mm/dd/yyyy)]],17,FALSE)</f>
        <v>0</v>
      </c>
      <c r="F42" s="207">
        <f>VLOOKUP($A42,Table2[[No]:[Date Student Last Attended Program
(mm/dd/yyyy)]],18,FALSE)</f>
        <v>0</v>
      </c>
      <c r="G42" s="209">
        <f>VLOOKUP($A42,Table2[[#All],[No]:[Which Group Does Student Participate In?
(optional)]],23,FALSE)</f>
        <v>0</v>
      </c>
      <c r="H42" s="29"/>
      <c r="I42" s="29"/>
      <c r="J42" s="29"/>
      <c r="K42" s="29"/>
      <c r="L42" s="29"/>
      <c r="M42" s="29"/>
      <c r="N42" s="29"/>
      <c r="O42" s="29"/>
      <c r="P42" s="29"/>
      <c r="Q42" s="29"/>
      <c r="R42" s="29"/>
      <c r="S42" s="9"/>
      <c r="T42" s="9"/>
      <c r="U42" s="9"/>
      <c r="V42" s="9"/>
      <c r="W42" s="9"/>
      <c r="X42" s="9"/>
      <c r="Y42" s="9"/>
      <c r="Z42" s="9"/>
      <c r="AA42" s="9"/>
      <c r="AB42" s="9"/>
      <c r="AC42" s="9"/>
      <c r="AD42" s="9"/>
      <c r="AE42" s="9"/>
      <c r="AF42" s="9"/>
      <c r="AG42" s="9"/>
      <c r="AH42" s="9"/>
      <c r="AI42" s="9"/>
      <c r="AJ42" s="9"/>
      <c r="AK42" s="9"/>
      <c r="AL42" s="11">
        <f t="shared" si="0"/>
        <v>0</v>
      </c>
      <c r="AM42" s="11">
        <f t="shared" si="1"/>
        <v>0</v>
      </c>
      <c r="AN42" s="47" t="e">
        <f t="shared" si="2"/>
        <v>#DIV/0!</v>
      </c>
    </row>
    <row r="43" spans="1:40" x14ac:dyDescent="0.25">
      <c r="A43" s="10">
        <v>42</v>
      </c>
      <c r="B43" s="11">
        <f>VLOOKUP($A43,Table2[[No]:[Date Student Last Attended Program
(mm/dd/yyyy)]],2,FALSE)</f>
        <v>0</v>
      </c>
      <c r="C43" s="11">
        <f>VLOOKUP($A43,Table2[[No]:[Date Student Last Attended Program
(mm/dd/yyyy)]],4,FALSE)</f>
        <v>0</v>
      </c>
      <c r="D43" s="11">
        <f>VLOOKUP($A43,Table2[[No]:[Date Student Last Attended Program
(mm/dd/yyyy)]],14,FALSE)</f>
        <v>0</v>
      </c>
      <c r="E43" s="207">
        <f>VLOOKUP($A43,Table2[[No]:[Date Student Last Attended Program
(mm/dd/yyyy)]],17,FALSE)</f>
        <v>0</v>
      </c>
      <c r="F43" s="207">
        <f>VLOOKUP($A43,Table2[[No]:[Date Student Last Attended Program
(mm/dd/yyyy)]],18,FALSE)</f>
        <v>0</v>
      </c>
      <c r="G43" s="209">
        <f>VLOOKUP($A43,Table2[[#All],[No]:[Which Group Does Student Participate In?
(optional)]],23,FALSE)</f>
        <v>0</v>
      </c>
      <c r="H43" s="29"/>
      <c r="I43" s="29"/>
      <c r="J43" s="29"/>
      <c r="K43" s="29"/>
      <c r="L43" s="29"/>
      <c r="M43" s="29"/>
      <c r="N43" s="29"/>
      <c r="O43" s="29"/>
      <c r="P43" s="29"/>
      <c r="Q43" s="29"/>
      <c r="R43" s="29"/>
      <c r="S43" s="9"/>
      <c r="T43" s="9"/>
      <c r="U43" s="9"/>
      <c r="V43" s="9"/>
      <c r="W43" s="9"/>
      <c r="X43" s="9"/>
      <c r="Y43" s="9"/>
      <c r="Z43" s="9"/>
      <c r="AA43" s="9"/>
      <c r="AB43" s="9"/>
      <c r="AC43" s="9"/>
      <c r="AD43" s="9"/>
      <c r="AE43" s="9"/>
      <c r="AF43" s="9"/>
      <c r="AG43" s="9"/>
      <c r="AH43" s="9"/>
      <c r="AI43" s="9"/>
      <c r="AJ43" s="9"/>
      <c r="AK43" s="9"/>
      <c r="AL43" s="11">
        <f t="shared" si="0"/>
        <v>0</v>
      </c>
      <c r="AM43" s="11">
        <f t="shared" si="1"/>
        <v>0</v>
      </c>
      <c r="AN43" s="47" t="e">
        <f t="shared" si="2"/>
        <v>#DIV/0!</v>
      </c>
    </row>
    <row r="44" spans="1:40" x14ac:dyDescent="0.25">
      <c r="A44" s="10">
        <v>43</v>
      </c>
      <c r="B44" s="11">
        <f>VLOOKUP($A44,Table2[[No]:[Date Student Last Attended Program
(mm/dd/yyyy)]],2,FALSE)</f>
        <v>0</v>
      </c>
      <c r="C44" s="11">
        <f>VLOOKUP($A44,Table2[[No]:[Date Student Last Attended Program
(mm/dd/yyyy)]],4,FALSE)</f>
        <v>0</v>
      </c>
      <c r="D44" s="11">
        <f>VLOOKUP($A44,Table2[[No]:[Date Student Last Attended Program
(mm/dd/yyyy)]],14,FALSE)</f>
        <v>0</v>
      </c>
      <c r="E44" s="207">
        <f>VLOOKUP($A44,Table2[[No]:[Date Student Last Attended Program
(mm/dd/yyyy)]],17,FALSE)</f>
        <v>0</v>
      </c>
      <c r="F44" s="207">
        <f>VLOOKUP($A44,Table2[[No]:[Date Student Last Attended Program
(mm/dd/yyyy)]],18,FALSE)</f>
        <v>0</v>
      </c>
      <c r="G44" s="209">
        <f>VLOOKUP($A44,Table2[[#All],[No]:[Which Group Does Student Participate In?
(optional)]],23,FALSE)</f>
        <v>0</v>
      </c>
      <c r="H44" s="29"/>
      <c r="I44" s="29"/>
      <c r="J44" s="29"/>
      <c r="K44" s="29"/>
      <c r="L44" s="29"/>
      <c r="M44" s="29"/>
      <c r="N44" s="29"/>
      <c r="O44" s="29"/>
      <c r="P44" s="29"/>
      <c r="Q44" s="29"/>
      <c r="R44" s="29"/>
      <c r="S44" s="9"/>
      <c r="T44" s="9"/>
      <c r="U44" s="9"/>
      <c r="V44" s="9"/>
      <c r="W44" s="9"/>
      <c r="X44" s="9"/>
      <c r="Y44" s="9"/>
      <c r="Z44" s="9"/>
      <c r="AA44" s="9"/>
      <c r="AB44" s="9"/>
      <c r="AC44" s="9"/>
      <c r="AD44" s="9"/>
      <c r="AE44" s="9"/>
      <c r="AF44" s="9"/>
      <c r="AG44" s="9"/>
      <c r="AH44" s="9"/>
      <c r="AI44" s="9"/>
      <c r="AJ44" s="9"/>
      <c r="AK44" s="9"/>
      <c r="AL44" s="11">
        <f t="shared" si="0"/>
        <v>0</v>
      </c>
      <c r="AM44" s="11">
        <f t="shared" si="1"/>
        <v>0</v>
      </c>
      <c r="AN44" s="47" t="e">
        <f t="shared" si="2"/>
        <v>#DIV/0!</v>
      </c>
    </row>
    <row r="45" spans="1:40" x14ac:dyDescent="0.25">
      <c r="A45" s="10">
        <v>44</v>
      </c>
      <c r="B45" s="11">
        <f>VLOOKUP($A45,Table2[[No]:[Date Student Last Attended Program
(mm/dd/yyyy)]],2,FALSE)</f>
        <v>0</v>
      </c>
      <c r="C45" s="11">
        <f>VLOOKUP($A45,Table2[[No]:[Date Student Last Attended Program
(mm/dd/yyyy)]],4,FALSE)</f>
        <v>0</v>
      </c>
      <c r="D45" s="11">
        <f>VLOOKUP($A45,Table2[[No]:[Date Student Last Attended Program
(mm/dd/yyyy)]],14,FALSE)</f>
        <v>0</v>
      </c>
      <c r="E45" s="207">
        <f>VLOOKUP($A45,Table2[[No]:[Date Student Last Attended Program
(mm/dd/yyyy)]],17,FALSE)</f>
        <v>0</v>
      </c>
      <c r="F45" s="207">
        <f>VLOOKUP($A45,Table2[[No]:[Date Student Last Attended Program
(mm/dd/yyyy)]],18,FALSE)</f>
        <v>0</v>
      </c>
      <c r="G45" s="209">
        <f>VLOOKUP($A45,Table2[[#All],[No]:[Which Group Does Student Participate In?
(optional)]],23,FALSE)</f>
        <v>0</v>
      </c>
      <c r="H45" s="29"/>
      <c r="I45" s="29"/>
      <c r="J45" s="29"/>
      <c r="K45" s="29"/>
      <c r="L45" s="29"/>
      <c r="M45" s="29"/>
      <c r="N45" s="29"/>
      <c r="O45" s="29"/>
      <c r="P45" s="29"/>
      <c r="Q45" s="29"/>
      <c r="R45" s="29"/>
      <c r="S45" s="9"/>
      <c r="T45" s="9"/>
      <c r="U45" s="9"/>
      <c r="V45" s="9"/>
      <c r="W45" s="9"/>
      <c r="X45" s="9"/>
      <c r="Y45" s="9"/>
      <c r="Z45" s="9"/>
      <c r="AA45" s="9"/>
      <c r="AB45" s="9"/>
      <c r="AC45" s="9"/>
      <c r="AD45" s="9"/>
      <c r="AE45" s="9"/>
      <c r="AF45" s="9"/>
      <c r="AG45" s="9"/>
      <c r="AH45" s="9"/>
      <c r="AI45" s="9"/>
      <c r="AJ45" s="9"/>
      <c r="AK45" s="9"/>
      <c r="AL45" s="11">
        <f t="shared" si="0"/>
        <v>0</v>
      </c>
      <c r="AM45" s="11">
        <f t="shared" si="1"/>
        <v>0</v>
      </c>
      <c r="AN45" s="47" t="e">
        <f t="shared" si="2"/>
        <v>#DIV/0!</v>
      </c>
    </row>
    <row r="46" spans="1:40" x14ac:dyDescent="0.25">
      <c r="A46" s="10">
        <v>45</v>
      </c>
      <c r="B46" s="11">
        <f>VLOOKUP($A46,Table2[[No]:[Date Student Last Attended Program
(mm/dd/yyyy)]],2,FALSE)</f>
        <v>0</v>
      </c>
      <c r="C46" s="11">
        <f>VLOOKUP($A46,Table2[[No]:[Date Student Last Attended Program
(mm/dd/yyyy)]],4,FALSE)</f>
        <v>0</v>
      </c>
      <c r="D46" s="11">
        <f>VLOOKUP($A46,Table2[[No]:[Date Student Last Attended Program
(mm/dd/yyyy)]],14,FALSE)</f>
        <v>0</v>
      </c>
      <c r="E46" s="207">
        <f>VLOOKUP($A46,Table2[[No]:[Date Student Last Attended Program
(mm/dd/yyyy)]],17,FALSE)</f>
        <v>0</v>
      </c>
      <c r="F46" s="207">
        <f>VLOOKUP($A46,Table2[[No]:[Date Student Last Attended Program
(mm/dd/yyyy)]],18,FALSE)</f>
        <v>0</v>
      </c>
      <c r="G46" s="209">
        <f>VLOOKUP($A46,Table2[[#All],[No]:[Which Group Does Student Participate In?
(optional)]],23,FALSE)</f>
        <v>0</v>
      </c>
      <c r="H46" s="29"/>
      <c r="I46" s="29"/>
      <c r="J46" s="29"/>
      <c r="K46" s="29"/>
      <c r="L46" s="29"/>
      <c r="M46" s="29"/>
      <c r="N46" s="29"/>
      <c r="O46" s="29"/>
      <c r="P46" s="29"/>
      <c r="Q46" s="29"/>
      <c r="R46" s="29"/>
      <c r="S46" s="9"/>
      <c r="T46" s="9"/>
      <c r="U46" s="9"/>
      <c r="V46" s="9"/>
      <c r="W46" s="9"/>
      <c r="X46" s="9"/>
      <c r="Y46" s="9"/>
      <c r="Z46" s="9"/>
      <c r="AA46" s="9"/>
      <c r="AB46" s="9"/>
      <c r="AC46" s="9"/>
      <c r="AD46" s="9"/>
      <c r="AE46" s="9"/>
      <c r="AF46" s="9"/>
      <c r="AG46" s="9"/>
      <c r="AH46" s="9"/>
      <c r="AI46" s="9"/>
      <c r="AJ46" s="9"/>
      <c r="AK46" s="9"/>
      <c r="AL46" s="11">
        <f t="shared" si="0"/>
        <v>0</v>
      </c>
      <c r="AM46" s="11">
        <f t="shared" si="1"/>
        <v>0</v>
      </c>
      <c r="AN46" s="47" t="e">
        <f t="shared" si="2"/>
        <v>#DIV/0!</v>
      </c>
    </row>
    <row r="47" spans="1:40" x14ac:dyDescent="0.25">
      <c r="A47" s="10">
        <v>46</v>
      </c>
      <c r="B47" s="11">
        <f>VLOOKUP($A47,Table2[[No]:[Date Student Last Attended Program
(mm/dd/yyyy)]],2,FALSE)</f>
        <v>0</v>
      </c>
      <c r="C47" s="11">
        <f>VLOOKUP($A47,Table2[[No]:[Date Student Last Attended Program
(mm/dd/yyyy)]],4,FALSE)</f>
        <v>0</v>
      </c>
      <c r="D47" s="11">
        <f>VLOOKUP($A47,Table2[[No]:[Date Student Last Attended Program
(mm/dd/yyyy)]],14,FALSE)</f>
        <v>0</v>
      </c>
      <c r="E47" s="207">
        <f>VLOOKUP($A47,Table2[[No]:[Date Student Last Attended Program
(mm/dd/yyyy)]],17,FALSE)</f>
        <v>0</v>
      </c>
      <c r="F47" s="207">
        <f>VLOOKUP($A47,Table2[[No]:[Date Student Last Attended Program
(mm/dd/yyyy)]],18,FALSE)</f>
        <v>0</v>
      </c>
      <c r="G47" s="209">
        <f>VLOOKUP($A47,Table2[[#All],[No]:[Which Group Does Student Participate In?
(optional)]],23,FALSE)</f>
        <v>0</v>
      </c>
      <c r="H47" s="29"/>
      <c r="I47" s="29"/>
      <c r="J47" s="29"/>
      <c r="K47" s="29"/>
      <c r="L47" s="29"/>
      <c r="M47" s="29"/>
      <c r="N47" s="29"/>
      <c r="O47" s="29"/>
      <c r="P47" s="29"/>
      <c r="Q47" s="29"/>
      <c r="R47" s="29"/>
      <c r="S47" s="9"/>
      <c r="T47" s="9"/>
      <c r="U47" s="9"/>
      <c r="V47" s="9"/>
      <c r="W47" s="9"/>
      <c r="X47" s="9"/>
      <c r="Y47" s="9"/>
      <c r="Z47" s="9"/>
      <c r="AA47" s="9"/>
      <c r="AB47" s="9"/>
      <c r="AC47" s="9"/>
      <c r="AD47" s="9"/>
      <c r="AE47" s="9"/>
      <c r="AF47" s="9"/>
      <c r="AG47" s="9"/>
      <c r="AH47" s="9"/>
      <c r="AI47" s="9"/>
      <c r="AJ47" s="9"/>
      <c r="AK47" s="9"/>
      <c r="AL47" s="11">
        <f t="shared" si="0"/>
        <v>0</v>
      </c>
      <c r="AM47" s="11">
        <f t="shared" si="1"/>
        <v>0</v>
      </c>
      <c r="AN47" s="47" t="e">
        <f t="shared" si="2"/>
        <v>#DIV/0!</v>
      </c>
    </row>
    <row r="48" spans="1:40" x14ac:dyDescent="0.25">
      <c r="A48" s="10">
        <v>47</v>
      </c>
      <c r="B48" s="11">
        <f>VLOOKUP($A48,Table2[[No]:[Date Student Last Attended Program
(mm/dd/yyyy)]],2,FALSE)</f>
        <v>0</v>
      </c>
      <c r="C48" s="11">
        <f>VLOOKUP($A48,Table2[[No]:[Date Student Last Attended Program
(mm/dd/yyyy)]],4,FALSE)</f>
        <v>0</v>
      </c>
      <c r="D48" s="11">
        <f>VLOOKUP($A48,Table2[[No]:[Date Student Last Attended Program
(mm/dd/yyyy)]],14,FALSE)</f>
        <v>0</v>
      </c>
      <c r="E48" s="207">
        <f>VLOOKUP($A48,Table2[[No]:[Date Student Last Attended Program
(mm/dd/yyyy)]],17,FALSE)</f>
        <v>0</v>
      </c>
      <c r="F48" s="207">
        <f>VLOOKUP($A48,Table2[[No]:[Date Student Last Attended Program
(mm/dd/yyyy)]],18,FALSE)</f>
        <v>0</v>
      </c>
      <c r="G48" s="209">
        <f>VLOOKUP($A48,Table2[[#All],[No]:[Which Group Does Student Participate In?
(optional)]],23,FALSE)</f>
        <v>0</v>
      </c>
      <c r="H48" s="29"/>
      <c r="I48" s="29"/>
      <c r="J48" s="29"/>
      <c r="K48" s="29"/>
      <c r="L48" s="29"/>
      <c r="M48" s="29"/>
      <c r="N48" s="29"/>
      <c r="O48" s="29"/>
      <c r="P48" s="29"/>
      <c r="Q48" s="29"/>
      <c r="R48" s="29"/>
      <c r="S48" s="9"/>
      <c r="T48" s="9"/>
      <c r="U48" s="9"/>
      <c r="V48" s="9"/>
      <c r="W48" s="9"/>
      <c r="X48" s="9"/>
      <c r="Y48" s="9"/>
      <c r="Z48" s="9"/>
      <c r="AA48" s="9"/>
      <c r="AB48" s="9"/>
      <c r="AC48" s="9"/>
      <c r="AD48" s="9"/>
      <c r="AE48" s="9"/>
      <c r="AF48" s="9"/>
      <c r="AG48" s="9"/>
      <c r="AH48" s="9"/>
      <c r="AI48" s="9"/>
      <c r="AJ48" s="9"/>
      <c r="AK48" s="9"/>
      <c r="AL48" s="11">
        <f t="shared" si="0"/>
        <v>0</v>
      </c>
      <c r="AM48" s="11">
        <f t="shared" si="1"/>
        <v>0</v>
      </c>
      <c r="AN48" s="47" t="e">
        <f t="shared" si="2"/>
        <v>#DIV/0!</v>
      </c>
    </row>
    <row r="49" spans="1:40" x14ac:dyDescent="0.25">
      <c r="A49" s="10">
        <v>48</v>
      </c>
      <c r="B49" s="11">
        <f>VLOOKUP($A49,Table2[[No]:[Date Student Last Attended Program
(mm/dd/yyyy)]],2,FALSE)</f>
        <v>0</v>
      </c>
      <c r="C49" s="11">
        <f>VLOOKUP($A49,Table2[[No]:[Date Student Last Attended Program
(mm/dd/yyyy)]],4,FALSE)</f>
        <v>0</v>
      </c>
      <c r="D49" s="11">
        <f>VLOOKUP($A49,Table2[[No]:[Date Student Last Attended Program
(mm/dd/yyyy)]],14,FALSE)</f>
        <v>0</v>
      </c>
      <c r="E49" s="207">
        <f>VLOOKUP($A49,Table2[[No]:[Date Student Last Attended Program
(mm/dd/yyyy)]],17,FALSE)</f>
        <v>0</v>
      </c>
      <c r="F49" s="207">
        <f>VLOOKUP($A49,Table2[[No]:[Date Student Last Attended Program
(mm/dd/yyyy)]],18,FALSE)</f>
        <v>0</v>
      </c>
      <c r="G49" s="209">
        <f>VLOOKUP($A49,Table2[[#All],[No]:[Which Group Does Student Participate In?
(optional)]],23,FALSE)</f>
        <v>0</v>
      </c>
      <c r="H49" s="29"/>
      <c r="I49" s="29"/>
      <c r="J49" s="29"/>
      <c r="K49" s="29"/>
      <c r="L49" s="29"/>
      <c r="M49" s="29"/>
      <c r="N49" s="29"/>
      <c r="O49" s="29"/>
      <c r="P49" s="29"/>
      <c r="Q49" s="29"/>
      <c r="R49" s="29"/>
      <c r="S49" s="9"/>
      <c r="T49" s="9"/>
      <c r="U49" s="9"/>
      <c r="V49" s="9"/>
      <c r="W49" s="9"/>
      <c r="X49" s="9"/>
      <c r="Y49" s="9"/>
      <c r="Z49" s="9"/>
      <c r="AA49" s="9"/>
      <c r="AB49" s="9"/>
      <c r="AC49" s="9"/>
      <c r="AD49" s="9"/>
      <c r="AE49" s="9"/>
      <c r="AF49" s="9"/>
      <c r="AG49" s="9"/>
      <c r="AH49" s="9"/>
      <c r="AI49" s="9"/>
      <c r="AJ49" s="9"/>
      <c r="AK49" s="9"/>
      <c r="AL49" s="11">
        <f t="shared" si="0"/>
        <v>0</v>
      </c>
      <c r="AM49" s="11">
        <f t="shared" si="1"/>
        <v>0</v>
      </c>
      <c r="AN49" s="47" t="e">
        <f t="shared" si="2"/>
        <v>#DIV/0!</v>
      </c>
    </row>
    <row r="50" spans="1:40" x14ac:dyDescent="0.25">
      <c r="A50" s="10">
        <v>49</v>
      </c>
      <c r="B50" s="11">
        <f>VLOOKUP($A50,Table2[[No]:[Date Student Last Attended Program
(mm/dd/yyyy)]],2,FALSE)</f>
        <v>0</v>
      </c>
      <c r="C50" s="11">
        <f>VLOOKUP($A50,Table2[[No]:[Date Student Last Attended Program
(mm/dd/yyyy)]],4,FALSE)</f>
        <v>0</v>
      </c>
      <c r="D50" s="11">
        <f>VLOOKUP($A50,Table2[[No]:[Date Student Last Attended Program
(mm/dd/yyyy)]],14,FALSE)</f>
        <v>0</v>
      </c>
      <c r="E50" s="207">
        <f>VLOOKUP($A50,Table2[[No]:[Date Student Last Attended Program
(mm/dd/yyyy)]],17,FALSE)</f>
        <v>0</v>
      </c>
      <c r="F50" s="207">
        <f>VLOOKUP($A50,Table2[[No]:[Date Student Last Attended Program
(mm/dd/yyyy)]],18,FALSE)</f>
        <v>0</v>
      </c>
      <c r="G50" s="209">
        <f>VLOOKUP($A50,Table2[[#All],[No]:[Which Group Does Student Participate In?
(optional)]],23,FALSE)</f>
        <v>0</v>
      </c>
      <c r="H50" s="29"/>
      <c r="I50" s="29"/>
      <c r="J50" s="29"/>
      <c r="K50" s="29"/>
      <c r="L50" s="29"/>
      <c r="M50" s="29"/>
      <c r="N50" s="29"/>
      <c r="O50" s="29"/>
      <c r="P50" s="29"/>
      <c r="Q50" s="29"/>
      <c r="R50" s="29"/>
      <c r="S50" s="9"/>
      <c r="T50" s="9"/>
      <c r="U50" s="9"/>
      <c r="V50" s="9"/>
      <c r="W50" s="9"/>
      <c r="X50" s="9"/>
      <c r="Y50" s="9"/>
      <c r="Z50" s="9"/>
      <c r="AA50" s="9"/>
      <c r="AB50" s="9"/>
      <c r="AC50" s="9"/>
      <c r="AD50" s="9"/>
      <c r="AE50" s="9"/>
      <c r="AF50" s="9"/>
      <c r="AG50" s="9"/>
      <c r="AH50" s="9"/>
      <c r="AI50" s="9"/>
      <c r="AJ50" s="9"/>
      <c r="AK50" s="9"/>
      <c r="AL50" s="11">
        <f t="shared" si="0"/>
        <v>0</v>
      </c>
      <c r="AM50" s="11">
        <f t="shared" si="1"/>
        <v>0</v>
      </c>
      <c r="AN50" s="47" t="e">
        <f t="shared" si="2"/>
        <v>#DIV/0!</v>
      </c>
    </row>
    <row r="51" spans="1:40" x14ac:dyDescent="0.25">
      <c r="A51" s="10">
        <v>50</v>
      </c>
      <c r="B51" s="11">
        <f>VLOOKUP($A51,Table2[[No]:[Date Student Last Attended Program
(mm/dd/yyyy)]],2,FALSE)</f>
        <v>0</v>
      </c>
      <c r="C51" s="11">
        <f>VLOOKUP($A51,Table2[[No]:[Date Student Last Attended Program
(mm/dd/yyyy)]],4,FALSE)</f>
        <v>0</v>
      </c>
      <c r="D51" s="11">
        <f>VLOOKUP($A51,Table2[[No]:[Date Student Last Attended Program
(mm/dd/yyyy)]],14,FALSE)</f>
        <v>0</v>
      </c>
      <c r="E51" s="207">
        <f>VLOOKUP($A51,Table2[[No]:[Date Student Last Attended Program
(mm/dd/yyyy)]],17,FALSE)</f>
        <v>0</v>
      </c>
      <c r="F51" s="207">
        <f>VLOOKUP($A51,Table2[[No]:[Date Student Last Attended Program
(mm/dd/yyyy)]],18,FALSE)</f>
        <v>0</v>
      </c>
      <c r="G51" s="209">
        <f>VLOOKUP($A51,Table2[[#All],[No]:[Which Group Does Student Participate In?
(optional)]],23,FALSE)</f>
        <v>0</v>
      </c>
      <c r="H51" s="29"/>
      <c r="I51" s="29"/>
      <c r="J51" s="29"/>
      <c r="K51" s="29"/>
      <c r="L51" s="29"/>
      <c r="M51" s="29"/>
      <c r="N51" s="29"/>
      <c r="O51" s="29"/>
      <c r="P51" s="29"/>
      <c r="Q51" s="29"/>
      <c r="R51" s="29"/>
      <c r="S51" s="9"/>
      <c r="T51" s="9"/>
      <c r="U51" s="9"/>
      <c r="V51" s="9"/>
      <c r="W51" s="9"/>
      <c r="X51" s="9"/>
      <c r="Y51" s="9"/>
      <c r="Z51" s="9"/>
      <c r="AA51" s="9"/>
      <c r="AB51" s="9"/>
      <c r="AC51" s="9"/>
      <c r="AD51" s="9"/>
      <c r="AE51" s="9"/>
      <c r="AF51" s="9"/>
      <c r="AG51" s="9"/>
      <c r="AH51" s="9"/>
      <c r="AI51" s="9"/>
      <c r="AJ51" s="9"/>
      <c r="AK51" s="9"/>
      <c r="AL51" s="11">
        <f t="shared" si="0"/>
        <v>0</v>
      </c>
      <c r="AM51" s="11">
        <f t="shared" si="1"/>
        <v>0</v>
      </c>
      <c r="AN51" s="47" t="e">
        <f t="shared" si="2"/>
        <v>#DIV/0!</v>
      </c>
    </row>
    <row r="52" spans="1:40" x14ac:dyDescent="0.25">
      <c r="A52" s="10">
        <v>51</v>
      </c>
      <c r="B52" s="11">
        <f>VLOOKUP($A52,Table2[[No]:[Date Student Last Attended Program
(mm/dd/yyyy)]],2,FALSE)</f>
        <v>0</v>
      </c>
      <c r="C52" s="11">
        <f>VLOOKUP($A52,Table2[[No]:[Date Student Last Attended Program
(mm/dd/yyyy)]],4,FALSE)</f>
        <v>0</v>
      </c>
      <c r="D52" s="11">
        <f>VLOOKUP($A52,Table2[[No]:[Date Student Last Attended Program
(mm/dd/yyyy)]],14,FALSE)</f>
        <v>0</v>
      </c>
      <c r="E52" s="207">
        <f>VLOOKUP($A52,Table2[[No]:[Date Student Last Attended Program
(mm/dd/yyyy)]],17,FALSE)</f>
        <v>0</v>
      </c>
      <c r="F52" s="207">
        <f>VLOOKUP($A52,Table2[[No]:[Date Student Last Attended Program
(mm/dd/yyyy)]],18,FALSE)</f>
        <v>0</v>
      </c>
      <c r="G52" s="209">
        <f>VLOOKUP($A52,Table2[[#All],[No]:[Which Group Does Student Participate In?
(optional)]],23,FALSE)</f>
        <v>0</v>
      </c>
      <c r="H52" s="29"/>
      <c r="I52" s="29"/>
      <c r="J52" s="29"/>
      <c r="K52" s="29"/>
      <c r="L52" s="29"/>
      <c r="M52" s="29"/>
      <c r="N52" s="29"/>
      <c r="O52" s="29"/>
      <c r="P52" s="29"/>
      <c r="Q52" s="29"/>
      <c r="R52" s="29"/>
      <c r="S52" s="9"/>
      <c r="T52" s="9"/>
      <c r="U52" s="9"/>
      <c r="V52" s="9"/>
      <c r="W52" s="9"/>
      <c r="X52" s="9"/>
      <c r="Y52" s="9"/>
      <c r="Z52" s="9"/>
      <c r="AA52" s="9"/>
      <c r="AB52" s="9"/>
      <c r="AC52" s="9"/>
      <c r="AD52" s="9"/>
      <c r="AE52" s="9"/>
      <c r="AF52" s="9"/>
      <c r="AG52" s="9"/>
      <c r="AH52" s="9"/>
      <c r="AI52" s="9"/>
      <c r="AJ52" s="9"/>
      <c r="AK52" s="9"/>
      <c r="AL52" s="11">
        <f t="shared" si="0"/>
        <v>0</v>
      </c>
      <c r="AM52" s="11">
        <f t="shared" si="1"/>
        <v>0</v>
      </c>
      <c r="AN52" s="47" t="e">
        <f t="shared" si="2"/>
        <v>#DIV/0!</v>
      </c>
    </row>
    <row r="53" spans="1:40" x14ac:dyDescent="0.25">
      <c r="A53" s="10">
        <v>52</v>
      </c>
      <c r="B53" s="11">
        <f>VLOOKUP($A53,Table2[[No]:[Date Student Last Attended Program
(mm/dd/yyyy)]],2,FALSE)</f>
        <v>0</v>
      </c>
      <c r="C53" s="11">
        <f>VLOOKUP($A53,Table2[[No]:[Date Student Last Attended Program
(mm/dd/yyyy)]],4,FALSE)</f>
        <v>0</v>
      </c>
      <c r="D53" s="11">
        <f>VLOOKUP($A53,Table2[[No]:[Date Student Last Attended Program
(mm/dd/yyyy)]],14,FALSE)</f>
        <v>0</v>
      </c>
      <c r="E53" s="207">
        <f>VLOOKUP($A53,Table2[[No]:[Date Student Last Attended Program
(mm/dd/yyyy)]],17,FALSE)</f>
        <v>0</v>
      </c>
      <c r="F53" s="207">
        <f>VLOOKUP($A53,Table2[[No]:[Date Student Last Attended Program
(mm/dd/yyyy)]],18,FALSE)</f>
        <v>0</v>
      </c>
      <c r="G53" s="209">
        <f>VLOOKUP($A53,Table2[[#All],[No]:[Which Group Does Student Participate In?
(optional)]],23,FALSE)</f>
        <v>0</v>
      </c>
      <c r="H53" s="29"/>
      <c r="I53" s="29"/>
      <c r="J53" s="29"/>
      <c r="K53" s="29"/>
      <c r="L53" s="29"/>
      <c r="M53" s="29"/>
      <c r="N53" s="29"/>
      <c r="O53" s="29"/>
      <c r="P53" s="29"/>
      <c r="Q53" s="29"/>
      <c r="R53" s="29"/>
      <c r="S53" s="9"/>
      <c r="T53" s="9"/>
      <c r="U53" s="9"/>
      <c r="V53" s="9"/>
      <c r="W53" s="9"/>
      <c r="X53" s="9"/>
      <c r="Y53" s="9"/>
      <c r="Z53" s="9"/>
      <c r="AA53" s="9"/>
      <c r="AB53" s="9"/>
      <c r="AC53" s="9"/>
      <c r="AD53" s="9"/>
      <c r="AE53" s="9"/>
      <c r="AF53" s="9"/>
      <c r="AG53" s="9"/>
      <c r="AH53" s="9"/>
      <c r="AI53" s="9"/>
      <c r="AJ53" s="9"/>
      <c r="AK53" s="9"/>
      <c r="AL53" s="11">
        <f t="shared" si="0"/>
        <v>0</v>
      </c>
      <c r="AM53" s="11">
        <f t="shared" si="1"/>
        <v>0</v>
      </c>
      <c r="AN53" s="47" t="e">
        <f t="shared" si="2"/>
        <v>#DIV/0!</v>
      </c>
    </row>
    <row r="54" spans="1:40" x14ac:dyDescent="0.25">
      <c r="A54" s="10">
        <v>53</v>
      </c>
      <c r="B54" s="11">
        <f>VLOOKUP($A54,Table2[[No]:[Date Student Last Attended Program
(mm/dd/yyyy)]],2,FALSE)</f>
        <v>0</v>
      </c>
      <c r="C54" s="11">
        <f>VLOOKUP($A54,Table2[[No]:[Date Student Last Attended Program
(mm/dd/yyyy)]],4,FALSE)</f>
        <v>0</v>
      </c>
      <c r="D54" s="11">
        <f>VLOOKUP($A54,Table2[[No]:[Date Student Last Attended Program
(mm/dd/yyyy)]],14,FALSE)</f>
        <v>0</v>
      </c>
      <c r="E54" s="207">
        <f>VLOOKUP($A54,Table2[[No]:[Date Student Last Attended Program
(mm/dd/yyyy)]],17,FALSE)</f>
        <v>0</v>
      </c>
      <c r="F54" s="207">
        <f>VLOOKUP($A54,Table2[[No]:[Date Student Last Attended Program
(mm/dd/yyyy)]],18,FALSE)</f>
        <v>0</v>
      </c>
      <c r="G54" s="209">
        <f>VLOOKUP($A54,Table2[[#All],[No]:[Which Group Does Student Participate In?
(optional)]],23,FALSE)</f>
        <v>0</v>
      </c>
      <c r="H54" s="29"/>
      <c r="I54" s="29"/>
      <c r="J54" s="29"/>
      <c r="K54" s="29"/>
      <c r="L54" s="29"/>
      <c r="M54" s="29"/>
      <c r="N54" s="29"/>
      <c r="O54" s="29"/>
      <c r="P54" s="29"/>
      <c r="Q54" s="29"/>
      <c r="R54" s="29"/>
      <c r="S54" s="9"/>
      <c r="T54" s="9"/>
      <c r="U54" s="9"/>
      <c r="V54" s="9"/>
      <c r="W54" s="9"/>
      <c r="X54" s="9"/>
      <c r="Y54" s="9"/>
      <c r="Z54" s="9"/>
      <c r="AA54" s="9"/>
      <c r="AB54" s="9"/>
      <c r="AC54" s="9"/>
      <c r="AD54" s="9"/>
      <c r="AE54" s="9"/>
      <c r="AF54" s="9"/>
      <c r="AG54" s="9"/>
      <c r="AH54" s="9"/>
      <c r="AI54" s="9"/>
      <c r="AJ54" s="9"/>
      <c r="AK54" s="9"/>
      <c r="AL54" s="11">
        <f t="shared" si="0"/>
        <v>0</v>
      </c>
      <c r="AM54" s="11">
        <f t="shared" si="1"/>
        <v>0</v>
      </c>
      <c r="AN54" s="47" t="e">
        <f t="shared" si="2"/>
        <v>#DIV/0!</v>
      </c>
    </row>
    <row r="55" spans="1:40" x14ac:dyDescent="0.25">
      <c r="A55" s="10">
        <v>54</v>
      </c>
      <c r="B55" s="11">
        <f>VLOOKUP($A55,Table2[[No]:[Date Student Last Attended Program
(mm/dd/yyyy)]],2,FALSE)</f>
        <v>0</v>
      </c>
      <c r="C55" s="11">
        <f>VLOOKUP($A55,Table2[[No]:[Date Student Last Attended Program
(mm/dd/yyyy)]],4,FALSE)</f>
        <v>0</v>
      </c>
      <c r="D55" s="11">
        <f>VLOOKUP($A55,Table2[[No]:[Date Student Last Attended Program
(mm/dd/yyyy)]],14,FALSE)</f>
        <v>0</v>
      </c>
      <c r="E55" s="207">
        <f>VLOOKUP($A55,Table2[[No]:[Date Student Last Attended Program
(mm/dd/yyyy)]],17,FALSE)</f>
        <v>0</v>
      </c>
      <c r="F55" s="207">
        <f>VLOOKUP($A55,Table2[[No]:[Date Student Last Attended Program
(mm/dd/yyyy)]],18,FALSE)</f>
        <v>0</v>
      </c>
      <c r="G55" s="209">
        <f>VLOOKUP($A55,Table2[[#All],[No]:[Which Group Does Student Participate In?
(optional)]],23,FALSE)</f>
        <v>0</v>
      </c>
      <c r="H55" s="29"/>
      <c r="I55" s="29"/>
      <c r="J55" s="29"/>
      <c r="K55" s="29"/>
      <c r="L55" s="29"/>
      <c r="M55" s="29"/>
      <c r="N55" s="29"/>
      <c r="O55" s="29"/>
      <c r="P55" s="29"/>
      <c r="Q55" s="29"/>
      <c r="R55" s="29"/>
      <c r="S55" s="9"/>
      <c r="T55" s="9"/>
      <c r="U55" s="9"/>
      <c r="V55" s="9"/>
      <c r="W55" s="9"/>
      <c r="X55" s="9"/>
      <c r="Y55" s="9"/>
      <c r="Z55" s="9"/>
      <c r="AA55" s="9"/>
      <c r="AB55" s="9"/>
      <c r="AC55" s="9"/>
      <c r="AD55" s="9"/>
      <c r="AE55" s="9"/>
      <c r="AF55" s="9"/>
      <c r="AG55" s="9"/>
      <c r="AH55" s="9"/>
      <c r="AI55" s="9"/>
      <c r="AJ55" s="9"/>
      <c r="AK55" s="9"/>
      <c r="AL55" s="11">
        <f t="shared" si="0"/>
        <v>0</v>
      </c>
      <c r="AM55" s="11">
        <f t="shared" si="1"/>
        <v>0</v>
      </c>
      <c r="AN55" s="47" t="e">
        <f t="shared" si="2"/>
        <v>#DIV/0!</v>
      </c>
    </row>
    <row r="56" spans="1:40" x14ac:dyDescent="0.25">
      <c r="A56" s="10">
        <v>55</v>
      </c>
      <c r="B56" s="11">
        <f>VLOOKUP($A56,Table2[[No]:[Date Student Last Attended Program
(mm/dd/yyyy)]],2,FALSE)</f>
        <v>0</v>
      </c>
      <c r="C56" s="11">
        <f>VLOOKUP($A56,Table2[[No]:[Date Student Last Attended Program
(mm/dd/yyyy)]],4,FALSE)</f>
        <v>0</v>
      </c>
      <c r="D56" s="11">
        <f>VLOOKUP($A56,Table2[[No]:[Date Student Last Attended Program
(mm/dd/yyyy)]],14,FALSE)</f>
        <v>0</v>
      </c>
      <c r="E56" s="207">
        <f>VLOOKUP($A56,Table2[[No]:[Date Student Last Attended Program
(mm/dd/yyyy)]],17,FALSE)</f>
        <v>0</v>
      </c>
      <c r="F56" s="207">
        <f>VLOOKUP($A56,Table2[[No]:[Date Student Last Attended Program
(mm/dd/yyyy)]],18,FALSE)</f>
        <v>0</v>
      </c>
      <c r="G56" s="209">
        <f>VLOOKUP($A56,Table2[[#All],[No]:[Which Group Does Student Participate In?
(optional)]],23,FALSE)</f>
        <v>0</v>
      </c>
      <c r="H56" s="29"/>
      <c r="I56" s="29"/>
      <c r="J56" s="29"/>
      <c r="K56" s="29"/>
      <c r="L56" s="29"/>
      <c r="M56" s="29"/>
      <c r="N56" s="29"/>
      <c r="O56" s="29"/>
      <c r="P56" s="29"/>
      <c r="Q56" s="29"/>
      <c r="R56" s="29"/>
      <c r="S56" s="9"/>
      <c r="T56" s="9"/>
      <c r="U56" s="9"/>
      <c r="V56" s="9"/>
      <c r="W56" s="9"/>
      <c r="X56" s="9"/>
      <c r="Y56" s="9"/>
      <c r="Z56" s="9"/>
      <c r="AA56" s="9"/>
      <c r="AB56" s="9"/>
      <c r="AC56" s="9"/>
      <c r="AD56" s="9"/>
      <c r="AE56" s="9"/>
      <c r="AF56" s="9"/>
      <c r="AG56" s="9"/>
      <c r="AH56" s="9"/>
      <c r="AI56" s="9"/>
      <c r="AJ56" s="9"/>
      <c r="AK56" s="9"/>
      <c r="AL56" s="11">
        <f t="shared" si="0"/>
        <v>0</v>
      </c>
      <c r="AM56" s="11">
        <f t="shared" si="1"/>
        <v>0</v>
      </c>
      <c r="AN56" s="47" t="e">
        <f t="shared" si="2"/>
        <v>#DIV/0!</v>
      </c>
    </row>
    <row r="57" spans="1:40" x14ac:dyDescent="0.25">
      <c r="A57" s="10">
        <v>56</v>
      </c>
      <c r="B57" s="11">
        <f>VLOOKUP($A57,Table2[[No]:[Date Student Last Attended Program
(mm/dd/yyyy)]],2,FALSE)</f>
        <v>0</v>
      </c>
      <c r="C57" s="11">
        <f>VLOOKUP($A57,Table2[[No]:[Date Student Last Attended Program
(mm/dd/yyyy)]],4,FALSE)</f>
        <v>0</v>
      </c>
      <c r="D57" s="11">
        <f>VLOOKUP($A57,Table2[[No]:[Date Student Last Attended Program
(mm/dd/yyyy)]],14,FALSE)</f>
        <v>0</v>
      </c>
      <c r="E57" s="207">
        <f>VLOOKUP($A57,Table2[[No]:[Date Student Last Attended Program
(mm/dd/yyyy)]],17,FALSE)</f>
        <v>0</v>
      </c>
      <c r="F57" s="207">
        <f>VLOOKUP($A57,Table2[[No]:[Date Student Last Attended Program
(mm/dd/yyyy)]],18,FALSE)</f>
        <v>0</v>
      </c>
      <c r="G57" s="209">
        <f>VLOOKUP($A57,Table2[[#All],[No]:[Which Group Does Student Participate In?
(optional)]],23,FALSE)</f>
        <v>0</v>
      </c>
      <c r="H57" s="29"/>
      <c r="I57" s="29"/>
      <c r="J57" s="29"/>
      <c r="K57" s="29"/>
      <c r="L57" s="29"/>
      <c r="M57" s="29"/>
      <c r="N57" s="29"/>
      <c r="O57" s="29"/>
      <c r="P57" s="29"/>
      <c r="Q57" s="29"/>
      <c r="R57" s="29"/>
      <c r="S57" s="9"/>
      <c r="T57" s="9"/>
      <c r="U57" s="9"/>
      <c r="V57" s="9"/>
      <c r="W57" s="9"/>
      <c r="X57" s="9"/>
      <c r="Y57" s="9"/>
      <c r="Z57" s="9"/>
      <c r="AA57" s="9"/>
      <c r="AB57" s="9"/>
      <c r="AC57" s="9"/>
      <c r="AD57" s="9"/>
      <c r="AE57" s="9"/>
      <c r="AF57" s="9"/>
      <c r="AG57" s="9"/>
      <c r="AH57" s="9"/>
      <c r="AI57" s="9"/>
      <c r="AJ57" s="9"/>
      <c r="AK57" s="9"/>
      <c r="AL57" s="11">
        <f t="shared" si="0"/>
        <v>0</v>
      </c>
      <c r="AM57" s="11">
        <f t="shared" si="1"/>
        <v>0</v>
      </c>
      <c r="AN57" s="47" t="e">
        <f t="shared" si="2"/>
        <v>#DIV/0!</v>
      </c>
    </row>
    <row r="58" spans="1:40" x14ac:dyDescent="0.25">
      <c r="A58" s="10">
        <v>57</v>
      </c>
      <c r="B58" s="11">
        <f>VLOOKUP($A58,Table2[[No]:[Date Student Last Attended Program
(mm/dd/yyyy)]],2,FALSE)</f>
        <v>0</v>
      </c>
      <c r="C58" s="11">
        <f>VLOOKUP($A58,Table2[[No]:[Date Student Last Attended Program
(mm/dd/yyyy)]],4,FALSE)</f>
        <v>0</v>
      </c>
      <c r="D58" s="11">
        <f>VLOOKUP($A58,Table2[[No]:[Date Student Last Attended Program
(mm/dd/yyyy)]],14,FALSE)</f>
        <v>0</v>
      </c>
      <c r="E58" s="207">
        <f>VLOOKUP($A58,Table2[[No]:[Date Student Last Attended Program
(mm/dd/yyyy)]],17,FALSE)</f>
        <v>0</v>
      </c>
      <c r="F58" s="207">
        <f>VLOOKUP($A58,Table2[[No]:[Date Student Last Attended Program
(mm/dd/yyyy)]],18,FALSE)</f>
        <v>0</v>
      </c>
      <c r="G58" s="209">
        <f>VLOOKUP($A58,Table2[[#All],[No]:[Which Group Does Student Participate In?
(optional)]],23,FALSE)</f>
        <v>0</v>
      </c>
      <c r="H58" s="29"/>
      <c r="I58" s="29"/>
      <c r="J58" s="29"/>
      <c r="K58" s="29"/>
      <c r="L58" s="29"/>
      <c r="M58" s="29"/>
      <c r="N58" s="29"/>
      <c r="O58" s="29"/>
      <c r="P58" s="29"/>
      <c r="Q58" s="29"/>
      <c r="R58" s="29"/>
      <c r="S58" s="9"/>
      <c r="T58" s="9"/>
      <c r="U58" s="9"/>
      <c r="V58" s="9"/>
      <c r="W58" s="9"/>
      <c r="X58" s="9"/>
      <c r="Y58" s="9"/>
      <c r="Z58" s="9"/>
      <c r="AA58" s="9"/>
      <c r="AB58" s="9"/>
      <c r="AC58" s="9"/>
      <c r="AD58" s="9"/>
      <c r="AE58" s="9"/>
      <c r="AF58" s="9"/>
      <c r="AG58" s="9"/>
      <c r="AH58" s="9"/>
      <c r="AI58" s="9"/>
      <c r="AJ58" s="9"/>
      <c r="AK58" s="9"/>
      <c r="AL58" s="11">
        <f t="shared" si="0"/>
        <v>0</v>
      </c>
      <c r="AM58" s="11">
        <f t="shared" si="1"/>
        <v>0</v>
      </c>
      <c r="AN58" s="47" t="e">
        <f t="shared" si="2"/>
        <v>#DIV/0!</v>
      </c>
    </row>
    <row r="59" spans="1:40" x14ac:dyDescent="0.25">
      <c r="A59" s="10">
        <v>58</v>
      </c>
      <c r="B59" s="11">
        <f>VLOOKUP($A59,Table2[[No]:[Date Student Last Attended Program
(mm/dd/yyyy)]],2,FALSE)</f>
        <v>0</v>
      </c>
      <c r="C59" s="11">
        <f>VLOOKUP($A59,Table2[[No]:[Date Student Last Attended Program
(mm/dd/yyyy)]],4,FALSE)</f>
        <v>0</v>
      </c>
      <c r="D59" s="11">
        <f>VLOOKUP($A59,Table2[[No]:[Date Student Last Attended Program
(mm/dd/yyyy)]],14,FALSE)</f>
        <v>0</v>
      </c>
      <c r="E59" s="207">
        <f>VLOOKUP($A59,Table2[[No]:[Date Student Last Attended Program
(mm/dd/yyyy)]],17,FALSE)</f>
        <v>0</v>
      </c>
      <c r="F59" s="207">
        <f>VLOOKUP($A59,Table2[[No]:[Date Student Last Attended Program
(mm/dd/yyyy)]],18,FALSE)</f>
        <v>0</v>
      </c>
      <c r="G59" s="209">
        <f>VLOOKUP($A59,Table2[[#All],[No]:[Which Group Does Student Participate In?
(optional)]],23,FALSE)</f>
        <v>0</v>
      </c>
      <c r="H59" s="29"/>
      <c r="I59" s="29"/>
      <c r="J59" s="29"/>
      <c r="K59" s="29"/>
      <c r="L59" s="29"/>
      <c r="M59" s="29"/>
      <c r="N59" s="29"/>
      <c r="O59" s="29"/>
      <c r="P59" s="29"/>
      <c r="Q59" s="29"/>
      <c r="R59" s="29"/>
      <c r="S59" s="9"/>
      <c r="T59" s="9"/>
      <c r="U59" s="9"/>
      <c r="V59" s="9"/>
      <c r="W59" s="9"/>
      <c r="X59" s="9"/>
      <c r="Y59" s="9"/>
      <c r="Z59" s="9"/>
      <c r="AA59" s="9"/>
      <c r="AB59" s="9"/>
      <c r="AC59" s="9"/>
      <c r="AD59" s="9"/>
      <c r="AE59" s="9"/>
      <c r="AF59" s="9"/>
      <c r="AG59" s="9"/>
      <c r="AH59" s="9"/>
      <c r="AI59" s="9"/>
      <c r="AJ59" s="9"/>
      <c r="AK59" s="9"/>
      <c r="AL59" s="11">
        <f t="shared" si="0"/>
        <v>0</v>
      </c>
      <c r="AM59" s="11">
        <f t="shared" si="1"/>
        <v>0</v>
      </c>
      <c r="AN59" s="47" t="e">
        <f t="shared" si="2"/>
        <v>#DIV/0!</v>
      </c>
    </row>
    <row r="60" spans="1:40" x14ac:dyDescent="0.25">
      <c r="A60" s="10">
        <v>59</v>
      </c>
      <c r="B60" s="11">
        <f>VLOOKUP($A60,Table2[[No]:[Date Student Last Attended Program
(mm/dd/yyyy)]],2,FALSE)</f>
        <v>0</v>
      </c>
      <c r="C60" s="11">
        <f>VLOOKUP($A60,Table2[[No]:[Date Student Last Attended Program
(mm/dd/yyyy)]],4,FALSE)</f>
        <v>0</v>
      </c>
      <c r="D60" s="11">
        <f>VLOOKUP($A60,Table2[[No]:[Date Student Last Attended Program
(mm/dd/yyyy)]],14,FALSE)</f>
        <v>0</v>
      </c>
      <c r="E60" s="207">
        <f>VLOOKUP($A60,Table2[[No]:[Date Student Last Attended Program
(mm/dd/yyyy)]],17,FALSE)</f>
        <v>0</v>
      </c>
      <c r="F60" s="207">
        <f>VLOOKUP($A60,Table2[[No]:[Date Student Last Attended Program
(mm/dd/yyyy)]],18,FALSE)</f>
        <v>0</v>
      </c>
      <c r="G60" s="209">
        <f>VLOOKUP($A60,Table2[[#All],[No]:[Which Group Does Student Participate In?
(optional)]],23,FALSE)</f>
        <v>0</v>
      </c>
      <c r="H60" s="29"/>
      <c r="I60" s="29"/>
      <c r="J60" s="29"/>
      <c r="K60" s="29"/>
      <c r="L60" s="29"/>
      <c r="M60" s="29"/>
      <c r="N60" s="29"/>
      <c r="O60" s="29"/>
      <c r="P60" s="29"/>
      <c r="Q60" s="29"/>
      <c r="R60" s="29"/>
      <c r="S60" s="9"/>
      <c r="T60" s="9"/>
      <c r="U60" s="9"/>
      <c r="V60" s="9"/>
      <c r="W60" s="9"/>
      <c r="X60" s="9"/>
      <c r="Y60" s="9"/>
      <c r="Z60" s="9"/>
      <c r="AA60" s="9"/>
      <c r="AB60" s="9"/>
      <c r="AC60" s="9"/>
      <c r="AD60" s="9"/>
      <c r="AE60" s="9"/>
      <c r="AF60" s="9"/>
      <c r="AG60" s="9"/>
      <c r="AH60" s="9"/>
      <c r="AI60" s="9"/>
      <c r="AJ60" s="9"/>
      <c r="AK60" s="9"/>
      <c r="AL60" s="11">
        <f t="shared" si="0"/>
        <v>0</v>
      </c>
      <c r="AM60" s="11">
        <f t="shared" si="1"/>
        <v>0</v>
      </c>
      <c r="AN60" s="47" t="e">
        <f t="shared" si="2"/>
        <v>#DIV/0!</v>
      </c>
    </row>
    <row r="61" spans="1:40" x14ac:dyDescent="0.25">
      <c r="A61" s="10">
        <v>60</v>
      </c>
      <c r="B61" s="11">
        <f>VLOOKUP($A61,Table2[[No]:[Date Student Last Attended Program
(mm/dd/yyyy)]],2,FALSE)</f>
        <v>0</v>
      </c>
      <c r="C61" s="11">
        <f>VLOOKUP($A61,Table2[[No]:[Date Student Last Attended Program
(mm/dd/yyyy)]],4,FALSE)</f>
        <v>0</v>
      </c>
      <c r="D61" s="11">
        <f>VLOOKUP($A61,Table2[[No]:[Date Student Last Attended Program
(mm/dd/yyyy)]],14,FALSE)</f>
        <v>0</v>
      </c>
      <c r="E61" s="207">
        <f>VLOOKUP($A61,Table2[[No]:[Date Student Last Attended Program
(mm/dd/yyyy)]],17,FALSE)</f>
        <v>0</v>
      </c>
      <c r="F61" s="207">
        <f>VLOOKUP($A61,Table2[[No]:[Date Student Last Attended Program
(mm/dd/yyyy)]],18,FALSE)</f>
        <v>0</v>
      </c>
      <c r="G61" s="209">
        <f>VLOOKUP($A61,Table2[[#All],[No]:[Which Group Does Student Participate In?
(optional)]],23,FALSE)</f>
        <v>0</v>
      </c>
      <c r="H61" s="29"/>
      <c r="I61" s="29"/>
      <c r="J61" s="29"/>
      <c r="K61" s="29"/>
      <c r="L61" s="29"/>
      <c r="M61" s="29"/>
      <c r="N61" s="29"/>
      <c r="O61" s="29"/>
      <c r="P61" s="29"/>
      <c r="Q61" s="29"/>
      <c r="R61" s="29"/>
      <c r="S61" s="9"/>
      <c r="T61" s="9"/>
      <c r="U61" s="9"/>
      <c r="V61" s="9"/>
      <c r="W61" s="9"/>
      <c r="X61" s="9"/>
      <c r="Y61" s="9"/>
      <c r="Z61" s="9"/>
      <c r="AA61" s="9"/>
      <c r="AB61" s="9"/>
      <c r="AC61" s="9"/>
      <c r="AD61" s="9"/>
      <c r="AE61" s="9"/>
      <c r="AF61" s="9"/>
      <c r="AG61" s="9"/>
      <c r="AH61" s="9"/>
      <c r="AI61" s="9"/>
      <c r="AJ61" s="9"/>
      <c r="AK61" s="9"/>
      <c r="AL61" s="11">
        <f t="shared" si="0"/>
        <v>0</v>
      </c>
      <c r="AM61" s="11">
        <f t="shared" si="1"/>
        <v>0</v>
      </c>
      <c r="AN61" s="47" t="e">
        <f t="shared" si="2"/>
        <v>#DIV/0!</v>
      </c>
    </row>
    <row r="62" spans="1:40" x14ac:dyDescent="0.25">
      <c r="A62" s="10">
        <v>61</v>
      </c>
      <c r="B62" s="11">
        <f>VLOOKUP($A62,Table2[[No]:[Date Student Last Attended Program
(mm/dd/yyyy)]],2,FALSE)</f>
        <v>0</v>
      </c>
      <c r="C62" s="11">
        <f>VLOOKUP($A62,Table2[[No]:[Date Student Last Attended Program
(mm/dd/yyyy)]],4,FALSE)</f>
        <v>0</v>
      </c>
      <c r="D62" s="11">
        <f>VLOOKUP($A62,Table2[[No]:[Date Student Last Attended Program
(mm/dd/yyyy)]],14,FALSE)</f>
        <v>0</v>
      </c>
      <c r="E62" s="207">
        <f>VLOOKUP($A62,Table2[[No]:[Date Student Last Attended Program
(mm/dd/yyyy)]],17,FALSE)</f>
        <v>0</v>
      </c>
      <c r="F62" s="207">
        <f>VLOOKUP($A62,Table2[[No]:[Date Student Last Attended Program
(mm/dd/yyyy)]],18,FALSE)</f>
        <v>0</v>
      </c>
      <c r="G62" s="209">
        <f>VLOOKUP($A62,Table2[[#All],[No]:[Which Group Does Student Participate In?
(optional)]],23,FALSE)</f>
        <v>0</v>
      </c>
      <c r="H62" s="29"/>
      <c r="I62" s="29"/>
      <c r="J62" s="29"/>
      <c r="K62" s="29"/>
      <c r="L62" s="29"/>
      <c r="M62" s="29"/>
      <c r="N62" s="29"/>
      <c r="O62" s="29"/>
      <c r="P62" s="29"/>
      <c r="Q62" s="29"/>
      <c r="R62" s="29"/>
      <c r="S62" s="9"/>
      <c r="T62" s="9"/>
      <c r="U62" s="9"/>
      <c r="V62" s="9"/>
      <c r="W62" s="9"/>
      <c r="X62" s="9"/>
      <c r="Y62" s="9"/>
      <c r="Z62" s="9"/>
      <c r="AA62" s="9"/>
      <c r="AB62" s="9"/>
      <c r="AC62" s="9"/>
      <c r="AD62" s="9"/>
      <c r="AE62" s="9"/>
      <c r="AF62" s="9"/>
      <c r="AG62" s="9"/>
      <c r="AH62" s="9"/>
      <c r="AI62" s="9"/>
      <c r="AJ62" s="9"/>
      <c r="AK62" s="9"/>
      <c r="AL62" s="11">
        <f t="shared" si="0"/>
        <v>0</v>
      </c>
      <c r="AM62" s="11">
        <f t="shared" si="1"/>
        <v>0</v>
      </c>
      <c r="AN62" s="47" t="e">
        <f t="shared" si="2"/>
        <v>#DIV/0!</v>
      </c>
    </row>
    <row r="63" spans="1:40" x14ac:dyDescent="0.25">
      <c r="A63" s="10">
        <v>62</v>
      </c>
      <c r="B63" s="11">
        <f>VLOOKUP($A63,Table2[[No]:[Date Student Last Attended Program
(mm/dd/yyyy)]],2,FALSE)</f>
        <v>0</v>
      </c>
      <c r="C63" s="11">
        <f>VLOOKUP($A63,Table2[[No]:[Date Student Last Attended Program
(mm/dd/yyyy)]],4,FALSE)</f>
        <v>0</v>
      </c>
      <c r="D63" s="11">
        <f>VLOOKUP($A63,Table2[[No]:[Date Student Last Attended Program
(mm/dd/yyyy)]],14,FALSE)</f>
        <v>0</v>
      </c>
      <c r="E63" s="207">
        <f>VLOOKUP($A63,Table2[[No]:[Date Student Last Attended Program
(mm/dd/yyyy)]],17,FALSE)</f>
        <v>0</v>
      </c>
      <c r="F63" s="207">
        <f>VLOOKUP($A63,Table2[[No]:[Date Student Last Attended Program
(mm/dd/yyyy)]],18,FALSE)</f>
        <v>0</v>
      </c>
      <c r="G63" s="209">
        <f>VLOOKUP($A63,Table2[[#All],[No]:[Which Group Does Student Participate In?
(optional)]],23,FALSE)</f>
        <v>0</v>
      </c>
      <c r="H63" s="29"/>
      <c r="I63" s="29"/>
      <c r="J63" s="29"/>
      <c r="K63" s="29"/>
      <c r="L63" s="29"/>
      <c r="M63" s="29"/>
      <c r="N63" s="29"/>
      <c r="O63" s="29"/>
      <c r="P63" s="29"/>
      <c r="Q63" s="29"/>
      <c r="R63" s="29"/>
      <c r="S63" s="9"/>
      <c r="T63" s="9"/>
      <c r="U63" s="9"/>
      <c r="V63" s="9"/>
      <c r="W63" s="9"/>
      <c r="X63" s="9"/>
      <c r="Y63" s="9"/>
      <c r="Z63" s="9"/>
      <c r="AA63" s="9"/>
      <c r="AB63" s="9"/>
      <c r="AC63" s="9"/>
      <c r="AD63" s="9"/>
      <c r="AE63" s="9"/>
      <c r="AF63" s="9"/>
      <c r="AG63" s="9"/>
      <c r="AH63" s="9"/>
      <c r="AI63" s="9"/>
      <c r="AJ63" s="9"/>
      <c r="AK63" s="9"/>
      <c r="AL63" s="11">
        <f t="shared" si="0"/>
        <v>0</v>
      </c>
      <c r="AM63" s="11">
        <f t="shared" si="1"/>
        <v>0</v>
      </c>
      <c r="AN63" s="47" t="e">
        <f t="shared" si="2"/>
        <v>#DIV/0!</v>
      </c>
    </row>
    <row r="64" spans="1:40" x14ac:dyDescent="0.25">
      <c r="A64" s="10">
        <v>63</v>
      </c>
      <c r="B64" s="11">
        <f>VLOOKUP($A64,Table2[[No]:[Date Student Last Attended Program
(mm/dd/yyyy)]],2,FALSE)</f>
        <v>0</v>
      </c>
      <c r="C64" s="11">
        <f>VLOOKUP($A64,Table2[[No]:[Date Student Last Attended Program
(mm/dd/yyyy)]],4,FALSE)</f>
        <v>0</v>
      </c>
      <c r="D64" s="11">
        <f>VLOOKUP($A64,Table2[[No]:[Date Student Last Attended Program
(mm/dd/yyyy)]],14,FALSE)</f>
        <v>0</v>
      </c>
      <c r="E64" s="207">
        <f>VLOOKUP($A64,Table2[[No]:[Date Student Last Attended Program
(mm/dd/yyyy)]],17,FALSE)</f>
        <v>0</v>
      </c>
      <c r="F64" s="207">
        <f>VLOOKUP($A64,Table2[[No]:[Date Student Last Attended Program
(mm/dd/yyyy)]],18,FALSE)</f>
        <v>0</v>
      </c>
      <c r="G64" s="209">
        <f>VLOOKUP($A64,Table2[[#All],[No]:[Which Group Does Student Participate In?
(optional)]],23,FALSE)</f>
        <v>0</v>
      </c>
      <c r="H64" s="29"/>
      <c r="I64" s="29"/>
      <c r="J64" s="29"/>
      <c r="K64" s="29"/>
      <c r="L64" s="29"/>
      <c r="M64" s="29"/>
      <c r="N64" s="29"/>
      <c r="O64" s="29"/>
      <c r="P64" s="29"/>
      <c r="Q64" s="29"/>
      <c r="R64" s="29"/>
      <c r="S64" s="9"/>
      <c r="T64" s="9"/>
      <c r="U64" s="9"/>
      <c r="V64" s="9"/>
      <c r="W64" s="9"/>
      <c r="X64" s="9"/>
      <c r="Y64" s="9"/>
      <c r="Z64" s="9"/>
      <c r="AA64" s="9"/>
      <c r="AB64" s="9"/>
      <c r="AC64" s="9"/>
      <c r="AD64" s="9"/>
      <c r="AE64" s="9"/>
      <c r="AF64" s="9"/>
      <c r="AG64" s="9"/>
      <c r="AH64" s="9"/>
      <c r="AI64" s="9"/>
      <c r="AJ64" s="9"/>
      <c r="AK64" s="9"/>
      <c r="AL64" s="11">
        <f t="shared" si="0"/>
        <v>0</v>
      </c>
      <c r="AM64" s="11">
        <f t="shared" si="1"/>
        <v>0</v>
      </c>
      <c r="AN64" s="47" t="e">
        <f t="shared" si="2"/>
        <v>#DIV/0!</v>
      </c>
    </row>
    <row r="65" spans="1:40" x14ac:dyDescent="0.25">
      <c r="A65" s="10">
        <v>64</v>
      </c>
      <c r="B65" s="11">
        <f>VLOOKUP($A65,Table2[[No]:[Date Student Last Attended Program
(mm/dd/yyyy)]],2,FALSE)</f>
        <v>0</v>
      </c>
      <c r="C65" s="11">
        <f>VLOOKUP($A65,Table2[[No]:[Date Student Last Attended Program
(mm/dd/yyyy)]],4,FALSE)</f>
        <v>0</v>
      </c>
      <c r="D65" s="11">
        <f>VLOOKUP($A65,Table2[[No]:[Date Student Last Attended Program
(mm/dd/yyyy)]],14,FALSE)</f>
        <v>0</v>
      </c>
      <c r="E65" s="207">
        <f>VLOOKUP($A65,Table2[[No]:[Date Student Last Attended Program
(mm/dd/yyyy)]],17,FALSE)</f>
        <v>0</v>
      </c>
      <c r="F65" s="207">
        <f>VLOOKUP($A65,Table2[[No]:[Date Student Last Attended Program
(mm/dd/yyyy)]],18,FALSE)</f>
        <v>0</v>
      </c>
      <c r="G65" s="209">
        <f>VLOOKUP($A65,Table2[[#All],[No]:[Which Group Does Student Participate In?
(optional)]],23,FALSE)</f>
        <v>0</v>
      </c>
      <c r="H65" s="29"/>
      <c r="I65" s="29"/>
      <c r="J65" s="29"/>
      <c r="K65" s="29"/>
      <c r="L65" s="29"/>
      <c r="M65" s="29"/>
      <c r="N65" s="29"/>
      <c r="O65" s="29"/>
      <c r="P65" s="29"/>
      <c r="Q65" s="29"/>
      <c r="R65" s="29"/>
      <c r="S65" s="9"/>
      <c r="T65" s="9"/>
      <c r="U65" s="9"/>
      <c r="V65" s="9"/>
      <c r="W65" s="9"/>
      <c r="X65" s="9"/>
      <c r="Y65" s="9"/>
      <c r="Z65" s="9"/>
      <c r="AA65" s="9"/>
      <c r="AB65" s="9"/>
      <c r="AC65" s="9"/>
      <c r="AD65" s="9"/>
      <c r="AE65" s="9"/>
      <c r="AF65" s="9"/>
      <c r="AG65" s="9"/>
      <c r="AH65" s="9"/>
      <c r="AI65" s="9"/>
      <c r="AJ65" s="9"/>
      <c r="AK65" s="9"/>
      <c r="AL65" s="11">
        <f t="shared" si="0"/>
        <v>0</v>
      </c>
      <c r="AM65" s="11">
        <f t="shared" si="1"/>
        <v>0</v>
      </c>
      <c r="AN65" s="47" t="e">
        <f t="shared" si="2"/>
        <v>#DIV/0!</v>
      </c>
    </row>
    <row r="66" spans="1:40" x14ac:dyDescent="0.25">
      <c r="A66" s="10">
        <v>65</v>
      </c>
      <c r="B66" s="11">
        <f>VLOOKUP($A66,Table2[[No]:[Date Student Last Attended Program
(mm/dd/yyyy)]],2,FALSE)</f>
        <v>0</v>
      </c>
      <c r="C66" s="11">
        <f>VLOOKUP($A66,Table2[[No]:[Date Student Last Attended Program
(mm/dd/yyyy)]],4,FALSE)</f>
        <v>0</v>
      </c>
      <c r="D66" s="11">
        <f>VLOOKUP($A66,Table2[[No]:[Date Student Last Attended Program
(mm/dd/yyyy)]],14,FALSE)</f>
        <v>0</v>
      </c>
      <c r="E66" s="207">
        <f>VLOOKUP($A66,Table2[[No]:[Date Student Last Attended Program
(mm/dd/yyyy)]],17,FALSE)</f>
        <v>0</v>
      </c>
      <c r="F66" s="207">
        <f>VLOOKUP($A66,Table2[[No]:[Date Student Last Attended Program
(mm/dd/yyyy)]],18,FALSE)</f>
        <v>0</v>
      </c>
      <c r="G66" s="209">
        <f>VLOOKUP($A66,Table2[[#All],[No]:[Which Group Does Student Participate In?
(optional)]],23,FALSE)</f>
        <v>0</v>
      </c>
      <c r="H66" s="29"/>
      <c r="I66" s="29"/>
      <c r="J66" s="29"/>
      <c r="K66" s="29"/>
      <c r="L66" s="29"/>
      <c r="M66" s="29"/>
      <c r="N66" s="29"/>
      <c r="O66" s="29"/>
      <c r="P66" s="29"/>
      <c r="Q66" s="29"/>
      <c r="R66" s="29"/>
      <c r="S66" s="9"/>
      <c r="T66" s="9"/>
      <c r="U66" s="9"/>
      <c r="V66" s="9"/>
      <c r="W66" s="9"/>
      <c r="X66" s="9"/>
      <c r="Y66" s="9"/>
      <c r="Z66" s="9"/>
      <c r="AA66" s="9"/>
      <c r="AB66" s="9"/>
      <c r="AC66" s="9"/>
      <c r="AD66" s="9"/>
      <c r="AE66" s="9"/>
      <c r="AF66" s="9"/>
      <c r="AG66" s="9"/>
      <c r="AH66" s="9"/>
      <c r="AI66" s="9"/>
      <c r="AJ66" s="9"/>
      <c r="AK66" s="9"/>
      <c r="AL66" s="11">
        <f t="shared" ref="AL66:AL129" si="3">COUNTIF(H66:AK66,"1")</f>
        <v>0</v>
      </c>
      <c r="AM66" s="11">
        <f t="shared" ref="AM66:AM129" si="4">COUNTIFS(H66:AK66,"1")+COUNTIF(H66:AK66,"0")</f>
        <v>0</v>
      </c>
      <c r="AN66" s="47" t="e">
        <f t="shared" ref="AN66:AN129" si="5">AL66/AM66</f>
        <v>#DIV/0!</v>
      </c>
    </row>
    <row r="67" spans="1:40" x14ac:dyDescent="0.25">
      <c r="A67" s="10">
        <v>66</v>
      </c>
      <c r="B67" s="11">
        <f>VLOOKUP($A67,Table2[[No]:[Date Student Last Attended Program
(mm/dd/yyyy)]],2,FALSE)</f>
        <v>0</v>
      </c>
      <c r="C67" s="11">
        <f>VLOOKUP($A67,Table2[[No]:[Date Student Last Attended Program
(mm/dd/yyyy)]],4,FALSE)</f>
        <v>0</v>
      </c>
      <c r="D67" s="11">
        <f>VLOOKUP($A67,Table2[[No]:[Date Student Last Attended Program
(mm/dd/yyyy)]],14,FALSE)</f>
        <v>0</v>
      </c>
      <c r="E67" s="207">
        <f>VLOOKUP($A67,Table2[[No]:[Date Student Last Attended Program
(mm/dd/yyyy)]],17,FALSE)</f>
        <v>0</v>
      </c>
      <c r="F67" s="207">
        <f>VLOOKUP($A67,Table2[[No]:[Date Student Last Attended Program
(mm/dd/yyyy)]],18,FALSE)</f>
        <v>0</v>
      </c>
      <c r="G67" s="209">
        <f>VLOOKUP($A67,Table2[[#All],[No]:[Which Group Does Student Participate In?
(optional)]],23,FALSE)</f>
        <v>0</v>
      </c>
      <c r="H67" s="29"/>
      <c r="I67" s="29"/>
      <c r="J67" s="29"/>
      <c r="K67" s="29"/>
      <c r="L67" s="29"/>
      <c r="M67" s="29"/>
      <c r="N67" s="29"/>
      <c r="O67" s="29"/>
      <c r="P67" s="29"/>
      <c r="Q67" s="29"/>
      <c r="R67" s="29"/>
      <c r="S67" s="9"/>
      <c r="T67" s="9"/>
      <c r="U67" s="9"/>
      <c r="V67" s="9"/>
      <c r="W67" s="9"/>
      <c r="X67" s="9"/>
      <c r="Y67" s="9"/>
      <c r="Z67" s="9"/>
      <c r="AA67" s="9"/>
      <c r="AB67" s="9"/>
      <c r="AC67" s="9"/>
      <c r="AD67" s="9"/>
      <c r="AE67" s="9"/>
      <c r="AF67" s="9"/>
      <c r="AG67" s="9"/>
      <c r="AH67" s="9"/>
      <c r="AI67" s="9"/>
      <c r="AJ67" s="9"/>
      <c r="AK67" s="9"/>
      <c r="AL67" s="11">
        <f t="shared" si="3"/>
        <v>0</v>
      </c>
      <c r="AM67" s="11">
        <f t="shared" si="4"/>
        <v>0</v>
      </c>
      <c r="AN67" s="47" t="e">
        <f t="shared" si="5"/>
        <v>#DIV/0!</v>
      </c>
    </row>
    <row r="68" spans="1:40" x14ac:dyDescent="0.25">
      <c r="A68" s="10">
        <v>67</v>
      </c>
      <c r="B68" s="11">
        <f>VLOOKUP($A68,Table2[[No]:[Date Student Last Attended Program
(mm/dd/yyyy)]],2,FALSE)</f>
        <v>0</v>
      </c>
      <c r="C68" s="11">
        <f>VLOOKUP($A68,Table2[[No]:[Date Student Last Attended Program
(mm/dd/yyyy)]],4,FALSE)</f>
        <v>0</v>
      </c>
      <c r="D68" s="11">
        <f>VLOOKUP($A68,Table2[[No]:[Date Student Last Attended Program
(mm/dd/yyyy)]],14,FALSE)</f>
        <v>0</v>
      </c>
      <c r="E68" s="207">
        <f>VLOOKUP($A68,Table2[[No]:[Date Student Last Attended Program
(mm/dd/yyyy)]],17,FALSE)</f>
        <v>0</v>
      </c>
      <c r="F68" s="207">
        <f>VLOOKUP($A68,Table2[[No]:[Date Student Last Attended Program
(mm/dd/yyyy)]],18,FALSE)</f>
        <v>0</v>
      </c>
      <c r="G68" s="209">
        <f>VLOOKUP($A68,Table2[[#All],[No]:[Which Group Does Student Participate In?
(optional)]],23,FALSE)</f>
        <v>0</v>
      </c>
      <c r="H68" s="29"/>
      <c r="I68" s="29"/>
      <c r="J68" s="29"/>
      <c r="K68" s="29"/>
      <c r="L68" s="29"/>
      <c r="M68" s="29"/>
      <c r="N68" s="29"/>
      <c r="O68" s="29"/>
      <c r="P68" s="29"/>
      <c r="Q68" s="29"/>
      <c r="R68" s="29"/>
      <c r="S68" s="9"/>
      <c r="T68" s="9"/>
      <c r="U68" s="9"/>
      <c r="V68" s="9"/>
      <c r="W68" s="9"/>
      <c r="X68" s="9"/>
      <c r="Y68" s="9"/>
      <c r="Z68" s="9"/>
      <c r="AA68" s="9"/>
      <c r="AB68" s="9"/>
      <c r="AC68" s="9"/>
      <c r="AD68" s="9"/>
      <c r="AE68" s="9"/>
      <c r="AF68" s="9"/>
      <c r="AG68" s="9"/>
      <c r="AH68" s="9"/>
      <c r="AI68" s="9"/>
      <c r="AJ68" s="9"/>
      <c r="AK68" s="9"/>
      <c r="AL68" s="11">
        <f t="shared" si="3"/>
        <v>0</v>
      </c>
      <c r="AM68" s="11">
        <f t="shared" si="4"/>
        <v>0</v>
      </c>
      <c r="AN68" s="47" t="e">
        <f t="shared" si="5"/>
        <v>#DIV/0!</v>
      </c>
    </row>
    <row r="69" spans="1:40" x14ac:dyDescent="0.25">
      <c r="A69" s="10">
        <v>68</v>
      </c>
      <c r="B69" s="11">
        <f>VLOOKUP($A69,Table2[[No]:[Date Student Last Attended Program
(mm/dd/yyyy)]],2,FALSE)</f>
        <v>0</v>
      </c>
      <c r="C69" s="11">
        <f>VLOOKUP($A69,Table2[[No]:[Date Student Last Attended Program
(mm/dd/yyyy)]],4,FALSE)</f>
        <v>0</v>
      </c>
      <c r="D69" s="11">
        <f>VLOOKUP($A69,Table2[[No]:[Date Student Last Attended Program
(mm/dd/yyyy)]],14,FALSE)</f>
        <v>0</v>
      </c>
      <c r="E69" s="207">
        <f>VLOOKUP($A69,Table2[[No]:[Date Student Last Attended Program
(mm/dd/yyyy)]],17,FALSE)</f>
        <v>0</v>
      </c>
      <c r="F69" s="207">
        <f>VLOOKUP($A69,Table2[[No]:[Date Student Last Attended Program
(mm/dd/yyyy)]],18,FALSE)</f>
        <v>0</v>
      </c>
      <c r="G69" s="209">
        <f>VLOOKUP($A69,Table2[[#All],[No]:[Which Group Does Student Participate In?
(optional)]],23,FALSE)</f>
        <v>0</v>
      </c>
      <c r="H69" s="29"/>
      <c r="I69" s="29"/>
      <c r="J69" s="29"/>
      <c r="K69" s="29"/>
      <c r="L69" s="29"/>
      <c r="M69" s="29"/>
      <c r="N69" s="29"/>
      <c r="O69" s="29"/>
      <c r="P69" s="29"/>
      <c r="Q69" s="29"/>
      <c r="R69" s="29"/>
      <c r="S69" s="9"/>
      <c r="T69" s="9"/>
      <c r="U69" s="9"/>
      <c r="V69" s="9"/>
      <c r="W69" s="9"/>
      <c r="X69" s="9"/>
      <c r="Y69" s="9"/>
      <c r="Z69" s="9"/>
      <c r="AA69" s="9"/>
      <c r="AB69" s="9"/>
      <c r="AC69" s="9"/>
      <c r="AD69" s="9"/>
      <c r="AE69" s="9"/>
      <c r="AF69" s="9"/>
      <c r="AG69" s="9"/>
      <c r="AH69" s="9"/>
      <c r="AI69" s="9"/>
      <c r="AJ69" s="9"/>
      <c r="AK69" s="9"/>
      <c r="AL69" s="11">
        <f t="shared" si="3"/>
        <v>0</v>
      </c>
      <c r="AM69" s="11">
        <f t="shared" si="4"/>
        <v>0</v>
      </c>
      <c r="AN69" s="47" t="e">
        <f t="shared" si="5"/>
        <v>#DIV/0!</v>
      </c>
    </row>
    <row r="70" spans="1:40" x14ac:dyDescent="0.25">
      <c r="A70" s="10">
        <v>69</v>
      </c>
      <c r="B70" s="11">
        <f>VLOOKUP($A70,Table2[[No]:[Date Student Last Attended Program
(mm/dd/yyyy)]],2,FALSE)</f>
        <v>0</v>
      </c>
      <c r="C70" s="11">
        <f>VLOOKUP($A70,Table2[[No]:[Date Student Last Attended Program
(mm/dd/yyyy)]],4,FALSE)</f>
        <v>0</v>
      </c>
      <c r="D70" s="11">
        <f>VLOOKUP($A70,Table2[[No]:[Date Student Last Attended Program
(mm/dd/yyyy)]],14,FALSE)</f>
        <v>0</v>
      </c>
      <c r="E70" s="207">
        <f>VLOOKUP($A70,Table2[[No]:[Date Student Last Attended Program
(mm/dd/yyyy)]],17,FALSE)</f>
        <v>0</v>
      </c>
      <c r="F70" s="207">
        <f>VLOOKUP($A70,Table2[[No]:[Date Student Last Attended Program
(mm/dd/yyyy)]],18,FALSE)</f>
        <v>0</v>
      </c>
      <c r="G70" s="209">
        <f>VLOOKUP($A70,Table2[[#All],[No]:[Which Group Does Student Participate In?
(optional)]],23,FALSE)</f>
        <v>0</v>
      </c>
      <c r="H70" s="29"/>
      <c r="I70" s="29"/>
      <c r="J70" s="29"/>
      <c r="K70" s="29"/>
      <c r="L70" s="29"/>
      <c r="M70" s="29"/>
      <c r="N70" s="29"/>
      <c r="O70" s="29"/>
      <c r="P70" s="29"/>
      <c r="Q70" s="29"/>
      <c r="R70" s="29"/>
      <c r="S70" s="9"/>
      <c r="T70" s="9"/>
      <c r="U70" s="9"/>
      <c r="V70" s="9"/>
      <c r="W70" s="9"/>
      <c r="X70" s="9"/>
      <c r="Y70" s="9"/>
      <c r="Z70" s="9"/>
      <c r="AA70" s="9"/>
      <c r="AB70" s="9"/>
      <c r="AC70" s="9"/>
      <c r="AD70" s="9"/>
      <c r="AE70" s="9"/>
      <c r="AF70" s="9"/>
      <c r="AG70" s="9"/>
      <c r="AH70" s="9"/>
      <c r="AI70" s="9"/>
      <c r="AJ70" s="9"/>
      <c r="AK70" s="9"/>
      <c r="AL70" s="11">
        <f t="shared" si="3"/>
        <v>0</v>
      </c>
      <c r="AM70" s="11">
        <f t="shared" si="4"/>
        <v>0</v>
      </c>
      <c r="AN70" s="47" t="e">
        <f t="shared" si="5"/>
        <v>#DIV/0!</v>
      </c>
    </row>
    <row r="71" spans="1:40" x14ac:dyDescent="0.25">
      <c r="A71" s="10">
        <v>70</v>
      </c>
      <c r="B71" s="11">
        <f>VLOOKUP($A71,Table2[[No]:[Date Student Last Attended Program
(mm/dd/yyyy)]],2,FALSE)</f>
        <v>0</v>
      </c>
      <c r="C71" s="11">
        <f>VLOOKUP($A71,Table2[[No]:[Date Student Last Attended Program
(mm/dd/yyyy)]],4,FALSE)</f>
        <v>0</v>
      </c>
      <c r="D71" s="11">
        <f>VLOOKUP($A71,Table2[[No]:[Date Student Last Attended Program
(mm/dd/yyyy)]],14,FALSE)</f>
        <v>0</v>
      </c>
      <c r="E71" s="207">
        <f>VLOOKUP($A71,Table2[[No]:[Date Student Last Attended Program
(mm/dd/yyyy)]],17,FALSE)</f>
        <v>0</v>
      </c>
      <c r="F71" s="207">
        <f>VLOOKUP($A71,Table2[[No]:[Date Student Last Attended Program
(mm/dd/yyyy)]],18,FALSE)</f>
        <v>0</v>
      </c>
      <c r="G71" s="209">
        <f>VLOOKUP($A71,Table2[[#All],[No]:[Which Group Does Student Participate In?
(optional)]],23,FALSE)</f>
        <v>0</v>
      </c>
      <c r="H71" s="29"/>
      <c r="I71" s="29"/>
      <c r="J71" s="29"/>
      <c r="K71" s="29"/>
      <c r="L71" s="29"/>
      <c r="M71" s="29"/>
      <c r="N71" s="29"/>
      <c r="O71" s="29"/>
      <c r="P71" s="29"/>
      <c r="Q71" s="29"/>
      <c r="R71" s="29"/>
      <c r="S71" s="9"/>
      <c r="T71" s="9"/>
      <c r="U71" s="9"/>
      <c r="V71" s="9"/>
      <c r="W71" s="9"/>
      <c r="X71" s="9"/>
      <c r="Y71" s="9"/>
      <c r="Z71" s="9"/>
      <c r="AA71" s="9"/>
      <c r="AB71" s="9"/>
      <c r="AC71" s="9"/>
      <c r="AD71" s="9"/>
      <c r="AE71" s="9"/>
      <c r="AF71" s="9"/>
      <c r="AG71" s="9"/>
      <c r="AH71" s="9"/>
      <c r="AI71" s="9"/>
      <c r="AJ71" s="9"/>
      <c r="AK71" s="9"/>
      <c r="AL71" s="11">
        <f t="shared" si="3"/>
        <v>0</v>
      </c>
      <c r="AM71" s="11">
        <f t="shared" si="4"/>
        <v>0</v>
      </c>
      <c r="AN71" s="47" t="e">
        <f t="shared" si="5"/>
        <v>#DIV/0!</v>
      </c>
    </row>
    <row r="72" spans="1:40" x14ac:dyDescent="0.25">
      <c r="A72" s="10">
        <v>71</v>
      </c>
      <c r="B72" s="11">
        <f>VLOOKUP($A72,Table2[[No]:[Date Student Last Attended Program
(mm/dd/yyyy)]],2,FALSE)</f>
        <v>0</v>
      </c>
      <c r="C72" s="11">
        <f>VLOOKUP($A72,Table2[[No]:[Date Student Last Attended Program
(mm/dd/yyyy)]],4,FALSE)</f>
        <v>0</v>
      </c>
      <c r="D72" s="11">
        <f>VLOOKUP($A72,Table2[[No]:[Date Student Last Attended Program
(mm/dd/yyyy)]],14,FALSE)</f>
        <v>0</v>
      </c>
      <c r="E72" s="207">
        <f>VLOOKUP($A72,Table2[[No]:[Date Student Last Attended Program
(mm/dd/yyyy)]],17,FALSE)</f>
        <v>0</v>
      </c>
      <c r="F72" s="207">
        <f>VLOOKUP($A72,Table2[[No]:[Date Student Last Attended Program
(mm/dd/yyyy)]],18,FALSE)</f>
        <v>0</v>
      </c>
      <c r="G72" s="209">
        <f>VLOOKUP($A72,Table2[[#All],[No]:[Which Group Does Student Participate In?
(optional)]],23,FALSE)</f>
        <v>0</v>
      </c>
      <c r="H72" s="29"/>
      <c r="I72" s="29"/>
      <c r="J72" s="29"/>
      <c r="K72" s="29"/>
      <c r="L72" s="29"/>
      <c r="M72" s="29"/>
      <c r="N72" s="29"/>
      <c r="O72" s="29"/>
      <c r="P72" s="29"/>
      <c r="Q72" s="29"/>
      <c r="R72" s="29"/>
      <c r="S72" s="9"/>
      <c r="T72" s="9"/>
      <c r="U72" s="9"/>
      <c r="V72" s="9"/>
      <c r="W72" s="9"/>
      <c r="X72" s="9"/>
      <c r="Y72" s="9"/>
      <c r="Z72" s="9"/>
      <c r="AA72" s="9"/>
      <c r="AB72" s="9"/>
      <c r="AC72" s="9"/>
      <c r="AD72" s="9"/>
      <c r="AE72" s="9"/>
      <c r="AF72" s="9"/>
      <c r="AG72" s="9"/>
      <c r="AH72" s="9"/>
      <c r="AI72" s="9"/>
      <c r="AJ72" s="9"/>
      <c r="AK72" s="9"/>
      <c r="AL72" s="11">
        <f t="shared" si="3"/>
        <v>0</v>
      </c>
      <c r="AM72" s="11">
        <f t="shared" si="4"/>
        <v>0</v>
      </c>
      <c r="AN72" s="47" t="e">
        <f t="shared" si="5"/>
        <v>#DIV/0!</v>
      </c>
    </row>
    <row r="73" spans="1:40" x14ac:dyDescent="0.25">
      <c r="A73" s="10">
        <v>72</v>
      </c>
      <c r="B73" s="11">
        <f>VLOOKUP($A73,Table2[[No]:[Date Student Last Attended Program
(mm/dd/yyyy)]],2,FALSE)</f>
        <v>0</v>
      </c>
      <c r="C73" s="11">
        <f>VLOOKUP($A73,Table2[[No]:[Date Student Last Attended Program
(mm/dd/yyyy)]],4,FALSE)</f>
        <v>0</v>
      </c>
      <c r="D73" s="11">
        <f>VLOOKUP($A73,Table2[[No]:[Date Student Last Attended Program
(mm/dd/yyyy)]],14,FALSE)</f>
        <v>0</v>
      </c>
      <c r="E73" s="207">
        <f>VLOOKUP($A73,Table2[[No]:[Date Student Last Attended Program
(mm/dd/yyyy)]],17,FALSE)</f>
        <v>0</v>
      </c>
      <c r="F73" s="207">
        <f>VLOOKUP($A73,Table2[[No]:[Date Student Last Attended Program
(mm/dd/yyyy)]],18,FALSE)</f>
        <v>0</v>
      </c>
      <c r="G73" s="209">
        <f>VLOOKUP($A73,Table2[[#All],[No]:[Which Group Does Student Participate In?
(optional)]],23,FALSE)</f>
        <v>0</v>
      </c>
      <c r="H73" s="29"/>
      <c r="I73" s="29"/>
      <c r="J73" s="29"/>
      <c r="K73" s="29"/>
      <c r="L73" s="29"/>
      <c r="M73" s="29"/>
      <c r="N73" s="29"/>
      <c r="O73" s="29"/>
      <c r="P73" s="29"/>
      <c r="Q73" s="29"/>
      <c r="R73" s="29"/>
      <c r="S73" s="9"/>
      <c r="T73" s="9"/>
      <c r="U73" s="9"/>
      <c r="V73" s="9"/>
      <c r="W73" s="9"/>
      <c r="X73" s="9"/>
      <c r="Y73" s="9"/>
      <c r="Z73" s="9"/>
      <c r="AA73" s="9"/>
      <c r="AB73" s="9"/>
      <c r="AC73" s="9"/>
      <c r="AD73" s="9"/>
      <c r="AE73" s="9"/>
      <c r="AF73" s="9"/>
      <c r="AG73" s="9"/>
      <c r="AH73" s="9"/>
      <c r="AI73" s="9"/>
      <c r="AJ73" s="9"/>
      <c r="AK73" s="9"/>
      <c r="AL73" s="11">
        <f t="shared" si="3"/>
        <v>0</v>
      </c>
      <c r="AM73" s="11">
        <f t="shared" si="4"/>
        <v>0</v>
      </c>
      <c r="AN73" s="47" t="e">
        <f t="shared" si="5"/>
        <v>#DIV/0!</v>
      </c>
    </row>
    <row r="74" spans="1:40" x14ac:dyDescent="0.25">
      <c r="A74" s="10">
        <v>73</v>
      </c>
      <c r="B74" s="11">
        <f>VLOOKUP($A74,Table2[[No]:[Date Student Last Attended Program
(mm/dd/yyyy)]],2,FALSE)</f>
        <v>0</v>
      </c>
      <c r="C74" s="11">
        <f>VLOOKUP($A74,Table2[[No]:[Date Student Last Attended Program
(mm/dd/yyyy)]],4,FALSE)</f>
        <v>0</v>
      </c>
      <c r="D74" s="11">
        <f>VLOOKUP($A74,Table2[[No]:[Date Student Last Attended Program
(mm/dd/yyyy)]],14,FALSE)</f>
        <v>0</v>
      </c>
      <c r="E74" s="207">
        <f>VLOOKUP($A74,Table2[[No]:[Date Student Last Attended Program
(mm/dd/yyyy)]],17,FALSE)</f>
        <v>0</v>
      </c>
      <c r="F74" s="207">
        <f>VLOOKUP($A74,Table2[[No]:[Date Student Last Attended Program
(mm/dd/yyyy)]],18,FALSE)</f>
        <v>0</v>
      </c>
      <c r="G74" s="209">
        <f>VLOOKUP($A74,Table2[[#All],[No]:[Which Group Does Student Participate In?
(optional)]],23,FALSE)</f>
        <v>0</v>
      </c>
      <c r="H74" s="29"/>
      <c r="I74" s="29"/>
      <c r="J74" s="29"/>
      <c r="K74" s="29"/>
      <c r="L74" s="29"/>
      <c r="M74" s="29"/>
      <c r="N74" s="29"/>
      <c r="O74" s="29"/>
      <c r="P74" s="29"/>
      <c r="Q74" s="29"/>
      <c r="R74" s="29"/>
      <c r="S74" s="9"/>
      <c r="T74" s="9"/>
      <c r="U74" s="9"/>
      <c r="V74" s="9"/>
      <c r="W74" s="9"/>
      <c r="X74" s="9"/>
      <c r="Y74" s="9"/>
      <c r="Z74" s="9"/>
      <c r="AA74" s="9"/>
      <c r="AB74" s="9"/>
      <c r="AC74" s="9"/>
      <c r="AD74" s="9"/>
      <c r="AE74" s="9"/>
      <c r="AF74" s="9"/>
      <c r="AG74" s="9"/>
      <c r="AH74" s="9"/>
      <c r="AI74" s="9"/>
      <c r="AJ74" s="9"/>
      <c r="AK74" s="9"/>
      <c r="AL74" s="11">
        <f t="shared" si="3"/>
        <v>0</v>
      </c>
      <c r="AM74" s="11">
        <f t="shared" si="4"/>
        <v>0</v>
      </c>
      <c r="AN74" s="47" t="e">
        <f t="shared" si="5"/>
        <v>#DIV/0!</v>
      </c>
    </row>
    <row r="75" spans="1:40" x14ac:dyDescent="0.25">
      <c r="A75" s="10">
        <v>74</v>
      </c>
      <c r="B75" s="11">
        <f>VLOOKUP($A75,Table2[[No]:[Date Student Last Attended Program
(mm/dd/yyyy)]],2,FALSE)</f>
        <v>0</v>
      </c>
      <c r="C75" s="11">
        <f>VLOOKUP($A75,Table2[[No]:[Date Student Last Attended Program
(mm/dd/yyyy)]],4,FALSE)</f>
        <v>0</v>
      </c>
      <c r="D75" s="11">
        <f>VLOOKUP($A75,Table2[[No]:[Date Student Last Attended Program
(mm/dd/yyyy)]],14,FALSE)</f>
        <v>0</v>
      </c>
      <c r="E75" s="207">
        <f>VLOOKUP($A75,Table2[[No]:[Date Student Last Attended Program
(mm/dd/yyyy)]],17,FALSE)</f>
        <v>0</v>
      </c>
      <c r="F75" s="207">
        <f>VLOOKUP($A75,Table2[[No]:[Date Student Last Attended Program
(mm/dd/yyyy)]],18,FALSE)</f>
        <v>0</v>
      </c>
      <c r="G75" s="209">
        <f>VLOOKUP($A75,Table2[[#All],[No]:[Which Group Does Student Participate In?
(optional)]],23,FALSE)</f>
        <v>0</v>
      </c>
      <c r="H75" s="29"/>
      <c r="I75" s="29"/>
      <c r="J75" s="29"/>
      <c r="K75" s="29"/>
      <c r="L75" s="29"/>
      <c r="M75" s="29"/>
      <c r="N75" s="29"/>
      <c r="O75" s="29"/>
      <c r="P75" s="29"/>
      <c r="Q75" s="29"/>
      <c r="R75" s="29"/>
      <c r="S75" s="9"/>
      <c r="T75" s="9"/>
      <c r="U75" s="9"/>
      <c r="V75" s="9"/>
      <c r="W75" s="9"/>
      <c r="X75" s="9"/>
      <c r="Y75" s="9"/>
      <c r="Z75" s="9"/>
      <c r="AA75" s="9"/>
      <c r="AB75" s="9"/>
      <c r="AC75" s="9"/>
      <c r="AD75" s="9"/>
      <c r="AE75" s="9"/>
      <c r="AF75" s="9"/>
      <c r="AG75" s="9"/>
      <c r="AH75" s="9"/>
      <c r="AI75" s="9"/>
      <c r="AJ75" s="9"/>
      <c r="AK75" s="9"/>
      <c r="AL75" s="11">
        <f t="shared" si="3"/>
        <v>0</v>
      </c>
      <c r="AM75" s="11">
        <f t="shared" si="4"/>
        <v>0</v>
      </c>
      <c r="AN75" s="47" t="e">
        <f t="shared" si="5"/>
        <v>#DIV/0!</v>
      </c>
    </row>
    <row r="76" spans="1:40" x14ac:dyDescent="0.25">
      <c r="A76" s="10">
        <v>75</v>
      </c>
      <c r="B76" s="11">
        <f>VLOOKUP($A76,Table2[[No]:[Date Student Last Attended Program
(mm/dd/yyyy)]],2,FALSE)</f>
        <v>0</v>
      </c>
      <c r="C76" s="11">
        <f>VLOOKUP($A76,Table2[[No]:[Date Student Last Attended Program
(mm/dd/yyyy)]],4,FALSE)</f>
        <v>0</v>
      </c>
      <c r="D76" s="11">
        <f>VLOOKUP($A76,Table2[[No]:[Date Student Last Attended Program
(mm/dd/yyyy)]],14,FALSE)</f>
        <v>0</v>
      </c>
      <c r="E76" s="207">
        <f>VLOOKUP($A76,Table2[[No]:[Date Student Last Attended Program
(mm/dd/yyyy)]],17,FALSE)</f>
        <v>0</v>
      </c>
      <c r="F76" s="207">
        <f>VLOOKUP($A76,Table2[[No]:[Date Student Last Attended Program
(mm/dd/yyyy)]],18,FALSE)</f>
        <v>0</v>
      </c>
      <c r="G76" s="209">
        <f>VLOOKUP($A76,Table2[[#All],[No]:[Which Group Does Student Participate In?
(optional)]],23,FALSE)</f>
        <v>0</v>
      </c>
      <c r="H76" s="29"/>
      <c r="I76" s="29"/>
      <c r="J76" s="29"/>
      <c r="K76" s="29"/>
      <c r="L76" s="29"/>
      <c r="M76" s="29"/>
      <c r="N76" s="29"/>
      <c r="O76" s="29"/>
      <c r="P76" s="29"/>
      <c r="Q76" s="29"/>
      <c r="R76" s="29"/>
      <c r="S76" s="9"/>
      <c r="T76" s="9"/>
      <c r="U76" s="9"/>
      <c r="V76" s="9"/>
      <c r="W76" s="9"/>
      <c r="X76" s="9"/>
      <c r="Y76" s="9"/>
      <c r="Z76" s="9"/>
      <c r="AA76" s="9"/>
      <c r="AB76" s="9"/>
      <c r="AC76" s="9"/>
      <c r="AD76" s="9"/>
      <c r="AE76" s="9"/>
      <c r="AF76" s="9"/>
      <c r="AG76" s="9"/>
      <c r="AH76" s="9"/>
      <c r="AI76" s="9"/>
      <c r="AJ76" s="9"/>
      <c r="AK76" s="9"/>
      <c r="AL76" s="11">
        <f t="shared" si="3"/>
        <v>0</v>
      </c>
      <c r="AM76" s="11">
        <f t="shared" si="4"/>
        <v>0</v>
      </c>
      <c r="AN76" s="47" t="e">
        <f t="shared" si="5"/>
        <v>#DIV/0!</v>
      </c>
    </row>
    <row r="77" spans="1:40" x14ac:dyDescent="0.25">
      <c r="A77" s="10">
        <v>76</v>
      </c>
      <c r="B77" s="11">
        <f>VLOOKUP($A77,Table2[[No]:[Date Student Last Attended Program
(mm/dd/yyyy)]],2,FALSE)</f>
        <v>0</v>
      </c>
      <c r="C77" s="11">
        <f>VLOOKUP($A77,Table2[[No]:[Date Student Last Attended Program
(mm/dd/yyyy)]],4,FALSE)</f>
        <v>0</v>
      </c>
      <c r="D77" s="11">
        <f>VLOOKUP($A77,Table2[[No]:[Date Student Last Attended Program
(mm/dd/yyyy)]],14,FALSE)</f>
        <v>0</v>
      </c>
      <c r="E77" s="207">
        <f>VLOOKUP($A77,Table2[[No]:[Date Student Last Attended Program
(mm/dd/yyyy)]],17,FALSE)</f>
        <v>0</v>
      </c>
      <c r="F77" s="207">
        <f>VLOOKUP($A77,Table2[[No]:[Date Student Last Attended Program
(mm/dd/yyyy)]],18,FALSE)</f>
        <v>0</v>
      </c>
      <c r="G77" s="209">
        <f>VLOOKUP($A77,Table2[[#All],[No]:[Which Group Does Student Participate In?
(optional)]],23,FALSE)</f>
        <v>0</v>
      </c>
      <c r="H77" s="29"/>
      <c r="I77" s="29"/>
      <c r="J77" s="29"/>
      <c r="K77" s="29"/>
      <c r="L77" s="29"/>
      <c r="M77" s="29"/>
      <c r="N77" s="29"/>
      <c r="O77" s="29"/>
      <c r="P77" s="29"/>
      <c r="Q77" s="29"/>
      <c r="R77" s="29"/>
      <c r="S77" s="9"/>
      <c r="T77" s="9"/>
      <c r="U77" s="9"/>
      <c r="V77" s="9"/>
      <c r="W77" s="9"/>
      <c r="X77" s="9"/>
      <c r="Y77" s="9"/>
      <c r="Z77" s="9"/>
      <c r="AA77" s="9"/>
      <c r="AB77" s="9"/>
      <c r="AC77" s="9"/>
      <c r="AD77" s="9"/>
      <c r="AE77" s="9"/>
      <c r="AF77" s="9"/>
      <c r="AG77" s="9"/>
      <c r="AH77" s="9"/>
      <c r="AI77" s="9"/>
      <c r="AJ77" s="9"/>
      <c r="AK77" s="9"/>
      <c r="AL77" s="11">
        <f t="shared" si="3"/>
        <v>0</v>
      </c>
      <c r="AM77" s="11">
        <f t="shared" si="4"/>
        <v>0</v>
      </c>
      <c r="AN77" s="47" t="e">
        <f t="shared" si="5"/>
        <v>#DIV/0!</v>
      </c>
    </row>
    <row r="78" spans="1:40" x14ac:dyDescent="0.25">
      <c r="A78" s="10">
        <v>77</v>
      </c>
      <c r="B78" s="11">
        <f>VLOOKUP($A78,Table2[[No]:[Date Student Last Attended Program
(mm/dd/yyyy)]],2,FALSE)</f>
        <v>0</v>
      </c>
      <c r="C78" s="11">
        <f>VLOOKUP($A78,Table2[[No]:[Date Student Last Attended Program
(mm/dd/yyyy)]],4,FALSE)</f>
        <v>0</v>
      </c>
      <c r="D78" s="11">
        <f>VLOOKUP($A78,Table2[[No]:[Date Student Last Attended Program
(mm/dd/yyyy)]],14,FALSE)</f>
        <v>0</v>
      </c>
      <c r="E78" s="207">
        <f>VLOOKUP($A78,Table2[[No]:[Date Student Last Attended Program
(mm/dd/yyyy)]],17,FALSE)</f>
        <v>0</v>
      </c>
      <c r="F78" s="207">
        <f>VLOOKUP($A78,Table2[[No]:[Date Student Last Attended Program
(mm/dd/yyyy)]],18,FALSE)</f>
        <v>0</v>
      </c>
      <c r="G78" s="209">
        <f>VLOOKUP($A78,Table2[[#All],[No]:[Which Group Does Student Participate In?
(optional)]],23,FALSE)</f>
        <v>0</v>
      </c>
      <c r="H78" s="29"/>
      <c r="I78" s="29"/>
      <c r="J78" s="29"/>
      <c r="K78" s="29"/>
      <c r="L78" s="29"/>
      <c r="M78" s="29"/>
      <c r="N78" s="29"/>
      <c r="O78" s="29"/>
      <c r="P78" s="29"/>
      <c r="Q78" s="29"/>
      <c r="R78" s="29"/>
      <c r="S78" s="9"/>
      <c r="T78" s="9"/>
      <c r="U78" s="9"/>
      <c r="V78" s="9"/>
      <c r="W78" s="9"/>
      <c r="X78" s="9"/>
      <c r="Y78" s="9"/>
      <c r="Z78" s="9"/>
      <c r="AA78" s="9"/>
      <c r="AB78" s="9"/>
      <c r="AC78" s="9"/>
      <c r="AD78" s="9"/>
      <c r="AE78" s="9"/>
      <c r="AF78" s="9"/>
      <c r="AG78" s="9"/>
      <c r="AH78" s="9"/>
      <c r="AI78" s="9"/>
      <c r="AJ78" s="9"/>
      <c r="AK78" s="9"/>
      <c r="AL78" s="11">
        <f t="shared" si="3"/>
        <v>0</v>
      </c>
      <c r="AM78" s="11">
        <f t="shared" si="4"/>
        <v>0</v>
      </c>
      <c r="AN78" s="47" t="e">
        <f t="shared" si="5"/>
        <v>#DIV/0!</v>
      </c>
    </row>
    <row r="79" spans="1:40" x14ac:dyDescent="0.25">
      <c r="A79" s="10">
        <v>78</v>
      </c>
      <c r="B79" s="11">
        <f>VLOOKUP($A79,Table2[[No]:[Date Student Last Attended Program
(mm/dd/yyyy)]],2,FALSE)</f>
        <v>0</v>
      </c>
      <c r="C79" s="11">
        <f>VLOOKUP($A79,Table2[[No]:[Date Student Last Attended Program
(mm/dd/yyyy)]],4,FALSE)</f>
        <v>0</v>
      </c>
      <c r="D79" s="11">
        <f>VLOOKUP($A79,Table2[[No]:[Date Student Last Attended Program
(mm/dd/yyyy)]],14,FALSE)</f>
        <v>0</v>
      </c>
      <c r="E79" s="207">
        <f>VLOOKUP($A79,Table2[[No]:[Date Student Last Attended Program
(mm/dd/yyyy)]],17,FALSE)</f>
        <v>0</v>
      </c>
      <c r="F79" s="207">
        <f>VLOOKUP($A79,Table2[[No]:[Date Student Last Attended Program
(mm/dd/yyyy)]],18,FALSE)</f>
        <v>0</v>
      </c>
      <c r="G79" s="209">
        <f>VLOOKUP($A79,Table2[[#All],[No]:[Which Group Does Student Participate In?
(optional)]],23,FALSE)</f>
        <v>0</v>
      </c>
      <c r="H79" s="29"/>
      <c r="I79" s="29"/>
      <c r="J79" s="29"/>
      <c r="K79" s="29"/>
      <c r="L79" s="29"/>
      <c r="M79" s="29"/>
      <c r="N79" s="29"/>
      <c r="O79" s="29"/>
      <c r="P79" s="29"/>
      <c r="Q79" s="29"/>
      <c r="R79" s="29"/>
      <c r="S79" s="9"/>
      <c r="T79" s="9"/>
      <c r="U79" s="9"/>
      <c r="V79" s="9"/>
      <c r="W79" s="9"/>
      <c r="X79" s="9"/>
      <c r="Y79" s="9"/>
      <c r="Z79" s="9"/>
      <c r="AA79" s="9"/>
      <c r="AB79" s="9"/>
      <c r="AC79" s="9"/>
      <c r="AD79" s="9"/>
      <c r="AE79" s="9"/>
      <c r="AF79" s="9"/>
      <c r="AG79" s="9"/>
      <c r="AH79" s="9"/>
      <c r="AI79" s="9"/>
      <c r="AJ79" s="9"/>
      <c r="AK79" s="9"/>
      <c r="AL79" s="11">
        <f t="shared" si="3"/>
        <v>0</v>
      </c>
      <c r="AM79" s="11">
        <f t="shared" si="4"/>
        <v>0</v>
      </c>
      <c r="AN79" s="47" t="e">
        <f t="shared" si="5"/>
        <v>#DIV/0!</v>
      </c>
    </row>
    <row r="80" spans="1:40" x14ac:dyDescent="0.25">
      <c r="A80" s="10">
        <v>79</v>
      </c>
      <c r="B80" s="11">
        <f>VLOOKUP($A80,Table2[[No]:[Date Student Last Attended Program
(mm/dd/yyyy)]],2,FALSE)</f>
        <v>0</v>
      </c>
      <c r="C80" s="11">
        <f>VLOOKUP($A80,Table2[[No]:[Date Student Last Attended Program
(mm/dd/yyyy)]],4,FALSE)</f>
        <v>0</v>
      </c>
      <c r="D80" s="11">
        <f>VLOOKUP($A80,Table2[[No]:[Date Student Last Attended Program
(mm/dd/yyyy)]],14,FALSE)</f>
        <v>0</v>
      </c>
      <c r="E80" s="207">
        <f>VLOOKUP($A80,Table2[[No]:[Date Student Last Attended Program
(mm/dd/yyyy)]],17,FALSE)</f>
        <v>0</v>
      </c>
      <c r="F80" s="207">
        <f>VLOOKUP($A80,Table2[[No]:[Date Student Last Attended Program
(mm/dd/yyyy)]],18,FALSE)</f>
        <v>0</v>
      </c>
      <c r="G80" s="209">
        <f>VLOOKUP($A80,Table2[[#All],[No]:[Which Group Does Student Participate In?
(optional)]],23,FALSE)</f>
        <v>0</v>
      </c>
      <c r="H80" s="29"/>
      <c r="I80" s="29"/>
      <c r="J80" s="29"/>
      <c r="K80" s="29"/>
      <c r="L80" s="29"/>
      <c r="M80" s="29"/>
      <c r="N80" s="29"/>
      <c r="O80" s="29"/>
      <c r="P80" s="29"/>
      <c r="Q80" s="29"/>
      <c r="R80" s="29"/>
      <c r="S80" s="9"/>
      <c r="T80" s="9"/>
      <c r="U80" s="9"/>
      <c r="V80" s="9"/>
      <c r="W80" s="9"/>
      <c r="X80" s="9"/>
      <c r="Y80" s="9"/>
      <c r="Z80" s="9"/>
      <c r="AA80" s="9"/>
      <c r="AB80" s="9"/>
      <c r="AC80" s="9"/>
      <c r="AD80" s="9"/>
      <c r="AE80" s="9"/>
      <c r="AF80" s="9"/>
      <c r="AG80" s="9"/>
      <c r="AH80" s="9"/>
      <c r="AI80" s="9"/>
      <c r="AJ80" s="9"/>
      <c r="AK80" s="9"/>
      <c r="AL80" s="11">
        <f t="shared" si="3"/>
        <v>0</v>
      </c>
      <c r="AM80" s="11">
        <f t="shared" si="4"/>
        <v>0</v>
      </c>
      <c r="AN80" s="47" t="e">
        <f t="shared" si="5"/>
        <v>#DIV/0!</v>
      </c>
    </row>
    <row r="81" spans="1:40" x14ac:dyDescent="0.25">
      <c r="A81" s="10">
        <v>80</v>
      </c>
      <c r="B81" s="11">
        <f>VLOOKUP($A81,Table2[[No]:[Date Student Last Attended Program
(mm/dd/yyyy)]],2,FALSE)</f>
        <v>0</v>
      </c>
      <c r="C81" s="11">
        <f>VLOOKUP($A81,Table2[[No]:[Date Student Last Attended Program
(mm/dd/yyyy)]],4,FALSE)</f>
        <v>0</v>
      </c>
      <c r="D81" s="11">
        <f>VLOOKUP($A81,Table2[[No]:[Date Student Last Attended Program
(mm/dd/yyyy)]],14,FALSE)</f>
        <v>0</v>
      </c>
      <c r="E81" s="207">
        <f>VLOOKUP($A81,Table2[[No]:[Date Student Last Attended Program
(mm/dd/yyyy)]],17,FALSE)</f>
        <v>0</v>
      </c>
      <c r="F81" s="207">
        <f>VLOOKUP($A81,Table2[[No]:[Date Student Last Attended Program
(mm/dd/yyyy)]],18,FALSE)</f>
        <v>0</v>
      </c>
      <c r="G81" s="209">
        <f>VLOOKUP($A81,Table2[[#All],[No]:[Which Group Does Student Participate In?
(optional)]],23,FALSE)</f>
        <v>0</v>
      </c>
      <c r="H81" s="29"/>
      <c r="I81" s="29"/>
      <c r="J81" s="29"/>
      <c r="K81" s="29"/>
      <c r="L81" s="29"/>
      <c r="M81" s="29"/>
      <c r="N81" s="29"/>
      <c r="O81" s="29"/>
      <c r="P81" s="29"/>
      <c r="Q81" s="29"/>
      <c r="R81" s="29"/>
      <c r="S81" s="9"/>
      <c r="T81" s="9"/>
      <c r="U81" s="9"/>
      <c r="V81" s="9"/>
      <c r="W81" s="9"/>
      <c r="X81" s="9"/>
      <c r="Y81" s="9"/>
      <c r="Z81" s="9"/>
      <c r="AA81" s="9"/>
      <c r="AB81" s="9"/>
      <c r="AC81" s="9"/>
      <c r="AD81" s="9"/>
      <c r="AE81" s="9"/>
      <c r="AF81" s="9"/>
      <c r="AG81" s="9"/>
      <c r="AH81" s="9"/>
      <c r="AI81" s="9"/>
      <c r="AJ81" s="9"/>
      <c r="AK81" s="9"/>
      <c r="AL81" s="11">
        <f t="shared" si="3"/>
        <v>0</v>
      </c>
      <c r="AM81" s="11">
        <f t="shared" si="4"/>
        <v>0</v>
      </c>
      <c r="AN81" s="47" t="e">
        <f t="shared" si="5"/>
        <v>#DIV/0!</v>
      </c>
    </row>
    <row r="82" spans="1:40" x14ac:dyDescent="0.25">
      <c r="A82" s="10">
        <v>81</v>
      </c>
      <c r="B82" s="11">
        <f>VLOOKUP($A82,Table2[[No]:[Date Student Last Attended Program
(mm/dd/yyyy)]],2,FALSE)</f>
        <v>0</v>
      </c>
      <c r="C82" s="11">
        <f>VLOOKUP($A82,Table2[[No]:[Date Student Last Attended Program
(mm/dd/yyyy)]],4,FALSE)</f>
        <v>0</v>
      </c>
      <c r="D82" s="11">
        <f>VLOOKUP($A82,Table2[[No]:[Date Student Last Attended Program
(mm/dd/yyyy)]],14,FALSE)</f>
        <v>0</v>
      </c>
      <c r="E82" s="207">
        <f>VLOOKUP($A82,Table2[[No]:[Date Student Last Attended Program
(mm/dd/yyyy)]],17,FALSE)</f>
        <v>0</v>
      </c>
      <c r="F82" s="207">
        <f>VLOOKUP($A82,Table2[[No]:[Date Student Last Attended Program
(mm/dd/yyyy)]],18,FALSE)</f>
        <v>0</v>
      </c>
      <c r="G82" s="209">
        <f>VLOOKUP($A82,Table2[[#All],[No]:[Which Group Does Student Participate In?
(optional)]],23,FALSE)</f>
        <v>0</v>
      </c>
      <c r="H82" s="29"/>
      <c r="I82" s="29"/>
      <c r="J82" s="29"/>
      <c r="K82" s="29"/>
      <c r="L82" s="29"/>
      <c r="M82" s="29"/>
      <c r="N82" s="29"/>
      <c r="O82" s="29"/>
      <c r="P82" s="29"/>
      <c r="Q82" s="29"/>
      <c r="R82" s="29"/>
      <c r="S82" s="9"/>
      <c r="T82" s="9"/>
      <c r="U82" s="9"/>
      <c r="V82" s="9"/>
      <c r="W82" s="9"/>
      <c r="X82" s="9"/>
      <c r="Y82" s="9"/>
      <c r="Z82" s="9"/>
      <c r="AA82" s="9"/>
      <c r="AB82" s="9"/>
      <c r="AC82" s="9"/>
      <c r="AD82" s="9"/>
      <c r="AE82" s="9"/>
      <c r="AF82" s="9"/>
      <c r="AG82" s="9"/>
      <c r="AH82" s="9"/>
      <c r="AI82" s="9"/>
      <c r="AJ82" s="9"/>
      <c r="AK82" s="9"/>
      <c r="AL82" s="11">
        <f t="shared" si="3"/>
        <v>0</v>
      </c>
      <c r="AM82" s="11">
        <f t="shared" si="4"/>
        <v>0</v>
      </c>
      <c r="AN82" s="47" t="e">
        <f t="shared" si="5"/>
        <v>#DIV/0!</v>
      </c>
    </row>
    <row r="83" spans="1:40" x14ac:dyDescent="0.25">
      <c r="A83" s="10">
        <v>82</v>
      </c>
      <c r="B83" s="11">
        <f>VLOOKUP($A83,Table2[[No]:[Date Student Last Attended Program
(mm/dd/yyyy)]],2,FALSE)</f>
        <v>0</v>
      </c>
      <c r="C83" s="11">
        <f>VLOOKUP($A83,Table2[[No]:[Date Student Last Attended Program
(mm/dd/yyyy)]],4,FALSE)</f>
        <v>0</v>
      </c>
      <c r="D83" s="11">
        <f>VLOOKUP($A83,Table2[[No]:[Date Student Last Attended Program
(mm/dd/yyyy)]],14,FALSE)</f>
        <v>0</v>
      </c>
      <c r="E83" s="207">
        <f>VLOOKUP($A83,Table2[[No]:[Date Student Last Attended Program
(mm/dd/yyyy)]],17,FALSE)</f>
        <v>0</v>
      </c>
      <c r="F83" s="207">
        <f>VLOOKUP($A83,Table2[[No]:[Date Student Last Attended Program
(mm/dd/yyyy)]],18,FALSE)</f>
        <v>0</v>
      </c>
      <c r="G83" s="209">
        <f>VLOOKUP($A83,Table2[[#All],[No]:[Which Group Does Student Participate In?
(optional)]],23,FALSE)</f>
        <v>0</v>
      </c>
      <c r="H83" s="29"/>
      <c r="I83" s="29"/>
      <c r="J83" s="29"/>
      <c r="K83" s="29"/>
      <c r="L83" s="29"/>
      <c r="M83" s="29"/>
      <c r="N83" s="29"/>
      <c r="O83" s="29"/>
      <c r="P83" s="29"/>
      <c r="Q83" s="29"/>
      <c r="R83" s="29"/>
      <c r="S83" s="9"/>
      <c r="T83" s="9"/>
      <c r="U83" s="9"/>
      <c r="V83" s="9"/>
      <c r="W83" s="9"/>
      <c r="X83" s="9"/>
      <c r="Y83" s="9"/>
      <c r="Z83" s="9"/>
      <c r="AA83" s="9"/>
      <c r="AB83" s="9"/>
      <c r="AC83" s="9"/>
      <c r="AD83" s="9"/>
      <c r="AE83" s="9"/>
      <c r="AF83" s="9"/>
      <c r="AG83" s="9"/>
      <c r="AH83" s="9"/>
      <c r="AI83" s="9"/>
      <c r="AJ83" s="9"/>
      <c r="AK83" s="9"/>
      <c r="AL83" s="11">
        <f t="shared" si="3"/>
        <v>0</v>
      </c>
      <c r="AM83" s="11">
        <f t="shared" si="4"/>
        <v>0</v>
      </c>
      <c r="AN83" s="47" t="e">
        <f t="shared" si="5"/>
        <v>#DIV/0!</v>
      </c>
    </row>
    <row r="84" spans="1:40" x14ac:dyDescent="0.25">
      <c r="A84" s="10">
        <v>83</v>
      </c>
      <c r="B84" s="11">
        <f>VLOOKUP($A84,Table2[[No]:[Date Student Last Attended Program
(mm/dd/yyyy)]],2,FALSE)</f>
        <v>0</v>
      </c>
      <c r="C84" s="11">
        <f>VLOOKUP($A84,Table2[[No]:[Date Student Last Attended Program
(mm/dd/yyyy)]],4,FALSE)</f>
        <v>0</v>
      </c>
      <c r="D84" s="11">
        <f>VLOOKUP($A84,Table2[[No]:[Date Student Last Attended Program
(mm/dd/yyyy)]],14,FALSE)</f>
        <v>0</v>
      </c>
      <c r="E84" s="207">
        <f>VLOOKUP($A84,Table2[[No]:[Date Student Last Attended Program
(mm/dd/yyyy)]],17,FALSE)</f>
        <v>0</v>
      </c>
      <c r="F84" s="207">
        <f>VLOOKUP($A84,Table2[[No]:[Date Student Last Attended Program
(mm/dd/yyyy)]],18,FALSE)</f>
        <v>0</v>
      </c>
      <c r="G84" s="209">
        <f>VLOOKUP($A84,Table2[[#All],[No]:[Which Group Does Student Participate In?
(optional)]],23,FALSE)</f>
        <v>0</v>
      </c>
      <c r="H84" s="29"/>
      <c r="I84" s="29"/>
      <c r="J84" s="29"/>
      <c r="K84" s="29"/>
      <c r="L84" s="29"/>
      <c r="M84" s="29"/>
      <c r="N84" s="29"/>
      <c r="O84" s="29"/>
      <c r="P84" s="29"/>
      <c r="Q84" s="29"/>
      <c r="R84" s="29"/>
      <c r="S84" s="9"/>
      <c r="T84" s="9"/>
      <c r="U84" s="9"/>
      <c r="V84" s="9"/>
      <c r="W84" s="9"/>
      <c r="X84" s="9"/>
      <c r="Y84" s="9"/>
      <c r="Z84" s="9"/>
      <c r="AA84" s="9"/>
      <c r="AB84" s="9"/>
      <c r="AC84" s="9"/>
      <c r="AD84" s="9"/>
      <c r="AE84" s="9"/>
      <c r="AF84" s="9"/>
      <c r="AG84" s="9"/>
      <c r="AH84" s="9"/>
      <c r="AI84" s="9"/>
      <c r="AJ84" s="9"/>
      <c r="AK84" s="9"/>
      <c r="AL84" s="11">
        <f t="shared" si="3"/>
        <v>0</v>
      </c>
      <c r="AM84" s="11">
        <f t="shared" si="4"/>
        <v>0</v>
      </c>
      <c r="AN84" s="47" t="e">
        <f t="shared" si="5"/>
        <v>#DIV/0!</v>
      </c>
    </row>
    <row r="85" spans="1:40" x14ac:dyDescent="0.25">
      <c r="A85" s="10">
        <v>84</v>
      </c>
      <c r="B85" s="11">
        <f>VLOOKUP($A85,Table2[[No]:[Date Student Last Attended Program
(mm/dd/yyyy)]],2,FALSE)</f>
        <v>0</v>
      </c>
      <c r="C85" s="11">
        <f>VLOOKUP($A85,Table2[[No]:[Date Student Last Attended Program
(mm/dd/yyyy)]],4,FALSE)</f>
        <v>0</v>
      </c>
      <c r="D85" s="11">
        <f>VLOOKUP($A85,Table2[[No]:[Date Student Last Attended Program
(mm/dd/yyyy)]],14,FALSE)</f>
        <v>0</v>
      </c>
      <c r="E85" s="207">
        <f>VLOOKUP($A85,Table2[[No]:[Date Student Last Attended Program
(mm/dd/yyyy)]],17,FALSE)</f>
        <v>0</v>
      </c>
      <c r="F85" s="207">
        <f>VLOOKUP($A85,Table2[[No]:[Date Student Last Attended Program
(mm/dd/yyyy)]],18,FALSE)</f>
        <v>0</v>
      </c>
      <c r="G85" s="209">
        <f>VLOOKUP($A85,Table2[[#All],[No]:[Which Group Does Student Participate In?
(optional)]],23,FALSE)</f>
        <v>0</v>
      </c>
      <c r="H85" s="29"/>
      <c r="I85" s="29"/>
      <c r="J85" s="29"/>
      <c r="K85" s="29"/>
      <c r="L85" s="29"/>
      <c r="M85" s="29"/>
      <c r="N85" s="29"/>
      <c r="O85" s="29"/>
      <c r="P85" s="29"/>
      <c r="Q85" s="29"/>
      <c r="R85" s="29"/>
      <c r="S85" s="9"/>
      <c r="T85" s="9"/>
      <c r="U85" s="9"/>
      <c r="V85" s="9"/>
      <c r="W85" s="9"/>
      <c r="X85" s="9"/>
      <c r="Y85" s="9"/>
      <c r="Z85" s="9"/>
      <c r="AA85" s="9"/>
      <c r="AB85" s="9"/>
      <c r="AC85" s="9"/>
      <c r="AD85" s="9"/>
      <c r="AE85" s="9"/>
      <c r="AF85" s="9"/>
      <c r="AG85" s="9"/>
      <c r="AH85" s="9"/>
      <c r="AI85" s="9"/>
      <c r="AJ85" s="9"/>
      <c r="AK85" s="9"/>
      <c r="AL85" s="11">
        <f t="shared" si="3"/>
        <v>0</v>
      </c>
      <c r="AM85" s="11">
        <f t="shared" si="4"/>
        <v>0</v>
      </c>
      <c r="AN85" s="47" t="e">
        <f t="shared" si="5"/>
        <v>#DIV/0!</v>
      </c>
    </row>
    <row r="86" spans="1:40" x14ac:dyDescent="0.25">
      <c r="A86" s="10">
        <v>85</v>
      </c>
      <c r="B86" s="11">
        <f>VLOOKUP($A86,Table2[[No]:[Date Student Last Attended Program
(mm/dd/yyyy)]],2,FALSE)</f>
        <v>0</v>
      </c>
      <c r="C86" s="11">
        <f>VLOOKUP($A86,Table2[[No]:[Date Student Last Attended Program
(mm/dd/yyyy)]],4,FALSE)</f>
        <v>0</v>
      </c>
      <c r="D86" s="11">
        <f>VLOOKUP($A86,Table2[[No]:[Date Student Last Attended Program
(mm/dd/yyyy)]],14,FALSE)</f>
        <v>0</v>
      </c>
      <c r="E86" s="207">
        <f>VLOOKUP($A86,Table2[[No]:[Date Student Last Attended Program
(mm/dd/yyyy)]],17,FALSE)</f>
        <v>0</v>
      </c>
      <c r="F86" s="207">
        <f>VLOOKUP($A86,Table2[[No]:[Date Student Last Attended Program
(mm/dd/yyyy)]],18,FALSE)</f>
        <v>0</v>
      </c>
      <c r="G86" s="209">
        <f>VLOOKUP($A86,Table2[[#All],[No]:[Which Group Does Student Participate In?
(optional)]],23,FALSE)</f>
        <v>0</v>
      </c>
      <c r="H86" s="29"/>
      <c r="I86" s="29"/>
      <c r="J86" s="29"/>
      <c r="K86" s="29"/>
      <c r="L86" s="29"/>
      <c r="M86" s="29"/>
      <c r="N86" s="29"/>
      <c r="O86" s="29"/>
      <c r="P86" s="29"/>
      <c r="Q86" s="29"/>
      <c r="R86" s="29"/>
      <c r="S86" s="9"/>
      <c r="T86" s="9"/>
      <c r="U86" s="9"/>
      <c r="V86" s="9"/>
      <c r="W86" s="9"/>
      <c r="X86" s="9"/>
      <c r="Y86" s="9"/>
      <c r="Z86" s="9"/>
      <c r="AA86" s="9"/>
      <c r="AB86" s="9"/>
      <c r="AC86" s="9"/>
      <c r="AD86" s="9"/>
      <c r="AE86" s="9"/>
      <c r="AF86" s="9"/>
      <c r="AG86" s="9"/>
      <c r="AH86" s="9"/>
      <c r="AI86" s="9"/>
      <c r="AJ86" s="9"/>
      <c r="AK86" s="9"/>
      <c r="AL86" s="11">
        <f t="shared" si="3"/>
        <v>0</v>
      </c>
      <c r="AM86" s="11">
        <f t="shared" si="4"/>
        <v>0</v>
      </c>
      <c r="AN86" s="47" t="e">
        <f t="shared" si="5"/>
        <v>#DIV/0!</v>
      </c>
    </row>
    <row r="87" spans="1:40" x14ac:dyDescent="0.25">
      <c r="A87" s="10">
        <v>86</v>
      </c>
      <c r="B87" s="11">
        <f>VLOOKUP($A87,Table2[[No]:[Date Student Last Attended Program
(mm/dd/yyyy)]],2,FALSE)</f>
        <v>0</v>
      </c>
      <c r="C87" s="11">
        <f>VLOOKUP($A87,Table2[[No]:[Date Student Last Attended Program
(mm/dd/yyyy)]],4,FALSE)</f>
        <v>0</v>
      </c>
      <c r="D87" s="11">
        <f>VLOOKUP($A87,Table2[[No]:[Date Student Last Attended Program
(mm/dd/yyyy)]],14,FALSE)</f>
        <v>0</v>
      </c>
      <c r="E87" s="207">
        <f>VLOOKUP($A87,Table2[[No]:[Date Student Last Attended Program
(mm/dd/yyyy)]],17,FALSE)</f>
        <v>0</v>
      </c>
      <c r="F87" s="207">
        <f>VLOOKUP($A87,Table2[[No]:[Date Student Last Attended Program
(mm/dd/yyyy)]],18,FALSE)</f>
        <v>0</v>
      </c>
      <c r="G87" s="209">
        <f>VLOOKUP($A87,Table2[[#All],[No]:[Which Group Does Student Participate In?
(optional)]],23,FALSE)</f>
        <v>0</v>
      </c>
      <c r="H87" s="29"/>
      <c r="I87" s="29"/>
      <c r="J87" s="29"/>
      <c r="K87" s="29"/>
      <c r="L87" s="29"/>
      <c r="M87" s="29"/>
      <c r="N87" s="29"/>
      <c r="O87" s="29"/>
      <c r="P87" s="29"/>
      <c r="Q87" s="29"/>
      <c r="R87" s="29"/>
      <c r="S87" s="9"/>
      <c r="T87" s="9"/>
      <c r="U87" s="9"/>
      <c r="V87" s="9"/>
      <c r="W87" s="9"/>
      <c r="X87" s="9"/>
      <c r="Y87" s="9"/>
      <c r="Z87" s="9"/>
      <c r="AA87" s="9"/>
      <c r="AB87" s="9"/>
      <c r="AC87" s="9"/>
      <c r="AD87" s="9"/>
      <c r="AE87" s="9"/>
      <c r="AF87" s="9"/>
      <c r="AG87" s="9"/>
      <c r="AH87" s="9"/>
      <c r="AI87" s="9"/>
      <c r="AJ87" s="9"/>
      <c r="AK87" s="9"/>
      <c r="AL87" s="11">
        <f t="shared" si="3"/>
        <v>0</v>
      </c>
      <c r="AM87" s="11">
        <f t="shared" si="4"/>
        <v>0</v>
      </c>
      <c r="AN87" s="47" t="e">
        <f t="shared" si="5"/>
        <v>#DIV/0!</v>
      </c>
    </row>
    <row r="88" spans="1:40" x14ac:dyDescent="0.25">
      <c r="A88" s="10">
        <v>87</v>
      </c>
      <c r="B88" s="11">
        <f>VLOOKUP($A88,Table2[[No]:[Date Student Last Attended Program
(mm/dd/yyyy)]],2,FALSE)</f>
        <v>0</v>
      </c>
      <c r="C88" s="11">
        <f>VLOOKUP($A88,Table2[[No]:[Date Student Last Attended Program
(mm/dd/yyyy)]],4,FALSE)</f>
        <v>0</v>
      </c>
      <c r="D88" s="11">
        <f>VLOOKUP($A88,Table2[[No]:[Date Student Last Attended Program
(mm/dd/yyyy)]],14,FALSE)</f>
        <v>0</v>
      </c>
      <c r="E88" s="207">
        <f>VLOOKUP($A88,Table2[[No]:[Date Student Last Attended Program
(mm/dd/yyyy)]],17,FALSE)</f>
        <v>0</v>
      </c>
      <c r="F88" s="207">
        <f>VLOOKUP($A88,Table2[[No]:[Date Student Last Attended Program
(mm/dd/yyyy)]],18,FALSE)</f>
        <v>0</v>
      </c>
      <c r="G88" s="209">
        <f>VLOOKUP($A88,Table2[[#All],[No]:[Which Group Does Student Participate In?
(optional)]],23,FALSE)</f>
        <v>0</v>
      </c>
      <c r="H88" s="29"/>
      <c r="I88" s="29"/>
      <c r="J88" s="29"/>
      <c r="K88" s="29"/>
      <c r="L88" s="29"/>
      <c r="M88" s="29"/>
      <c r="N88" s="29"/>
      <c r="O88" s="29"/>
      <c r="P88" s="29"/>
      <c r="Q88" s="29"/>
      <c r="R88" s="29"/>
      <c r="S88" s="9"/>
      <c r="T88" s="9"/>
      <c r="U88" s="9"/>
      <c r="V88" s="9"/>
      <c r="W88" s="9"/>
      <c r="X88" s="9"/>
      <c r="Y88" s="9"/>
      <c r="Z88" s="9"/>
      <c r="AA88" s="9"/>
      <c r="AB88" s="9"/>
      <c r="AC88" s="9"/>
      <c r="AD88" s="9"/>
      <c r="AE88" s="9"/>
      <c r="AF88" s="9"/>
      <c r="AG88" s="9"/>
      <c r="AH88" s="9"/>
      <c r="AI88" s="9"/>
      <c r="AJ88" s="9"/>
      <c r="AK88" s="9"/>
      <c r="AL88" s="11">
        <f t="shared" si="3"/>
        <v>0</v>
      </c>
      <c r="AM88" s="11">
        <f t="shared" si="4"/>
        <v>0</v>
      </c>
      <c r="AN88" s="47" t="e">
        <f t="shared" si="5"/>
        <v>#DIV/0!</v>
      </c>
    </row>
    <row r="89" spans="1:40" x14ac:dyDescent="0.25">
      <c r="A89" s="10">
        <v>88</v>
      </c>
      <c r="B89" s="11">
        <f>VLOOKUP($A89,Table2[[No]:[Date Student Last Attended Program
(mm/dd/yyyy)]],2,FALSE)</f>
        <v>0</v>
      </c>
      <c r="C89" s="11">
        <f>VLOOKUP($A89,Table2[[No]:[Date Student Last Attended Program
(mm/dd/yyyy)]],4,FALSE)</f>
        <v>0</v>
      </c>
      <c r="D89" s="11">
        <f>VLOOKUP($A89,Table2[[No]:[Date Student Last Attended Program
(mm/dd/yyyy)]],14,FALSE)</f>
        <v>0</v>
      </c>
      <c r="E89" s="207">
        <f>VLOOKUP($A89,Table2[[No]:[Date Student Last Attended Program
(mm/dd/yyyy)]],17,FALSE)</f>
        <v>0</v>
      </c>
      <c r="F89" s="207">
        <f>VLOOKUP($A89,Table2[[No]:[Date Student Last Attended Program
(mm/dd/yyyy)]],18,FALSE)</f>
        <v>0</v>
      </c>
      <c r="G89" s="209">
        <f>VLOOKUP($A89,Table2[[#All],[No]:[Which Group Does Student Participate In?
(optional)]],23,FALSE)</f>
        <v>0</v>
      </c>
      <c r="H89" s="29"/>
      <c r="I89" s="29"/>
      <c r="J89" s="29"/>
      <c r="K89" s="29"/>
      <c r="L89" s="29"/>
      <c r="M89" s="29"/>
      <c r="N89" s="29"/>
      <c r="O89" s="29"/>
      <c r="P89" s="29"/>
      <c r="Q89" s="29"/>
      <c r="R89" s="29"/>
      <c r="S89" s="9"/>
      <c r="T89" s="9"/>
      <c r="U89" s="9"/>
      <c r="V89" s="9"/>
      <c r="W89" s="9"/>
      <c r="X89" s="9"/>
      <c r="Y89" s="9"/>
      <c r="Z89" s="9"/>
      <c r="AA89" s="9"/>
      <c r="AB89" s="9"/>
      <c r="AC89" s="9"/>
      <c r="AD89" s="9"/>
      <c r="AE89" s="9"/>
      <c r="AF89" s="9"/>
      <c r="AG89" s="9"/>
      <c r="AH89" s="9"/>
      <c r="AI89" s="9"/>
      <c r="AJ89" s="9"/>
      <c r="AK89" s="9"/>
      <c r="AL89" s="11">
        <f t="shared" si="3"/>
        <v>0</v>
      </c>
      <c r="AM89" s="11">
        <f t="shared" si="4"/>
        <v>0</v>
      </c>
      <c r="AN89" s="47" t="e">
        <f t="shared" si="5"/>
        <v>#DIV/0!</v>
      </c>
    </row>
    <row r="90" spans="1:40" x14ac:dyDescent="0.25">
      <c r="A90" s="10">
        <v>89</v>
      </c>
      <c r="B90" s="11">
        <f>VLOOKUP($A90,Table2[[No]:[Date Student Last Attended Program
(mm/dd/yyyy)]],2,FALSE)</f>
        <v>0</v>
      </c>
      <c r="C90" s="11">
        <f>VLOOKUP($A90,Table2[[No]:[Date Student Last Attended Program
(mm/dd/yyyy)]],4,FALSE)</f>
        <v>0</v>
      </c>
      <c r="D90" s="11">
        <f>VLOOKUP($A90,Table2[[No]:[Date Student Last Attended Program
(mm/dd/yyyy)]],14,FALSE)</f>
        <v>0</v>
      </c>
      <c r="E90" s="207">
        <f>VLOOKUP($A90,Table2[[No]:[Date Student Last Attended Program
(mm/dd/yyyy)]],17,FALSE)</f>
        <v>0</v>
      </c>
      <c r="F90" s="207">
        <f>VLOOKUP($A90,Table2[[No]:[Date Student Last Attended Program
(mm/dd/yyyy)]],18,FALSE)</f>
        <v>0</v>
      </c>
      <c r="G90" s="209">
        <f>VLOOKUP($A90,Table2[[#All],[No]:[Which Group Does Student Participate In?
(optional)]],23,FALSE)</f>
        <v>0</v>
      </c>
      <c r="H90" s="29"/>
      <c r="I90" s="29"/>
      <c r="J90" s="29"/>
      <c r="K90" s="29"/>
      <c r="L90" s="29"/>
      <c r="M90" s="29"/>
      <c r="N90" s="29"/>
      <c r="O90" s="29"/>
      <c r="P90" s="29"/>
      <c r="Q90" s="29"/>
      <c r="R90" s="29"/>
      <c r="S90" s="9"/>
      <c r="T90" s="9"/>
      <c r="U90" s="9"/>
      <c r="V90" s="9"/>
      <c r="W90" s="9"/>
      <c r="X90" s="9"/>
      <c r="Y90" s="9"/>
      <c r="Z90" s="9"/>
      <c r="AA90" s="9"/>
      <c r="AB90" s="9"/>
      <c r="AC90" s="9"/>
      <c r="AD90" s="9"/>
      <c r="AE90" s="9"/>
      <c r="AF90" s="9"/>
      <c r="AG90" s="9"/>
      <c r="AH90" s="9"/>
      <c r="AI90" s="9"/>
      <c r="AJ90" s="9"/>
      <c r="AK90" s="9"/>
      <c r="AL90" s="11">
        <f t="shared" si="3"/>
        <v>0</v>
      </c>
      <c r="AM90" s="11">
        <f t="shared" si="4"/>
        <v>0</v>
      </c>
      <c r="AN90" s="47" t="e">
        <f t="shared" si="5"/>
        <v>#DIV/0!</v>
      </c>
    </row>
    <row r="91" spans="1:40" x14ac:dyDescent="0.25">
      <c r="A91" s="10">
        <v>90</v>
      </c>
      <c r="B91" s="11">
        <f>VLOOKUP($A91,Table2[[No]:[Date Student Last Attended Program
(mm/dd/yyyy)]],2,FALSE)</f>
        <v>0</v>
      </c>
      <c r="C91" s="11">
        <f>VLOOKUP($A91,Table2[[No]:[Date Student Last Attended Program
(mm/dd/yyyy)]],4,FALSE)</f>
        <v>0</v>
      </c>
      <c r="D91" s="11">
        <f>VLOOKUP($A91,Table2[[No]:[Date Student Last Attended Program
(mm/dd/yyyy)]],14,FALSE)</f>
        <v>0</v>
      </c>
      <c r="E91" s="207">
        <f>VLOOKUP($A91,Table2[[No]:[Date Student Last Attended Program
(mm/dd/yyyy)]],17,FALSE)</f>
        <v>0</v>
      </c>
      <c r="F91" s="207">
        <f>VLOOKUP($A91,Table2[[No]:[Date Student Last Attended Program
(mm/dd/yyyy)]],18,FALSE)</f>
        <v>0</v>
      </c>
      <c r="G91" s="209">
        <f>VLOOKUP($A91,Table2[[#All],[No]:[Which Group Does Student Participate In?
(optional)]],23,FALSE)</f>
        <v>0</v>
      </c>
      <c r="H91" s="29"/>
      <c r="I91" s="29"/>
      <c r="J91" s="29"/>
      <c r="K91" s="29"/>
      <c r="L91" s="29"/>
      <c r="M91" s="29"/>
      <c r="N91" s="29"/>
      <c r="O91" s="29"/>
      <c r="P91" s="29"/>
      <c r="Q91" s="29"/>
      <c r="R91" s="29"/>
      <c r="S91" s="9"/>
      <c r="T91" s="9"/>
      <c r="U91" s="9"/>
      <c r="V91" s="9"/>
      <c r="W91" s="9"/>
      <c r="X91" s="9"/>
      <c r="Y91" s="9"/>
      <c r="Z91" s="9"/>
      <c r="AA91" s="9"/>
      <c r="AB91" s="9"/>
      <c r="AC91" s="9"/>
      <c r="AD91" s="9"/>
      <c r="AE91" s="9"/>
      <c r="AF91" s="9"/>
      <c r="AG91" s="9"/>
      <c r="AH91" s="9"/>
      <c r="AI91" s="9"/>
      <c r="AJ91" s="9"/>
      <c r="AK91" s="9"/>
      <c r="AL91" s="11">
        <f t="shared" si="3"/>
        <v>0</v>
      </c>
      <c r="AM91" s="11">
        <f t="shared" si="4"/>
        <v>0</v>
      </c>
      <c r="AN91" s="47" t="e">
        <f t="shared" si="5"/>
        <v>#DIV/0!</v>
      </c>
    </row>
    <row r="92" spans="1:40" x14ac:dyDescent="0.25">
      <c r="A92" s="10">
        <v>91</v>
      </c>
      <c r="B92" s="11">
        <f>VLOOKUP($A92,Table2[[No]:[Date Student Last Attended Program
(mm/dd/yyyy)]],2,FALSE)</f>
        <v>0</v>
      </c>
      <c r="C92" s="11">
        <f>VLOOKUP($A92,Table2[[No]:[Date Student Last Attended Program
(mm/dd/yyyy)]],4,FALSE)</f>
        <v>0</v>
      </c>
      <c r="D92" s="11">
        <f>VLOOKUP($A92,Table2[[No]:[Date Student Last Attended Program
(mm/dd/yyyy)]],14,FALSE)</f>
        <v>0</v>
      </c>
      <c r="E92" s="207">
        <f>VLOOKUP($A92,Table2[[No]:[Date Student Last Attended Program
(mm/dd/yyyy)]],17,FALSE)</f>
        <v>0</v>
      </c>
      <c r="F92" s="207">
        <f>VLOOKUP($A92,Table2[[No]:[Date Student Last Attended Program
(mm/dd/yyyy)]],18,FALSE)</f>
        <v>0</v>
      </c>
      <c r="G92" s="209">
        <f>VLOOKUP($A92,Table2[[#All],[No]:[Which Group Does Student Participate In?
(optional)]],23,FALSE)</f>
        <v>0</v>
      </c>
      <c r="H92" s="29"/>
      <c r="I92" s="29"/>
      <c r="J92" s="29"/>
      <c r="K92" s="29"/>
      <c r="L92" s="29"/>
      <c r="M92" s="29"/>
      <c r="N92" s="29"/>
      <c r="O92" s="29"/>
      <c r="P92" s="29"/>
      <c r="Q92" s="29"/>
      <c r="R92" s="29"/>
      <c r="S92" s="9"/>
      <c r="T92" s="9"/>
      <c r="U92" s="9"/>
      <c r="V92" s="9"/>
      <c r="W92" s="9"/>
      <c r="X92" s="9"/>
      <c r="Y92" s="9"/>
      <c r="Z92" s="9"/>
      <c r="AA92" s="9"/>
      <c r="AB92" s="9"/>
      <c r="AC92" s="9"/>
      <c r="AD92" s="9"/>
      <c r="AE92" s="9"/>
      <c r="AF92" s="9"/>
      <c r="AG92" s="9"/>
      <c r="AH92" s="9"/>
      <c r="AI92" s="9"/>
      <c r="AJ92" s="9"/>
      <c r="AK92" s="9"/>
      <c r="AL92" s="11">
        <f t="shared" si="3"/>
        <v>0</v>
      </c>
      <c r="AM92" s="11">
        <f t="shared" si="4"/>
        <v>0</v>
      </c>
      <c r="AN92" s="47" t="e">
        <f t="shared" si="5"/>
        <v>#DIV/0!</v>
      </c>
    </row>
    <row r="93" spans="1:40" x14ac:dyDescent="0.25">
      <c r="A93" s="10">
        <v>92</v>
      </c>
      <c r="B93" s="11">
        <f>VLOOKUP($A93,Table2[[No]:[Date Student Last Attended Program
(mm/dd/yyyy)]],2,FALSE)</f>
        <v>0</v>
      </c>
      <c r="C93" s="11">
        <f>VLOOKUP($A93,Table2[[No]:[Date Student Last Attended Program
(mm/dd/yyyy)]],4,FALSE)</f>
        <v>0</v>
      </c>
      <c r="D93" s="11">
        <f>VLOOKUP($A93,Table2[[No]:[Date Student Last Attended Program
(mm/dd/yyyy)]],14,FALSE)</f>
        <v>0</v>
      </c>
      <c r="E93" s="207">
        <f>VLOOKUP($A93,Table2[[No]:[Date Student Last Attended Program
(mm/dd/yyyy)]],17,FALSE)</f>
        <v>0</v>
      </c>
      <c r="F93" s="207">
        <f>VLOOKUP($A93,Table2[[No]:[Date Student Last Attended Program
(mm/dd/yyyy)]],18,FALSE)</f>
        <v>0</v>
      </c>
      <c r="G93" s="209">
        <f>VLOOKUP($A93,Table2[[#All],[No]:[Which Group Does Student Participate In?
(optional)]],23,FALSE)</f>
        <v>0</v>
      </c>
      <c r="H93" s="29"/>
      <c r="I93" s="29"/>
      <c r="J93" s="29"/>
      <c r="K93" s="29"/>
      <c r="L93" s="29"/>
      <c r="M93" s="29"/>
      <c r="N93" s="29"/>
      <c r="O93" s="29"/>
      <c r="P93" s="29"/>
      <c r="Q93" s="29"/>
      <c r="R93" s="29"/>
      <c r="S93" s="9"/>
      <c r="T93" s="9"/>
      <c r="U93" s="9"/>
      <c r="V93" s="9"/>
      <c r="W93" s="9"/>
      <c r="X93" s="9"/>
      <c r="Y93" s="9"/>
      <c r="Z93" s="9"/>
      <c r="AA93" s="9"/>
      <c r="AB93" s="9"/>
      <c r="AC93" s="9"/>
      <c r="AD93" s="9"/>
      <c r="AE93" s="9"/>
      <c r="AF93" s="9"/>
      <c r="AG93" s="9"/>
      <c r="AH93" s="9"/>
      <c r="AI93" s="9"/>
      <c r="AJ93" s="9"/>
      <c r="AK93" s="9"/>
      <c r="AL93" s="11">
        <f t="shared" si="3"/>
        <v>0</v>
      </c>
      <c r="AM93" s="11">
        <f t="shared" si="4"/>
        <v>0</v>
      </c>
      <c r="AN93" s="47" t="e">
        <f t="shared" si="5"/>
        <v>#DIV/0!</v>
      </c>
    </row>
    <row r="94" spans="1:40" x14ac:dyDescent="0.25">
      <c r="A94" s="10">
        <v>93</v>
      </c>
      <c r="B94" s="11">
        <f>VLOOKUP($A94,Table2[[No]:[Date Student Last Attended Program
(mm/dd/yyyy)]],2,FALSE)</f>
        <v>0</v>
      </c>
      <c r="C94" s="11">
        <f>VLOOKUP($A94,Table2[[No]:[Date Student Last Attended Program
(mm/dd/yyyy)]],4,FALSE)</f>
        <v>0</v>
      </c>
      <c r="D94" s="11">
        <f>VLOOKUP($A94,Table2[[No]:[Date Student Last Attended Program
(mm/dd/yyyy)]],14,FALSE)</f>
        <v>0</v>
      </c>
      <c r="E94" s="207">
        <f>VLOOKUP($A94,Table2[[No]:[Date Student Last Attended Program
(mm/dd/yyyy)]],17,FALSE)</f>
        <v>0</v>
      </c>
      <c r="F94" s="207">
        <f>VLOOKUP($A94,Table2[[No]:[Date Student Last Attended Program
(mm/dd/yyyy)]],18,FALSE)</f>
        <v>0</v>
      </c>
      <c r="G94" s="209">
        <f>VLOOKUP($A94,Table2[[#All],[No]:[Which Group Does Student Participate In?
(optional)]],23,FALSE)</f>
        <v>0</v>
      </c>
      <c r="H94" s="29"/>
      <c r="I94" s="29"/>
      <c r="J94" s="29"/>
      <c r="K94" s="29"/>
      <c r="L94" s="29"/>
      <c r="M94" s="29"/>
      <c r="N94" s="29"/>
      <c r="O94" s="29"/>
      <c r="P94" s="29"/>
      <c r="Q94" s="29"/>
      <c r="R94" s="29"/>
      <c r="S94" s="9"/>
      <c r="T94" s="9"/>
      <c r="U94" s="9"/>
      <c r="V94" s="9"/>
      <c r="W94" s="9"/>
      <c r="X94" s="9"/>
      <c r="Y94" s="9"/>
      <c r="Z94" s="9"/>
      <c r="AA94" s="9"/>
      <c r="AB94" s="9"/>
      <c r="AC94" s="9"/>
      <c r="AD94" s="9"/>
      <c r="AE94" s="9"/>
      <c r="AF94" s="9"/>
      <c r="AG94" s="9"/>
      <c r="AH94" s="9"/>
      <c r="AI94" s="9"/>
      <c r="AJ94" s="9"/>
      <c r="AK94" s="9"/>
      <c r="AL94" s="11">
        <f t="shared" si="3"/>
        <v>0</v>
      </c>
      <c r="AM94" s="11">
        <f t="shared" si="4"/>
        <v>0</v>
      </c>
      <c r="AN94" s="47" t="e">
        <f t="shared" si="5"/>
        <v>#DIV/0!</v>
      </c>
    </row>
    <row r="95" spans="1:40" x14ac:dyDescent="0.25">
      <c r="A95" s="10">
        <v>94</v>
      </c>
      <c r="B95" s="11">
        <f>VLOOKUP($A95,Table2[[No]:[Date Student Last Attended Program
(mm/dd/yyyy)]],2,FALSE)</f>
        <v>0</v>
      </c>
      <c r="C95" s="11">
        <f>VLOOKUP($A95,Table2[[No]:[Date Student Last Attended Program
(mm/dd/yyyy)]],4,FALSE)</f>
        <v>0</v>
      </c>
      <c r="D95" s="11">
        <f>VLOOKUP($A95,Table2[[No]:[Date Student Last Attended Program
(mm/dd/yyyy)]],14,FALSE)</f>
        <v>0</v>
      </c>
      <c r="E95" s="207">
        <f>VLOOKUP($A95,Table2[[No]:[Date Student Last Attended Program
(mm/dd/yyyy)]],17,FALSE)</f>
        <v>0</v>
      </c>
      <c r="F95" s="207">
        <f>VLOOKUP($A95,Table2[[No]:[Date Student Last Attended Program
(mm/dd/yyyy)]],18,FALSE)</f>
        <v>0</v>
      </c>
      <c r="G95" s="209">
        <f>VLOOKUP($A95,Table2[[#All],[No]:[Which Group Does Student Participate In?
(optional)]],23,FALSE)</f>
        <v>0</v>
      </c>
      <c r="H95" s="29"/>
      <c r="I95" s="29"/>
      <c r="J95" s="29"/>
      <c r="K95" s="29"/>
      <c r="L95" s="29"/>
      <c r="M95" s="29"/>
      <c r="N95" s="29"/>
      <c r="O95" s="29"/>
      <c r="P95" s="29"/>
      <c r="Q95" s="29"/>
      <c r="R95" s="29"/>
      <c r="S95" s="9"/>
      <c r="T95" s="9"/>
      <c r="U95" s="9"/>
      <c r="V95" s="9"/>
      <c r="W95" s="9"/>
      <c r="X95" s="9"/>
      <c r="Y95" s="9"/>
      <c r="Z95" s="9"/>
      <c r="AA95" s="9"/>
      <c r="AB95" s="9"/>
      <c r="AC95" s="9"/>
      <c r="AD95" s="9"/>
      <c r="AE95" s="9"/>
      <c r="AF95" s="9"/>
      <c r="AG95" s="9"/>
      <c r="AH95" s="9"/>
      <c r="AI95" s="9"/>
      <c r="AJ95" s="9"/>
      <c r="AK95" s="9"/>
      <c r="AL95" s="11">
        <f t="shared" si="3"/>
        <v>0</v>
      </c>
      <c r="AM95" s="11">
        <f t="shared" si="4"/>
        <v>0</v>
      </c>
      <c r="AN95" s="47" t="e">
        <f t="shared" si="5"/>
        <v>#DIV/0!</v>
      </c>
    </row>
    <row r="96" spans="1:40" x14ac:dyDescent="0.25">
      <c r="A96" s="10">
        <v>95</v>
      </c>
      <c r="B96" s="11">
        <f>VLOOKUP($A96,Table2[[No]:[Date Student Last Attended Program
(mm/dd/yyyy)]],2,FALSE)</f>
        <v>0</v>
      </c>
      <c r="C96" s="11">
        <f>VLOOKUP($A96,Table2[[No]:[Date Student Last Attended Program
(mm/dd/yyyy)]],4,FALSE)</f>
        <v>0</v>
      </c>
      <c r="D96" s="11">
        <f>VLOOKUP($A96,Table2[[No]:[Date Student Last Attended Program
(mm/dd/yyyy)]],14,FALSE)</f>
        <v>0</v>
      </c>
      <c r="E96" s="207">
        <f>VLOOKUP($A96,Table2[[No]:[Date Student Last Attended Program
(mm/dd/yyyy)]],17,FALSE)</f>
        <v>0</v>
      </c>
      <c r="F96" s="207">
        <f>VLOOKUP($A96,Table2[[No]:[Date Student Last Attended Program
(mm/dd/yyyy)]],18,FALSE)</f>
        <v>0</v>
      </c>
      <c r="G96" s="209">
        <f>VLOOKUP($A96,Table2[[#All],[No]:[Which Group Does Student Participate In?
(optional)]],23,FALSE)</f>
        <v>0</v>
      </c>
      <c r="H96" s="29"/>
      <c r="I96" s="29"/>
      <c r="J96" s="29"/>
      <c r="K96" s="29"/>
      <c r="L96" s="29"/>
      <c r="M96" s="29"/>
      <c r="N96" s="29"/>
      <c r="O96" s="29"/>
      <c r="P96" s="29"/>
      <c r="Q96" s="29"/>
      <c r="R96" s="29"/>
      <c r="S96" s="9"/>
      <c r="T96" s="9"/>
      <c r="U96" s="9"/>
      <c r="V96" s="9"/>
      <c r="W96" s="9"/>
      <c r="X96" s="9"/>
      <c r="Y96" s="9"/>
      <c r="Z96" s="9"/>
      <c r="AA96" s="9"/>
      <c r="AB96" s="9"/>
      <c r="AC96" s="9"/>
      <c r="AD96" s="9"/>
      <c r="AE96" s="9"/>
      <c r="AF96" s="9"/>
      <c r="AG96" s="9"/>
      <c r="AH96" s="9"/>
      <c r="AI96" s="9"/>
      <c r="AJ96" s="9"/>
      <c r="AK96" s="9"/>
      <c r="AL96" s="11">
        <f t="shared" si="3"/>
        <v>0</v>
      </c>
      <c r="AM96" s="11">
        <f t="shared" si="4"/>
        <v>0</v>
      </c>
      <c r="AN96" s="47" t="e">
        <f t="shared" si="5"/>
        <v>#DIV/0!</v>
      </c>
    </row>
    <row r="97" spans="1:40" x14ac:dyDescent="0.25">
      <c r="A97" s="10">
        <v>96</v>
      </c>
      <c r="B97" s="11">
        <f>VLOOKUP($A97,Table2[[No]:[Date Student Last Attended Program
(mm/dd/yyyy)]],2,FALSE)</f>
        <v>0</v>
      </c>
      <c r="C97" s="11">
        <f>VLOOKUP($A97,Table2[[No]:[Date Student Last Attended Program
(mm/dd/yyyy)]],4,FALSE)</f>
        <v>0</v>
      </c>
      <c r="D97" s="11">
        <f>VLOOKUP($A97,Table2[[No]:[Date Student Last Attended Program
(mm/dd/yyyy)]],14,FALSE)</f>
        <v>0</v>
      </c>
      <c r="E97" s="207">
        <f>VLOOKUP($A97,Table2[[No]:[Date Student Last Attended Program
(mm/dd/yyyy)]],17,FALSE)</f>
        <v>0</v>
      </c>
      <c r="F97" s="207">
        <f>VLOOKUP($A97,Table2[[No]:[Date Student Last Attended Program
(mm/dd/yyyy)]],18,FALSE)</f>
        <v>0</v>
      </c>
      <c r="G97" s="209">
        <f>VLOOKUP($A97,Table2[[#All],[No]:[Which Group Does Student Participate In?
(optional)]],23,FALSE)</f>
        <v>0</v>
      </c>
      <c r="H97" s="29"/>
      <c r="I97" s="29"/>
      <c r="J97" s="29"/>
      <c r="K97" s="29"/>
      <c r="L97" s="29"/>
      <c r="M97" s="29"/>
      <c r="N97" s="29"/>
      <c r="O97" s="29"/>
      <c r="P97" s="29"/>
      <c r="Q97" s="29"/>
      <c r="R97" s="29"/>
      <c r="S97" s="9"/>
      <c r="T97" s="9"/>
      <c r="U97" s="9"/>
      <c r="V97" s="9"/>
      <c r="W97" s="9"/>
      <c r="X97" s="9"/>
      <c r="Y97" s="9"/>
      <c r="Z97" s="9"/>
      <c r="AA97" s="9"/>
      <c r="AB97" s="9"/>
      <c r="AC97" s="9"/>
      <c r="AD97" s="9"/>
      <c r="AE97" s="9"/>
      <c r="AF97" s="9"/>
      <c r="AG97" s="9"/>
      <c r="AH97" s="9"/>
      <c r="AI97" s="9"/>
      <c r="AJ97" s="9"/>
      <c r="AK97" s="9"/>
      <c r="AL97" s="11">
        <f t="shared" si="3"/>
        <v>0</v>
      </c>
      <c r="AM97" s="11">
        <f t="shared" si="4"/>
        <v>0</v>
      </c>
      <c r="AN97" s="47" t="e">
        <f t="shared" si="5"/>
        <v>#DIV/0!</v>
      </c>
    </row>
    <row r="98" spans="1:40" x14ac:dyDescent="0.25">
      <c r="A98" s="10">
        <v>97</v>
      </c>
      <c r="B98" s="11">
        <f>VLOOKUP($A98,Table2[[No]:[Date Student Last Attended Program
(mm/dd/yyyy)]],2,FALSE)</f>
        <v>0</v>
      </c>
      <c r="C98" s="11">
        <f>VLOOKUP($A98,Table2[[No]:[Date Student Last Attended Program
(mm/dd/yyyy)]],4,FALSE)</f>
        <v>0</v>
      </c>
      <c r="D98" s="11">
        <f>VLOOKUP($A98,Table2[[No]:[Date Student Last Attended Program
(mm/dd/yyyy)]],14,FALSE)</f>
        <v>0</v>
      </c>
      <c r="E98" s="207">
        <f>VLOOKUP($A98,Table2[[No]:[Date Student Last Attended Program
(mm/dd/yyyy)]],17,FALSE)</f>
        <v>0</v>
      </c>
      <c r="F98" s="207">
        <f>VLOOKUP($A98,Table2[[No]:[Date Student Last Attended Program
(mm/dd/yyyy)]],18,FALSE)</f>
        <v>0</v>
      </c>
      <c r="G98" s="209">
        <f>VLOOKUP($A98,Table2[[#All],[No]:[Which Group Does Student Participate In?
(optional)]],23,FALSE)</f>
        <v>0</v>
      </c>
      <c r="H98" s="29"/>
      <c r="I98" s="29"/>
      <c r="J98" s="29"/>
      <c r="K98" s="29"/>
      <c r="L98" s="29"/>
      <c r="M98" s="29"/>
      <c r="N98" s="29"/>
      <c r="O98" s="29"/>
      <c r="P98" s="29"/>
      <c r="Q98" s="29"/>
      <c r="R98" s="29"/>
      <c r="S98" s="9"/>
      <c r="T98" s="9"/>
      <c r="U98" s="9"/>
      <c r="V98" s="9"/>
      <c r="W98" s="9"/>
      <c r="X98" s="9"/>
      <c r="Y98" s="9"/>
      <c r="Z98" s="9"/>
      <c r="AA98" s="9"/>
      <c r="AB98" s="9"/>
      <c r="AC98" s="9"/>
      <c r="AD98" s="9"/>
      <c r="AE98" s="9"/>
      <c r="AF98" s="9"/>
      <c r="AG98" s="9"/>
      <c r="AH98" s="9"/>
      <c r="AI98" s="9"/>
      <c r="AJ98" s="9"/>
      <c r="AK98" s="9"/>
      <c r="AL98" s="11">
        <f t="shared" si="3"/>
        <v>0</v>
      </c>
      <c r="AM98" s="11">
        <f t="shared" si="4"/>
        <v>0</v>
      </c>
      <c r="AN98" s="47" t="e">
        <f t="shared" si="5"/>
        <v>#DIV/0!</v>
      </c>
    </row>
    <row r="99" spans="1:40" x14ac:dyDescent="0.25">
      <c r="A99" s="10">
        <v>98</v>
      </c>
      <c r="B99" s="11">
        <f>VLOOKUP($A99,Table2[[No]:[Date Student Last Attended Program
(mm/dd/yyyy)]],2,FALSE)</f>
        <v>0</v>
      </c>
      <c r="C99" s="11">
        <f>VLOOKUP($A99,Table2[[No]:[Date Student Last Attended Program
(mm/dd/yyyy)]],4,FALSE)</f>
        <v>0</v>
      </c>
      <c r="D99" s="11">
        <f>VLOOKUP($A99,Table2[[No]:[Date Student Last Attended Program
(mm/dd/yyyy)]],14,FALSE)</f>
        <v>0</v>
      </c>
      <c r="E99" s="207">
        <f>VLOOKUP($A99,Table2[[No]:[Date Student Last Attended Program
(mm/dd/yyyy)]],17,FALSE)</f>
        <v>0</v>
      </c>
      <c r="F99" s="207">
        <f>VLOOKUP($A99,Table2[[No]:[Date Student Last Attended Program
(mm/dd/yyyy)]],18,FALSE)</f>
        <v>0</v>
      </c>
      <c r="G99" s="209">
        <f>VLOOKUP($A99,Table2[[#All],[No]:[Which Group Does Student Participate In?
(optional)]],23,FALSE)</f>
        <v>0</v>
      </c>
      <c r="H99" s="29"/>
      <c r="I99" s="29"/>
      <c r="J99" s="29"/>
      <c r="K99" s="29"/>
      <c r="L99" s="29"/>
      <c r="M99" s="29"/>
      <c r="N99" s="29"/>
      <c r="O99" s="29"/>
      <c r="P99" s="29"/>
      <c r="Q99" s="29"/>
      <c r="R99" s="29"/>
      <c r="S99" s="9"/>
      <c r="T99" s="9"/>
      <c r="U99" s="9"/>
      <c r="V99" s="9"/>
      <c r="W99" s="9"/>
      <c r="X99" s="9"/>
      <c r="Y99" s="9"/>
      <c r="Z99" s="9"/>
      <c r="AA99" s="9"/>
      <c r="AB99" s="9"/>
      <c r="AC99" s="9"/>
      <c r="AD99" s="9"/>
      <c r="AE99" s="9"/>
      <c r="AF99" s="9"/>
      <c r="AG99" s="9"/>
      <c r="AH99" s="9"/>
      <c r="AI99" s="9"/>
      <c r="AJ99" s="9"/>
      <c r="AK99" s="9"/>
      <c r="AL99" s="11">
        <f t="shared" si="3"/>
        <v>0</v>
      </c>
      <c r="AM99" s="11">
        <f t="shared" si="4"/>
        <v>0</v>
      </c>
      <c r="AN99" s="47" t="e">
        <f t="shared" si="5"/>
        <v>#DIV/0!</v>
      </c>
    </row>
    <row r="100" spans="1:40" x14ac:dyDescent="0.25">
      <c r="A100" s="10">
        <v>99</v>
      </c>
      <c r="B100" s="11">
        <f>VLOOKUP($A100,Table2[[No]:[Date Student Last Attended Program
(mm/dd/yyyy)]],2,FALSE)</f>
        <v>0</v>
      </c>
      <c r="C100" s="11">
        <f>VLOOKUP($A100,Table2[[No]:[Date Student Last Attended Program
(mm/dd/yyyy)]],4,FALSE)</f>
        <v>0</v>
      </c>
      <c r="D100" s="11">
        <f>VLOOKUP($A100,Table2[[No]:[Date Student Last Attended Program
(mm/dd/yyyy)]],14,FALSE)</f>
        <v>0</v>
      </c>
      <c r="E100" s="207">
        <f>VLOOKUP($A100,Table2[[No]:[Date Student Last Attended Program
(mm/dd/yyyy)]],17,FALSE)</f>
        <v>0</v>
      </c>
      <c r="F100" s="207">
        <f>VLOOKUP($A100,Table2[[No]:[Date Student Last Attended Program
(mm/dd/yyyy)]],18,FALSE)</f>
        <v>0</v>
      </c>
      <c r="G100" s="209">
        <f>VLOOKUP($A100,Table2[[#All],[No]:[Which Group Does Student Participate In?
(optional)]],23,FALSE)</f>
        <v>0</v>
      </c>
      <c r="H100" s="29"/>
      <c r="I100" s="29"/>
      <c r="J100" s="29"/>
      <c r="K100" s="29"/>
      <c r="L100" s="29"/>
      <c r="M100" s="29"/>
      <c r="N100" s="29"/>
      <c r="O100" s="29"/>
      <c r="P100" s="29"/>
      <c r="Q100" s="29"/>
      <c r="R100" s="29"/>
      <c r="S100" s="9"/>
      <c r="T100" s="9"/>
      <c r="U100" s="9"/>
      <c r="V100" s="9"/>
      <c r="W100" s="9"/>
      <c r="X100" s="9"/>
      <c r="Y100" s="9"/>
      <c r="Z100" s="9"/>
      <c r="AA100" s="9"/>
      <c r="AB100" s="9"/>
      <c r="AC100" s="9"/>
      <c r="AD100" s="9"/>
      <c r="AE100" s="9"/>
      <c r="AF100" s="9"/>
      <c r="AG100" s="9"/>
      <c r="AH100" s="9"/>
      <c r="AI100" s="9"/>
      <c r="AJ100" s="9"/>
      <c r="AK100" s="9"/>
      <c r="AL100" s="11">
        <f t="shared" si="3"/>
        <v>0</v>
      </c>
      <c r="AM100" s="11">
        <f t="shared" si="4"/>
        <v>0</v>
      </c>
      <c r="AN100" s="47" t="e">
        <f t="shared" si="5"/>
        <v>#DIV/0!</v>
      </c>
    </row>
    <row r="101" spans="1:40" x14ac:dyDescent="0.25">
      <c r="A101" s="10">
        <v>100</v>
      </c>
      <c r="B101" s="11">
        <f>VLOOKUP($A101,Table2[[No]:[Date Student Last Attended Program
(mm/dd/yyyy)]],2,FALSE)</f>
        <v>0</v>
      </c>
      <c r="C101" s="11">
        <f>VLOOKUP($A101,Table2[[No]:[Date Student Last Attended Program
(mm/dd/yyyy)]],4,FALSE)</f>
        <v>0</v>
      </c>
      <c r="D101" s="11">
        <f>VLOOKUP($A101,Table2[[No]:[Date Student Last Attended Program
(mm/dd/yyyy)]],14,FALSE)</f>
        <v>0</v>
      </c>
      <c r="E101" s="207">
        <f>VLOOKUP($A101,Table2[[No]:[Date Student Last Attended Program
(mm/dd/yyyy)]],17,FALSE)</f>
        <v>0</v>
      </c>
      <c r="F101" s="207">
        <f>VLOOKUP($A101,Table2[[No]:[Date Student Last Attended Program
(mm/dd/yyyy)]],18,FALSE)</f>
        <v>0</v>
      </c>
      <c r="G101" s="209">
        <f>VLOOKUP($A101,Table2[[#All],[No]:[Which Group Does Student Participate In?
(optional)]],23,FALSE)</f>
        <v>0</v>
      </c>
      <c r="H101" s="29"/>
      <c r="I101" s="29"/>
      <c r="J101" s="29"/>
      <c r="K101" s="29"/>
      <c r="L101" s="29"/>
      <c r="M101" s="29"/>
      <c r="N101" s="29"/>
      <c r="O101" s="29"/>
      <c r="P101" s="29"/>
      <c r="Q101" s="29"/>
      <c r="R101" s="29"/>
      <c r="S101" s="9"/>
      <c r="T101" s="9"/>
      <c r="U101" s="9"/>
      <c r="V101" s="9"/>
      <c r="W101" s="9"/>
      <c r="X101" s="9"/>
      <c r="Y101" s="9"/>
      <c r="Z101" s="9"/>
      <c r="AA101" s="9"/>
      <c r="AB101" s="9"/>
      <c r="AC101" s="9"/>
      <c r="AD101" s="9"/>
      <c r="AE101" s="9"/>
      <c r="AF101" s="9"/>
      <c r="AG101" s="9"/>
      <c r="AH101" s="9"/>
      <c r="AI101" s="9"/>
      <c r="AJ101" s="9"/>
      <c r="AK101" s="9"/>
      <c r="AL101" s="11">
        <f t="shared" si="3"/>
        <v>0</v>
      </c>
      <c r="AM101" s="11">
        <f t="shared" si="4"/>
        <v>0</v>
      </c>
      <c r="AN101" s="47" t="e">
        <f t="shared" si="5"/>
        <v>#DIV/0!</v>
      </c>
    </row>
    <row r="102" spans="1:40" x14ac:dyDescent="0.25">
      <c r="A102" s="10">
        <v>101</v>
      </c>
      <c r="B102" s="11">
        <f>VLOOKUP($A102,Table2[[No]:[Date Student Last Attended Program
(mm/dd/yyyy)]],2,FALSE)</f>
        <v>0</v>
      </c>
      <c r="C102" s="11">
        <f>VLOOKUP($A102,Table2[[No]:[Date Student Last Attended Program
(mm/dd/yyyy)]],4,FALSE)</f>
        <v>0</v>
      </c>
      <c r="D102" s="11">
        <f>VLOOKUP($A102,Table2[[No]:[Date Student Last Attended Program
(mm/dd/yyyy)]],14,FALSE)</f>
        <v>0</v>
      </c>
      <c r="E102" s="207">
        <f>VLOOKUP($A102,Table2[[No]:[Date Student Last Attended Program
(mm/dd/yyyy)]],17,FALSE)</f>
        <v>0</v>
      </c>
      <c r="F102" s="207">
        <f>VLOOKUP($A102,Table2[[No]:[Date Student Last Attended Program
(mm/dd/yyyy)]],18,FALSE)</f>
        <v>0</v>
      </c>
      <c r="G102" s="209">
        <f>VLOOKUP($A102,Table2[[#All],[No]:[Which Group Does Student Participate In?
(optional)]],23,FALSE)</f>
        <v>0</v>
      </c>
      <c r="H102" s="29"/>
      <c r="I102" s="29"/>
      <c r="J102" s="29"/>
      <c r="K102" s="29"/>
      <c r="L102" s="29"/>
      <c r="M102" s="29"/>
      <c r="N102" s="29"/>
      <c r="O102" s="29"/>
      <c r="P102" s="29"/>
      <c r="Q102" s="29"/>
      <c r="R102" s="29"/>
      <c r="S102" s="9"/>
      <c r="T102" s="9"/>
      <c r="U102" s="9"/>
      <c r="V102" s="9"/>
      <c r="W102" s="9"/>
      <c r="X102" s="9"/>
      <c r="Y102" s="9"/>
      <c r="Z102" s="9"/>
      <c r="AA102" s="9"/>
      <c r="AB102" s="9"/>
      <c r="AC102" s="9"/>
      <c r="AD102" s="9"/>
      <c r="AE102" s="9"/>
      <c r="AF102" s="9"/>
      <c r="AG102" s="9"/>
      <c r="AH102" s="9"/>
      <c r="AI102" s="9"/>
      <c r="AJ102" s="9"/>
      <c r="AK102" s="9"/>
      <c r="AL102" s="11">
        <f t="shared" si="3"/>
        <v>0</v>
      </c>
      <c r="AM102" s="11">
        <f t="shared" si="4"/>
        <v>0</v>
      </c>
      <c r="AN102" s="47" t="e">
        <f t="shared" si="5"/>
        <v>#DIV/0!</v>
      </c>
    </row>
    <row r="103" spans="1:40" x14ac:dyDescent="0.25">
      <c r="A103" s="10">
        <v>102</v>
      </c>
      <c r="B103" s="11">
        <f>VLOOKUP($A103,Table2[[No]:[Date Student Last Attended Program
(mm/dd/yyyy)]],2,FALSE)</f>
        <v>0</v>
      </c>
      <c r="C103" s="11">
        <f>VLOOKUP($A103,Table2[[No]:[Date Student Last Attended Program
(mm/dd/yyyy)]],4,FALSE)</f>
        <v>0</v>
      </c>
      <c r="D103" s="11">
        <f>VLOOKUP($A103,Table2[[No]:[Date Student Last Attended Program
(mm/dd/yyyy)]],14,FALSE)</f>
        <v>0</v>
      </c>
      <c r="E103" s="207">
        <f>VLOOKUP($A103,Table2[[No]:[Date Student Last Attended Program
(mm/dd/yyyy)]],17,FALSE)</f>
        <v>0</v>
      </c>
      <c r="F103" s="207">
        <f>VLOOKUP($A103,Table2[[No]:[Date Student Last Attended Program
(mm/dd/yyyy)]],18,FALSE)</f>
        <v>0</v>
      </c>
      <c r="G103" s="209">
        <f>VLOOKUP($A103,Table2[[#All],[No]:[Which Group Does Student Participate In?
(optional)]],23,FALSE)</f>
        <v>0</v>
      </c>
      <c r="H103" s="29"/>
      <c r="I103" s="29"/>
      <c r="J103" s="29"/>
      <c r="K103" s="29"/>
      <c r="L103" s="29"/>
      <c r="M103" s="29"/>
      <c r="N103" s="29"/>
      <c r="O103" s="29"/>
      <c r="P103" s="29"/>
      <c r="Q103" s="29"/>
      <c r="R103" s="29"/>
      <c r="S103" s="9"/>
      <c r="T103" s="9"/>
      <c r="U103" s="9"/>
      <c r="V103" s="9"/>
      <c r="W103" s="9"/>
      <c r="X103" s="9"/>
      <c r="Y103" s="9"/>
      <c r="Z103" s="9"/>
      <c r="AA103" s="9"/>
      <c r="AB103" s="9"/>
      <c r="AC103" s="9"/>
      <c r="AD103" s="9"/>
      <c r="AE103" s="9"/>
      <c r="AF103" s="9"/>
      <c r="AG103" s="9"/>
      <c r="AH103" s="9"/>
      <c r="AI103" s="9"/>
      <c r="AJ103" s="9"/>
      <c r="AK103" s="9"/>
      <c r="AL103" s="11">
        <f t="shared" si="3"/>
        <v>0</v>
      </c>
      <c r="AM103" s="11">
        <f t="shared" si="4"/>
        <v>0</v>
      </c>
      <c r="AN103" s="47" t="e">
        <f t="shared" si="5"/>
        <v>#DIV/0!</v>
      </c>
    </row>
    <row r="104" spans="1:40" x14ac:dyDescent="0.25">
      <c r="A104" s="10">
        <v>103</v>
      </c>
      <c r="B104" s="11">
        <f>VLOOKUP($A104,Table2[[No]:[Date Student Last Attended Program
(mm/dd/yyyy)]],2,FALSE)</f>
        <v>0</v>
      </c>
      <c r="C104" s="11">
        <f>VLOOKUP($A104,Table2[[No]:[Date Student Last Attended Program
(mm/dd/yyyy)]],4,FALSE)</f>
        <v>0</v>
      </c>
      <c r="D104" s="11">
        <f>VLOOKUP($A104,Table2[[No]:[Date Student Last Attended Program
(mm/dd/yyyy)]],14,FALSE)</f>
        <v>0</v>
      </c>
      <c r="E104" s="207">
        <f>VLOOKUP($A104,Table2[[No]:[Date Student Last Attended Program
(mm/dd/yyyy)]],17,FALSE)</f>
        <v>0</v>
      </c>
      <c r="F104" s="207">
        <f>VLOOKUP($A104,Table2[[No]:[Date Student Last Attended Program
(mm/dd/yyyy)]],18,FALSE)</f>
        <v>0</v>
      </c>
      <c r="G104" s="209">
        <f>VLOOKUP($A104,Table2[[#All],[No]:[Which Group Does Student Participate In?
(optional)]],23,FALSE)</f>
        <v>0</v>
      </c>
      <c r="H104" s="29"/>
      <c r="I104" s="29"/>
      <c r="J104" s="29"/>
      <c r="K104" s="29"/>
      <c r="L104" s="29"/>
      <c r="M104" s="29"/>
      <c r="N104" s="29"/>
      <c r="O104" s="29"/>
      <c r="P104" s="29"/>
      <c r="Q104" s="29"/>
      <c r="R104" s="29"/>
      <c r="S104" s="9"/>
      <c r="T104" s="9"/>
      <c r="U104" s="9"/>
      <c r="V104" s="9"/>
      <c r="W104" s="9"/>
      <c r="X104" s="9"/>
      <c r="Y104" s="9"/>
      <c r="Z104" s="9"/>
      <c r="AA104" s="9"/>
      <c r="AB104" s="9"/>
      <c r="AC104" s="9"/>
      <c r="AD104" s="9"/>
      <c r="AE104" s="9"/>
      <c r="AF104" s="9"/>
      <c r="AG104" s="9"/>
      <c r="AH104" s="9"/>
      <c r="AI104" s="9"/>
      <c r="AJ104" s="9"/>
      <c r="AK104" s="9"/>
      <c r="AL104" s="11">
        <f t="shared" si="3"/>
        <v>0</v>
      </c>
      <c r="AM104" s="11">
        <f t="shared" si="4"/>
        <v>0</v>
      </c>
      <c r="AN104" s="47" t="e">
        <f t="shared" si="5"/>
        <v>#DIV/0!</v>
      </c>
    </row>
    <row r="105" spans="1:40" x14ac:dyDescent="0.25">
      <c r="A105" s="10">
        <v>104</v>
      </c>
      <c r="B105" s="11">
        <f>VLOOKUP($A105,Table2[[No]:[Date Student Last Attended Program
(mm/dd/yyyy)]],2,FALSE)</f>
        <v>0</v>
      </c>
      <c r="C105" s="11">
        <f>VLOOKUP($A105,Table2[[No]:[Date Student Last Attended Program
(mm/dd/yyyy)]],4,FALSE)</f>
        <v>0</v>
      </c>
      <c r="D105" s="11">
        <f>VLOOKUP($A105,Table2[[No]:[Date Student Last Attended Program
(mm/dd/yyyy)]],14,FALSE)</f>
        <v>0</v>
      </c>
      <c r="E105" s="207">
        <f>VLOOKUP($A105,Table2[[No]:[Date Student Last Attended Program
(mm/dd/yyyy)]],17,FALSE)</f>
        <v>0</v>
      </c>
      <c r="F105" s="207">
        <f>VLOOKUP($A105,Table2[[No]:[Date Student Last Attended Program
(mm/dd/yyyy)]],18,FALSE)</f>
        <v>0</v>
      </c>
      <c r="G105" s="209">
        <f>VLOOKUP($A105,Table2[[#All],[No]:[Which Group Does Student Participate In?
(optional)]],23,FALSE)</f>
        <v>0</v>
      </c>
      <c r="H105" s="29"/>
      <c r="I105" s="29"/>
      <c r="J105" s="29"/>
      <c r="K105" s="29"/>
      <c r="L105" s="29"/>
      <c r="M105" s="29"/>
      <c r="N105" s="29"/>
      <c r="O105" s="29"/>
      <c r="P105" s="29"/>
      <c r="Q105" s="29"/>
      <c r="R105" s="29"/>
      <c r="S105" s="9"/>
      <c r="T105" s="9"/>
      <c r="U105" s="9"/>
      <c r="V105" s="9"/>
      <c r="W105" s="9"/>
      <c r="X105" s="9"/>
      <c r="Y105" s="9"/>
      <c r="Z105" s="9"/>
      <c r="AA105" s="9"/>
      <c r="AB105" s="9"/>
      <c r="AC105" s="9"/>
      <c r="AD105" s="9"/>
      <c r="AE105" s="9"/>
      <c r="AF105" s="9"/>
      <c r="AG105" s="9"/>
      <c r="AH105" s="9"/>
      <c r="AI105" s="9"/>
      <c r="AJ105" s="9"/>
      <c r="AK105" s="9"/>
      <c r="AL105" s="11">
        <f t="shared" si="3"/>
        <v>0</v>
      </c>
      <c r="AM105" s="11">
        <f t="shared" si="4"/>
        <v>0</v>
      </c>
      <c r="AN105" s="47" t="e">
        <f t="shared" si="5"/>
        <v>#DIV/0!</v>
      </c>
    </row>
    <row r="106" spans="1:40" x14ac:dyDescent="0.25">
      <c r="A106" s="10">
        <v>105</v>
      </c>
      <c r="B106" s="11">
        <f>VLOOKUP($A106,Table2[[No]:[Date Student Last Attended Program
(mm/dd/yyyy)]],2,FALSE)</f>
        <v>0</v>
      </c>
      <c r="C106" s="11">
        <f>VLOOKUP($A106,Table2[[No]:[Date Student Last Attended Program
(mm/dd/yyyy)]],4,FALSE)</f>
        <v>0</v>
      </c>
      <c r="D106" s="11">
        <f>VLOOKUP($A106,Table2[[No]:[Date Student Last Attended Program
(mm/dd/yyyy)]],14,FALSE)</f>
        <v>0</v>
      </c>
      <c r="E106" s="207">
        <f>VLOOKUP($A106,Table2[[No]:[Date Student Last Attended Program
(mm/dd/yyyy)]],17,FALSE)</f>
        <v>0</v>
      </c>
      <c r="F106" s="207">
        <f>VLOOKUP($A106,Table2[[No]:[Date Student Last Attended Program
(mm/dd/yyyy)]],18,FALSE)</f>
        <v>0</v>
      </c>
      <c r="G106" s="209">
        <f>VLOOKUP($A106,Table2[[#All],[No]:[Which Group Does Student Participate In?
(optional)]],23,FALSE)</f>
        <v>0</v>
      </c>
      <c r="H106" s="29"/>
      <c r="I106" s="29"/>
      <c r="J106" s="29"/>
      <c r="K106" s="29"/>
      <c r="L106" s="29"/>
      <c r="M106" s="29"/>
      <c r="N106" s="29"/>
      <c r="O106" s="29"/>
      <c r="P106" s="29"/>
      <c r="Q106" s="29"/>
      <c r="R106" s="29"/>
      <c r="S106" s="9"/>
      <c r="T106" s="9"/>
      <c r="U106" s="9"/>
      <c r="V106" s="9"/>
      <c r="W106" s="9"/>
      <c r="X106" s="9"/>
      <c r="Y106" s="9"/>
      <c r="Z106" s="9"/>
      <c r="AA106" s="9"/>
      <c r="AB106" s="9"/>
      <c r="AC106" s="9"/>
      <c r="AD106" s="9"/>
      <c r="AE106" s="9"/>
      <c r="AF106" s="9"/>
      <c r="AG106" s="9"/>
      <c r="AH106" s="9"/>
      <c r="AI106" s="9"/>
      <c r="AJ106" s="9"/>
      <c r="AK106" s="9"/>
      <c r="AL106" s="11">
        <f t="shared" si="3"/>
        <v>0</v>
      </c>
      <c r="AM106" s="11">
        <f t="shared" si="4"/>
        <v>0</v>
      </c>
      <c r="AN106" s="47" t="e">
        <f t="shared" si="5"/>
        <v>#DIV/0!</v>
      </c>
    </row>
    <row r="107" spans="1:40" x14ac:dyDescent="0.25">
      <c r="A107" s="10">
        <v>106</v>
      </c>
      <c r="B107" s="11">
        <f>VLOOKUP($A107,Table2[[No]:[Date Student Last Attended Program
(mm/dd/yyyy)]],2,FALSE)</f>
        <v>0</v>
      </c>
      <c r="C107" s="11">
        <f>VLOOKUP($A107,Table2[[No]:[Date Student Last Attended Program
(mm/dd/yyyy)]],4,FALSE)</f>
        <v>0</v>
      </c>
      <c r="D107" s="11">
        <f>VLOOKUP($A107,Table2[[No]:[Date Student Last Attended Program
(mm/dd/yyyy)]],14,FALSE)</f>
        <v>0</v>
      </c>
      <c r="E107" s="207">
        <f>VLOOKUP($A107,Table2[[No]:[Date Student Last Attended Program
(mm/dd/yyyy)]],17,FALSE)</f>
        <v>0</v>
      </c>
      <c r="F107" s="207">
        <f>VLOOKUP($A107,Table2[[No]:[Date Student Last Attended Program
(mm/dd/yyyy)]],18,FALSE)</f>
        <v>0</v>
      </c>
      <c r="G107" s="209">
        <f>VLOOKUP($A107,Table2[[#All],[No]:[Which Group Does Student Participate In?
(optional)]],23,FALSE)</f>
        <v>0</v>
      </c>
      <c r="H107" s="29"/>
      <c r="I107" s="29"/>
      <c r="J107" s="29"/>
      <c r="K107" s="29"/>
      <c r="L107" s="29"/>
      <c r="M107" s="29"/>
      <c r="N107" s="29"/>
      <c r="O107" s="29"/>
      <c r="P107" s="29"/>
      <c r="Q107" s="29"/>
      <c r="R107" s="29"/>
      <c r="S107" s="9"/>
      <c r="T107" s="9"/>
      <c r="U107" s="9"/>
      <c r="V107" s="9"/>
      <c r="W107" s="9"/>
      <c r="X107" s="9"/>
      <c r="Y107" s="9"/>
      <c r="Z107" s="9"/>
      <c r="AA107" s="9"/>
      <c r="AB107" s="9"/>
      <c r="AC107" s="9"/>
      <c r="AD107" s="9"/>
      <c r="AE107" s="9"/>
      <c r="AF107" s="9"/>
      <c r="AG107" s="9"/>
      <c r="AH107" s="9"/>
      <c r="AI107" s="9"/>
      <c r="AJ107" s="9"/>
      <c r="AK107" s="9"/>
      <c r="AL107" s="11">
        <f t="shared" si="3"/>
        <v>0</v>
      </c>
      <c r="AM107" s="11">
        <f t="shared" si="4"/>
        <v>0</v>
      </c>
      <c r="AN107" s="47" t="e">
        <f t="shared" si="5"/>
        <v>#DIV/0!</v>
      </c>
    </row>
    <row r="108" spans="1:40" x14ac:dyDescent="0.25">
      <c r="A108" s="10">
        <v>107</v>
      </c>
      <c r="B108" s="11">
        <f>VLOOKUP($A108,Table2[[No]:[Date Student Last Attended Program
(mm/dd/yyyy)]],2,FALSE)</f>
        <v>0</v>
      </c>
      <c r="C108" s="11">
        <f>VLOOKUP($A108,Table2[[No]:[Date Student Last Attended Program
(mm/dd/yyyy)]],4,FALSE)</f>
        <v>0</v>
      </c>
      <c r="D108" s="11">
        <f>VLOOKUP($A108,Table2[[No]:[Date Student Last Attended Program
(mm/dd/yyyy)]],14,FALSE)</f>
        <v>0</v>
      </c>
      <c r="E108" s="207">
        <f>VLOOKUP($A108,Table2[[No]:[Date Student Last Attended Program
(mm/dd/yyyy)]],17,FALSE)</f>
        <v>0</v>
      </c>
      <c r="F108" s="207">
        <f>VLOOKUP($A108,Table2[[No]:[Date Student Last Attended Program
(mm/dd/yyyy)]],18,FALSE)</f>
        <v>0</v>
      </c>
      <c r="G108" s="209">
        <f>VLOOKUP($A108,Table2[[#All],[No]:[Which Group Does Student Participate In?
(optional)]],23,FALSE)</f>
        <v>0</v>
      </c>
      <c r="H108" s="29"/>
      <c r="I108" s="29"/>
      <c r="J108" s="29"/>
      <c r="K108" s="29"/>
      <c r="L108" s="29"/>
      <c r="M108" s="29"/>
      <c r="N108" s="29"/>
      <c r="O108" s="29"/>
      <c r="P108" s="29"/>
      <c r="Q108" s="29"/>
      <c r="R108" s="29"/>
      <c r="S108" s="9"/>
      <c r="T108" s="9"/>
      <c r="U108" s="9"/>
      <c r="V108" s="9"/>
      <c r="W108" s="9"/>
      <c r="X108" s="9"/>
      <c r="Y108" s="9"/>
      <c r="Z108" s="9"/>
      <c r="AA108" s="9"/>
      <c r="AB108" s="9"/>
      <c r="AC108" s="9"/>
      <c r="AD108" s="9"/>
      <c r="AE108" s="9"/>
      <c r="AF108" s="9"/>
      <c r="AG108" s="9"/>
      <c r="AH108" s="9"/>
      <c r="AI108" s="9"/>
      <c r="AJ108" s="9"/>
      <c r="AK108" s="9"/>
      <c r="AL108" s="11">
        <f t="shared" si="3"/>
        <v>0</v>
      </c>
      <c r="AM108" s="11">
        <f t="shared" si="4"/>
        <v>0</v>
      </c>
      <c r="AN108" s="47" t="e">
        <f t="shared" si="5"/>
        <v>#DIV/0!</v>
      </c>
    </row>
    <row r="109" spans="1:40" x14ac:dyDescent="0.25">
      <c r="A109" s="10">
        <v>108</v>
      </c>
      <c r="B109" s="11">
        <f>VLOOKUP($A109,Table2[[No]:[Date Student Last Attended Program
(mm/dd/yyyy)]],2,FALSE)</f>
        <v>0</v>
      </c>
      <c r="C109" s="11">
        <f>VLOOKUP($A109,Table2[[No]:[Date Student Last Attended Program
(mm/dd/yyyy)]],4,FALSE)</f>
        <v>0</v>
      </c>
      <c r="D109" s="11">
        <f>VLOOKUP($A109,Table2[[No]:[Date Student Last Attended Program
(mm/dd/yyyy)]],14,FALSE)</f>
        <v>0</v>
      </c>
      <c r="E109" s="207">
        <f>VLOOKUP($A109,Table2[[No]:[Date Student Last Attended Program
(mm/dd/yyyy)]],17,FALSE)</f>
        <v>0</v>
      </c>
      <c r="F109" s="207">
        <f>VLOOKUP($A109,Table2[[No]:[Date Student Last Attended Program
(mm/dd/yyyy)]],18,FALSE)</f>
        <v>0</v>
      </c>
      <c r="G109" s="209">
        <f>VLOOKUP($A109,Table2[[#All],[No]:[Which Group Does Student Participate In?
(optional)]],23,FALSE)</f>
        <v>0</v>
      </c>
      <c r="H109" s="29"/>
      <c r="I109" s="29"/>
      <c r="J109" s="29"/>
      <c r="K109" s="29"/>
      <c r="L109" s="29"/>
      <c r="M109" s="29"/>
      <c r="N109" s="29"/>
      <c r="O109" s="29"/>
      <c r="P109" s="29"/>
      <c r="Q109" s="29"/>
      <c r="R109" s="29"/>
      <c r="S109" s="9"/>
      <c r="T109" s="9"/>
      <c r="U109" s="9"/>
      <c r="V109" s="9"/>
      <c r="W109" s="9"/>
      <c r="X109" s="9"/>
      <c r="Y109" s="9"/>
      <c r="Z109" s="9"/>
      <c r="AA109" s="9"/>
      <c r="AB109" s="9"/>
      <c r="AC109" s="9"/>
      <c r="AD109" s="9"/>
      <c r="AE109" s="9"/>
      <c r="AF109" s="9"/>
      <c r="AG109" s="9"/>
      <c r="AH109" s="9"/>
      <c r="AI109" s="9"/>
      <c r="AJ109" s="9"/>
      <c r="AK109" s="9"/>
      <c r="AL109" s="11">
        <f t="shared" si="3"/>
        <v>0</v>
      </c>
      <c r="AM109" s="11">
        <f t="shared" si="4"/>
        <v>0</v>
      </c>
      <c r="AN109" s="47" t="e">
        <f t="shared" si="5"/>
        <v>#DIV/0!</v>
      </c>
    </row>
    <row r="110" spans="1:40" x14ac:dyDescent="0.25">
      <c r="A110" s="10">
        <v>109</v>
      </c>
      <c r="B110" s="11">
        <f>VLOOKUP($A110,Table2[[No]:[Date Student Last Attended Program
(mm/dd/yyyy)]],2,FALSE)</f>
        <v>0</v>
      </c>
      <c r="C110" s="11">
        <f>VLOOKUP($A110,Table2[[No]:[Date Student Last Attended Program
(mm/dd/yyyy)]],4,FALSE)</f>
        <v>0</v>
      </c>
      <c r="D110" s="11">
        <f>VLOOKUP($A110,Table2[[No]:[Date Student Last Attended Program
(mm/dd/yyyy)]],14,FALSE)</f>
        <v>0</v>
      </c>
      <c r="E110" s="207">
        <f>VLOOKUP($A110,Table2[[No]:[Date Student Last Attended Program
(mm/dd/yyyy)]],17,FALSE)</f>
        <v>0</v>
      </c>
      <c r="F110" s="207">
        <f>VLOOKUP($A110,Table2[[No]:[Date Student Last Attended Program
(mm/dd/yyyy)]],18,FALSE)</f>
        <v>0</v>
      </c>
      <c r="G110" s="209">
        <f>VLOOKUP($A110,Table2[[#All],[No]:[Which Group Does Student Participate In?
(optional)]],23,FALSE)</f>
        <v>0</v>
      </c>
      <c r="H110" s="29"/>
      <c r="I110" s="29"/>
      <c r="J110" s="29"/>
      <c r="K110" s="29"/>
      <c r="L110" s="29"/>
      <c r="M110" s="29"/>
      <c r="N110" s="29"/>
      <c r="O110" s="29"/>
      <c r="P110" s="29"/>
      <c r="Q110" s="29"/>
      <c r="R110" s="29"/>
      <c r="S110" s="9"/>
      <c r="T110" s="9"/>
      <c r="U110" s="9"/>
      <c r="V110" s="9"/>
      <c r="W110" s="9"/>
      <c r="X110" s="9"/>
      <c r="Y110" s="9"/>
      <c r="Z110" s="9"/>
      <c r="AA110" s="9"/>
      <c r="AB110" s="9"/>
      <c r="AC110" s="9"/>
      <c r="AD110" s="9"/>
      <c r="AE110" s="9"/>
      <c r="AF110" s="9"/>
      <c r="AG110" s="9"/>
      <c r="AH110" s="9"/>
      <c r="AI110" s="9"/>
      <c r="AJ110" s="9"/>
      <c r="AK110" s="9"/>
      <c r="AL110" s="11">
        <f t="shared" si="3"/>
        <v>0</v>
      </c>
      <c r="AM110" s="11">
        <f t="shared" si="4"/>
        <v>0</v>
      </c>
      <c r="AN110" s="47" t="e">
        <f t="shared" si="5"/>
        <v>#DIV/0!</v>
      </c>
    </row>
    <row r="111" spans="1:40" x14ac:dyDescent="0.25">
      <c r="A111" s="10">
        <v>110</v>
      </c>
      <c r="B111" s="11">
        <f>VLOOKUP($A111,Table2[[No]:[Date Student Last Attended Program
(mm/dd/yyyy)]],2,FALSE)</f>
        <v>0</v>
      </c>
      <c r="C111" s="11">
        <f>VLOOKUP($A111,Table2[[No]:[Date Student Last Attended Program
(mm/dd/yyyy)]],4,FALSE)</f>
        <v>0</v>
      </c>
      <c r="D111" s="11">
        <f>VLOOKUP($A111,Table2[[No]:[Date Student Last Attended Program
(mm/dd/yyyy)]],14,FALSE)</f>
        <v>0</v>
      </c>
      <c r="E111" s="207">
        <f>VLOOKUP($A111,Table2[[No]:[Date Student Last Attended Program
(mm/dd/yyyy)]],17,FALSE)</f>
        <v>0</v>
      </c>
      <c r="F111" s="207">
        <f>VLOOKUP($A111,Table2[[No]:[Date Student Last Attended Program
(mm/dd/yyyy)]],18,FALSE)</f>
        <v>0</v>
      </c>
      <c r="G111" s="209">
        <f>VLOOKUP($A111,Table2[[#All],[No]:[Which Group Does Student Participate In?
(optional)]],23,FALSE)</f>
        <v>0</v>
      </c>
      <c r="H111" s="29"/>
      <c r="I111" s="29"/>
      <c r="J111" s="29"/>
      <c r="K111" s="29"/>
      <c r="L111" s="29"/>
      <c r="M111" s="29"/>
      <c r="N111" s="29"/>
      <c r="O111" s="29"/>
      <c r="P111" s="29"/>
      <c r="Q111" s="29"/>
      <c r="R111" s="29"/>
      <c r="S111" s="9"/>
      <c r="T111" s="9"/>
      <c r="U111" s="9"/>
      <c r="V111" s="9"/>
      <c r="W111" s="9"/>
      <c r="X111" s="9"/>
      <c r="Y111" s="9"/>
      <c r="Z111" s="9"/>
      <c r="AA111" s="9"/>
      <c r="AB111" s="9"/>
      <c r="AC111" s="9"/>
      <c r="AD111" s="9"/>
      <c r="AE111" s="9"/>
      <c r="AF111" s="9"/>
      <c r="AG111" s="9"/>
      <c r="AH111" s="9"/>
      <c r="AI111" s="9"/>
      <c r="AJ111" s="9"/>
      <c r="AK111" s="9"/>
      <c r="AL111" s="11">
        <f t="shared" si="3"/>
        <v>0</v>
      </c>
      <c r="AM111" s="11">
        <f t="shared" si="4"/>
        <v>0</v>
      </c>
      <c r="AN111" s="47" t="e">
        <f t="shared" si="5"/>
        <v>#DIV/0!</v>
      </c>
    </row>
    <row r="112" spans="1:40" x14ac:dyDescent="0.25">
      <c r="A112" s="10">
        <v>111</v>
      </c>
      <c r="B112" s="11">
        <f>VLOOKUP($A112,Table2[[No]:[Date Student Last Attended Program
(mm/dd/yyyy)]],2,FALSE)</f>
        <v>0</v>
      </c>
      <c r="C112" s="11">
        <f>VLOOKUP($A112,Table2[[No]:[Date Student Last Attended Program
(mm/dd/yyyy)]],4,FALSE)</f>
        <v>0</v>
      </c>
      <c r="D112" s="11">
        <f>VLOOKUP($A112,Table2[[No]:[Date Student Last Attended Program
(mm/dd/yyyy)]],14,FALSE)</f>
        <v>0</v>
      </c>
      <c r="E112" s="207">
        <f>VLOOKUP($A112,Table2[[No]:[Date Student Last Attended Program
(mm/dd/yyyy)]],17,FALSE)</f>
        <v>0</v>
      </c>
      <c r="F112" s="207">
        <f>VLOOKUP($A112,Table2[[No]:[Date Student Last Attended Program
(mm/dd/yyyy)]],18,FALSE)</f>
        <v>0</v>
      </c>
      <c r="G112" s="209">
        <f>VLOOKUP($A112,Table2[[#All],[No]:[Which Group Does Student Participate In?
(optional)]],23,FALSE)</f>
        <v>0</v>
      </c>
      <c r="H112" s="29"/>
      <c r="I112" s="29"/>
      <c r="J112" s="29"/>
      <c r="K112" s="29"/>
      <c r="L112" s="29"/>
      <c r="M112" s="29"/>
      <c r="N112" s="29"/>
      <c r="O112" s="29"/>
      <c r="P112" s="29"/>
      <c r="Q112" s="29"/>
      <c r="R112" s="29"/>
      <c r="S112" s="9"/>
      <c r="T112" s="9"/>
      <c r="U112" s="9"/>
      <c r="V112" s="9"/>
      <c r="W112" s="9"/>
      <c r="X112" s="9"/>
      <c r="Y112" s="9"/>
      <c r="Z112" s="9"/>
      <c r="AA112" s="9"/>
      <c r="AB112" s="9"/>
      <c r="AC112" s="9"/>
      <c r="AD112" s="9"/>
      <c r="AE112" s="9"/>
      <c r="AF112" s="9"/>
      <c r="AG112" s="9"/>
      <c r="AH112" s="9"/>
      <c r="AI112" s="9"/>
      <c r="AJ112" s="9"/>
      <c r="AK112" s="9"/>
      <c r="AL112" s="11">
        <f t="shared" si="3"/>
        <v>0</v>
      </c>
      <c r="AM112" s="11">
        <f t="shared" si="4"/>
        <v>0</v>
      </c>
      <c r="AN112" s="47" t="e">
        <f t="shared" si="5"/>
        <v>#DIV/0!</v>
      </c>
    </row>
    <row r="113" spans="1:40" x14ac:dyDescent="0.25">
      <c r="A113" s="10">
        <v>112</v>
      </c>
      <c r="B113" s="11">
        <f>VLOOKUP($A113,Table2[[No]:[Date Student Last Attended Program
(mm/dd/yyyy)]],2,FALSE)</f>
        <v>0</v>
      </c>
      <c r="C113" s="11">
        <f>VLOOKUP($A113,Table2[[No]:[Date Student Last Attended Program
(mm/dd/yyyy)]],4,FALSE)</f>
        <v>0</v>
      </c>
      <c r="D113" s="11">
        <f>VLOOKUP($A113,Table2[[No]:[Date Student Last Attended Program
(mm/dd/yyyy)]],14,FALSE)</f>
        <v>0</v>
      </c>
      <c r="E113" s="207">
        <f>VLOOKUP($A113,Table2[[No]:[Date Student Last Attended Program
(mm/dd/yyyy)]],17,FALSE)</f>
        <v>0</v>
      </c>
      <c r="F113" s="207">
        <f>VLOOKUP($A113,Table2[[No]:[Date Student Last Attended Program
(mm/dd/yyyy)]],18,FALSE)</f>
        <v>0</v>
      </c>
      <c r="G113" s="209">
        <f>VLOOKUP($A113,Table2[[#All],[No]:[Which Group Does Student Participate In?
(optional)]],23,FALSE)</f>
        <v>0</v>
      </c>
      <c r="H113" s="29"/>
      <c r="I113" s="29"/>
      <c r="J113" s="29"/>
      <c r="K113" s="29"/>
      <c r="L113" s="29"/>
      <c r="M113" s="29"/>
      <c r="N113" s="29"/>
      <c r="O113" s="29"/>
      <c r="P113" s="29"/>
      <c r="Q113" s="29"/>
      <c r="R113" s="29"/>
      <c r="S113" s="9"/>
      <c r="T113" s="9"/>
      <c r="U113" s="9"/>
      <c r="V113" s="9"/>
      <c r="W113" s="9"/>
      <c r="X113" s="9"/>
      <c r="Y113" s="9"/>
      <c r="Z113" s="9"/>
      <c r="AA113" s="9"/>
      <c r="AB113" s="9"/>
      <c r="AC113" s="9"/>
      <c r="AD113" s="9"/>
      <c r="AE113" s="9"/>
      <c r="AF113" s="9"/>
      <c r="AG113" s="9"/>
      <c r="AH113" s="9"/>
      <c r="AI113" s="9"/>
      <c r="AJ113" s="9"/>
      <c r="AK113" s="9"/>
      <c r="AL113" s="11">
        <f t="shared" si="3"/>
        <v>0</v>
      </c>
      <c r="AM113" s="11">
        <f t="shared" si="4"/>
        <v>0</v>
      </c>
      <c r="AN113" s="47" t="e">
        <f t="shared" si="5"/>
        <v>#DIV/0!</v>
      </c>
    </row>
    <row r="114" spans="1:40" x14ac:dyDescent="0.25">
      <c r="A114" s="10">
        <v>113</v>
      </c>
      <c r="B114" s="11">
        <f>VLOOKUP($A114,Table2[[No]:[Date Student Last Attended Program
(mm/dd/yyyy)]],2,FALSE)</f>
        <v>0</v>
      </c>
      <c r="C114" s="11">
        <f>VLOOKUP($A114,Table2[[No]:[Date Student Last Attended Program
(mm/dd/yyyy)]],4,FALSE)</f>
        <v>0</v>
      </c>
      <c r="D114" s="11">
        <f>VLOOKUP($A114,Table2[[No]:[Date Student Last Attended Program
(mm/dd/yyyy)]],14,FALSE)</f>
        <v>0</v>
      </c>
      <c r="E114" s="207">
        <f>VLOOKUP($A114,Table2[[No]:[Date Student Last Attended Program
(mm/dd/yyyy)]],17,FALSE)</f>
        <v>0</v>
      </c>
      <c r="F114" s="207">
        <f>VLOOKUP($A114,Table2[[No]:[Date Student Last Attended Program
(mm/dd/yyyy)]],18,FALSE)</f>
        <v>0</v>
      </c>
      <c r="G114" s="209">
        <f>VLOOKUP($A114,Table2[[#All],[No]:[Which Group Does Student Participate In?
(optional)]],23,FALSE)</f>
        <v>0</v>
      </c>
      <c r="H114" s="29"/>
      <c r="I114" s="29"/>
      <c r="J114" s="29"/>
      <c r="K114" s="29"/>
      <c r="L114" s="29"/>
      <c r="M114" s="29"/>
      <c r="N114" s="29"/>
      <c r="O114" s="29"/>
      <c r="P114" s="29"/>
      <c r="Q114" s="29"/>
      <c r="R114" s="29"/>
      <c r="S114" s="9"/>
      <c r="T114" s="9"/>
      <c r="U114" s="9"/>
      <c r="V114" s="9"/>
      <c r="W114" s="9"/>
      <c r="X114" s="9"/>
      <c r="Y114" s="9"/>
      <c r="Z114" s="9"/>
      <c r="AA114" s="9"/>
      <c r="AB114" s="9"/>
      <c r="AC114" s="9"/>
      <c r="AD114" s="9"/>
      <c r="AE114" s="9"/>
      <c r="AF114" s="9"/>
      <c r="AG114" s="9"/>
      <c r="AH114" s="9"/>
      <c r="AI114" s="9"/>
      <c r="AJ114" s="9"/>
      <c r="AK114" s="9"/>
      <c r="AL114" s="11">
        <f t="shared" si="3"/>
        <v>0</v>
      </c>
      <c r="AM114" s="11">
        <f t="shared" si="4"/>
        <v>0</v>
      </c>
      <c r="AN114" s="47" t="e">
        <f t="shared" si="5"/>
        <v>#DIV/0!</v>
      </c>
    </row>
    <row r="115" spans="1:40" x14ac:dyDescent="0.25">
      <c r="A115" s="10">
        <v>114</v>
      </c>
      <c r="B115" s="11">
        <f>VLOOKUP($A115,Table2[[No]:[Date Student Last Attended Program
(mm/dd/yyyy)]],2,FALSE)</f>
        <v>0</v>
      </c>
      <c r="C115" s="11">
        <f>VLOOKUP($A115,Table2[[No]:[Date Student Last Attended Program
(mm/dd/yyyy)]],4,FALSE)</f>
        <v>0</v>
      </c>
      <c r="D115" s="11">
        <f>VLOOKUP($A115,Table2[[No]:[Date Student Last Attended Program
(mm/dd/yyyy)]],14,FALSE)</f>
        <v>0</v>
      </c>
      <c r="E115" s="207">
        <f>VLOOKUP($A115,Table2[[No]:[Date Student Last Attended Program
(mm/dd/yyyy)]],17,FALSE)</f>
        <v>0</v>
      </c>
      <c r="F115" s="207">
        <f>VLOOKUP($A115,Table2[[No]:[Date Student Last Attended Program
(mm/dd/yyyy)]],18,FALSE)</f>
        <v>0</v>
      </c>
      <c r="G115" s="209">
        <f>VLOOKUP($A115,Table2[[#All],[No]:[Which Group Does Student Participate In?
(optional)]],23,FALSE)</f>
        <v>0</v>
      </c>
      <c r="H115" s="29"/>
      <c r="I115" s="29"/>
      <c r="J115" s="29"/>
      <c r="K115" s="29"/>
      <c r="L115" s="29"/>
      <c r="M115" s="29"/>
      <c r="N115" s="29"/>
      <c r="O115" s="29"/>
      <c r="P115" s="29"/>
      <c r="Q115" s="29"/>
      <c r="R115" s="29"/>
      <c r="S115" s="9"/>
      <c r="T115" s="9"/>
      <c r="U115" s="9"/>
      <c r="V115" s="9"/>
      <c r="W115" s="9"/>
      <c r="X115" s="9"/>
      <c r="Y115" s="9"/>
      <c r="Z115" s="9"/>
      <c r="AA115" s="9"/>
      <c r="AB115" s="9"/>
      <c r="AC115" s="9"/>
      <c r="AD115" s="9"/>
      <c r="AE115" s="9"/>
      <c r="AF115" s="9"/>
      <c r="AG115" s="9"/>
      <c r="AH115" s="9"/>
      <c r="AI115" s="9"/>
      <c r="AJ115" s="9"/>
      <c r="AK115" s="9"/>
      <c r="AL115" s="11">
        <f t="shared" si="3"/>
        <v>0</v>
      </c>
      <c r="AM115" s="11">
        <f t="shared" si="4"/>
        <v>0</v>
      </c>
      <c r="AN115" s="47" t="e">
        <f t="shared" si="5"/>
        <v>#DIV/0!</v>
      </c>
    </row>
    <row r="116" spans="1:40" x14ac:dyDescent="0.25">
      <c r="A116" s="10">
        <v>115</v>
      </c>
      <c r="B116" s="11">
        <f>VLOOKUP($A116,Table2[[No]:[Date Student Last Attended Program
(mm/dd/yyyy)]],2,FALSE)</f>
        <v>0</v>
      </c>
      <c r="C116" s="11">
        <f>VLOOKUP($A116,Table2[[No]:[Date Student Last Attended Program
(mm/dd/yyyy)]],4,FALSE)</f>
        <v>0</v>
      </c>
      <c r="D116" s="11">
        <f>VLOOKUP($A116,Table2[[No]:[Date Student Last Attended Program
(mm/dd/yyyy)]],14,FALSE)</f>
        <v>0</v>
      </c>
      <c r="E116" s="207">
        <f>VLOOKUP($A116,Table2[[No]:[Date Student Last Attended Program
(mm/dd/yyyy)]],17,FALSE)</f>
        <v>0</v>
      </c>
      <c r="F116" s="207">
        <f>VLOOKUP($A116,Table2[[No]:[Date Student Last Attended Program
(mm/dd/yyyy)]],18,FALSE)</f>
        <v>0</v>
      </c>
      <c r="G116" s="209">
        <f>VLOOKUP($A116,Table2[[#All],[No]:[Which Group Does Student Participate In?
(optional)]],23,FALSE)</f>
        <v>0</v>
      </c>
      <c r="H116" s="29"/>
      <c r="I116" s="29"/>
      <c r="J116" s="29"/>
      <c r="K116" s="29"/>
      <c r="L116" s="29"/>
      <c r="M116" s="29"/>
      <c r="N116" s="29"/>
      <c r="O116" s="29"/>
      <c r="P116" s="29"/>
      <c r="Q116" s="29"/>
      <c r="R116" s="29"/>
      <c r="S116" s="9"/>
      <c r="T116" s="9"/>
      <c r="U116" s="9"/>
      <c r="V116" s="9"/>
      <c r="W116" s="9"/>
      <c r="X116" s="9"/>
      <c r="Y116" s="9"/>
      <c r="Z116" s="9"/>
      <c r="AA116" s="9"/>
      <c r="AB116" s="9"/>
      <c r="AC116" s="9"/>
      <c r="AD116" s="9"/>
      <c r="AE116" s="9"/>
      <c r="AF116" s="9"/>
      <c r="AG116" s="9"/>
      <c r="AH116" s="9"/>
      <c r="AI116" s="9"/>
      <c r="AJ116" s="9"/>
      <c r="AK116" s="9"/>
      <c r="AL116" s="11">
        <f t="shared" si="3"/>
        <v>0</v>
      </c>
      <c r="AM116" s="11">
        <f t="shared" si="4"/>
        <v>0</v>
      </c>
      <c r="AN116" s="47" t="e">
        <f t="shared" si="5"/>
        <v>#DIV/0!</v>
      </c>
    </row>
    <row r="117" spans="1:40" x14ac:dyDescent="0.25">
      <c r="A117" s="10">
        <v>116</v>
      </c>
      <c r="B117" s="11">
        <f>VLOOKUP($A117,Table2[[No]:[Date Student Last Attended Program
(mm/dd/yyyy)]],2,FALSE)</f>
        <v>0</v>
      </c>
      <c r="C117" s="11">
        <f>VLOOKUP($A117,Table2[[No]:[Date Student Last Attended Program
(mm/dd/yyyy)]],4,FALSE)</f>
        <v>0</v>
      </c>
      <c r="D117" s="11">
        <f>VLOOKUP($A117,Table2[[No]:[Date Student Last Attended Program
(mm/dd/yyyy)]],14,FALSE)</f>
        <v>0</v>
      </c>
      <c r="E117" s="207">
        <f>VLOOKUP($A117,Table2[[No]:[Date Student Last Attended Program
(mm/dd/yyyy)]],17,FALSE)</f>
        <v>0</v>
      </c>
      <c r="F117" s="207">
        <f>VLOOKUP($A117,Table2[[No]:[Date Student Last Attended Program
(mm/dd/yyyy)]],18,FALSE)</f>
        <v>0</v>
      </c>
      <c r="G117" s="209">
        <f>VLOOKUP($A117,Table2[[#All],[No]:[Which Group Does Student Participate In?
(optional)]],23,FALSE)</f>
        <v>0</v>
      </c>
      <c r="H117" s="29"/>
      <c r="I117" s="29"/>
      <c r="J117" s="29"/>
      <c r="K117" s="29"/>
      <c r="L117" s="29"/>
      <c r="M117" s="29"/>
      <c r="N117" s="29"/>
      <c r="O117" s="29"/>
      <c r="P117" s="29"/>
      <c r="Q117" s="29"/>
      <c r="R117" s="29"/>
      <c r="S117" s="9"/>
      <c r="T117" s="9"/>
      <c r="U117" s="9"/>
      <c r="V117" s="9"/>
      <c r="W117" s="9"/>
      <c r="X117" s="9"/>
      <c r="Y117" s="9"/>
      <c r="Z117" s="9"/>
      <c r="AA117" s="9"/>
      <c r="AB117" s="9"/>
      <c r="AC117" s="9"/>
      <c r="AD117" s="9"/>
      <c r="AE117" s="9"/>
      <c r="AF117" s="9"/>
      <c r="AG117" s="9"/>
      <c r="AH117" s="9"/>
      <c r="AI117" s="9"/>
      <c r="AJ117" s="9"/>
      <c r="AK117" s="9"/>
      <c r="AL117" s="11">
        <f t="shared" si="3"/>
        <v>0</v>
      </c>
      <c r="AM117" s="11">
        <f t="shared" si="4"/>
        <v>0</v>
      </c>
      <c r="AN117" s="47" t="e">
        <f t="shared" si="5"/>
        <v>#DIV/0!</v>
      </c>
    </row>
    <row r="118" spans="1:40" x14ac:dyDescent="0.25">
      <c r="A118" s="10">
        <v>117</v>
      </c>
      <c r="B118" s="11">
        <f>VLOOKUP($A118,Table2[[No]:[Date Student Last Attended Program
(mm/dd/yyyy)]],2,FALSE)</f>
        <v>0</v>
      </c>
      <c r="C118" s="11">
        <f>VLOOKUP($A118,Table2[[No]:[Date Student Last Attended Program
(mm/dd/yyyy)]],4,FALSE)</f>
        <v>0</v>
      </c>
      <c r="D118" s="11">
        <f>VLOOKUP($A118,Table2[[No]:[Date Student Last Attended Program
(mm/dd/yyyy)]],14,FALSE)</f>
        <v>0</v>
      </c>
      <c r="E118" s="207">
        <f>VLOOKUP($A118,Table2[[No]:[Date Student Last Attended Program
(mm/dd/yyyy)]],17,FALSE)</f>
        <v>0</v>
      </c>
      <c r="F118" s="207">
        <f>VLOOKUP($A118,Table2[[No]:[Date Student Last Attended Program
(mm/dd/yyyy)]],18,FALSE)</f>
        <v>0</v>
      </c>
      <c r="G118" s="209">
        <f>VLOOKUP($A118,Table2[[#All],[No]:[Which Group Does Student Participate In?
(optional)]],23,FALSE)</f>
        <v>0</v>
      </c>
      <c r="H118" s="29"/>
      <c r="I118" s="29"/>
      <c r="J118" s="29"/>
      <c r="K118" s="29"/>
      <c r="L118" s="29"/>
      <c r="M118" s="29"/>
      <c r="N118" s="29"/>
      <c r="O118" s="29"/>
      <c r="P118" s="29"/>
      <c r="Q118" s="29"/>
      <c r="R118" s="29"/>
      <c r="S118" s="9"/>
      <c r="T118" s="9"/>
      <c r="U118" s="9"/>
      <c r="V118" s="9"/>
      <c r="W118" s="9"/>
      <c r="X118" s="9"/>
      <c r="Y118" s="9"/>
      <c r="Z118" s="9"/>
      <c r="AA118" s="9"/>
      <c r="AB118" s="9"/>
      <c r="AC118" s="9"/>
      <c r="AD118" s="9"/>
      <c r="AE118" s="9"/>
      <c r="AF118" s="9"/>
      <c r="AG118" s="9"/>
      <c r="AH118" s="9"/>
      <c r="AI118" s="9"/>
      <c r="AJ118" s="9"/>
      <c r="AK118" s="9"/>
      <c r="AL118" s="11">
        <f t="shared" si="3"/>
        <v>0</v>
      </c>
      <c r="AM118" s="11">
        <f t="shared" si="4"/>
        <v>0</v>
      </c>
      <c r="AN118" s="47" t="e">
        <f t="shared" si="5"/>
        <v>#DIV/0!</v>
      </c>
    </row>
    <row r="119" spans="1:40" x14ac:dyDescent="0.25">
      <c r="A119" s="10">
        <v>118</v>
      </c>
      <c r="B119" s="11">
        <f>VLOOKUP($A119,Table2[[No]:[Date Student Last Attended Program
(mm/dd/yyyy)]],2,FALSE)</f>
        <v>0</v>
      </c>
      <c r="C119" s="11">
        <f>VLOOKUP($A119,Table2[[No]:[Date Student Last Attended Program
(mm/dd/yyyy)]],4,FALSE)</f>
        <v>0</v>
      </c>
      <c r="D119" s="11">
        <f>VLOOKUP($A119,Table2[[No]:[Date Student Last Attended Program
(mm/dd/yyyy)]],14,FALSE)</f>
        <v>0</v>
      </c>
      <c r="E119" s="207">
        <f>VLOOKUP($A119,Table2[[No]:[Date Student Last Attended Program
(mm/dd/yyyy)]],17,FALSE)</f>
        <v>0</v>
      </c>
      <c r="F119" s="207">
        <f>VLOOKUP($A119,Table2[[No]:[Date Student Last Attended Program
(mm/dd/yyyy)]],18,FALSE)</f>
        <v>0</v>
      </c>
      <c r="G119" s="209">
        <f>VLOOKUP($A119,Table2[[#All],[No]:[Which Group Does Student Participate In?
(optional)]],23,FALSE)</f>
        <v>0</v>
      </c>
      <c r="H119" s="29"/>
      <c r="I119" s="29"/>
      <c r="J119" s="29"/>
      <c r="K119" s="29"/>
      <c r="L119" s="29"/>
      <c r="M119" s="29"/>
      <c r="N119" s="29"/>
      <c r="O119" s="29"/>
      <c r="P119" s="29"/>
      <c r="Q119" s="29"/>
      <c r="R119" s="29"/>
      <c r="S119" s="9"/>
      <c r="T119" s="9"/>
      <c r="U119" s="9"/>
      <c r="V119" s="9"/>
      <c r="W119" s="9"/>
      <c r="X119" s="9"/>
      <c r="Y119" s="9"/>
      <c r="Z119" s="9"/>
      <c r="AA119" s="9"/>
      <c r="AB119" s="9"/>
      <c r="AC119" s="9"/>
      <c r="AD119" s="9"/>
      <c r="AE119" s="9"/>
      <c r="AF119" s="9"/>
      <c r="AG119" s="9"/>
      <c r="AH119" s="9"/>
      <c r="AI119" s="9"/>
      <c r="AJ119" s="9"/>
      <c r="AK119" s="9"/>
      <c r="AL119" s="11">
        <f t="shared" si="3"/>
        <v>0</v>
      </c>
      <c r="AM119" s="11">
        <f t="shared" si="4"/>
        <v>0</v>
      </c>
      <c r="AN119" s="47" t="e">
        <f t="shared" si="5"/>
        <v>#DIV/0!</v>
      </c>
    </row>
    <row r="120" spans="1:40" x14ac:dyDescent="0.25">
      <c r="A120" s="10">
        <v>119</v>
      </c>
      <c r="B120" s="11">
        <f>VLOOKUP($A120,Table2[[No]:[Date Student Last Attended Program
(mm/dd/yyyy)]],2,FALSE)</f>
        <v>0</v>
      </c>
      <c r="C120" s="11">
        <f>VLOOKUP($A120,Table2[[No]:[Date Student Last Attended Program
(mm/dd/yyyy)]],4,FALSE)</f>
        <v>0</v>
      </c>
      <c r="D120" s="11">
        <f>VLOOKUP($A120,Table2[[No]:[Date Student Last Attended Program
(mm/dd/yyyy)]],14,FALSE)</f>
        <v>0</v>
      </c>
      <c r="E120" s="207">
        <f>VLOOKUP($A120,Table2[[No]:[Date Student Last Attended Program
(mm/dd/yyyy)]],17,FALSE)</f>
        <v>0</v>
      </c>
      <c r="F120" s="207">
        <f>VLOOKUP($A120,Table2[[No]:[Date Student Last Attended Program
(mm/dd/yyyy)]],18,FALSE)</f>
        <v>0</v>
      </c>
      <c r="G120" s="209">
        <f>VLOOKUP($A120,Table2[[#All],[No]:[Which Group Does Student Participate In?
(optional)]],23,FALSE)</f>
        <v>0</v>
      </c>
      <c r="H120" s="29"/>
      <c r="I120" s="29"/>
      <c r="J120" s="29"/>
      <c r="K120" s="29"/>
      <c r="L120" s="29"/>
      <c r="M120" s="29"/>
      <c r="N120" s="29"/>
      <c r="O120" s="29"/>
      <c r="P120" s="29"/>
      <c r="Q120" s="29"/>
      <c r="R120" s="29"/>
      <c r="S120" s="9"/>
      <c r="T120" s="9"/>
      <c r="U120" s="9"/>
      <c r="V120" s="9"/>
      <c r="W120" s="9"/>
      <c r="X120" s="9"/>
      <c r="Y120" s="9"/>
      <c r="Z120" s="9"/>
      <c r="AA120" s="9"/>
      <c r="AB120" s="9"/>
      <c r="AC120" s="9"/>
      <c r="AD120" s="9"/>
      <c r="AE120" s="9"/>
      <c r="AF120" s="9"/>
      <c r="AG120" s="9"/>
      <c r="AH120" s="9"/>
      <c r="AI120" s="9"/>
      <c r="AJ120" s="9"/>
      <c r="AK120" s="9"/>
      <c r="AL120" s="11">
        <f t="shared" si="3"/>
        <v>0</v>
      </c>
      <c r="AM120" s="11">
        <f t="shared" si="4"/>
        <v>0</v>
      </c>
      <c r="AN120" s="47" t="e">
        <f t="shared" si="5"/>
        <v>#DIV/0!</v>
      </c>
    </row>
    <row r="121" spans="1:40" x14ac:dyDescent="0.25">
      <c r="A121" s="10">
        <v>120</v>
      </c>
      <c r="B121" s="11">
        <f>VLOOKUP($A121,Table2[[No]:[Date Student Last Attended Program
(mm/dd/yyyy)]],2,FALSE)</f>
        <v>0</v>
      </c>
      <c r="C121" s="11">
        <f>VLOOKUP($A121,Table2[[No]:[Date Student Last Attended Program
(mm/dd/yyyy)]],4,FALSE)</f>
        <v>0</v>
      </c>
      <c r="D121" s="11">
        <f>VLOOKUP($A121,Table2[[No]:[Date Student Last Attended Program
(mm/dd/yyyy)]],14,FALSE)</f>
        <v>0</v>
      </c>
      <c r="E121" s="207">
        <f>VLOOKUP($A121,Table2[[No]:[Date Student Last Attended Program
(mm/dd/yyyy)]],17,FALSE)</f>
        <v>0</v>
      </c>
      <c r="F121" s="207">
        <f>VLOOKUP($A121,Table2[[No]:[Date Student Last Attended Program
(mm/dd/yyyy)]],18,FALSE)</f>
        <v>0</v>
      </c>
      <c r="G121" s="209">
        <f>VLOOKUP($A121,Table2[[#All],[No]:[Which Group Does Student Participate In?
(optional)]],23,FALSE)</f>
        <v>0</v>
      </c>
      <c r="H121" s="29"/>
      <c r="I121" s="29"/>
      <c r="J121" s="29"/>
      <c r="K121" s="29"/>
      <c r="L121" s="29"/>
      <c r="M121" s="29"/>
      <c r="N121" s="29"/>
      <c r="O121" s="29"/>
      <c r="P121" s="29"/>
      <c r="Q121" s="29"/>
      <c r="R121" s="29"/>
      <c r="S121" s="9"/>
      <c r="T121" s="9"/>
      <c r="U121" s="9"/>
      <c r="V121" s="9"/>
      <c r="W121" s="9"/>
      <c r="X121" s="9"/>
      <c r="Y121" s="9"/>
      <c r="Z121" s="9"/>
      <c r="AA121" s="9"/>
      <c r="AB121" s="9"/>
      <c r="AC121" s="9"/>
      <c r="AD121" s="9"/>
      <c r="AE121" s="9"/>
      <c r="AF121" s="9"/>
      <c r="AG121" s="9"/>
      <c r="AH121" s="9"/>
      <c r="AI121" s="9"/>
      <c r="AJ121" s="9"/>
      <c r="AK121" s="9"/>
      <c r="AL121" s="11">
        <f t="shared" si="3"/>
        <v>0</v>
      </c>
      <c r="AM121" s="11">
        <f t="shared" si="4"/>
        <v>0</v>
      </c>
      <c r="AN121" s="47" t="e">
        <f t="shared" si="5"/>
        <v>#DIV/0!</v>
      </c>
    </row>
    <row r="122" spans="1:40" x14ac:dyDescent="0.25">
      <c r="A122" s="10">
        <v>121</v>
      </c>
      <c r="B122" s="11">
        <f>VLOOKUP($A122,Table2[[No]:[Date Student Last Attended Program
(mm/dd/yyyy)]],2,FALSE)</f>
        <v>0</v>
      </c>
      <c r="C122" s="11">
        <f>VLOOKUP($A122,Table2[[No]:[Date Student Last Attended Program
(mm/dd/yyyy)]],4,FALSE)</f>
        <v>0</v>
      </c>
      <c r="D122" s="11">
        <f>VLOOKUP($A122,Table2[[No]:[Date Student Last Attended Program
(mm/dd/yyyy)]],14,FALSE)</f>
        <v>0</v>
      </c>
      <c r="E122" s="207">
        <f>VLOOKUP($A122,Table2[[No]:[Date Student Last Attended Program
(mm/dd/yyyy)]],17,FALSE)</f>
        <v>0</v>
      </c>
      <c r="F122" s="207">
        <f>VLOOKUP($A122,Table2[[No]:[Date Student Last Attended Program
(mm/dd/yyyy)]],18,FALSE)</f>
        <v>0</v>
      </c>
      <c r="G122" s="209">
        <f>VLOOKUP($A122,Table2[[#All],[No]:[Which Group Does Student Participate In?
(optional)]],23,FALSE)</f>
        <v>0</v>
      </c>
      <c r="H122" s="29"/>
      <c r="I122" s="29"/>
      <c r="J122" s="29"/>
      <c r="K122" s="29"/>
      <c r="L122" s="29"/>
      <c r="M122" s="29"/>
      <c r="N122" s="29"/>
      <c r="O122" s="29"/>
      <c r="P122" s="29"/>
      <c r="Q122" s="29"/>
      <c r="R122" s="29"/>
      <c r="S122" s="9"/>
      <c r="T122" s="9"/>
      <c r="U122" s="9"/>
      <c r="V122" s="9"/>
      <c r="W122" s="9"/>
      <c r="X122" s="9"/>
      <c r="Y122" s="9"/>
      <c r="Z122" s="9"/>
      <c r="AA122" s="9"/>
      <c r="AB122" s="9"/>
      <c r="AC122" s="9"/>
      <c r="AD122" s="9"/>
      <c r="AE122" s="9"/>
      <c r="AF122" s="9"/>
      <c r="AG122" s="9"/>
      <c r="AH122" s="9"/>
      <c r="AI122" s="9"/>
      <c r="AJ122" s="9"/>
      <c r="AK122" s="9"/>
      <c r="AL122" s="11">
        <f t="shared" si="3"/>
        <v>0</v>
      </c>
      <c r="AM122" s="11">
        <f t="shared" si="4"/>
        <v>0</v>
      </c>
      <c r="AN122" s="47" t="e">
        <f t="shared" si="5"/>
        <v>#DIV/0!</v>
      </c>
    </row>
    <row r="123" spans="1:40" x14ac:dyDescent="0.25">
      <c r="A123" s="10">
        <v>122</v>
      </c>
      <c r="B123" s="11">
        <f>VLOOKUP($A123,Table2[[No]:[Date Student Last Attended Program
(mm/dd/yyyy)]],2,FALSE)</f>
        <v>0</v>
      </c>
      <c r="C123" s="11">
        <f>VLOOKUP($A123,Table2[[No]:[Date Student Last Attended Program
(mm/dd/yyyy)]],4,FALSE)</f>
        <v>0</v>
      </c>
      <c r="D123" s="11">
        <f>VLOOKUP($A123,Table2[[No]:[Date Student Last Attended Program
(mm/dd/yyyy)]],14,FALSE)</f>
        <v>0</v>
      </c>
      <c r="E123" s="207">
        <f>VLOOKUP($A123,Table2[[No]:[Date Student Last Attended Program
(mm/dd/yyyy)]],17,FALSE)</f>
        <v>0</v>
      </c>
      <c r="F123" s="207">
        <f>VLOOKUP($A123,Table2[[No]:[Date Student Last Attended Program
(mm/dd/yyyy)]],18,FALSE)</f>
        <v>0</v>
      </c>
      <c r="G123" s="209">
        <f>VLOOKUP($A123,Table2[[#All],[No]:[Which Group Does Student Participate In?
(optional)]],23,FALSE)</f>
        <v>0</v>
      </c>
      <c r="H123" s="29"/>
      <c r="I123" s="29"/>
      <c r="J123" s="29"/>
      <c r="K123" s="29"/>
      <c r="L123" s="29"/>
      <c r="M123" s="29"/>
      <c r="N123" s="29"/>
      <c r="O123" s="29"/>
      <c r="P123" s="29"/>
      <c r="Q123" s="29"/>
      <c r="R123" s="29"/>
      <c r="S123" s="9"/>
      <c r="T123" s="9"/>
      <c r="U123" s="9"/>
      <c r="V123" s="9"/>
      <c r="W123" s="9"/>
      <c r="X123" s="9"/>
      <c r="Y123" s="9"/>
      <c r="Z123" s="9"/>
      <c r="AA123" s="9"/>
      <c r="AB123" s="9"/>
      <c r="AC123" s="9"/>
      <c r="AD123" s="9"/>
      <c r="AE123" s="9"/>
      <c r="AF123" s="9"/>
      <c r="AG123" s="9"/>
      <c r="AH123" s="9"/>
      <c r="AI123" s="9"/>
      <c r="AJ123" s="9"/>
      <c r="AK123" s="9"/>
      <c r="AL123" s="11">
        <f t="shared" si="3"/>
        <v>0</v>
      </c>
      <c r="AM123" s="11">
        <f t="shared" si="4"/>
        <v>0</v>
      </c>
      <c r="AN123" s="47" t="e">
        <f t="shared" si="5"/>
        <v>#DIV/0!</v>
      </c>
    </row>
    <row r="124" spans="1:40" x14ac:dyDescent="0.25">
      <c r="A124" s="10">
        <v>123</v>
      </c>
      <c r="B124" s="11">
        <f>VLOOKUP($A124,Table2[[No]:[Date Student Last Attended Program
(mm/dd/yyyy)]],2,FALSE)</f>
        <v>0</v>
      </c>
      <c r="C124" s="11">
        <f>VLOOKUP($A124,Table2[[No]:[Date Student Last Attended Program
(mm/dd/yyyy)]],4,FALSE)</f>
        <v>0</v>
      </c>
      <c r="D124" s="11">
        <f>VLOOKUP($A124,Table2[[No]:[Date Student Last Attended Program
(mm/dd/yyyy)]],14,FALSE)</f>
        <v>0</v>
      </c>
      <c r="E124" s="207">
        <f>VLOOKUP($A124,Table2[[No]:[Date Student Last Attended Program
(mm/dd/yyyy)]],17,FALSE)</f>
        <v>0</v>
      </c>
      <c r="F124" s="207">
        <f>VLOOKUP($A124,Table2[[No]:[Date Student Last Attended Program
(mm/dd/yyyy)]],18,FALSE)</f>
        <v>0</v>
      </c>
      <c r="G124" s="209">
        <f>VLOOKUP($A124,Table2[[#All],[No]:[Which Group Does Student Participate In?
(optional)]],23,FALSE)</f>
        <v>0</v>
      </c>
      <c r="H124" s="29"/>
      <c r="I124" s="29"/>
      <c r="J124" s="29"/>
      <c r="K124" s="29"/>
      <c r="L124" s="29"/>
      <c r="M124" s="29"/>
      <c r="N124" s="29"/>
      <c r="O124" s="29"/>
      <c r="P124" s="29"/>
      <c r="Q124" s="29"/>
      <c r="R124" s="29"/>
      <c r="S124" s="9"/>
      <c r="T124" s="9"/>
      <c r="U124" s="9"/>
      <c r="V124" s="9"/>
      <c r="W124" s="9"/>
      <c r="X124" s="9"/>
      <c r="Y124" s="9"/>
      <c r="Z124" s="9"/>
      <c r="AA124" s="9"/>
      <c r="AB124" s="9"/>
      <c r="AC124" s="9"/>
      <c r="AD124" s="9"/>
      <c r="AE124" s="9"/>
      <c r="AF124" s="9"/>
      <c r="AG124" s="9"/>
      <c r="AH124" s="9"/>
      <c r="AI124" s="9"/>
      <c r="AJ124" s="9"/>
      <c r="AK124" s="9"/>
      <c r="AL124" s="11">
        <f t="shared" si="3"/>
        <v>0</v>
      </c>
      <c r="AM124" s="11">
        <f t="shared" si="4"/>
        <v>0</v>
      </c>
      <c r="AN124" s="47" t="e">
        <f t="shared" si="5"/>
        <v>#DIV/0!</v>
      </c>
    </row>
    <row r="125" spans="1:40" x14ac:dyDescent="0.25">
      <c r="A125" s="10">
        <v>124</v>
      </c>
      <c r="B125" s="11">
        <f>VLOOKUP($A125,Table2[[No]:[Date Student Last Attended Program
(mm/dd/yyyy)]],2,FALSE)</f>
        <v>0</v>
      </c>
      <c r="C125" s="11">
        <f>VLOOKUP($A125,Table2[[No]:[Date Student Last Attended Program
(mm/dd/yyyy)]],4,FALSE)</f>
        <v>0</v>
      </c>
      <c r="D125" s="11">
        <f>VLOOKUP($A125,Table2[[No]:[Date Student Last Attended Program
(mm/dd/yyyy)]],14,FALSE)</f>
        <v>0</v>
      </c>
      <c r="E125" s="207">
        <f>VLOOKUP($A125,Table2[[No]:[Date Student Last Attended Program
(mm/dd/yyyy)]],17,FALSE)</f>
        <v>0</v>
      </c>
      <c r="F125" s="207">
        <f>VLOOKUP($A125,Table2[[No]:[Date Student Last Attended Program
(mm/dd/yyyy)]],18,FALSE)</f>
        <v>0</v>
      </c>
      <c r="G125" s="209">
        <f>VLOOKUP($A125,Table2[[#All],[No]:[Which Group Does Student Participate In?
(optional)]],23,FALSE)</f>
        <v>0</v>
      </c>
      <c r="H125" s="29"/>
      <c r="I125" s="29"/>
      <c r="J125" s="29"/>
      <c r="K125" s="29"/>
      <c r="L125" s="29"/>
      <c r="M125" s="29"/>
      <c r="N125" s="29"/>
      <c r="O125" s="29"/>
      <c r="P125" s="29"/>
      <c r="Q125" s="29"/>
      <c r="R125" s="29"/>
      <c r="S125" s="9"/>
      <c r="T125" s="9"/>
      <c r="U125" s="9"/>
      <c r="V125" s="9"/>
      <c r="W125" s="9"/>
      <c r="X125" s="9"/>
      <c r="Y125" s="9"/>
      <c r="Z125" s="9"/>
      <c r="AA125" s="9"/>
      <c r="AB125" s="9"/>
      <c r="AC125" s="9"/>
      <c r="AD125" s="9"/>
      <c r="AE125" s="9"/>
      <c r="AF125" s="9"/>
      <c r="AG125" s="9"/>
      <c r="AH125" s="9"/>
      <c r="AI125" s="9"/>
      <c r="AJ125" s="9"/>
      <c r="AK125" s="9"/>
      <c r="AL125" s="11">
        <f t="shared" si="3"/>
        <v>0</v>
      </c>
      <c r="AM125" s="11">
        <f t="shared" si="4"/>
        <v>0</v>
      </c>
      <c r="AN125" s="47" t="e">
        <f t="shared" si="5"/>
        <v>#DIV/0!</v>
      </c>
    </row>
    <row r="126" spans="1:40" x14ac:dyDescent="0.25">
      <c r="A126" s="10">
        <v>125</v>
      </c>
      <c r="B126" s="11">
        <f>VLOOKUP($A126,Table2[[No]:[Date Student Last Attended Program
(mm/dd/yyyy)]],2,FALSE)</f>
        <v>0</v>
      </c>
      <c r="C126" s="11">
        <f>VLOOKUP($A126,Table2[[No]:[Date Student Last Attended Program
(mm/dd/yyyy)]],4,FALSE)</f>
        <v>0</v>
      </c>
      <c r="D126" s="11">
        <f>VLOOKUP($A126,Table2[[No]:[Date Student Last Attended Program
(mm/dd/yyyy)]],14,FALSE)</f>
        <v>0</v>
      </c>
      <c r="E126" s="207">
        <f>VLOOKUP($A126,Table2[[No]:[Date Student Last Attended Program
(mm/dd/yyyy)]],17,FALSE)</f>
        <v>0</v>
      </c>
      <c r="F126" s="207">
        <f>VLOOKUP($A126,Table2[[No]:[Date Student Last Attended Program
(mm/dd/yyyy)]],18,FALSE)</f>
        <v>0</v>
      </c>
      <c r="G126" s="209">
        <f>VLOOKUP($A126,Table2[[#All],[No]:[Which Group Does Student Participate In?
(optional)]],23,FALSE)</f>
        <v>0</v>
      </c>
      <c r="H126" s="29"/>
      <c r="I126" s="29"/>
      <c r="J126" s="29"/>
      <c r="K126" s="29"/>
      <c r="L126" s="29"/>
      <c r="M126" s="29"/>
      <c r="N126" s="29"/>
      <c r="O126" s="29"/>
      <c r="P126" s="29"/>
      <c r="Q126" s="29"/>
      <c r="R126" s="29"/>
      <c r="S126" s="9"/>
      <c r="T126" s="9"/>
      <c r="U126" s="9"/>
      <c r="V126" s="9"/>
      <c r="W126" s="9"/>
      <c r="X126" s="9"/>
      <c r="Y126" s="9"/>
      <c r="Z126" s="9"/>
      <c r="AA126" s="9"/>
      <c r="AB126" s="9"/>
      <c r="AC126" s="9"/>
      <c r="AD126" s="9"/>
      <c r="AE126" s="9"/>
      <c r="AF126" s="9"/>
      <c r="AG126" s="9"/>
      <c r="AH126" s="9"/>
      <c r="AI126" s="9"/>
      <c r="AJ126" s="9"/>
      <c r="AK126" s="9"/>
      <c r="AL126" s="11">
        <f t="shared" si="3"/>
        <v>0</v>
      </c>
      <c r="AM126" s="11">
        <f t="shared" si="4"/>
        <v>0</v>
      </c>
      <c r="AN126" s="47" t="e">
        <f t="shared" si="5"/>
        <v>#DIV/0!</v>
      </c>
    </row>
    <row r="127" spans="1:40" x14ac:dyDescent="0.25">
      <c r="A127" s="10">
        <v>126</v>
      </c>
      <c r="B127" s="11">
        <f>VLOOKUP($A127,Table2[[No]:[Date Student Last Attended Program
(mm/dd/yyyy)]],2,FALSE)</f>
        <v>0</v>
      </c>
      <c r="C127" s="11">
        <f>VLOOKUP($A127,Table2[[No]:[Date Student Last Attended Program
(mm/dd/yyyy)]],4,FALSE)</f>
        <v>0</v>
      </c>
      <c r="D127" s="11">
        <f>VLOOKUP($A127,Table2[[No]:[Date Student Last Attended Program
(mm/dd/yyyy)]],14,FALSE)</f>
        <v>0</v>
      </c>
      <c r="E127" s="207">
        <f>VLOOKUP($A127,Table2[[No]:[Date Student Last Attended Program
(mm/dd/yyyy)]],17,FALSE)</f>
        <v>0</v>
      </c>
      <c r="F127" s="207">
        <f>VLOOKUP($A127,Table2[[No]:[Date Student Last Attended Program
(mm/dd/yyyy)]],18,FALSE)</f>
        <v>0</v>
      </c>
      <c r="G127" s="209">
        <f>VLOOKUP($A127,Table2[[#All],[No]:[Which Group Does Student Participate In?
(optional)]],23,FALSE)</f>
        <v>0</v>
      </c>
      <c r="H127" s="29"/>
      <c r="I127" s="29"/>
      <c r="J127" s="29"/>
      <c r="K127" s="29"/>
      <c r="L127" s="29"/>
      <c r="M127" s="29"/>
      <c r="N127" s="29"/>
      <c r="O127" s="29"/>
      <c r="P127" s="29"/>
      <c r="Q127" s="29"/>
      <c r="R127" s="29"/>
      <c r="S127" s="9"/>
      <c r="T127" s="9"/>
      <c r="U127" s="9"/>
      <c r="V127" s="9"/>
      <c r="W127" s="9"/>
      <c r="X127" s="9"/>
      <c r="Y127" s="9"/>
      <c r="Z127" s="9"/>
      <c r="AA127" s="9"/>
      <c r="AB127" s="9"/>
      <c r="AC127" s="9"/>
      <c r="AD127" s="9"/>
      <c r="AE127" s="9"/>
      <c r="AF127" s="9"/>
      <c r="AG127" s="9"/>
      <c r="AH127" s="9"/>
      <c r="AI127" s="9"/>
      <c r="AJ127" s="9"/>
      <c r="AK127" s="9"/>
      <c r="AL127" s="11">
        <f t="shared" si="3"/>
        <v>0</v>
      </c>
      <c r="AM127" s="11">
        <f t="shared" si="4"/>
        <v>0</v>
      </c>
      <c r="AN127" s="47" t="e">
        <f t="shared" si="5"/>
        <v>#DIV/0!</v>
      </c>
    </row>
    <row r="128" spans="1:40" x14ac:dyDescent="0.25">
      <c r="A128" s="10">
        <v>127</v>
      </c>
      <c r="B128" s="11">
        <f>VLOOKUP($A128,Table2[[No]:[Date Student Last Attended Program
(mm/dd/yyyy)]],2,FALSE)</f>
        <v>0</v>
      </c>
      <c r="C128" s="11">
        <f>VLOOKUP($A128,Table2[[No]:[Date Student Last Attended Program
(mm/dd/yyyy)]],4,FALSE)</f>
        <v>0</v>
      </c>
      <c r="D128" s="11">
        <f>VLOOKUP($A128,Table2[[No]:[Date Student Last Attended Program
(mm/dd/yyyy)]],14,FALSE)</f>
        <v>0</v>
      </c>
      <c r="E128" s="207">
        <f>VLOOKUP($A128,Table2[[No]:[Date Student Last Attended Program
(mm/dd/yyyy)]],17,FALSE)</f>
        <v>0</v>
      </c>
      <c r="F128" s="207">
        <f>VLOOKUP($A128,Table2[[No]:[Date Student Last Attended Program
(mm/dd/yyyy)]],18,FALSE)</f>
        <v>0</v>
      </c>
      <c r="G128" s="209">
        <f>VLOOKUP($A128,Table2[[#All],[No]:[Which Group Does Student Participate In?
(optional)]],23,FALSE)</f>
        <v>0</v>
      </c>
      <c r="H128" s="29"/>
      <c r="I128" s="29"/>
      <c r="J128" s="29"/>
      <c r="K128" s="29"/>
      <c r="L128" s="29"/>
      <c r="M128" s="29"/>
      <c r="N128" s="29"/>
      <c r="O128" s="29"/>
      <c r="P128" s="29"/>
      <c r="Q128" s="29"/>
      <c r="R128" s="29"/>
      <c r="S128" s="9"/>
      <c r="T128" s="9"/>
      <c r="U128" s="9"/>
      <c r="V128" s="9"/>
      <c r="W128" s="9"/>
      <c r="X128" s="9"/>
      <c r="Y128" s="9"/>
      <c r="Z128" s="9"/>
      <c r="AA128" s="9"/>
      <c r="AB128" s="9"/>
      <c r="AC128" s="9"/>
      <c r="AD128" s="9"/>
      <c r="AE128" s="9"/>
      <c r="AF128" s="9"/>
      <c r="AG128" s="9"/>
      <c r="AH128" s="9"/>
      <c r="AI128" s="9"/>
      <c r="AJ128" s="9"/>
      <c r="AK128" s="9"/>
      <c r="AL128" s="11">
        <f t="shared" si="3"/>
        <v>0</v>
      </c>
      <c r="AM128" s="11">
        <f t="shared" si="4"/>
        <v>0</v>
      </c>
      <c r="AN128" s="47" t="e">
        <f t="shared" si="5"/>
        <v>#DIV/0!</v>
      </c>
    </row>
    <row r="129" spans="1:40" x14ac:dyDescent="0.25">
      <c r="A129" s="10">
        <v>128</v>
      </c>
      <c r="B129" s="11">
        <f>VLOOKUP($A129,Table2[[No]:[Date Student Last Attended Program
(mm/dd/yyyy)]],2,FALSE)</f>
        <v>0</v>
      </c>
      <c r="C129" s="11">
        <f>VLOOKUP($A129,Table2[[No]:[Date Student Last Attended Program
(mm/dd/yyyy)]],4,FALSE)</f>
        <v>0</v>
      </c>
      <c r="D129" s="11">
        <f>VLOOKUP($A129,Table2[[No]:[Date Student Last Attended Program
(mm/dd/yyyy)]],14,FALSE)</f>
        <v>0</v>
      </c>
      <c r="E129" s="207">
        <f>VLOOKUP($A129,Table2[[No]:[Date Student Last Attended Program
(mm/dd/yyyy)]],17,FALSE)</f>
        <v>0</v>
      </c>
      <c r="F129" s="207">
        <f>VLOOKUP($A129,Table2[[No]:[Date Student Last Attended Program
(mm/dd/yyyy)]],18,FALSE)</f>
        <v>0</v>
      </c>
      <c r="G129" s="209">
        <f>VLOOKUP($A129,Table2[[#All],[No]:[Which Group Does Student Participate In?
(optional)]],23,FALSE)</f>
        <v>0</v>
      </c>
      <c r="H129" s="29"/>
      <c r="I129" s="29"/>
      <c r="J129" s="29"/>
      <c r="K129" s="29"/>
      <c r="L129" s="29"/>
      <c r="M129" s="29"/>
      <c r="N129" s="29"/>
      <c r="O129" s="29"/>
      <c r="P129" s="29"/>
      <c r="Q129" s="29"/>
      <c r="R129" s="29"/>
      <c r="S129" s="9"/>
      <c r="T129" s="9"/>
      <c r="U129" s="9"/>
      <c r="V129" s="9"/>
      <c r="W129" s="9"/>
      <c r="X129" s="9"/>
      <c r="Y129" s="9"/>
      <c r="Z129" s="9"/>
      <c r="AA129" s="9"/>
      <c r="AB129" s="9"/>
      <c r="AC129" s="9"/>
      <c r="AD129" s="9"/>
      <c r="AE129" s="9"/>
      <c r="AF129" s="9"/>
      <c r="AG129" s="9"/>
      <c r="AH129" s="9"/>
      <c r="AI129" s="9"/>
      <c r="AJ129" s="9"/>
      <c r="AK129" s="9"/>
      <c r="AL129" s="11">
        <f t="shared" si="3"/>
        <v>0</v>
      </c>
      <c r="AM129" s="11">
        <f t="shared" si="4"/>
        <v>0</v>
      </c>
      <c r="AN129" s="47" t="e">
        <f t="shared" si="5"/>
        <v>#DIV/0!</v>
      </c>
    </row>
    <row r="130" spans="1:40" x14ac:dyDescent="0.25">
      <c r="A130" s="10">
        <v>129</v>
      </c>
      <c r="B130" s="11">
        <f>VLOOKUP($A130,Table2[[No]:[Date Student Last Attended Program
(mm/dd/yyyy)]],2,FALSE)</f>
        <v>0</v>
      </c>
      <c r="C130" s="11">
        <f>VLOOKUP($A130,Table2[[No]:[Date Student Last Attended Program
(mm/dd/yyyy)]],4,FALSE)</f>
        <v>0</v>
      </c>
      <c r="D130" s="11">
        <f>VLOOKUP($A130,Table2[[No]:[Date Student Last Attended Program
(mm/dd/yyyy)]],14,FALSE)</f>
        <v>0</v>
      </c>
      <c r="E130" s="207">
        <f>VLOOKUP($A130,Table2[[No]:[Date Student Last Attended Program
(mm/dd/yyyy)]],17,FALSE)</f>
        <v>0</v>
      </c>
      <c r="F130" s="207">
        <f>VLOOKUP($A130,Table2[[No]:[Date Student Last Attended Program
(mm/dd/yyyy)]],18,FALSE)</f>
        <v>0</v>
      </c>
      <c r="G130" s="209">
        <f>VLOOKUP($A130,Table2[[#All],[No]:[Which Group Does Student Participate In?
(optional)]],23,FALSE)</f>
        <v>0</v>
      </c>
      <c r="H130" s="29"/>
      <c r="I130" s="29"/>
      <c r="J130" s="29"/>
      <c r="K130" s="29"/>
      <c r="L130" s="29"/>
      <c r="M130" s="29"/>
      <c r="N130" s="29"/>
      <c r="O130" s="29"/>
      <c r="P130" s="29"/>
      <c r="Q130" s="29"/>
      <c r="R130" s="29"/>
      <c r="S130" s="9"/>
      <c r="T130" s="9"/>
      <c r="U130" s="9"/>
      <c r="V130" s="9"/>
      <c r="W130" s="9"/>
      <c r="X130" s="9"/>
      <c r="Y130" s="9"/>
      <c r="Z130" s="9"/>
      <c r="AA130" s="9"/>
      <c r="AB130" s="9"/>
      <c r="AC130" s="9"/>
      <c r="AD130" s="9"/>
      <c r="AE130" s="9"/>
      <c r="AF130" s="9"/>
      <c r="AG130" s="9"/>
      <c r="AH130" s="9"/>
      <c r="AI130" s="9"/>
      <c r="AJ130" s="9"/>
      <c r="AK130" s="9"/>
      <c r="AL130" s="11">
        <f t="shared" ref="AL130:AL193" si="6">COUNTIF(H130:AK130,"1")</f>
        <v>0</v>
      </c>
      <c r="AM130" s="11">
        <f t="shared" ref="AM130:AM193" si="7">COUNTIFS(H130:AK130,"1")+COUNTIF(H130:AK130,"0")</f>
        <v>0</v>
      </c>
      <c r="AN130" s="47" t="e">
        <f t="shared" ref="AN130:AN193" si="8">AL130/AM130</f>
        <v>#DIV/0!</v>
      </c>
    </row>
    <row r="131" spans="1:40" x14ac:dyDescent="0.25">
      <c r="A131" s="10">
        <v>130</v>
      </c>
      <c r="B131" s="11">
        <f>VLOOKUP($A131,Table2[[No]:[Date Student Last Attended Program
(mm/dd/yyyy)]],2,FALSE)</f>
        <v>0</v>
      </c>
      <c r="C131" s="11">
        <f>VLOOKUP($A131,Table2[[No]:[Date Student Last Attended Program
(mm/dd/yyyy)]],4,FALSE)</f>
        <v>0</v>
      </c>
      <c r="D131" s="11">
        <f>VLOOKUP($A131,Table2[[No]:[Date Student Last Attended Program
(mm/dd/yyyy)]],14,FALSE)</f>
        <v>0</v>
      </c>
      <c r="E131" s="207">
        <f>VLOOKUP($A131,Table2[[No]:[Date Student Last Attended Program
(mm/dd/yyyy)]],17,FALSE)</f>
        <v>0</v>
      </c>
      <c r="F131" s="207">
        <f>VLOOKUP($A131,Table2[[No]:[Date Student Last Attended Program
(mm/dd/yyyy)]],18,FALSE)</f>
        <v>0</v>
      </c>
      <c r="G131" s="209">
        <f>VLOOKUP($A131,Table2[[#All],[No]:[Which Group Does Student Participate In?
(optional)]],23,FALSE)</f>
        <v>0</v>
      </c>
      <c r="H131" s="29"/>
      <c r="I131" s="29"/>
      <c r="J131" s="29"/>
      <c r="K131" s="29"/>
      <c r="L131" s="29"/>
      <c r="M131" s="29"/>
      <c r="N131" s="29"/>
      <c r="O131" s="29"/>
      <c r="P131" s="29"/>
      <c r="Q131" s="29"/>
      <c r="R131" s="29"/>
      <c r="S131" s="9"/>
      <c r="T131" s="9"/>
      <c r="U131" s="9"/>
      <c r="V131" s="9"/>
      <c r="W131" s="9"/>
      <c r="X131" s="9"/>
      <c r="Y131" s="9"/>
      <c r="Z131" s="9"/>
      <c r="AA131" s="9"/>
      <c r="AB131" s="9"/>
      <c r="AC131" s="9"/>
      <c r="AD131" s="9"/>
      <c r="AE131" s="9"/>
      <c r="AF131" s="9"/>
      <c r="AG131" s="9"/>
      <c r="AH131" s="9"/>
      <c r="AI131" s="9"/>
      <c r="AJ131" s="9"/>
      <c r="AK131" s="9"/>
      <c r="AL131" s="11">
        <f t="shared" si="6"/>
        <v>0</v>
      </c>
      <c r="AM131" s="11">
        <f t="shared" si="7"/>
        <v>0</v>
      </c>
      <c r="AN131" s="47" t="e">
        <f t="shared" si="8"/>
        <v>#DIV/0!</v>
      </c>
    </row>
    <row r="132" spans="1:40" x14ac:dyDescent="0.25">
      <c r="A132" s="10">
        <v>131</v>
      </c>
      <c r="B132" s="11">
        <f>VLOOKUP($A132,Table2[[No]:[Date Student Last Attended Program
(mm/dd/yyyy)]],2,FALSE)</f>
        <v>0</v>
      </c>
      <c r="C132" s="11">
        <f>VLOOKUP($A132,Table2[[No]:[Date Student Last Attended Program
(mm/dd/yyyy)]],4,FALSE)</f>
        <v>0</v>
      </c>
      <c r="D132" s="11">
        <f>VLOOKUP($A132,Table2[[No]:[Date Student Last Attended Program
(mm/dd/yyyy)]],14,FALSE)</f>
        <v>0</v>
      </c>
      <c r="E132" s="207">
        <f>VLOOKUP($A132,Table2[[No]:[Date Student Last Attended Program
(mm/dd/yyyy)]],17,FALSE)</f>
        <v>0</v>
      </c>
      <c r="F132" s="207">
        <f>VLOOKUP($A132,Table2[[No]:[Date Student Last Attended Program
(mm/dd/yyyy)]],18,FALSE)</f>
        <v>0</v>
      </c>
      <c r="G132" s="209">
        <f>VLOOKUP($A132,Table2[[#All],[No]:[Which Group Does Student Participate In?
(optional)]],23,FALSE)</f>
        <v>0</v>
      </c>
      <c r="H132" s="29"/>
      <c r="I132" s="29"/>
      <c r="J132" s="29"/>
      <c r="K132" s="29"/>
      <c r="L132" s="29"/>
      <c r="M132" s="29"/>
      <c r="N132" s="29"/>
      <c r="O132" s="29"/>
      <c r="P132" s="29"/>
      <c r="Q132" s="29"/>
      <c r="R132" s="29"/>
      <c r="S132" s="9"/>
      <c r="T132" s="9"/>
      <c r="U132" s="9"/>
      <c r="V132" s="9"/>
      <c r="W132" s="9"/>
      <c r="X132" s="9"/>
      <c r="Y132" s="9"/>
      <c r="Z132" s="9"/>
      <c r="AA132" s="9"/>
      <c r="AB132" s="9"/>
      <c r="AC132" s="9"/>
      <c r="AD132" s="9"/>
      <c r="AE132" s="9"/>
      <c r="AF132" s="9"/>
      <c r="AG132" s="9"/>
      <c r="AH132" s="9"/>
      <c r="AI132" s="9"/>
      <c r="AJ132" s="9"/>
      <c r="AK132" s="9"/>
      <c r="AL132" s="11">
        <f t="shared" si="6"/>
        <v>0</v>
      </c>
      <c r="AM132" s="11">
        <f t="shared" si="7"/>
        <v>0</v>
      </c>
      <c r="AN132" s="47" t="e">
        <f t="shared" si="8"/>
        <v>#DIV/0!</v>
      </c>
    </row>
    <row r="133" spans="1:40" x14ac:dyDescent="0.25">
      <c r="A133" s="10">
        <v>132</v>
      </c>
      <c r="B133" s="11">
        <f>VLOOKUP($A133,Table2[[No]:[Date Student Last Attended Program
(mm/dd/yyyy)]],2,FALSE)</f>
        <v>0</v>
      </c>
      <c r="C133" s="11">
        <f>VLOOKUP($A133,Table2[[No]:[Date Student Last Attended Program
(mm/dd/yyyy)]],4,FALSE)</f>
        <v>0</v>
      </c>
      <c r="D133" s="11">
        <f>VLOOKUP($A133,Table2[[No]:[Date Student Last Attended Program
(mm/dd/yyyy)]],14,FALSE)</f>
        <v>0</v>
      </c>
      <c r="E133" s="207">
        <f>VLOOKUP($A133,Table2[[No]:[Date Student Last Attended Program
(mm/dd/yyyy)]],17,FALSE)</f>
        <v>0</v>
      </c>
      <c r="F133" s="207">
        <f>VLOOKUP($A133,Table2[[No]:[Date Student Last Attended Program
(mm/dd/yyyy)]],18,FALSE)</f>
        <v>0</v>
      </c>
      <c r="G133" s="209">
        <f>VLOOKUP($A133,Table2[[#All],[No]:[Which Group Does Student Participate In?
(optional)]],23,FALSE)</f>
        <v>0</v>
      </c>
      <c r="H133" s="29"/>
      <c r="I133" s="29"/>
      <c r="J133" s="29"/>
      <c r="K133" s="29"/>
      <c r="L133" s="29"/>
      <c r="M133" s="29"/>
      <c r="N133" s="29"/>
      <c r="O133" s="29"/>
      <c r="P133" s="29"/>
      <c r="Q133" s="29"/>
      <c r="R133" s="29"/>
      <c r="S133" s="9"/>
      <c r="T133" s="9"/>
      <c r="U133" s="9"/>
      <c r="V133" s="9"/>
      <c r="W133" s="9"/>
      <c r="X133" s="9"/>
      <c r="Y133" s="9"/>
      <c r="Z133" s="9"/>
      <c r="AA133" s="9"/>
      <c r="AB133" s="9"/>
      <c r="AC133" s="9"/>
      <c r="AD133" s="9"/>
      <c r="AE133" s="9"/>
      <c r="AF133" s="9"/>
      <c r="AG133" s="9"/>
      <c r="AH133" s="9"/>
      <c r="AI133" s="9"/>
      <c r="AJ133" s="9"/>
      <c r="AK133" s="9"/>
      <c r="AL133" s="11">
        <f t="shared" si="6"/>
        <v>0</v>
      </c>
      <c r="AM133" s="11">
        <f t="shared" si="7"/>
        <v>0</v>
      </c>
      <c r="AN133" s="47" t="e">
        <f t="shared" si="8"/>
        <v>#DIV/0!</v>
      </c>
    </row>
    <row r="134" spans="1:40" x14ac:dyDescent="0.25">
      <c r="A134" s="10">
        <v>133</v>
      </c>
      <c r="B134" s="11">
        <f>VLOOKUP($A134,Table2[[No]:[Date Student Last Attended Program
(mm/dd/yyyy)]],2,FALSE)</f>
        <v>0</v>
      </c>
      <c r="C134" s="11">
        <f>VLOOKUP($A134,Table2[[No]:[Date Student Last Attended Program
(mm/dd/yyyy)]],4,FALSE)</f>
        <v>0</v>
      </c>
      <c r="D134" s="11">
        <f>VLOOKUP($A134,Table2[[No]:[Date Student Last Attended Program
(mm/dd/yyyy)]],14,FALSE)</f>
        <v>0</v>
      </c>
      <c r="E134" s="207">
        <f>VLOOKUP($A134,Table2[[No]:[Date Student Last Attended Program
(mm/dd/yyyy)]],17,FALSE)</f>
        <v>0</v>
      </c>
      <c r="F134" s="207">
        <f>VLOOKUP($A134,Table2[[No]:[Date Student Last Attended Program
(mm/dd/yyyy)]],18,FALSE)</f>
        <v>0</v>
      </c>
      <c r="G134" s="209">
        <f>VLOOKUP($A134,Table2[[#All],[No]:[Which Group Does Student Participate In?
(optional)]],23,FALSE)</f>
        <v>0</v>
      </c>
      <c r="H134" s="29"/>
      <c r="I134" s="29"/>
      <c r="J134" s="29"/>
      <c r="K134" s="29"/>
      <c r="L134" s="29"/>
      <c r="M134" s="29"/>
      <c r="N134" s="29"/>
      <c r="O134" s="29"/>
      <c r="P134" s="29"/>
      <c r="Q134" s="29"/>
      <c r="R134" s="29"/>
      <c r="S134" s="9"/>
      <c r="T134" s="9"/>
      <c r="U134" s="9"/>
      <c r="V134" s="9"/>
      <c r="W134" s="9"/>
      <c r="X134" s="9"/>
      <c r="Y134" s="9"/>
      <c r="Z134" s="9"/>
      <c r="AA134" s="9"/>
      <c r="AB134" s="9"/>
      <c r="AC134" s="9"/>
      <c r="AD134" s="9"/>
      <c r="AE134" s="9"/>
      <c r="AF134" s="9"/>
      <c r="AG134" s="9"/>
      <c r="AH134" s="9"/>
      <c r="AI134" s="9"/>
      <c r="AJ134" s="9"/>
      <c r="AK134" s="9"/>
      <c r="AL134" s="11">
        <f t="shared" si="6"/>
        <v>0</v>
      </c>
      <c r="AM134" s="11">
        <f t="shared" si="7"/>
        <v>0</v>
      </c>
      <c r="AN134" s="47" t="e">
        <f t="shared" si="8"/>
        <v>#DIV/0!</v>
      </c>
    </row>
    <row r="135" spans="1:40" x14ac:dyDescent="0.25">
      <c r="A135" s="10">
        <v>134</v>
      </c>
      <c r="B135" s="11">
        <f>VLOOKUP($A135,Table2[[No]:[Date Student Last Attended Program
(mm/dd/yyyy)]],2,FALSE)</f>
        <v>0</v>
      </c>
      <c r="C135" s="11">
        <f>VLOOKUP($A135,Table2[[No]:[Date Student Last Attended Program
(mm/dd/yyyy)]],4,FALSE)</f>
        <v>0</v>
      </c>
      <c r="D135" s="11">
        <f>VLOOKUP($A135,Table2[[No]:[Date Student Last Attended Program
(mm/dd/yyyy)]],14,FALSE)</f>
        <v>0</v>
      </c>
      <c r="E135" s="207">
        <f>VLOOKUP($A135,Table2[[No]:[Date Student Last Attended Program
(mm/dd/yyyy)]],17,FALSE)</f>
        <v>0</v>
      </c>
      <c r="F135" s="207">
        <f>VLOOKUP($A135,Table2[[No]:[Date Student Last Attended Program
(mm/dd/yyyy)]],18,FALSE)</f>
        <v>0</v>
      </c>
      <c r="G135" s="209">
        <f>VLOOKUP($A135,Table2[[#All],[No]:[Which Group Does Student Participate In?
(optional)]],23,FALSE)</f>
        <v>0</v>
      </c>
      <c r="H135" s="29"/>
      <c r="I135" s="29"/>
      <c r="J135" s="29"/>
      <c r="K135" s="29"/>
      <c r="L135" s="29"/>
      <c r="M135" s="29"/>
      <c r="N135" s="29"/>
      <c r="O135" s="29"/>
      <c r="P135" s="29"/>
      <c r="Q135" s="29"/>
      <c r="R135" s="29"/>
      <c r="S135" s="9"/>
      <c r="T135" s="9"/>
      <c r="U135" s="9"/>
      <c r="V135" s="9"/>
      <c r="W135" s="9"/>
      <c r="X135" s="9"/>
      <c r="Y135" s="9"/>
      <c r="Z135" s="9"/>
      <c r="AA135" s="9"/>
      <c r="AB135" s="9"/>
      <c r="AC135" s="9"/>
      <c r="AD135" s="9"/>
      <c r="AE135" s="9"/>
      <c r="AF135" s="9"/>
      <c r="AG135" s="9"/>
      <c r="AH135" s="9"/>
      <c r="AI135" s="9"/>
      <c r="AJ135" s="9"/>
      <c r="AK135" s="9"/>
      <c r="AL135" s="11">
        <f t="shared" si="6"/>
        <v>0</v>
      </c>
      <c r="AM135" s="11">
        <f t="shared" si="7"/>
        <v>0</v>
      </c>
      <c r="AN135" s="47" t="e">
        <f t="shared" si="8"/>
        <v>#DIV/0!</v>
      </c>
    </row>
    <row r="136" spans="1:40" x14ac:dyDescent="0.25">
      <c r="A136" s="10">
        <v>135</v>
      </c>
      <c r="B136" s="11">
        <f>VLOOKUP($A136,Table2[[No]:[Date Student Last Attended Program
(mm/dd/yyyy)]],2,FALSE)</f>
        <v>0</v>
      </c>
      <c r="C136" s="11">
        <f>VLOOKUP($A136,Table2[[No]:[Date Student Last Attended Program
(mm/dd/yyyy)]],4,FALSE)</f>
        <v>0</v>
      </c>
      <c r="D136" s="11">
        <f>VLOOKUP($A136,Table2[[No]:[Date Student Last Attended Program
(mm/dd/yyyy)]],14,FALSE)</f>
        <v>0</v>
      </c>
      <c r="E136" s="207">
        <f>VLOOKUP($A136,Table2[[No]:[Date Student Last Attended Program
(mm/dd/yyyy)]],17,FALSE)</f>
        <v>0</v>
      </c>
      <c r="F136" s="207">
        <f>VLOOKUP($A136,Table2[[No]:[Date Student Last Attended Program
(mm/dd/yyyy)]],18,FALSE)</f>
        <v>0</v>
      </c>
      <c r="G136" s="209">
        <f>VLOOKUP($A136,Table2[[#All],[No]:[Which Group Does Student Participate In?
(optional)]],23,FALSE)</f>
        <v>0</v>
      </c>
      <c r="H136" s="29"/>
      <c r="I136" s="29"/>
      <c r="J136" s="29"/>
      <c r="K136" s="29"/>
      <c r="L136" s="29"/>
      <c r="M136" s="29"/>
      <c r="N136" s="29"/>
      <c r="O136" s="29"/>
      <c r="P136" s="29"/>
      <c r="Q136" s="29"/>
      <c r="R136" s="29"/>
      <c r="S136" s="9"/>
      <c r="T136" s="9"/>
      <c r="U136" s="9"/>
      <c r="V136" s="9"/>
      <c r="W136" s="9"/>
      <c r="X136" s="9"/>
      <c r="Y136" s="9"/>
      <c r="Z136" s="9"/>
      <c r="AA136" s="9"/>
      <c r="AB136" s="9"/>
      <c r="AC136" s="9"/>
      <c r="AD136" s="9"/>
      <c r="AE136" s="9"/>
      <c r="AF136" s="9"/>
      <c r="AG136" s="9"/>
      <c r="AH136" s="9"/>
      <c r="AI136" s="9"/>
      <c r="AJ136" s="9"/>
      <c r="AK136" s="9"/>
      <c r="AL136" s="11">
        <f t="shared" si="6"/>
        <v>0</v>
      </c>
      <c r="AM136" s="11">
        <f t="shared" si="7"/>
        <v>0</v>
      </c>
      <c r="AN136" s="47" t="e">
        <f t="shared" si="8"/>
        <v>#DIV/0!</v>
      </c>
    </row>
    <row r="137" spans="1:40" x14ac:dyDescent="0.25">
      <c r="A137" s="10">
        <v>136</v>
      </c>
      <c r="B137" s="11">
        <f>VLOOKUP($A137,Table2[[No]:[Date Student Last Attended Program
(mm/dd/yyyy)]],2,FALSE)</f>
        <v>0</v>
      </c>
      <c r="C137" s="11">
        <f>VLOOKUP($A137,Table2[[No]:[Date Student Last Attended Program
(mm/dd/yyyy)]],4,FALSE)</f>
        <v>0</v>
      </c>
      <c r="D137" s="11">
        <f>VLOOKUP($A137,Table2[[No]:[Date Student Last Attended Program
(mm/dd/yyyy)]],14,FALSE)</f>
        <v>0</v>
      </c>
      <c r="E137" s="207">
        <f>VLOOKUP($A137,Table2[[No]:[Date Student Last Attended Program
(mm/dd/yyyy)]],17,FALSE)</f>
        <v>0</v>
      </c>
      <c r="F137" s="207">
        <f>VLOOKUP($A137,Table2[[No]:[Date Student Last Attended Program
(mm/dd/yyyy)]],18,FALSE)</f>
        <v>0</v>
      </c>
      <c r="G137" s="209">
        <f>VLOOKUP($A137,Table2[[#All],[No]:[Which Group Does Student Participate In?
(optional)]],23,FALSE)</f>
        <v>0</v>
      </c>
      <c r="H137" s="29"/>
      <c r="I137" s="29"/>
      <c r="J137" s="29"/>
      <c r="K137" s="29"/>
      <c r="L137" s="29"/>
      <c r="M137" s="29"/>
      <c r="N137" s="29"/>
      <c r="O137" s="29"/>
      <c r="P137" s="29"/>
      <c r="Q137" s="29"/>
      <c r="R137" s="29"/>
      <c r="S137" s="9"/>
      <c r="T137" s="9"/>
      <c r="U137" s="9"/>
      <c r="V137" s="9"/>
      <c r="W137" s="9"/>
      <c r="X137" s="9"/>
      <c r="Y137" s="9"/>
      <c r="Z137" s="9"/>
      <c r="AA137" s="9"/>
      <c r="AB137" s="9"/>
      <c r="AC137" s="9"/>
      <c r="AD137" s="9"/>
      <c r="AE137" s="9"/>
      <c r="AF137" s="9"/>
      <c r="AG137" s="9"/>
      <c r="AH137" s="9"/>
      <c r="AI137" s="9"/>
      <c r="AJ137" s="9"/>
      <c r="AK137" s="9"/>
      <c r="AL137" s="11">
        <f t="shared" si="6"/>
        <v>0</v>
      </c>
      <c r="AM137" s="11">
        <f t="shared" si="7"/>
        <v>0</v>
      </c>
      <c r="AN137" s="47" t="e">
        <f t="shared" si="8"/>
        <v>#DIV/0!</v>
      </c>
    </row>
    <row r="138" spans="1:40" x14ac:dyDescent="0.25">
      <c r="A138" s="10">
        <v>137</v>
      </c>
      <c r="B138" s="11">
        <f>VLOOKUP($A138,Table2[[No]:[Date Student Last Attended Program
(mm/dd/yyyy)]],2,FALSE)</f>
        <v>0</v>
      </c>
      <c r="C138" s="11">
        <f>VLOOKUP($A138,Table2[[No]:[Date Student Last Attended Program
(mm/dd/yyyy)]],4,FALSE)</f>
        <v>0</v>
      </c>
      <c r="D138" s="11">
        <f>VLOOKUP($A138,Table2[[No]:[Date Student Last Attended Program
(mm/dd/yyyy)]],14,FALSE)</f>
        <v>0</v>
      </c>
      <c r="E138" s="207">
        <f>VLOOKUP($A138,Table2[[No]:[Date Student Last Attended Program
(mm/dd/yyyy)]],17,FALSE)</f>
        <v>0</v>
      </c>
      <c r="F138" s="207">
        <f>VLOOKUP($A138,Table2[[No]:[Date Student Last Attended Program
(mm/dd/yyyy)]],18,FALSE)</f>
        <v>0</v>
      </c>
      <c r="G138" s="209">
        <f>VLOOKUP($A138,Table2[[#All],[No]:[Which Group Does Student Participate In?
(optional)]],23,FALSE)</f>
        <v>0</v>
      </c>
      <c r="H138" s="29"/>
      <c r="I138" s="29"/>
      <c r="J138" s="29"/>
      <c r="K138" s="29"/>
      <c r="L138" s="29"/>
      <c r="M138" s="29"/>
      <c r="N138" s="29"/>
      <c r="O138" s="29"/>
      <c r="P138" s="29"/>
      <c r="Q138" s="29"/>
      <c r="R138" s="29"/>
      <c r="S138" s="9"/>
      <c r="T138" s="9"/>
      <c r="U138" s="9"/>
      <c r="V138" s="9"/>
      <c r="W138" s="9"/>
      <c r="X138" s="9"/>
      <c r="Y138" s="9"/>
      <c r="Z138" s="9"/>
      <c r="AA138" s="9"/>
      <c r="AB138" s="9"/>
      <c r="AC138" s="9"/>
      <c r="AD138" s="9"/>
      <c r="AE138" s="9"/>
      <c r="AF138" s="9"/>
      <c r="AG138" s="9"/>
      <c r="AH138" s="9"/>
      <c r="AI138" s="9"/>
      <c r="AJ138" s="9"/>
      <c r="AK138" s="9"/>
      <c r="AL138" s="11">
        <f t="shared" si="6"/>
        <v>0</v>
      </c>
      <c r="AM138" s="11">
        <f t="shared" si="7"/>
        <v>0</v>
      </c>
      <c r="AN138" s="47" t="e">
        <f t="shared" si="8"/>
        <v>#DIV/0!</v>
      </c>
    </row>
    <row r="139" spans="1:40" x14ac:dyDescent="0.25">
      <c r="A139" s="10">
        <v>138</v>
      </c>
      <c r="B139" s="11">
        <f>VLOOKUP($A139,Table2[[No]:[Date Student Last Attended Program
(mm/dd/yyyy)]],2,FALSE)</f>
        <v>0</v>
      </c>
      <c r="C139" s="11">
        <f>VLOOKUP($A139,Table2[[No]:[Date Student Last Attended Program
(mm/dd/yyyy)]],4,FALSE)</f>
        <v>0</v>
      </c>
      <c r="D139" s="11">
        <f>VLOOKUP($A139,Table2[[No]:[Date Student Last Attended Program
(mm/dd/yyyy)]],14,FALSE)</f>
        <v>0</v>
      </c>
      <c r="E139" s="207">
        <f>VLOOKUP($A139,Table2[[No]:[Date Student Last Attended Program
(mm/dd/yyyy)]],17,FALSE)</f>
        <v>0</v>
      </c>
      <c r="F139" s="207">
        <f>VLOOKUP($A139,Table2[[No]:[Date Student Last Attended Program
(mm/dd/yyyy)]],18,FALSE)</f>
        <v>0</v>
      </c>
      <c r="G139" s="209">
        <f>VLOOKUP($A139,Table2[[#All],[No]:[Which Group Does Student Participate In?
(optional)]],23,FALSE)</f>
        <v>0</v>
      </c>
      <c r="H139" s="29"/>
      <c r="I139" s="29"/>
      <c r="J139" s="29"/>
      <c r="K139" s="29"/>
      <c r="L139" s="29"/>
      <c r="M139" s="29"/>
      <c r="N139" s="29"/>
      <c r="O139" s="29"/>
      <c r="P139" s="29"/>
      <c r="Q139" s="29"/>
      <c r="R139" s="29"/>
      <c r="S139" s="9"/>
      <c r="T139" s="9"/>
      <c r="U139" s="9"/>
      <c r="V139" s="9"/>
      <c r="W139" s="9"/>
      <c r="X139" s="9"/>
      <c r="Y139" s="9"/>
      <c r="Z139" s="9"/>
      <c r="AA139" s="9"/>
      <c r="AB139" s="9"/>
      <c r="AC139" s="9"/>
      <c r="AD139" s="9"/>
      <c r="AE139" s="9"/>
      <c r="AF139" s="9"/>
      <c r="AG139" s="9"/>
      <c r="AH139" s="9"/>
      <c r="AI139" s="9"/>
      <c r="AJ139" s="9"/>
      <c r="AK139" s="9"/>
      <c r="AL139" s="11">
        <f t="shared" si="6"/>
        <v>0</v>
      </c>
      <c r="AM139" s="11">
        <f t="shared" si="7"/>
        <v>0</v>
      </c>
      <c r="AN139" s="47" t="e">
        <f t="shared" si="8"/>
        <v>#DIV/0!</v>
      </c>
    </row>
    <row r="140" spans="1:40" x14ac:dyDescent="0.25">
      <c r="A140" s="10">
        <v>139</v>
      </c>
      <c r="B140" s="11">
        <f>VLOOKUP($A140,Table2[[No]:[Date Student Last Attended Program
(mm/dd/yyyy)]],2,FALSE)</f>
        <v>0</v>
      </c>
      <c r="C140" s="11">
        <f>VLOOKUP($A140,Table2[[No]:[Date Student Last Attended Program
(mm/dd/yyyy)]],4,FALSE)</f>
        <v>0</v>
      </c>
      <c r="D140" s="11">
        <f>VLOOKUP($A140,Table2[[No]:[Date Student Last Attended Program
(mm/dd/yyyy)]],14,FALSE)</f>
        <v>0</v>
      </c>
      <c r="E140" s="207">
        <f>VLOOKUP($A140,Table2[[No]:[Date Student Last Attended Program
(mm/dd/yyyy)]],17,FALSE)</f>
        <v>0</v>
      </c>
      <c r="F140" s="207">
        <f>VLOOKUP($A140,Table2[[No]:[Date Student Last Attended Program
(mm/dd/yyyy)]],18,FALSE)</f>
        <v>0</v>
      </c>
      <c r="G140" s="209">
        <f>VLOOKUP($A140,Table2[[#All],[No]:[Which Group Does Student Participate In?
(optional)]],23,FALSE)</f>
        <v>0</v>
      </c>
      <c r="H140" s="29"/>
      <c r="I140" s="29"/>
      <c r="J140" s="29"/>
      <c r="K140" s="29"/>
      <c r="L140" s="29"/>
      <c r="M140" s="29"/>
      <c r="N140" s="29"/>
      <c r="O140" s="29"/>
      <c r="P140" s="29"/>
      <c r="Q140" s="29"/>
      <c r="R140" s="29"/>
      <c r="S140" s="9"/>
      <c r="T140" s="9"/>
      <c r="U140" s="9"/>
      <c r="V140" s="9"/>
      <c r="W140" s="9"/>
      <c r="X140" s="9"/>
      <c r="Y140" s="9"/>
      <c r="Z140" s="9"/>
      <c r="AA140" s="9"/>
      <c r="AB140" s="9"/>
      <c r="AC140" s="9"/>
      <c r="AD140" s="9"/>
      <c r="AE140" s="9"/>
      <c r="AF140" s="9"/>
      <c r="AG140" s="9"/>
      <c r="AH140" s="9"/>
      <c r="AI140" s="9"/>
      <c r="AJ140" s="9"/>
      <c r="AK140" s="9"/>
      <c r="AL140" s="11">
        <f t="shared" si="6"/>
        <v>0</v>
      </c>
      <c r="AM140" s="11">
        <f t="shared" si="7"/>
        <v>0</v>
      </c>
      <c r="AN140" s="47" t="e">
        <f t="shared" si="8"/>
        <v>#DIV/0!</v>
      </c>
    </row>
    <row r="141" spans="1:40" x14ac:dyDescent="0.25">
      <c r="A141" s="10">
        <v>140</v>
      </c>
      <c r="B141" s="11">
        <f>VLOOKUP($A141,Table2[[No]:[Date Student Last Attended Program
(mm/dd/yyyy)]],2,FALSE)</f>
        <v>0</v>
      </c>
      <c r="C141" s="11">
        <f>VLOOKUP($A141,Table2[[No]:[Date Student Last Attended Program
(mm/dd/yyyy)]],4,FALSE)</f>
        <v>0</v>
      </c>
      <c r="D141" s="11">
        <f>VLOOKUP($A141,Table2[[No]:[Date Student Last Attended Program
(mm/dd/yyyy)]],14,FALSE)</f>
        <v>0</v>
      </c>
      <c r="E141" s="207">
        <f>VLOOKUP($A141,Table2[[No]:[Date Student Last Attended Program
(mm/dd/yyyy)]],17,FALSE)</f>
        <v>0</v>
      </c>
      <c r="F141" s="207">
        <f>VLOOKUP($A141,Table2[[No]:[Date Student Last Attended Program
(mm/dd/yyyy)]],18,FALSE)</f>
        <v>0</v>
      </c>
      <c r="G141" s="209">
        <f>VLOOKUP($A141,Table2[[#All],[No]:[Which Group Does Student Participate In?
(optional)]],23,FALSE)</f>
        <v>0</v>
      </c>
      <c r="H141" s="29"/>
      <c r="I141" s="29"/>
      <c r="J141" s="29"/>
      <c r="K141" s="29"/>
      <c r="L141" s="29"/>
      <c r="M141" s="29"/>
      <c r="N141" s="29"/>
      <c r="O141" s="29"/>
      <c r="P141" s="29"/>
      <c r="Q141" s="29"/>
      <c r="R141" s="29"/>
      <c r="S141" s="9"/>
      <c r="T141" s="9"/>
      <c r="U141" s="9"/>
      <c r="V141" s="9"/>
      <c r="W141" s="9"/>
      <c r="X141" s="9"/>
      <c r="Y141" s="9"/>
      <c r="Z141" s="9"/>
      <c r="AA141" s="9"/>
      <c r="AB141" s="9"/>
      <c r="AC141" s="9"/>
      <c r="AD141" s="9"/>
      <c r="AE141" s="9"/>
      <c r="AF141" s="9"/>
      <c r="AG141" s="9"/>
      <c r="AH141" s="9"/>
      <c r="AI141" s="9"/>
      <c r="AJ141" s="9"/>
      <c r="AK141" s="9"/>
      <c r="AL141" s="11">
        <f t="shared" si="6"/>
        <v>0</v>
      </c>
      <c r="AM141" s="11">
        <f t="shared" si="7"/>
        <v>0</v>
      </c>
      <c r="AN141" s="47" t="e">
        <f t="shared" si="8"/>
        <v>#DIV/0!</v>
      </c>
    </row>
    <row r="142" spans="1:40" x14ac:dyDescent="0.25">
      <c r="A142" s="10">
        <v>141</v>
      </c>
      <c r="B142" s="11">
        <f>VLOOKUP($A142,Table2[[No]:[Date Student Last Attended Program
(mm/dd/yyyy)]],2,FALSE)</f>
        <v>0</v>
      </c>
      <c r="C142" s="11">
        <f>VLOOKUP($A142,Table2[[No]:[Date Student Last Attended Program
(mm/dd/yyyy)]],4,FALSE)</f>
        <v>0</v>
      </c>
      <c r="D142" s="11">
        <f>VLOOKUP($A142,Table2[[No]:[Date Student Last Attended Program
(mm/dd/yyyy)]],14,FALSE)</f>
        <v>0</v>
      </c>
      <c r="E142" s="207">
        <f>VLOOKUP($A142,Table2[[No]:[Date Student Last Attended Program
(mm/dd/yyyy)]],17,FALSE)</f>
        <v>0</v>
      </c>
      <c r="F142" s="207">
        <f>VLOOKUP($A142,Table2[[No]:[Date Student Last Attended Program
(mm/dd/yyyy)]],18,FALSE)</f>
        <v>0</v>
      </c>
      <c r="G142" s="209">
        <f>VLOOKUP($A142,Table2[[#All],[No]:[Which Group Does Student Participate In?
(optional)]],23,FALSE)</f>
        <v>0</v>
      </c>
      <c r="H142" s="29"/>
      <c r="I142" s="29"/>
      <c r="J142" s="29"/>
      <c r="K142" s="29"/>
      <c r="L142" s="29"/>
      <c r="M142" s="29"/>
      <c r="N142" s="29"/>
      <c r="O142" s="29"/>
      <c r="P142" s="29"/>
      <c r="Q142" s="29"/>
      <c r="R142" s="29"/>
      <c r="S142" s="9"/>
      <c r="T142" s="9"/>
      <c r="U142" s="9"/>
      <c r="V142" s="9"/>
      <c r="W142" s="9"/>
      <c r="X142" s="9"/>
      <c r="Y142" s="9"/>
      <c r="Z142" s="9"/>
      <c r="AA142" s="9"/>
      <c r="AB142" s="9"/>
      <c r="AC142" s="9"/>
      <c r="AD142" s="9"/>
      <c r="AE142" s="9"/>
      <c r="AF142" s="9"/>
      <c r="AG142" s="9"/>
      <c r="AH142" s="9"/>
      <c r="AI142" s="9"/>
      <c r="AJ142" s="9"/>
      <c r="AK142" s="9"/>
      <c r="AL142" s="11">
        <f t="shared" si="6"/>
        <v>0</v>
      </c>
      <c r="AM142" s="11">
        <f t="shared" si="7"/>
        <v>0</v>
      </c>
      <c r="AN142" s="47" t="e">
        <f t="shared" si="8"/>
        <v>#DIV/0!</v>
      </c>
    </row>
    <row r="143" spans="1:40" x14ac:dyDescent="0.25">
      <c r="A143" s="10">
        <v>142</v>
      </c>
      <c r="B143" s="11">
        <f>VLOOKUP($A143,Table2[[No]:[Date Student Last Attended Program
(mm/dd/yyyy)]],2,FALSE)</f>
        <v>0</v>
      </c>
      <c r="C143" s="11">
        <f>VLOOKUP($A143,Table2[[No]:[Date Student Last Attended Program
(mm/dd/yyyy)]],4,FALSE)</f>
        <v>0</v>
      </c>
      <c r="D143" s="11">
        <f>VLOOKUP($A143,Table2[[No]:[Date Student Last Attended Program
(mm/dd/yyyy)]],14,FALSE)</f>
        <v>0</v>
      </c>
      <c r="E143" s="207">
        <f>VLOOKUP($A143,Table2[[No]:[Date Student Last Attended Program
(mm/dd/yyyy)]],17,FALSE)</f>
        <v>0</v>
      </c>
      <c r="F143" s="207">
        <f>VLOOKUP($A143,Table2[[No]:[Date Student Last Attended Program
(mm/dd/yyyy)]],18,FALSE)</f>
        <v>0</v>
      </c>
      <c r="G143" s="209">
        <f>VLOOKUP($A143,Table2[[#All],[No]:[Which Group Does Student Participate In?
(optional)]],23,FALSE)</f>
        <v>0</v>
      </c>
      <c r="H143" s="29"/>
      <c r="I143" s="29"/>
      <c r="J143" s="29"/>
      <c r="K143" s="29"/>
      <c r="L143" s="29"/>
      <c r="M143" s="29"/>
      <c r="N143" s="29"/>
      <c r="O143" s="29"/>
      <c r="P143" s="29"/>
      <c r="Q143" s="29"/>
      <c r="R143" s="29"/>
      <c r="S143" s="9"/>
      <c r="T143" s="9"/>
      <c r="U143" s="9"/>
      <c r="V143" s="9"/>
      <c r="W143" s="9"/>
      <c r="X143" s="9"/>
      <c r="Y143" s="9"/>
      <c r="Z143" s="9"/>
      <c r="AA143" s="9"/>
      <c r="AB143" s="9"/>
      <c r="AC143" s="9"/>
      <c r="AD143" s="9"/>
      <c r="AE143" s="9"/>
      <c r="AF143" s="9"/>
      <c r="AG143" s="9"/>
      <c r="AH143" s="9"/>
      <c r="AI143" s="9"/>
      <c r="AJ143" s="9"/>
      <c r="AK143" s="9"/>
      <c r="AL143" s="11">
        <f t="shared" si="6"/>
        <v>0</v>
      </c>
      <c r="AM143" s="11">
        <f t="shared" si="7"/>
        <v>0</v>
      </c>
      <c r="AN143" s="47" t="e">
        <f t="shared" si="8"/>
        <v>#DIV/0!</v>
      </c>
    </row>
    <row r="144" spans="1:40" x14ac:dyDescent="0.25">
      <c r="A144" s="10">
        <v>143</v>
      </c>
      <c r="B144" s="11">
        <f>VLOOKUP($A144,Table2[[No]:[Date Student Last Attended Program
(mm/dd/yyyy)]],2,FALSE)</f>
        <v>0</v>
      </c>
      <c r="C144" s="11">
        <f>VLOOKUP($A144,Table2[[No]:[Date Student Last Attended Program
(mm/dd/yyyy)]],4,FALSE)</f>
        <v>0</v>
      </c>
      <c r="D144" s="11">
        <f>VLOOKUP($A144,Table2[[No]:[Date Student Last Attended Program
(mm/dd/yyyy)]],14,FALSE)</f>
        <v>0</v>
      </c>
      <c r="E144" s="207">
        <f>VLOOKUP($A144,Table2[[No]:[Date Student Last Attended Program
(mm/dd/yyyy)]],17,FALSE)</f>
        <v>0</v>
      </c>
      <c r="F144" s="207">
        <f>VLOOKUP($A144,Table2[[No]:[Date Student Last Attended Program
(mm/dd/yyyy)]],18,FALSE)</f>
        <v>0</v>
      </c>
      <c r="G144" s="209">
        <f>VLOOKUP($A144,Table2[[#All],[No]:[Which Group Does Student Participate In?
(optional)]],23,FALSE)</f>
        <v>0</v>
      </c>
      <c r="H144" s="29"/>
      <c r="I144" s="29"/>
      <c r="J144" s="29"/>
      <c r="K144" s="29"/>
      <c r="L144" s="29"/>
      <c r="M144" s="29"/>
      <c r="N144" s="29"/>
      <c r="O144" s="29"/>
      <c r="P144" s="29"/>
      <c r="Q144" s="29"/>
      <c r="R144" s="29"/>
      <c r="S144" s="9"/>
      <c r="T144" s="9"/>
      <c r="U144" s="9"/>
      <c r="V144" s="9"/>
      <c r="W144" s="9"/>
      <c r="X144" s="9"/>
      <c r="Y144" s="9"/>
      <c r="Z144" s="9"/>
      <c r="AA144" s="9"/>
      <c r="AB144" s="9"/>
      <c r="AC144" s="9"/>
      <c r="AD144" s="9"/>
      <c r="AE144" s="9"/>
      <c r="AF144" s="9"/>
      <c r="AG144" s="9"/>
      <c r="AH144" s="9"/>
      <c r="AI144" s="9"/>
      <c r="AJ144" s="9"/>
      <c r="AK144" s="9"/>
      <c r="AL144" s="11">
        <f t="shared" si="6"/>
        <v>0</v>
      </c>
      <c r="AM144" s="11">
        <f t="shared" si="7"/>
        <v>0</v>
      </c>
      <c r="AN144" s="47" t="e">
        <f t="shared" si="8"/>
        <v>#DIV/0!</v>
      </c>
    </row>
    <row r="145" spans="1:40" x14ac:dyDescent="0.25">
      <c r="A145" s="10">
        <v>144</v>
      </c>
      <c r="B145" s="11">
        <f>VLOOKUP($A145,Table2[[No]:[Date Student Last Attended Program
(mm/dd/yyyy)]],2,FALSE)</f>
        <v>0</v>
      </c>
      <c r="C145" s="11">
        <f>VLOOKUP($A145,Table2[[No]:[Date Student Last Attended Program
(mm/dd/yyyy)]],4,FALSE)</f>
        <v>0</v>
      </c>
      <c r="D145" s="11">
        <f>VLOOKUP($A145,Table2[[No]:[Date Student Last Attended Program
(mm/dd/yyyy)]],14,FALSE)</f>
        <v>0</v>
      </c>
      <c r="E145" s="207">
        <f>VLOOKUP($A145,Table2[[No]:[Date Student Last Attended Program
(mm/dd/yyyy)]],17,FALSE)</f>
        <v>0</v>
      </c>
      <c r="F145" s="207">
        <f>VLOOKUP($A145,Table2[[No]:[Date Student Last Attended Program
(mm/dd/yyyy)]],18,FALSE)</f>
        <v>0</v>
      </c>
      <c r="G145" s="209">
        <f>VLOOKUP($A145,Table2[[#All],[No]:[Which Group Does Student Participate In?
(optional)]],23,FALSE)</f>
        <v>0</v>
      </c>
      <c r="H145" s="29"/>
      <c r="I145" s="29"/>
      <c r="J145" s="29"/>
      <c r="K145" s="29"/>
      <c r="L145" s="29"/>
      <c r="M145" s="29"/>
      <c r="N145" s="29"/>
      <c r="O145" s="29"/>
      <c r="P145" s="29"/>
      <c r="Q145" s="29"/>
      <c r="R145" s="29"/>
      <c r="S145" s="9"/>
      <c r="T145" s="9"/>
      <c r="U145" s="9"/>
      <c r="V145" s="9"/>
      <c r="W145" s="9"/>
      <c r="X145" s="9"/>
      <c r="Y145" s="9"/>
      <c r="Z145" s="9"/>
      <c r="AA145" s="9"/>
      <c r="AB145" s="9"/>
      <c r="AC145" s="9"/>
      <c r="AD145" s="9"/>
      <c r="AE145" s="9"/>
      <c r="AF145" s="9"/>
      <c r="AG145" s="9"/>
      <c r="AH145" s="9"/>
      <c r="AI145" s="9"/>
      <c r="AJ145" s="9"/>
      <c r="AK145" s="9"/>
      <c r="AL145" s="11">
        <f t="shared" si="6"/>
        <v>0</v>
      </c>
      <c r="AM145" s="11">
        <f t="shared" si="7"/>
        <v>0</v>
      </c>
      <c r="AN145" s="47" t="e">
        <f t="shared" si="8"/>
        <v>#DIV/0!</v>
      </c>
    </row>
    <row r="146" spans="1:40" x14ac:dyDescent="0.25">
      <c r="A146" s="10">
        <v>145</v>
      </c>
      <c r="B146" s="11">
        <f>VLOOKUP($A146,Table2[[No]:[Date Student Last Attended Program
(mm/dd/yyyy)]],2,FALSE)</f>
        <v>0</v>
      </c>
      <c r="C146" s="11">
        <f>VLOOKUP($A146,Table2[[No]:[Date Student Last Attended Program
(mm/dd/yyyy)]],4,FALSE)</f>
        <v>0</v>
      </c>
      <c r="D146" s="11">
        <f>VLOOKUP($A146,Table2[[No]:[Date Student Last Attended Program
(mm/dd/yyyy)]],14,FALSE)</f>
        <v>0</v>
      </c>
      <c r="E146" s="207">
        <f>VLOOKUP($A146,Table2[[No]:[Date Student Last Attended Program
(mm/dd/yyyy)]],17,FALSE)</f>
        <v>0</v>
      </c>
      <c r="F146" s="207">
        <f>VLOOKUP($A146,Table2[[No]:[Date Student Last Attended Program
(mm/dd/yyyy)]],18,FALSE)</f>
        <v>0</v>
      </c>
      <c r="G146" s="209">
        <f>VLOOKUP($A146,Table2[[#All],[No]:[Which Group Does Student Participate In?
(optional)]],23,FALSE)</f>
        <v>0</v>
      </c>
      <c r="H146" s="29"/>
      <c r="I146" s="29"/>
      <c r="J146" s="29"/>
      <c r="K146" s="29"/>
      <c r="L146" s="29"/>
      <c r="M146" s="29"/>
      <c r="N146" s="29"/>
      <c r="O146" s="29"/>
      <c r="P146" s="29"/>
      <c r="Q146" s="29"/>
      <c r="R146" s="29"/>
      <c r="S146" s="9"/>
      <c r="T146" s="9"/>
      <c r="U146" s="9"/>
      <c r="V146" s="9"/>
      <c r="W146" s="9"/>
      <c r="X146" s="9"/>
      <c r="Y146" s="9"/>
      <c r="Z146" s="9"/>
      <c r="AA146" s="9"/>
      <c r="AB146" s="9"/>
      <c r="AC146" s="9"/>
      <c r="AD146" s="9"/>
      <c r="AE146" s="9"/>
      <c r="AF146" s="9"/>
      <c r="AG146" s="9"/>
      <c r="AH146" s="9"/>
      <c r="AI146" s="9"/>
      <c r="AJ146" s="9"/>
      <c r="AK146" s="9"/>
      <c r="AL146" s="11">
        <f t="shared" si="6"/>
        <v>0</v>
      </c>
      <c r="AM146" s="11">
        <f t="shared" si="7"/>
        <v>0</v>
      </c>
      <c r="AN146" s="47" t="e">
        <f t="shared" si="8"/>
        <v>#DIV/0!</v>
      </c>
    </row>
    <row r="147" spans="1:40" x14ac:dyDescent="0.25">
      <c r="A147" s="10">
        <v>146</v>
      </c>
      <c r="B147" s="11">
        <f>VLOOKUP($A147,Table2[[No]:[Date Student Last Attended Program
(mm/dd/yyyy)]],2,FALSE)</f>
        <v>0</v>
      </c>
      <c r="C147" s="11">
        <f>VLOOKUP($A147,Table2[[No]:[Date Student Last Attended Program
(mm/dd/yyyy)]],4,FALSE)</f>
        <v>0</v>
      </c>
      <c r="D147" s="11">
        <f>VLOOKUP($A147,Table2[[No]:[Date Student Last Attended Program
(mm/dd/yyyy)]],14,FALSE)</f>
        <v>0</v>
      </c>
      <c r="E147" s="207">
        <f>VLOOKUP($A147,Table2[[No]:[Date Student Last Attended Program
(mm/dd/yyyy)]],17,FALSE)</f>
        <v>0</v>
      </c>
      <c r="F147" s="207">
        <f>VLOOKUP($A147,Table2[[No]:[Date Student Last Attended Program
(mm/dd/yyyy)]],18,FALSE)</f>
        <v>0</v>
      </c>
      <c r="G147" s="209">
        <f>VLOOKUP($A147,Table2[[#All],[No]:[Which Group Does Student Participate In?
(optional)]],23,FALSE)</f>
        <v>0</v>
      </c>
      <c r="H147" s="29"/>
      <c r="I147" s="29"/>
      <c r="J147" s="29"/>
      <c r="K147" s="29"/>
      <c r="L147" s="29"/>
      <c r="M147" s="29"/>
      <c r="N147" s="29"/>
      <c r="O147" s="29"/>
      <c r="P147" s="29"/>
      <c r="Q147" s="29"/>
      <c r="R147" s="29"/>
      <c r="S147" s="9"/>
      <c r="T147" s="9"/>
      <c r="U147" s="9"/>
      <c r="V147" s="9"/>
      <c r="W147" s="9"/>
      <c r="X147" s="9"/>
      <c r="Y147" s="9"/>
      <c r="Z147" s="9"/>
      <c r="AA147" s="9"/>
      <c r="AB147" s="9"/>
      <c r="AC147" s="9"/>
      <c r="AD147" s="9"/>
      <c r="AE147" s="9"/>
      <c r="AF147" s="9"/>
      <c r="AG147" s="9"/>
      <c r="AH147" s="9"/>
      <c r="AI147" s="9"/>
      <c r="AJ147" s="9"/>
      <c r="AK147" s="9"/>
      <c r="AL147" s="11">
        <f t="shared" si="6"/>
        <v>0</v>
      </c>
      <c r="AM147" s="11">
        <f t="shared" si="7"/>
        <v>0</v>
      </c>
      <c r="AN147" s="47" t="e">
        <f t="shared" si="8"/>
        <v>#DIV/0!</v>
      </c>
    </row>
    <row r="148" spans="1:40" x14ac:dyDescent="0.25">
      <c r="A148" s="10">
        <v>147</v>
      </c>
      <c r="B148" s="11">
        <f>VLOOKUP($A148,Table2[[No]:[Date Student Last Attended Program
(mm/dd/yyyy)]],2,FALSE)</f>
        <v>0</v>
      </c>
      <c r="C148" s="11">
        <f>VLOOKUP($A148,Table2[[No]:[Date Student Last Attended Program
(mm/dd/yyyy)]],4,FALSE)</f>
        <v>0</v>
      </c>
      <c r="D148" s="11">
        <f>VLOOKUP($A148,Table2[[No]:[Date Student Last Attended Program
(mm/dd/yyyy)]],14,FALSE)</f>
        <v>0</v>
      </c>
      <c r="E148" s="207">
        <f>VLOOKUP($A148,Table2[[No]:[Date Student Last Attended Program
(mm/dd/yyyy)]],17,FALSE)</f>
        <v>0</v>
      </c>
      <c r="F148" s="207">
        <f>VLOOKUP($A148,Table2[[No]:[Date Student Last Attended Program
(mm/dd/yyyy)]],18,FALSE)</f>
        <v>0</v>
      </c>
      <c r="G148" s="209">
        <f>VLOOKUP($A148,Table2[[#All],[No]:[Which Group Does Student Participate In?
(optional)]],23,FALSE)</f>
        <v>0</v>
      </c>
      <c r="H148" s="29"/>
      <c r="I148" s="29"/>
      <c r="J148" s="29"/>
      <c r="K148" s="29"/>
      <c r="L148" s="29"/>
      <c r="M148" s="29"/>
      <c r="N148" s="29"/>
      <c r="O148" s="29"/>
      <c r="P148" s="29"/>
      <c r="Q148" s="29"/>
      <c r="R148" s="29"/>
      <c r="S148" s="9"/>
      <c r="T148" s="9"/>
      <c r="U148" s="9"/>
      <c r="V148" s="9"/>
      <c r="W148" s="9"/>
      <c r="X148" s="9"/>
      <c r="Y148" s="9"/>
      <c r="Z148" s="9"/>
      <c r="AA148" s="9"/>
      <c r="AB148" s="9"/>
      <c r="AC148" s="9"/>
      <c r="AD148" s="9"/>
      <c r="AE148" s="9"/>
      <c r="AF148" s="9"/>
      <c r="AG148" s="9"/>
      <c r="AH148" s="9"/>
      <c r="AI148" s="9"/>
      <c r="AJ148" s="9"/>
      <c r="AK148" s="9"/>
      <c r="AL148" s="11">
        <f t="shared" si="6"/>
        <v>0</v>
      </c>
      <c r="AM148" s="11">
        <f t="shared" si="7"/>
        <v>0</v>
      </c>
      <c r="AN148" s="47" t="e">
        <f t="shared" si="8"/>
        <v>#DIV/0!</v>
      </c>
    </row>
    <row r="149" spans="1:40" x14ac:dyDescent="0.25">
      <c r="A149" s="10">
        <v>148</v>
      </c>
      <c r="B149" s="11">
        <f>VLOOKUP($A149,Table2[[No]:[Date Student Last Attended Program
(mm/dd/yyyy)]],2,FALSE)</f>
        <v>0</v>
      </c>
      <c r="C149" s="11">
        <f>VLOOKUP($A149,Table2[[No]:[Date Student Last Attended Program
(mm/dd/yyyy)]],4,FALSE)</f>
        <v>0</v>
      </c>
      <c r="D149" s="11">
        <f>VLOOKUP($A149,Table2[[No]:[Date Student Last Attended Program
(mm/dd/yyyy)]],14,FALSE)</f>
        <v>0</v>
      </c>
      <c r="E149" s="207">
        <f>VLOOKUP($A149,Table2[[No]:[Date Student Last Attended Program
(mm/dd/yyyy)]],17,FALSE)</f>
        <v>0</v>
      </c>
      <c r="F149" s="207">
        <f>VLOOKUP($A149,Table2[[No]:[Date Student Last Attended Program
(mm/dd/yyyy)]],18,FALSE)</f>
        <v>0</v>
      </c>
      <c r="G149" s="209">
        <f>VLOOKUP($A149,Table2[[#All],[No]:[Which Group Does Student Participate In?
(optional)]],23,FALSE)</f>
        <v>0</v>
      </c>
      <c r="H149" s="29"/>
      <c r="I149" s="29"/>
      <c r="J149" s="29"/>
      <c r="K149" s="29"/>
      <c r="L149" s="29"/>
      <c r="M149" s="29"/>
      <c r="N149" s="29"/>
      <c r="O149" s="29"/>
      <c r="P149" s="29"/>
      <c r="Q149" s="29"/>
      <c r="R149" s="29"/>
      <c r="S149" s="9"/>
      <c r="T149" s="9"/>
      <c r="U149" s="9"/>
      <c r="V149" s="9"/>
      <c r="W149" s="9"/>
      <c r="X149" s="9"/>
      <c r="Y149" s="9"/>
      <c r="Z149" s="9"/>
      <c r="AA149" s="9"/>
      <c r="AB149" s="9"/>
      <c r="AC149" s="9"/>
      <c r="AD149" s="9"/>
      <c r="AE149" s="9"/>
      <c r="AF149" s="9"/>
      <c r="AG149" s="9"/>
      <c r="AH149" s="9"/>
      <c r="AI149" s="9"/>
      <c r="AJ149" s="9"/>
      <c r="AK149" s="9"/>
      <c r="AL149" s="11">
        <f t="shared" si="6"/>
        <v>0</v>
      </c>
      <c r="AM149" s="11">
        <f t="shared" si="7"/>
        <v>0</v>
      </c>
      <c r="AN149" s="47" t="e">
        <f t="shared" si="8"/>
        <v>#DIV/0!</v>
      </c>
    </row>
    <row r="150" spans="1:40" x14ac:dyDescent="0.25">
      <c r="A150" s="10">
        <v>149</v>
      </c>
      <c r="B150" s="11">
        <f>VLOOKUP($A150,Table2[[No]:[Date Student Last Attended Program
(mm/dd/yyyy)]],2,FALSE)</f>
        <v>0</v>
      </c>
      <c r="C150" s="11">
        <f>VLOOKUP($A150,Table2[[No]:[Date Student Last Attended Program
(mm/dd/yyyy)]],4,FALSE)</f>
        <v>0</v>
      </c>
      <c r="D150" s="11">
        <f>VLOOKUP($A150,Table2[[No]:[Date Student Last Attended Program
(mm/dd/yyyy)]],14,FALSE)</f>
        <v>0</v>
      </c>
      <c r="E150" s="207">
        <f>VLOOKUP($A150,Table2[[No]:[Date Student Last Attended Program
(mm/dd/yyyy)]],17,FALSE)</f>
        <v>0</v>
      </c>
      <c r="F150" s="207">
        <f>VLOOKUP($A150,Table2[[No]:[Date Student Last Attended Program
(mm/dd/yyyy)]],18,FALSE)</f>
        <v>0</v>
      </c>
      <c r="G150" s="209">
        <f>VLOOKUP($A150,Table2[[#All],[No]:[Which Group Does Student Participate In?
(optional)]],23,FALSE)</f>
        <v>0</v>
      </c>
      <c r="H150" s="29"/>
      <c r="I150" s="29"/>
      <c r="J150" s="29"/>
      <c r="K150" s="29"/>
      <c r="L150" s="29"/>
      <c r="M150" s="29"/>
      <c r="N150" s="29"/>
      <c r="O150" s="29"/>
      <c r="P150" s="29"/>
      <c r="Q150" s="29"/>
      <c r="R150" s="29"/>
      <c r="S150" s="9"/>
      <c r="T150" s="9"/>
      <c r="U150" s="9"/>
      <c r="V150" s="9"/>
      <c r="W150" s="9"/>
      <c r="X150" s="9"/>
      <c r="Y150" s="9"/>
      <c r="Z150" s="9"/>
      <c r="AA150" s="9"/>
      <c r="AB150" s="9"/>
      <c r="AC150" s="9"/>
      <c r="AD150" s="9"/>
      <c r="AE150" s="9"/>
      <c r="AF150" s="9"/>
      <c r="AG150" s="9"/>
      <c r="AH150" s="9"/>
      <c r="AI150" s="9"/>
      <c r="AJ150" s="9"/>
      <c r="AK150" s="9"/>
      <c r="AL150" s="11">
        <f t="shared" si="6"/>
        <v>0</v>
      </c>
      <c r="AM150" s="11">
        <f t="shared" si="7"/>
        <v>0</v>
      </c>
      <c r="AN150" s="47" t="e">
        <f t="shared" si="8"/>
        <v>#DIV/0!</v>
      </c>
    </row>
    <row r="151" spans="1:40" x14ac:dyDescent="0.25">
      <c r="A151" s="10">
        <v>150</v>
      </c>
      <c r="B151" s="11">
        <f>VLOOKUP($A151,Table2[[No]:[Date Student Last Attended Program
(mm/dd/yyyy)]],2,FALSE)</f>
        <v>0</v>
      </c>
      <c r="C151" s="11">
        <f>VLOOKUP($A151,Table2[[No]:[Date Student Last Attended Program
(mm/dd/yyyy)]],4,FALSE)</f>
        <v>0</v>
      </c>
      <c r="D151" s="11">
        <f>VLOOKUP($A151,Table2[[No]:[Date Student Last Attended Program
(mm/dd/yyyy)]],14,FALSE)</f>
        <v>0</v>
      </c>
      <c r="E151" s="207">
        <f>VLOOKUP($A151,Table2[[No]:[Date Student Last Attended Program
(mm/dd/yyyy)]],17,FALSE)</f>
        <v>0</v>
      </c>
      <c r="F151" s="207">
        <f>VLOOKUP($A151,Table2[[No]:[Date Student Last Attended Program
(mm/dd/yyyy)]],18,FALSE)</f>
        <v>0</v>
      </c>
      <c r="G151" s="209">
        <f>VLOOKUP($A151,Table2[[#All],[No]:[Which Group Does Student Participate In?
(optional)]],23,FALSE)</f>
        <v>0</v>
      </c>
      <c r="H151" s="29"/>
      <c r="I151" s="29"/>
      <c r="J151" s="29"/>
      <c r="K151" s="29"/>
      <c r="L151" s="29"/>
      <c r="M151" s="29"/>
      <c r="N151" s="29"/>
      <c r="O151" s="29"/>
      <c r="P151" s="29"/>
      <c r="Q151" s="29"/>
      <c r="R151" s="29"/>
      <c r="S151" s="9"/>
      <c r="T151" s="9"/>
      <c r="U151" s="9"/>
      <c r="V151" s="9"/>
      <c r="W151" s="9"/>
      <c r="X151" s="9"/>
      <c r="Y151" s="9"/>
      <c r="Z151" s="9"/>
      <c r="AA151" s="9"/>
      <c r="AB151" s="9"/>
      <c r="AC151" s="9"/>
      <c r="AD151" s="9"/>
      <c r="AE151" s="9"/>
      <c r="AF151" s="9"/>
      <c r="AG151" s="9"/>
      <c r="AH151" s="9"/>
      <c r="AI151" s="9"/>
      <c r="AJ151" s="9"/>
      <c r="AK151" s="9"/>
      <c r="AL151" s="11">
        <f t="shared" si="6"/>
        <v>0</v>
      </c>
      <c r="AM151" s="11">
        <f t="shared" si="7"/>
        <v>0</v>
      </c>
      <c r="AN151" s="47" t="e">
        <f t="shared" si="8"/>
        <v>#DIV/0!</v>
      </c>
    </row>
    <row r="152" spans="1:40" x14ac:dyDescent="0.25">
      <c r="A152" s="10">
        <v>151</v>
      </c>
      <c r="B152" s="11">
        <f>VLOOKUP($A152,Table2[[No]:[Date Student Last Attended Program
(mm/dd/yyyy)]],2,FALSE)</f>
        <v>0</v>
      </c>
      <c r="C152" s="11">
        <f>VLOOKUP($A152,Table2[[No]:[Date Student Last Attended Program
(mm/dd/yyyy)]],4,FALSE)</f>
        <v>0</v>
      </c>
      <c r="D152" s="11">
        <f>VLOOKUP($A152,Table2[[No]:[Date Student Last Attended Program
(mm/dd/yyyy)]],14,FALSE)</f>
        <v>0</v>
      </c>
      <c r="E152" s="207">
        <f>VLOOKUP($A152,Table2[[No]:[Date Student Last Attended Program
(mm/dd/yyyy)]],17,FALSE)</f>
        <v>0</v>
      </c>
      <c r="F152" s="207">
        <f>VLOOKUP($A152,Table2[[No]:[Date Student Last Attended Program
(mm/dd/yyyy)]],18,FALSE)</f>
        <v>0</v>
      </c>
      <c r="G152" s="209">
        <f>VLOOKUP($A152,Table2[[#All],[No]:[Which Group Does Student Participate In?
(optional)]],23,FALSE)</f>
        <v>0</v>
      </c>
      <c r="H152" s="29"/>
      <c r="I152" s="29"/>
      <c r="J152" s="29"/>
      <c r="K152" s="29"/>
      <c r="L152" s="29"/>
      <c r="M152" s="29"/>
      <c r="N152" s="29"/>
      <c r="O152" s="29"/>
      <c r="P152" s="29"/>
      <c r="Q152" s="29"/>
      <c r="R152" s="29"/>
      <c r="S152" s="9"/>
      <c r="T152" s="9"/>
      <c r="U152" s="9"/>
      <c r="V152" s="9"/>
      <c r="W152" s="9"/>
      <c r="X152" s="9"/>
      <c r="Y152" s="9"/>
      <c r="Z152" s="9"/>
      <c r="AA152" s="9"/>
      <c r="AB152" s="9"/>
      <c r="AC152" s="9"/>
      <c r="AD152" s="9"/>
      <c r="AE152" s="9"/>
      <c r="AF152" s="9"/>
      <c r="AG152" s="9"/>
      <c r="AH152" s="9"/>
      <c r="AI152" s="9"/>
      <c r="AJ152" s="9"/>
      <c r="AK152" s="9"/>
      <c r="AL152" s="11">
        <f t="shared" si="6"/>
        <v>0</v>
      </c>
      <c r="AM152" s="11">
        <f t="shared" si="7"/>
        <v>0</v>
      </c>
      <c r="AN152" s="47" t="e">
        <f t="shared" si="8"/>
        <v>#DIV/0!</v>
      </c>
    </row>
    <row r="153" spans="1:40" x14ac:dyDescent="0.25">
      <c r="A153" s="10">
        <v>152</v>
      </c>
      <c r="B153" s="11">
        <f>VLOOKUP($A153,Table2[[No]:[Date Student Last Attended Program
(mm/dd/yyyy)]],2,FALSE)</f>
        <v>0</v>
      </c>
      <c r="C153" s="11">
        <f>VLOOKUP($A153,Table2[[No]:[Date Student Last Attended Program
(mm/dd/yyyy)]],4,FALSE)</f>
        <v>0</v>
      </c>
      <c r="D153" s="11">
        <f>VLOOKUP($A153,Table2[[No]:[Date Student Last Attended Program
(mm/dd/yyyy)]],14,FALSE)</f>
        <v>0</v>
      </c>
      <c r="E153" s="207">
        <f>VLOOKUP($A153,Table2[[No]:[Date Student Last Attended Program
(mm/dd/yyyy)]],17,FALSE)</f>
        <v>0</v>
      </c>
      <c r="F153" s="207">
        <f>VLOOKUP($A153,Table2[[No]:[Date Student Last Attended Program
(mm/dd/yyyy)]],18,FALSE)</f>
        <v>0</v>
      </c>
      <c r="G153" s="209">
        <f>VLOOKUP($A153,Table2[[#All],[No]:[Which Group Does Student Participate In?
(optional)]],23,FALSE)</f>
        <v>0</v>
      </c>
      <c r="H153" s="29"/>
      <c r="I153" s="29"/>
      <c r="J153" s="29"/>
      <c r="K153" s="29"/>
      <c r="L153" s="29"/>
      <c r="M153" s="29"/>
      <c r="N153" s="29"/>
      <c r="O153" s="29"/>
      <c r="P153" s="29"/>
      <c r="Q153" s="29"/>
      <c r="R153" s="29"/>
      <c r="S153" s="9"/>
      <c r="T153" s="9"/>
      <c r="U153" s="9"/>
      <c r="V153" s="9"/>
      <c r="W153" s="9"/>
      <c r="X153" s="9"/>
      <c r="Y153" s="9"/>
      <c r="Z153" s="9"/>
      <c r="AA153" s="9"/>
      <c r="AB153" s="9"/>
      <c r="AC153" s="9"/>
      <c r="AD153" s="9"/>
      <c r="AE153" s="9"/>
      <c r="AF153" s="9"/>
      <c r="AG153" s="9"/>
      <c r="AH153" s="9"/>
      <c r="AI153" s="9"/>
      <c r="AJ153" s="9"/>
      <c r="AK153" s="9"/>
      <c r="AL153" s="11">
        <f t="shared" si="6"/>
        <v>0</v>
      </c>
      <c r="AM153" s="11">
        <f t="shared" si="7"/>
        <v>0</v>
      </c>
      <c r="AN153" s="47" t="e">
        <f t="shared" si="8"/>
        <v>#DIV/0!</v>
      </c>
    </row>
    <row r="154" spans="1:40" x14ac:dyDescent="0.25">
      <c r="A154" s="10">
        <v>153</v>
      </c>
      <c r="B154" s="11">
        <f>VLOOKUP($A154,Table2[[No]:[Date Student Last Attended Program
(mm/dd/yyyy)]],2,FALSE)</f>
        <v>0</v>
      </c>
      <c r="C154" s="11">
        <f>VLOOKUP($A154,Table2[[No]:[Date Student Last Attended Program
(mm/dd/yyyy)]],4,FALSE)</f>
        <v>0</v>
      </c>
      <c r="D154" s="11">
        <f>VLOOKUP($A154,Table2[[No]:[Date Student Last Attended Program
(mm/dd/yyyy)]],14,FALSE)</f>
        <v>0</v>
      </c>
      <c r="E154" s="207">
        <f>VLOOKUP($A154,Table2[[No]:[Date Student Last Attended Program
(mm/dd/yyyy)]],17,FALSE)</f>
        <v>0</v>
      </c>
      <c r="F154" s="207">
        <f>VLOOKUP($A154,Table2[[No]:[Date Student Last Attended Program
(mm/dd/yyyy)]],18,FALSE)</f>
        <v>0</v>
      </c>
      <c r="G154" s="209">
        <f>VLOOKUP($A154,Table2[[#All],[No]:[Which Group Does Student Participate In?
(optional)]],23,FALSE)</f>
        <v>0</v>
      </c>
      <c r="H154" s="29"/>
      <c r="I154" s="29"/>
      <c r="J154" s="29"/>
      <c r="K154" s="29"/>
      <c r="L154" s="29"/>
      <c r="M154" s="29"/>
      <c r="N154" s="29"/>
      <c r="O154" s="29"/>
      <c r="P154" s="29"/>
      <c r="Q154" s="29"/>
      <c r="R154" s="29"/>
      <c r="S154" s="9"/>
      <c r="T154" s="9"/>
      <c r="U154" s="9"/>
      <c r="V154" s="9"/>
      <c r="W154" s="9"/>
      <c r="X154" s="9"/>
      <c r="Y154" s="9"/>
      <c r="Z154" s="9"/>
      <c r="AA154" s="9"/>
      <c r="AB154" s="9"/>
      <c r="AC154" s="9"/>
      <c r="AD154" s="9"/>
      <c r="AE154" s="9"/>
      <c r="AF154" s="9"/>
      <c r="AG154" s="9"/>
      <c r="AH154" s="9"/>
      <c r="AI154" s="9"/>
      <c r="AJ154" s="9"/>
      <c r="AK154" s="9"/>
      <c r="AL154" s="11">
        <f t="shared" si="6"/>
        <v>0</v>
      </c>
      <c r="AM154" s="11">
        <f t="shared" si="7"/>
        <v>0</v>
      </c>
      <c r="AN154" s="47" t="e">
        <f t="shared" si="8"/>
        <v>#DIV/0!</v>
      </c>
    </row>
    <row r="155" spans="1:40" x14ac:dyDescent="0.25">
      <c r="A155" s="10">
        <v>154</v>
      </c>
      <c r="B155" s="11">
        <f>VLOOKUP($A155,Table2[[No]:[Date Student Last Attended Program
(mm/dd/yyyy)]],2,FALSE)</f>
        <v>0</v>
      </c>
      <c r="C155" s="11">
        <f>VLOOKUP($A155,Table2[[No]:[Date Student Last Attended Program
(mm/dd/yyyy)]],4,FALSE)</f>
        <v>0</v>
      </c>
      <c r="D155" s="11">
        <f>VLOOKUP($A155,Table2[[No]:[Date Student Last Attended Program
(mm/dd/yyyy)]],14,FALSE)</f>
        <v>0</v>
      </c>
      <c r="E155" s="207">
        <f>VLOOKUP($A155,Table2[[No]:[Date Student Last Attended Program
(mm/dd/yyyy)]],17,FALSE)</f>
        <v>0</v>
      </c>
      <c r="F155" s="207">
        <f>VLOOKUP($A155,Table2[[No]:[Date Student Last Attended Program
(mm/dd/yyyy)]],18,FALSE)</f>
        <v>0</v>
      </c>
      <c r="G155" s="209">
        <f>VLOOKUP($A155,Table2[[#All],[No]:[Which Group Does Student Participate In?
(optional)]],23,FALSE)</f>
        <v>0</v>
      </c>
      <c r="H155" s="29"/>
      <c r="I155" s="29"/>
      <c r="J155" s="29"/>
      <c r="K155" s="29"/>
      <c r="L155" s="29"/>
      <c r="M155" s="29"/>
      <c r="N155" s="29"/>
      <c r="O155" s="29"/>
      <c r="P155" s="29"/>
      <c r="Q155" s="29"/>
      <c r="R155" s="29"/>
      <c r="S155" s="9"/>
      <c r="T155" s="9"/>
      <c r="U155" s="9"/>
      <c r="V155" s="9"/>
      <c r="W155" s="9"/>
      <c r="X155" s="9"/>
      <c r="Y155" s="9"/>
      <c r="Z155" s="9"/>
      <c r="AA155" s="9"/>
      <c r="AB155" s="9"/>
      <c r="AC155" s="9"/>
      <c r="AD155" s="9"/>
      <c r="AE155" s="9"/>
      <c r="AF155" s="9"/>
      <c r="AG155" s="9"/>
      <c r="AH155" s="9"/>
      <c r="AI155" s="9"/>
      <c r="AJ155" s="9"/>
      <c r="AK155" s="9"/>
      <c r="AL155" s="11">
        <f t="shared" si="6"/>
        <v>0</v>
      </c>
      <c r="AM155" s="11">
        <f t="shared" si="7"/>
        <v>0</v>
      </c>
      <c r="AN155" s="47" t="e">
        <f t="shared" si="8"/>
        <v>#DIV/0!</v>
      </c>
    </row>
    <row r="156" spans="1:40" x14ac:dyDescent="0.25">
      <c r="A156" s="10">
        <v>155</v>
      </c>
      <c r="B156" s="11">
        <f>VLOOKUP($A156,Table2[[No]:[Date Student Last Attended Program
(mm/dd/yyyy)]],2,FALSE)</f>
        <v>0</v>
      </c>
      <c r="C156" s="11">
        <f>VLOOKUP($A156,Table2[[No]:[Date Student Last Attended Program
(mm/dd/yyyy)]],4,FALSE)</f>
        <v>0</v>
      </c>
      <c r="D156" s="11">
        <f>VLOOKUP($A156,Table2[[No]:[Date Student Last Attended Program
(mm/dd/yyyy)]],14,FALSE)</f>
        <v>0</v>
      </c>
      <c r="E156" s="207">
        <f>VLOOKUP($A156,Table2[[No]:[Date Student Last Attended Program
(mm/dd/yyyy)]],17,FALSE)</f>
        <v>0</v>
      </c>
      <c r="F156" s="207">
        <f>VLOOKUP($A156,Table2[[No]:[Date Student Last Attended Program
(mm/dd/yyyy)]],18,FALSE)</f>
        <v>0</v>
      </c>
      <c r="G156" s="209">
        <f>VLOOKUP($A156,Table2[[#All],[No]:[Which Group Does Student Participate In?
(optional)]],23,FALSE)</f>
        <v>0</v>
      </c>
      <c r="H156" s="29"/>
      <c r="I156" s="29"/>
      <c r="J156" s="29"/>
      <c r="K156" s="29"/>
      <c r="L156" s="29"/>
      <c r="M156" s="29"/>
      <c r="N156" s="29"/>
      <c r="O156" s="29"/>
      <c r="P156" s="29"/>
      <c r="Q156" s="29"/>
      <c r="R156" s="29"/>
      <c r="S156" s="9"/>
      <c r="T156" s="9"/>
      <c r="U156" s="9"/>
      <c r="V156" s="9"/>
      <c r="W156" s="9"/>
      <c r="X156" s="9"/>
      <c r="Y156" s="9"/>
      <c r="Z156" s="9"/>
      <c r="AA156" s="9"/>
      <c r="AB156" s="9"/>
      <c r="AC156" s="9"/>
      <c r="AD156" s="9"/>
      <c r="AE156" s="9"/>
      <c r="AF156" s="9"/>
      <c r="AG156" s="9"/>
      <c r="AH156" s="9"/>
      <c r="AI156" s="9"/>
      <c r="AJ156" s="9"/>
      <c r="AK156" s="9"/>
      <c r="AL156" s="11">
        <f t="shared" si="6"/>
        <v>0</v>
      </c>
      <c r="AM156" s="11">
        <f t="shared" si="7"/>
        <v>0</v>
      </c>
      <c r="AN156" s="47" t="e">
        <f t="shared" si="8"/>
        <v>#DIV/0!</v>
      </c>
    </row>
    <row r="157" spans="1:40" x14ac:dyDescent="0.25">
      <c r="A157" s="10">
        <v>156</v>
      </c>
      <c r="B157" s="11">
        <f>VLOOKUP($A157,Table2[[No]:[Date Student Last Attended Program
(mm/dd/yyyy)]],2,FALSE)</f>
        <v>0</v>
      </c>
      <c r="C157" s="11">
        <f>VLOOKUP($A157,Table2[[No]:[Date Student Last Attended Program
(mm/dd/yyyy)]],4,FALSE)</f>
        <v>0</v>
      </c>
      <c r="D157" s="11">
        <f>VLOOKUP($A157,Table2[[No]:[Date Student Last Attended Program
(mm/dd/yyyy)]],14,FALSE)</f>
        <v>0</v>
      </c>
      <c r="E157" s="207">
        <f>VLOOKUP($A157,Table2[[No]:[Date Student Last Attended Program
(mm/dd/yyyy)]],17,FALSE)</f>
        <v>0</v>
      </c>
      <c r="F157" s="207">
        <f>VLOOKUP($A157,Table2[[No]:[Date Student Last Attended Program
(mm/dd/yyyy)]],18,FALSE)</f>
        <v>0</v>
      </c>
      <c r="G157" s="209">
        <f>VLOOKUP($A157,Table2[[#All],[No]:[Which Group Does Student Participate In?
(optional)]],23,FALSE)</f>
        <v>0</v>
      </c>
      <c r="H157" s="29"/>
      <c r="I157" s="29"/>
      <c r="J157" s="29"/>
      <c r="K157" s="29"/>
      <c r="L157" s="29"/>
      <c r="M157" s="29"/>
      <c r="N157" s="29"/>
      <c r="O157" s="29"/>
      <c r="P157" s="29"/>
      <c r="Q157" s="29"/>
      <c r="R157" s="29"/>
      <c r="S157" s="9"/>
      <c r="T157" s="9"/>
      <c r="U157" s="9"/>
      <c r="V157" s="9"/>
      <c r="W157" s="9"/>
      <c r="X157" s="9"/>
      <c r="Y157" s="9"/>
      <c r="Z157" s="9"/>
      <c r="AA157" s="9"/>
      <c r="AB157" s="9"/>
      <c r="AC157" s="9"/>
      <c r="AD157" s="9"/>
      <c r="AE157" s="9"/>
      <c r="AF157" s="9"/>
      <c r="AG157" s="9"/>
      <c r="AH157" s="9"/>
      <c r="AI157" s="9"/>
      <c r="AJ157" s="9"/>
      <c r="AK157" s="9"/>
      <c r="AL157" s="11">
        <f t="shared" si="6"/>
        <v>0</v>
      </c>
      <c r="AM157" s="11">
        <f t="shared" si="7"/>
        <v>0</v>
      </c>
      <c r="AN157" s="47" t="e">
        <f t="shared" si="8"/>
        <v>#DIV/0!</v>
      </c>
    </row>
    <row r="158" spans="1:40" x14ac:dyDescent="0.25">
      <c r="A158" s="10">
        <v>157</v>
      </c>
      <c r="B158" s="11">
        <f>VLOOKUP($A158,Table2[[No]:[Date Student Last Attended Program
(mm/dd/yyyy)]],2,FALSE)</f>
        <v>0</v>
      </c>
      <c r="C158" s="11">
        <f>VLOOKUP($A158,Table2[[No]:[Date Student Last Attended Program
(mm/dd/yyyy)]],4,FALSE)</f>
        <v>0</v>
      </c>
      <c r="D158" s="11">
        <f>VLOOKUP($A158,Table2[[No]:[Date Student Last Attended Program
(mm/dd/yyyy)]],14,FALSE)</f>
        <v>0</v>
      </c>
      <c r="E158" s="207">
        <f>VLOOKUP($A158,Table2[[No]:[Date Student Last Attended Program
(mm/dd/yyyy)]],17,FALSE)</f>
        <v>0</v>
      </c>
      <c r="F158" s="207">
        <f>VLOOKUP($A158,Table2[[No]:[Date Student Last Attended Program
(mm/dd/yyyy)]],18,FALSE)</f>
        <v>0</v>
      </c>
      <c r="G158" s="209">
        <f>VLOOKUP($A158,Table2[[#All],[No]:[Which Group Does Student Participate In?
(optional)]],23,FALSE)</f>
        <v>0</v>
      </c>
      <c r="H158" s="29"/>
      <c r="I158" s="29"/>
      <c r="J158" s="29"/>
      <c r="K158" s="29"/>
      <c r="L158" s="29"/>
      <c r="M158" s="29"/>
      <c r="N158" s="29"/>
      <c r="O158" s="29"/>
      <c r="P158" s="29"/>
      <c r="Q158" s="29"/>
      <c r="R158" s="29"/>
      <c r="S158" s="9"/>
      <c r="T158" s="9"/>
      <c r="U158" s="9"/>
      <c r="V158" s="9"/>
      <c r="W158" s="9"/>
      <c r="X158" s="9"/>
      <c r="Y158" s="9"/>
      <c r="Z158" s="9"/>
      <c r="AA158" s="9"/>
      <c r="AB158" s="9"/>
      <c r="AC158" s="9"/>
      <c r="AD158" s="9"/>
      <c r="AE158" s="9"/>
      <c r="AF158" s="9"/>
      <c r="AG158" s="9"/>
      <c r="AH158" s="9"/>
      <c r="AI158" s="9"/>
      <c r="AJ158" s="9"/>
      <c r="AK158" s="9"/>
      <c r="AL158" s="11">
        <f t="shared" si="6"/>
        <v>0</v>
      </c>
      <c r="AM158" s="11">
        <f t="shared" si="7"/>
        <v>0</v>
      </c>
      <c r="AN158" s="47" t="e">
        <f t="shared" si="8"/>
        <v>#DIV/0!</v>
      </c>
    </row>
    <row r="159" spans="1:40" x14ac:dyDescent="0.25">
      <c r="A159" s="10">
        <v>158</v>
      </c>
      <c r="B159" s="11">
        <f>VLOOKUP($A159,Table2[[No]:[Date Student Last Attended Program
(mm/dd/yyyy)]],2,FALSE)</f>
        <v>0</v>
      </c>
      <c r="C159" s="11">
        <f>VLOOKUP($A159,Table2[[No]:[Date Student Last Attended Program
(mm/dd/yyyy)]],4,FALSE)</f>
        <v>0</v>
      </c>
      <c r="D159" s="11">
        <f>VLOOKUP($A159,Table2[[No]:[Date Student Last Attended Program
(mm/dd/yyyy)]],14,FALSE)</f>
        <v>0</v>
      </c>
      <c r="E159" s="207">
        <f>VLOOKUP($A159,Table2[[No]:[Date Student Last Attended Program
(mm/dd/yyyy)]],17,FALSE)</f>
        <v>0</v>
      </c>
      <c r="F159" s="207">
        <f>VLOOKUP($A159,Table2[[No]:[Date Student Last Attended Program
(mm/dd/yyyy)]],18,FALSE)</f>
        <v>0</v>
      </c>
      <c r="G159" s="209">
        <f>VLOOKUP($A159,Table2[[#All],[No]:[Which Group Does Student Participate In?
(optional)]],23,FALSE)</f>
        <v>0</v>
      </c>
      <c r="H159" s="29"/>
      <c r="I159" s="29"/>
      <c r="J159" s="29"/>
      <c r="K159" s="29"/>
      <c r="L159" s="29"/>
      <c r="M159" s="29"/>
      <c r="N159" s="29"/>
      <c r="O159" s="29"/>
      <c r="P159" s="29"/>
      <c r="Q159" s="29"/>
      <c r="R159" s="29"/>
      <c r="S159" s="9"/>
      <c r="T159" s="9"/>
      <c r="U159" s="9"/>
      <c r="V159" s="9"/>
      <c r="W159" s="9"/>
      <c r="X159" s="9"/>
      <c r="Y159" s="9"/>
      <c r="Z159" s="9"/>
      <c r="AA159" s="9"/>
      <c r="AB159" s="9"/>
      <c r="AC159" s="9"/>
      <c r="AD159" s="9"/>
      <c r="AE159" s="9"/>
      <c r="AF159" s="9"/>
      <c r="AG159" s="9"/>
      <c r="AH159" s="9"/>
      <c r="AI159" s="9"/>
      <c r="AJ159" s="9"/>
      <c r="AK159" s="9"/>
      <c r="AL159" s="11">
        <f t="shared" si="6"/>
        <v>0</v>
      </c>
      <c r="AM159" s="11">
        <f t="shared" si="7"/>
        <v>0</v>
      </c>
      <c r="AN159" s="47" t="e">
        <f t="shared" si="8"/>
        <v>#DIV/0!</v>
      </c>
    </row>
    <row r="160" spans="1:40" x14ac:dyDescent="0.25">
      <c r="A160" s="10">
        <v>159</v>
      </c>
      <c r="B160" s="11">
        <f>VLOOKUP($A160,Table2[[No]:[Date Student Last Attended Program
(mm/dd/yyyy)]],2,FALSE)</f>
        <v>0</v>
      </c>
      <c r="C160" s="11">
        <f>VLOOKUP($A160,Table2[[No]:[Date Student Last Attended Program
(mm/dd/yyyy)]],4,FALSE)</f>
        <v>0</v>
      </c>
      <c r="D160" s="11">
        <f>VLOOKUP($A160,Table2[[No]:[Date Student Last Attended Program
(mm/dd/yyyy)]],14,FALSE)</f>
        <v>0</v>
      </c>
      <c r="E160" s="207">
        <f>VLOOKUP($A160,Table2[[No]:[Date Student Last Attended Program
(mm/dd/yyyy)]],17,FALSE)</f>
        <v>0</v>
      </c>
      <c r="F160" s="207">
        <f>VLOOKUP($A160,Table2[[No]:[Date Student Last Attended Program
(mm/dd/yyyy)]],18,FALSE)</f>
        <v>0</v>
      </c>
      <c r="G160" s="209">
        <f>VLOOKUP($A160,Table2[[#All],[No]:[Which Group Does Student Participate In?
(optional)]],23,FALSE)</f>
        <v>0</v>
      </c>
      <c r="H160" s="29"/>
      <c r="I160" s="29"/>
      <c r="J160" s="29"/>
      <c r="K160" s="29"/>
      <c r="L160" s="29"/>
      <c r="M160" s="29"/>
      <c r="N160" s="29"/>
      <c r="O160" s="29"/>
      <c r="P160" s="29"/>
      <c r="Q160" s="29"/>
      <c r="R160" s="29"/>
      <c r="S160" s="9"/>
      <c r="T160" s="9"/>
      <c r="U160" s="9"/>
      <c r="V160" s="9"/>
      <c r="W160" s="9"/>
      <c r="X160" s="9"/>
      <c r="Y160" s="9"/>
      <c r="Z160" s="9"/>
      <c r="AA160" s="9"/>
      <c r="AB160" s="9"/>
      <c r="AC160" s="9"/>
      <c r="AD160" s="9"/>
      <c r="AE160" s="9"/>
      <c r="AF160" s="9"/>
      <c r="AG160" s="9"/>
      <c r="AH160" s="9"/>
      <c r="AI160" s="9"/>
      <c r="AJ160" s="9"/>
      <c r="AK160" s="9"/>
      <c r="AL160" s="11">
        <f t="shared" si="6"/>
        <v>0</v>
      </c>
      <c r="AM160" s="11">
        <f t="shared" si="7"/>
        <v>0</v>
      </c>
      <c r="AN160" s="47" t="e">
        <f t="shared" si="8"/>
        <v>#DIV/0!</v>
      </c>
    </row>
    <row r="161" spans="1:40" x14ac:dyDescent="0.25">
      <c r="A161" s="10">
        <v>160</v>
      </c>
      <c r="B161" s="11">
        <f>VLOOKUP($A161,Table2[[No]:[Date Student Last Attended Program
(mm/dd/yyyy)]],2,FALSE)</f>
        <v>0</v>
      </c>
      <c r="C161" s="11">
        <f>VLOOKUP($A161,Table2[[No]:[Date Student Last Attended Program
(mm/dd/yyyy)]],4,FALSE)</f>
        <v>0</v>
      </c>
      <c r="D161" s="11">
        <f>VLOOKUP($A161,Table2[[No]:[Date Student Last Attended Program
(mm/dd/yyyy)]],14,FALSE)</f>
        <v>0</v>
      </c>
      <c r="E161" s="207">
        <f>VLOOKUP($A161,Table2[[No]:[Date Student Last Attended Program
(mm/dd/yyyy)]],17,FALSE)</f>
        <v>0</v>
      </c>
      <c r="F161" s="207">
        <f>VLOOKUP($A161,Table2[[No]:[Date Student Last Attended Program
(mm/dd/yyyy)]],18,FALSE)</f>
        <v>0</v>
      </c>
      <c r="G161" s="209">
        <f>VLOOKUP($A161,Table2[[#All],[No]:[Which Group Does Student Participate In?
(optional)]],23,FALSE)</f>
        <v>0</v>
      </c>
      <c r="H161" s="29"/>
      <c r="I161" s="29"/>
      <c r="J161" s="29"/>
      <c r="K161" s="29"/>
      <c r="L161" s="29"/>
      <c r="M161" s="29"/>
      <c r="N161" s="29"/>
      <c r="O161" s="29"/>
      <c r="P161" s="29"/>
      <c r="Q161" s="29"/>
      <c r="R161" s="29"/>
      <c r="S161" s="9"/>
      <c r="T161" s="9"/>
      <c r="U161" s="9"/>
      <c r="V161" s="9"/>
      <c r="W161" s="9"/>
      <c r="X161" s="9"/>
      <c r="Y161" s="9"/>
      <c r="Z161" s="9"/>
      <c r="AA161" s="9"/>
      <c r="AB161" s="9"/>
      <c r="AC161" s="9"/>
      <c r="AD161" s="9"/>
      <c r="AE161" s="9"/>
      <c r="AF161" s="9"/>
      <c r="AG161" s="9"/>
      <c r="AH161" s="9"/>
      <c r="AI161" s="9"/>
      <c r="AJ161" s="9"/>
      <c r="AK161" s="9"/>
      <c r="AL161" s="11">
        <f t="shared" si="6"/>
        <v>0</v>
      </c>
      <c r="AM161" s="11">
        <f t="shared" si="7"/>
        <v>0</v>
      </c>
      <c r="AN161" s="47" t="e">
        <f t="shared" si="8"/>
        <v>#DIV/0!</v>
      </c>
    </row>
    <row r="162" spans="1:40" x14ac:dyDescent="0.25">
      <c r="A162" s="10">
        <v>161</v>
      </c>
      <c r="B162" s="11">
        <f>VLOOKUP($A162,Table2[[No]:[Date Student Last Attended Program
(mm/dd/yyyy)]],2,FALSE)</f>
        <v>0</v>
      </c>
      <c r="C162" s="11">
        <f>VLOOKUP($A162,Table2[[No]:[Date Student Last Attended Program
(mm/dd/yyyy)]],4,FALSE)</f>
        <v>0</v>
      </c>
      <c r="D162" s="11">
        <f>VLOOKUP($A162,Table2[[No]:[Date Student Last Attended Program
(mm/dd/yyyy)]],14,FALSE)</f>
        <v>0</v>
      </c>
      <c r="E162" s="207">
        <f>VLOOKUP($A162,Table2[[No]:[Date Student Last Attended Program
(mm/dd/yyyy)]],17,FALSE)</f>
        <v>0</v>
      </c>
      <c r="F162" s="207">
        <f>VLOOKUP($A162,Table2[[No]:[Date Student Last Attended Program
(mm/dd/yyyy)]],18,FALSE)</f>
        <v>0</v>
      </c>
      <c r="G162" s="209">
        <f>VLOOKUP($A162,Table2[[#All],[No]:[Which Group Does Student Participate In?
(optional)]],23,FALSE)</f>
        <v>0</v>
      </c>
      <c r="H162" s="29"/>
      <c r="I162" s="29"/>
      <c r="J162" s="29"/>
      <c r="K162" s="29"/>
      <c r="L162" s="29"/>
      <c r="M162" s="29"/>
      <c r="N162" s="29"/>
      <c r="O162" s="29"/>
      <c r="P162" s="29"/>
      <c r="Q162" s="29"/>
      <c r="R162" s="29"/>
      <c r="S162" s="9"/>
      <c r="T162" s="9"/>
      <c r="U162" s="9"/>
      <c r="V162" s="9"/>
      <c r="W162" s="9"/>
      <c r="X162" s="9"/>
      <c r="Y162" s="9"/>
      <c r="Z162" s="9"/>
      <c r="AA162" s="9"/>
      <c r="AB162" s="9"/>
      <c r="AC162" s="9"/>
      <c r="AD162" s="9"/>
      <c r="AE162" s="9"/>
      <c r="AF162" s="9"/>
      <c r="AG162" s="9"/>
      <c r="AH162" s="9"/>
      <c r="AI162" s="9"/>
      <c r="AJ162" s="9"/>
      <c r="AK162" s="9"/>
      <c r="AL162" s="11">
        <f t="shared" si="6"/>
        <v>0</v>
      </c>
      <c r="AM162" s="11">
        <f t="shared" si="7"/>
        <v>0</v>
      </c>
      <c r="AN162" s="47" t="e">
        <f t="shared" si="8"/>
        <v>#DIV/0!</v>
      </c>
    </row>
    <row r="163" spans="1:40" x14ac:dyDescent="0.25">
      <c r="A163" s="10">
        <v>162</v>
      </c>
      <c r="B163" s="11">
        <f>VLOOKUP($A163,Table2[[No]:[Date Student Last Attended Program
(mm/dd/yyyy)]],2,FALSE)</f>
        <v>0</v>
      </c>
      <c r="C163" s="11">
        <f>VLOOKUP($A163,Table2[[No]:[Date Student Last Attended Program
(mm/dd/yyyy)]],4,FALSE)</f>
        <v>0</v>
      </c>
      <c r="D163" s="11">
        <f>VLOOKUP($A163,Table2[[No]:[Date Student Last Attended Program
(mm/dd/yyyy)]],14,FALSE)</f>
        <v>0</v>
      </c>
      <c r="E163" s="207">
        <f>VLOOKUP($A163,Table2[[No]:[Date Student Last Attended Program
(mm/dd/yyyy)]],17,FALSE)</f>
        <v>0</v>
      </c>
      <c r="F163" s="207">
        <f>VLOOKUP($A163,Table2[[No]:[Date Student Last Attended Program
(mm/dd/yyyy)]],18,FALSE)</f>
        <v>0</v>
      </c>
      <c r="G163" s="209">
        <f>VLOOKUP($A163,Table2[[#All],[No]:[Which Group Does Student Participate In?
(optional)]],23,FALSE)</f>
        <v>0</v>
      </c>
      <c r="H163" s="29"/>
      <c r="I163" s="29"/>
      <c r="J163" s="29"/>
      <c r="K163" s="29"/>
      <c r="L163" s="29"/>
      <c r="M163" s="29"/>
      <c r="N163" s="29"/>
      <c r="O163" s="29"/>
      <c r="P163" s="29"/>
      <c r="Q163" s="29"/>
      <c r="R163" s="29"/>
      <c r="S163" s="9"/>
      <c r="T163" s="9"/>
      <c r="U163" s="9"/>
      <c r="V163" s="9"/>
      <c r="W163" s="9"/>
      <c r="X163" s="9"/>
      <c r="Y163" s="9"/>
      <c r="Z163" s="9"/>
      <c r="AA163" s="9"/>
      <c r="AB163" s="9"/>
      <c r="AC163" s="9"/>
      <c r="AD163" s="9"/>
      <c r="AE163" s="9"/>
      <c r="AF163" s="9"/>
      <c r="AG163" s="9"/>
      <c r="AH163" s="9"/>
      <c r="AI163" s="9"/>
      <c r="AJ163" s="9"/>
      <c r="AK163" s="9"/>
      <c r="AL163" s="11">
        <f t="shared" si="6"/>
        <v>0</v>
      </c>
      <c r="AM163" s="11">
        <f t="shared" si="7"/>
        <v>0</v>
      </c>
      <c r="AN163" s="47" t="e">
        <f t="shared" si="8"/>
        <v>#DIV/0!</v>
      </c>
    </row>
    <row r="164" spans="1:40" x14ac:dyDescent="0.25">
      <c r="A164" s="10">
        <v>163</v>
      </c>
      <c r="B164" s="11">
        <f>VLOOKUP($A164,Table2[[No]:[Date Student Last Attended Program
(mm/dd/yyyy)]],2,FALSE)</f>
        <v>0</v>
      </c>
      <c r="C164" s="11">
        <f>VLOOKUP($A164,Table2[[No]:[Date Student Last Attended Program
(mm/dd/yyyy)]],4,FALSE)</f>
        <v>0</v>
      </c>
      <c r="D164" s="11">
        <f>VLOOKUP($A164,Table2[[No]:[Date Student Last Attended Program
(mm/dd/yyyy)]],14,FALSE)</f>
        <v>0</v>
      </c>
      <c r="E164" s="207">
        <f>VLOOKUP($A164,Table2[[No]:[Date Student Last Attended Program
(mm/dd/yyyy)]],17,FALSE)</f>
        <v>0</v>
      </c>
      <c r="F164" s="207">
        <f>VLOOKUP($A164,Table2[[No]:[Date Student Last Attended Program
(mm/dd/yyyy)]],18,FALSE)</f>
        <v>0</v>
      </c>
      <c r="G164" s="209">
        <f>VLOOKUP($A164,Table2[[#All],[No]:[Which Group Does Student Participate In?
(optional)]],23,FALSE)</f>
        <v>0</v>
      </c>
      <c r="H164" s="29"/>
      <c r="I164" s="29"/>
      <c r="J164" s="29"/>
      <c r="K164" s="29"/>
      <c r="L164" s="29"/>
      <c r="M164" s="29"/>
      <c r="N164" s="29"/>
      <c r="O164" s="29"/>
      <c r="P164" s="29"/>
      <c r="Q164" s="29"/>
      <c r="R164" s="29"/>
      <c r="S164" s="9"/>
      <c r="T164" s="9"/>
      <c r="U164" s="9"/>
      <c r="V164" s="9"/>
      <c r="W164" s="9"/>
      <c r="X164" s="9"/>
      <c r="Y164" s="9"/>
      <c r="Z164" s="9"/>
      <c r="AA164" s="9"/>
      <c r="AB164" s="9"/>
      <c r="AC164" s="9"/>
      <c r="AD164" s="9"/>
      <c r="AE164" s="9"/>
      <c r="AF164" s="9"/>
      <c r="AG164" s="9"/>
      <c r="AH164" s="9"/>
      <c r="AI164" s="9"/>
      <c r="AJ164" s="9"/>
      <c r="AK164" s="9"/>
      <c r="AL164" s="11">
        <f t="shared" si="6"/>
        <v>0</v>
      </c>
      <c r="AM164" s="11">
        <f t="shared" si="7"/>
        <v>0</v>
      </c>
      <c r="AN164" s="47" t="e">
        <f t="shared" si="8"/>
        <v>#DIV/0!</v>
      </c>
    </row>
    <row r="165" spans="1:40" x14ac:dyDescent="0.25">
      <c r="A165" s="10">
        <v>164</v>
      </c>
      <c r="B165" s="11">
        <f>VLOOKUP($A165,Table2[[No]:[Date Student Last Attended Program
(mm/dd/yyyy)]],2,FALSE)</f>
        <v>0</v>
      </c>
      <c r="C165" s="11">
        <f>VLOOKUP($A165,Table2[[No]:[Date Student Last Attended Program
(mm/dd/yyyy)]],4,FALSE)</f>
        <v>0</v>
      </c>
      <c r="D165" s="11">
        <f>VLOOKUP($A165,Table2[[No]:[Date Student Last Attended Program
(mm/dd/yyyy)]],14,FALSE)</f>
        <v>0</v>
      </c>
      <c r="E165" s="207">
        <f>VLOOKUP($A165,Table2[[No]:[Date Student Last Attended Program
(mm/dd/yyyy)]],17,FALSE)</f>
        <v>0</v>
      </c>
      <c r="F165" s="207">
        <f>VLOOKUP($A165,Table2[[No]:[Date Student Last Attended Program
(mm/dd/yyyy)]],18,FALSE)</f>
        <v>0</v>
      </c>
      <c r="G165" s="209">
        <f>VLOOKUP($A165,Table2[[#All],[No]:[Which Group Does Student Participate In?
(optional)]],23,FALSE)</f>
        <v>0</v>
      </c>
      <c r="H165" s="29"/>
      <c r="I165" s="29"/>
      <c r="J165" s="29"/>
      <c r="K165" s="29"/>
      <c r="L165" s="29"/>
      <c r="M165" s="29"/>
      <c r="N165" s="29"/>
      <c r="O165" s="29"/>
      <c r="P165" s="29"/>
      <c r="Q165" s="29"/>
      <c r="R165" s="29"/>
      <c r="S165" s="9"/>
      <c r="T165" s="9"/>
      <c r="U165" s="9"/>
      <c r="V165" s="9"/>
      <c r="W165" s="9"/>
      <c r="X165" s="9"/>
      <c r="Y165" s="9"/>
      <c r="Z165" s="9"/>
      <c r="AA165" s="9"/>
      <c r="AB165" s="9"/>
      <c r="AC165" s="9"/>
      <c r="AD165" s="9"/>
      <c r="AE165" s="9"/>
      <c r="AF165" s="9"/>
      <c r="AG165" s="9"/>
      <c r="AH165" s="9"/>
      <c r="AI165" s="9"/>
      <c r="AJ165" s="9"/>
      <c r="AK165" s="9"/>
      <c r="AL165" s="11">
        <f t="shared" si="6"/>
        <v>0</v>
      </c>
      <c r="AM165" s="11">
        <f t="shared" si="7"/>
        <v>0</v>
      </c>
      <c r="AN165" s="47" t="e">
        <f t="shared" si="8"/>
        <v>#DIV/0!</v>
      </c>
    </row>
    <row r="166" spans="1:40" x14ac:dyDescent="0.25">
      <c r="A166" s="10">
        <v>165</v>
      </c>
      <c r="B166" s="11">
        <f>VLOOKUP($A166,Table2[[No]:[Date Student Last Attended Program
(mm/dd/yyyy)]],2,FALSE)</f>
        <v>0</v>
      </c>
      <c r="C166" s="11">
        <f>VLOOKUP($A166,Table2[[No]:[Date Student Last Attended Program
(mm/dd/yyyy)]],4,FALSE)</f>
        <v>0</v>
      </c>
      <c r="D166" s="11">
        <f>VLOOKUP($A166,Table2[[No]:[Date Student Last Attended Program
(mm/dd/yyyy)]],14,FALSE)</f>
        <v>0</v>
      </c>
      <c r="E166" s="207">
        <f>VLOOKUP($A166,Table2[[No]:[Date Student Last Attended Program
(mm/dd/yyyy)]],17,FALSE)</f>
        <v>0</v>
      </c>
      <c r="F166" s="207">
        <f>VLOOKUP($A166,Table2[[No]:[Date Student Last Attended Program
(mm/dd/yyyy)]],18,FALSE)</f>
        <v>0</v>
      </c>
      <c r="G166" s="209">
        <f>VLOOKUP($A166,Table2[[#All],[No]:[Which Group Does Student Participate In?
(optional)]],23,FALSE)</f>
        <v>0</v>
      </c>
      <c r="H166" s="29"/>
      <c r="I166" s="29"/>
      <c r="J166" s="29"/>
      <c r="K166" s="29"/>
      <c r="L166" s="29"/>
      <c r="M166" s="29"/>
      <c r="N166" s="29"/>
      <c r="O166" s="29"/>
      <c r="P166" s="29"/>
      <c r="Q166" s="29"/>
      <c r="R166" s="29"/>
      <c r="S166" s="9"/>
      <c r="T166" s="9"/>
      <c r="U166" s="9"/>
      <c r="V166" s="9"/>
      <c r="W166" s="9"/>
      <c r="X166" s="9"/>
      <c r="Y166" s="9"/>
      <c r="Z166" s="9"/>
      <c r="AA166" s="9"/>
      <c r="AB166" s="9"/>
      <c r="AC166" s="9"/>
      <c r="AD166" s="9"/>
      <c r="AE166" s="9"/>
      <c r="AF166" s="9"/>
      <c r="AG166" s="9"/>
      <c r="AH166" s="9"/>
      <c r="AI166" s="9"/>
      <c r="AJ166" s="9"/>
      <c r="AK166" s="9"/>
      <c r="AL166" s="11">
        <f t="shared" si="6"/>
        <v>0</v>
      </c>
      <c r="AM166" s="11">
        <f t="shared" si="7"/>
        <v>0</v>
      </c>
      <c r="AN166" s="47" t="e">
        <f t="shared" si="8"/>
        <v>#DIV/0!</v>
      </c>
    </row>
    <row r="167" spans="1:40" x14ac:dyDescent="0.25">
      <c r="A167" s="10">
        <v>166</v>
      </c>
      <c r="B167" s="11">
        <f>VLOOKUP($A167,Table2[[No]:[Date Student Last Attended Program
(mm/dd/yyyy)]],2,FALSE)</f>
        <v>0</v>
      </c>
      <c r="C167" s="11">
        <f>VLOOKUP($A167,Table2[[No]:[Date Student Last Attended Program
(mm/dd/yyyy)]],4,FALSE)</f>
        <v>0</v>
      </c>
      <c r="D167" s="11">
        <f>VLOOKUP($A167,Table2[[No]:[Date Student Last Attended Program
(mm/dd/yyyy)]],14,FALSE)</f>
        <v>0</v>
      </c>
      <c r="E167" s="207">
        <f>VLOOKUP($A167,Table2[[No]:[Date Student Last Attended Program
(mm/dd/yyyy)]],17,FALSE)</f>
        <v>0</v>
      </c>
      <c r="F167" s="207">
        <f>VLOOKUP($A167,Table2[[No]:[Date Student Last Attended Program
(mm/dd/yyyy)]],18,FALSE)</f>
        <v>0</v>
      </c>
      <c r="G167" s="209">
        <f>VLOOKUP($A167,Table2[[#All],[No]:[Which Group Does Student Participate In?
(optional)]],23,FALSE)</f>
        <v>0</v>
      </c>
      <c r="H167" s="29"/>
      <c r="I167" s="29"/>
      <c r="J167" s="29"/>
      <c r="K167" s="29"/>
      <c r="L167" s="29"/>
      <c r="M167" s="29"/>
      <c r="N167" s="29"/>
      <c r="O167" s="29"/>
      <c r="P167" s="29"/>
      <c r="Q167" s="29"/>
      <c r="R167" s="29"/>
      <c r="S167" s="9"/>
      <c r="T167" s="9"/>
      <c r="U167" s="9"/>
      <c r="V167" s="9"/>
      <c r="W167" s="9"/>
      <c r="X167" s="9"/>
      <c r="Y167" s="9"/>
      <c r="Z167" s="9"/>
      <c r="AA167" s="9"/>
      <c r="AB167" s="9"/>
      <c r="AC167" s="9"/>
      <c r="AD167" s="9"/>
      <c r="AE167" s="9"/>
      <c r="AF167" s="9"/>
      <c r="AG167" s="9"/>
      <c r="AH167" s="9"/>
      <c r="AI167" s="9"/>
      <c r="AJ167" s="9"/>
      <c r="AK167" s="9"/>
      <c r="AL167" s="11">
        <f t="shared" si="6"/>
        <v>0</v>
      </c>
      <c r="AM167" s="11">
        <f t="shared" si="7"/>
        <v>0</v>
      </c>
      <c r="AN167" s="47" t="e">
        <f t="shared" si="8"/>
        <v>#DIV/0!</v>
      </c>
    </row>
    <row r="168" spans="1:40" x14ac:dyDescent="0.25">
      <c r="A168" s="10">
        <v>167</v>
      </c>
      <c r="B168" s="11">
        <f>VLOOKUP($A168,Table2[[No]:[Date Student Last Attended Program
(mm/dd/yyyy)]],2,FALSE)</f>
        <v>0</v>
      </c>
      <c r="C168" s="11">
        <f>VLOOKUP($A168,Table2[[No]:[Date Student Last Attended Program
(mm/dd/yyyy)]],4,FALSE)</f>
        <v>0</v>
      </c>
      <c r="D168" s="11">
        <f>VLOOKUP($A168,Table2[[No]:[Date Student Last Attended Program
(mm/dd/yyyy)]],14,FALSE)</f>
        <v>0</v>
      </c>
      <c r="E168" s="207">
        <f>VLOOKUP($A168,Table2[[No]:[Date Student Last Attended Program
(mm/dd/yyyy)]],17,FALSE)</f>
        <v>0</v>
      </c>
      <c r="F168" s="207">
        <f>VLOOKUP($A168,Table2[[No]:[Date Student Last Attended Program
(mm/dd/yyyy)]],18,FALSE)</f>
        <v>0</v>
      </c>
      <c r="G168" s="209">
        <f>VLOOKUP($A168,Table2[[#All],[No]:[Which Group Does Student Participate In?
(optional)]],23,FALSE)</f>
        <v>0</v>
      </c>
      <c r="H168" s="29"/>
      <c r="I168" s="29"/>
      <c r="J168" s="29"/>
      <c r="K168" s="29"/>
      <c r="L168" s="29"/>
      <c r="M168" s="29"/>
      <c r="N168" s="29"/>
      <c r="O168" s="29"/>
      <c r="P168" s="29"/>
      <c r="Q168" s="29"/>
      <c r="R168" s="29"/>
      <c r="S168" s="9"/>
      <c r="T168" s="9"/>
      <c r="U168" s="9"/>
      <c r="V168" s="9"/>
      <c r="W168" s="9"/>
      <c r="X168" s="9"/>
      <c r="Y168" s="9"/>
      <c r="Z168" s="9"/>
      <c r="AA168" s="9"/>
      <c r="AB168" s="9"/>
      <c r="AC168" s="9"/>
      <c r="AD168" s="9"/>
      <c r="AE168" s="9"/>
      <c r="AF168" s="9"/>
      <c r="AG168" s="9"/>
      <c r="AH168" s="9"/>
      <c r="AI168" s="9"/>
      <c r="AJ168" s="9"/>
      <c r="AK168" s="9"/>
      <c r="AL168" s="11">
        <f t="shared" si="6"/>
        <v>0</v>
      </c>
      <c r="AM168" s="11">
        <f t="shared" si="7"/>
        <v>0</v>
      </c>
      <c r="AN168" s="47" t="e">
        <f t="shared" si="8"/>
        <v>#DIV/0!</v>
      </c>
    </row>
    <row r="169" spans="1:40" x14ac:dyDescent="0.25">
      <c r="A169" s="10">
        <v>168</v>
      </c>
      <c r="B169" s="11">
        <f>VLOOKUP($A169,Table2[[No]:[Date Student Last Attended Program
(mm/dd/yyyy)]],2,FALSE)</f>
        <v>0</v>
      </c>
      <c r="C169" s="11">
        <f>VLOOKUP($A169,Table2[[No]:[Date Student Last Attended Program
(mm/dd/yyyy)]],4,FALSE)</f>
        <v>0</v>
      </c>
      <c r="D169" s="11">
        <f>VLOOKUP($A169,Table2[[No]:[Date Student Last Attended Program
(mm/dd/yyyy)]],14,FALSE)</f>
        <v>0</v>
      </c>
      <c r="E169" s="207">
        <f>VLOOKUP($A169,Table2[[No]:[Date Student Last Attended Program
(mm/dd/yyyy)]],17,FALSE)</f>
        <v>0</v>
      </c>
      <c r="F169" s="207">
        <f>VLOOKUP($A169,Table2[[No]:[Date Student Last Attended Program
(mm/dd/yyyy)]],18,FALSE)</f>
        <v>0</v>
      </c>
      <c r="G169" s="209">
        <f>VLOOKUP($A169,Table2[[#All],[No]:[Which Group Does Student Participate In?
(optional)]],23,FALSE)</f>
        <v>0</v>
      </c>
      <c r="H169" s="29"/>
      <c r="I169" s="29"/>
      <c r="J169" s="29"/>
      <c r="K169" s="29"/>
      <c r="L169" s="29"/>
      <c r="M169" s="29"/>
      <c r="N169" s="29"/>
      <c r="O169" s="29"/>
      <c r="P169" s="29"/>
      <c r="Q169" s="29"/>
      <c r="R169" s="29"/>
      <c r="S169" s="9"/>
      <c r="T169" s="9"/>
      <c r="U169" s="9"/>
      <c r="V169" s="9"/>
      <c r="W169" s="9"/>
      <c r="X169" s="9"/>
      <c r="Y169" s="9"/>
      <c r="Z169" s="9"/>
      <c r="AA169" s="9"/>
      <c r="AB169" s="9"/>
      <c r="AC169" s="9"/>
      <c r="AD169" s="9"/>
      <c r="AE169" s="9"/>
      <c r="AF169" s="9"/>
      <c r="AG169" s="9"/>
      <c r="AH169" s="9"/>
      <c r="AI169" s="9"/>
      <c r="AJ169" s="9"/>
      <c r="AK169" s="9"/>
      <c r="AL169" s="11">
        <f t="shared" si="6"/>
        <v>0</v>
      </c>
      <c r="AM169" s="11">
        <f t="shared" si="7"/>
        <v>0</v>
      </c>
      <c r="AN169" s="47" t="e">
        <f t="shared" si="8"/>
        <v>#DIV/0!</v>
      </c>
    </row>
    <row r="170" spans="1:40" x14ac:dyDescent="0.25">
      <c r="A170" s="10">
        <v>169</v>
      </c>
      <c r="B170" s="11">
        <f>VLOOKUP($A170,Table2[[No]:[Date Student Last Attended Program
(mm/dd/yyyy)]],2,FALSE)</f>
        <v>0</v>
      </c>
      <c r="C170" s="11">
        <f>VLOOKUP($A170,Table2[[No]:[Date Student Last Attended Program
(mm/dd/yyyy)]],4,FALSE)</f>
        <v>0</v>
      </c>
      <c r="D170" s="11">
        <f>VLOOKUP($A170,Table2[[No]:[Date Student Last Attended Program
(mm/dd/yyyy)]],14,FALSE)</f>
        <v>0</v>
      </c>
      <c r="E170" s="207">
        <f>VLOOKUP($A170,Table2[[No]:[Date Student Last Attended Program
(mm/dd/yyyy)]],17,FALSE)</f>
        <v>0</v>
      </c>
      <c r="F170" s="207">
        <f>VLOOKUP($A170,Table2[[No]:[Date Student Last Attended Program
(mm/dd/yyyy)]],18,FALSE)</f>
        <v>0</v>
      </c>
      <c r="G170" s="209">
        <f>VLOOKUP($A170,Table2[[#All],[No]:[Which Group Does Student Participate In?
(optional)]],23,FALSE)</f>
        <v>0</v>
      </c>
      <c r="H170" s="29"/>
      <c r="I170" s="29"/>
      <c r="J170" s="29"/>
      <c r="K170" s="29"/>
      <c r="L170" s="29"/>
      <c r="M170" s="29"/>
      <c r="N170" s="29"/>
      <c r="O170" s="29"/>
      <c r="P170" s="29"/>
      <c r="Q170" s="29"/>
      <c r="R170" s="29"/>
      <c r="S170" s="9"/>
      <c r="T170" s="9"/>
      <c r="U170" s="9"/>
      <c r="V170" s="9"/>
      <c r="W170" s="9"/>
      <c r="X170" s="9"/>
      <c r="Y170" s="9"/>
      <c r="Z170" s="9"/>
      <c r="AA170" s="9"/>
      <c r="AB170" s="9"/>
      <c r="AC170" s="9"/>
      <c r="AD170" s="9"/>
      <c r="AE170" s="9"/>
      <c r="AF170" s="9"/>
      <c r="AG170" s="9"/>
      <c r="AH170" s="9"/>
      <c r="AI170" s="9"/>
      <c r="AJ170" s="9"/>
      <c r="AK170" s="9"/>
      <c r="AL170" s="11">
        <f t="shared" si="6"/>
        <v>0</v>
      </c>
      <c r="AM170" s="11">
        <f t="shared" si="7"/>
        <v>0</v>
      </c>
      <c r="AN170" s="47" t="e">
        <f t="shared" si="8"/>
        <v>#DIV/0!</v>
      </c>
    </row>
    <row r="171" spans="1:40" x14ac:dyDescent="0.25">
      <c r="A171" s="10">
        <v>170</v>
      </c>
      <c r="B171" s="11">
        <f>VLOOKUP($A171,Table2[[No]:[Date Student Last Attended Program
(mm/dd/yyyy)]],2,FALSE)</f>
        <v>0</v>
      </c>
      <c r="C171" s="11">
        <f>VLOOKUP($A171,Table2[[No]:[Date Student Last Attended Program
(mm/dd/yyyy)]],4,FALSE)</f>
        <v>0</v>
      </c>
      <c r="D171" s="11">
        <f>VLOOKUP($A171,Table2[[No]:[Date Student Last Attended Program
(mm/dd/yyyy)]],14,FALSE)</f>
        <v>0</v>
      </c>
      <c r="E171" s="207">
        <f>VLOOKUP($A171,Table2[[No]:[Date Student Last Attended Program
(mm/dd/yyyy)]],17,FALSE)</f>
        <v>0</v>
      </c>
      <c r="F171" s="207">
        <f>VLOOKUP($A171,Table2[[No]:[Date Student Last Attended Program
(mm/dd/yyyy)]],18,FALSE)</f>
        <v>0</v>
      </c>
      <c r="G171" s="209">
        <f>VLOOKUP($A171,Table2[[#All],[No]:[Which Group Does Student Participate In?
(optional)]],23,FALSE)</f>
        <v>0</v>
      </c>
      <c r="H171" s="29"/>
      <c r="I171" s="29"/>
      <c r="J171" s="29"/>
      <c r="K171" s="29"/>
      <c r="L171" s="29"/>
      <c r="M171" s="29"/>
      <c r="N171" s="29"/>
      <c r="O171" s="29"/>
      <c r="P171" s="29"/>
      <c r="Q171" s="29"/>
      <c r="R171" s="29"/>
      <c r="S171" s="9"/>
      <c r="T171" s="9"/>
      <c r="U171" s="9"/>
      <c r="V171" s="9"/>
      <c r="W171" s="9"/>
      <c r="X171" s="9"/>
      <c r="Y171" s="9"/>
      <c r="Z171" s="9"/>
      <c r="AA171" s="9"/>
      <c r="AB171" s="9"/>
      <c r="AC171" s="9"/>
      <c r="AD171" s="9"/>
      <c r="AE171" s="9"/>
      <c r="AF171" s="9"/>
      <c r="AG171" s="9"/>
      <c r="AH171" s="9"/>
      <c r="AI171" s="9"/>
      <c r="AJ171" s="9"/>
      <c r="AK171" s="9"/>
      <c r="AL171" s="11">
        <f t="shared" si="6"/>
        <v>0</v>
      </c>
      <c r="AM171" s="11">
        <f t="shared" si="7"/>
        <v>0</v>
      </c>
      <c r="AN171" s="47" t="e">
        <f t="shared" si="8"/>
        <v>#DIV/0!</v>
      </c>
    </row>
    <row r="172" spans="1:40" x14ac:dyDescent="0.25">
      <c r="A172" s="10">
        <v>171</v>
      </c>
      <c r="B172" s="11">
        <f>VLOOKUP($A172,Table2[[No]:[Date Student Last Attended Program
(mm/dd/yyyy)]],2,FALSE)</f>
        <v>0</v>
      </c>
      <c r="C172" s="11">
        <f>VLOOKUP($A172,Table2[[No]:[Date Student Last Attended Program
(mm/dd/yyyy)]],4,FALSE)</f>
        <v>0</v>
      </c>
      <c r="D172" s="11">
        <f>VLOOKUP($A172,Table2[[No]:[Date Student Last Attended Program
(mm/dd/yyyy)]],14,FALSE)</f>
        <v>0</v>
      </c>
      <c r="E172" s="207">
        <f>VLOOKUP($A172,Table2[[No]:[Date Student Last Attended Program
(mm/dd/yyyy)]],17,FALSE)</f>
        <v>0</v>
      </c>
      <c r="F172" s="207">
        <f>VLOOKUP($A172,Table2[[No]:[Date Student Last Attended Program
(mm/dd/yyyy)]],18,FALSE)</f>
        <v>0</v>
      </c>
      <c r="G172" s="209">
        <f>VLOOKUP($A172,Table2[[#All],[No]:[Which Group Does Student Participate In?
(optional)]],23,FALSE)</f>
        <v>0</v>
      </c>
      <c r="H172" s="29"/>
      <c r="I172" s="29"/>
      <c r="J172" s="29"/>
      <c r="K172" s="29"/>
      <c r="L172" s="29"/>
      <c r="M172" s="29"/>
      <c r="N172" s="29"/>
      <c r="O172" s="29"/>
      <c r="P172" s="29"/>
      <c r="Q172" s="29"/>
      <c r="R172" s="29"/>
      <c r="S172" s="9"/>
      <c r="T172" s="9"/>
      <c r="U172" s="9"/>
      <c r="V172" s="9"/>
      <c r="W172" s="9"/>
      <c r="X172" s="9"/>
      <c r="Y172" s="9"/>
      <c r="Z172" s="9"/>
      <c r="AA172" s="9"/>
      <c r="AB172" s="9"/>
      <c r="AC172" s="9"/>
      <c r="AD172" s="9"/>
      <c r="AE172" s="9"/>
      <c r="AF172" s="9"/>
      <c r="AG172" s="9"/>
      <c r="AH172" s="9"/>
      <c r="AI172" s="9"/>
      <c r="AJ172" s="9"/>
      <c r="AK172" s="9"/>
      <c r="AL172" s="11">
        <f t="shared" si="6"/>
        <v>0</v>
      </c>
      <c r="AM172" s="11">
        <f t="shared" si="7"/>
        <v>0</v>
      </c>
      <c r="AN172" s="47" t="e">
        <f t="shared" si="8"/>
        <v>#DIV/0!</v>
      </c>
    </row>
    <row r="173" spans="1:40" x14ac:dyDescent="0.25">
      <c r="A173" s="10">
        <v>172</v>
      </c>
      <c r="B173" s="11">
        <f>VLOOKUP($A173,Table2[[No]:[Date Student Last Attended Program
(mm/dd/yyyy)]],2,FALSE)</f>
        <v>0</v>
      </c>
      <c r="C173" s="11">
        <f>VLOOKUP($A173,Table2[[No]:[Date Student Last Attended Program
(mm/dd/yyyy)]],4,FALSE)</f>
        <v>0</v>
      </c>
      <c r="D173" s="11">
        <f>VLOOKUP($A173,Table2[[No]:[Date Student Last Attended Program
(mm/dd/yyyy)]],14,FALSE)</f>
        <v>0</v>
      </c>
      <c r="E173" s="207">
        <f>VLOOKUP($A173,Table2[[No]:[Date Student Last Attended Program
(mm/dd/yyyy)]],17,FALSE)</f>
        <v>0</v>
      </c>
      <c r="F173" s="207">
        <f>VLOOKUP($A173,Table2[[No]:[Date Student Last Attended Program
(mm/dd/yyyy)]],18,FALSE)</f>
        <v>0</v>
      </c>
      <c r="G173" s="209">
        <f>VLOOKUP($A173,Table2[[#All],[No]:[Which Group Does Student Participate In?
(optional)]],23,FALSE)</f>
        <v>0</v>
      </c>
      <c r="H173" s="29"/>
      <c r="I173" s="29"/>
      <c r="J173" s="29"/>
      <c r="K173" s="29"/>
      <c r="L173" s="29"/>
      <c r="M173" s="29"/>
      <c r="N173" s="29"/>
      <c r="O173" s="29"/>
      <c r="P173" s="29"/>
      <c r="Q173" s="29"/>
      <c r="R173" s="29"/>
      <c r="S173" s="9"/>
      <c r="T173" s="9"/>
      <c r="U173" s="9"/>
      <c r="V173" s="9"/>
      <c r="W173" s="9"/>
      <c r="X173" s="9"/>
      <c r="Y173" s="9"/>
      <c r="Z173" s="9"/>
      <c r="AA173" s="9"/>
      <c r="AB173" s="9"/>
      <c r="AC173" s="9"/>
      <c r="AD173" s="9"/>
      <c r="AE173" s="9"/>
      <c r="AF173" s="9"/>
      <c r="AG173" s="9"/>
      <c r="AH173" s="9"/>
      <c r="AI173" s="9"/>
      <c r="AJ173" s="9"/>
      <c r="AK173" s="9"/>
      <c r="AL173" s="11">
        <f t="shared" si="6"/>
        <v>0</v>
      </c>
      <c r="AM173" s="11">
        <f t="shared" si="7"/>
        <v>0</v>
      </c>
      <c r="AN173" s="47" t="e">
        <f t="shared" si="8"/>
        <v>#DIV/0!</v>
      </c>
    </row>
    <row r="174" spans="1:40" x14ac:dyDescent="0.25">
      <c r="A174" s="10">
        <v>173</v>
      </c>
      <c r="B174" s="11">
        <f>VLOOKUP($A174,Table2[[No]:[Date Student Last Attended Program
(mm/dd/yyyy)]],2,FALSE)</f>
        <v>0</v>
      </c>
      <c r="C174" s="11">
        <f>VLOOKUP($A174,Table2[[No]:[Date Student Last Attended Program
(mm/dd/yyyy)]],4,FALSE)</f>
        <v>0</v>
      </c>
      <c r="D174" s="11">
        <f>VLOOKUP($A174,Table2[[No]:[Date Student Last Attended Program
(mm/dd/yyyy)]],14,FALSE)</f>
        <v>0</v>
      </c>
      <c r="E174" s="207">
        <f>VLOOKUP($A174,Table2[[No]:[Date Student Last Attended Program
(mm/dd/yyyy)]],17,FALSE)</f>
        <v>0</v>
      </c>
      <c r="F174" s="207">
        <f>VLOOKUP($A174,Table2[[No]:[Date Student Last Attended Program
(mm/dd/yyyy)]],18,FALSE)</f>
        <v>0</v>
      </c>
      <c r="G174" s="209">
        <f>VLOOKUP($A174,Table2[[#All],[No]:[Which Group Does Student Participate In?
(optional)]],23,FALSE)</f>
        <v>0</v>
      </c>
      <c r="H174" s="29"/>
      <c r="I174" s="29"/>
      <c r="J174" s="29"/>
      <c r="K174" s="29"/>
      <c r="L174" s="29"/>
      <c r="M174" s="29"/>
      <c r="N174" s="29"/>
      <c r="O174" s="29"/>
      <c r="P174" s="29"/>
      <c r="Q174" s="29"/>
      <c r="R174" s="29"/>
      <c r="S174" s="9"/>
      <c r="T174" s="9"/>
      <c r="U174" s="9"/>
      <c r="V174" s="9"/>
      <c r="W174" s="9"/>
      <c r="X174" s="9"/>
      <c r="Y174" s="9"/>
      <c r="Z174" s="9"/>
      <c r="AA174" s="9"/>
      <c r="AB174" s="9"/>
      <c r="AC174" s="9"/>
      <c r="AD174" s="9"/>
      <c r="AE174" s="9"/>
      <c r="AF174" s="9"/>
      <c r="AG174" s="9"/>
      <c r="AH174" s="9"/>
      <c r="AI174" s="9"/>
      <c r="AJ174" s="9"/>
      <c r="AK174" s="9"/>
      <c r="AL174" s="11">
        <f t="shared" si="6"/>
        <v>0</v>
      </c>
      <c r="AM174" s="11">
        <f t="shared" si="7"/>
        <v>0</v>
      </c>
      <c r="AN174" s="47" t="e">
        <f t="shared" si="8"/>
        <v>#DIV/0!</v>
      </c>
    </row>
    <row r="175" spans="1:40" x14ac:dyDescent="0.25">
      <c r="A175" s="10">
        <v>174</v>
      </c>
      <c r="B175" s="11">
        <f>VLOOKUP($A175,Table2[[No]:[Date Student Last Attended Program
(mm/dd/yyyy)]],2,FALSE)</f>
        <v>0</v>
      </c>
      <c r="C175" s="11">
        <f>VLOOKUP($A175,Table2[[No]:[Date Student Last Attended Program
(mm/dd/yyyy)]],4,FALSE)</f>
        <v>0</v>
      </c>
      <c r="D175" s="11">
        <f>VLOOKUP($A175,Table2[[No]:[Date Student Last Attended Program
(mm/dd/yyyy)]],14,FALSE)</f>
        <v>0</v>
      </c>
      <c r="E175" s="207">
        <f>VLOOKUP($A175,Table2[[No]:[Date Student Last Attended Program
(mm/dd/yyyy)]],17,FALSE)</f>
        <v>0</v>
      </c>
      <c r="F175" s="207">
        <f>VLOOKUP($A175,Table2[[No]:[Date Student Last Attended Program
(mm/dd/yyyy)]],18,FALSE)</f>
        <v>0</v>
      </c>
      <c r="G175" s="209">
        <f>VLOOKUP($A175,Table2[[#All],[No]:[Which Group Does Student Participate In?
(optional)]],23,FALSE)</f>
        <v>0</v>
      </c>
      <c r="H175" s="29"/>
      <c r="I175" s="29"/>
      <c r="J175" s="29"/>
      <c r="K175" s="29"/>
      <c r="L175" s="29"/>
      <c r="M175" s="29"/>
      <c r="N175" s="29"/>
      <c r="O175" s="29"/>
      <c r="P175" s="29"/>
      <c r="Q175" s="29"/>
      <c r="R175" s="29"/>
      <c r="S175" s="9"/>
      <c r="T175" s="9"/>
      <c r="U175" s="9"/>
      <c r="V175" s="9"/>
      <c r="W175" s="9"/>
      <c r="X175" s="9"/>
      <c r="Y175" s="9"/>
      <c r="Z175" s="9"/>
      <c r="AA175" s="9"/>
      <c r="AB175" s="9"/>
      <c r="AC175" s="9"/>
      <c r="AD175" s="9"/>
      <c r="AE175" s="9"/>
      <c r="AF175" s="9"/>
      <c r="AG175" s="9"/>
      <c r="AH175" s="9"/>
      <c r="AI175" s="9"/>
      <c r="AJ175" s="9"/>
      <c r="AK175" s="9"/>
      <c r="AL175" s="11">
        <f t="shared" si="6"/>
        <v>0</v>
      </c>
      <c r="AM175" s="11">
        <f t="shared" si="7"/>
        <v>0</v>
      </c>
      <c r="AN175" s="47" t="e">
        <f t="shared" si="8"/>
        <v>#DIV/0!</v>
      </c>
    </row>
    <row r="176" spans="1:40" x14ac:dyDescent="0.25">
      <c r="A176" s="10">
        <v>175</v>
      </c>
      <c r="B176" s="11">
        <f>VLOOKUP($A176,Table2[[No]:[Date Student Last Attended Program
(mm/dd/yyyy)]],2,FALSE)</f>
        <v>0</v>
      </c>
      <c r="C176" s="11">
        <f>VLOOKUP($A176,Table2[[No]:[Date Student Last Attended Program
(mm/dd/yyyy)]],4,FALSE)</f>
        <v>0</v>
      </c>
      <c r="D176" s="11">
        <f>VLOOKUP($A176,Table2[[No]:[Date Student Last Attended Program
(mm/dd/yyyy)]],14,FALSE)</f>
        <v>0</v>
      </c>
      <c r="E176" s="207">
        <f>VLOOKUP($A176,Table2[[No]:[Date Student Last Attended Program
(mm/dd/yyyy)]],17,FALSE)</f>
        <v>0</v>
      </c>
      <c r="F176" s="207">
        <f>VLOOKUP($A176,Table2[[No]:[Date Student Last Attended Program
(mm/dd/yyyy)]],18,FALSE)</f>
        <v>0</v>
      </c>
      <c r="G176" s="209">
        <f>VLOOKUP($A176,Table2[[#All],[No]:[Which Group Does Student Participate In?
(optional)]],23,FALSE)</f>
        <v>0</v>
      </c>
      <c r="H176" s="29"/>
      <c r="I176" s="29"/>
      <c r="J176" s="29"/>
      <c r="K176" s="29"/>
      <c r="L176" s="29"/>
      <c r="M176" s="29"/>
      <c r="N176" s="29"/>
      <c r="O176" s="29"/>
      <c r="P176" s="29"/>
      <c r="Q176" s="29"/>
      <c r="R176" s="29"/>
      <c r="S176" s="9"/>
      <c r="T176" s="9"/>
      <c r="U176" s="9"/>
      <c r="V176" s="9"/>
      <c r="W176" s="9"/>
      <c r="X176" s="9"/>
      <c r="Y176" s="9"/>
      <c r="Z176" s="9"/>
      <c r="AA176" s="9"/>
      <c r="AB176" s="9"/>
      <c r="AC176" s="9"/>
      <c r="AD176" s="9"/>
      <c r="AE176" s="9"/>
      <c r="AF176" s="9"/>
      <c r="AG176" s="9"/>
      <c r="AH176" s="9"/>
      <c r="AI176" s="9"/>
      <c r="AJ176" s="9"/>
      <c r="AK176" s="9"/>
      <c r="AL176" s="11">
        <f t="shared" si="6"/>
        <v>0</v>
      </c>
      <c r="AM176" s="11">
        <f t="shared" si="7"/>
        <v>0</v>
      </c>
      <c r="AN176" s="47" t="e">
        <f t="shared" si="8"/>
        <v>#DIV/0!</v>
      </c>
    </row>
    <row r="177" spans="1:40" x14ac:dyDescent="0.25">
      <c r="A177" s="10">
        <v>176</v>
      </c>
      <c r="B177" s="11">
        <f>VLOOKUP($A177,Table2[[No]:[Date Student Last Attended Program
(mm/dd/yyyy)]],2,FALSE)</f>
        <v>0</v>
      </c>
      <c r="C177" s="11">
        <f>VLOOKUP($A177,Table2[[No]:[Date Student Last Attended Program
(mm/dd/yyyy)]],4,FALSE)</f>
        <v>0</v>
      </c>
      <c r="D177" s="11">
        <f>VLOOKUP($A177,Table2[[No]:[Date Student Last Attended Program
(mm/dd/yyyy)]],14,FALSE)</f>
        <v>0</v>
      </c>
      <c r="E177" s="207">
        <f>VLOOKUP($A177,Table2[[No]:[Date Student Last Attended Program
(mm/dd/yyyy)]],17,FALSE)</f>
        <v>0</v>
      </c>
      <c r="F177" s="207">
        <f>VLOOKUP($A177,Table2[[No]:[Date Student Last Attended Program
(mm/dd/yyyy)]],18,FALSE)</f>
        <v>0</v>
      </c>
      <c r="G177" s="209">
        <f>VLOOKUP($A177,Table2[[#All],[No]:[Which Group Does Student Participate In?
(optional)]],23,FALSE)</f>
        <v>0</v>
      </c>
      <c r="H177" s="29"/>
      <c r="I177" s="29"/>
      <c r="J177" s="29"/>
      <c r="K177" s="29"/>
      <c r="L177" s="29"/>
      <c r="M177" s="29"/>
      <c r="N177" s="29"/>
      <c r="O177" s="29"/>
      <c r="P177" s="29"/>
      <c r="Q177" s="29"/>
      <c r="R177" s="29"/>
      <c r="S177" s="9"/>
      <c r="T177" s="9"/>
      <c r="U177" s="9"/>
      <c r="V177" s="9"/>
      <c r="W177" s="9"/>
      <c r="X177" s="9"/>
      <c r="Y177" s="9"/>
      <c r="Z177" s="9"/>
      <c r="AA177" s="9"/>
      <c r="AB177" s="9"/>
      <c r="AC177" s="9"/>
      <c r="AD177" s="9"/>
      <c r="AE177" s="9"/>
      <c r="AF177" s="9"/>
      <c r="AG177" s="9"/>
      <c r="AH177" s="9"/>
      <c r="AI177" s="9"/>
      <c r="AJ177" s="9"/>
      <c r="AK177" s="9"/>
      <c r="AL177" s="11">
        <f t="shared" si="6"/>
        <v>0</v>
      </c>
      <c r="AM177" s="11">
        <f t="shared" si="7"/>
        <v>0</v>
      </c>
      <c r="AN177" s="47" t="e">
        <f t="shared" si="8"/>
        <v>#DIV/0!</v>
      </c>
    </row>
    <row r="178" spans="1:40" x14ac:dyDescent="0.25">
      <c r="A178" s="10">
        <v>177</v>
      </c>
      <c r="B178" s="11">
        <f>VLOOKUP($A178,Table2[[No]:[Date Student Last Attended Program
(mm/dd/yyyy)]],2,FALSE)</f>
        <v>0</v>
      </c>
      <c r="C178" s="11">
        <f>VLOOKUP($A178,Table2[[No]:[Date Student Last Attended Program
(mm/dd/yyyy)]],4,FALSE)</f>
        <v>0</v>
      </c>
      <c r="D178" s="11">
        <f>VLOOKUP($A178,Table2[[No]:[Date Student Last Attended Program
(mm/dd/yyyy)]],14,FALSE)</f>
        <v>0</v>
      </c>
      <c r="E178" s="207">
        <f>VLOOKUP($A178,Table2[[No]:[Date Student Last Attended Program
(mm/dd/yyyy)]],17,FALSE)</f>
        <v>0</v>
      </c>
      <c r="F178" s="207">
        <f>VLOOKUP($A178,Table2[[No]:[Date Student Last Attended Program
(mm/dd/yyyy)]],18,FALSE)</f>
        <v>0</v>
      </c>
      <c r="G178" s="209">
        <f>VLOOKUP($A178,Table2[[#All],[No]:[Which Group Does Student Participate In?
(optional)]],23,FALSE)</f>
        <v>0</v>
      </c>
      <c r="H178" s="29"/>
      <c r="I178" s="29"/>
      <c r="J178" s="29"/>
      <c r="K178" s="29"/>
      <c r="L178" s="29"/>
      <c r="M178" s="29"/>
      <c r="N178" s="29"/>
      <c r="O178" s="29"/>
      <c r="P178" s="29"/>
      <c r="Q178" s="29"/>
      <c r="R178" s="29"/>
      <c r="S178" s="9"/>
      <c r="T178" s="9"/>
      <c r="U178" s="9"/>
      <c r="V178" s="9"/>
      <c r="W178" s="9"/>
      <c r="X178" s="9"/>
      <c r="Y178" s="9"/>
      <c r="Z178" s="9"/>
      <c r="AA178" s="9"/>
      <c r="AB178" s="9"/>
      <c r="AC178" s="9"/>
      <c r="AD178" s="9"/>
      <c r="AE178" s="9"/>
      <c r="AF178" s="9"/>
      <c r="AG178" s="9"/>
      <c r="AH178" s="9"/>
      <c r="AI178" s="9"/>
      <c r="AJ178" s="9"/>
      <c r="AK178" s="9"/>
      <c r="AL178" s="11">
        <f t="shared" si="6"/>
        <v>0</v>
      </c>
      <c r="AM178" s="11">
        <f t="shared" si="7"/>
        <v>0</v>
      </c>
      <c r="AN178" s="47" t="e">
        <f t="shared" si="8"/>
        <v>#DIV/0!</v>
      </c>
    </row>
    <row r="179" spans="1:40" x14ac:dyDescent="0.25">
      <c r="A179" s="10">
        <v>178</v>
      </c>
      <c r="B179" s="11">
        <f>VLOOKUP($A179,Table2[[No]:[Date Student Last Attended Program
(mm/dd/yyyy)]],2,FALSE)</f>
        <v>0</v>
      </c>
      <c r="C179" s="11">
        <f>VLOOKUP($A179,Table2[[No]:[Date Student Last Attended Program
(mm/dd/yyyy)]],4,FALSE)</f>
        <v>0</v>
      </c>
      <c r="D179" s="11">
        <f>VLOOKUP($A179,Table2[[No]:[Date Student Last Attended Program
(mm/dd/yyyy)]],14,FALSE)</f>
        <v>0</v>
      </c>
      <c r="E179" s="207">
        <f>VLOOKUP($A179,Table2[[No]:[Date Student Last Attended Program
(mm/dd/yyyy)]],17,FALSE)</f>
        <v>0</v>
      </c>
      <c r="F179" s="207">
        <f>VLOOKUP($A179,Table2[[No]:[Date Student Last Attended Program
(mm/dd/yyyy)]],18,FALSE)</f>
        <v>0</v>
      </c>
      <c r="G179" s="209">
        <f>VLOOKUP($A179,Table2[[#All],[No]:[Which Group Does Student Participate In?
(optional)]],23,FALSE)</f>
        <v>0</v>
      </c>
      <c r="H179" s="29"/>
      <c r="I179" s="29"/>
      <c r="J179" s="29"/>
      <c r="K179" s="29"/>
      <c r="L179" s="29"/>
      <c r="M179" s="29"/>
      <c r="N179" s="29"/>
      <c r="O179" s="29"/>
      <c r="P179" s="29"/>
      <c r="Q179" s="29"/>
      <c r="R179" s="29"/>
      <c r="S179" s="9"/>
      <c r="T179" s="9"/>
      <c r="U179" s="9"/>
      <c r="V179" s="9"/>
      <c r="W179" s="9"/>
      <c r="X179" s="9"/>
      <c r="Y179" s="9"/>
      <c r="Z179" s="9"/>
      <c r="AA179" s="9"/>
      <c r="AB179" s="9"/>
      <c r="AC179" s="9"/>
      <c r="AD179" s="9"/>
      <c r="AE179" s="9"/>
      <c r="AF179" s="9"/>
      <c r="AG179" s="9"/>
      <c r="AH179" s="9"/>
      <c r="AI179" s="9"/>
      <c r="AJ179" s="9"/>
      <c r="AK179" s="9"/>
      <c r="AL179" s="11">
        <f t="shared" si="6"/>
        <v>0</v>
      </c>
      <c r="AM179" s="11">
        <f t="shared" si="7"/>
        <v>0</v>
      </c>
      <c r="AN179" s="47" t="e">
        <f t="shared" si="8"/>
        <v>#DIV/0!</v>
      </c>
    </row>
    <row r="180" spans="1:40" x14ac:dyDescent="0.25">
      <c r="A180" s="10">
        <v>179</v>
      </c>
      <c r="B180" s="11">
        <f>VLOOKUP($A180,Table2[[No]:[Date Student Last Attended Program
(mm/dd/yyyy)]],2,FALSE)</f>
        <v>0</v>
      </c>
      <c r="C180" s="11">
        <f>VLOOKUP($A180,Table2[[No]:[Date Student Last Attended Program
(mm/dd/yyyy)]],4,FALSE)</f>
        <v>0</v>
      </c>
      <c r="D180" s="11">
        <f>VLOOKUP($A180,Table2[[No]:[Date Student Last Attended Program
(mm/dd/yyyy)]],14,FALSE)</f>
        <v>0</v>
      </c>
      <c r="E180" s="207">
        <f>VLOOKUP($A180,Table2[[No]:[Date Student Last Attended Program
(mm/dd/yyyy)]],17,FALSE)</f>
        <v>0</v>
      </c>
      <c r="F180" s="207">
        <f>VLOOKUP($A180,Table2[[No]:[Date Student Last Attended Program
(mm/dd/yyyy)]],18,FALSE)</f>
        <v>0</v>
      </c>
      <c r="G180" s="209">
        <f>VLOOKUP($A180,Table2[[#All],[No]:[Which Group Does Student Participate In?
(optional)]],23,FALSE)</f>
        <v>0</v>
      </c>
      <c r="H180" s="29"/>
      <c r="I180" s="29"/>
      <c r="J180" s="29"/>
      <c r="K180" s="29"/>
      <c r="L180" s="29"/>
      <c r="M180" s="29"/>
      <c r="N180" s="29"/>
      <c r="O180" s="29"/>
      <c r="P180" s="29"/>
      <c r="Q180" s="29"/>
      <c r="R180" s="29"/>
      <c r="S180" s="9"/>
      <c r="T180" s="9"/>
      <c r="U180" s="9"/>
      <c r="V180" s="9"/>
      <c r="W180" s="9"/>
      <c r="X180" s="9"/>
      <c r="Y180" s="9"/>
      <c r="Z180" s="9"/>
      <c r="AA180" s="9"/>
      <c r="AB180" s="9"/>
      <c r="AC180" s="9"/>
      <c r="AD180" s="9"/>
      <c r="AE180" s="9"/>
      <c r="AF180" s="9"/>
      <c r="AG180" s="9"/>
      <c r="AH180" s="9"/>
      <c r="AI180" s="9"/>
      <c r="AJ180" s="9"/>
      <c r="AK180" s="9"/>
      <c r="AL180" s="11">
        <f t="shared" si="6"/>
        <v>0</v>
      </c>
      <c r="AM180" s="11">
        <f t="shared" si="7"/>
        <v>0</v>
      </c>
      <c r="AN180" s="47" t="e">
        <f t="shared" si="8"/>
        <v>#DIV/0!</v>
      </c>
    </row>
    <row r="181" spans="1:40" x14ac:dyDescent="0.25">
      <c r="A181" s="10">
        <v>180</v>
      </c>
      <c r="B181" s="11">
        <f>VLOOKUP($A181,Table2[[No]:[Date Student Last Attended Program
(mm/dd/yyyy)]],2,FALSE)</f>
        <v>0</v>
      </c>
      <c r="C181" s="11">
        <f>VLOOKUP($A181,Table2[[No]:[Date Student Last Attended Program
(mm/dd/yyyy)]],4,FALSE)</f>
        <v>0</v>
      </c>
      <c r="D181" s="11">
        <f>VLOOKUP($A181,Table2[[No]:[Date Student Last Attended Program
(mm/dd/yyyy)]],14,FALSE)</f>
        <v>0</v>
      </c>
      <c r="E181" s="207">
        <f>VLOOKUP($A181,Table2[[No]:[Date Student Last Attended Program
(mm/dd/yyyy)]],17,FALSE)</f>
        <v>0</v>
      </c>
      <c r="F181" s="207">
        <f>VLOOKUP($A181,Table2[[No]:[Date Student Last Attended Program
(mm/dd/yyyy)]],18,FALSE)</f>
        <v>0</v>
      </c>
      <c r="G181" s="209">
        <f>VLOOKUP($A181,Table2[[#All],[No]:[Which Group Does Student Participate In?
(optional)]],23,FALSE)</f>
        <v>0</v>
      </c>
      <c r="H181" s="29"/>
      <c r="I181" s="29"/>
      <c r="J181" s="29"/>
      <c r="K181" s="29"/>
      <c r="L181" s="29"/>
      <c r="M181" s="29"/>
      <c r="N181" s="29"/>
      <c r="O181" s="29"/>
      <c r="P181" s="29"/>
      <c r="Q181" s="29"/>
      <c r="R181" s="29"/>
      <c r="S181" s="9"/>
      <c r="T181" s="9"/>
      <c r="U181" s="9"/>
      <c r="V181" s="9"/>
      <c r="W181" s="9"/>
      <c r="X181" s="9"/>
      <c r="Y181" s="9"/>
      <c r="Z181" s="9"/>
      <c r="AA181" s="9"/>
      <c r="AB181" s="9"/>
      <c r="AC181" s="9"/>
      <c r="AD181" s="9"/>
      <c r="AE181" s="9"/>
      <c r="AF181" s="9"/>
      <c r="AG181" s="9"/>
      <c r="AH181" s="9"/>
      <c r="AI181" s="9"/>
      <c r="AJ181" s="9"/>
      <c r="AK181" s="9"/>
      <c r="AL181" s="11">
        <f t="shared" si="6"/>
        <v>0</v>
      </c>
      <c r="AM181" s="11">
        <f t="shared" si="7"/>
        <v>0</v>
      </c>
      <c r="AN181" s="47" t="e">
        <f t="shared" si="8"/>
        <v>#DIV/0!</v>
      </c>
    </row>
    <row r="182" spans="1:40" x14ac:dyDescent="0.25">
      <c r="A182" s="10">
        <v>181</v>
      </c>
      <c r="B182" s="11">
        <f>VLOOKUP($A182,Table2[[No]:[Date Student Last Attended Program
(mm/dd/yyyy)]],2,FALSE)</f>
        <v>0</v>
      </c>
      <c r="C182" s="11">
        <f>VLOOKUP($A182,Table2[[No]:[Date Student Last Attended Program
(mm/dd/yyyy)]],4,FALSE)</f>
        <v>0</v>
      </c>
      <c r="D182" s="11">
        <f>VLOOKUP($A182,Table2[[No]:[Date Student Last Attended Program
(mm/dd/yyyy)]],14,FALSE)</f>
        <v>0</v>
      </c>
      <c r="E182" s="207">
        <f>VLOOKUP($A182,Table2[[No]:[Date Student Last Attended Program
(mm/dd/yyyy)]],17,FALSE)</f>
        <v>0</v>
      </c>
      <c r="F182" s="207">
        <f>VLOOKUP($A182,Table2[[No]:[Date Student Last Attended Program
(mm/dd/yyyy)]],18,FALSE)</f>
        <v>0</v>
      </c>
      <c r="G182" s="209">
        <f>VLOOKUP($A182,Table2[[#All],[No]:[Which Group Does Student Participate In?
(optional)]],23,FALSE)</f>
        <v>0</v>
      </c>
      <c r="H182" s="29"/>
      <c r="I182" s="29"/>
      <c r="J182" s="29"/>
      <c r="K182" s="29"/>
      <c r="L182" s="29"/>
      <c r="M182" s="29"/>
      <c r="N182" s="29"/>
      <c r="O182" s="29"/>
      <c r="P182" s="29"/>
      <c r="Q182" s="29"/>
      <c r="R182" s="29"/>
      <c r="S182" s="9"/>
      <c r="T182" s="9"/>
      <c r="U182" s="9"/>
      <c r="V182" s="9"/>
      <c r="W182" s="9"/>
      <c r="X182" s="9"/>
      <c r="Y182" s="9"/>
      <c r="Z182" s="9"/>
      <c r="AA182" s="9"/>
      <c r="AB182" s="9"/>
      <c r="AC182" s="9"/>
      <c r="AD182" s="9"/>
      <c r="AE182" s="9"/>
      <c r="AF182" s="9"/>
      <c r="AG182" s="9"/>
      <c r="AH182" s="9"/>
      <c r="AI182" s="9"/>
      <c r="AJ182" s="9"/>
      <c r="AK182" s="9"/>
      <c r="AL182" s="11">
        <f t="shared" si="6"/>
        <v>0</v>
      </c>
      <c r="AM182" s="11">
        <f t="shared" si="7"/>
        <v>0</v>
      </c>
      <c r="AN182" s="47" t="e">
        <f t="shared" si="8"/>
        <v>#DIV/0!</v>
      </c>
    </row>
    <row r="183" spans="1:40" x14ac:dyDescent="0.25">
      <c r="A183" s="10">
        <v>182</v>
      </c>
      <c r="B183" s="11">
        <f>VLOOKUP($A183,Table2[[No]:[Date Student Last Attended Program
(mm/dd/yyyy)]],2,FALSE)</f>
        <v>0</v>
      </c>
      <c r="C183" s="11">
        <f>VLOOKUP($A183,Table2[[No]:[Date Student Last Attended Program
(mm/dd/yyyy)]],4,FALSE)</f>
        <v>0</v>
      </c>
      <c r="D183" s="11">
        <f>VLOOKUP($A183,Table2[[No]:[Date Student Last Attended Program
(mm/dd/yyyy)]],14,FALSE)</f>
        <v>0</v>
      </c>
      <c r="E183" s="207">
        <f>VLOOKUP($A183,Table2[[No]:[Date Student Last Attended Program
(mm/dd/yyyy)]],17,FALSE)</f>
        <v>0</v>
      </c>
      <c r="F183" s="207">
        <f>VLOOKUP($A183,Table2[[No]:[Date Student Last Attended Program
(mm/dd/yyyy)]],18,FALSE)</f>
        <v>0</v>
      </c>
      <c r="G183" s="209">
        <f>VLOOKUP($A183,Table2[[#All],[No]:[Which Group Does Student Participate In?
(optional)]],23,FALSE)</f>
        <v>0</v>
      </c>
      <c r="H183" s="29"/>
      <c r="I183" s="29"/>
      <c r="J183" s="29"/>
      <c r="K183" s="29"/>
      <c r="L183" s="29"/>
      <c r="M183" s="29"/>
      <c r="N183" s="29"/>
      <c r="O183" s="29"/>
      <c r="P183" s="29"/>
      <c r="Q183" s="29"/>
      <c r="R183" s="29"/>
      <c r="S183" s="9"/>
      <c r="T183" s="9"/>
      <c r="U183" s="9"/>
      <c r="V183" s="9"/>
      <c r="W183" s="9"/>
      <c r="X183" s="9"/>
      <c r="Y183" s="9"/>
      <c r="Z183" s="9"/>
      <c r="AA183" s="9"/>
      <c r="AB183" s="9"/>
      <c r="AC183" s="9"/>
      <c r="AD183" s="9"/>
      <c r="AE183" s="9"/>
      <c r="AF183" s="9"/>
      <c r="AG183" s="9"/>
      <c r="AH183" s="9"/>
      <c r="AI183" s="9"/>
      <c r="AJ183" s="9"/>
      <c r="AK183" s="9"/>
      <c r="AL183" s="11">
        <f t="shared" si="6"/>
        <v>0</v>
      </c>
      <c r="AM183" s="11">
        <f t="shared" si="7"/>
        <v>0</v>
      </c>
      <c r="AN183" s="47" t="e">
        <f t="shared" si="8"/>
        <v>#DIV/0!</v>
      </c>
    </row>
    <row r="184" spans="1:40" x14ac:dyDescent="0.25">
      <c r="A184" s="10">
        <v>183</v>
      </c>
      <c r="B184" s="11">
        <f>VLOOKUP($A184,Table2[[No]:[Date Student Last Attended Program
(mm/dd/yyyy)]],2,FALSE)</f>
        <v>0</v>
      </c>
      <c r="C184" s="11">
        <f>VLOOKUP($A184,Table2[[No]:[Date Student Last Attended Program
(mm/dd/yyyy)]],4,FALSE)</f>
        <v>0</v>
      </c>
      <c r="D184" s="11">
        <f>VLOOKUP($A184,Table2[[No]:[Date Student Last Attended Program
(mm/dd/yyyy)]],14,FALSE)</f>
        <v>0</v>
      </c>
      <c r="E184" s="207">
        <f>VLOOKUP($A184,Table2[[No]:[Date Student Last Attended Program
(mm/dd/yyyy)]],17,FALSE)</f>
        <v>0</v>
      </c>
      <c r="F184" s="207">
        <f>VLOOKUP($A184,Table2[[No]:[Date Student Last Attended Program
(mm/dd/yyyy)]],18,FALSE)</f>
        <v>0</v>
      </c>
      <c r="G184" s="209">
        <f>VLOOKUP($A184,Table2[[#All],[No]:[Which Group Does Student Participate In?
(optional)]],23,FALSE)</f>
        <v>0</v>
      </c>
      <c r="H184" s="29"/>
      <c r="I184" s="29"/>
      <c r="J184" s="29"/>
      <c r="K184" s="29"/>
      <c r="L184" s="29"/>
      <c r="M184" s="29"/>
      <c r="N184" s="29"/>
      <c r="O184" s="29"/>
      <c r="P184" s="29"/>
      <c r="Q184" s="29"/>
      <c r="R184" s="29"/>
      <c r="S184" s="9"/>
      <c r="T184" s="9"/>
      <c r="U184" s="9"/>
      <c r="V184" s="9"/>
      <c r="W184" s="9"/>
      <c r="X184" s="9"/>
      <c r="Y184" s="9"/>
      <c r="Z184" s="9"/>
      <c r="AA184" s="9"/>
      <c r="AB184" s="9"/>
      <c r="AC184" s="9"/>
      <c r="AD184" s="9"/>
      <c r="AE184" s="9"/>
      <c r="AF184" s="9"/>
      <c r="AG184" s="9"/>
      <c r="AH184" s="9"/>
      <c r="AI184" s="9"/>
      <c r="AJ184" s="9"/>
      <c r="AK184" s="9"/>
      <c r="AL184" s="11">
        <f t="shared" si="6"/>
        <v>0</v>
      </c>
      <c r="AM184" s="11">
        <f t="shared" si="7"/>
        <v>0</v>
      </c>
      <c r="AN184" s="47" t="e">
        <f t="shared" si="8"/>
        <v>#DIV/0!</v>
      </c>
    </row>
    <row r="185" spans="1:40" x14ac:dyDescent="0.25">
      <c r="A185" s="10">
        <v>184</v>
      </c>
      <c r="B185" s="11">
        <f>VLOOKUP($A185,Table2[[No]:[Date Student Last Attended Program
(mm/dd/yyyy)]],2,FALSE)</f>
        <v>0</v>
      </c>
      <c r="C185" s="11">
        <f>VLOOKUP($A185,Table2[[No]:[Date Student Last Attended Program
(mm/dd/yyyy)]],4,FALSE)</f>
        <v>0</v>
      </c>
      <c r="D185" s="11">
        <f>VLOOKUP($A185,Table2[[No]:[Date Student Last Attended Program
(mm/dd/yyyy)]],14,FALSE)</f>
        <v>0</v>
      </c>
      <c r="E185" s="207">
        <f>VLOOKUP($A185,Table2[[No]:[Date Student Last Attended Program
(mm/dd/yyyy)]],17,FALSE)</f>
        <v>0</v>
      </c>
      <c r="F185" s="207">
        <f>VLOOKUP($A185,Table2[[No]:[Date Student Last Attended Program
(mm/dd/yyyy)]],18,FALSE)</f>
        <v>0</v>
      </c>
      <c r="G185" s="209">
        <f>VLOOKUP($A185,Table2[[#All],[No]:[Which Group Does Student Participate In?
(optional)]],23,FALSE)</f>
        <v>0</v>
      </c>
      <c r="H185" s="29"/>
      <c r="I185" s="29"/>
      <c r="J185" s="29"/>
      <c r="K185" s="29"/>
      <c r="L185" s="29"/>
      <c r="M185" s="29"/>
      <c r="N185" s="29"/>
      <c r="O185" s="29"/>
      <c r="P185" s="29"/>
      <c r="Q185" s="29"/>
      <c r="R185" s="29"/>
      <c r="S185" s="9"/>
      <c r="T185" s="9"/>
      <c r="U185" s="9"/>
      <c r="V185" s="9"/>
      <c r="W185" s="9"/>
      <c r="X185" s="9"/>
      <c r="Y185" s="9"/>
      <c r="Z185" s="9"/>
      <c r="AA185" s="9"/>
      <c r="AB185" s="9"/>
      <c r="AC185" s="9"/>
      <c r="AD185" s="9"/>
      <c r="AE185" s="9"/>
      <c r="AF185" s="9"/>
      <c r="AG185" s="9"/>
      <c r="AH185" s="9"/>
      <c r="AI185" s="9"/>
      <c r="AJ185" s="9"/>
      <c r="AK185" s="9"/>
      <c r="AL185" s="11">
        <f t="shared" si="6"/>
        <v>0</v>
      </c>
      <c r="AM185" s="11">
        <f t="shared" si="7"/>
        <v>0</v>
      </c>
      <c r="AN185" s="47" t="e">
        <f t="shared" si="8"/>
        <v>#DIV/0!</v>
      </c>
    </row>
    <row r="186" spans="1:40" x14ac:dyDescent="0.25">
      <c r="A186" s="10">
        <v>185</v>
      </c>
      <c r="B186" s="11">
        <f>VLOOKUP($A186,Table2[[No]:[Date Student Last Attended Program
(mm/dd/yyyy)]],2,FALSE)</f>
        <v>0</v>
      </c>
      <c r="C186" s="11">
        <f>VLOOKUP($A186,Table2[[No]:[Date Student Last Attended Program
(mm/dd/yyyy)]],4,FALSE)</f>
        <v>0</v>
      </c>
      <c r="D186" s="11">
        <f>VLOOKUP($A186,Table2[[No]:[Date Student Last Attended Program
(mm/dd/yyyy)]],14,FALSE)</f>
        <v>0</v>
      </c>
      <c r="E186" s="207">
        <f>VLOOKUP($A186,Table2[[No]:[Date Student Last Attended Program
(mm/dd/yyyy)]],17,FALSE)</f>
        <v>0</v>
      </c>
      <c r="F186" s="207">
        <f>VLOOKUP($A186,Table2[[No]:[Date Student Last Attended Program
(mm/dd/yyyy)]],18,FALSE)</f>
        <v>0</v>
      </c>
      <c r="G186" s="209">
        <f>VLOOKUP($A186,Table2[[#All],[No]:[Which Group Does Student Participate In?
(optional)]],23,FALSE)</f>
        <v>0</v>
      </c>
      <c r="H186" s="29"/>
      <c r="I186" s="29"/>
      <c r="J186" s="29"/>
      <c r="K186" s="29"/>
      <c r="L186" s="29"/>
      <c r="M186" s="29"/>
      <c r="N186" s="29"/>
      <c r="O186" s="29"/>
      <c r="P186" s="29"/>
      <c r="Q186" s="29"/>
      <c r="R186" s="29"/>
      <c r="S186" s="9"/>
      <c r="T186" s="9"/>
      <c r="U186" s="9"/>
      <c r="V186" s="9"/>
      <c r="W186" s="9"/>
      <c r="X186" s="9"/>
      <c r="Y186" s="9"/>
      <c r="Z186" s="9"/>
      <c r="AA186" s="9"/>
      <c r="AB186" s="9"/>
      <c r="AC186" s="9"/>
      <c r="AD186" s="9"/>
      <c r="AE186" s="9"/>
      <c r="AF186" s="9"/>
      <c r="AG186" s="9"/>
      <c r="AH186" s="9"/>
      <c r="AI186" s="9"/>
      <c r="AJ186" s="9"/>
      <c r="AK186" s="9"/>
      <c r="AL186" s="11">
        <f t="shared" si="6"/>
        <v>0</v>
      </c>
      <c r="AM186" s="11">
        <f t="shared" si="7"/>
        <v>0</v>
      </c>
      <c r="AN186" s="47" t="e">
        <f t="shared" si="8"/>
        <v>#DIV/0!</v>
      </c>
    </row>
    <row r="187" spans="1:40" x14ac:dyDescent="0.25">
      <c r="A187" s="10">
        <v>186</v>
      </c>
      <c r="B187" s="11">
        <f>VLOOKUP($A187,Table2[[No]:[Date Student Last Attended Program
(mm/dd/yyyy)]],2,FALSE)</f>
        <v>0</v>
      </c>
      <c r="C187" s="11">
        <f>VLOOKUP($A187,Table2[[No]:[Date Student Last Attended Program
(mm/dd/yyyy)]],4,FALSE)</f>
        <v>0</v>
      </c>
      <c r="D187" s="11">
        <f>VLOOKUP($A187,Table2[[No]:[Date Student Last Attended Program
(mm/dd/yyyy)]],14,FALSE)</f>
        <v>0</v>
      </c>
      <c r="E187" s="207">
        <f>VLOOKUP($A187,Table2[[No]:[Date Student Last Attended Program
(mm/dd/yyyy)]],17,FALSE)</f>
        <v>0</v>
      </c>
      <c r="F187" s="207">
        <f>VLOOKUP($A187,Table2[[No]:[Date Student Last Attended Program
(mm/dd/yyyy)]],18,FALSE)</f>
        <v>0</v>
      </c>
      <c r="G187" s="209">
        <f>VLOOKUP($A187,Table2[[#All],[No]:[Which Group Does Student Participate In?
(optional)]],23,FALSE)</f>
        <v>0</v>
      </c>
      <c r="H187" s="29"/>
      <c r="I187" s="29"/>
      <c r="J187" s="29"/>
      <c r="K187" s="29"/>
      <c r="L187" s="29"/>
      <c r="M187" s="29"/>
      <c r="N187" s="29"/>
      <c r="O187" s="29"/>
      <c r="P187" s="29"/>
      <c r="Q187" s="29"/>
      <c r="R187" s="29"/>
      <c r="S187" s="9"/>
      <c r="T187" s="9"/>
      <c r="U187" s="9"/>
      <c r="V187" s="9"/>
      <c r="W187" s="9"/>
      <c r="X187" s="9"/>
      <c r="Y187" s="9"/>
      <c r="Z187" s="9"/>
      <c r="AA187" s="9"/>
      <c r="AB187" s="9"/>
      <c r="AC187" s="9"/>
      <c r="AD187" s="9"/>
      <c r="AE187" s="9"/>
      <c r="AF187" s="9"/>
      <c r="AG187" s="9"/>
      <c r="AH187" s="9"/>
      <c r="AI187" s="9"/>
      <c r="AJ187" s="9"/>
      <c r="AK187" s="9"/>
      <c r="AL187" s="11">
        <f t="shared" si="6"/>
        <v>0</v>
      </c>
      <c r="AM187" s="11">
        <f t="shared" si="7"/>
        <v>0</v>
      </c>
      <c r="AN187" s="47" t="e">
        <f t="shared" si="8"/>
        <v>#DIV/0!</v>
      </c>
    </row>
    <row r="188" spans="1:40" x14ac:dyDescent="0.25">
      <c r="A188" s="10">
        <v>187</v>
      </c>
      <c r="B188" s="11">
        <f>VLOOKUP($A188,Table2[[No]:[Date Student Last Attended Program
(mm/dd/yyyy)]],2,FALSE)</f>
        <v>0</v>
      </c>
      <c r="C188" s="11">
        <f>VLOOKUP($A188,Table2[[No]:[Date Student Last Attended Program
(mm/dd/yyyy)]],4,FALSE)</f>
        <v>0</v>
      </c>
      <c r="D188" s="11">
        <f>VLOOKUP($A188,Table2[[No]:[Date Student Last Attended Program
(mm/dd/yyyy)]],14,FALSE)</f>
        <v>0</v>
      </c>
      <c r="E188" s="207">
        <f>VLOOKUP($A188,Table2[[No]:[Date Student Last Attended Program
(mm/dd/yyyy)]],17,FALSE)</f>
        <v>0</v>
      </c>
      <c r="F188" s="207">
        <f>VLOOKUP($A188,Table2[[No]:[Date Student Last Attended Program
(mm/dd/yyyy)]],18,FALSE)</f>
        <v>0</v>
      </c>
      <c r="G188" s="209">
        <f>VLOOKUP($A188,Table2[[#All],[No]:[Which Group Does Student Participate In?
(optional)]],23,FALSE)</f>
        <v>0</v>
      </c>
      <c r="H188" s="29"/>
      <c r="I188" s="29"/>
      <c r="J188" s="29"/>
      <c r="K188" s="29"/>
      <c r="L188" s="29"/>
      <c r="M188" s="29"/>
      <c r="N188" s="29"/>
      <c r="O188" s="29"/>
      <c r="P188" s="29"/>
      <c r="Q188" s="29"/>
      <c r="R188" s="29"/>
      <c r="S188" s="9"/>
      <c r="T188" s="9"/>
      <c r="U188" s="9"/>
      <c r="V188" s="9"/>
      <c r="W188" s="9"/>
      <c r="X188" s="9"/>
      <c r="Y188" s="9"/>
      <c r="Z188" s="9"/>
      <c r="AA188" s="9"/>
      <c r="AB188" s="9"/>
      <c r="AC188" s="9"/>
      <c r="AD188" s="9"/>
      <c r="AE188" s="9"/>
      <c r="AF188" s="9"/>
      <c r="AG188" s="9"/>
      <c r="AH188" s="9"/>
      <c r="AI188" s="9"/>
      <c r="AJ188" s="9"/>
      <c r="AK188" s="9"/>
      <c r="AL188" s="11">
        <f t="shared" si="6"/>
        <v>0</v>
      </c>
      <c r="AM188" s="11">
        <f t="shared" si="7"/>
        <v>0</v>
      </c>
      <c r="AN188" s="47" t="e">
        <f t="shared" si="8"/>
        <v>#DIV/0!</v>
      </c>
    </row>
    <row r="189" spans="1:40" x14ac:dyDescent="0.25">
      <c r="A189" s="10">
        <v>188</v>
      </c>
      <c r="B189" s="11">
        <f>VLOOKUP($A189,Table2[[No]:[Date Student Last Attended Program
(mm/dd/yyyy)]],2,FALSE)</f>
        <v>0</v>
      </c>
      <c r="C189" s="11">
        <f>VLOOKUP($A189,Table2[[No]:[Date Student Last Attended Program
(mm/dd/yyyy)]],4,FALSE)</f>
        <v>0</v>
      </c>
      <c r="D189" s="11">
        <f>VLOOKUP($A189,Table2[[No]:[Date Student Last Attended Program
(mm/dd/yyyy)]],14,FALSE)</f>
        <v>0</v>
      </c>
      <c r="E189" s="207">
        <f>VLOOKUP($A189,Table2[[No]:[Date Student Last Attended Program
(mm/dd/yyyy)]],17,FALSE)</f>
        <v>0</v>
      </c>
      <c r="F189" s="207">
        <f>VLOOKUP($A189,Table2[[No]:[Date Student Last Attended Program
(mm/dd/yyyy)]],18,FALSE)</f>
        <v>0</v>
      </c>
      <c r="G189" s="209">
        <f>VLOOKUP($A189,Table2[[#All],[No]:[Which Group Does Student Participate In?
(optional)]],23,FALSE)</f>
        <v>0</v>
      </c>
      <c r="H189" s="29"/>
      <c r="I189" s="29"/>
      <c r="J189" s="29"/>
      <c r="K189" s="29"/>
      <c r="L189" s="29"/>
      <c r="M189" s="29"/>
      <c r="N189" s="29"/>
      <c r="O189" s="29"/>
      <c r="P189" s="29"/>
      <c r="Q189" s="29"/>
      <c r="R189" s="29"/>
      <c r="S189" s="9"/>
      <c r="T189" s="9"/>
      <c r="U189" s="9"/>
      <c r="V189" s="9"/>
      <c r="W189" s="9"/>
      <c r="X189" s="9"/>
      <c r="Y189" s="9"/>
      <c r="Z189" s="9"/>
      <c r="AA189" s="9"/>
      <c r="AB189" s="9"/>
      <c r="AC189" s="9"/>
      <c r="AD189" s="9"/>
      <c r="AE189" s="9"/>
      <c r="AF189" s="9"/>
      <c r="AG189" s="9"/>
      <c r="AH189" s="9"/>
      <c r="AI189" s="9"/>
      <c r="AJ189" s="9"/>
      <c r="AK189" s="9"/>
      <c r="AL189" s="11">
        <f t="shared" si="6"/>
        <v>0</v>
      </c>
      <c r="AM189" s="11">
        <f t="shared" si="7"/>
        <v>0</v>
      </c>
      <c r="AN189" s="47" t="e">
        <f t="shared" si="8"/>
        <v>#DIV/0!</v>
      </c>
    </row>
    <row r="190" spans="1:40" x14ac:dyDescent="0.25">
      <c r="A190" s="10">
        <v>189</v>
      </c>
      <c r="B190" s="11">
        <f>VLOOKUP($A190,Table2[[No]:[Date Student Last Attended Program
(mm/dd/yyyy)]],2,FALSE)</f>
        <v>0</v>
      </c>
      <c r="C190" s="11">
        <f>VLOOKUP($A190,Table2[[No]:[Date Student Last Attended Program
(mm/dd/yyyy)]],4,FALSE)</f>
        <v>0</v>
      </c>
      <c r="D190" s="11">
        <f>VLOOKUP($A190,Table2[[No]:[Date Student Last Attended Program
(mm/dd/yyyy)]],14,FALSE)</f>
        <v>0</v>
      </c>
      <c r="E190" s="207">
        <f>VLOOKUP($A190,Table2[[No]:[Date Student Last Attended Program
(mm/dd/yyyy)]],17,FALSE)</f>
        <v>0</v>
      </c>
      <c r="F190" s="207">
        <f>VLOOKUP($A190,Table2[[No]:[Date Student Last Attended Program
(mm/dd/yyyy)]],18,FALSE)</f>
        <v>0</v>
      </c>
      <c r="G190" s="209">
        <f>VLOOKUP($A190,Table2[[#All],[No]:[Which Group Does Student Participate In?
(optional)]],23,FALSE)</f>
        <v>0</v>
      </c>
      <c r="H190" s="29"/>
      <c r="I190" s="29"/>
      <c r="J190" s="29"/>
      <c r="K190" s="29"/>
      <c r="L190" s="29"/>
      <c r="M190" s="29"/>
      <c r="N190" s="29"/>
      <c r="O190" s="29"/>
      <c r="P190" s="29"/>
      <c r="Q190" s="29"/>
      <c r="R190" s="29"/>
      <c r="S190" s="9"/>
      <c r="T190" s="9"/>
      <c r="U190" s="9"/>
      <c r="V190" s="9"/>
      <c r="W190" s="9"/>
      <c r="X190" s="9"/>
      <c r="Y190" s="9"/>
      <c r="Z190" s="9"/>
      <c r="AA190" s="9"/>
      <c r="AB190" s="9"/>
      <c r="AC190" s="9"/>
      <c r="AD190" s="9"/>
      <c r="AE190" s="9"/>
      <c r="AF190" s="9"/>
      <c r="AG190" s="9"/>
      <c r="AH190" s="9"/>
      <c r="AI190" s="9"/>
      <c r="AJ190" s="9"/>
      <c r="AK190" s="9"/>
      <c r="AL190" s="11">
        <f t="shared" si="6"/>
        <v>0</v>
      </c>
      <c r="AM190" s="11">
        <f t="shared" si="7"/>
        <v>0</v>
      </c>
      <c r="AN190" s="47" t="e">
        <f t="shared" si="8"/>
        <v>#DIV/0!</v>
      </c>
    </row>
    <row r="191" spans="1:40" x14ac:dyDescent="0.25">
      <c r="A191" s="10">
        <v>190</v>
      </c>
      <c r="B191" s="11">
        <f>VLOOKUP($A191,Table2[[No]:[Date Student Last Attended Program
(mm/dd/yyyy)]],2,FALSE)</f>
        <v>0</v>
      </c>
      <c r="C191" s="11">
        <f>VLOOKUP($A191,Table2[[No]:[Date Student Last Attended Program
(mm/dd/yyyy)]],4,FALSE)</f>
        <v>0</v>
      </c>
      <c r="D191" s="11">
        <f>VLOOKUP($A191,Table2[[No]:[Date Student Last Attended Program
(mm/dd/yyyy)]],14,FALSE)</f>
        <v>0</v>
      </c>
      <c r="E191" s="207">
        <f>VLOOKUP($A191,Table2[[No]:[Date Student Last Attended Program
(mm/dd/yyyy)]],17,FALSE)</f>
        <v>0</v>
      </c>
      <c r="F191" s="207">
        <f>VLOOKUP($A191,Table2[[No]:[Date Student Last Attended Program
(mm/dd/yyyy)]],18,FALSE)</f>
        <v>0</v>
      </c>
      <c r="G191" s="209">
        <f>VLOOKUP($A191,Table2[[#All],[No]:[Which Group Does Student Participate In?
(optional)]],23,FALSE)</f>
        <v>0</v>
      </c>
      <c r="H191" s="29"/>
      <c r="I191" s="29"/>
      <c r="J191" s="29"/>
      <c r="K191" s="29"/>
      <c r="L191" s="29"/>
      <c r="M191" s="29"/>
      <c r="N191" s="29"/>
      <c r="O191" s="29"/>
      <c r="P191" s="29"/>
      <c r="Q191" s="29"/>
      <c r="R191" s="29"/>
      <c r="S191" s="9"/>
      <c r="T191" s="9"/>
      <c r="U191" s="9"/>
      <c r="V191" s="9"/>
      <c r="W191" s="9"/>
      <c r="X191" s="9"/>
      <c r="Y191" s="9"/>
      <c r="Z191" s="9"/>
      <c r="AA191" s="9"/>
      <c r="AB191" s="9"/>
      <c r="AC191" s="9"/>
      <c r="AD191" s="9"/>
      <c r="AE191" s="9"/>
      <c r="AF191" s="9"/>
      <c r="AG191" s="9"/>
      <c r="AH191" s="9"/>
      <c r="AI191" s="9"/>
      <c r="AJ191" s="9"/>
      <c r="AK191" s="9"/>
      <c r="AL191" s="11">
        <f t="shared" si="6"/>
        <v>0</v>
      </c>
      <c r="AM191" s="11">
        <f t="shared" si="7"/>
        <v>0</v>
      </c>
      <c r="AN191" s="47" t="e">
        <f t="shared" si="8"/>
        <v>#DIV/0!</v>
      </c>
    </row>
    <row r="192" spans="1:40" x14ac:dyDescent="0.25">
      <c r="A192" s="10">
        <v>191</v>
      </c>
      <c r="B192" s="11">
        <f>VLOOKUP($A192,Table2[[No]:[Date Student Last Attended Program
(mm/dd/yyyy)]],2,FALSE)</f>
        <v>0</v>
      </c>
      <c r="C192" s="11">
        <f>VLOOKUP($A192,Table2[[No]:[Date Student Last Attended Program
(mm/dd/yyyy)]],4,FALSE)</f>
        <v>0</v>
      </c>
      <c r="D192" s="11">
        <f>VLOOKUP($A192,Table2[[No]:[Date Student Last Attended Program
(mm/dd/yyyy)]],14,FALSE)</f>
        <v>0</v>
      </c>
      <c r="E192" s="207">
        <f>VLOOKUP($A192,Table2[[No]:[Date Student Last Attended Program
(mm/dd/yyyy)]],17,FALSE)</f>
        <v>0</v>
      </c>
      <c r="F192" s="207">
        <f>VLOOKUP($A192,Table2[[No]:[Date Student Last Attended Program
(mm/dd/yyyy)]],18,FALSE)</f>
        <v>0</v>
      </c>
      <c r="G192" s="209">
        <f>VLOOKUP($A192,Table2[[#All],[No]:[Which Group Does Student Participate In?
(optional)]],23,FALSE)</f>
        <v>0</v>
      </c>
      <c r="H192" s="29"/>
      <c r="I192" s="29"/>
      <c r="J192" s="29"/>
      <c r="K192" s="29"/>
      <c r="L192" s="29"/>
      <c r="M192" s="29"/>
      <c r="N192" s="29"/>
      <c r="O192" s="29"/>
      <c r="P192" s="29"/>
      <c r="Q192" s="29"/>
      <c r="R192" s="29"/>
      <c r="S192" s="9"/>
      <c r="T192" s="9"/>
      <c r="U192" s="9"/>
      <c r="V192" s="9"/>
      <c r="W192" s="9"/>
      <c r="X192" s="9"/>
      <c r="Y192" s="9"/>
      <c r="Z192" s="9"/>
      <c r="AA192" s="9"/>
      <c r="AB192" s="9"/>
      <c r="AC192" s="9"/>
      <c r="AD192" s="9"/>
      <c r="AE192" s="9"/>
      <c r="AF192" s="9"/>
      <c r="AG192" s="9"/>
      <c r="AH192" s="9"/>
      <c r="AI192" s="9"/>
      <c r="AJ192" s="9"/>
      <c r="AK192" s="9"/>
      <c r="AL192" s="11">
        <f t="shared" si="6"/>
        <v>0</v>
      </c>
      <c r="AM192" s="11">
        <f t="shared" si="7"/>
        <v>0</v>
      </c>
      <c r="AN192" s="47" t="e">
        <f t="shared" si="8"/>
        <v>#DIV/0!</v>
      </c>
    </row>
    <row r="193" spans="1:40" x14ac:dyDescent="0.25">
      <c r="A193" s="10">
        <v>192</v>
      </c>
      <c r="B193" s="11">
        <f>VLOOKUP($A193,Table2[[No]:[Date Student Last Attended Program
(mm/dd/yyyy)]],2,FALSE)</f>
        <v>0</v>
      </c>
      <c r="C193" s="11">
        <f>VLOOKUP($A193,Table2[[No]:[Date Student Last Attended Program
(mm/dd/yyyy)]],4,FALSE)</f>
        <v>0</v>
      </c>
      <c r="D193" s="11">
        <f>VLOOKUP($A193,Table2[[No]:[Date Student Last Attended Program
(mm/dd/yyyy)]],14,FALSE)</f>
        <v>0</v>
      </c>
      <c r="E193" s="207">
        <f>VLOOKUP($A193,Table2[[No]:[Date Student Last Attended Program
(mm/dd/yyyy)]],17,FALSE)</f>
        <v>0</v>
      </c>
      <c r="F193" s="207">
        <f>VLOOKUP($A193,Table2[[No]:[Date Student Last Attended Program
(mm/dd/yyyy)]],18,FALSE)</f>
        <v>0</v>
      </c>
      <c r="G193" s="209">
        <f>VLOOKUP($A193,Table2[[#All],[No]:[Which Group Does Student Participate In?
(optional)]],23,FALSE)</f>
        <v>0</v>
      </c>
      <c r="H193" s="29"/>
      <c r="I193" s="29"/>
      <c r="J193" s="29"/>
      <c r="K193" s="29"/>
      <c r="L193" s="29"/>
      <c r="M193" s="29"/>
      <c r="N193" s="29"/>
      <c r="O193" s="29"/>
      <c r="P193" s="29"/>
      <c r="Q193" s="29"/>
      <c r="R193" s="29"/>
      <c r="S193" s="9"/>
      <c r="T193" s="9"/>
      <c r="U193" s="9"/>
      <c r="V193" s="9"/>
      <c r="W193" s="9"/>
      <c r="X193" s="9"/>
      <c r="Y193" s="9"/>
      <c r="Z193" s="9"/>
      <c r="AA193" s="9"/>
      <c r="AB193" s="9"/>
      <c r="AC193" s="9"/>
      <c r="AD193" s="9"/>
      <c r="AE193" s="9"/>
      <c r="AF193" s="9"/>
      <c r="AG193" s="9"/>
      <c r="AH193" s="9"/>
      <c r="AI193" s="9"/>
      <c r="AJ193" s="9"/>
      <c r="AK193" s="9"/>
      <c r="AL193" s="11">
        <f t="shared" si="6"/>
        <v>0</v>
      </c>
      <c r="AM193" s="11">
        <f t="shared" si="7"/>
        <v>0</v>
      </c>
      <c r="AN193" s="47" t="e">
        <f t="shared" si="8"/>
        <v>#DIV/0!</v>
      </c>
    </row>
    <row r="194" spans="1:40" x14ac:dyDescent="0.25">
      <c r="A194" s="10">
        <v>193</v>
      </c>
      <c r="B194" s="11">
        <f>VLOOKUP($A194,Table2[[No]:[Date Student Last Attended Program
(mm/dd/yyyy)]],2,FALSE)</f>
        <v>0</v>
      </c>
      <c r="C194" s="11">
        <f>VLOOKUP($A194,Table2[[No]:[Date Student Last Attended Program
(mm/dd/yyyy)]],4,FALSE)</f>
        <v>0</v>
      </c>
      <c r="D194" s="11">
        <f>VLOOKUP($A194,Table2[[No]:[Date Student Last Attended Program
(mm/dd/yyyy)]],14,FALSE)</f>
        <v>0</v>
      </c>
      <c r="E194" s="207">
        <f>VLOOKUP($A194,Table2[[No]:[Date Student Last Attended Program
(mm/dd/yyyy)]],17,FALSE)</f>
        <v>0</v>
      </c>
      <c r="F194" s="207">
        <f>VLOOKUP($A194,Table2[[No]:[Date Student Last Attended Program
(mm/dd/yyyy)]],18,FALSE)</f>
        <v>0</v>
      </c>
      <c r="G194" s="209">
        <f>VLOOKUP($A194,Table2[[#All],[No]:[Which Group Does Student Participate In?
(optional)]],23,FALSE)</f>
        <v>0</v>
      </c>
      <c r="H194" s="29"/>
      <c r="I194" s="29"/>
      <c r="J194" s="29"/>
      <c r="K194" s="29"/>
      <c r="L194" s="29"/>
      <c r="M194" s="29"/>
      <c r="N194" s="29"/>
      <c r="O194" s="29"/>
      <c r="P194" s="29"/>
      <c r="Q194" s="29"/>
      <c r="R194" s="29"/>
      <c r="S194" s="9"/>
      <c r="T194" s="9"/>
      <c r="U194" s="9"/>
      <c r="V194" s="9"/>
      <c r="W194" s="9"/>
      <c r="X194" s="9"/>
      <c r="Y194" s="9"/>
      <c r="Z194" s="9"/>
      <c r="AA194" s="9"/>
      <c r="AB194" s="9"/>
      <c r="AC194" s="9"/>
      <c r="AD194" s="9"/>
      <c r="AE194" s="9"/>
      <c r="AF194" s="9"/>
      <c r="AG194" s="9"/>
      <c r="AH194" s="9"/>
      <c r="AI194" s="9"/>
      <c r="AJ194" s="9"/>
      <c r="AK194" s="9"/>
      <c r="AL194" s="11">
        <f t="shared" ref="AL194:AL257" si="9">COUNTIF(H194:AK194,"1")</f>
        <v>0</v>
      </c>
      <c r="AM194" s="11">
        <f t="shared" ref="AM194:AM257" si="10">COUNTIFS(H194:AK194,"1")+COUNTIF(H194:AK194,"0")</f>
        <v>0</v>
      </c>
      <c r="AN194" s="47" t="e">
        <f t="shared" ref="AN194:AN257" si="11">AL194/AM194</f>
        <v>#DIV/0!</v>
      </c>
    </row>
    <row r="195" spans="1:40" x14ac:dyDescent="0.25">
      <c r="A195" s="10">
        <v>194</v>
      </c>
      <c r="B195" s="11">
        <f>VLOOKUP($A195,Table2[[No]:[Date Student Last Attended Program
(mm/dd/yyyy)]],2,FALSE)</f>
        <v>0</v>
      </c>
      <c r="C195" s="11">
        <f>VLOOKUP($A195,Table2[[No]:[Date Student Last Attended Program
(mm/dd/yyyy)]],4,FALSE)</f>
        <v>0</v>
      </c>
      <c r="D195" s="11">
        <f>VLOOKUP($A195,Table2[[No]:[Date Student Last Attended Program
(mm/dd/yyyy)]],14,FALSE)</f>
        <v>0</v>
      </c>
      <c r="E195" s="207">
        <f>VLOOKUP($A195,Table2[[No]:[Date Student Last Attended Program
(mm/dd/yyyy)]],17,FALSE)</f>
        <v>0</v>
      </c>
      <c r="F195" s="207">
        <f>VLOOKUP($A195,Table2[[No]:[Date Student Last Attended Program
(mm/dd/yyyy)]],18,FALSE)</f>
        <v>0</v>
      </c>
      <c r="G195" s="209">
        <f>VLOOKUP($A195,Table2[[#All],[No]:[Which Group Does Student Participate In?
(optional)]],23,FALSE)</f>
        <v>0</v>
      </c>
      <c r="H195" s="29"/>
      <c r="I195" s="29"/>
      <c r="J195" s="29"/>
      <c r="K195" s="29"/>
      <c r="L195" s="29"/>
      <c r="M195" s="29"/>
      <c r="N195" s="29"/>
      <c r="O195" s="29"/>
      <c r="P195" s="29"/>
      <c r="Q195" s="29"/>
      <c r="R195" s="29"/>
      <c r="S195" s="9"/>
      <c r="T195" s="9"/>
      <c r="U195" s="9"/>
      <c r="V195" s="9"/>
      <c r="W195" s="9"/>
      <c r="X195" s="9"/>
      <c r="Y195" s="9"/>
      <c r="Z195" s="9"/>
      <c r="AA195" s="9"/>
      <c r="AB195" s="9"/>
      <c r="AC195" s="9"/>
      <c r="AD195" s="9"/>
      <c r="AE195" s="9"/>
      <c r="AF195" s="9"/>
      <c r="AG195" s="9"/>
      <c r="AH195" s="9"/>
      <c r="AI195" s="9"/>
      <c r="AJ195" s="9"/>
      <c r="AK195" s="9"/>
      <c r="AL195" s="11">
        <f t="shared" si="9"/>
        <v>0</v>
      </c>
      <c r="AM195" s="11">
        <f t="shared" si="10"/>
        <v>0</v>
      </c>
      <c r="AN195" s="47" t="e">
        <f t="shared" si="11"/>
        <v>#DIV/0!</v>
      </c>
    </row>
    <row r="196" spans="1:40" x14ac:dyDescent="0.25">
      <c r="A196" s="10">
        <v>195</v>
      </c>
      <c r="B196" s="11">
        <f>VLOOKUP($A196,Table2[[No]:[Date Student Last Attended Program
(mm/dd/yyyy)]],2,FALSE)</f>
        <v>0</v>
      </c>
      <c r="C196" s="11">
        <f>VLOOKUP($A196,Table2[[No]:[Date Student Last Attended Program
(mm/dd/yyyy)]],4,FALSE)</f>
        <v>0</v>
      </c>
      <c r="D196" s="11">
        <f>VLOOKUP($A196,Table2[[No]:[Date Student Last Attended Program
(mm/dd/yyyy)]],14,FALSE)</f>
        <v>0</v>
      </c>
      <c r="E196" s="207">
        <f>VLOOKUP($A196,Table2[[No]:[Date Student Last Attended Program
(mm/dd/yyyy)]],17,FALSE)</f>
        <v>0</v>
      </c>
      <c r="F196" s="207">
        <f>VLOOKUP($A196,Table2[[No]:[Date Student Last Attended Program
(mm/dd/yyyy)]],18,FALSE)</f>
        <v>0</v>
      </c>
      <c r="G196" s="209">
        <f>VLOOKUP($A196,Table2[[#All],[No]:[Which Group Does Student Participate In?
(optional)]],23,FALSE)</f>
        <v>0</v>
      </c>
      <c r="H196" s="29"/>
      <c r="I196" s="29"/>
      <c r="J196" s="29"/>
      <c r="K196" s="29"/>
      <c r="L196" s="29"/>
      <c r="M196" s="29"/>
      <c r="N196" s="29"/>
      <c r="O196" s="29"/>
      <c r="P196" s="29"/>
      <c r="Q196" s="29"/>
      <c r="R196" s="29"/>
      <c r="S196" s="9"/>
      <c r="T196" s="9"/>
      <c r="U196" s="9"/>
      <c r="V196" s="9"/>
      <c r="W196" s="9"/>
      <c r="X196" s="9"/>
      <c r="Y196" s="9"/>
      <c r="Z196" s="9"/>
      <c r="AA196" s="9"/>
      <c r="AB196" s="9"/>
      <c r="AC196" s="9"/>
      <c r="AD196" s="9"/>
      <c r="AE196" s="9"/>
      <c r="AF196" s="9"/>
      <c r="AG196" s="9"/>
      <c r="AH196" s="9"/>
      <c r="AI196" s="9"/>
      <c r="AJ196" s="9"/>
      <c r="AK196" s="9"/>
      <c r="AL196" s="11">
        <f t="shared" si="9"/>
        <v>0</v>
      </c>
      <c r="AM196" s="11">
        <f t="shared" si="10"/>
        <v>0</v>
      </c>
      <c r="AN196" s="47" t="e">
        <f t="shared" si="11"/>
        <v>#DIV/0!</v>
      </c>
    </row>
    <row r="197" spans="1:40" x14ac:dyDescent="0.25">
      <c r="A197" s="10">
        <v>196</v>
      </c>
      <c r="B197" s="11">
        <f>VLOOKUP($A197,Table2[[No]:[Date Student Last Attended Program
(mm/dd/yyyy)]],2,FALSE)</f>
        <v>0</v>
      </c>
      <c r="C197" s="11">
        <f>VLOOKUP($A197,Table2[[No]:[Date Student Last Attended Program
(mm/dd/yyyy)]],4,FALSE)</f>
        <v>0</v>
      </c>
      <c r="D197" s="11">
        <f>VLOOKUP($A197,Table2[[No]:[Date Student Last Attended Program
(mm/dd/yyyy)]],14,FALSE)</f>
        <v>0</v>
      </c>
      <c r="E197" s="207">
        <f>VLOOKUP($A197,Table2[[No]:[Date Student Last Attended Program
(mm/dd/yyyy)]],17,FALSE)</f>
        <v>0</v>
      </c>
      <c r="F197" s="207">
        <f>VLOOKUP($A197,Table2[[No]:[Date Student Last Attended Program
(mm/dd/yyyy)]],18,FALSE)</f>
        <v>0</v>
      </c>
      <c r="G197" s="209">
        <f>VLOOKUP($A197,Table2[[#All],[No]:[Which Group Does Student Participate In?
(optional)]],23,FALSE)</f>
        <v>0</v>
      </c>
      <c r="H197" s="29"/>
      <c r="I197" s="29"/>
      <c r="J197" s="29"/>
      <c r="K197" s="29"/>
      <c r="L197" s="29"/>
      <c r="M197" s="29"/>
      <c r="N197" s="29"/>
      <c r="O197" s="29"/>
      <c r="P197" s="29"/>
      <c r="Q197" s="29"/>
      <c r="R197" s="29"/>
      <c r="S197" s="9"/>
      <c r="T197" s="9"/>
      <c r="U197" s="9"/>
      <c r="V197" s="9"/>
      <c r="W197" s="9"/>
      <c r="X197" s="9"/>
      <c r="Y197" s="9"/>
      <c r="Z197" s="9"/>
      <c r="AA197" s="9"/>
      <c r="AB197" s="9"/>
      <c r="AC197" s="9"/>
      <c r="AD197" s="9"/>
      <c r="AE197" s="9"/>
      <c r="AF197" s="9"/>
      <c r="AG197" s="9"/>
      <c r="AH197" s="9"/>
      <c r="AI197" s="9"/>
      <c r="AJ197" s="9"/>
      <c r="AK197" s="9"/>
      <c r="AL197" s="11">
        <f t="shared" si="9"/>
        <v>0</v>
      </c>
      <c r="AM197" s="11">
        <f t="shared" si="10"/>
        <v>0</v>
      </c>
      <c r="AN197" s="47" t="e">
        <f t="shared" si="11"/>
        <v>#DIV/0!</v>
      </c>
    </row>
    <row r="198" spans="1:40" x14ac:dyDescent="0.25">
      <c r="A198" s="10">
        <v>197</v>
      </c>
      <c r="B198" s="11">
        <f>VLOOKUP($A198,Table2[[No]:[Date Student Last Attended Program
(mm/dd/yyyy)]],2,FALSE)</f>
        <v>0</v>
      </c>
      <c r="C198" s="11">
        <f>VLOOKUP($A198,Table2[[No]:[Date Student Last Attended Program
(mm/dd/yyyy)]],4,FALSE)</f>
        <v>0</v>
      </c>
      <c r="D198" s="11">
        <f>VLOOKUP($A198,Table2[[No]:[Date Student Last Attended Program
(mm/dd/yyyy)]],14,FALSE)</f>
        <v>0</v>
      </c>
      <c r="E198" s="207">
        <f>VLOOKUP($A198,Table2[[No]:[Date Student Last Attended Program
(mm/dd/yyyy)]],17,FALSE)</f>
        <v>0</v>
      </c>
      <c r="F198" s="207">
        <f>VLOOKUP($A198,Table2[[No]:[Date Student Last Attended Program
(mm/dd/yyyy)]],18,FALSE)</f>
        <v>0</v>
      </c>
      <c r="G198" s="209">
        <f>VLOOKUP($A198,Table2[[#All],[No]:[Which Group Does Student Participate In?
(optional)]],23,FALSE)</f>
        <v>0</v>
      </c>
      <c r="H198" s="29"/>
      <c r="I198" s="29"/>
      <c r="J198" s="29"/>
      <c r="K198" s="29"/>
      <c r="L198" s="29"/>
      <c r="M198" s="29"/>
      <c r="N198" s="29"/>
      <c r="O198" s="29"/>
      <c r="P198" s="29"/>
      <c r="Q198" s="29"/>
      <c r="R198" s="29"/>
      <c r="S198" s="9"/>
      <c r="T198" s="9"/>
      <c r="U198" s="9"/>
      <c r="V198" s="9"/>
      <c r="W198" s="9"/>
      <c r="X198" s="9"/>
      <c r="Y198" s="9"/>
      <c r="Z198" s="9"/>
      <c r="AA198" s="9"/>
      <c r="AB198" s="9"/>
      <c r="AC198" s="9"/>
      <c r="AD198" s="9"/>
      <c r="AE198" s="9"/>
      <c r="AF198" s="9"/>
      <c r="AG198" s="9"/>
      <c r="AH198" s="9"/>
      <c r="AI198" s="9"/>
      <c r="AJ198" s="9"/>
      <c r="AK198" s="9"/>
      <c r="AL198" s="11">
        <f t="shared" si="9"/>
        <v>0</v>
      </c>
      <c r="AM198" s="11">
        <f t="shared" si="10"/>
        <v>0</v>
      </c>
      <c r="AN198" s="47" t="e">
        <f t="shared" si="11"/>
        <v>#DIV/0!</v>
      </c>
    </row>
    <row r="199" spans="1:40" x14ac:dyDescent="0.25">
      <c r="A199" s="10">
        <v>198</v>
      </c>
      <c r="B199" s="11">
        <f>VLOOKUP($A199,Table2[[No]:[Date Student Last Attended Program
(mm/dd/yyyy)]],2,FALSE)</f>
        <v>0</v>
      </c>
      <c r="C199" s="11">
        <f>VLOOKUP($A199,Table2[[No]:[Date Student Last Attended Program
(mm/dd/yyyy)]],4,FALSE)</f>
        <v>0</v>
      </c>
      <c r="D199" s="11">
        <f>VLOOKUP($A199,Table2[[No]:[Date Student Last Attended Program
(mm/dd/yyyy)]],14,FALSE)</f>
        <v>0</v>
      </c>
      <c r="E199" s="207">
        <f>VLOOKUP($A199,Table2[[No]:[Date Student Last Attended Program
(mm/dd/yyyy)]],17,FALSE)</f>
        <v>0</v>
      </c>
      <c r="F199" s="207">
        <f>VLOOKUP($A199,Table2[[No]:[Date Student Last Attended Program
(mm/dd/yyyy)]],18,FALSE)</f>
        <v>0</v>
      </c>
      <c r="G199" s="209">
        <f>VLOOKUP($A199,Table2[[#All],[No]:[Which Group Does Student Participate In?
(optional)]],23,FALSE)</f>
        <v>0</v>
      </c>
      <c r="H199" s="29"/>
      <c r="I199" s="29"/>
      <c r="J199" s="29"/>
      <c r="K199" s="29"/>
      <c r="L199" s="29"/>
      <c r="M199" s="29"/>
      <c r="N199" s="29"/>
      <c r="O199" s="29"/>
      <c r="P199" s="29"/>
      <c r="Q199" s="29"/>
      <c r="R199" s="29"/>
      <c r="S199" s="9"/>
      <c r="T199" s="9"/>
      <c r="U199" s="9"/>
      <c r="V199" s="9"/>
      <c r="W199" s="9"/>
      <c r="X199" s="9"/>
      <c r="Y199" s="9"/>
      <c r="Z199" s="9"/>
      <c r="AA199" s="9"/>
      <c r="AB199" s="9"/>
      <c r="AC199" s="9"/>
      <c r="AD199" s="9"/>
      <c r="AE199" s="9"/>
      <c r="AF199" s="9"/>
      <c r="AG199" s="9"/>
      <c r="AH199" s="9"/>
      <c r="AI199" s="9"/>
      <c r="AJ199" s="9"/>
      <c r="AK199" s="9"/>
      <c r="AL199" s="11">
        <f t="shared" si="9"/>
        <v>0</v>
      </c>
      <c r="AM199" s="11">
        <f t="shared" si="10"/>
        <v>0</v>
      </c>
      <c r="AN199" s="47" t="e">
        <f t="shared" si="11"/>
        <v>#DIV/0!</v>
      </c>
    </row>
    <row r="200" spans="1:40" x14ac:dyDescent="0.25">
      <c r="A200" s="10">
        <v>199</v>
      </c>
      <c r="B200" s="11">
        <f>VLOOKUP($A200,Table2[[No]:[Date Student Last Attended Program
(mm/dd/yyyy)]],2,FALSE)</f>
        <v>0</v>
      </c>
      <c r="C200" s="11">
        <f>VLOOKUP($A200,Table2[[No]:[Date Student Last Attended Program
(mm/dd/yyyy)]],4,FALSE)</f>
        <v>0</v>
      </c>
      <c r="D200" s="11">
        <f>VLOOKUP($A200,Table2[[No]:[Date Student Last Attended Program
(mm/dd/yyyy)]],14,FALSE)</f>
        <v>0</v>
      </c>
      <c r="E200" s="207">
        <f>VLOOKUP($A200,Table2[[No]:[Date Student Last Attended Program
(mm/dd/yyyy)]],17,FALSE)</f>
        <v>0</v>
      </c>
      <c r="F200" s="207">
        <f>VLOOKUP($A200,Table2[[No]:[Date Student Last Attended Program
(mm/dd/yyyy)]],18,FALSE)</f>
        <v>0</v>
      </c>
      <c r="G200" s="209">
        <f>VLOOKUP($A200,Table2[[#All],[No]:[Which Group Does Student Participate In?
(optional)]],23,FALSE)</f>
        <v>0</v>
      </c>
      <c r="H200" s="29"/>
      <c r="I200" s="29"/>
      <c r="J200" s="29"/>
      <c r="K200" s="29"/>
      <c r="L200" s="29"/>
      <c r="M200" s="29"/>
      <c r="N200" s="29"/>
      <c r="O200" s="29"/>
      <c r="P200" s="29"/>
      <c r="Q200" s="29"/>
      <c r="R200" s="29"/>
      <c r="S200" s="9"/>
      <c r="T200" s="9"/>
      <c r="U200" s="9"/>
      <c r="V200" s="9"/>
      <c r="W200" s="9"/>
      <c r="X200" s="9"/>
      <c r="Y200" s="9"/>
      <c r="Z200" s="9"/>
      <c r="AA200" s="9"/>
      <c r="AB200" s="9"/>
      <c r="AC200" s="9"/>
      <c r="AD200" s="9"/>
      <c r="AE200" s="9"/>
      <c r="AF200" s="9"/>
      <c r="AG200" s="9"/>
      <c r="AH200" s="9"/>
      <c r="AI200" s="9"/>
      <c r="AJ200" s="9"/>
      <c r="AK200" s="9"/>
      <c r="AL200" s="11">
        <f t="shared" si="9"/>
        <v>0</v>
      </c>
      <c r="AM200" s="11">
        <f t="shared" si="10"/>
        <v>0</v>
      </c>
      <c r="AN200" s="47" t="e">
        <f t="shared" si="11"/>
        <v>#DIV/0!</v>
      </c>
    </row>
    <row r="201" spans="1:40" x14ac:dyDescent="0.25">
      <c r="A201" s="10">
        <v>200</v>
      </c>
      <c r="B201" s="11">
        <f>VLOOKUP($A201,Table2[[No]:[Date Student Last Attended Program
(mm/dd/yyyy)]],2,FALSE)</f>
        <v>0</v>
      </c>
      <c r="C201" s="11">
        <f>VLOOKUP($A201,Table2[[No]:[Date Student Last Attended Program
(mm/dd/yyyy)]],4,FALSE)</f>
        <v>0</v>
      </c>
      <c r="D201" s="11">
        <f>VLOOKUP($A201,Table2[[No]:[Date Student Last Attended Program
(mm/dd/yyyy)]],14,FALSE)</f>
        <v>0</v>
      </c>
      <c r="E201" s="207">
        <f>VLOOKUP($A201,Table2[[No]:[Date Student Last Attended Program
(mm/dd/yyyy)]],17,FALSE)</f>
        <v>0</v>
      </c>
      <c r="F201" s="207">
        <f>VLOOKUP($A201,Table2[[No]:[Date Student Last Attended Program
(mm/dd/yyyy)]],18,FALSE)</f>
        <v>0</v>
      </c>
      <c r="G201" s="209">
        <f>VLOOKUP($A201,Table2[[#All],[No]:[Which Group Does Student Participate In?
(optional)]],23,FALSE)</f>
        <v>0</v>
      </c>
      <c r="H201" s="29"/>
      <c r="I201" s="29"/>
      <c r="J201" s="29"/>
      <c r="K201" s="29"/>
      <c r="L201" s="29"/>
      <c r="M201" s="29"/>
      <c r="N201" s="29"/>
      <c r="O201" s="29"/>
      <c r="P201" s="29"/>
      <c r="Q201" s="29"/>
      <c r="R201" s="29"/>
      <c r="S201" s="9"/>
      <c r="T201" s="9"/>
      <c r="U201" s="9"/>
      <c r="V201" s="9"/>
      <c r="W201" s="9"/>
      <c r="X201" s="9"/>
      <c r="Y201" s="9"/>
      <c r="Z201" s="9"/>
      <c r="AA201" s="9"/>
      <c r="AB201" s="9"/>
      <c r="AC201" s="9"/>
      <c r="AD201" s="9"/>
      <c r="AE201" s="9"/>
      <c r="AF201" s="9"/>
      <c r="AG201" s="9"/>
      <c r="AH201" s="9"/>
      <c r="AI201" s="9"/>
      <c r="AJ201" s="9"/>
      <c r="AK201" s="9"/>
      <c r="AL201" s="11">
        <f t="shared" si="9"/>
        <v>0</v>
      </c>
      <c r="AM201" s="11">
        <f t="shared" si="10"/>
        <v>0</v>
      </c>
      <c r="AN201" s="47" t="e">
        <f t="shared" si="11"/>
        <v>#DIV/0!</v>
      </c>
    </row>
    <row r="202" spans="1:40" x14ac:dyDescent="0.25">
      <c r="A202" s="10">
        <v>201</v>
      </c>
      <c r="B202" s="11">
        <f>VLOOKUP($A202,Table2[[No]:[Date Student Last Attended Program
(mm/dd/yyyy)]],2,FALSE)</f>
        <v>0</v>
      </c>
      <c r="C202" s="11">
        <f>VLOOKUP($A202,Table2[[No]:[Date Student Last Attended Program
(mm/dd/yyyy)]],4,FALSE)</f>
        <v>0</v>
      </c>
      <c r="D202" s="11">
        <f>VLOOKUP($A202,Table2[[No]:[Date Student Last Attended Program
(mm/dd/yyyy)]],14,FALSE)</f>
        <v>0</v>
      </c>
      <c r="E202" s="207">
        <f>VLOOKUP($A202,Table2[[No]:[Date Student Last Attended Program
(mm/dd/yyyy)]],17,FALSE)</f>
        <v>0</v>
      </c>
      <c r="F202" s="207">
        <f>VLOOKUP($A202,Table2[[No]:[Date Student Last Attended Program
(mm/dd/yyyy)]],18,FALSE)</f>
        <v>0</v>
      </c>
      <c r="G202" s="209">
        <f>VLOOKUP($A202,Table2[[#All],[No]:[Which Group Does Student Participate In?
(optional)]],23,FALSE)</f>
        <v>0</v>
      </c>
      <c r="H202" s="29"/>
      <c r="I202" s="29"/>
      <c r="J202" s="29"/>
      <c r="K202" s="29"/>
      <c r="L202" s="29"/>
      <c r="M202" s="29"/>
      <c r="N202" s="29"/>
      <c r="O202" s="29"/>
      <c r="P202" s="29"/>
      <c r="Q202" s="29"/>
      <c r="R202" s="29"/>
      <c r="S202" s="9"/>
      <c r="T202" s="9"/>
      <c r="U202" s="9"/>
      <c r="V202" s="9"/>
      <c r="W202" s="9"/>
      <c r="X202" s="9"/>
      <c r="Y202" s="9"/>
      <c r="Z202" s="9"/>
      <c r="AA202" s="9"/>
      <c r="AB202" s="9"/>
      <c r="AC202" s="9"/>
      <c r="AD202" s="9"/>
      <c r="AE202" s="9"/>
      <c r="AF202" s="9"/>
      <c r="AG202" s="9"/>
      <c r="AH202" s="9"/>
      <c r="AI202" s="9"/>
      <c r="AJ202" s="9"/>
      <c r="AK202" s="9"/>
      <c r="AL202" s="11">
        <f t="shared" si="9"/>
        <v>0</v>
      </c>
      <c r="AM202" s="11">
        <f t="shared" si="10"/>
        <v>0</v>
      </c>
      <c r="AN202" s="47" t="e">
        <f t="shared" si="11"/>
        <v>#DIV/0!</v>
      </c>
    </row>
    <row r="203" spans="1:40" x14ac:dyDescent="0.25">
      <c r="A203" s="10">
        <v>202</v>
      </c>
      <c r="B203" s="11">
        <f>VLOOKUP($A203,Table2[[No]:[Date Student Last Attended Program
(mm/dd/yyyy)]],2,FALSE)</f>
        <v>0</v>
      </c>
      <c r="C203" s="11">
        <f>VLOOKUP($A203,Table2[[No]:[Date Student Last Attended Program
(mm/dd/yyyy)]],4,FALSE)</f>
        <v>0</v>
      </c>
      <c r="D203" s="11">
        <f>VLOOKUP($A203,Table2[[No]:[Date Student Last Attended Program
(mm/dd/yyyy)]],14,FALSE)</f>
        <v>0</v>
      </c>
      <c r="E203" s="207">
        <f>VLOOKUP($A203,Table2[[No]:[Date Student Last Attended Program
(mm/dd/yyyy)]],17,FALSE)</f>
        <v>0</v>
      </c>
      <c r="F203" s="207">
        <f>VLOOKUP($A203,Table2[[No]:[Date Student Last Attended Program
(mm/dd/yyyy)]],18,FALSE)</f>
        <v>0</v>
      </c>
      <c r="G203" s="209">
        <f>VLOOKUP($A203,Table2[[#All],[No]:[Which Group Does Student Participate In?
(optional)]],23,FALSE)</f>
        <v>0</v>
      </c>
      <c r="H203" s="29"/>
      <c r="I203" s="29"/>
      <c r="J203" s="29"/>
      <c r="K203" s="29"/>
      <c r="L203" s="29"/>
      <c r="M203" s="29"/>
      <c r="N203" s="29"/>
      <c r="O203" s="29"/>
      <c r="P203" s="29"/>
      <c r="Q203" s="29"/>
      <c r="R203" s="29"/>
      <c r="S203" s="9"/>
      <c r="T203" s="9"/>
      <c r="U203" s="9"/>
      <c r="V203" s="9"/>
      <c r="W203" s="9"/>
      <c r="X203" s="9"/>
      <c r="Y203" s="9"/>
      <c r="Z203" s="9"/>
      <c r="AA203" s="9"/>
      <c r="AB203" s="9"/>
      <c r="AC203" s="9"/>
      <c r="AD203" s="9"/>
      <c r="AE203" s="9"/>
      <c r="AF203" s="9"/>
      <c r="AG203" s="9"/>
      <c r="AH203" s="9"/>
      <c r="AI203" s="9"/>
      <c r="AJ203" s="9"/>
      <c r="AK203" s="9"/>
      <c r="AL203" s="11">
        <f t="shared" si="9"/>
        <v>0</v>
      </c>
      <c r="AM203" s="11">
        <f t="shared" si="10"/>
        <v>0</v>
      </c>
      <c r="AN203" s="47" t="e">
        <f t="shared" si="11"/>
        <v>#DIV/0!</v>
      </c>
    </row>
    <row r="204" spans="1:40" x14ac:dyDescent="0.25">
      <c r="A204" s="10">
        <v>203</v>
      </c>
      <c r="B204" s="11">
        <f>VLOOKUP($A204,Table2[[No]:[Date Student Last Attended Program
(mm/dd/yyyy)]],2,FALSE)</f>
        <v>0</v>
      </c>
      <c r="C204" s="11">
        <f>VLOOKUP($A204,Table2[[No]:[Date Student Last Attended Program
(mm/dd/yyyy)]],4,FALSE)</f>
        <v>0</v>
      </c>
      <c r="D204" s="11">
        <f>VLOOKUP($A204,Table2[[No]:[Date Student Last Attended Program
(mm/dd/yyyy)]],14,FALSE)</f>
        <v>0</v>
      </c>
      <c r="E204" s="207">
        <f>VLOOKUP($A204,Table2[[No]:[Date Student Last Attended Program
(mm/dd/yyyy)]],17,FALSE)</f>
        <v>0</v>
      </c>
      <c r="F204" s="207">
        <f>VLOOKUP($A204,Table2[[No]:[Date Student Last Attended Program
(mm/dd/yyyy)]],18,FALSE)</f>
        <v>0</v>
      </c>
      <c r="G204" s="209">
        <f>VLOOKUP($A204,Table2[[#All],[No]:[Which Group Does Student Participate In?
(optional)]],23,FALSE)</f>
        <v>0</v>
      </c>
      <c r="H204" s="29"/>
      <c r="I204" s="29"/>
      <c r="J204" s="29"/>
      <c r="K204" s="29"/>
      <c r="L204" s="29"/>
      <c r="M204" s="29"/>
      <c r="N204" s="29"/>
      <c r="O204" s="29"/>
      <c r="P204" s="29"/>
      <c r="Q204" s="29"/>
      <c r="R204" s="29"/>
      <c r="S204" s="9"/>
      <c r="T204" s="9"/>
      <c r="U204" s="9"/>
      <c r="V204" s="9"/>
      <c r="W204" s="9"/>
      <c r="X204" s="9"/>
      <c r="Y204" s="9"/>
      <c r="Z204" s="9"/>
      <c r="AA204" s="9"/>
      <c r="AB204" s="9"/>
      <c r="AC204" s="9"/>
      <c r="AD204" s="9"/>
      <c r="AE204" s="9"/>
      <c r="AF204" s="9"/>
      <c r="AG204" s="9"/>
      <c r="AH204" s="9"/>
      <c r="AI204" s="9"/>
      <c r="AJ204" s="9"/>
      <c r="AK204" s="9"/>
      <c r="AL204" s="11">
        <f t="shared" si="9"/>
        <v>0</v>
      </c>
      <c r="AM204" s="11">
        <f t="shared" si="10"/>
        <v>0</v>
      </c>
      <c r="AN204" s="47" t="e">
        <f t="shared" si="11"/>
        <v>#DIV/0!</v>
      </c>
    </row>
    <row r="205" spans="1:40" x14ac:dyDescent="0.25">
      <c r="A205" s="10">
        <v>204</v>
      </c>
      <c r="B205" s="11">
        <f>VLOOKUP($A205,Table2[[No]:[Date Student Last Attended Program
(mm/dd/yyyy)]],2,FALSE)</f>
        <v>0</v>
      </c>
      <c r="C205" s="11">
        <f>VLOOKUP($A205,Table2[[No]:[Date Student Last Attended Program
(mm/dd/yyyy)]],4,FALSE)</f>
        <v>0</v>
      </c>
      <c r="D205" s="11">
        <f>VLOOKUP($A205,Table2[[No]:[Date Student Last Attended Program
(mm/dd/yyyy)]],14,FALSE)</f>
        <v>0</v>
      </c>
      <c r="E205" s="207">
        <f>VLOOKUP($A205,Table2[[No]:[Date Student Last Attended Program
(mm/dd/yyyy)]],17,FALSE)</f>
        <v>0</v>
      </c>
      <c r="F205" s="207">
        <f>VLOOKUP($A205,Table2[[No]:[Date Student Last Attended Program
(mm/dd/yyyy)]],18,FALSE)</f>
        <v>0</v>
      </c>
      <c r="G205" s="209">
        <f>VLOOKUP($A205,Table2[[#All],[No]:[Which Group Does Student Participate In?
(optional)]],23,FALSE)</f>
        <v>0</v>
      </c>
      <c r="H205" s="29"/>
      <c r="I205" s="29"/>
      <c r="J205" s="29"/>
      <c r="K205" s="29"/>
      <c r="L205" s="29"/>
      <c r="M205" s="29"/>
      <c r="N205" s="29"/>
      <c r="O205" s="29"/>
      <c r="P205" s="29"/>
      <c r="Q205" s="29"/>
      <c r="R205" s="29"/>
      <c r="S205" s="9"/>
      <c r="T205" s="9"/>
      <c r="U205" s="9"/>
      <c r="V205" s="9"/>
      <c r="W205" s="9"/>
      <c r="X205" s="9"/>
      <c r="Y205" s="9"/>
      <c r="Z205" s="9"/>
      <c r="AA205" s="9"/>
      <c r="AB205" s="9"/>
      <c r="AC205" s="9"/>
      <c r="AD205" s="9"/>
      <c r="AE205" s="9"/>
      <c r="AF205" s="9"/>
      <c r="AG205" s="9"/>
      <c r="AH205" s="9"/>
      <c r="AI205" s="9"/>
      <c r="AJ205" s="9"/>
      <c r="AK205" s="9"/>
      <c r="AL205" s="11">
        <f t="shared" si="9"/>
        <v>0</v>
      </c>
      <c r="AM205" s="11">
        <f t="shared" si="10"/>
        <v>0</v>
      </c>
      <c r="AN205" s="47" t="e">
        <f t="shared" si="11"/>
        <v>#DIV/0!</v>
      </c>
    </row>
    <row r="206" spans="1:40" x14ac:dyDescent="0.25">
      <c r="A206" s="10">
        <v>205</v>
      </c>
      <c r="B206" s="11">
        <f>VLOOKUP($A206,Table2[[No]:[Date Student Last Attended Program
(mm/dd/yyyy)]],2,FALSE)</f>
        <v>0</v>
      </c>
      <c r="C206" s="11">
        <f>VLOOKUP($A206,Table2[[No]:[Date Student Last Attended Program
(mm/dd/yyyy)]],4,FALSE)</f>
        <v>0</v>
      </c>
      <c r="D206" s="11">
        <f>VLOOKUP($A206,Table2[[No]:[Date Student Last Attended Program
(mm/dd/yyyy)]],14,FALSE)</f>
        <v>0</v>
      </c>
      <c r="E206" s="207">
        <f>VLOOKUP($A206,Table2[[No]:[Date Student Last Attended Program
(mm/dd/yyyy)]],17,FALSE)</f>
        <v>0</v>
      </c>
      <c r="F206" s="207">
        <f>VLOOKUP($A206,Table2[[No]:[Date Student Last Attended Program
(mm/dd/yyyy)]],18,FALSE)</f>
        <v>0</v>
      </c>
      <c r="G206" s="209">
        <f>VLOOKUP($A206,Table2[[#All],[No]:[Which Group Does Student Participate In?
(optional)]],23,FALSE)</f>
        <v>0</v>
      </c>
      <c r="H206" s="29"/>
      <c r="I206" s="29"/>
      <c r="J206" s="29"/>
      <c r="K206" s="29"/>
      <c r="L206" s="29"/>
      <c r="M206" s="29"/>
      <c r="N206" s="29"/>
      <c r="O206" s="29"/>
      <c r="P206" s="29"/>
      <c r="Q206" s="29"/>
      <c r="R206" s="29"/>
      <c r="S206" s="9"/>
      <c r="T206" s="9"/>
      <c r="U206" s="9"/>
      <c r="V206" s="9"/>
      <c r="W206" s="9"/>
      <c r="X206" s="9"/>
      <c r="Y206" s="9"/>
      <c r="Z206" s="9"/>
      <c r="AA206" s="9"/>
      <c r="AB206" s="9"/>
      <c r="AC206" s="9"/>
      <c r="AD206" s="9"/>
      <c r="AE206" s="9"/>
      <c r="AF206" s="9"/>
      <c r="AG206" s="9"/>
      <c r="AH206" s="9"/>
      <c r="AI206" s="9"/>
      <c r="AJ206" s="9"/>
      <c r="AK206" s="9"/>
      <c r="AL206" s="11">
        <f t="shared" si="9"/>
        <v>0</v>
      </c>
      <c r="AM206" s="11">
        <f t="shared" si="10"/>
        <v>0</v>
      </c>
      <c r="AN206" s="47" t="e">
        <f t="shared" si="11"/>
        <v>#DIV/0!</v>
      </c>
    </row>
    <row r="207" spans="1:40" x14ac:dyDescent="0.25">
      <c r="A207" s="10">
        <v>206</v>
      </c>
      <c r="B207" s="11">
        <f>VLOOKUP($A207,Table2[[No]:[Date Student Last Attended Program
(mm/dd/yyyy)]],2,FALSE)</f>
        <v>0</v>
      </c>
      <c r="C207" s="11">
        <f>VLOOKUP($A207,Table2[[No]:[Date Student Last Attended Program
(mm/dd/yyyy)]],4,FALSE)</f>
        <v>0</v>
      </c>
      <c r="D207" s="11">
        <f>VLOOKUP($A207,Table2[[No]:[Date Student Last Attended Program
(mm/dd/yyyy)]],14,FALSE)</f>
        <v>0</v>
      </c>
      <c r="E207" s="207">
        <f>VLOOKUP($A207,Table2[[No]:[Date Student Last Attended Program
(mm/dd/yyyy)]],17,FALSE)</f>
        <v>0</v>
      </c>
      <c r="F207" s="207">
        <f>VLOOKUP($A207,Table2[[No]:[Date Student Last Attended Program
(mm/dd/yyyy)]],18,FALSE)</f>
        <v>0</v>
      </c>
      <c r="G207" s="209">
        <f>VLOOKUP($A207,Table2[[#All],[No]:[Which Group Does Student Participate In?
(optional)]],23,FALSE)</f>
        <v>0</v>
      </c>
      <c r="H207" s="29"/>
      <c r="I207" s="29"/>
      <c r="J207" s="29"/>
      <c r="K207" s="29"/>
      <c r="L207" s="29"/>
      <c r="M207" s="29"/>
      <c r="N207" s="29"/>
      <c r="O207" s="29"/>
      <c r="P207" s="29"/>
      <c r="Q207" s="29"/>
      <c r="R207" s="29"/>
      <c r="S207" s="9"/>
      <c r="T207" s="9"/>
      <c r="U207" s="9"/>
      <c r="V207" s="9"/>
      <c r="W207" s="9"/>
      <c r="X207" s="9"/>
      <c r="Y207" s="9"/>
      <c r="Z207" s="9"/>
      <c r="AA207" s="9"/>
      <c r="AB207" s="9"/>
      <c r="AC207" s="9"/>
      <c r="AD207" s="9"/>
      <c r="AE207" s="9"/>
      <c r="AF207" s="9"/>
      <c r="AG207" s="9"/>
      <c r="AH207" s="9"/>
      <c r="AI207" s="9"/>
      <c r="AJ207" s="9"/>
      <c r="AK207" s="9"/>
      <c r="AL207" s="11">
        <f t="shared" si="9"/>
        <v>0</v>
      </c>
      <c r="AM207" s="11">
        <f t="shared" si="10"/>
        <v>0</v>
      </c>
      <c r="AN207" s="47" t="e">
        <f t="shared" si="11"/>
        <v>#DIV/0!</v>
      </c>
    </row>
    <row r="208" spans="1:40" x14ac:dyDescent="0.25">
      <c r="A208" s="10">
        <v>207</v>
      </c>
      <c r="B208" s="11">
        <f>VLOOKUP($A208,Table2[[No]:[Date Student Last Attended Program
(mm/dd/yyyy)]],2,FALSE)</f>
        <v>0</v>
      </c>
      <c r="C208" s="11">
        <f>VLOOKUP($A208,Table2[[No]:[Date Student Last Attended Program
(mm/dd/yyyy)]],4,FALSE)</f>
        <v>0</v>
      </c>
      <c r="D208" s="11">
        <f>VLOOKUP($A208,Table2[[No]:[Date Student Last Attended Program
(mm/dd/yyyy)]],14,FALSE)</f>
        <v>0</v>
      </c>
      <c r="E208" s="207">
        <f>VLOOKUP($A208,Table2[[No]:[Date Student Last Attended Program
(mm/dd/yyyy)]],17,FALSE)</f>
        <v>0</v>
      </c>
      <c r="F208" s="207">
        <f>VLOOKUP($A208,Table2[[No]:[Date Student Last Attended Program
(mm/dd/yyyy)]],18,FALSE)</f>
        <v>0</v>
      </c>
      <c r="G208" s="209">
        <f>VLOOKUP($A208,Table2[[#All],[No]:[Which Group Does Student Participate In?
(optional)]],23,FALSE)</f>
        <v>0</v>
      </c>
      <c r="H208" s="29"/>
      <c r="I208" s="29"/>
      <c r="J208" s="29"/>
      <c r="K208" s="29"/>
      <c r="L208" s="29"/>
      <c r="M208" s="29"/>
      <c r="N208" s="29"/>
      <c r="O208" s="29"/>
      <c r="P208" s="29"/>
      <c r="Q208" s="29"/>
      <c r="R208" s="29"/>
      <c r="S208" s="9"/>
      <c r="T208" s="9"/>
      <c r="U208" s="9"/>
      <c r="V208" s="9"/>
      <c r="W208" s="9"/>
      <c r="X208" s="9"/>
      <c r="Y208" s="9"/>
      <c r="Z208" s="9"/>
      <c r="AA208" s="9"/>
      <c r="AB208" s="9"/>
      <c r="AC208" s="9"/>
      <c r="AD208" s="9"/>
      <c r="AE208" s="9"/>
      <c r="AF208" s="9"/>
      <c r="AG208" s="9"/>
      <c r="AH208" s="9"/>
      <c r="AI208" s="9"/>
      <c r="AJ208" s="9"/>
      <c r="AK208" s="9"/>
      <c r="AL208" s="11">
        <f t="shared" si="9"/>
        <v>0</v>
      </c>
      <c r="AM208" s="11">
        <f t="shared" si="10"/>
        <v>0</v>
      </c>
      <c r="AN208" s="47" t="e">
        <f t="shared" si="11"/>
        <v>#DIV/0!</v>
      </c>
    </row>
    <row r="209" spans="1:40" x14ac:dyDescent="0.25">
      <c r="A209" s="10">
        <v>208</v>
      </c>
      <c r="B209" s="11">
        <f>VLOOKUP($A209,Table2[[No]:[Date Student Last Attended Program
(mm/dd/yyyy)]],2,FALSE)</f>
        <v>0</v>
      </c>
      <c r="C209" s="11">
        <f>VLOOKUP($A209,Table2[[No]:[Date Student Last Attended Program
(mm/dd/yyyy)]],4,FALSE)</f>
        <v>0</v>
      </c>
      <c r="D209" s="11">
        <f>VLOOKUP($A209,Table2[[No]:[Date Student Last Attended Program
(mm/dd/yyyy)]],14,FALSE)</f>
        <v>0</v>
      </c>
      <c r="E209" s="207">
        <f>VLOOKUP($A209,Table2[[No]:[Date Student Last Attended Program
(mm/dd/yyyy)]],17,FALSE)</f>
        <v>0</v>
      </c>
      <c r="F209" s="207">
        <f>VLOOKUP($A209,Table2[[No]:[Date Student Last Attended Program
(mm/dd/yyyy)]],18,FALSE)</f>
        <v>0</v>
      </c>
      <c r="G209" s="209">
        <f>VLOOKUP($A209,Table2[[#All],[No]:[Which Group Does Student Participate In?
(optional)]],23,FALSE)</f>
        <v>0</v>
      </c>
      <c r="H209" s="29"/>
      <c r="I209" s="29"/>
      <c r="J209" s="29"/>
      <c r="K209" s="29"/>
      <c r="L209" s="29"/>
      <c r="M209" s="29"/>
      <c r="N209" s="29"/>
      <c r="O209" s="29"/>
      <c r="P209" s="29"/>
      <c r="Q209" s="29"/>
      <c r="R209" s="29"/>
      <c r="S209" s="9"/>
      <c r="T209" s="9"/>
      <c r="U209" s="9"/>
      <c r="V209" s="9"/>
      <c r="W209" s="9"/>
      <c r="X209" s="9"/>
      <c r="Y209" s="9"/>
      <c r="Z209" s="9"/>
      <c r="AA209" s="9"/>
      <c r="AB209" s="9"/>
      <c r="AC209" s="9"/>
      <c r="AD209" s="9"/>
      <c r="AE209" s="9"/>
      <c r="AF209" s="9"/>
      <c r="AG209" s="9"/>
      <c r="AH209" s="9"/>
      <c r="AI209" s="9"/>
      <c r="AJ209" s="9"/>
      <c r="AK209" s="9"/>
      <c r="AL209" s="11">
        <f t="shared" si="9"/>
        <v>0</v>
      </c>
      <c r="AM209" s="11">
        <f t="shared" si="10"/>
        <v>0</v>
      </c>
      <c r="AN209" s="47" t="e">
        <f t="shared" si="11"/>
        <v>#DIV/0!</v>
      </c>
    </row>
    <row r="210" spans="1:40" x14ac:dyDescent="0.25">
      <c r="A210" s="10">
        <v>209</v>
      </c>
      <c r="B210" s="11">
        <f>VLOOKUP($A210,Table2[[No]:[Date Student Last Attended Program
(mm/dd/yyyy)]],2,FALSE)</f>
        <v>0</v>
      </c>
      <c r="C210" s="11">
        <f>VLOOKUP($A210,Table2[[No]:[Date Student Last Attended Program
(mm/dd/yyyy)]],4,FALSE)</f>
        <v>0</v>
      </c>
      <c r="D210" s="11">
        <f>VLOOKUP($A210,Table2[[No]:[Date Student Last Attended Program
(mm/dd/yyyy)]],14,FALSE)</f>
        <v>0</v>
      </c>
      <c r="E210" s="207">
        <f>VLOOKUP($A210,Table2[[No]:[Date Student Last Attended Program
(mm/dd/yyyy)]],17,FALSE)</f>
        <v>0</v>
      </c>
      <c r="F210" s="207">
        <f>VLOOKUP($A210,Table2[[No]:[Date Student Last Attended Program
(mm/dd/yyyy)]],18,FALSE)</f>
        <v>0</v>
      </c>
      <c r="G210" s="209">
        <f>VLOOKUP($A210,Table2[[#All],[No]:[Which Group Does Student Participate In?
(optional)]],23,FALSE)</f>
        <v>0</v>
      </c>
      <c r="H210" s="29"/>
      <c r="I210" s="29"/>
      <c r="J210" s="29"/>
      <c r="K210" s="29"/>
      <c r="L210" s="29"/>
      <c r="M210" s="29"/>
      <c r="N210" s="29"/>
      <c r="O210" s="29"/>
      <c r="P210" s="29"/>
      <c r="Q210" s="29"/>
      <c r="R210" s="29"/>
      <c r="S210" s="9"/>
      <c r="T210" s="9"/>
      <c r="U210" s="9"/>
      <c r="V210" s="9"/>
      <c r="W210" s="9"/>
      <c r="X210" s="9"/>
      <c r="Y210" s="9"/>
      <c r="Z210" s="9"/>
      <c r="AA210" s="9"/>
      <c r="AB210" s="9"/>
      <c r="AC210" s="9"/>
      <c r="AD210" s="9"/>
      <c r="AE210" s="9"/>
      <c r="AF210" s="9"/>
      <c r="AG210" s="9"/>
      <c r="AH210" s="9"/>
      <c r="AI210" s="9"/>
      <c r="AJ210" s="9"/>
      <c r="AK210" s="9"/>
      <c r="AL210" s="11">
        <f t="shared" si="9"/>
        <v>0</v>
      </c>
      <c r="AM210" s="11">
        <f t="shared" si="10"/>
        <v>0</v>
      </c>
      <c r="AN210" s="47" t="e">
        <f t="shared" si="11"/>
        <v>#DIV/0!</v>
      </c>
    </row>
    <row r="211" spans="1:40" x14ac:dyDescent="0.25">
      <c r="A211" s="10">
        <v>210</v>
      </c>
      <c r="B211" s="11">
        <f>VLOOKUP($A211,Table2[[No]:[Date Student Last Attended Program
(mm/dd/yyyy)]],2,FALSE)</f>
        <v>0</v>
      </c>
      <c r="C211" s="11">
        <f>VLOOKUP($A211,Table2[[No]:[Date Student Last Attended Program
(mm/dd/yyyy)]],4,FALSE)</f>
        <v>0</v>
      </c>
      <c r="D211" s="11">
        <f>VLOOKUP($A211,Table2[[No]:[Date Student Last Attended Program
(mm/dd/yyyy)]],14,FALSE)</f>
        <v>0</v>
      </c>
      <c r="E211" s="207">
        <f>VLOOKUP($A211,Table2[[No]:[Date Student Last Attended Program
(mm/dd/yyyy)]],17,FALSE)</f>
        <v>0</v>
      </c>
      <c r="F211" s="207">
        <f>VLOOKUP($A211,Table2[[No]:[Date Student Last Attended Program
(mm/dd/yyyy)]],18,FALSE)</f>
        <v>0</v>
      </c>
      <c r="G211" s="209">
        <f>VLOOKUP($A211,Table2[[#All],[No]:[Which Group Does Student Participate In?
(optional)]],23,FALSE)</f>
        <v>0</v>
      </c>
      <c r="H211" s="29"/>
      <c r="I211" s="29"/>
      <c r="J211" s="29"/>
      <c r="K211" s="29"/>
      <c r="L211" s="29"/>
      <c r="M211" s="29"/>
      <c r="N211" s="29"/>
      <c r="O211" s="29"/>
      <c r="P211" s="29"/>
      <c r="Q211" s="29"/>
      <c r="R211" s="29"/>
      <c r="S211" s="9"/>
      <c r="T211" s="9"/>
      <c r="U211" s="9"/>
      <c r="V211" s="9"/>
      <c r="W211" s="9"/>
      <c r="X211" s="9"/>
      <c r="Y211" s="9"/>
      <c r="Z211" s="9"/>
      <c r="AA211" s="9"/>
      <c r="AB211" s="9"/>
      <c r="AC211" s="9"/>
      <c r="AD211" s="9"/>
      <c r="AE211" s="9"/>
      <c r="AF211" s="9"/>
      <c r="AG211" s="9"/>
      <c r="AH211" s="9"/>
      <c r="AI211" s="9"/>
      <c r="AJ211" s="9"/>
      <c r="AK211" s="9"/>
      <c r="AL211" s="11">
        <f t="shared" si="9"/>
        <v>0</v>
      </c>
      <c r="AM211" s="11">
        <f t="shared" si="10"/>
        <v>0</v>
      </c>
      <c r="AN211" s="47" t="e">
        <f t="shared" si="11"/>
        <v>#DIV/0!</v>
      </c>
    </row>
    <row r="212" spans="1:40" x14ac:dyDescent="0.25">
      <c r="A212" s="10">
        <v>211</v>
      </c>
      <c r="B212" s="11">
        <f>VLOOKUP($A212,Table2[[No]:[Date Student Last Attended Program
(mm/dd/yyyy)]],2,FALSE)</f>
        <v>0</v>
      </c>
      <c r="C212" s="11">
        <f>VLOOKUP($A212,Table2[[No]:[Date Student Last Attended Program
(mm/dd/yyyy)]],4,FALSE)</f>
        <v>0</v>
      </c>
      <c r="D212" s="11">
        <f>VLOOKUP($A212,Table2[[No]:[Date Student Last Attended Program
(mm/dd/yyyy)]],14,FALSE)</f>
        <v>0</v>
      </c>
      <c r="E212" s="207">
        <f>VLOOKUP($A212,Table2[[No]:[Date Student Last Attended Program
(mm/dd/yyyy)]],17,FALSE)</f>
        <v>0</v>
      </c>
      <c r="F212" s="207">
        <f>VLOOKUP($A212,Table2[[No]:[Date Student Last Attended Program
(mm/dd/yyyy)]],18,FALSE)</f>
        <v>0</v>
      </c>
      <c r="G212" s="209">
        <f>VLOOKUP($A212,Table2[[#All],[No]:[Which Group Does Student Participate In?
(optional)]],23,FALSE)</f>
        <v>0</v>
      </c>
      <c r="H212" s="29"/>
      <c r="I212" s="29"/>
      <c r="J212" s="29"/>
      <c r="K212" s="29"/>
      <c r="L212" s="29"/>
      <c r="M212" s="29"/>
      <c r="N212" s="29"/>
      <c r="O212" s="29"/>
      <c r="P212" s="29"/>
      <c r="Q212" s="29"/>
      <c r="R212" s="29"/>
      <c r="S212" s="9"/>
      <c r="T212" s="9"/>
      <c r="U212" s="9"/>
      <c r="V212" s="9"/>
      <c r="W212" s="9"/>
      <c r="X212" s="9"/>
      <c r="Y212" s="9"/>
      <c r="Z212" s="9"/>
      <c r="AA212" s="9"/>
      <c r="AB212" s="9"/>
      <c r="AC212" s="9"/>
      <c r="AD212" s="9"/>
      <c r="AE212" s="9"/>
      <c r="AF212" s="9"/>
      <c r="AG212" s="9"/>
      <c r="AH212" s="9"/>
      <c r="AI212" s="9"/>
      <c r="AJ212" s="9"/>
      <c r="AK212" s="9"/>
      <c r="AL212" s="11">
        <f t="shared" si="9"/>
        <v>0</v>
      </c>
      <c r="AM212" s="11">
        <f t="shared" si="10"/>
        <v>0</v>
      </c>
      <c r="AN212" s="47" t="e">
        <f t="shared" si="11"/>
        <v>#DIV/0!</v>
      </c>
    </row>
    <row r="213" spans="1:40" x14ac:dyDescent="0.25">
      <c r="A213" s="10">
        <v>212</v>
      </c>
      <c r="B213" s="11">
        <f>VLOOKUP($A213,Table2[[No]:[Date Student Last Attended Program
(mm/dd/yyyy)]],2,FALSE)</f>
        <v>0</v>
      </c>
      <c r="C213" s="11">
        <f>VLOOKUP($A213,Table2[[No]:[Date Student Last Attended Program
(mm/dd/yyyy)]],4,FALSE)</f>
        <v>0</v>
      </c>
      <c r="D213" s="11">
        <f>VLOOKUP($A213,Table2[[No]:[Date Student Last Attended Program
(mm/dd/yyyy)]],14,FALSE)</f>
        <v>0</v>
      </c>
      <c r="E213" s="207">
        <f>VLOOKUP($A213,Table2[[No]:[Date Student Last Attended Program
(mm/dd/yyyy)]],17,FALSE)</f>
        <v>0</v>
      </c>
      <c r="F213" s="207">
        <f>VLOOKUP($A213,Table2[[No]:[Date Student Last Attended Program
(mm/dd/yyyy)]],18,FALSE)</f>
        <v>0</v>
      </c>
      <c r="G213" s="209">
        <f>VLOOKUP($A213,Table2[[#All],[No]:[Which Group Does Student Participate In?
(optional)]],23,FALSE)</f>
        <v>0</v>
      </c>
      <c r="H213" s="29"/>
      <c r="I213" s="29"/>
      <c r="J213" s="29"/>
      <c r="K213" s="29"/>
      <c r="L213" s="29"/>
      <c r="M213" s="29"/>
      <c r="N213" s="29"/>
      <c r="O213" s="29"/>
      <c r="P213" s="29"/>
      <c r="Q213" s="29"/>
      <c r="R213" s="29"/>
      <c r="S213" s="9"/>
      <c r="T213" s="9"/>
      <c r="U213" s="9"/>
      <c r="V213" s="9"/>
      <c r="W213" s="9"/>
      <c r="X213" s="9"/>
      <c r="Y213" s="9"/>
      <c r="Z213" s="9"/>
      <c r="AA213" s="9"/>
      <c r="AB213" s="9"/>
      <c r="AC213" s="9"/>
      <c r="AD213" s="9"/>
      <c r="AE213" s="9"/>
      <c r="AF213" s="9"/>
      <c r="AG213" s="9"/>
      <c r="AH213" s="9"/>
      <c r="AI213" s="9"/>
      <c r="AJ213" s="9"/>
      <c r="AK213" s="9"/>
      <c r="AL213" s="11">
        <f t="shared" si="9"/>
        <v>0</v>
      </c>
      <c r="AM213" s="11">
        <f t="shared" si="10"/>
        <v>0</v>
      </c>
      <c r="AN213" s="47" t="e">
        <f t="shared" si="11"/>
        <v>#DIV/0!</v>
      </c>
    </row>
    <row r="214" spans="1:40" x14ac:dyDescent="0.25">
      <c r="A214" s="10">
        <v>213</v>
      </c>
      <c r="B214" s="11">
        <f>VLOOKUP($A214,Table2[[No]:[Date Student Last Attended Program
(mm/dd/yyyy)]],2,FALSE)</f>
        <v>0</v>
      </c>
      <c r="C214" s="11">
        <f>VLOOKUP($A214,Table2[[No]:[Date Student Last Attended Program
(mm/dd/yyyy)]],4,FALSE)</f>
        <v>0</v>
      </c>
      <c r="D214" s="11">
        <f>VLOOKUP($A214,Table2[[No]:[Date Student Last Attended Program
(mm/dd/yyyy)]],14,FALSE)</f>
        <v>0</v>
      </c>
      <c r="E214" s="207">
        <f>VLOOKUP($A214,Table2[[No]:[Date Student Last Attended Program
(mm/dd/yyyy)]],17,FALSE)</f>
        <v>0</v>
      </c>
      <c r="F214" s="207">
        <f>VLOOKUP($A214,Table2[[No]:[Date Student Last Attended Program
(mm/dd/yyyy)]],18,FALSE)</f>
        <v>0</v>
      </c>
      <c r="G214" s="209">
        <f>VLOOKUP($A214,Table2[[#All],[No]:[Which Group Does Student Participate In?
(optional)]],23,FALSE)</f>
        <v>0</v>
      </c>
      <c r="H214" s="29"/>
      <c r="I214" s="29"/>
      <c r="J214" s="29"/>
      <c r="K214" s="29"/>
      <c r="L214" s="29"/>
      <c r="M214" s="29"/>
      <c r="N214" s="29"/>
      <c r="O214" s="29"/>
      <c r="P214" s="29"/>
      <c r="Q214" s="29"/>
      <c r="R214" s="29"/>
      <c r="S214" s="9"/>
      <c r="T214" s="9"/>
      <c r="U214" s="9"/>
      <c r="V214" s="9"/>
      <c r="W214" s="9"/>
      <c r="X214" s="9"/>
      <c r="Y214" s="9"/>
      <c r="Z214" s="9"/>
      <c r="AA214" s="9"/>
      <c r="AB214" s="9"/>
      <c r="AC214" s="9"/>
      <c r="AD214" s="9"/>
      <c r="AE214" s="9"/>
      <c r="AF214" s="9"/>
      <c r="AG214" s="9"/>
      <c r="AH214" s="9"/>
      <c r="AI214" s="9"/>
      <c r="AJ214" s="9"/>
      <c r="AK214" s="9"/>
      <c r="AL214" s="11">
        <f t="shared" si="9"/>
        <v>0</v>
      </c>
      <c r="AM214" s="11">
        <f t="shared" si="10"/>
        <v>0</v>
      </c>
      <c r="AN214" s="47" t="e">
        <f t="shared" si="11"/>
        <v>#DIV/0!</v>
      </c>
    </row>
    <row r="215" spans="1:40" x14ac:dyDescent="0.25">
      <c r="A215" s="10">
        <v>214</v>
      </c>
      <c r="B215" s="11">
        <f>VLOOKUP($A215,Table2[[No]:[Date Student Last Attended Program
(mm/dd/yyyy)]],2,FALSE)</f>
        <v>0</v>
      </c>
      <c r="C215" s="11">
        <f>VLOOKUP($A215,Table2[[No]:[Date Student Last Attended Program
(mm/dd/yyyy)]],4,FALSE)</f>
        <v>0</v>
      </c>
      <c r="D215" s="11">
        <f>VLOOKUP($A215,Table2[[No]:[Date Student Last Attended Program
(mm/dd/yyyy)]],14,FALSE)</f>
        <v>0</v>
      </c>
      <c r="E215" s="207">
        <f>VLOOKUP($A215,Table2[[No]:[Date Student Last Attended Program
(mm/dd/yyyy)]],17,FALSE)</f>
        <v>0</v>
      </c>
      <c r="F215" s="207">
        <f>VLOOKUP($A215,Table2[[No]:[Date Student Last Attended Program
(mm/dd/yyyy)]],18,FALSE)</f>
        <v>0</v>
      </c>
      <c r="G215" s="209">
        <f>VLOOKUP($A215,Table2[[#All],[No]:[Which Group Does Student Participate In?
(optional)]],23,FALSE)</f>
        <v>0</v>
      </c>
      <c r="H215" s="29"/>
      <c r="I215" s="29"/>
      <c r="J215" s="29"/>
      <c r="K215" s="29"/>
      <c r="L215" s="29"/>
      <c r="M215" s="29"/>
      <c r="N215" s="29"/>
      <c r="O215" s="29"/>
      <c r="P215" s="29"/>
      <c r="Q215" s="29"/>
      <c r="R215" s="29"/>
      <c r="S215" s="9"/>
      <c r="T215" s="9"/>
      <c r="U215" s="9"/>
      <c r="V215" s="9"/>
      <c r="W215" s="9"/>
      <c r="X215" s="9"/>
      <c r="Y215" s="9"/>
      <c r="Z215" s="9"/>
      <c r="AA215" s="9"/>
      <c r="AB215" s="9"/>
      <c r="AC215" s="9"/>
      <c r="AD215" s="9"/>
      <c r="AE215" s="9"/>
      <c r="AF215" s="9"/>
      <c r="AG215" s="9"/>
      <c r="AH215" s="9"/>
      <c r="AI215" s="9"/>
      <c r="AJ215" s="9"/>
      <c r="AK215" s="9"/>
      <c r="AL215" s="11">
        <f t="shared" si="9"/>
        <v>0</v>
      </c>
      <c r="AM215" s="11">
        <f t="shared" si="10"/>
        <v>0</v>
      </c>
      <c r="AN215" s="47" t="e">
        <f t="shared" si="11"/>
        <v>#DIV/0!</v>
      </c>
    </row>
    <row r="216" spans="1:40" x14ac:dyDescent="0.25">
      <c r="A216" s="10">
        <v>215</v>
      </c>
      <c r="B216" s="11">
        <f>VLOOKUP($A216,Table2[[No]:[Date Student Last Attended Program
(mm/dd/yyyy)]],2,FALSE)</f>
        <v>0</v>
      </c>
      <c r="C216" s="11">
        <f>VLOOKUP($A216,Table2[[No]:[Date Student Last Attended Program
(mm/dd/yyyy)]],4,FALSE)</f>
        <v>0</v>
      </c>
      <c r="D216" s="11">
        <f>VLOOKUP($A216,Table2[[No]:[Date Student Last Attended Program
(mm/dd/yyyy)]],14,FALSE)</f>
        <v>0</v>
      </c>
      <c r="E216" s="207">
        <f>VLOOKUP($A216,Table2[[No]:[Date Student Last Attended Program
(mm/dd/yyyy)]],17,FALSE)</f>
        <v>0</v>
      </c>
      <c r="F216" s="207">
        <f>VLOOKUP($A216,Table2[[No]:[Date Student Last Attended Program
(mm/dd/yyyy)]],18,FALSE)</f>
        <v>0</v>
      </c>
      <c r="G216" s="209">
        <f>VLOOKUP($A216,Table2[[#All],[No]:[Which Group Does Student Participate In?
(optional)]],23,FALSE)</f>
        <v>0</v>
      </c>
      <c r="H216" s="29"/>
      <c r="I216" s="29"/>
      <c r="J216" s="29"/>
      <c r="K216" s="29"/>
      <c r="L216" s="29"/>
      <c r="M216" s="29"/>
      <c r="N216" s="29"/>
      <c r="O216" s="29"/>
      <c r="P216" s="29"/>
      <c r="Q216" s="29"/>
      <c r="R216" s="29"/>
      <c r="S216" s="9"/>
      <c r="T216" s="9"/>
      <c r="U216" s="9"/>
      <c r="V216" s="9"/>
      <c r="W216" s="9"/>
      <c r="X216" s="9"/>
      <c r="Y216" s="9"/>
      <c r="Z216" s="9"/>
      <c r="AA216" s="9"/>
      <c r="AB216" s="9"/>
      <c r="AC216" s="9"/>
      <c r="AD216" s="9"/>
      <c r="AE216" s="9"/>
      <c r="AF216" s="9"/>
      <c r="AG216" s="9"/>
      <c r="AH216" s="9"/>
      <c r="AI216" s="9"/>
      <c r="AJ216" s="9"/>
      <c r="AK216" s="9"/>
      <c r="AL216" s="11">
        <f t="shared" si="9"/>
        <v>0</v>
      </c>
      <c r="AM216" s="11">
        <f t="shared" si="10"/>
        <v>0</v>
      </c>
      <c r="AN216" s="47" t="e">
        <f t="shared" si="11"/>
        <v>#DIV/0!</v>
      </c>
    </row>
    <row r="217" spans="1:40" x14ac:dyDescent="0.25">
      <c r="A217" s="10">
        <v>216</v>
      </c>
      <c r="B217" s="11">
        <f>VLOOKUP($A217,Table2[[No]:[Date Student Last Attended Program
(mm/dd/yyyy)]],2,FALSE)</f>
        <v>0</v>
      </c>
      <c r="C217" s="11">
        <f>VLOOKUP($A217,Table2[[No]:[Date Student Last Attended Program
(mm/dd/yyyy)]],4,FALSE)</f>
        <v>0</v>
      </c>
      <c r="D217" s="11">
        <f>VLOOKUP($A217,Table2[[No]:[Date Student Last Attended Program
(mm/dd/yyyy)]],14,FALSE)</f>
        <v>0</v>
      </c>
      <c r="E217" s="207">
        <f>VLOOKUP($A217,Table2[[No]:[Date Student Last Attended Program
(mm/dd/yyyy)]],17,FALSE)</f>
        <v>0</v>
      </c>
      <c r="F217" s="207">
        <f>VLOOKUP($A217,Table2[[No]:[Date Student Last Attended Program
(mm/dd/yyyy)]],18,FALSE)</f>
        <v>0</v>
      </c>
      <c r="G217" s="209">
        <f>VLOOKUP($A217,Table2[[#All],[No]:[Which Group Does Student Participate In?
(optional)]],23,FALSE)</f>
        <v>0</v>
      </c>
      <c r="H217" s="29"/>
      <c r="I217" s="29"/>
      <c r="J217" s="29"/>
      <c r="K217" s="29"/>
      <c r="L217" s="29"/>
      <c r="M217" s="29"/>
      <c r="N217" s="29"/>
      <c r="O217" s="29"/>
      <c r="P217" s="29"/>
      <c r="Q217" s="29"/>
      <c r="R217" s="29"/>
      <c r="S217" s="9"/>
      <c r="T217" s="9"/>
      <c r="U217" s="9"/>
      <c r="V217" s="9"/>
      <c r="W217" s="9"/>
      <c r="X217" s="9"/>
      <c r="Y217" s="9"/>
      <c r="Z217" s="9"/>
      <c r="AA217" s="9"/>
      <c r="AB217" s="9"/>
      <c r="AC217" s="9"/>
      <c r="AD217" s="9"/>
      <c r="AE217" s="9"/>
      <c r="AF217" s="9"/>
      <c r="AG217" s="9"/>
      <c r="AH217" s="9"/>
      <c r="AI217" s="9"/>
      <c r="AJ217" s="9"/>
      <c r="AK217" s="9"/>
      <c r="AL217" s="11">
        <f t="shared" si="9"/>
        <v>0</v>
      </c>
      <c r="AM217" s="11">
        <f t="shared" si="10"/>
        <v>0</v>
      </c>
      <c r="AN217" s="47" t="e">
        <f t="shared" si="11"/>
        <v>#DIV/0!</v>
      </c>
    </row>
    <row r="218" spans="1:40" x14ac:dyDescent="0.25">
      <c r="A218" s="10">
        <v>217</v>
      </c>
      <c r="B218" s="11">
        <f>VLOOKUP($A218,Table2[[No]:[Date Student Last Attended Program
(mm/dd/yyyy)]],2,FALSE)</f>
        <v>0</v>
      </c>
      <c r="C218" s="11">
        <f>VLOOKUP($A218,Table2[[No]:[Date Student Last Attended Program
(mm/dd/yyyy)]],4,FALSE)</f>
        <v>0</v>
      </c>
      <c r="D218" s="11">
        <f>VLOOKUP($A218,Table2[[No]:[Date Student Last Attended Program
(mm/dd/yyyy)]],14,FALSE)</f>
        <v>0</v>
      </c>
      <c r="E218" s="207">
        <f>VLOOKUP($A218,Table2[[No]:[Date Student Last Attended Program
(mm/dd/yyyy)]],17,FALSE)</f>
        <v>0</v>
      </c>
      <c r="F218" s="207">
        <f>VLOOKUP($A218,Table2[[No]:[Date Student Last Attended Program
(mm/dd/yyyy)]],18,FALSE)</f>
        <v>0</v>
      </c>
      <c r="G218" s="209">
        <f>VLOOKUP($A218,Table2[[#All],[No]:[Which Group Does Student Participate In?
(optional)]],23,FALSE)</f>
        <v>0</v>
      </c>
      <c r="H218" s="29"/>
      <c r="I218" s="29"/>
      <c r="J218" s="29"/>
      <c r="K218" s="29"/>
      <c r="L218" s="29"/>
      <c r="M218" s="29"/>
      <c r="N218" s="29"/>
      <c r="O218" s="29"/>
      <c r="P218" s="29"/>
      <c r="Q218" s="29"/>
      <c r="R218" s="29"/>
      <c r="S218" s="9"/>
      <c r="T218" s="9"/>
      <c r="U218" s="9"/>
      <c r="V218" s="9"/>
      <c r="W218" s="9"/>
      <c r="X218" s="9"/>
      <c r="Y218" s="9"/>
      <c r="Z218" s="9"/>
      <c r="AA218" s="9"/>
      <c r="AB218" s="9"/>
      <c r="AC218" s="9"/>
      <c r="AD218" s="9"/>
      <c r="AE218" s="9"/>
      <c r="AF218" s="9"/>
      <c r="AG218" s="9"/>
      <c r="AH218" s="9"/>
      <c r="AI218" s="9"/>
      <c r="AJ218" s="9"/>
      <c r="AK218" s="9"/>
      <c r="AL218" s="11">
        <f t="shared" si="9"/>
        <v>0</v>
      </c>
      <c r="AM218" s="11">
        <f t="shared" si="10"/>
        <v>0</v>
      </c>
      <c r="AN218" s="47" t="e">
        <f t="shared" si="11"/>
        <v>#DIV/0!</v>
      </c>
    </row>
    <row r="219" spans="1:40" x14ac:dyDescent="0.25">
      <c r="A219" s="10">
        <v>218</v>
      </c>
      <c r="B219" s="11">
        <f>VLOOKUP($A219,Table2[[No]:[Date Student Last Attended Program
(mm/dd/yyyy)]],2,FALSE)</f>
        <v>0</v>
      </c>
      <c r="C219" s="11">
        <f>VLOOKUP($A219,Table2[[No]:[Date Student Last Attended Program
(mm/dd/yyyy)]],4,FALSE)</f>
        <v>0</v>
      </c>
      <c r="D219" s="11">
        <f>VLOOKUP($A219,Table2[[No]:[Date Student Last Attended Program
(mm/dd/yyyy)]],14,FALSE)</f>
        <v>0</v>
      </c>
      <c r="E219" s="207">
        <f>VLOOKUP($A219,Table2[[No]:[Date Student Last Attended Program
(mm/dd/yyyy)]],17,FALSE)</f>
        <v>0</v>
      </c>
      <c r="F219" s="207">
        <f>VLOOKUP($A219,Table2[[No]:[Date Student Last Attended Program
(mm/dd/yyyy)]],18,FALSE)</f>
        <v>0</v>
      </c>
      <c r="G219" s="209">
        <f>VLOOKUP($A219,Table2[[#All],[No]:[Which Group Does Student Participate In?
(optional)]],23,FALSE)</f>
        <v>0</v>
      </c>
      <c r="H219" s="29"/>
      <c r="I219" s="29"/>
      <c r="J219" s="29"/>
      <c r="K219" s="29"/>
      <c r="L219" s="29"/>
      <c r="M219" s="29"/>
      <c r="N219" s="29"/>
      <c r="O219" s="29"/>
      <c r="P219" s="29"/>
      <c r="Q219" s="29"/>
      <c r="R219" s="29"/>
      <c r="S219" s="9"/>
      <c r="T219" s="9"/>
      <c r="U219" s="9"/>
      <c r="V219" s="9"/>
      <c r="W219" s="9"/>
      <c r="X219" s="9"/>
      <c r="Y219" s="9"/>
      <c r="Z219" s="9"/>
      <c r="AA219" s="9"/>
      <c r="AB219" s="9"/>
      <c r="AC219" s="9"/>
      <c r="AD219" s="9"/>
      <c r="AE219" s="9"/>
      <c r="AF219" s="9"/>
      <c r="AG219" s="9"/>
      <c r="AH219" s="9"/>
      <c r="AI219" s="9"/>
      <c r="AJ219" s="9"/>
      <c r="AK219" s="9"/>
      <c r="AL219" s="11">
        <f t="shared" si="9"/>
        <v>0</v>
      </c>
      <c r="AM219" s="11">
        <f t="shared" si="10"/>
        <v>0</v>
      </c>
      <c r="AN219" s="47" t="e">
        <f t="shared" si="11"/>
        <v>#DIV/0!</v>
      </c>
    </row>
    <row r="220" spans="1:40" x14ac:dyDescent="0.25">
      <c r="A220" s="10">
        <v>219</v>
      </c>
      <c r="B220" s="11">
        <f>VLOOKUP($A220,Table2[[No]:[Date Student Last Attended Program
(mm/dd/yyyy)]],2,FALSE)</f>
        <v>0</v>
      </c>
      <c r="C220" s="11">
        <f>VLOOKUP($A220,Table2[[No]:[Date Student Last Attended Program
(mm/dd/yyyy)]],4,FALSE)</f>
        <v>0</v>
      </c>
      <c r="D220" s="11">
        <f>VLOOKUP($A220,Table2[[No]:[Date Student Last Attended Program
(mm/dd/yyyy)]],14,FALSE)</f>
        <v>0</v>
      </c>
      <c r="E220" s="207">
        <f>VLOOKUP($A220,Table2[[No]:[Date Student Last Attended Program
(mm/dd/yyyy)]],17,FALSE)</f>
        <v>0</v>
      </c>
      <c r="F220" s="207">
        <f>VLOOKUP($A220,Table2[[No]:[Date Student Last Attended Program
(mm/dd/yyyy)]],18,FALSE)</f>
        <v>0</v>
      </c>
      <c r="G220" s="209">
        <f>VLOOKUP($A220,Table2[[#All],[No]:[Which Group Does Student Participate In?
(optional)]],23,FALSE)</f>
        <v>0</v>
      </c>
      <c r="H220" s="29"/>
      <c r="I220" s="29"/>
      <c r="J220" s="29"/>
      <c r="K220" s="29"/>
      <c r="L220" s="29"/>
      <c r="M220" s="29"/>
      <c r="N220" s="29"/>
      <c r="O220" s="29"/>
      <c r="P220" s="29"/>
      <c r="Q220" s="29"/>
      <c r="R220" s="29"/>
      <c r="S220" s="9"/>
      <c r="T220" s="9"/>
      <c r="U220" s="9"/>
      <c r="V220" s="9"/>
      <c r="W220" s="9"/>
      <c r="X220" s="9"/>
      <c r="Y220" s="9"/>
      <c r="Z220" s="9"/>
      <c r="AA220" s="9"/>
      <c r="AB220" s="9"/>
      <c r="AC220" s="9"/>
      <c r="AD220" s="9"/>
      <c r="AE220" s="9"/>
      <c r="AF220" s="9"/>
      <c r="AG220" s="9"/>
      <c r="AH220" s="9"/>
      <c r="AI220" s="9"/>
      <c r="AJ220" s="9"/>
      <c r="AK220" s="9"/>
      <c r="AL220" s="11">
        <f t="shared" si="9"/>
        <v>0</v>
      </c>
      <c r="AM220" s="11">
        <f t="shared" si="10"/>
        <v>0</v>
      </c>
      <c r="AN220" s="47" t="e">
        <f t="shared" si="11"/>
        <v>#DIV/0!</v>
      </c>
    </row>
    <row r="221" spans="1:40" x14ac:dyDescent="0.25">
      <c r="A221" s="10">
        <v>220</v>
      </c>
      <c r="B221" s="11">
        <f>VLOOKUP($A221,Table2[[No]:[Date Student Last Attended Program
(mm/dd/yyyy)]],2,FALSE)</f>
        <v>0</v>
      </c>
      <c r="C221" s="11">
        <f>VLOOKUP($A221,Table2[[No]:[Date Student Last Attended Program
(mm/dd/yyyy)]],4,FALSE)</f>
        <v>0</v>
      </c>
      <c r="D221" s="11">
        <f>VLOOKUP($A221,Table2[[No]:[Date Student Last Attended Program
(mm/dd/yyyy)]],14,FALSE)</f>
        <v>0</v>
      </c>
      <c r="E221" s="207">
        <f>VLOOKUP($A221,Table2[[No]:[Date Student Last Attended Program
(mm/dd/yyyy)]],17,FALSE)</f>
        <v>0</v>
      </c>
      <c r="F221" s="207">
        <f>VLOOKUP($A221,Table2[[No]:[Date Student Last Attended Program
(mm/dd/yyyy)]],18,FALSE)</f>
        <v>0</v>
      </c>
      <c r="G221" s="209">
        <f>VLOOKUP($A221,Table2[[#All],[No]:[Which Group Does Student Participate In?
(optional)]],23,FALSE)</f>
        <v>0</v>
      </c>
      <c r="H221" s="29"/>
      <c r="I221" s="29"/>
      <c r="J221" s="29"/>
      <c r="K221" s="29"/>
      <c r="L221" s="29"/>
      <c r="M221" s="29"/>
      <c r="N221" s="29"/>
      <c r="O221" s="29"/>
      <c r="P221" s="29"/>
      <c r="Q221" s="29"/>
      <c r="R221" s="29"/>
      <c r="S221" s="9"/>
      <c r="T221" s="9"/>
      <c r="U221" s="9"/>
      <c r="V221" s="9"/>
      <c r="W221" s="9"/>
      <c r="X221" s="9"/>
      <c r="Y221" s="9"/>
      <c r="Z221" s="9"/>
      <c r="AA221" s="9"/>
      <c r="AB221" s="9"/>
      <c r="AC221" s="9"/>
      <c r="AD221" s="9"/>
      <c r="AE221" s="9"/>
      <c r="AF221" s="9"/>
      <c r="AG221" s="9"/>
      <c r="AH221" s="9"/>
      <c r="AI221" s="9"/>
      <c r="AJ221" s="9"/>
      <c r="AK221" s="9"/>
      <c r="AL221" s="11">
        <f t="shared" si="9"/>
        <v>0</v>
      </c>
      <c r="AM221" s="11">
        <f t="shared" si="10"/>
        <v>0</v>
      </c>
      <c r="AN221" s="47" t="e">
        <f t="shared" si="11"/>
        <v>#DIV/0!</v>
      </c>
    </row>
    <row r="222" spans="1:40" x14ac:dyDescent="0.25">
      <c r="A222" s="10">
        <v>221</v>
      </c>
      <c r="B222" s="11">
        <f>VLOOKUP($A222,Table2[[No]:[Date Student Last Attended Program
(mm/dd/yyyy)]],2,FALSE)</f>
        <v>0</v>
      </c>
      <c r="C222" s="11">
        <f>VLOOKUP($A222,Table2[[No]:[Date Student Last Attended Program
(mm/dd/yyyy)]],4,FALSE)</f>
        <v>0</v>
      </c>
      <c r="D222" s="11">
        <f>VLOOKUP($A222,Table2[[No]:[Date Student Last Attended Program
(mm/dd/yyyy)]],14,FALSE)</f>
        <v>0</v>
      </c>
      <c r="E222" s="207">
        <f>VLOOKUP($A222,Table2[[No]:[Date Student Last Attended Program
(mm/dd/yyyy)]],17,FALSE)</f>
        <v>0</v>
      </c>
      <c r="F222" s="207">
        <f>VLOOKUP($A222,Table2[[No]:[Date Student Last Attended Program
(mm/dd/yyyy)]],18,FALSE)</f>
        <v>0</v>
      </c>
      <c r="G222" s="209">
        <f>VLOOKUP($A222,Table2[[#All],[No]:[Which Group Does Student Participate In?
(optional)]],23,FALSE)</f>
        <v>0</v>
      </c>
      <c r="H222" s="29"/>
      <c r="I222" s="29"/>
      <c r="J222" s="29"/>
      <c r="K222" s="29"/>
      <c r="L222" s="29"/>
      <c r="M222" s="29"/>
      <c r="N222" s="29"/>
      <c r="O222" s="29"/>
      <c r="P222" s="29"/>
      <c r="Q222" s="29"/>
      <c r="R222" s="29"/>
      <c r="S222" s="9"/>
      <c r="T222" s="9"/>
      <c r="U222" s="9"/>
      <c r="V222" s="9"/>
      <c r="W222" s="9"/>
      <c r="X222" s="9"/>
      <c r="Y222" s="9"/>
      <c r="Z222" s="9"/>
      <c r="AA222" s="9"/>
      <c r="AB222" s="9"/>
      <c r="AC222" s="9"/>
      <c r="AD222" s="9"/>
      <c r="AE222" s="9"/>
      <c r="AF222" s="9"/>
      <c r="AG222" s="9"/>
      <c r="AH222" s="9"/>
      <c r="AI222" s="9"/>
      <c r="AJ222" s="9"/>
      <c r="AK222" s="9"/>
      <c r="AL222" s="11">
        <f t="shared" si="9"/>
        <v>0</v>
      </c>
      <c r="AM222" s="11">
        <f t="shared" si="10"/>
        <v>0</v>
      </c>
      <c r="AN222" s="47" t="e">
        <f t="shared" si="11"/>
        <v>#DIV/0!</v>
      </c>
    </row>
    <row r="223" spans="1:40" x14ac:dyDescent="0.25">
      <c r="A223" s="10">
        <v>222</v>
      </c>
      <c r="B223" s="11">
        <f>VLOOKUP($A223,Table2[[No]:[Date Student Last Attended Program
(mm/dd/yyyy)]],2,FALSE)</f>
        <v>0</v>
      </c>
      <c r="C223" s="11">
        <f>VLOOKUP($A223,Table2[[No]:[Date Student Last Attended Program
(mm/dd/yyyy)]],4,FALSE)</f>
        <v>0</v>
      </c>
      <c r="D223" s="11">
        <f>VLOOKUP($A223,Table2[[No]:[Date Student Last Attended Program
(mm/dd/yyyy)]],14,FALSE)</f>
        <v>0</v>
      </c>
      <c r="E223" s="207">
        <f>VLOOKUP($A223,Table2[[No]:[Date Student Last Attended Program
(mm/dd/yyyy)]],17,FALSE)</f>
        <v>0</v>
      </c>
      <c r="F223" s="207">
        <f>VLOOKUP($A223,Table2[[No]:[Date Student Last Attended Program
(mm/dd/yyyy)]],18,FALSE)</f>
        <v>0</v>
      </c>
      <c r="G223" s="209">
        <f>VLOOKUP($A223,Table2[[#All],[No]:[Which Group Does Student Participate In?
(optional)]],23,FALSE)</f>
        <v>0</v>
      </c>
      <c r="H223" s="29"/>
      <c r="I223" s="29"/>
      <c r="J223" s="29"/>
      <c r="K223" s="29"/>
      <c r="L223" s="29"/>
      <c r="M223" s="29"/>
      <c r="N223" s="29"/>
      <c r="O223" s="29"/>
      <c r="P223" s="29"/>
      <c r="Q223" s="29"/>
      <c r="R223" s="29"/>
      <c r="S223" s="9"/>
      <c r="T223" s="9"/>
      <c r="U223" s="9"/>
      <c r="V223" s="9"/>
      <c r="W223" s="9"/>
      <c r="X223" s="9"/>
      <c r="Y223" s="9"/>
      <c r="Z223" s="9"/>
      <c r="AA223" s="9"/>
      <c r="AB223" s="9"/>
      <c r="AC223" s="9"/>
      <c r="AD223" s="9"/>
      <c r="AE223" s="9"/>
      <c r="AF223" s="9"/>
      <c r="AG223" s="9"/>
      <c r="AH223" s="9"/>
      <c r="AI223" s="9"/>
      <c r="AJ223" s="9"/>
      <c r="AK223" s="9"/>
      <c r="AL223" s="11">
        <f t="shared" si="9"/>
        <v>0</v>
      </c>
      <c r="AM223" s="11">
        <f t="shared" si="10"/>
        <v>0</v>
      </c>
      <c r="AN223" s="47" t="e">
        <f t="shared" si="11"/>
        <v>#DIV/0!</v>
      </c>
    </row>
    <row r="224" spans="1:40" x14ac:dyDescent="0.25">
      <c r="A224" s="10">
        <v>223</v>
      </c>
      <c r="B224" s="11">
        <f>VLOOKUP($A224,Table2[[No]:[Date Student Last Attended Program
(mm/dd/yyyy)]],2,FALSE)</f>
        <v>0</v>
      </c>
      <c r="C224" s="11">
        <f>VLOOKUP($A224,Table2[[No]:[Date Student Last Attended Program
(mm/dd/yyyy)]],4,FALSE)</f>
        <v>0</v>
      </c>
      <c r="D224" s="11">
        <f>VLOOKUP($A224,Table2[[No]:[Date Student Last Attended Program
(mm/dd/yyyy)]],14,FALSE)</f>
        <v>0</v>
      </c>
      <c r="E224" s="207">
        <f>VLOOKUP($A224,Table2[[No]:[Date Student Last Attended Program
(mm/dd/yyyy)]],17,FALSE)</f>
        <v>0</v>
      </c>
      <c r="F224" s="207">
        <f>VLOOKUP($A224,Table2[[No]:[Date Student Last Attended Program
(mm/dd/yyyy)]],18,FALSE)</f>
        <v>0</v>
      </c>
      <c r="G224" s="209">
        <f>VLOOKUP($A224,Table2[[#All],[No]:[Which Group Does Student Participate In?
(optional)]],23,FALSE)</f>
        <v>0</v>
      </c>
      <c r="H224" s="29"/>
      <c r="I224" s="29"/>
      <c r="J224" s="29"/>
      <c r="K224" s="29"/>
      <c r="L224" s="29"/>
      <c r="M224" s="29"/>
      <c r="N224" s="29"/>
      <c r="O224" s="29"/>
      <c r="P224" s="29"/>
      <c r="Q224" s="29"/>
      <c r="R224" s="29"/>
      <c r="S224" s="9"/>
      <c r="T224" s="9"/>
      <c r="U224" s="9"/>
      <c r="V224" s="9"/>
      <c r="W224" s="9"/>
      <c r="X224" s="9"/>
      <c r="Y224" s="9"/>
      <c r="Z224" s="9"/>
      <c r="AA224" s="9"/>
      <c r="AB224" s="9"/>
      <c r="AC224" s="9"/>
      <c r="AD224" s="9"/>
      <c r="AE224" s="9"/>
      <c r="AF224" s="9"/>
      <c r="AG224" s="9"/>
      <c r="AH224" s="9"/>
      <c r="AI224" s="9"/>
      <c r="AJ224" s="9"/>
      <c r="AK224" s="9"/>
      <c r="AL224" s="11">
        <f t="shared" si="9"/>
        <v>0</v>
      </c>
      <c r="AM224" s="11">
        <f t="shared" si="10"/>
        <v>0</v>
      </c>
      <c r="AN224" s="47" t="e">
        <f t="shared" si="11"/>
        <v>#DIV/0!</v>
      </c>
    </row>
    <row r="225" spans="1:40" x14ac:dyDescent="0.25">
      <c r="A225" s="10">
        <v>224</v>
      </c>
      <c r="B225" s="11">
        <f>VLOOKUP($A225,Table2[[No]:[Date Student Last Attended Program
(mm/dd/yyyy)]],2,FALSE)</f>
        <v>0</v>
      </c>
      <c r="C225" s="11">
        <f>VLOOKUP($A225,Table2[[No]:[Date Student Last Attended Program
(mm/dd/yyyy)]],4,FALSE)</f>
        <v>0</v>
      </c>
      <c r="D225" s="11">
        <f>VLOOKUP($A225,Table2[[No]:[Date Student Last Attended Program
(mm/dd/yyyy)]],14,FALSE)</f>
        <v>0</v>
      </c>
      <c r="E225" s="207">
        <f>VLOOKUP($A225,Table2[[No]:[Date Student Last Attended Program
(mm/dd/yyyy)]],17,FALSE)</f>
        <v>0</v>
      </c>
      <c r="F225" s="207">
        <f>VLOOKUP($A225,Table2[[No]:[Date Student Last Attended Program
(mm/dd/yyyy)]],18,FALSE)</f>
        <v>0</v>
      </c>
      <c r="G225" s="209">
        <f>VLOOKUP($A225,Table2[[#All],[No]:[Which Group Does Student Participate In?
(optional)]],23,FALSE)</f>
        <v>0</v>
      </c>
      <c r="H225" s="29"/>
      <c r="I225" s="29"/>
      <c r="J225" s="29"/>
      <c r="K225" s="29"/>
      <c r="L225" s="29"/>
      <c r="M225" s="29"/>
      <c r="N225" s="29"/>
      <c r="O225" s="29"/>
      <c r="P225" s="29"/>
      <c r="Q225" s="29"/>
      <c r="R225" s="29"/>
      <c r="S225" s="9"/>
      <c r="T225" s="9"/>
      <c r="U225" s="9"/>
      <c r="V225" s="9"/>
      <c r="W225" s="9"/>
      <c r="X225" s="9"/>
      <c r="Y225" s="9"/>
      <c r="Z225" s="9"/>
      <c r="AA225" s="9"/>
      <c r="AB225" s="9"/>
      <c r="AC225" s="9"/>
      <c r="AD225" s="9"/>
      <c r="AE225" s="9"/>
      <c r="AF225" s="9"/>
      <c r="AG225" s="9"/>
      <c r="AH225" s="9"/>
      <c r="AI225" s="9"/>
      <c r="AJ225" s="9"/>
      <c r="AK225" s="9"/>
      <c r="AL225" s="11">
        <f t="shared" si="9"/>
        <v>0</v>
      </c>
      <c r="AM225" s="11">
        <f t="shared" si="10"/>
        <v>0</v>
      </c>
      <c r="AN225" s="47" t="e">
        <f t="shared" si="11"/>
        <v>#DIV/0!</v>
      </c>
    </row>
    <row r="226" spans="1:40" x14ac:dyDescent="0.25">
      <c r="A226" s="10">
        <v>225</v>
      </c>
      <c r="B226" s="11">
        <f>VLOOKUP($A226,Table2[[No]:[Date Student Last Attended Program
(mm/dd/yyyy)]],2,FALSE)</f>
        <v>0</v>
      </c>
      <c r="C226" s="11">
        <f>VLOOKUP($A226,Table2[[No]:[Date Student Last Attended Program
(mm/dd/yyyy)]],4,FALSE)</f>
        <v>0</v>
      </c>
      <c r="D226" s="11">
        <f>VLOOKUP($A226,Table2[[No]:[Date Student Last Attended Program
(mm/dd/yyyy)]],14,FALSE)</f>
        <v>0</v>
      </c>
      <c r="E226" s="207">
        <f>VLOOKUP($A226,Table2[[No]:[Date Student Last Attended Program
(mm/dd/yyyy)]],17,FALSE)</f>
        <v>0</v>
      </c>
      <c r="F226" s="207">
        <f>VLOOKUP($A226,Table2[[No]:[Date Student Last Attended Program
(mm/dd/yyyy)]],18,FALSE)</f>
        <v>0</v>
      </c>
      <c r="G226" s="209">
        <f>VLOOKUP($A226,Table2[[#All],[No]:[Which Group Does Student Participate In?
(optional)]],23,FALSE)</f>
        <v>0</v>
      </c>
      <c r="H226" s="29"/>
      <c r="I226" s="29"/>
      <c r="J226" s="29"/>
      <c r="K226" s="29"/>
      <c r="L226" s="29"/>
      <c r="M226" s="29"/>
      <c r="N226" s="29"/>
      <c r="O226" s="29"/>
      <c r="P226" s="29"/>
      <c r="Q226" s="29"/>
      <c r="R226" s="29"/>
      <c r="S226" s="9"/>
      <c r="T226" s="9"/>
      <c r="U226" s="9"/>
      <c r="V226" s="9"/>
      <c r="W226" s="9"/>
      <c r="X226" s="9"/>
      <c r="Y226" s="9"/>
      <c r="Z226" s="9"/>
      <c r="AA226" s="9"/>
      <c r="AB226" s="9"/>
      <c r="AC226" s="9"/>
      <c r="AD226" s="9"/>
      <c r="AE226" s="9"/>
      <c r="AF226" s="9"/>
      <c r="AG226" s="9"/>
      <c r="AH226" s="9"/>
      <c r="AI226" s="9"/>
      <c r="AJ226" s="9"/>
      <c r="AK226" s="9"/>
      <c r="AL226" s="11">
        <f t="shared" si="9"/>
        <v>0</v>
      </c>
      <c r="AM226" s="11">
        <f t="shared" si="10"/>
        <v>0</v>
      </c>
      <c r="AN226" s="47" t="e">
        <f t="shared" si="11"/>
        <v>#DIV/0!</v>
      </c>
    </row>
    <row r="227" spans="1:40" x14ac:dyDescent="0.25">
      <c r="A227" s="10">
        <v>226</v>
      </c>
      <c r="B227" s="11">
        <f>VLOOKUP($A227,Table2[[No]:[Date Student Last Attended Program
(mm/dd/yyyy)]],2,FALSE)</f>
        <v>0</v>
      </c>
      <c r="C227" s="11">
        <f>VLOOKUP($A227,Table2[[No]:[Date Student Last Attended Program
(mm/dd/yyyy)]],4,FALSE)</f>
        <v>0</v>
      </c>
      <c r="D227" s="11">
        <f>VLOOKUP($A227,Table2[[No]:[Date Student Last Attended Program
(mm/dd/yyyy)]],14,FALSE)</f>
        <v>0</v>
      </c>
      <c r="E227" s="207">
        <f>VLOOKUP($A227,Table2[[No]:[Date Student Last Attended Program
(mm/dd/yyyy)]],17,FALSE)</f>
        <v>0</v>
      </c>
      <c r="F227" s="207">
        <f>VLOOKUP($A227,Table2[[No]:[Date Student Last Attended Program
(mm/dd/yyyy)]],18,FALSE)</f>
        <v>0</v>
      </c>
      <c r="G227" s="209">
        <f>VLOOKUP($A227,Table2[[#All],[No]:[Which Group Does Student Participate In?
(optional)]],23,FALSE)</f>
        <v>0</v>
      </c>
      <c r="H227" s="29"/>
      <c r="I227" s="29"/>
      <c r="J227" s="29"/>
      <c r="K227" s="29"/>
      <c r="L227" s="29"/>
      <c r="M227" s="29"/>
      <c r="N227" s="29"/>
      <c r="O227" s="29"/>
      <c r="P227" s="29"/>
      <c r="Q227" s="29"/>
      <c r="R227" s="29"/>
      <c r="S227" s="9"/>
      <c r="T227" s="9"/>
      <c r="U227" s="9"/>
      <c r="V227" s="9"/>
      <c r="W227" s="9"/>
      <c r="X227" s="9"/>
      <c r="Y227" s="9"/>
      <c r="Z227" s="9"/>
      <c r="AA227" s="9"/>
      <c r="AB227" s="9"/>
      <c r="AC227" s="9"/>
      <c r="AD227" s="9"/>
      <c r="AE227" s="9"/>
      <c r="AF227" s="9"/>
      <c r="AG227" s="9"/>
      <c r="AH227" s="9"/>
      <c r="AI227" s="9"/>
      <c r="AJ227" s="9"/>
      <c r="AK227" s="9"/>
      <c r="AL227" s="11">
        <f t="shared" si="9"/>
        <v>0</v>
      </c>
      <c r="AM227" s="11">
        <f t="shared" si="10"/>
        <v>0</v>
      </c>
      <c r="AN227" s="47" t="e">
        <f t="shared" si="11"/>
        <v>#DIV/0!</v>
      </c>
    </row>
    <row r="228" spans="1:40" x14ac:dyDescent="0.25">
      <c r="A228" s="10">
        <v>227</v>
      </c>
      <c r="B228" s="11">
        <f>VLOOKUP($A228,Table2[[No]:[Date Student Last Attended Program
(mm/dd/yyyy)]],2,FALSE)</f>
        <v>0</v>
      </c>
      <c r="C228" s="11">
        <f>VLOOKUP($A228,Table2[[No]:[Date Student Last Attended Program
(mm/dd/yyyy)]],4,FALSE)</f>
        <v>0</v>
      </c>
      <c r="D228" s="11">
        <f>VLOOKUP($A228,Table2[[No]:[Date Student Last Attended Program
(mm/dd/yyyy)]],14,FALSE)</f>
        <v>0</v>
      </c>
      <c r="E228" s="207">
        <f>VLOOKUP($A228,Table2[[No]:[Date Student Last Attended Program
(mm/dd/yyyy)]],17,FALSE)</f>
        <v>0</v>
      </c>
      <c r="F228" s="207">
        <f>VLOOKUP($A228,Table2[[No]:[Date Student Last Attended Program
(mm/dd/yyyy)]],18,FALSE)</f>
        <v>0</v>
      </c>
      <c r="G228" s="209">
        <f>VLOOKUP($A228,Table2[[#All],[No]:[Which Group Does Student Participate In?
(optional)]],23,FALSE)</f>
        <v>0</v>
      </c>
      <c r="H228" s="29"/>
      <c r="I228" s="29"/>
      <c r="J228" s="29"/>
      <c r="K228" s="29"/>
      <c r="L228" s="29"/>
      <c r="M228" s="29"/>
      <c r="N228" s="29"/>
      <c r="O228" s="29"/>
      <c r="P228" s="29"/>
      <c r="Q228" s="29"/>
      <c r="R228" s="29"/>
      <c r="S228" s="9"/>
      <c r="T228" s="9"/>
      <c r="U228" s="9"/>
      <c r="V228" s="9"/>
      <c r="W228" s="9"/>
      <c r="X228" s="9"/>
      <c r="Y228" s="9"/>
      <c r="Z228" s="9"/>
      <c r="AA228" s="9"/>
      <c r="AB228" s="9"/>
      <c r="AC228" s="9"/>
      <c r="AD228" s="9"/>
      <c r="AE228" s="9"/>
      <c r="AF228" s="9"/>
      <c r="AG228" s="9"/>
      <c r="AH228" s="9"/>
      <c r="AI228" s="9"/>
      <c r="AJ228" s="9"/>
      <c r="AK228" s="9"/>
      <c r="AL228" s="11">
        <f t="shared" si="9"/>
        <v>0</v>
      </c>
      <c r="AM228" s="11">
        <f t="shared" si="10"/>
        <v>0</v>
      </c>
      <c r="AN228" s="47" t="e">
        <f t="shared" si="11"/>
        <v>#DIV/0!</v>
      </c>
    </row>
    <row r="229" spans="1:40" x14ac:dyDescent="0.25">
      <c r="A229" s="10">
        <v>228</v>
      </c>
      <c r="B229" s="11">
        <f>VLOOKUP($A229,Table2[[No]:[Date Student Last Attended Program
(mm/dd/yyyy)]],2,FALSE)</f>
        <v>0</v>
      </c>
      <c r="C229" s="11">
        <f>VLOOKUP($A229,Table2[[No]:[Date Student Last Attended Program
(mm/dd/yyyy)]],4,FALSE)</f>
        <v>0</v>
      </c>
      <c r="D229" s="11">
        <f>VLOOKUP($A229,Table2[[No]:[Date Student Last Attended Program
(mm/dd/yyyy)]],14,FALSE)</f>
        <v>0</v>
      </c>
      <c r="E229" s="207">
        <f>VLOOKUP($A229,Table2[[No]:[Date Student Last Attended Program
(mm/dd/yyyy)]],17,FALSE)</f>
        <v>0</v>
      </c>
      <c r="F229" s="207">
        <f>VLOOKUP($A229,Table2[[No]:[Date Student Last Attended Program
(mm/dd/yyyy)]],18,FALSE)</f>
        <v>0</v>
      </c>
      <c r="G229" s="209">
        <f>VLOOKUP($A229,Table2[[#All],[No]:[Which Group Does Student Participate In?
(optional)]],23,FALSE)</f>
        <v>0</v>
      </c>
      <c r="H229" s="29"/>
      <c r="I229" s="29"/>
      <c r="J229" s="29"/>
      <c r="K229" s="29"/>
      <c r="L229" s="29"/>
      <c r="M229" s="29"/>
      <c r="N229" s="29"/>
      <c r="O229" s="29"/>
      <c r="P229" s="29"/>
      <c r="Q229" s="29"/>
      <c r="R229" s="29"/>
      <c r="S229" s="9"/>
      <c r="T229" s="9"/>
      <c r="U229" s="9"/>
      <c r="V229" s="9"/>
      <c r="W229" s="9"/>
      <c r="X229" s="9"/>
      <c r="Y229" s="9"/>
      <c r="Z229" s="9"/>
      <c r="AA229" s="9"/>
      <c r="AB229" s="9"/>
      <c r="AC229" s="9"/>
      <c r="AD229" s="9"/>
      <c r="AE229" s="9"/>
      <c r="AF229" s="9"/>
      <c r="AG229" s="9"/>
      <c r="AH229" s="9"/>
      <c r="AI229" s="9"/>
      <c r="AJ229" s="9"/>
      <c r="AK229" s="9"/>
      <c r="AL229" s="11">
        <f t="shared" si="9"/>
        <v>0</v>
      </c>
      <c r="AM229" s="11">
        <f t="shared" si="10"/>
        <v>0</v>
      </c>
      <c r="AN229" s="47" t="e">
        <f t="shared" si="11"/>
        <v>#DIV/0!</v>
      </c>
    </row>
    <row r="230" spans="1:40" x14ac:dyDescent="0.25">
      <c r="A230" s="10">
        <v>229</v>
      </c>
      <c r="B230" s="11">
        <f>VLOOKUP($A230,Table2[[No]:[Date Student Last Attended Program
(mm/dd/yyyy)]],2,FALSE)</f>
        <v>0</v>
      </c>
      <c r="C230" s="11">
        <f>VLOOKUP($A230,Table2[[No]:[Date Student Last Attended Program
(mm/dd/yyyy)]],4,FALSE)</f>
        <v>0</v>
      </c>
      <c r="D230" s="11">
        <f>VLOOKUP($A230,Table2[[No]:[Date Student Last Attended Program
(mm/dd/yyyy)]],14,FALSE)</f>
        <v>0</v>
      </c>
      <c r="E230" s="207">
        <f>VLOOKUP($A230,Table2[[No]:[Date Student Last Attended Program
(mm/dd/yyyy)]],17,FALSE)</f>
        <v>0</v>
      </c>
      <c r="F230" s="207">
        <f>VLOOKUP($A230,Table2[[No]:[Date Student Last Attended Program
(mm/dd/yyyy)]],18,FALSE)</f>
        <v>0</v>
      </c>
      <c r="G230" s="209">
        <f>VLOOKUP($A230,Table2[[#All],[No]:[Which Group Does Student Participate In?
(optional)]],23,FALSE)</f>
        <v>0</v>
      </c>
      <c r="H230" s="29"/>
      <c r="I230" s="29"/>
      <c r="J230" s="29"/>
      <c r="K230" s="29"/>
      <c r="L230" s="29"/>
      <c r="M230" s="29"/>
      <c r="N230" s="29"/>
      <c r="O230" s="29"/>
      <c r="P230" s="29"/>
      <c r="Q230" s="29"/>
      <c r="R230" s="29"/>
      <c r="S230" s="9"/>
      <c r="T230" s="9"/>
      <c r="U230" s="9"/>
      <c r="V230" s="9"/>
      <c r="W230" s="9"/>
      <c r="X230" s="9"/>
      <c r="Y230" s="9"/>
      <c r="Z230" s="9"/>
      <c r="AA230" s="9"/>
      <c r="AB230" s="9"/>
      <c r="AC230" s="9"/>
      <c r="AD230" s="9"/>
      <c r="AE230" s="9"/>
      <c r="AF230" s="9"/>
      <c r="AG230" s="9"/>
      <c r="AH230" s="9"/>
      <c r="AI230" s="9"/>
      <c r="AJ230" s="9"/>
      <c r="AK230" s="9"/>
      <c r="AL230" s="11">
        <f t="shared" si="9"/>
        <v>0</v>
      </c>
      <c r="AM230" s="11">
        <f t="shared" si="10"/>
        <v>0</v>
      </c>
      <c r="AN230" s="47" t="e">
        <f t="shared" si="11"/>
        <v>#DIV/0!</v>
      </c>
    </row>
    <row r="231" spans="1:40" x14ac:dyDescent="0.25">
      <c r="A231" s="10">
        <v>230</v>
      </c>
      <c r="B231" s="11">
        <f>VLOOKUP($A231,Table2[[No]:[Date Student Last Attended Program
(mm/dd/yyyy)]],2,FALSE)</f>
        <v>0</v>
      </c>
      <c r="C231" s="11">
        <f>VLOOKUP($A231,Table2[[No]:[Date Student Last Attended Program
(mm/dd/yyyy)]],4,FALSE)</f>
        <v>0</v>
      </c>
      <c r="D231" s="11">
        <f>VLOOKUP($A231,Table2[[No]:[Date Student Last Attended Program
(mm/dd/yyyy)]],14,FALSE)</f>
        <v>0</v>
      </c>
      <c r="E231" s="207">
        <f>VLOOKUP($A231,Table2[[No]:[Date Student Last Attended Program
(mm/dd/yyyy)]],17,FALSE)</f>
        <v>0</v>
      </c>
      <c r="F231" s="207">
        <f>VLOOKUP($A231,Table2[[No]:[Date Student Last Attended Program
(mm/dd/yyyy)]],18,FALSE)</f>
        <v>0</v>
      </c>
      <c r="G231" s="209">
        <f>VLOOKUP($A231,Table2[[#All],[No]:[Which Group Does Student Participate In?
(optional)]],23,FALSE)</f>
        <v>0</v>
      </c>
      <c r="H231" s="29"/>
      <c r="I231" s="29"/>
      <c r="J231" s="29"/>
      <c r="K231" s="29"/>
      <c r="L231" s="29"/>
      <c r="M231" s="29"/>
      <c r="N231" s="29"/>
      <c r="O231" s="29"/>
      <c r="P231" s="29"/>
      <c r="Q231" s="29"/>
      <c r="R231" s="29"/>
      <c r="S231" s="9"/>
      <c r="T231" s="9"/>
      <c r="U231" s="9"/>
      <c r="V231" s="9"/>
      <c r="W231" s="9"/>
      <c r="X231" s="9"/>
      <c r="Y231" s="9"/>
      <c r="Z231" s="9"/>
      <c r="AA231" s="9"/>
      <c r="AB231" s="9"/>
      <c r="AC231" s="9"/>
      <c r="AD231" s="9"/>
      <c r="AE231" s="9"/>
      <c r="AF231" s="9"/>
      <c r="AG231" s="9"/>
      <c r="AH231" s="9"/>
      <c r="AI231" s="9"/>
      <c r="AJ231" s="9"/>
      <c r="AK231" s="9"/>
      <c r="AL231" s="11">
        <f t="shared" si="9"/>
        <v>0</v>
      </c>
      <c r="AM231" s="11">
        <f t="shared" si="10"/>
        <v>0</v>
      </c>
      <c r="AN231" s="47" t="e">
        <f t="shared" si="11"/>
        <v>#DIV/0!</v>
      </c>
    </row>
    <row r="232" spans="1:40" x14ac:dyDescent="0.25">
      <c r="A232" s="10">
        <v>231</v>
      </c>
      <c r="B232" s="11">
        <f>VLOOKUP($A232,Table2[[No]:[Date Student Last Attended Program
(mm/dd/yyyy)]],2,FALSE)</f>
        <v>0</v>
      </c>
      <c r="C232" s="11">
        <f>VLOOKUP($A232,Table2[[No]:[Date Student Last Attended Program
(mm/dd/yyyy)]],4,FALSE)</f>
        <v>0</v>
      </c>
      <c r="D232" s="11">
        <f>VLOOKUP($A232,Table2[[No]:[Date Student Last Attended Program
(mm/dd/yyyy)]],14,FALSE)</f>
        <v>0</v>
      </c>
      <c r="E232" s="207">
        <f>VLOOKUP($A232,Table2[[No]:[Date Student Last Attended Program
(mm/dd/yyyy)]],17,FALSE)</f>
        <v>0</v>
      </c>
      <c r="F232" s="207">
        <f>VLOOKUP($A232,Table2[[No]:[Date Student Last Attended Program
(mm/dd/yyyy)]],18,FALSE)</f>
        <v>0</v>
      </c>
      <c r="G232" s="209">
        <f>VLOOKUP($A232,Table2[[#All],[No]:[Which Group Does Student Participate In?
(optional)]],23,FALSE)</f>
        <v>0</v>
      </c>
      <c r="H232" s="29"/>
      <c r="I232" s="29"/>
      <c r="J232" s="29"/>
      <c r="K232" s="29"/>
      <c r="L232" s="29"/>
      <c r="M232" s="29"/>
      <c r="N232" s="29"/>
      <c r="O232" s="29"/>
      <c r="P232" s="29"/>
      <c r="Q232" s="29"/>
      <c r="R232" s="29"/>
      <c r="S232" s="9"/>
      <c r="T232" s="9"/>
      <c r="U232" s="9"/>
      <c r="V232" s="9"/>
      <c r="W232" s="9"/>
      <c r="X232" s="9"/>
      <c r="Y232" s="9"/>
      <c r="Z232" s="9"/>
      <c r="AA232" s="9"/>
      <c r="AB232" s="9"/>
      <c r="AC232" s="9"/>
      <c r="AD232" s="9"/>
      <c r="AE232" s="9"/>
      <c r="AF232" s="9"/>
      <c r="AG232" s="9"/>
      <c r="AH232" s="9"/>
      <c r="AI232" s="9"/>
      <c r="AJ232" s="9"/>
      <c r="AK232" s="9"/>
      <c r="AL232" s="11">
        <f t="shared" si="9"/>
        <v>0</v>
      </c>
      <c r="AM232" s="11">
        <f t="shared" si="10"/>
        <v>0</v>
      </c>
      <c r="AN232" s="47" t="e">
        <f t="shared" si="11"/>
        <v>#DIV/0!</v>
      </c>
    </row>
    <row r="233" spans="1:40" x14ac:dyDescent="0.25">
      <c r="A233" s="10">
        <v>232</v>
      </c>
      <c r="B233" s="11">
        <f>VLOOKUP($A233,Table2[[No]:[Date Student Last Attended Program
(mm/dd/yyyy)]],2,FALSE)</f>
        <v>0</v>
      </c>
      <c r="C233" s="11">
        <f>VLOOKUP($A233,Table2[[No]:[Date Student Last Attended Program
(mm/dd/yyyy)]],4,FALSE)</f>
        <v>0</v>
      </c>
      <c r="D233" s="11">
        <f>VLOOKUP($A233,Table2[[No]:[Date Student Last Attended Program
(mm/dd/yyyy)]],14,FALSE)</f>
        <v>0</v>
      </c>
      <c r="E233" s="207">
        <f>VLOOKUP($A233,Table2[[No]:[Date Student Last Attended Program
(mm/dd/yyyy)]],17,FALSE)</f>
        <v>0</v>
      </c>
      <c r="F233" s="207">
        <f>VLOOKUP($A233,Table2[[No]:[Date Student Last Attended Program
(mm/dd/yyyy)]],18,FALSE)</f>
        <v>0</v>
      </c>
      <c r="G233" s="209">
        <f>VLOOKUP($A233,Table2[[#All],[No]:[Which Group Does Student Participate In?
(optional)]],23,FALSE)</f>
        <v>0</v>
      </c>
      <c r="H233" s="29"/>
      <c r="I233" s="29"/>
      <c r="J233" s="29"/>
      <c r="K233" s="29"/>
      <c r="L233" s="29"/>
      <c r="M233" s="29"/>
      <c r="N233" s="29"/>
      <c r="O233" s="29"/>
      <c r="P233" s="29"/>
      <c r="Q233" s="29"/>
      <c r="R233" s="29"/>
      <c r="S233" s="9"/>
      <c r="T233" s="9"/>
      <c r="U233" s="9"/>
      <c r="V233" s="9"/>
      <c r="W233" s="9"/>
      <c r="X233" s="9"/>
      <c r="Y233" s="9"/>
      <c r="Z233" s="9"/>
      <c r="AA233" s="9"/>
      <c r="AB233" s="9"/>
      <c r="AC233" s="9"/>
      <c r="AD233" s="9"/>
      <c r="AE233" s="9"/>
      <c r="AF233" s="9"/>
      <c r="AG233" s="9"/>
      <c r="AH233" s="9"/>
      <c r="AI233" s="9"/>
      <c r="AJ233" s="9"/>
      <c r="AK233" s="9"/>
      <c r="AL233" s="11">
        <f t="shared" si="9"/>
        <v>0</v>
      </c>
      <c r="AM233" s="11">
        <f t="shared" si="10"/>
        <v>0</v>
      </c>
      <c r="AN233" s="47" t="e">
        <f t="shared" si="11"/>
        <v>#DIV/0!</v>
      </c>
    </row>
    <row r="234" spans="1:40" x14ac:dyDescent="0.25">
      <c r="A234" s="10">
        <v>233</v>
      </c>
      <c r="B234" s="11">
        <f>VLOOKUP($A234,Table2[[No]:[Date Student Last Attended Program
(mm/dd/yyyy)]],2,FALSE)</f>
        <v>0</v>
      </c>
      <c r="C234" s="11">
        <f>VLOOKUP($A234,Table2[[No]:[Date Student Last Attended Program
(mm/dd/yyyy)]],4,FALSE)</f>
        <v>0</v>
      </c>
      <c r="D234" s="11">
        <f>VLOOKUP($A234,Table2[[No]:[Date Student Last Attended Program
(mm/dd/yyyy)]],14,FALSE)</f>
        <v>0</v>
      </c>
      <c r="E234" s="207">
        <f>VLOOKUP($A234,Table2[[No]:[Date Student Last Attended Program
(mm/dd/yyyy)]],17,FALSE)</f>
        <v>0</v>
      </c>
      <c r="F234" s="207">
        <f>VLOOKUP($A234,Table2[[No]:[Date Student Last Attended Program
(mm/dd/yyyy)]],18,FALSE)</f>
        <v>0</v>
      </c>
      <c r="G234" s="209">
        <f>VLOOKUP($A234,Table2[[#All],[No]:[Which Group Does Student Participate In?
(optional)]],23,FALSE)</f>
        <v>0</v>
      </c>
      <c r="H234" s="29"/>
      <c r="I234" s="29"/>
      <c r="J234" s="29"/>
      <c r="K234" s="29"/>
      <c r="L234" s="29"/>
      <c r="M234" s="29"/>
      <c r="N234" s="29"/>
      <c r="O234" s="29"/>
      <c r="P234" s="29"/>
      <c r="Q234" s="29"/>
      <c r="R234" s="29"/>
      <c r="S234" s="9"/>
      <c r="T234" s="9"/>
      <c r="U234" s="9"/>
      <c r="V234" s="9"/>
      <c r="W234" s="9"/>
      <c r="X234" s="9"/>
      <c r="Y234" s="9"/>
      <c r="Z234" s="9"/>
      <c r="AA234" s="9"/>
      <c r="AB234" s="9"/>
      <c r="AC234" s="9"/>
      <c r="AD234" s="9"/>
      <c r="AE234" s="9"/>
      <c r="AF234" s="9"/>
      <c r="AG234" s="9"/>
      <c r="AH234" s="9"/>
      <c r="AI234" s="9"/>
      <c r="AJ234" s="9"/>
      <c r="AK234" s="9"/>
      <c r="AL234" s="11">
        <f t="shared" si="9"/>
        <v>0</v>
      </c>
      <c r="AM234" s="11">
        <f t="shared" si="10"/>
        <v>0</v>
      </c>
      <c r="AN234" s="47" t="e">
        <f t="shared" si="11"/>
        <v>#DIV/0!</v>
      </c>
    </row>
    <row r="235" spans="1:40" x14ac:dyDescent="0.25">
      <c r="A235" s="10">
        <v>234</v>
      </c>
      <c r="B235" s="11">
        <f>VLOOKUP($A235,Table2[[No]:[Date Student Last Attended Program
(mm/dd/yyyy)]],2,FALSE)</f>
        <v>0</v>
      </c>
      <c r="C235" s="11">
        <f>VLOOKUP($A235,Table2[[No]:[Date Student Last Attended Program
(mm/dd/yyyy)]],4,FALSE)</f>
        <v>0</v>
      </c>
      <c r="D235" s="11">
        <f>VLOOKUP($A235,Table2[[No]:[Date Student Last Attended Program
(mm/dd/yyyy)]],14,FALSE)</f>
        <v>0</v>
      </c>
      <c r="E235" s="207">
        <f>VLOOKUP($A235,Table2[[No]:[Date Student Last Attended Program
(mm/dd/yyyy)]],17,FALSE)</f>
        <v>0</v>
      </c>
      <c r="F235" s="207">
        <f>VLOOKUP($A235,Table2[[No]:[Date Student Last Attended Program
(mm/dd/yyyy)]],18,FALSE)</f>
        <v>0</v>
      </c>
      <c r="G235" s="209">
        <f>VLOOKUP($A235,Table2[[#All],[No]:[Which Group Does Student Participate In?
(optional)]],23,FALSE)</f>
        <v>0</v>
      </c>
      <c r="H235" s="29"/>
      <c r="I235" s="29"/>
      <c r="J235" s="29"/>
      <c r="K235" s="29"/>
      <c r="L235" s="29"/>
      <c r="M235" s="29"/>
      <c r="N235" s="29"/>
      <c r="O235" s="29"/>
      <c r="P235" s="29"/>
      <c r="Q235" s="29"/>
      <c r="R235" s="29"/>
      <c r="S235" s="9"/>
      <c r="T235" s="9"/>
      <c r="U235" s="9"/>
      <c r="V235" s="9"/>
      <c r="W235" s="9"/>
      <c r="X235" s="9"/>
      <c r="Y235" s="9"/>
      <c r="Z235" s="9"/>
      <c r="AA235" s="9"/>
      <c r="AB235" s="9"/>
      <c r="AC235" s="9"/>
      <c r="AD235" s="9"/>
      <c r="AE235" s="9"/>
      <c r="AF235" s="9"/>
      <c r="AG235" s="9"/>
      <c r="AH235" s="9"/>
      <c r="AI235" s="9"/>
      <c r="AJ235" s="9"/>
      <c r="AK235" s="9"/>
      <c r="AL235" s="11">
        <f t="shared" si="9"/>
        <v>0</v>
      </c>
      <c r="AM235" s="11">
        <f t="shared" si="10"/>
        <v>0</v>
      </c>
      <c r="AN235" s="47" t="e">
        <f t="shared" si="11"/>
        <v>#DIV/0!</v>
      </c>
    </row>
    <row r="236" spans="1:40" x14ac:dyDescent="0.25">
      <c r="A236" s="10">
        <v>235</v>
      </c>
      <c r="B236" s="11">
        <f>VLOOKUP($A236,Table2[[No]:[Date Student Last Attended Program
(mm/dd/yyyy)]],2,FALSE)</f>
        <v>0</v>
      </c>
      <c r="C236" s="11">
        <f>VLOOKUP($A236,Table2[[No]:[Date Student Last Attended Program
(mm/dd/yyyy)]],4,FALSE)</f>
        <v>0</v>
      </c>
      <c r="D236" s="11">
        <f>VLOOKUP($A236,Table2[[No]:[Date Student Last Attended Program
(mm/dd/yyyy)]],14,FALSE)</f>
        <v>0</v>
      </c>
      <c r="E236" s="207">
        <f>VLOOKUP($A236,Table2[[No]:[Date Student Last Attended Program
(mm/dd/yyyy)]],17,FALSE)</f>
        <v>0</v>
      </c>
      <c r="F236" s="207">
        <f>VLOOKUP($A236,Table2[[No]:[Date Student Last Attended Program
(mm/dd/yyyy)]],18,FALSE)</f>
        <v>0</v>
      </c>
      <c r="G236" s="209">
        <f>VLOOKUP($A236,Table2[[#All],[No]:[Which Group Does Student Participate In?
(optional)]],23,FALSE)</f>
        <v>0</v>
      </c>
      <c r="H236" s="29"/>
      <c r="I236" s="29"/>
      <c r="J236" s="29"/>
      <c r="K236" s="29"/>
      <c r="L236" s="29"/>
      <c r="M236" s="29"/>
      <c r="N236" s="29"/>
      <c r="O236" s="29"/>
      <c r="P236" s="29"/>
      <c r="Q236" s="29"/>
      <c r="R236" s="29"/>
      <c r="S236" s="9"/>
      <c r="T236" s="9"/>
      <c r="U236" s="9"/>
      <c r="V236" s="9"/>
      <c r="W236" s="9"/>
      <c r="X236" s="9"/>
      <c r="Y236" s="9"/>
      <c r="Z236" s="9"/>
      <c r="AA236" s="9"/>
      <c r="AB236" s="9"/>
      <c r="AC236" s="9"/>
      <c r="AD236" s="9"/>
      <c r="AE236" s="9"/>
      <c r="AF236" s="9"/>
      <c r="AG236" s="9"/>
      <c r="AH236" s="9"/>
      <c r="AI236" s="9"/>
      <c r="AJ236" s="9"/>
      <c r="AK236" s="9"/>
      <c r="AL236" s="11">
        <f t="shared" si="9"/>
        <v>0</v>
      </c>
      <c r="AM236" s="11">
        <f t="shared" si="10"/>
        <v>0</v>
      </c>
      <c r="AN236" s="47" t="e">
        <f t="shared" si="11"/>
        <v>#DIV/0!</v>
      </c>
    </row>
    <row r="237" spans="1:40" x14ac:dyDescent="0.25">
      <c r="A237" s="10">
        <v>236</v>
      </c>
      <c r="B237" s="11">
        <f>VLOOKUP($A237,Table2[[No]:[Date Student Last Attended Program
(mm/dd/yyyy)]],2,FALSE)</f>
        <v>0</v>
      </c>
      <c r="C237" s="11">
        <f>VLOOKUP($A237,Table2[[No]:[Date Student Last Attended Program
(mm/dd/yyyy)]],4,FALSE)</f>
        <v>0</v>
      </c>
      <c r="D237" s="11">
        <f>VLOOKUP($A237,Table2[[No]:[Date Student Last Attended Program
(mm/dd/yyyy)]],14,FALSE)</f>
        <v>0</v>
      </c>
      <c r="E237" s="207">
        <f>VLOOKUP($A237,Table2[[No]:[Date Student Last Attended Program
(mm/dd/yyyy)]],17,FALSE)</f>
        <v>0</v>
      </c>
      <c r="F237" s="207">
        <f>VLOOKUP($A237,Table2[[No]:[Date Student Last Attended Program
(mm/dd/yyyy)]],18,FALSE)</f>
        <v>0</v>
      </c>
      <c r="G237" s="209">
        <f>VLOOKUP($A237,Table2[[#All],[No]:[Which Group Does Student Participate In?
(optional)]],23,FALSE)</f>
        <v>0</v>
      </c>
      <c r="H237" s="29"/>
      <c r="I237" s="29"/>
      <c r="J237" s="29"/>
      <c r="K237" s="29"/>
      <c r="L237" s="29"/>
      <c r="M237" s="29"/>
      <c r="N237" s="29"/>
      <c r="O237" s="29"/>
      <c r="P237" s="29"/>
      <c r="Q237" s="29"/>
      <c r="R237" s="29"/>
      <c r="S237" s="9"/>
      <c r="T237" s="9"/>
      <c r="U237" s="9"/>
      <c r="V237" s="9"/>
      <c r="W237" s="9"/>
      <c r="X237" s="9"/>
      <c r="Y237" s="9"/>
      <c r="Z237" s="9"/>
      <c r="AA237" s="9"/>
      <c r="AB237" s="9"/>
      <c r="AC237" s="9"/>
      <c r="AD237" s="9"/>
      <c r="AE237" s="9"/>
      <c r="AF237" s="9"/>
      <c r="AG237" s="9"/>
      <c r="AH237" s="9"/>
      <c r="AI237" s="9"/>
      <c r="AJ237" s="9"/>
      <c r="AK237" s="9"/>
      <c r="AL237" s="11">
        <f t="shared" si="9"/>
        <v>0</v>
      </c>
      <c r="AM237" s="11">
        <f t="shared" si="10"/>
        <v>0</v>
      </c>
      <c r="AN237" s="47" t="e">
        <f t="shared" si="11"/>
        <v>#DIV/0!</v>
      </c>
    </row>
    <row r="238" spans="1:40" x14ac:dyDescent="0.25">
      <c r="A238" s="10">
        <v>237</v>
      </c>
      <c r="B238" s="11">
        <f>VLOOKUP($A238,Table2[[No]:[Date Student Last Attended Program
(mm/dd/yyyy)]],2,FALSE)</f>
        <v>0</v>
      </c>
      <c r="C238" s="11">
        <f>VLOOKUP($A238,Table2[[No]:[Date Student Last Attended Program
(mm/dd/yyyy)]],4,FALSE)</f>
        <v>0</v>
      </c>
      <c r="D238" s="11">
        <f>VLOOKUP($A238,Table2[[No]:[Date Student Last Attended Program
(mm/dd/yyyy)]],14,FALSE)</f>
        <v>0</v>
      </c>
      <c r="E238" s="207">
        <f>VLOOKUP($A238,Table2[[No]:[Date Student Last Attended Program
(mm/dd/yyyy)]],17,FALSE)</f>
        <v>0</v>
      </c>
      <c r="F238" s="207">
        <f>VLOOKUP($A238,Table2[[No]:[Date Student Last Attended Program
(mm/dd/yyyy)]],18,FALSE)</f>
        <v>0</v>
      </c>
      <c r="G238" s="209">
        <f>VLOOKUP($A238,Table2[[#All],[No]:[Which Group Does Student Participate In?
(optional)]],23,FALSE)</f>
        <v>0</v>
      </c>
      <c r="H238" s="29"/>
      <c r="I238" s="29"/>
      <c r="J238" s="29"/>
      <c r="K238" s="29"/>
      <c r="L238" s="29"/>
      <c r="M238" s="29"/>
      <c r="N238" s="29"/>
      <c r="O238" s="29"/>
      <c r="P238" s="29"/>
      <c r="Q238" s="29"/>
      <c r="R238" s="29"/>
      <c r="S238" s="9"/>
      <c r="T238" s="9"/>
      <c r="U238" s="9"/>
      <c r="V238" s="9"/>
      <c r="W238" s="9"/>
      <c r="X238" s="9"/>
      <c r="Y238" s="9"/>
      <c r="Z238" s="9"/>
      <c r="AA238" s="9"/>
      <c r="AB238" s="9"/>
      <c r="AC238" s="9"/>
      <c r="AD238" s="9"/>
      <c r="AE238" s="9"/>
      <c r="AF238" s="9"/>
      <c r="AG238" s="9"/>
      <c r="AH238" s="9"/>
      <c r="AI238" s="9"/>
      <c r="AJ238" s="9"/>
      <c r="AK238" s="9"/>
      <c r="AL238" s="11">
        <f t="shared" si="9"/>
        <v>0</v>
      </c>
      <c r="AM238" s="11">
        <f t="shared" si="10"/>
        <v>0</v>
      </c>
      <c r="AN238" s="47" t="e">
        <f t="shared" si="11"/>
        <v>#DIV/0!</v>
      </c>
    </row>
    <row r="239" spans="1:40" x14ac:dyDescent="0.25">
      <c r="A239" s="10">
        <v>238</v>
      </c>
      <c r="B239" s="11">
        <f>VLOOKUP($A239,Table2[[No]:[Date Student Last Attended Program
(mm/dd/yyyy)]],2,FALSE)</f>
        <v>0</v>
      </c>
      <c r="C239" s="11">
        <f>VLOOKUP($A239,Table2[[No]:[Date Student Last Attended Program
(mm/dd/yyyy)]],4,FALSE)</f>
        <v>0</v>
      </c>
      <c r="D239" s="11">
        <f>VLOOKUP($A239,Table2[[No]:[Date Student Last Attended Program
(mm/dd/yyyy)]],14,FALSE)</f>
        <v>0</v>
      </c>
      <c r="E239" s="207">
        <f>VLOOKUP($A239,Table2[[No]:[Date Student Last Attended Program
(mm/dd/yyyy)]],17,FALSE)</f>
        <v>0</v>
      </c>
      <c r="F239" s="207">
        <f>VLOOKUP($A239,Table2[[No]:[Date Student Last Attended Program
(mm/dd/yyyy)]],18,FALSE)</f>
        <v>0</v>
      </c>
      <c r="G239" s="209">
        <f>VLOOKUP($A239,Table2[[#All],[No]:[Which Group Does Student Participate In?
(optional)]],23,FALSE)</f>
        <v>0</v>
      </c>
      <c r="H239" s="29"/>
      <c r="I239" s="29"/>
      <c r="J239" s="29"/>
      <c r="K239" s="29"/>
      <c r="L239" s="29"/>
      <c r="M239" s="29"/>
      <c r="N239" s="29"/>
      <c r="O239" s="29"/>
      <c r="P239" s="29"/>
      <c r="Q239" s="29"/>
      <c r="R239" s="29"/>
      <c r="S239" s="9"/>
      <c r="T239" s="9"/>
      <c r="U239" s="9"/>
      <c r="V239" s="9"/>
      <c r="W239" s="9"/>
      <c r="X239" s="9"/>
      <c r="Y239" s="9"/>
      <c r="Z239" s="9"/>
      <c r="AA239" s="9"/>
      <c r="AB239" s="9"/>
      <c r="AC239" s="9"/>
      <c r="AD239" s="9"/>
      <c r="AE239" s="9"/>
      <c r="AF239" s="9"/>
      <c r="AG239" s="9"/>
      <c r="AH239" s="9"/>
      <c r="AI239" s="9"/>
      <c r="AJ239" s="9"/>
      <c r="AK239" s="9"/>
      <c r="AL239" s="11">
        <f t="shared" si="9"/>
        <v>0</v>
      </c>
      <c r="AM239" s="11">
        <f t="shared" si="10"/>
        <v>0</v>
      </c>
      <c r="AN239" s="47" t="e">
        <f t="shared" si="11"/>
        <v>#DIV/0!</v>
      </c>
    </row>
    <row r="240" spans="1:40" x14ac:dyDescent="0.25">
      <c r="A240" s="10">
        <v>239</v>
      </c>
      <c r="B240" s="11">
        <f>VLOOKUP($A240,Table2[[No]:[Date Student Last Attended Program
(mm/dd/yyyy)]],2,FALSE)</f>
        <v>0</v>
      </c>
      <c r="C240" s="11">
        <f>VLOOKUP($A240,Table2[[No]:[Date Student Last Attended Program
(mm/dd/yyyy)]],4,FALSE)</f>
        <v>0</v>
      </c>
      <c r="D240" s="11">
        <f>VLOOKUP($A240,Table2[[No]:[Date Student Last Attended Program
(mm/dd/yyyy)]],14,FALSE)</f>
        <v>0</v>
      </c>
      <c r="E240" s="207">
        <f>VLOOKUP($A240,Table2[[No]:[Date Student Last Attended Program
(mm/dd/yyyy)]],17,FALSE)</f>
        <v>0</v>
      </c>
      <c r="F240" s="207">
        <f>VLOOKUP($A240,Table2[[No]:[Date Student Last Attended Program
(mm/dd/yyyy)]],18,FALSE)</f>
        <v>0</v>
      </c>
      <c r="G240" s="209">
        <f>VLOOKUP($A240,Table2[[#All],[No]:[Which Group Does Student Participate In?
(optional)]],23,FALSE)</f>
        <v>0</v>
      </c>
      <c r="H240" s="29"/>
      <c r="I240" s="29"/>
      <c r="J240" s="29"/>
      <c r="K240" s="29"/>
      <c r="L240" s="29"/>
      <c r="M240" s="29"/>
      <c r="N240" s="29"/>
      <c r="O240" s="29"/>
      <c r="P240" s="29"/>
      <c r="Q240" s="29"/>
      <c r="R240" s="29"/>
      <c r="S240" s="9"/>
      <c r="T240" s="9"/>
      <c r="U240" s="9"/>
      <c r="V240" s="9"/>
      <c r="W240" s="9"/>
      <c r="X240" s="9"/>
      <c r="Y240" s="9"/>
      <c r="Z240" s="9"/>
      <c r="AA240" s="9"/>
      <c r="AB240" s="9"/>
      <c r="AC240" s="9"/>
      <c r="AD240" s="9"/>
      <c r="AE240" s="9"/>
      <c r="AF240" s="9"/>
      <c r="AG240" s="9"/>
      <c r="AH240" s="9"/>
      <c r="AI240" s="9"/>
      <c r="AJ240" s="9"/>
      <c r="AK240" s="9"/>
      <c r="AL240" s="11">
        <f t="shared" si="9"/>
        <v>0</v>
      </c>
      <c r="AM240" s="11">
        <f t="shared" si="10"/>
        <v>0</v>
      </c>
      <c r="AN240" s="47" t="e">
        <f t="shared" si="11"/>
        <v>#DIV/0!</v>
      </c>
    </row>
    <row r="241" spans="1:40" x14ac:dyDescent="0.25">
      <c r="A241" s="10">
        <v>240</v>
      </c>
      <c r="B241" s="11">
        <f>VLOOKUP($A241,Table2[[No]:[Date Student Last Attended Program
(mm/dd/yyyy)]],2,FALSE)</f>
        <v>0</v>
      </c>
      <c r="C241" s="11">
        <f>VLOOKUP($A241,Table2[[No]:[Date Student Last Attended Program
(mm/dd/yyyy)]],4,FALSE)</f>
        <v>0</v>
      </c>
      <c r="D241" s="11">
        <f>VLOOKUP($A241,Table2[[No]:[Date Student Last Attended Program
(mm/dd/yyyy)]],14,FALSE)</f>
        <v>0</v>
      </c>
      <c r="E241" s="207">
        <f>VLOOKUP($A241,Table2[[No]:[Date Student Last Attended Program
(mm/dd/yyyy)]],17,FALSE)</f>
        <v>0</v>
      </c>
      <c r="F241" s="207">
        <f>VLOOKUP($A241,Table2[[No]:[Date Student Last Attended Program
(mm/dd/yyyy)]],18,FALSE)</f>
        <v>0</v>
      </c>
      <c r="G241" s="209">
        <f>VLOOKUP($A241,Table2[[#All],[No]:[Which Group Does Student Participate In?
(optional)]],23,FALSE)</f>
        <v>0</v>
      </c>
      <c r="H241" s="29"/>
      <c r="I241" s="29"/>
      <c r="J241" s="29"/>
      <c r="K241" s="29"/>
      <c r="L241" s="29"/>
      <c r="M241" s="29"/>
      <c r="N241" s="29"/>
      <c r="O241" s="29"/>
      <c r="P241" s="29"/>
      <c r="Q241" s="29"/>
      <c r="R241" s="29"/>
      <c r="S241" s="9"/>
      <c r="T241" s="9"/>
      <c r="U241" s="9"/>
      <c r="V241" s="9"/>
      <c r="W241" s="9"/>
      <c r="X241" s="9"/>
      <c r="Y241" s="9"/>
      <c r="Z241" s="9"/>
      <c r="AA241" s="9"/>
      <c r="AB241" s="9"/>
      <c r="AC241" s="9"/>
      <c r="AD241" s="9"/>
      <c r="AE241" s="9"/>
      <c r="AF241" s="9"/>
      <c r="AG241" s="9"/>
      <c r="AH241" s="9"/>
      <c r="AI241" s="9"/>
      <c r="AJ241" s="9"/>
      <c r="AK241" s="9"/>
      <c r="AL241" s="11">
        <f t="shared" si="9"/>
        <v>0</v>
      </c>
      <c r="AM241" s="11">
        <f t="shared" si="10"/>
        <v>0</v>
      </c>
      <c r="AN241" s="47" t="e">
        <f t="shared" si="11"/>
        <v>#DIV/0!</v>
      </c>
    </row>
    <row r="242" spans="1:40" x14ac:dyDescent="0.25">
      <c r="A242" s="10">
        <v>241</v>
      </c>
      <c r="B242" s="11">
        <f>VLOOKUP($A242,Table2[[No]:[Date Student Last Attended Program
(mm/dd/yyyy)]],2,FALSE)</f>
        <v>0</v>
      </c>
      <c r="C242" s="11">
        <f>VLOOKUP($A242,Table2[[No]:[Date Student Last Attended Program
(mm/dd/yyyy)]],4,FALSE)</f>
        <v>0</v>
      </c>
      <c r="D242" s="11">
        <f>VLOOKUP($A242,Table2[[No]:[Date Student Last Attended Program
(mm/dd/yyyy)]],14,FALSE)</f>
        <v>0</v>
      </c>
      <c r="E242" s="207">
        <f>VLOOKUP($A242,Table2[[No]:[Date Student Last Attended Program
(mm/dd/yyyy)]],17,FALSE)</f>
        <v>0</v>
      </c>
      <c r="F242" s="207">
        <f>VLOOKUP($A242,Table2[[No]:[Date Student Last Attended Program
(mm/dd/yyyy)]],18,FALSE)</f>
        <v>0</v>
      </c>
      <c r="G242" s="209">
        <f>VLOOKUP($A242,Table2[[#All],[No]:[Which Group Does Student Participate In?
(optional)]],23,FALSE)</f>
        <v>0</v>
      </c>
      <c r="H242" s="29"/>
      <c r="I242" s="29"/>
      <c r="J242" s="29"/>
      <c r="K242" s="29"/>
      <c r="L242" s="29"/>
      <c r="M242" s="29"/>
      <c r="N242" s="29"/>
      <c r="O242" s="29"/>
      <c r="P242" s="29"/>
      <c r="Q242" s="29"/>
      <c r="R242" s="29"/>
      <c r="S242" s="9"/>
      <c r="T242" s="9"/>
      <c r="U242" s="9"/>
      <c r="V242" s="9"/>
      <c r="W242" s="9"/>
      <c r="X242" s="9"/>
      <c r="Y242" s="9"/>
      <c r="Z242" s="9"/>
      <c r="AA242" s="9"/>
      <c r="AB242" s="9"/>
      <c r="AC242" s="9"/>
      <c r="AD242" s="9"/>
      <c r="AE242" s="9"/>
      <c r="AF242" s="9"/>
      <c r="AG242" s="9"/>
      <c r="AH242" s="9"/>
      <c r="AI242" s="9"/>
      <c r="AJ242" s="9"/>
      <c r="AK242" s="9"/>
      <c r="AL242" s="11">
        <f t="shared" si="9"/>
        <v>0</v>
      </c>
      <c r="AM242" s="11">
        <f t="shared" si="10"/>
        <v>0</v>
      </c>
      <c r="AN242" s="47" t="e">
        <f t="shared" si="11"/>
        <v>#DIV/0!</v>
      </c>
    </row>
    <row r="243" spans="1:40" x14ac:dyDescent="0.25">
      <c r="A243" s="10">
        <v>242</v>
      </c>
      <c r="B243" s="11">
        <f>VLOOKUP($A243,Table2[[No]:[Date Student Last Attended Program
(mm/dd/yyyy)]],2,FALSE)</f>
        <v>0</v>
      </c>
      <c r="C243" s="11">
        <f>VLOOKUP($A243,Table2[[No]:[Date Student Last Attended Program
(mm/dd/yyyy)]],4,FALSE)</f>
        <v>0</v>
      </c>
      <c r="D243" s="11">
        <f>VLOOKUP($A243,Table2[[No]:[Date Student Last Attended Program
(mm/dd/yyyy)]],14,FALSE)</f>
        <v>0</v>
      </c>
      <c r="E243" s="207">
        <f>VLOOKUP($A243,Table2[[No]:[Date Student Last Attended Program
(mm/dd/yyyy)]],17,FALSE)</f>
        <v>0</v>
      </c>
      <c r="F243" s="207">
        <f>VLOOKUP($A243,Table2[[No]:[Date Student Last Attended Program
(mm/dd/yyyy)]],18,FALSE)</f>
        <v>0</v>
      </c>
      <c r="G243" s="209">
        <f>VLOOKUP($A243,Table2[[#All],[No]:[Which Group Does Student Participate In?
(optional)]],23,FALSE)</f>
        <v>0</v>
      </c>
      <c r="H243" s="29"/>
      <c r="I243" s="29"/>
      <c r="J243" s="29"/>
      <c r="K243" s="29"/>
      <c r="L243" s="29"/>
      <c r="M243" s="29"/>
      <c r="N243" s="29"/>
      <c r="O243" s="29"/>
      <c r="P243" s="29"/>
      <c r="Q243" s="29"/>
      <c r="R243" s="29"/>
      <c r="S243" s="9"/>
      <c r="T243" s="9"/>
      <c r="U243" s="9"/>
      <c r="V243" s="9"/>
      <c r="W243" s="9"/>
      <c r="X243" s="9"/>
      <c r="Y243" s="9"/>
      <c r="Z243" s="9"/>
      <c r="AA243" s="9"/>
      <c r="AB243" s="9"/>
      <c r="AC243" s="9"/>
      <c r="AD243" s="9"/>
      <c r="AE243" s="9"/>
      <c r="AF243" s="9"/>
      <c r="AG243" s="9"/>
      <c r="AH243" s="9"/>
      <c r="AI243" s="9"/>
      <c r="AJ243" s="9"/>
      <c r="AK243" s="9"/>
      <c r="AL243" s="11">
        <f t="shared" si="9"/>
        <v>0</v>
      </c>
      <c r="AM243" s="11">
        <f t="shared" si="10"/>
        <v>0</v>
      </c>
      <c r="AN243" s="47" t="e">
        <f t="shared" si="11"/>
        <v>#DIV/0!</v>
      </c>
    </row>
    <row r="244" spans="1:40" x14ac:dyDescent="0.25">
      <c r="A244" s="10">
        <v>243</v>
      </c>
      <c r="B244" s="11">
        <f>VLOOKUP($A244,Table2[[No]:[Date Student Last Attended Program
(mm/dd/yyyy)]],2,FALSE)</f>
        <v>0</v>
      </c>
      <c r="C244" s="11">
        <f>VLOOKUP($A244,Table2[[No]:[Date Student Last Attended Program
(mm/dd/yyyy)]],4,FALSE)</f>
        <v>0</v>
      </c>
      <c r="D244" s="11">
        <f>VLOOKUP($A244,Table2[[No]:[Date Student Last Attended Program
(mm/dd/yyyy)]],14,FALSE)</f>
        <v>0</v>
      </c>
      <c r="E244" s="207">
        <f>VLOOKUP($A244,Table2[[No]:[Date Student Last Attended Program
(mm/dd/yyyy)]],17,FALSE)</f>
        <v>0</v>
      </c>
      <c r="F244" s="207">
        <f>VLOOKUP($A244,Table2[[No]:[Date Student Last Attended Program
(mm/dd/yyyy)]],18,FALSE)</f>
        <v>0</v>
      </c>
      <c r="G244" s="209">
        <f>VLOOKUP($A244,Table2[[#All],[No]:[Which Group Does Student Participate In?
(optional)]],23,FALSE)</f>
        <v>0</v>
      </c>
      <c r="H244" s="29"/>
      <c r="I244" s="29"/>
      <c r="J244" s="29"/>
      <c r="K244" s="29"/>
      <c r="L244" s="29"/>
      <c r="M244" s="29"/>
      <c r="N244" s="29"/>
      <c r="O244" s="29"/>
      <c r="P244" s="29"/>
      <c r="Q244" s="29"/>
      <c r="R244" s="29"/>
      <c r="S244" s="9"/>
      <c r="T244" s="9"/>
      <c r="U244" s="9"/>
      <c r="V244" s="9"/>
      <c r="W244" s="9"/>
      <c r="X244" s="9"/>
      <c r="Y244" s="9"/>
      <c r="Z244" s="9"/>
      <c r="AA244" s="9"/>
      <c r="AB244" s="9"/>
      <c r="AC244" s="9"/>
      <c r="AD244" s="9"/>
      <c r="AE244" s="9"/>
      <c r="AF244" s="9"/>
      <c r="AG244" s="9"/>
      <c r="AH244" s="9"/>
      <c r="AI244" s="9"/>
      <c r="AJ244" s="9"/>
      <c r="AK244" s="9"/>
      <c r="AL244" s="11">
        <f t="shared" si="9"/>
        <v>0</v>
      </c>
      <c r="AM244" s="11">
        <f t="shared" si="10"/>
        <v>0</v>
      </c>
      <c r="AN244" s="47" t="e">
        <f t="shared" si="11"/>
        <v>#DIV/0!</v>
      </c>
    </row>
    <row r="245" spans="1:40" x14ac:dyDescent="0.25">
      <c r="A245" s="10">
        <v>244</v>
      </c>
      <c r="B245" s="11">
        <f>VLOOKUP($A245,Table2[[No]:[Date Student Last Attended Program
(mm/dd/yyyy)]],2,FALSE)</f>
        <v>0</v>
      </c>
      <c r="C245" s="11">
        <f>VLOOKUP($A245,Table2[[No]:[Date Student Last Attended Program
(mm/dd/yyyy)]],4,FALSE)</f>
        <v>0</v>
      </c>
      <c r="D245" s="11">
        <f>VLOOKUP($A245,Table2[[No]:[Date Student Last Attended Program
(mm/dd/yyyy)]],14,FALSE)</f>
        <v>0</v>
      </c>
      <c r="E245" s="207">
        <f>VLOOKUP($A245,Table2[[No]:[Date Student Last Attended Program
(mm/dd/yyyy)]],17,FALSE)</f>
        <v>0</v>
      </c>
      <c r="F245" s="207">
        <f>VLOOKUP($A245,Table2[[No]:[Date Student Last Attended Program
(mm/dd/yyyy)]],18,FALSE)</f>
        <v>0</v>
      </c>
      <c r="G245" s="209">
        <f>VLOOKUP($A245,Table2[[#All],[No]:[Which Group Does Student Participate In?
(optional)]],23,FALSE)</f>
        <v>0</v>
      </c>
      <c r="H245" s="29"/>
      <c r="I245" s="29"/>
      <c r="J245" s="29"/>
      <c r="K245" s="29"/>
      <c r="L245" s="29"/>
      <c r="M245" s="29"/>
      <c r="N245" s="29"/>
      <c r="O245" s="29"/>
      <c r="P245" s="29"/>
      <c r="Q245" s="29"/>
      <c r="R245" s="29"/>
      <c r="S245" s="9"/>
      <c r="T245" s="9"/>
      <c r="U245" s="9"/>
      <c r="V245" s="9"/>
      <c r="W245" s="9"/>
      <c r="X245" s="9"/>
      <c r="Y245" s="9"/>
      <c r="Z245" s="9"/>
      <c r="AA245" s="9"/>
      <c r="AB245" s="9"/>
      <c r="AC245" s="9"/>
      <c r="AD245" s="9"/>
      <c r="AE245" s="9"/>
      <c r="AF245" s="9"/>
      <c r="AG245" s="9"/>
      <c r="AH245" s="9"/>
      <c r="AI245" s="9"/>
      <c r="AJ245" s="9"/>
      <c r="AK245" s="9"/>
      <c r="AL245" s="11">
        <f t="shared" si="9"/>
        <v>0</v>
      </c>
      <c r="AM245" s="11">
        <f t="shared" si="10"/>
        <v>0</v>
      </c>
      <c r="AN245" s="47" t="e">
        <f t="shared" si="11"/>
        <v>#DIV/0!</v>
      </c>
    </row>
    <row r="246" spans="1:40" x14ac:dyDescent="0.25">
      <c r="A246" s="10">
        <v>245</v>
      </c>
      <c r="B246" s="11">
        <f>VLOOKUP($A246,Table2[[No]:[Date Student Last Attended Program
(mm/dd/yyyy)]],2,FALSE)</f>
        <v>0</v>
      </c>
      <c r="C246" s="11">
        <f>VLOOKUP($A246,Table2[[No]:[Date Student Last Attended Program
(mm/dd/yyyy)]],4,FALSE)</f>
        <v>0</v>
      </c>
      <c r="D246" s="11">
        <f>VLOOKUP($A246,Table2[[No]:[Date Student Last Attended Program
(mm/dd/yyyy)]],14,FALSE)</f>
        <v>0</v>
      </c>
      <c r="E246" s="207">
        <f>VLOOKUP($A246,Table2[[No]:[Date Student Last Attended Program
(mm/dd/yyyy)]],17,FALSE)</f>
        <v>0</v>
      </c>
      <c r="F246" s="207">
        <f>VLOOKUP($A246,Table2[[No]:[Date Student Last Attended Program
(mm/dd/yyyy)]],18,FALSE)</f>
        <v>0</v>
      </c>
      <c r="G246" s="209">
        <f>VLOOKUP($A246,Table2[[#All],[No]:[Which Group Does Student Participate In?
(optional)]],23,FALSE)</f>
        <v>0</v>
      </c>
      <c r="H246" s="29"/>
      <c r="I246" s="29"/>
      <c r="J246" s="29"/>
      <c r="K246" s="29"/>
      <c r="L246" s="29"/>
      <c r="M246" s="29"/>
      <c r="N246" s="29"/>
      <c r="O246" s="29"/>
      <c r="P246" s="29"/>
      <c r="Q246" s="29"/>
      <c r="R246" s="29"/>
      <c r="S246" s="9"/>
      <c r="T246" s="9"/>
      <c r="U246" s="9"/>
      <c r="V246" s="9"/>
      <c r="W246" s="9"/>
      <c r="X246" s="9"/>
      <c r="Y246" s="9"/>
      <c r="Z246" s="9"/>
      <c r="AA246" s="9"/>
      <c r="AB246" s="9"/>
      <c r="AC246" s="9"/>
      <c r="AD246" s="9"/>
      <c r="AE246" s="9"/>
      <c r="AF246" s="9"/>
      <c r="AG246" s="9"/>
      <c r="AH246" s="9"/>
      <c r="AI246" s="9"/>
      <c r="AJ246" s="9"/>
      <c r="AK246" s="9"/>
      <c r="AL246" s="11">
        <f t="shared" si="9"/>
        <v>0</v>
      </c>
      <c r="AM246" s="11">
        <f t="shared" si="10"/>
        <v>0</v>
      </c>
      <c r="AN246" s="47" t="e">
        <f t="shared" si="11"/>
        <v>#DIV/0!</v>
      </c>
    </row>
    <row r="247" spans="1:40" x14ac:dyDescent="0.25">
      <c r="A247" s="10">
        <v>246</v>
      </c>
      <c r="B247" s="11">
        <f>VLOOKUP($A247,Table2[[No]:[Date Student Last Attended Program
(mm/dd/yyyy)]],2,FALSE)</f>
        <v>0</v>
      </c>
      <c r="C247" s="11">
        <f>VLOOKUP($A247,Table2[[No]:[Date Student Last Attended Program
(mm/dd/yyyy)]],4,FALSE)</f>
        <v>0</v>
      </c>
      <c r="D247" s="11">
        <f>VLOOKUP($A247,Table2[[No]:[Date Student Last Attended Program
(mm/dd/yyyy)]],14,FALSE)</f>
        <v>0</v>
      </c>
      <c r="E247" s="207">
        <f>VLOOKUP($A247,Table2[[No]:[Date Student Last Attended Program
(mm/dd/yyyy)]],17,FALSE)</f>
        <v>0</v>
      </c>
      <c r="F247" s="207">
        <f>VLOOKUP($A247,Table2[[No]:[Date Student Last Attended Program
(mm/dd/yyyy)]],18,FALSE)</f>
        <v>0</v>
      </c>
      <c r="G247" s="209">
        <f>VLOOKUP($A247,Table2[[#All],[No]:[Which Group Does Student Participate In?
(optional)]],23,FALSE)</f>
        <v>0</v>
      </c>
      <c r="H247" s="29"/>
      <c r="I247" s="29"/>
      <c r="J247" s="29"/>
      <c r="K247" s="29"/>
      <c r="L247" s="29"/>
      <c r="M247" s="29"/>
      <c r="N247" s="29"/>
      <c r="O247" s="29"/>
      <c r="P247" s="29"/>
      <c r="Q247" s="29"/>
      <c r="R247" s="29"/>
      <c r="S247" s="9"/>
      <c r="T247" s="9"/>
      <c r="U247" s="9"/>
      <c r="V247" s="9"/>
      <c r="W247" s="9"/>
      <c r="X247" s="9"/>
      <c r="Y247" s="9"/>
      <c r="Z247" s="9"/>
      <c r="AA247" s="9"/>
      <c r="AB247" s="9"/>
      <c r="AC247" s="9"/>
      <c r="AD247" s="9"/>
      <c r="AE247" s="9"/>
      <c r="AF247" s="9"/>
      <c r="AG247" s="9"/>
      <c r="AH247" s="9"/>
      <c r="AI247" s="9"/>
      <c r="AJ247" s="9"/>
      <c r="AK247" s="9"/>
      <c r="AL247" s="11">
        <f t="shared" si="9"/>
        <v>0</v>
      </c>
      <c r="AM247" s="11">
        <f t="shared" si="10"/>
        <v>0</v>
      </c>
      <c r="AN247" s="47" t="e">
        <f t="shared" si="11"/>
        <v>#DIV/0!</v>
      </c>
    </row>
    <row r="248" spans="1:40" x14ac:dyDescent="0.25">
      <c r="A248" s="10">
        <v>247</v>
      </c>
      <c r="B248" s="11">
        <f>VLOOKUP($A248,Table2[[No]:[Date Student Last Attended Program
(mm/dd/yyyy)]],2,FALSE)</f>
        <v>0</v>
      </c>
      <c r="C248" s="11">
        <f>VLOOKUP($A248,Table2[[No]:[Date Student Last Attended Program
(mm/dd/yyyy)]],4,FALSE)</f>
        <v>0</v>
      </c>
      <c r="D248" s="11">
        <f>VLOOKUP($A248,Table2[[No]:[Date Student Last Attended Program
(mm/dd/yyyy)]],14,FALSE)</f>
        <v>0</v>
      </c>
      <c r="E248" s="207">
        <f>VLOOKUP($A248,Table2[[No]:[Date Student Last Attended Program
(mm/dd/yyyy)]],17,FALSE)</f>
        <v>0</v>
      </c>
      <c r="F248" s="207">
        <f>VLOOKUP($A248,Table2[[No]:[Date Student Last Attended Program
(mm/dd/yyyy)]],18,FALSE)</f>
        <v>0</v>
      </c>
      <c r="G248" s="209">
        <f>VLOOKUP($A248,Table2[[#All],[No]:[Which Group Does Student Participate In?
(optional)]],23,FALSE)</f>
        <v>0</v>
      </c>
      <c r="H248" s="29"/>
      <c r="I248" s="29"/>
      <c r="J248" s="29"/>
      <c r="K248" s="29"/>
      <c r="L248" s="29"/>
      <c r="M248" s="29"/>
      <c r="N248" s="29"/>
      <c r="O248" s="29"/>
      <c r="P248" s="29"/>
      <c r="Q248" s="29"/>
      <c r="R248" s="29"/>
      <c r="S248" s="9"/>
      <c r="T248" s="9"/>
      <c r="U248" s="9"/>
      <c r="V248" s="9"/>
      <c r="W248" s="9"/>
      <c r="X248" s="9"/>
      <c r="Y248" s="9"/>
      <c r="Z248" s="9"/>
      <c r="AA248" s="9"/>
      <c r="AB248" s="9"/>
      <c r="AC248" s="9"/>
      <c r="AD248" s="9"/>
      <c r="AE248" s="9"/>
      <c r="AF248" s="9"/>
      <c r="AG248" s="9"/>
      <c r="AH248" s="9"/>
      <c r="AI248" s="9"/>
      <c r="AJ248" s="9"/>
      <c r="AK248" s="9"/>
      <c r="AL248" s="11">
        <f t="shared" si="9"/>
        <v>0</v>
      </c>
      <c r="AM248" s="11">
        <f t="shared" si="10"/>
        <v>0</v>
      </c>
      <c r="AN248" s="47" t="e">
        <f t="shared" si="11"/>
        <v>#DIV/0!</v>
      </c>
    </row>
    <row r="249" spans="1:40" x14ac:dyDescent="0.25">
      <c r="A249" s="10">
        <v>248</v>
      </c>
      <c r="B249" s="11">
        <f>VLOOKUP($A249,Table2[[No]:[Date Student Last Attended Program
(mm/dd/yyyy)]],2,FALSE)</f>
        <v>0</v>
      </c>
      <c r="C249" s="11">
        <f>VLOOKUP($A249,Table2[[No]:[Date Student Last Attended Program
(mm/dd/yyyy)]],4,FALSE)</f>
        <v>0</v>
      </c>
      <c r="D249" s="11">
        <f>VLOOKUP($A249,Table2[[No]:[Date Student Last Attended Program
(mm/dd/yyyy)]],14,FALSE)</f>
        <v>0</v>
      </c>
      <c r="E249" s="207">
        <f>VLOOKUP($A249,Table2[[No]:[Date Student Last Attended Program
(mm/dd/yyyy)]],17,FALSE)</f>
        <v>0</v>
      </c>
      <c r="F249" s="207">
        <f>VLOOKUP($A249,Table2[[No]:[Date Student Last Attended Program
(mm/dd/yyyy)]],18,FALSE)</f>
        <v>0</v>
      </c>
      <c r="G249" s="209">
        <f>VLOOKUP($A249,Table2[[#All],[No]:[Which Group Does Student Participate In?
(optional)]],23,FALSE)</f>
        <v>0</v>
      </c>
      <c r="H249" s="29"/>
      <c r="I249" s="29"/>
      <c r="J249" s="29"/>
      <c r="K249" s="29"/>
      <c r="L249" s="29"/>
      <c r="M249" s="29"/>
      <c r="N249" s="29"/>
      <c r="O249" s="29"/>
      <c r="P249" s="29"/>
      <c r="Q249" s="29"/>
      <c r="R249" s="29"/>
      <c r="S249" s="9"/>
      <c r="T249" s="9"/>
      <c r="U249" s="9"/>
      <c r="V249" s="9"/>
      <c r="W249" s="9"/>
      <c r="X249" s="9"/>
      <c r="Y249" s="9"/>
      <c r="Z249" s="9"/>
      <c r="AA249" s="9"/>
      <c r="AB249" s="9"/>
      <c r="AC249" s="9"/>
      <c r="AD249" s="9"/>
      <c r="AE249" s="9"/>
      <c r="AF249" s="9"/>
      <c r="AG249" s="9"/>
      <c r="AH249" s="9"/>
      <c r="AI249" s="9"/>
      <c r="AJ249" s="9"/>
      <c r="AK249" s="9"/>
      <c r="AL249" s="11">
        <f t="shared" si="9"/>
        <v>0</v>
      </c>
      <c r="AM249" s="11">
        <f t="shared" si="10"/>
        <v>0</v>
      </c>
      <c r="AN249" s="47" t="e">
        <f t="shared" si="11"/>
        <v>#DIV/0!</v>
      </c>
    </row>
    <row r="250" spans="1:40" x14ac:dyDescent="0.25">
      <c r="A250" s="10">
        <v>249</v>
      </c>
      <c r="B250" s="11">
        <f>VLOOKUP($A250,Table2[[No]:[Date Student Last Attended Program
(mm/dd/yyyy)]],2,FALSE)</f>
        <v>0</v>
      </c>
      <c r="C250" s="11">
        <f>VLOOKUP($A250,Table2[[No]:[Date Student Last Attended Program
(mm/dd/yyyy)]],4,FALSE)</f>
        <v>0</v>
      </c>
      <c r="D250" s="11">
        <f>VLOOKUP($A250,Table2[[No]:[Date Student Last Attended Program
(mm/dd/yyyy)]],14,FALSE)</f>
        <v>0</v>
      </c>
      <c r="E250" s="207">
        <f>VLOOKUP($A250,Table2[[No]:[Date Student Last Attended Program
(mm/dd/yyyy)]],17,FALSE)</f>
        <v>0</v>
      </c>
      <c r="F250" s="207">
        <f>VLOOKUP($A250,Table2[[No]:[Date Student Last Attended Program
(mm/dd/yyyy)]],18,FALSE)</f>
        <v>0</v>
      </c>
      <c r="G250" s="209">
        <f>VLOOKUP($A250,Table2[[#All],[No]:[Which Group Does Student Participate In?
(optional)]],23,FALSE)</f>
        <v>0</v>
      </c>
      <c r="H250" s="29"/>
      <c r="I250" s="29"/>
      <c r="J250" s="29"/>
      <c r="K250" s="29"/>
      <c r="L250" s="29"/>
      <c r="M250" s="29"/>
      <c r="N250" s="29"/>
      <c r="O250" s="29"/>
      <c r="P250" s="29"/>
      <c r="Q250" s="29"/>
      <c r="R250" s="29"/>
      <c r="S250" s="9"/>
      <c r="T250" s="9"/>
      <c r="U250" s="9"/>
      <c r="V250" s="9"/>
      <c r="W250" s="9"/>
      <c r="X250" s="9"/>
      <c r="Y250" s="9"/>
      <c r="Z250" s="9"/>
      <c r="AA250" s="9"/>
      <c r="AB250" s="9"/>
      <c r="AC250" s="9"/>
      <c r="AD250" s="9"/>
      <c r="AE250" s="9"/>
      <c r="AF250" s="9"/>
      <c r="AG250" s="9"/>
      <c r="AH250" s="9"/>
      <c r="AI250" s="9"/>
      <c r="AJ250" s="9"/>
      <c r="AK250" s="9"/>
      <c r="AL250" s="11">
        <f t="shared" si="9"/>
        <v>0</v>
      </c>
      <c r="AM250" s="11">
        <f t="shared" si="10"/>
        <v>0</v>
      </c>
      <c r="AN250" s="47" t="e">
        <f t="shared" si="11"/>
        <v>#DIV/0!</v>
      </c>
    </row>
    <row r="251" spans="1:40" x14ac:dyDescent="0.25">
      <c r="A251" s="10">
        <v>250</v>
      </c>
      <c r="B251" s="11">
        <f>VLOOKUP($A251,Table2[[No]:[Date Student Last Attended Program
(mm/dd/yyyy)]],2,FALSE)</f>
        <v>0</v>
      </c>
      <c r="C251" s="11">
        <f>VLOOKUP($A251,Table2[[No]:[Date Student Last Attended Program
(mm/dd/yyyy)]],4,FALSE)</f>
        <v>0</v>
      </c>
      <c r="D251" s="11">
        <f>VLOOKUP($A251,Table2[[No]:[Date Student Last Attended Program
(mm/dd/yyyy)]],14,FALSE)</f>
        <v>0</v>
      </c>
      <c r="E251" s="207">
        <f>VLOOKUP($A251,Table2[[No]:[Date Student Last Attended Program
(mm/dd/yyyy)]],17,FALSE)</f>
        <v>0</v>
      </c>
      <c r="F251" s="207">
        <f>VLOOKUP($A251,Table2[[No]:[Date Student Last Attended Program
(mm/dd/yyyy)]],18,FALSE)</f>
        <v>0</v>
      </c>
      <c r="G251" s="209">
        <f>VLOOKUP($A251,Table2[[#All],[No]:[Which Group Does Student Participate In?
(optional)]],23,FALSE)</f>
        <v>0</v>
      </c>
      <c r="H251" s="29"/>
      <c r="I251" s="29"/>
      <c r="J251" s="29"/>
      <c r="K251" s="29"/>
      <c r="L251" s="29"/>
      <c r="M251" s="29"/>
      <c r="N251" s="29"/>
      <c r="O251" s="29"/>
      <c r="P251" s="29"/>
      <c r="Q251" s="29"/>
      <c r="R251" s="29"/>
      <c r="S251" s="9"/>
      <c r="T251" s="9"/>
      <c r="U251" s="9"/>
      <c r="V251" s="9"/>
      <c r="W251" s="9"/>
      <c r="X251" s="9"/>
      <c r="Y251" s="9"/>
      <c r="Z251" s="9"/>
      <c r="AA251" s="9"/>
      <c r="AB251" s="9"/>
      <c r="AC251" s="9"/>
      <c r="AD251" s="9"/>
      <c r="AE251" s="9"/>
      <c r="AF251" s="9"/>
      <c r="AG251" s="9"/>
      <c r="AH251" s="9"/>
      <c r="AI251" s="9"/>
      <c r="AJ251" s="9"/>
      <c r="AK251" s="9"/>
      <c r="AL251" s="11">
        <f t="shared" si="9"/>
        <v>0</v>
      </c>
      <c r="AM251" s="11">
        <f t="shared" si="10"/>
        <v>0</v>
      </c>
      <c r="AN251" s="47" t="e">
        <f t="shared" si="11"/>
        <v>#DIV/0!</v>
      </c>
    </row>
    <row r="252" spans="1:40" x14ac:dyDescent="0.25">
      <c r="A252" s="10">
        <v>251</v>
      </c>
      <c r="B252" s="11">
        <f>VLOOKUP($A252,Table2[[No]:[Date Student Last Attended Program
(mm/dd/yyyy)]],2,FALSE)</f>
        <v>0</v>
      </c>
      <c r="C252" s="11">
        <f>VLOOKUP($A252,Table2[[No]:[Date Student Last Attended Program
(mm/dd/yyyy)]],4,FALSE)</f>
        <v>0</v>
      </c>
      <c r="D252" s="11">
        <f>VLOOKUP($A252,Table2[[No]:[Date Student Last Attended Program
(mm/dd/yyyy)]],14,FALSE)</f>
        <v>0</v>
      </c>
      <c r="E252" s="207">
        <f>VLOOKUP($A252,Table2[[No]:[Date Student Last Attended Program
(mm/dd/yyyy)]],17,FALSE)</f>
        <v>0</v>
      </c>
      <c r="F252" s="207">
        <f>VLOOKUP($A252,Table2[[No]:[Date Student Last Attended Program
(mm/dd/yyyy)]],18,FALSE)</f>
        <v>0</v>
      </c>
      <c r="G252" s="209">
        <f>VLOOKUP($A252,Table2[[#All],[No]:[Which Group Does Student Participate In?
(optional)]],23,FALSE)</f>
        <v>0</v>
      </c>
      <c r="H252" s="29"/>
      <c r="I252" s="29"/>
      <c r="J252" s="29"/>
      <c r="K252" s="29"/>
      <c r="L252" s="29"/>
      <c r="M252" s="29"/>
      <c r="N252" s="29"/>
      <c r="O252" s="29"/>
      <c r="P252" s="29"/>
      <c r="Q252" s="29"/>
      <c r="R252" s="29"/>
      <c r="S252" s="9"/>
      <c r="T252" s="9"/>
      <c r="U252" s="9"/>
      <c r="V252" s="9"/>
      <c r="W252" s="9"/>
      <c r="X252" s="9"/>
      <c r="Y252" s="9"/>
      <c r="Z252" s="9"/>
      <c r="AA252" s="9"/>
      <c r="AB252" s="9"/>
      <c r="AC252" s="9"/>
      <c r="AD252" s="9"/>
      <c r="AE252" s="9"/>
      <c r="AF252" s="9"/>
      <c r="AG252" s="9"/>
      <c r="AH252" s="9"/>
      <c r="AI252" s="9"/>
      <c r="AJ252" s="9"/>
      <c r="AK252" s="9"/>
      <c r="AL252" s="11">
        <f t="shared" si="9"/>
        <v>0</v>
      </c>
      <c r="AM252" s="11">
        <f t="shared" si="10"/>
        <v>0</v>
      </c>
      <c r="AN252" s="47" t="e">
        <f t="shared" si="11"/>
        <v>#DIV/0!</v>
      </c>
    </row>
    <row r="253" spans="1:40" x14ac:dyDescent="0.25">
      <c r="A253" s="10">
        <v>252</v>
      </c>
      <c r="B253" s="11">
        <f>VLOOKUP($A253,Table2[[No]:[Date Student Last Attended Program
(mm/dd/yyyy)]],2,FALSE)</f>
        <v>0</v>
      </c>
      <c r="C253" s="11">
        <f>VLOOKUP($A253,Table2[[No]:[Date Student Last Attended Program
(mm/dd/yyyy)]],4,FALSE)</f>
        <v>0</v>
      </c>
      <c r="D253" s="11">
        <f>VLOOKUP($A253,Table2[[No]:[Date Student Last Attended Program
(mm/dd/yyyy)]],14,FALSE)</f>
        <v>0</v>
      </c>
      <c r="E253" s="207">
        <f>VLOOKUP($A253,Table2[[No]:[Date Student Last Attended Program
(mm/dd/yyyy)]],17,FALSE)</f>
        <v>0</v>
      </c>
      <c r="F253" s="207">
        <f>VLOOKUP($A253,Table2[[No]:[Date Student Last Attended Program
(mm/dd/yyyy)]],18,FALSE)</f>
        <v>0</v>
      </c>
      <c r="G253" s="209">
        <f>VLOOKUP($A253,Table2[[#All],[No]:[Which Group Does Student Participate In?
(optional)]],23,FALSE)</f>
        <v>0</v>
      </c>
      <c r="H253" s="29"/>
      <c r="I253" s="29"/>
      <c r="J253" s="29"/>
      <c r="K253" s="29"/>
      <c r="L253" s="29"/>
      <c r="M253" s="29"/>
      <c r="N253" s="29"/>
      <c r="O253" s="29"/>
      <c r="P253" s="29"/>
      <c r="Q253" s="29"/>
      <c r="R253" s="29"/>
      <c r="S253" s="9"/>
      <c r="T253" s="9"/>
      <c r="U253" s="9"/>
      <c r="V253" s="9"/>
      <c r="W253" s="9"/>
      <c r="X253" s="9"/>
      <c r="Y253" s="9"/>
      <c r="Z253" s="9"/>
      <c r="AA253" s="9"/>
      <c r="AB253" s="9"/>
      <c r="AC253" s="9"/>
      <c r="AD253" s="9"/>
      <c r="AE253" s="9"/>
      <c r="AF253" s="9"/>
      <c r="AG253" s="9"/>
      <c r="AH253" s="9"/>
      <c r="AI253" s="9"/>
      <c r="AJ253" s="9"/>
      <c r="AK253" s="9"/>
      <c r="AL253" s="11">
        <f t="shared" si="9"/>
        <v>0</v>
      </c>
      <c r="AM253" s="11">
        <f t="shared" si="10"/>
        <v>0</v>
      </c>
      <c r="AN253" s="47" t="e">
        <f t="shared" si="11"/>
        <v>#DIV/0!</v>
      </c>
    </row>
    <row r="254" spans="1:40" x14ac:dyDescent="0.25">
      <c r="A254" s="10">
        <v>253</v>
      </c>
      <c r="B254" s="11">
        <f>VLOOKUP($A254,Table2[[No]:[Date Student Last Attended Program
(mm/dd/yyyy)]],2,FALSE)</f>
        <v>0</v>
      </c>
      <c r="C254" s="11">
        <f>VLOOKUP($A254,Table2[[No]:[Date Student Last Attended Program
(mm/dd/yyyy)]],4,FALSE)</f>
        <v>0</v>
      </c>
      <c r="D254" s="11">
        <f>VLOOKUP($A254,Table2[[No]:[Date Student Last Attended Program
(mm/dd/yyyy)]],14,FALSE)</f>
        <v>0</v>
      </c>
      <c r="E254" s="207">
        <f>VLOOKUP($A254,Table2[[No]:[Date Student Last Attended Program
(mm/dd/yyyy)]],17,FALSE)</f>
        <v>0</v>
      </c>
      <c r="F254" s="207">
        <f>VLOOKUP($A254,Table2[[No]:[Date Student Last Attended Program
(mm/dd/yyyy)]],18,FALSE)</f>
        <v>0</v>
      </c>
      <c r="G254" s="209">
        <f>VLOOKUP($A254,Table2[[#All],[No]:[Which Group Does Student Participate In?
(optional)]],23,FALSE)</f>
        <v>0</v>
      </c>
      <c r="H254" s="29"/>
      <c r="I254" s="29"/>
      <c r="J254" s="29"/>
      <c r="K254" s="29"/>
      <c r="L254" s="29"/>
      <c r="M254" s="29"/>
      <c r="N254" s="29"/>
      <c r="O254" s="29"/>
      <c r="P254" s="29"/>
      <c r="Q254" s="29"/>
      <c r="R254" s="29"/>
      <c r="S254" s="9"/>
      <c r="T254" s="9"/>
      <c r="U254" s="9"/>
      <c r="V254" s="9"/>
      <c r="W254" s="9"/>
      <c r="X254" s="9"/>
      <c r="Y254" s="9"/>
      <c r="Z254" s="9"/>
      <c r="AA254" s="9"/>
      <c r="AB254" s="9"/>
      <c r="AC254" s="9"/>
      <c r="AD254" s="9"/>
      <c r="AE254" s="9"/>
      <c r="AF254" s="9"/>
      <c r="AG254" s="9"/>
      <c r="AH254" s="9"/>
      <c r="AI254" s="9"/>
      <c r="AJ254" s="9"/>
      <c r="AK254" s="9"/>
      <c r="AL254" s="11">
        <f t="shared" si="9"/>
        <v>0</v>
      </c>
      <c r="AM254" s="11">
        <f t="shared" si="10"/>
        <v>0</v>
      </c>
      <c r="AN254" s="47" t="e">
        <f t="shared" si="11"/>
        <v>#DIV/0!</v>
      </c>
    </row>
    <row r="255" spans="1:40" x14ac:dyDescent="0.25">
      <c r="A255" s="10">
        <v>254</v>
      </c>
      <c r="B255" s="11">
        <f>VLOOKUP($A255,Table2[[No]:[Date Student Last Attended Program
(mm/dd/yyyy)]],2,FALSE)</f>
        <v>0</v>
      </c>
      <c r="C255" s="11">
        <f>VLOOKUP($A255,Table2[[No]:[Date Student Last Attended Program
(mm/dd/yyyy)]],4,FALSE)</f>
        <v>0</v>
      </c>
      <c r="D255" s="11">
        <f>VLOOKUP($A255,Table2[[No]:[Date Student Last Attended Program
(mm/dd/yyyy)]],14,FALSE)</f>
        <v>0</v>
      </c>
      <c r="E255" s="207">
        <f>VLOOKUP($A255,Table2[[No]:[Date Student Last Attended Program
(mm/dd/yyyy)]],17,FALSE)</f>
        <v>0</v>
      </c>
      <c r="F255" s="207">
        <f>VLOOKUP($A255,Table2[[No]:[Date Student Last Attended Program
(mm/dd/yyyy)]],18,FALSE)</f>
        <v>0</v>
      </c>
      <c r="G255" s="209">
        <f>VLOOKUP($A255,Table2[[#All],[No]:[Which Group Does Student Participate In?
(optional)]],23,FALSE)</f>
        <v>0</v>
      </c>
      <c r="H255" s="29"/>
      <c r="I255" s="29"/>
      <c r="J255" s="29"/>
      <c r="K255" s="29"/>
      <c r="L255" s="29"/>
      <c r="M255" s="29"/>
      <c r="N255" s="29"/>
      <c r="O255" s="29"/>
      <c r="P255" s="29"/>
      <c r="Q255" s="29"/>
      <c r="R255" s="29"/>
      <c r="S255" s="9"/>
      <c r="T255" s="9"/>
      <c r="U255" s="9"/>
      <c r="V255" s="9"/>
      <c r="W255" s="9"/>
      <c r="X255" s="9"/>
      <c r="Y255" s="9"/>
      <c r="Z255" s="9"/>
      <c r="AA255" s="9"/>
      <c r="AB255" s="9"/>
      <c r="AC255" s="9"/>
      <c r="AD255" s="9"/>
      <c r="AE255" s="9"/>
      <c r="AF255" s="9"/>
      <c r="AG255" s="9"/>
      <c r="AH255" s="9"/>
      <c r="AI255" s="9"/>
      <c r="AJ255" s="9"/>
      <c r="AK255" s="9"/>
      <c r="AL255" s="11">
        <f t="shared" si="9"/>
        <v>0</v>
      </c>
      <c r="AM255" s="11">
        <f t="shared" si="10"/>
        <v>0</v>
      </c>
      <c r="AN255" s="47" t="e">
        <f t="shared" si="11"/>
        <v>#DIV/0!</v>
      </c>
    </row>
    <row r="256" spans="1:40" x14ac:dyDescent="0.25">
      <c r="A256" s="10">
        <v>255</v>
      </c>
      <c r="B256" s="11">
        <f>VLOOKUP($A256,Table2[[No]:[Date Student Last Attended Program
(mm/dd/yyyy)]],2,FALSE)</f>
        <v>0</v>
      </c>
      <c r="C256" s="11">
        <f>VLOOKUP($A256,Table2[[No]:[Date Student Last Attended Program
(mm/dd/yyyy)]],4,FALSE)</f>
        <v>0</v>
      </c>
      <c r="D256" s="11">
        <f>VLOOKUP($A256,Table2[[No]:[Date Student Last Attended Program
(mm/dd/yyyy)]],14,FALSE)</f>
        <v>0</v>
      </c>
      <c r="E256" s="207">
        <f>VLOOKUP($A256,Table2[[No]:[Date Student Last Attended Program
(mm/dd/yyyy)]],17,FALSE)</f>
        <v>0</v>
      </c>
      <c r="F256" s="207">
        <f>VLOOKUP($A256,Table2[[No]:[Date Student Last Attended Program
(mm/dd/yyyy)]],18,FALSE)</f>
        <v>0</v>
      </c>
      <c r="G256" s="209">
        <f>VLOOKUP($A256,Table2[[#All],[No]:[Which Group Does Student Participate In?
(optional)]],23,FALSE)</f>
        <v>0</v>
      </c>
      <c r="H256" s="29"/>
      <c r="I256" s="29"/>
      <c r="J256" s="29"/>
      <c r="K256" s="29"/>
      <c r="L256" s="29"/>
      <c r="M256" s="29"/>
      <c r="N256" s="29"/>
      <c r="O256" s="29"/>
      <c r="P256" s="29"/>
      <c r="Q256" s="29"/>
      <c r="R256" s="29"/>
      <c r="S256" s="9"/>
      <c r="T256" s="9"/>
      <c r="U256" s="9"/>
      <c r="V256" s="9"/>
      <c r="W256" s="9"/>
      <c r="X256" s="9"/>
      <c r="Y256" s="9"/>
      <c r="Z256" s="9"/>
      <c r="AA256" s="9"/>
      <c r="AB256" s="9"/>
      <c r="AC256" s="9"/>
      <c r="AD256" s="9"/>
      <c r="AE256" s="9"/>
      <c r="AF256" s="9"/>
      <c r="AG256" s="9"/>
      <c r="AH256" s="9"/>
      <c r="AI256" s="9"/>
      <c r="AJ256" s="9"/>
      <c r="AK256" s="9"/>
      <c r="AL256" s="11">
        <f t="shared" si="9"/>
        <v>0</v>
      </c>
      <c r="AM256" s="11">
        <f t="shared" si="10"/>
        <v>0</v>
      </c>
      <c r="AN256" s="47" t="e">
        <f t="shared" si="11"/>
        <v>#DIV/0!</v>
      </c>
    </row>
    <row r="257" spans="1:40" x14ac:dyDescent="0.25">
      <c r="A257" s="10">
        <v>256</v>
      </c>
      <c r="B257" s="11">
        <f>VLOOKUP($A257,Table2[[No]:[Date Student Last Attended Program
(mm/dd/yyyy)]],2,FALSE)</f>
        <v>0</v>
      </c>
      <c r="C257" s="11">
        <f>VLOOKUP($A257,Table2[[No]:[Date Student Last Attended Program
(mm/dd/yyyy)]],4,FALSE)</f>
        <v>0</v>
      </c>
      <c r="D257" s="11">
        <f>VLOOKUP($A257,Table2[[No]:[Date Student Last Attended Program
(mm/dd/yyyy)]],14,FALSE)</f>
        <v>0</v>
      </c>
      <c r="E257" s="207">
        <f>VLOOKUP($A257,Table2[[No]:[Date Student Last Attended Program
(mm/dd/yyyy)]],17,FALSE)</f>
        <v>0</v>
      </c>
      <c r="F257" s="207">
        <f>VLOOKUP($A257,Table2[[No]:[Date Student Last Attended Program
(mm/dd/yyyy)]],18,FALSE)</f>
        <v>0</v>
      </c>
      <c r="G257" s="209">
        <f>VLOOKUP($A257,Table2[[#All],[No]:[Which Group Does Student Participate In?
(optional)]],23,FALSE)</f>
        <v>0</v>
      </c>
      <c r="H257" s="29"/>
      <c r="I257" s="29"/>
      <c r="J257" s="29"/>
      <c r="K257" s="29"/>
      <c r="L257" s="29"/>
      <c r="M257" s="29"/>
      <c r="N257" s="29"/>
      <c r="O257" s="29"/>
      <c r="P257" s="29"/>
      <c r="Q257" s="29"/>
      <c r="R257" s="29"/>
      <c r="S257" s="9"/>
      <c r="T257" s="9"/>
      <c r="U257" s="9"/>
      <c r="V257" s="9"/>
      <c r="W257" s="9"/>
      <c r="X257" s="9"/>
      <c r="Y257" s="9"/>
      <c r="Z257" s="9"/>
      <c r="AA257" s="9"/>
      <c r="AB257" s="9"/>
      <c r="AC257" s="9"/>
      <c r="AD257" s="9"/>
      <c r="AE257" s="9"/>
      <c r="AF257" s="9"/>
      <c r="AG257" s="9"/>
      <c r="AH257" s="9"/>
      <c r="AI257" s="9"/>
      <c r="AJ257" s="9"/>
      <c r="AK257" s="9"/>
      <c r="AL257" s="11">
        <f t="shared" si="9"/>
        <v>0</v>
      </c>
      <c r="AM257" s="11">
        <f t="shared" si="10"/>
        <v>0</v>
      </c>
      <c r="AN257" s="47" t="e">
        <f t="shared" si="11"/>
        <v>#DIV/0!</v>
      </c>
    </row>
    <row r="258" spans="1:40" x14ac:dyDescent="0.25">
      <c r="A258" s="10">
        <v>257</v>
      </c>
      <c r="B258" s="11">
        <f>VLOOKUP($A258,Table2[[No]:[Date Student Last Attended Program
(mm/dd/yyyy)]],2,FALSE)</f>
        <v>0</v>
      </c>
      <c r="C258" s="11">
        <f>VLOOKUP($A258,Table2[[No]:[Date Student Last Attended Program
(mm/dd/yyyy)]],4,FALSE)</f>
        <v>0</v>
      </c>
      <c r="D258" s="11">
        <f>VLOOKUP($A258,Table2[[No]:[Date Student Last Attended Program
(mm/dd/yyyy)]],14,FALSE)</f>
        <v>0</v>
      </c>
      <c r="E258" s="207">
        <f>VLOOKUP($A258,Table2[[No]:[Date Student Last Attended Program
(mm/dd/yyyy)]],17,FALSE)</f>
        <v>0</v>
      </c>
      <c r="F258" s="207">
        <f>VLOOKUP($A258,Table2[[No]:[Date Student Last Attended Program
(mm/dd/yyyy)]],18,FALSE)</f>
        <v>0</v>
      </c>
      <c r="G258" s="209">
        <f>VLOOKUP($A258,Table2[[#All],[No]:[Which Group Does Student Participate In?
(optional)]],23,FALSE)</f>
        <v>0</v>
      </c>
      <c r="H258" s="29"/>
      <c r="I258" s="29"/>
      <c r="J258" s="29"/>
      <c r="K258" s="29"/>
      <c r="L258" s="29"/>
      <c r="M258" s="29"/>
      <c r="N258" s="29"/>
      <c r="O258" s="29"/>
      <c r="P258" s="29"/>
      <c r="Q258" s="29"/>
      <c r="R258" s="29"/>
      <c r="S258" s="9"/>
      <c r="T258" s="9"/>
      <c r="U258" s="9"/>
      <c r="V258" s="9"/>
      <c r="W258" s="9"/>
      <c r="X258" s="9"/>
      <c r="Y258" s="9"/>
      <c r="Z258" s="9"/>
      <c r="AA258" s="9"/>
      <c r="AB258" s="9"/>
      <c r="AC258" s="9"/>
      <c r="AD258" s="9"/>
      <c r="AE258" s="9"/>
      <c r="AF258" s="9"/>
      <c r="AG258" s="9"/>
      <c r="AH258" s="9"/>
      <c r="AI258" s="9"/>
      <c r="AJ258" s="9"/>
      <c r="AK258" s="9"/>
      <c r="AL258" s="11">
        <f t="shared" ref="AL258:AL301" si="12">COUNTIF(H258:AK258,"1")</f>
        <v>0</v>
      </c>
      <c r="AM258" s="11">
        <f t="shared" ref="AM258:AM301" si="13">COUNTIFS(H258:AK258,"1")+COUNTIF(H258:AK258,"0")</f>
        <v>0</v>
      </c>
      <c r="AN258" s="47" t="e">
        <f t="shared" ref="AN258:AN301" si="14">AL258/AM258</f>
        <v>#DIV/0!</v>
      </c>
    </row>
    <row r="259" spans="1:40" x14ac:dyDescent="0.25">
      <c r="A259" s="10">
        <v>258</v>
      </c>
      <c r="B259" s="11">
        <f>VLOOKUP($A259,Table2[[No]:[Date Student Last Attended Program
(mm/dd/yyyy)]],2,FALSE)</f>
        <v>0</v>
      </c>
      <c r="C259" s="11">
        <f>VLOOKUP($A259,Table2[[No]:[Date Student Last Attended Program
(mm/dd/yyyy)]],4,FALSE)</f>
        <v>0</v>
      </c>
      <c r="D259" s="11">
        <f>VLOOKUP($A259,Table2[[No]:[Date Student Last Attended Program
(mm/dd/yyyy)]],14,FALSE)</f>
        <v>0</v>
      </c>
      <c r="E259" s="207">
        <f>VLOOKUP($A259,Table2[[No]:[Date Student Last Attended Program
(mm/dd/yyyy)]],17,FALSE)</f>
        <v>0</v>
      </c>
      <c r="F259" s="207">
        <f>VLOOKUP($A259,Table2[[No]:[Date Student Last Attended Program
(mm/dd/yyyy)]],18,FALSE)</f>
        <v>0</v>
      </c>
      <c r="G259" s="209">
        <f>VLOOKUP($A259,Table2[[#All],[No]:[Which Group Does Student Participate In?
(optional)]],23,FALSE)</f>
        <v>0</v>
      </c>
      <c r="H259" s="29"/>
      <c r="I259" s="29"/>
      <c r="J259" s="29"/>
      <c r="K259" s="29"/>
      <c r="L259" s="29"/>
      <c r="M259" s="29"/>
      <c r="N259" s="29"/>
      <c r="O259" s="29"/>
      <c r="P259" s="29"/>
      <c r="Q259" s="29"/>
      <c r="R259" s="29"/>
      <c r="S259" s="9"/>
      <c r="T259" s="9"/>
      <c r="U259" s="9"/>
      <c r="V259" s="9"/>
      <c r="W259" s="9"/>
      <c r="X259" s="9"/>
      <c r="Y259" s="9"/>
      <c r="Z259" s="9"/>
      <c r="AA259" s="9"/>
      <c r="AB259" s="9"/>
      <c r="AC259" s="9"/>
      <c r="AD259" s="9"/>
      <c r="AE259" s="9"/>
      <c r="AF259" s="9"/>
      <c r="AG259" s="9"/>
      <c r="AH259" s="9"/>
      <c r="AI259" s="9"/>
      <c r="AJ259" s="9"/>
      <c r="AK259" s="9"/>
      <c r="AL259" s="11">
        <f t="shared" si="12"/>
        <v>0</v>
      </c>
      <c r="AM259" s="11">
        <f t="shared" si="13"/>
        <v>0</v>
      </c>
      <c r="AN259" s="47" t="e">
        <f t="shared" si="14"/>
        <v>#DIV/0!</v>
      </c>
    </row>
    <row r="260" spans="1:40" x14ac:dyDescent="0.25">
      <c r="A260" s="10">
        <v>259</v>
      </c>
      <c r="B260" s="11">
        <f>VLOOKUP($A260,Table2[[No]:[Date Student Last Attended Program
(mm/dd/yyyy)]],2,FALSE)</f>
        <v>0</v>
      </c>
      <c r="C260" s="11">
        <f>VLOOKUP($A260,Table2[[No]:[Date Student Last Attended Program
(mm/dd/yyyy)]],4,FALSE)</f>
        <v>0</v>
      </c>
      <c r="D260" s="11">
        <f>VLOOKUP($A260,Table2[[No]:[Date Student Last Attended Program
(mm/dd/yyyy)]],14,FALSE)</f>
        <v>0</v>
      </c>
      <c r="E260" s="207">
        <f>VLOOKUP($A260,Table2[[No]:[Date Student Last Attended Program
(mm/dd/yyyy)]],17,FALSE)</f>
        <v>0</v>
      </c>
      <c r="F260" s="207">
        <f>VLOOKUP($A260,Table2[[No]:[Date Student Last Attended Program
(mm/dd/yyyy)]],18,FALSE)</f>
        <v>0</v>
      </c>
      <c r="G260" s="209">
        <f>VLOOKUP($A260,Table2[[#All],[No]:[Which Group Does Student Participate In?
(optional)]],23,FALSE)</f>
        <v>0</v>
      </c>
      <c r="H260" s="29"/>
      <c r="I260" s="29"/>
      <c r="J260" s="29"/>
      <c r="K260" s="29"/>
      <c r="L260" s="29"/>
      <c r="M260" s="29"/>
      <c r="N260" s="29"/>
      <c r="O260" s="29"/>
      <c r="P260" s="29"/>
      <c r="Q260" s="29"/>
      <c r="R260" s="29"/>
      <c r="S260" s="9"/>
      <c r="T260" s="9"/>
      <c r="U260" s="9"/>
      <c r="V260" s="9"/>
      <c r="W260" s="9"/>
      <c r="X260" s="9"/>
      <c r="Y260" s="9"/>
      <c r="Z260" s="9"/>
      <c r="AA260" s="9"/>
      <c r="AB260" s="9"/>
      <c r="AC260" s="9"/>
      <c r="AD260" s="9"/>
      <c r="AE260" s="9"/>
      <c r="AF260" s="9"/>
      <c r="AG260" s="9"/>
      <c r="AH260" s="9"/>
      <c r="AI260" s="9"/>
      <c r="AJ260" s="9"/>
      <c r="AK260" s="9"/>
      <c r="AL260" s="11">
        <f t="shared" si="12"/>
        <v>0</v>
      </c>
      <c r="AM260" s="11">
        <f t="shared" si="13"/>
        <v>0</v>
      </c>
      <c r="AN260" s="47" t="e">
        <f t="shared" si="14"/>
        <v>#DIV/0!</v>
      </c>
    </row>
    <row r="261" spans="1:40" x14ac:dyDescent="0.25">
      <c r="A261" s="10">
        <v>260</v>
      </c>
      <c r="B261" s="11">
        <f>VLOOKUP($A261,Table2[[No]:[Date Student Last Attended Program
(mm/dd/yyyy)]],2,FALSE)</f>
        <v>0</v>
      </c>
      <c r="C261" s="11">
        <f>VLOOKUP($A261,Table2[[No]:[Date Student Last Attended Program
(mm/dd/yyyy)]],4,FALSE)</f>
        <v>0</v>
      </c>
      <c r="D261" s="11">
        <f>VLOOKUP($A261,Table2[[No]:[Date Student Last Attended Program
(mm/dd/yyyy)]],14,FALSE)</f>
        <v>0</v>
      </c>
      <c r="E261" s="207">
        <f>VLOOKUP($A261,Table2[[No]:[Date Student Last Attended Program
(mm/dd/yyyy)]],17,FALSE)</f>
        <v>0</v>
      </c>
      <c r="F261" s="207">
        <f>VLOOKUP($A261,Table2[[No]:[Date Student Last Attended Program
(mm/dd/yyyy)]],18,FALSE)</f>
        <v>0</v>
      </c>
      <c r="G261" s="209">
        <f>VLOOKUP($A261,Table2[[#All],[No]:[Which Group Does Student Participate In?
(optional)]],23,FALSE)</f>
        <v>0</v>
      </c>
      <c r="H261" s="29"/>
      <c r="I261" s="29"/>
      <c r="J261" s="29"/>
      <c r="K261" s="29"/>
      <c r="L261" s="29"/>
      <c r="M261" s="29"/>
      <c r="N261" s="29"/>
      <c r="O261" s="29"/>
      <c r="P261" s="29"/>
      <c r="Q261" s="29"/>
      <c r="R261" s="29"/>
      <c r="S261" s="9"/>
      <c r="T261" s="9"/>
      <c r="U261" s="9"/>
      <c r="V261" s="9"/>
      <c r="W261" s="9"/>
      <c r="X261" s="9"/>
      <c r="Y261" s="9"/>
      <c r="Z261" s="9"/>
      <c r="AA261" s="9"/>
      <c r="AB261" s="9"/>
      <c r="AC261" s="9"/>
      <c r="AD261" s="9"/>
      <c r="AE261" s="9"/>
      <c r="AF261" s="9"/>
      <c r="AG261" s="9"/>
      <c r="AH261" s="9"/>
      <c r="AI261" s="9"/>
      <c r="AJ261" s="9"/>
      <c r="AK261" s="9"/>
      <c r="AL261" s="11">
        <f t="shared" si="12"/>
        <v>0</v>
      </c>
      <c r="AM261" s="11">
        <f t="shared" si="13"/>
        <v>0</v>
      </c>
      <c r="AN261" s="47" t="e">
        <f t="shared" si="14"/>
        <v>#DIV/0!</v>
      </c>
    </row>
    <row r="262" spans="1:40" x14ac:dyDescent="0.25">
      <c r="A262" s="10">
        <v>261</v>
      </c>
      <c r="B262" s="11">
        <f>VLOOKUP($A262,Table2[[No]:[Date Student Last Attended Program
(mm/dd/yyyy)]],2,FALSE)</f>
        <v>0</v>
      </c>
      <c r="C262" s="11">
        <f>VLOOKUP($A262,Table2[[No]:[Date Student Last Attended Program
(mm/dd/yyyy)]],4,FALSE)</f>
        <v>0</v>
      </c>
      <c r="D262" s="11">
        <f>VLOOKUP($A262,Table2[[No]:[Date Student Last Attended Program
(mm/dd/yyyy)]],14,FALSE)</f>
        <v>0</v>
      </c>
      <c r="E262" s="207">
        <f>VLOOKUP($A262,Table2[[No]:[Date Student Last Attended Program
(mm/dd/yyyy)]],17,FALSE)</f>
        <v>0</v>
      </c>
      <c r="F262" s="207">
        <f>VLOOKUP($A262,Table2[[No]:[Date Student Last Attended Program
(mm/dd/yyyy)]],18,FALSE)</f>
        <v>0</v>
      </c>
      <c r="G262" s="209">
        <f>VLOOKUP($A262,Table2[[#All],[No]:[Which Group Does Student Participate In?
(optional)]],23,FALSE)</f>
        <v>0</v>
      </c>
      <c r="H262" s="29"/>
      <c r="I262" s="29"/>
      <c r="J262" s="29"/>
      <c r="K262" s="29"/>
      <c r="L262" s="29"/>
      <c r="M262" s="29"/>
      <c r="N262" s="29"/>
      <c r="O262" s="29"/>
      <c r="P262" s="29"/>
      <c r="Q262" s="29"/>
      <c r="R262" s="29"/>
      <c r="S262" s="9"/>
      <c r="T262" s="9"/>
      <c r="U262" s="9"/>
      <c r="V262" s="9"/>
      <c r="W262" s="9"/>
      <c r="X262" s="9"/>
      <c r="Y262" s="9"/>
      <c r="Z262" s="9"/>
      <c r="AA262" s="9"/>
      <c r="AB262" s="9"/>
      <c r="AC262" s="9"/>
      <c r="AD262" s="9"/>
      <c r="AE262" s="9"/>
      <c r="AF262" s="9"/>
      <c r="AG262" s="9"/>
      <c r="AH262" s="9"/>
      <c r="AI262" s="9"/>
      <c r="AJ262" s="9"/>
      <c r="AK262" s="9"/>
      <c r="AL262" s="11">
        <f t="shared" si="12"/>
        <v>0</v>
      </c>
      <c r="AM262" s="11">
        <f t="shared" si="13"/>
        <v>0</v>
      </c>
      <c r="AN262" s="47" t="e">
        <f t="shared" si="14"/>
        <v>#DIV/0!</v>
      </c>
    </row>
    <row r="263" spans="1:40" x14ac:dyDescent="0.25">
      <c r="A263" s="10">
        <v>262</v>
      </c>
      <c r="B263" s="11">
        <f>VLOOKUP($A263,Table2[[No]:[Date Student Last Attended Program
(mm/dd/yyyy)]],2,FALSE)</f>
        <v>0</v>
      </c>
      <c r="C263" s="11">
        <f>VLOOKUP($A263,Table2[[No]:[Date Student Last Attended Program
(mm/dd/yyyy)]],4,FALSE)</f>
        <v>0</v>
      </c>
      <c r="D263" s="11">
        <f>VLOOKUP($A263,Table2[[No]:[Date Student Last Attended Program
(mm/dd/yyyy)]],14,FALSE)</f>
        <v>0</v>
      </c>
      <c r="E263" s="207">
        <f>VLOOKUP($A263,Table2[[No]:[Date Student Last Attended Program
(mm/dd/yyyy)]],17,FALSE)</f>
        <v>0</v>
      </c>
      <c r="F263" s="207">
        <f>VLOOKUP($A263,Table2[[No]:[Date Student Last Attended Program
(mm/dd/yyyy)]],18,FALSE)</f>
        <v>0</v>
      </c>
      <c r="G263" s="209">
        <f>VLOOKUP($A263,Table2[[#All],[No]:[Which Group Does Student Participate In?
(optional)]],23,FALSE)</f>
        <v>0</v>
      </c>
      <c r="H263" s="29"/>
      <c r="I263" s="29"/>
      <c r="J263" s="29"/>
      <c r="K263" s="29"/>
      <c r="L263" s="29"/>
      <c r="M263" s="29"/>
      <c r="N263" s="29"/>
      <c r="O263" s="29"/>
      <c r="P263" s="29"/>
      <c r="Q263" s="29"/>
      <c r="R263" s="29"/>
      <c r="S263" s="9"/>
      <c r="T263" s="9"/>
      <c r="U263" s="9"/>
      <c r="V263" s="9"/>
      <c r="W263" s="9"/>
      <c r="X263" s="9"/>
      <c r="Y263" s="9"/>
      <c r="Z263" s="9"/>
      <c r="AA263" s="9"/>
      <c r="AB263" s="9"/>
      <c r="AC263" s="9"/>
      <c r="AD263" s="9"/>
      <c r="AE263" s="9"/>
      <c r="AF263" s="9"/>
      <c r="AG263" s="9"/>
      <c r="AH263" s="9"/>
      <c r="AI263" s="9"/>
      <c r="AJ263" s="9"/>
      <c r="AK263" s="9"/>
      <c r="AL263" s="11">
        <f t="shared" si="12"/>
        <v>0</v>
      </c>
      <c r="AM263" s="11">
        <f t="shared" si="13"/>
        <v>0</v>
      </c>
      <c r="AN263" s="47" t="e">
        <f t="shared" si="14"/>
        <v>#DIV/0!</v>
      </c>
    </row>
    <row r="264" spans="1:40" x14ac:dyDescent="0.25">
      <c r="A264" s="10">
        <v>263</v>
      </c>
      <c r="B264" s="11">
        <f>VLOOKUP($A264,Table2[[No]:[Date Student Last Attended Program
(mm/dd/yyyy)]],2,FALSE)</f>
        <v>0</v>
      </c>
      <c r="C264" s="11">
        <f>VLOOKUP($A264,Table2[[No]:[Date Student Last Attended Program
(mm/dd/yyyy)]],4,FALSE)</f>
        <v>0</v>
      </c>
      <c r="D264" s="11">
        <f>VLOOKUP($A264,Table2[[No]:[Date Student Last Attended Program
(mm/dd/yyyy)]],14,FALSE)</f>
        <v>0</v>
      </c>
      <c r="E264" s="207">
        <f>VLOOKUP($A264,Table2[[No]:[Date Student Last Attended Program
(mm/dd/yyyy)]],17,FALSE)</f>
        <v>0</v>
      </c>
      <c r="F264" s="207">
        <f>VLOOKUP($A264,Table2[[No]:[Date Student Last Attended Program
(mm/dd/yyyy)]],18,FALSE)</f>
        <v>0</v>
      </c>
      <c r="G264" s="209">
        <f>VLOOKUP($A264,Table2[[#All],[No]:[Which Group Does Student Participate In?
(optional)]],23,FALSE)</f>
        <v>0</v>
      </c>
      <c r="H264" s="29"/>
      <c r="I264" s="29"/>
      <c r="J264" s="29"/>
      <c r="K264" s="29"/>
      <c r="L264" s="29"/>
      <c r="M264" s="29"/>
      <c r="N264" s="29"/>
      <c r="O264" s="29"/>
      <c r="P264" s="29"/>
      <c r="Q264" s="29"/>
      <c r="R264" s="29"/>
      <c r="S264" s="9"/>
      <c r="T264" s="9"/>
      <c r="U264" s="9"/>
      <c r="V264" s="9"/>
      <c r="W264" s="9"/>
      <c r="X264" s="9"/>
      <c r="Y264" s="9"/>
      <c r="Z264" s="9"/>
      <c r="AA264" s="9"/>
      <c r="AB264" s="9"/>
      <c r="AC264" s="9"/>
      <c r="AD264" s="9"/>
      <c r="AE264" s="9"/>
      <c r="AF264" s="9"/>
      <c r="AG264" s="9"/>
      <c r="AH264" s="9"/>
      <c r="AI264" s="9"/>
      <c r="AJ264" s="9"/>
      <c r="AK264" s="9"/>
      <c r="AL264" s="11">
        <f t="shared" si="12"/>
        <v>0</v>
      </c>
      <c r="AM264" s="11">
        <f t="shared" si="13"/>
        <v>0</v>
      </c>
      <c r="AN264" s="47" t="e">
        <f t="shared" si="14"/>
        <v>#DIV/0!</v>
      </c>
    </row>
    <row r="265" spans="1:40" x14ac:dyDescent="0.25">
      <c r="A265" s="10">
        <v>264</v>
      </c>
      <c r="B265" s="11">
        <f>VLOOKUP($A265,Table2[[No]:[Date Student Last Attended Program
(mm/dd/yyyy)]],2,FALSE)</f>
        <v>0</v>
      </c>
      <c r="C265" s="11">
        <f>VLOOKUP($A265,Table2[[No]:[Date Student Last Attended Program
(mm/dd/yyyy)]],4,FALSE)</f>
        <v>0</v>
      </c>
      <c r="D265" s="11">
        <f>VLOOKUP($A265,Table2[[No]:[Date Student Last Attended Program
(mm/dd/yyyy)]],14,FALSE)</f>
        <v>0</v>
      </c>
      <c r="E265" s="207">
        <f>VLOOKUP($A265,Table2[[No]:[Date Student Last Attended Program
(mm/dd/yyyy)]],17,FALSE)</f>
        <v>0</v>
      </c>
      <c r="F265" s="207">
        <f>VLOOKUP($A265,Table2[[No]:[Date Student Last Attended Program
(mm/dd/yyyy)]],18,FALSE)</f>
        <v>0</v>
      </c>
      <c r="G265" s="209">
        <f>VLOOKUP($A265,Table2[[#All],[No]:[Which Group Does Student Participate In?
(optional)]],23,FALSE)</f>
        <v>0</v>
      </c>
      <c r="H265" s="29"/>
      <c r="I265" s="29"/>
      <c r="J265" s="29"/>
      <c r="K265" s="29"/>
      <c r="L265" s="29"/>
      <c r="M265" s="29"/>
      <c r="N265" s="29"/>
      <c r="O265" s="29"/>
      <c r="P265" s="29"/>
      <c r="Q265" s="29"/>
      <c r="R265" s="29"/>
      <c r="S265" s="9"/>
      <c r="T265" s="9"/>
      <c r="U265" s="9"/>
      <c r="V265" s="9"/>
      <c r="W265" s="9"/>
      <c r="X265" s="9"/>
      <c r="Y265" s="9"/>
      <c r="Z265" s="9"/>
      <c r="AA265" s="9"/>
      <c r="AB265" s="9"/>
      <c r="AC265" s="9"/>
      <c r="AD265" s="9"/>
      <c r="AE265" s="9"/>
      <c r="AF265" s="9"/>
      <c r="AG265" s="9"/>
      <c r="AH265" s="9"/>
      <c r="AI265" s="9"/>
      <c r="AJ265" s="9"/>
      <c r="AK265" s="9"/>
      <c r="AL265" s="11">
        <f t="shared" si="12"/>
        <v>0</v>
      </c>
      <c r="AM265" s="11">
        <f t="shared" si="13"/>
        <v>0</v>
      </c>
      <c r="AN265" s="47" t="e">
        <f t="shared" si="14"/>
        <v>#DIV/0!</v>
      </c>
    </row>
    <row r="266" spans="1:40" x14ac:dyDescent="0.25">
      <c r="A266" s="10">
        <v>265</v>
      </c>
      <c r="B266" s="11">
        <f>VLOOKUP($A266,Table2[[No]:[Date Student Last Attended Program
(mm/dd/yyyy)]],2,FALSE)</f>
        <v>0</v>
      </c>
      <c r="C266" s="11">
        <f>VLOOKUP($A266,Table2[[No]:[Date Student Last Attended Program
(mm/dd/yyyy)]],4,FALSE)</f>
        <v>0</v>
      </c>
      <c r="D266" s="11">
        <f>VLOOKUP($A266,Table2[[No]:[Date Student Last Attended Program
(mm/dd/yyyy)]],14,FALSE)</f>
        <v>0</v>
      </c>
      <c r="E266" s="207">
        <f>VLOOKUP($A266,Table2[[No]:[Date Student Last Attended Program
(mm/dd/yyyy)]],17,FALSE)</f>
        <v>0</v>
      </c>
      <c r="F266" s="207">
        <f>VLOOKUP($A266,Table2[[No]:[Date Student Last Attended Program
(mm/dd/yyyy)]],18,FALSE)</f>
        <v>0</v>
      </c>
      <c r="G266" s="209">
        <f>VLOOKUP($A266,Table2[[#All],[No]:[Which Group Does Student Participate In?
(optional)]],23,FALSE)</f>
        <v>0</v>
      </c>
      <c r="H266" s="29"/>
      <c r="I266" s="29"/>
      <c r="J266" s="29"/>
      <c r="K266" s="29"/>
      <c r="L266" s="29"/>
      <c r="M266" s="29"/>
      <c r="N266" s="29"/>
      <c r="O266" s="29"/>
      <c r="P266" s="29"/>
      <c r="Q266" s="29"/>
      <c r="R266" s="29"/>
      <c r="S266" s="9"/>
      <c r="T266" s="9"/>
      <c r="U266" s="9"/>
      <c r="V266" s="9"/>
      <c r="W266" s="9"/>
      <c r="X266" s="9"/>
      <c r="Y266" s="9"/>
      <c r="Z266" s="9"/>
      <c r="AA266" s="9"/>
      <c r="AB266" s="9"/>
      <c r="AC266" s="9"/>
      <c r="AD266" s="9"/>
      <c r="AE266" s="9"/>
      <c r="AF266" s="9"/>
      <c r="AG266" s="9"/>
      <c r="AH266" s="9"/>
      <c r="AI266" s="9"/>
      <c r="AJ266" s="9"/>
      <c r="AK266" s="9"/>
      <c r="AL266" s="11">
        <f t="shared" si="12"/>
        <v>0</v>
      </c>
      <c r="AM266" s="11">
        <f t="shared" si="13"/>
        <v>0</v>
      </c>
      <c r="AN266" s="47" t="e">
        <f t="shared" si="14"/>
        <v>#DIV/0!</v>
      </c>
    </row>
    <row r="267" spans="1:40" x14ac:dyDescent="0.25">
      <c r="A267" s="10">
        <v>266</v>
      </c>
      <c r="B267" s="11">
        <f>VLOOKUP($A267,Table2[[No]:[Date Student Last Attended Program
(mm/dd/yyyy)]],2,FALSE)</f>
        <v>0</v>
      </c>
      <c r="C267" s="11">
        <f>VLOOKUP($A267,Table2[[No]:[Date Student Last Attended Program
(mm/dd/yyyy)]],4,FALSE)</f>
        <v>0</v>
      </c>
      <c r="D267" s="11">
        <f>VLOOKUP($A267,Table2[[No]:[Date Student Last Attended Program
(mm/dd/yyyy)]],14,FALSE)</f>
        <v>0</v>
      </c>
      <c r="E267" s="207">
        <f>VLOOKUP($A267,Table2[[No]:[Date Student Last Attended Program
(mm/dd/yyyy)]],17,FALSE)</f>
        <v>0</v>
      </c>
      <c r="F267" s="207">
        <f>VLOOKUP($A267,Table2[[No]:[Date Student Last Attended Program
(mm/dd/yyyy)]],18,FALSE)</f>
        <v>0</v>
      </c>
      <c r="G267" s="209">
        <f>VLOOKUP($A267,Table2[[#All],[No]:[Which Group Does Student Participate In?
(optional)]],23,FALSE)</f>
        <v>0</v>
      </c>
      <c r="H267" s="29"/>
      <c r="I267" s="29"/>
      <c r="J267" s="29"/>
      <c r="K267" s="29"/>
      <c r="L267" s="29"/>
      <c r="M267" s="29"/>
      <c r="N267" s="29"/>
      <c r="O267" s="29"/>
      <c r="P267" s="29"/>
      <c r="Q267" s="29"/>
      <c r="R267" s="29"/>
      <c r="S267" s="9"/>
      <c r="T267" s="9"/>
      <c r="U267" s="9"/>
      <c r="V267" s="9"/>
      <c r="W267" s="9"/>
      <c r="X267" s="9"/>
      <c r="Y267" s="9"/>
      <c r="Z267" s="9"/>
      <c r="AA267" s="9"/>
      <c r="AB267" s="9"/>
      <c r="AC267" s="9"/>
      <c r="AD267" s="9"/>
      <c r="AE267" s="9"/>
      <c r="AF267" s="9"/>
      <c r="AG267" s="9"/>
      <c r="AH267" s="9"/>
      <c r="AI267" s="9"/>
      <c r="AJ267" s="9"/>
      <c r="AK267" s="9"/>
      <c r="AL267" s="11">
        <f t="shared" si="12"/>
        <v>0</v>
      </c>
      <c r="AM267" s="11">
        <f t="shared" si="13"/>
        <v>0</v>
      </c>
      <c r="AN267" s="47" t="e">
        <f t="shared" si="14"/>
        <v>#DIV/0!</v>
      </c>
    </row>
    <row r="268" spans="1:40" x14ac:dyDescent="0.25">
      <c r="A268" s="10">
        <v>267</v>
      </c>
      <c r="B268" s="11">
        <f>VLOOKUP($A268,Table2[[No]:[Date Student Last Attended Program
(mm/dd/yyyy)]],2,FALSE)</f>
        <v>0</v>
      </c>
      <c r="C268" s="11">
        <f>VLOOKUP($A268,Table2[[No]:[Date Student Last Attended Program
(mm/dd/yyyy)]],4,FALSE)</f>
        <v>0</v>
      </c>
      <c r="D268" s="11">
        <f>VLOOKUP($A268,Table2[[No]:[Date Student Last Attended Program
(mm/dd/yyyy)]],14,FALSE)</f>
        <v>0</v>
      </c>
      <c r="E268" s="207">
        <f>VLOOKUP($A268,Table2[[No]:[Date Student Last Attended Program
(mm/dd/yyyy)]],17,FALSE)</f>
        <v>0</v>
      </c>
      <c r="F268" s="207">
        <f>VLOOKUP($A268,Table2[[No]:[Date Student Last Attended Program
(mm/dd/yyyy)]],18,FALSE)</f>
        <v>0</v>
      </c>
      <c r="G268" s="209">
        <f>VLOOKUP($A268,Table2[[#All],[No]:[Which Group Does Student Participate In?
(optional)]],23,FALSE)</f>
        <v>0</v>
      </c>
      <c r="H268" s="29"/>
      <c r="I268" s="29"/>
      <c r="J268" s="29"/>
      <c r="K268" s="29"/>
      <c r="L268" s="29"/>
      <c r="M268" s="29"/>
      <c r="N268" s="29"/>
      <c r="O268" s="29"/>
      <c r="P268" s="29"/>
      <c r="Q268" s="29"/>
      <c r="R268" s="29"/>
      <c r="S268" s="9"/>
      <c r="T268" s="9"/>
      <c r="U268" s="9"/>
      <c r="V268" s="9"/>
      <c r="W268" s="9"/>
      <c r="X268" s="9"/>
      <c r="Y268" s="9"/>
      <c r="Z268" s="9"/>
      <c r="AA268" s="9"/>
      <c r="AB268" s="9"/>
      <c r="AC268" s="9"/>
      <c r="AD268" s="9"/>
      <c r="AE268" s="9"/>
      <c r="AF268" s="9"/>
      <c r="AG268" s="9"/>
      <c r="AH268" s="9"/>
      <c r="AI268" s="9"/>
      <c r="AJ268" s="9"/>
      <c r="AK268" s="9"/>
      <c r="AL268" s="11">
        <f t="shared" si="12"/>
        <v>0</v>
      </c>
      <c r="AM268" s="11">
        <f t="shared" si="13"/>
        <v>0</v>
      </c>
      <c r="AN268" s="47" t="e">
        <f t="shared" si="14"/>
        <v>#DIV/0!</v>
      </c>
    </row>
    <row r="269" spans="1:40" x14ac:dyDescent="0.25">
      <c r="A269" s="10">
        <v>268</v>
      </c>
      <c r="B269" s="11">
        <f>VLOOKUP($A269,Table2[[No]:[Date Student Last Attended Program
(mm/dd/yyyy)]],2,FALSE)</f>
        <v>0</v>
      </c>
      <c r="C269" s="11">
        <f>VLOOKUP($A269,Table2[[No]:[Date Student Last Attended Program
(mm/dd/yyyy)]],4,FALSE)</f>
        <v>0</v>
      </c>
      <c r="D269" s="11">
        <f>VLOOKUP($A269,Table2[[No]:[Date Student Last Attended Program
(mm/dd/yyyy)]],14,FALSE)</f>
        <v>0</v>
      </c>
      <c r="E269" s="207">
        <f>VLOOKUP($A269,Table2[[No]:[Date Student Last Attended Program
(mm/dd/yyyy)]],17,FALSE)</f>
        <v>0</v>
      </c>
      <c r="F269" s="207">
        <f>VLOOKUP($A269,Table2[[No]:[Date Student Last Attended Program
(mm/dd/yyyy)]],18,FALSE)</f>
        <v>0</v>
      </c>
      <c r="G269" s="209">
        <f>VLOOKUP($A269,Table2[[#All],[No]:[Which Group Does Student Participate In?
(optional)]],23,FALSE)</f>
        <v>0</v>
      </c>
      <c r="H269" s="29"/>
      <c r="I269" s="29"/>
      <c r="J269" s="29"/>
      <c r="K269" s="29"/>
      <c r="L269" s="29"/>
      <c r="M269" s="29"/>
      <c r="N269" s="29"/>
      <c r="O269" s="29"/>
      <c r="P269" s="29"/>
      <c r="Q269" s="29"/>
      <c r="R269" s="29"/>
      <c r="S269" s="9"/>
      <c r="T269" s="9"/>
      <c r="U269" s="9"/>
      <c r="V269" s="9"/>
      <c r="W269" s="9"/>
      <c r="X269" s="9"/>
      <c r="Y269" s="9"/>
      <c r="Z269" s="9"/>
      <c r="AA269" s="9"/>
      <c r="AB269" s="9"/>
      <c r="AC269" s="9"/>
      <c r="AD269" s="9"/>
      <c r="AE269" s="9"/>
      <c r="AF269" s="9"/>
      <c r="AG269" s="9"/>
      <c r="AH269" s="9"/>
      <c r="AI269" s="9"/>
      <c r="AJ269" s="9"/>
      <c r="AK269" s="9"/>
      <c r="AL269" s="11">
        <f t="shared" si="12"/>
        <v>0</v>
      </c>
      <c r="AM269" s="11">
        <f t="shared" si="13"/>
        <v>0</v>
      </c>
      <c r="AN269" s="47" t="e">
        <f t="shared" si="14"/>
        <v>#DIV/0!</v>
      </c>
    </row>
    <row r="270" spans="1:40" x14ac:dyDescent="0.25">
      <c r="A270" s="10">
        <v>269</v>
      </c>
      <c r="B270" s="11">
        <f>VLOOKUP($A270,Table2[[No]:[Date Student Last Attended Program
(mm/dd/yyyy)]],2,FALSE)</f>
        <v>0</v>
      </c>
      <c r="C270" s="11">
        <f>VLOOKUP($A270,Table2[[No]:[Date Student Last Attended Program
(mm/dd/yyyy)]],4,FALSE)</f>
        <v>0</v>
      </c>
      <c r="D270" s="11">
        <f>VLOOKUP($A270,Table2[[No]:[Date Student Last Attended Program
(mm/dd/yyyy)]],14,FALSE)</f>
        <v>0</v>
      </c>
      <c r="E270" s="207">
        <f>VLOOKUP($A270,Table2[[No]:[Date Student Last Attended Program
(mm/dd/yyyy)]],17,FALSE)</f>
        <v>0</v>
      </c>
      <c r="F270" s="207">
        <f>VLOOKUP($A270,Table2[[No]:[Date Student Last Attended Program
(mm/dd/yyyy)]],18,FALSE)</f>
        <v>0</v>
      </c>
      <c r="G270" s="209">
        <f>VLOOKUP($A270,Table2[[#All],[No]:[Which Group Does Student Participate In?
(optional)]],23,FALSE)</f>
        <v>0</v>
      </c>
      <c r="H270" s="29"/>
      <c r="I270" s="29"/>
      <c r="J270" s="29"/>
      <c r="K270" s="29"/>
      <c r="L270" s="29"/>
      <c r="M270" s="29"/>
      <c r="N270" s="29"/>
      <c r="O270" s="29"/>
      <c r="P270" s="29"/>
      <c r="Q270" s="29"/>
      <c r="R270" s="29"/>
      <c r="S270" s="9"/>
      <c r="T270" s="9"/>
      <c r="U270" s="9"/>
      <c r="V270" s="9"/>
      <c r="W270" s="9"/>
      <c r="X270" s="9"/>
      <c r="Y270" s="9"/>
      <c r="Z270" s="9"/>
      <c r="AA270" s="9"/>
      <c r="AB270" s="9"/>
      <c r="AC270" s="9"/>
      <c r="AD270" s="9"/>
      <c r="AE270" s="9"/>
      <c r="AF270" s="9"/>
      <c r="AG270" s="9"/>
      <c r="AH270" s="9"/>
      <c r="AI270" s="9"/>
      <c r="AJ270" s="9"/>
      <c r="AK270" s="9"/>
      <c r="AL270" s="11">
        <f t="shared" si="12"/>
        <v>0</v>
      </c>
      <c r="AM270" s="11">
        <f t="shared" si="13"/>
        <v>0</v>
      </c>
      <c r="AN270" s="47" t="e">
        <f t="shared" si="14"/>
        <v>#DIV/0!</v>
      </c>
    </row>
    <row r="271" spans="1:40" x14ac:dyDescent="0.25">
      <c r="A271" s="10">
        <v>270</v>
      </c>
      <c r="B271" s="11">
        <f>VLOOKUP($A271,Table2[[No]:[Date Student Last Attended Program
(mm/dd/yyyy)]],2,FALSE)</f>
        <v>0</v>
      </c>
      <c r="C271" s="11">
        <f>VLOOKUP($A271,Table2[[No]:[Date Student Last Attended Program
(mm/dd/yyyy)]],4,FALSE)</f>
        <v>0</v>
      </c>
      <c r="D271" s="11">
        <f>VLOOKUP($A271,Table2[[No]:[Date Student Last Attended Program
(mm/dd/yyyy)]],14,FALSE)</f>
        <v>0</v>
      </c>
      <c r="E271" s="207">
        <f>VLOOKUP($A271,Table2[[No]:[Date Student Last Attended Program
(mm/dd/yyyy)]],17,FALSE)</f>
        <v>0</v>
      </c>
      <c r="F271" s="207">
        <f>VLOOKUP($A271,Table2[[No]:[Date Student Last Attended Program
(mm/dd/yyyy)]],18,FALSE)</f>
        <v>0</v>
      </c>
      <c r="G271" s="209">
        <f>VLOOKUP($A271,Table2[[#All],[No]:[Which Group Does Student Participate In?
(optional)]],23,FALSE)</f>
        <v>0</v>
      </c>
      <c r="H271" s="29"/>
      <c r="I271" s="29"/>
      <c r="J271" s="29"/>
      <c r="K271" s="29"/>
      <c r="L271" s="29"/>
      <c r="M271" s="29"/>
      <c r="N271" s="29"/>
      <c r="O271" s="29"/>
      <c r="P271" s="29"/>
      <c r="Q271" s="29"/>
      <c r="R271" s="29"/>
      <c r="S271" s="9"/>
      <c r="T271" s="9"/>
      <c r="U271" s="9"/>
      <c r="V271" s="9"/>
      <c r="W271" s="9"/>
      <c r="X271" s="9"/>
      <c r="Y271" s="9"/>
      <c r="Z271" s="9"/>
      <c r="AA271" s="9"/>
      <c r="AB271" s="9"/>
      <c r="AC271" s="9"/>
      <c r="AD271" s="9"/>
      <c r="AE271" s="9"/>
      <c r="AF271" s="9"/>
      <c r="AG271" s="9"/>
      <c r="AH271" s="9"/>
      <c r="AI271" s="9"/>
      <c r="AJ271" s="9"/>
      <c r="AK271" s="9"/>
      <c r="AL271" s="11">
        <f t="shared" si="12"/>
        <v>0</v>
      </c>
      <c r="AM271" s="11">
        <f t="shared" si="13"/>
        <v>0</v>
      </c>
      <c r="AN271" s="47" t="e">
        <f t="shared" si="14"/>
        <v>#DIV/0!</v>
      </c>
    </row>
    <row r="272" spans="1:40" x14ac:dyDescent="0.25">
      <c r="A272" s="10">
        <v>271</v>
      </c>
      <c r="B272" s="11">
        <f>VLOOKUP($A272,Table2[[No]:[Date Student Last Attended Program
(mm/dd/yyyy)]],2,FALSE)</f>
        <v>0</v>
      </c>
      <c r="C272" s="11">
        <f>VLOOKUP($A272,Table2[[No]:[Date Student Last Attended Program
(mm/dd/yyyy)]],4,FALSE)</f>
        <v>0</v>
      </c>
      <c r="D272" s="11">
        <f>VLOOKUP($A272,Table2[[No]:[Date Student Last Attended Program
(mm/dd/yyyy)]],14,FALSE)</f>
        <v>0</v>
      </c>
      <c r="E272" s="207">
        <f>VLOOKUP($A272,Table2[[No]:[Date Student Last Attended Program
(mm/dd/yyyy)]],17,FALSE)</f>
        <v>0</v>
      </c>
      <c r="F272" s="207">
        <f>VLOOKUP($A272,Table2[[No]:[Date Student Last Attended Program
(mm/dd/yyyy)]],18,FALSE)</f>
        <v>0</v>
      </c>
      <c r="G272" s="209">
        <f>VLOOKUP($A272,Table2[[#All],[No]:[Which Group Does Student Participate In?
(optional)]],23,FALSE)</f>
        <v>0</v>
      </c>
      <c r="H272" s="29"/>
      <c r="I272" s="29"/>
      <c r="J272" s="29"/>
      <c r="K272" s="29"/>
      <c r="L272" s="29"/>
      <c r="M272" s="29"/>
      <c r="N272" s="29"/>
      <c r="O272" s="29"/>
      <c r="P272" s="29"/>
      <c r="Q272" s="29"/>
      <c r="R272" s="29"/>
      <c r="S272" s="9"/>
      <c r="T272" s="9"/>
      <c r="U272" s="9"/>
      <c r="V272" s="9"/>
      <c r="W272" s="9"/>
      <c r="X272" s="9"/>
      <c r="Y272" s="9"/>
      <c r="Z272" s="9"/>
      <c r="AA272" s="9"/>
      <c r="AB272" s="9"/>
      <c r="AC272" s="9"/>
      <c r="AD272" s="9"/>
      <c r="AE272" s="9"/>
      <c r="AF272" s="9"/>
      <c r="AG272" s="9"/>
      <c r="AH272" s="9"/>
      <c r="AI272" s="9"/>
      <c r="AJ272" s="9"/>
      <c r="AK272" s="9"/>
      <c r="AL272" s="11">
        <f t="shared" si="12"/>
        <v>0</v>
      </c>
      <c r="AM272" s="11">
        <f t="shared" si="13"/>
        <v>0</v>
      </c>
      <c r="AN272" s="47" t="e">
        <f t="shared" si="14"/>
        <v>#DIV/0!</v>
      </c>
    </row>
    <row r="273" spans="1:40" x14ac:dyDescent="0.25">
      <c r="A273" s="10">
        <v>272</v>
      </c>
      <c r="B273" s="11">
        <f>VLOOKUP($A273,Table2[[No]:[Date Student Last Attended Program
(mm/dd/yyyy)]],2,FALSE)</f>
        <v>0</v>
      </c>
      <c r="C273" s="11">
        <f>VLOOKUP($A273,Table2[[No]:[Date Student Last Attended Program
(mm/dd/yyyy)]],4,FALSE)</f>
        <v>0</v>
      </c>
      <c r="D273" s="11">
        <f>VLOOKUP($A273,Table2[[No]:[Date Student Last Attended Program
(mm/dd/yyyy)]],14,FALSE)</f>
        <v>0</v>
      </c>
      <c r="E273" s="207">
        <f>VLOOKUP($A273,Table2[[No]:[Date Student Last Attended Program
(mm/dd/yyyy)]],17,FALSE)</f>
        <v>0</v>
      </c>
      <c r="F273" s="207">
        <f>VLOOKUP($A273,Table2[[No]:[Date Student Last Attended Program
(mm/dd/yyyy)]],18,FALSE)</f>
        <v>0</v>
      </c>
      <c r="G273" s="209">
        <f>VLOOKUP($A273,Table2[[#All],[No]:[Which Group Does Student Participate In?
(optional)]],23,FALSE)</f>
        <v>0</v>
      </c>
      <c r="H273" s="29"/>
      <c r="I273" s="29"/>
      <c r="J273" s="29"/>
      <c r="K273" s="29"/>
      <c r="L273" s="29"/>
      <c r="M273" s="29"/>
      <c r="N273" s="29"/>
      <c r="O273" s="29"/>
      <c r="P273" s="29"/>
      <c r="Q273" s="29"/>
      <c r="R273" s="29"/>
      <c r="S273" s="9"/>
      <c r="T273" s="9"/>
      <c r="U273" s="9"/>
      <c r="V273" s="9"/>
      <c r="W273" s="9"/>
      <c r="X273" s="9"/>
      <c r="Y273" s="9"/>
      <c r="Z273" s="9"/>
      <c r="AA273" s="9"/>
      <c r="AB273" s="9"/>
      <c r="AC273" s="9"/>
      <c r="AD273" s="9"/>
      <c r="AE273" s="9"/>
      <c r="AF273" s="9"/>
      <c r="AG273" s="9"/>
      <c r="AH273" s="9"/>
      <c r="AI273" s="9"/>
      <c r="AJ273" s="9"/>
      <c r="AK273" s="9"/>
      <c r="AL273" s="11">
        <f t="shared" si="12"/>
        <v>0</v>
      </c>
      <c r="AM273" s="11">
        <f t="shared" si="13"/>
        <v>0</v>
      </c>
      <c r="AN273" s="47" t="e">
        <f t="shared" si="14"/>
        <v>#DIV/0!</v>
      </c>
    </row>
    <row r="274" spans="1:40" x14ac:dyDescent="0.25">
      <c r="A274" s="10">
        <v>273</v>
      </c>
      <c r="B274" s="11">
        <f>VLOOKUP($A274,Table2[[No]:[Date Student Last Attended Program
(mm/dd/yyyy)]],2,FALSE)</f>
        <v>0</v>
      </c>
      <c r="C274" s="11">
        <f>VLOOKUP($A274,Table2[[No]:[Date Student Last Attended Program
(mm/dd/yyyy)]],4,FALSE)</f>
        <v>0</v>
      </c>
      <c r="D274" s="11">
        <f>VLOOKUP($A274,Table2[[No]:[Date Student Last Attended Program
(mm/dd/yyyy)]],14,FALSE)</f>
        <v>0</v>
      </c>
      <c r="E274" s="207">
        <f>VLOOKUP($A274,Table2[[No]:[Date Student Last Attended Program
(mm/dd/yyyy)]],17,FALSE)</f>
        <v>0</v>
      </c>
      <c r="F274" s="207">
        <f>VLOOKUP($A274,Table2[[No]:[Date Student Last Attended Program
(mm/dd/yyyy)]],18,FALSE)</f>
        <v>0</v>
      </c>
      <c r="G274" s="209">
        <f>VLOOKUP($A274,Table2[[#All],[No]:[Which Group Does Student Participate In?
(optional)]],23,FALSE)</f>
        <v>0</v>
      </c>
      <c r="H274" s="29"/>
      <c r="I274" s="29"/>
      <c r="J274" s="29"/>
      <c r="K274" s="29"/>
      <c r="L274" s="29"/>
      <c r="M274" s="29"/>
      <c r="N274" s="29"/>
      <c r="O274" s="29"/>
      <c r="P274" s="29"/>
      <c r="Q274" s="29"/>
      <c r="R274" s="29"/>
      <c r="S274" s="9"/>
      <c r="T274" s="9"/>
      <c r="U274" s="9"/>
      <c r="V274" s="9"/>
      <c r="W274" s="9"/>
      <c r="X274" s="9"/>
      <c r="Y274" s="9"/>
      <c r="Z274" s="9"/>
      <c r="AA274" s="9"/>
      <c r="AB274" s="9"/>
      <c r="AC274" s="9"/>
      <c r="AD274" s="9"/>
      <c r="AE274" s="9"/>
      <c r="AF274" s="9"/>
      <c r="AG274" s="9"/>
      <c r="AH274" s="9"/>
      <c r="AI274" s="9"/>
      <c r="AJ274" s="9"/>
      <c r="AK274" s="9"/>
      <c r="AL274" s="11">
        <f t="shared" si="12"/>
        <v>0</v>
      </c>
      <c r="AM274" s="11">
        <f t="shared" si="13"/>
        <v>0</v>
      </c>
      <c r="AN274" s="47" t="e">
        <f t="shared" si="14"/>
        <v>#DIV/0!</v>
      </c>
    </row>
    <row r="275" spans="1:40" x14ac:dyDescent="0.25">
      <c r="A275" s="10">
        <v>274</v>
      </c>
      <c r="B275" s="11">
        <f>VLOOKUP($A275,Table2[[No]:[Date Student Last Attended Program
(mm/dd/yyyy)]],2,FALSE)</f>
        <v>0</v>
      </c>
      <c r="C275" s="11">
        <f>VLOOKUP($A275,Table2[[No]:[Date Student Last Attended Program
(mm/dd/yyyy)]],4,FALSE)</f>
        <v>0</v>
      </c>
      <c r="D275" s="11">
        <f>VLOOKUP($A275,Table2[[No]:[Date Student Last Attended Program
(mm/dd/yyyy)]],14,FALSE)</f>
        <v>0</v>
      </c>
      <c r="E275" s="207">
        <f>VLOOKUP($A275,Table2[[No]:[Date Student Last Attended Program
(mm/dd/yyyy)]],17,FALSE)</f>
        <v>0</v>
      </c>
      <c r="F275" s="207">
        <f>VLOOKUP($A275,Table2[[No]:[Date Student Last Attended Program
(mm/dd/yyyy)]],18,FALSE)</f>
        <v>0</v>
      </c>
      <c r="G275" s="209">
        <f>VLOOKUP($A275,Table2[[#All],[No]:[Which Group Does Student Participate In?
(optional)]],23,FALSE)</f>
        <v>0</v>
      </c>
      <c r="H275" s="29"/>
      <c r="I275" s="29"/>
      <c r="J275" s="29"/>
      <c r="K275" s="29"/>
      <c r="L275" s="29"/>
      <c r="M275" s="29"/>
      <c r="N275" s="29"/>
      <c r="O275" s="29"/>
      <c r="P275" s="29"/>
      <c r="Q275" s="29"/>
      <c r="R275" s="29"/>
      <c r="S275" s="9"/>
      <c r="T275" s="9"/>
      <c r="U275" s="9"/>
      <c r="V275" s="9"/>
      <c r="W275" s="9"/>
      <c r="X275" s="9"/>
      <c r="Y275" s="9"/>
      <c r="Z275" s="9"/>
      <c r="AA275" s="9"/>
      <c r="AB275" s="9"/>
      <c r="AC275" s="9"/>
      <c r="AD275" s="9"/>
      <c r="AE275" s="9"/>
      <c r="AF275" s="9"/>
      <c r="AG275" s="9"/>
      <c r="AH275" s="9"/>
      <c r="AI275" s="9"/>
      <c r="AJ275" s="9"/>
      <c r="AK275" s="9"/>
      <c r="AL275" s="11">
        <f t="shared" si="12"/>
        <v>0</v>
      </c>
      <c r="AM275" s="11">
        <f t="shared" si="13"/>
        <v>0</v>
      </c>
      <c r="AN275" s="47" t="e">
        <f t="shared" si="14"/>
        <v>#DIV/0!</v>
      </c>
    </row>
    <row r="276" spans="1:40" x14ac:dyDescent="0.25">
      <c r="A276" s="10">
        <v>275</v>
      </c>
      <c r="B276" s="11">
        <f>VLOOKUP($A276,Table2[[No]:[Date Student Last Attended Program
(mm/dd/yyyy)]],2,FALSE)</f>
        <v>0</v>
      </c>
      <c r="C276" s="11">
        <f>VLOOKUP($A276,Table2[[No]:[Date Student Last Attended Program
(mm/dd/yyyy)]],4,FALSE)</f>
        <v>0</v>
      </c>
      <c r="D276" s="11">
        <f>VLOOKUP($A276,Table2[[No]:[Date Student Last Attended Program
(mm/dd/yyyy)]],14,FALSE)</f>
        <v>0</v>
      </c>
      <c r="E276" s="207">
        <f>VLOOKUP($A276,Table2[[No]:[Date Student Last Attended Program
(mm/dd/yyyy)]],17,FALSE)</f>
        <v>0</v>
      </c>
      <c r="F276" s="207">
        <f>VLOOKUP($A276,Table2[[No]:[Date Student Last Attended Program
(mm/dd/yyyy)]],18,FALSE)</f>
        <v>0</v>
      </c>
      <c r="G276" s="209">
        <f>VLOOKUP($A276,Table2[[#All],[No]:[Which Group Does Student Participate In?
(optional)]],23,FALSE)</f>
        <v>0</v>
      </c>
      <c r="H276" s="29"/>
      <c r="I276" s="29"/>
      <c r="J276" s="29"/>
      <c r="K276" s="29"/>
      <c r="L276" s="29"/>
      <c r="M276" s="29"/>
      <c r="N276" s="29"/>
      <c r="O276" s="29"/>
      <c r="P276" s="29"/>
      <c r="Q276" s="29"/>
      <c r="R276" s="29"/>
      <c r="S276" s="9"/>
      <c r="T276" s="9"/>
      <c r="U276" s="9"/>
      <c r="V276" s="9"/>
      <c r="W276" s="9"/>
      <c r="X276" s="9"/>
      <c r="Y276" s="9"/>
      <c r="Z276" s="9"/>
      <c r="AA276" s="9"/>
      <c r="AB276" s="9"/>
      <c r="AC276" s="9"/>
      <c r="AD276" s="9"/>
      <c r="AE276" s="9"/>
      <c r="AF276" s="9"/>
      <c r="AG276" s="9"/>
      <c r="AH276" s="9"/>
      <c r="AI276" s="9"/>
      <c r="AJ276" s="9"/>
      <c r="AK276" s="9"/>
      <c r="AL276" s="11">
        <f t="shared" si="12"/>
        <v>0</v>
      </c>
      <c r="AM276" s="11">
        <f t="shared" si="13"/>
        <v>0</v>
      </c>
      <c r="AN276" s="47" t="e">
        <f t="shared" si="14"/>
        <v>#DIV/0!</v>
      </c>
    </row>
    <row r="277" spans="1:40" x14ac:dyDescent="0.25">
      <c r="A277" s="10">
        <v>276</v>
      </c>
      <c r="B277" s="11">
        <f>VLOOKUP($A277,Table2[[No]:[Date Student Last Attended Program
(mm/dd/yyyy)]],2,FALSE)</f>
        <v>0</v>
      </c>
      <c r="C277" s="11">
        <f>VLOOKUP($A277,Table2[[No]:[Date Student Last Attended Program
(mm/dd/yyyy)]],4,FALSE)</f>
        <v>0</v>
      </c>
      <c r="D277" s="11">
        <f>VLOOKUP($A277,Table2[[No]:[Date Student Last Attended Program
(mm/dd/yyyy)]],14,FALSE)</f>
        <v>0</v>
      </c>
      <c r="E277" s="207">
        <f>VLOOKUP($A277,Table2[[No]:[Date Student Last Attended Program
(mm/dd/yyyy)]],17,FALSE)</f>
        <v>0</v>
      </c>
      <c r="F277" s="207">
        <f>VLOOKUP($A277,Table2[[No]:[Date Student Last Attended Program
(mm/dd/yyyy)]],18,FALSE)</f>
        <v>0</v>
      </c>
      <c r="G277" s="209">
        <f>VLOOKUP($A277,Table2[[#All],[No]:[Which Group Does Student Participate In?
(optional)]],23,FALSE)</f>
        <v>0</v>
      </c>
      <c r="H277" s="29"/>
      <c r="I277" s="29"/>
      <c r="J277" s="29"/>
      <c r="K277" s="29"/>
      <c r="L277" s="29"/>
      <c r="M277" s="29"/>
      <c r="N277" s="29"/>
      <c r="O277" s="29"/>
      <c r="P277" s="29"/>
      <c r="Q277" s="29"/>
      <c r="R277" s="29"/>
      <c r="S277" s="9"/>
      <c r="T277" s="9"/>
      <c r="U277" s="9"/>
      <c r="V277" s="9"/>
      <c r="W277" s="9"/>
      <c r="X277" s="9"/>
      <c r="Y277" s="9"/>
      <c r="Z277" s="9"/>
      <c r="AA277" s="9"/>
      <c r="AB277" s="9"/>
      <c r="AC277" s="9"/>
      <c r="AD277" s="9"/>
      <c r="AE277" s="9"/>
      <c r="AF277" s="9"/>
      <c r="AG277" s="9"/>
      <c r="AH277" s="9"/>
      <c r="AI277" s="9"/>
      <c r="AJ277" s="9"/>
      <c r="AK277" s="9"/>
      <c r="AL277" s="11">
        <f t="shared" si="12"/>
        <v>0</v>
      </c>
      <c r="AM277" s="11">
        <f t="shared" si="13"/>
        <v>0</v>
      </c>
      <c r="AN277" s="47" t="e">
        <f t="shared" si="14"/>
        <v>#DIV/0!</v>
      </c>
    </row>
    <row r="278" spans="1:40" x14ac:dyDescent="0.25">
      <c r="A278" s="10">
        <v>277</v>
      </c>
      <c r="B278" s="11">
        <f>VLOOKUP($A278,Table2[[No]:[Date Student Last Attended Program
(mm/dd/yyyy)]],2,FALSE)</f>
        <v>0</v>
      </c>
      <c r="C278" s="11">
        <f>VLOOKUP($A278,Table2[[No]:[Date Student Last Attended Program
(mm/dd/yyyy)]],4,FALSE)</f>
        <v>0</v>
      </c>
      <c r="D278" s="11">
        <f>VLOOKUP($A278,Table2[[No]:[Date Student Last Attended Program
(mm/dd/yyyy)]],14,FALSE)</f>
        <v>0</v>
      </c>
      <c r="E278" s="207">
        <f>VLOOKUP($A278,Table2[[No]:[Date Student Last Attended Program
(mm/dd/yyyy)]],17,FALSE)</f>
        <v>0</v>
      </c>
      <c r="F278" s="207">
        <f>VLOOKUP($A278,Table2[[No]:[Date Student Last Attended Program
(mm/dd/yyyy)]],18,FALSE)</f>
        <v>0</v>
      </c>
      <c r="G278" s="209">
        <f>VLOOKUP($A278,Table2[[#All],[No]:[Which Group Does Student Participate In?
(optional)]],23,FALSE)</f>
        <v>0</v>
      </c>
      <c r="H278" s="29"/>
      <c r="I278" s="29"/>
      <c r="J278" s="29"/>
      <c r="K278" s="29"/>
      <c r="L278" s="29"/>
      <c r="M278" s="29"/>
      <c r="N278" s="29"/>
      <c r="O278" s="29"/>
      <c r="P278" s="29"/>
      <c r="Q278" s="29"/>
      <c r="R278" s="29"/>
      <c r="S278" s="9"/>
      <c r="T278" s="9"/>
      <c r="U278" s="9"/>
      <c r="V278" s="9"/>
      <c r="W278" s="9"/>
      <c r="X278" s="9"/>
      <c r="Y278" s="9"/>
      <c r="Z278" s="9"/>
      <c r="AA278" s="9"/>
      <c r="AB278" s="9"/>
      <c r="AC278" s="9"/>
      <c r="AD278" s="9"/>
      <c r="AE278" s="9"/>
      <c r="AF278" s="9"/>
      <c r="AG278" s="9"/>
      <c r="AH278" s="9"/>
      <c r="AI278" s="9"/>
      <c r="AJ278" s="9"/>
      <c r="AK278" s="9"/>
      <c r="AL278" s="11">
        <f t="shared" si="12"/>
        <v>0</v>
      </c>
      <c r="AM278" s="11">
        <f t="shared" si="13"/>
        <v>0</v>
      </c>
      <c r="AN278" s="47" t="e">
        <f t="shared" si="14"/>
        <v>#DIV/0!</v>
      </c>
    </row>
    <row r="279" spans="1:40" x14ac:dyDescent="0.25">
      <c r="A279" s="10">
        <v>278</v>
      </c>
      <c r="B279" s="11">
        <f>VLOOKUP($A279,Table2[[No]:[Date Student Last Attended Program
(mm/dd/yyyy)]],2,FALSE)</f>
        <v>0</v>
      </c>
      <c r="C279" s="11">
        <f>VLOOKUP($A279,Table2[[No]:[Date Student Last Attended Program
(mm/dd/yyyy)]],4,FALSE)</f>
        <v>0</v>
      </c>
      <c r="D279" s="11">
        <f>VLOOKUP($A279,Table2[[No]:[Date Student Last Attended Program
(mm/dd/yyyy)]],14,FALSE)</f>
        <v>0</v>
      </c>
      <c r="E279" s="207">
        <f>VLOOKUP($A279,Table2[[No]:[Date Student Last Attended Program
(mm/dd/yyyy)]],17,FALSE)</f>
        <v>0</v>
      </c>
      <c r="F279" s="207">
        <f>VLOOKUP($A279,Table2[[No]:[Date Student Last Attended Program
(mm/dd/yyyy)]],18,FALSE)</f>
        <v>0</v>
      </c>
      <c r="G279" s="209">
        <f>VLOOKUP($A279,Table2[[#All],[No]:[Which Group Does Student Participate In?
(optional)]],23,FALSE)</f>
        <v>0</v>
      </c>
      <c r="H279" s="29"/>
      <c r="I279" s="29"/>
      <c r="J279" s="29"/>
      <c r="K279" s="29"/>
      <c r="L279" s="29"/>
      <c r="M279" s="29"/>
      <c r="N279" s="29"/>
      <c r="O279" s="29"/>
      <c r="P279" s="29"/>
      <c r="Q279" s="29"/>
      <c r="R279" s="29"/>
      <c r="S279" s="9"/>
      <c r="T279" s="9"/>
      <c r="U279" s="9"/>
      <c r="V279" s="9"/>
      <c r="W279" s="9"/>
      <c r="X279" s="9"/>
      <c r="Y279" s="9"/>
      <c r="Z279" s="9"/>
      <c r="AA279" s="9"/>
      <c r="AB279" s="9"/>
      <c r="AC279" s="9"/>
      <c r="AD279" s="9"/>
      <c r="AE279" s="9"/>
      <c r="AF279" s="9"/>
      <c r="AG279" s="9"/>
      <c r="AH279" s="9"/>
      <c r="AI279" s="9"/>
      <c r="AJ279" s="9"/>
      <c r="AK279" s="9"/>
      <c r="AL279" s="11">
        <f t="shared" si="12"/>
        <v>0</v>
      </c>
      <c r="AM279" s="11">
        <f t="shared" si="13"/>
        <v>0</v>
      </c>
      <c r="AN279" s="47" t="e">
        <f t="shared" si="14"/>
        <v>#DIV/0!</v>
      </c>
    </row>
    <row r="280" spans="1:40" x14ac:dyDescent="0.25">
      <c r="A280" s="10">
        <v>279</v>
      </c>
      <c r="B280" s="11">
        <f>VLOOKUP($A280,Table2[[No]:[Date Student Last Attended Program
(mm/dd/yyyy)]],2,FALSE)</f>
        <v>0</v>
      </c>
      <c r="C280" s="11">
        <f>VLOOKUP($A280,Table2[[No]:[Date Student Last Attended Program
(mm/dd/yyyy)]],4,FALSE)</f>
        <v>0</v>
      </c>
      <c r="D280" s="11">
        <f>VLOOKUP($A280,Table2[[No]:[Date Student Last Attended Program
(mm/dd/yyyy)]],14,FALSE)</f>
        <v>0</v>
      </c>
      <c r="E280" s="207">
        <f>VLOOKUP($A280,Table2[[No]:[Date Student Last Attended Program
(mm/dd/yyyy)]],17,FALSE)</f>
        <v>0</v>
      </c>
      <c r="F280" s="207">
        <f>VLOOKUP($A280,Table2[[No]:[Date Student Last Attended Program
(mm/dd/yyyy)]],18,FALSE)</f>
        <v>0</v>
      </c>
      <c r="G280" s="209">
        <f>VLOOKUP($A280,Table2[[#All],[No]:[Which Group Does Student Participate In?
(optional)]],23,FALSE)</f>
        <v>0</v>
      </c>
      <c r="H280" s="29"/>
      <c r="I280" s="29"/>
      <c r="J280" s="29"/>
      <c r="K280" s="29"/>
      <c r="L280" s="29"/>
      <c r="M280" s="29"/>
      <c r="N280" s="29"/>
      <c r="O280" s="29"/>
      <c r="P280" s="29"/>
      <c r="Q280" s="29"/>
      <c r="R280" s="29"/>
      <c r="S280" s="9"/>
      <c r="T280" s="9"/>
      <c r="U280" s="9"/>
      <c r="V280" s="9"/>
      <c r="W280" s="9"/>
      <c r="X280" s="9"/>
      <c r="Y280" s="9"/>
      <c r="Z280" s="9"/>
      <c r="AA280" s="9"/>
      <c r="AB280" s="9"/>
      <c r="AC280" s="9"/>
      <c r="AD280" s="9"/>
      <c r="AE280" s="9"/>
      <c r="AF280" s="9"/>
      <c r="AG280" s="9"/>
      <c r="AH280" s="9"/>
      <c r="AI280" s="9"/>
      <c r="AJ280" s="9"/>
      <c r="AK280" s="9"/>
      <c r="AL280" s="11">
        <f t="shared" si="12"/>
        <v>0</v>
      </c>
      <c r="AM280" s="11">
        <f t="shared" si="13"/>
        <v>0</v>
      </c>
      <c r="AN280" s="47" t="e">
        <f t="shared" si="14"/>
        <v>#DIV/0!</v>
      </c>
    </row>
    <row r="281" spans="1:40" x14ac:dyDescent="0.25">
      <c r="A281" s="10">
        <v>280</v>
      </c>
      <c r="B281" s="11">
        <f>VLOOKUP($A281,Table2[[No]:[Date Student Last Attended Program
(mm/dd/yyyy)]],2,FALSE)</f>
        <v>0</v>
      </c>
      <c r="C281" s="11">
        <f>VLOOKUP($A281,Table2[[No]:[Date Student Last Attended Program
(mm/dd/yyyy)]],4,FALSE)</f>
        <v>0</v>
      </c>
      <c r="D281" s="11">
        <f>VLOOKUP($A281,Table2[[No]:[Date Student Last Attended Program
(mm/dd/yyyy)]],14,FALSE)</f>
        <v>0</v>
      </c>
      <c r="E281" s="207">
        <f>VLOOKUP($A281,Table2[[No]:[Date Student Last Attended Program
(mm/dd/yyyy)]],17,FALSE)</f>
        <v>0</v>
      </c>
      <c r="F281" s="207">
        <f>VLOOKUP($A281,Table2[[No]:[Date Student Last Attended Program
(mm/dd/yyyy)]],18,FALSE)</f>
        <v>0</v>
      </c>
      <c r="G281" s="209">
        <f>VLOOKUP($A281,Table2[[#All],[No]:[Which Group Does Student Participate In?
(optional)]],23,FALSE)</f>
        <v>0</v>
      </c>
      <c r="H281" s="29"/>
      <c r="I281" s="29"/>
      <c r="J281" s="29"/>
      <c r="K281" s="29"/>
      <c r="L281" s="29"/>
      <c r="M281" s="29"/>
      <c r="N281" s="29"/>
      <c r="O281" s="29"/>
      <c r="P281" s="29"/>
      <c r="Q281" s="29"/>
      <c r="R281" s="29"/>
      <c r="S281" s="9"/>
      <c r="T281" s="9"/>
      <c r="U281" s="9"/>
      <c r="V281" s="9"/>
      <c r="W281" s="9"/>
      <c r="X281" s="9"/>
      <c r="Y281" s="9"/>
      <c r="Z281" s="9"/>
      <c r="AA281" s="9"/>
      <c r="AB281" s="9"/>
      <c r="AC281" s="9"/>
      <c r="AD281" s="9"/>
      <c r="AE281" s="9"/>
      <c r="AF281" s="9"/>
      <c r="AG281" s="9"/>
      <c r="AH281" s="9"/>
      <c r="AI281" s="9"/>
      <c r="AJ281" s="9"/>
      <c r="AK281" s="9"/>
      <c r="AL281" s="11">
        <f t="shared" si="12"/>
        <v>0</v>
      </c>
      <c r="AM281" s="11">
        <f t="shared" si="13"/>
        <v>0</v>
      </c>
      <c r="AN281" s="47" t="e">
        <f t="shared" si="14"/>
        <v>#DIV/0!</v>
      </c>
    </row>
    <row r="282" spans="1:40" x14ac:dyDescent="0.25">
      <c r="A282" s="10">
        <v>281</v>
      </c>
      <c r="B282" s="11">
        <f>VLOOKUP($A282,Table2[[No]:[Date Student Last Attended Program
(mm/dd/yyyy)]],2,FALSE)</f>
        <v>0</v>
      </c>
      <c r="C282" s="11">
        <f>VLOOKUP($A282,Table2[[No]:[Date Student Last Attended Program
(mm/dd/yyyy)]],4,FALSE)</f>
        <v>0</v>
      </c>
      <c r="D282" s="11">
        <f>VLOOKUP($A282,Table2[[No]:[Date Student Last Attended Program
(mm/dd/yyyy)]],14,FALSE)</f>
        <v>0</v>
      </c>
      <c r="E282" s="207">
        <f>VLOOKUP($A282,Table2[[No]:[Date Student Last Attended Program
(mm/dd/yyyy)]],17,FALSE)</f>
        <v>0</v>
      </c>
      <c r="F282" s="207">
        <f>VLOOKUP($A282,Table2[[No]:[Date Student Last Attended Program
(mm/dd/yyyy)]],18,FALSE)</f>
        <v>0</v>
      </c>
      <c r="G282" s="209">
        <f>VLOOKUP($A282,Table2[[#All],[No]:[Which Group Does Student Participate In?
(optional)]],23,FALSE)</f>
        <v>0</v>
      </c>
      <c r="H282" s="29"/>
      <c r="I282" s="29"/>
      <c r="J282" s="29"/>
      <c r="K282" s="29"/>
      <c r="L282" s="29"/>
      <c r="M282" s="29"/>
      <c r="N282" s="29"/>
      <c r="O282" s="29"/>
      <c r="P282" s="29"/>
      <c r="Q282" s="29"/>
      <c r="R282" s="29"/>
      <c r="S282" s="9"/>
      <c r="T282" s="9"/>
      <c r="U282" s="9"/>
      <c r="V282" s="9"/>
      <c r="W282" s="9"/>
      <c r="X282" s="9"/>
      <c r="Y282" s="9"/>
      <c r="Z282" s="9"/>
      <c r="AA282" s="9"/>
      <c r="AB282" s="9"/>
      <c r="AC282" s="9"/>
      <c r="AD282" s="9"/>
      <c r="AE282" s="9"/>
      <c r="AF282" s="9"/>
      <c r="AG282" s="9"/>
      <c r="AH282" s="9"/>
      <c r="AI282" s="9"/>
      <c r="AJ282" s="9"/>
      <c r="AK282" s="9"/>
      <c r="AL282" s="11">
        <f t="shared" si="12"/>
        <v>0</v>
      </c>
      <c r="AM282" s="11">
        <f t="shared" si="13"/>
        <v>0</v>
      </c>
      <c r="AN282" s="47" t="e">
        <f t="shared" si="14"/>
        <v>#DIV/0!</v>
      </c>
    </row>
    <row r="283" spans="1:40" x14ac:dyDescent="0.25">
      <c r="A283" s="10">
        <v>282</v>
      </c>
      <c r="B283" s="11">
        <f>VLOOKUP($A283,Table2[[No]:[Date Student Last Attended Program
(mm/dd/yyyy)]],2,FALSE)</f>
        <v>0</v>
      </c>
      <c r="C283" s="11">
        <f>VLOOKUP($A283,Table2[[No]:[Date Student Last Attended Program
(mm/dd/yyyy)]],4,FALSE)</f>
        <v>0</v>
      </c>
      <c r="D283" s="11">
        <f>VLOOKUP($A283,Table2[[No]:[Date Student Last Attended Program
(mm/dd/yyyy)]],14,FALSE)</f>
        <v>0</v>
      </c>
      <c r="E283" s="207">
        <f>VLOOKUP($A283,Table2[[No]:[Date Student Last Attended Program
(mm/dd/yyyy)]],17,FALSE)</f>
        <v>0</v>
      </c>
      <c r="F283" s="207">
        <f>VLOOKUP($A283,Table2[[No]:[Date Student Last Attended Program
(mm/dd/yyyy)]],18,FALSE)</f>
        <v>0</v>
      </c>
      <c r="G283" s="209">
        <f>VLOOKUP($A283,Table2[[#All],[No]:[Which Group Does Student Participate In?
(optional)]],23,FALSE)</f>
        <v>0</v>
      </c>
      <c r="H283" s="29"/>
      <c r="I283" s="29"/>
      <c r="J283" s="29"/>
      <c r="K283" s="29"/>
      <c r="L283" s="29"/>
      <c r="M283" s="29"/>
      <c r="N283" s="29"/>
      <c r="O283" s="29"/>
      <c r="P283" s="29"/>
      <c r="Q283" s="29"/>
      <c r="R283" s="29"/>
      <c r="S283" s="9"/>
      <c r="T283" s="9"/>
      <c r="U283" s="9"/>
      <c r="V283" s="9"/>
      <c r="W283" s="9"/>
      <c r="X283" s="9"/>
      <c r="Y283" s="9"/>
      <c r="Z283" s="9"/>
      <c r="AA283" s="9"/>
      <c r="AB283" s="9"/>
      <c r="AC283" s="9"/>
      <c r="AD283" s="9"/>
      <c r="AE283" s="9"/>
      <c r="AF283" s="9"/>
      <c r="AG283" s="9"/>
      <c r="AH283" s="9"/>
      <c r="AI283" s="9"/>
      <c r="AJ283" s="9"/>
      <c r="AK283" s="9"/>
      <c r="AL283" s="11">
        <f t="shared" si="12"/>
        <v>0</v>
      </c>
      <c r="AM283" s="11">
        <f t="shared" si="13"/>
        <v>0</v>
      </c>
      <c r="AN283" s="47" t="e">
        <f t="shared" si="14"/>
        <v>#DIV/0!</v>
      </c>
    </row>
    <row r="284" spans="1:40" x14ac:dyDescent="0.25">
      <c r="A284" s="10">
        <v>283</v>
      </c>
      <c r="B284" s="11">
        <f>VLOOKUP($A284,Table2[[No]:[Date Student Last Attended Program
(mm/dd/yyyy)]],2,FALSE)</f>
        <v>0</v>
      </c>
      <c r="C284" s="11">
        <f>VLOOKUP($A284,Table2[[No]:[Date Student Last Attended Program
(mm/dd/yyyy)]],4,FALSE)</f>
        <v>0</v>
      </c>
      <c r="D284" s="11">
        <f>VLOOKUP($A284,Table2[[No]:[Date Student Last Attended Program
(mm/dd/yyyy)]],14,FALSE)</f>
        <v>0</v>
      </c>
      <c r="E284" s="207">
        <f>VLOOKUP($A284,Table2[[No]:[Date Student Last Attended Program
(mm/dd/yyyy)]],17,FALSE)</f>
        <v>0</v>
      </c>
      <c r="F284" s="207">
        <f>VLOOKUP($A284,Table2[[No]:[Date Student Last Attended Program
(mm/dd/yyyy)]],18,FALSE)</f>
        <v>0</v>
      </c>
      <c r="G284" s="209">
        <f>VLOOKUP($A284,Table2[[#All],[No]:[Which Group Does Student Participate In?
(optional)]],23,FALSE)</f>
        <v>0</v>
      </c>
      <c r="H284" s="29"/>
      <c r="I284" s="29"/>
      <c r="J284" s="29"/>
      <c r="K284" s="29"/>
      <c r="L284" s="29"/>
      <c r="M284" s="29"/>
      <c r="N284" s="29"/>
      <c r="O284" s="29"/>
      <c r="P284" s="29"/>
      <c r="Q284" s="29"/>
      <c r="R284" s="29"/>
      <c r="S284" s="9"/>
      <c r="T284" s="9"/>
      <c r="U284" s="9"/>
      <c r="V284" s="9"/>
      <c r="W284" s="9"/>
      <c r="X284" s="9"/>
      <c r="Y284" s="9"/>
      <c r="Z284" s="9"/>
      <c r="AA284" s="9"/>
      <c r="AB284" s="9"/>
      <c r="AC284" s="9"/>
      <c r="AD284" s="9"/>
      <c r="AE284" s="9"/>
      <c r="AF284" s="9"/>
      <c r="AG284" s="9"/>
      <c r="AH284" s="9"/>
      <c r="AI284" s="9"/>
      <c r="AJ284" s="9"/>
      <c r="AK284" s="9"/>
      <c r="AL284" s="11">
        <f t="shared" si="12"/>
        <v>0</v>
      </c>
      <c r="AM284" s="11">
        <f t="shared" si="13"/>
        <v>0</v>
      </c>
      <c r="AN284" s="47" t="e">
        <f t="shared" si="14"/>
        <v>#DIV/0!</v>
      </c>
    </row>
    <row r="285" spans="1:40" x14ac:dyDescent="0.25">
      <c r="A285" s="10">
        <v>284</v>
      </c>
      <c r="B285" s="11">
        <f>VLOOKUP($A285,Table2[[No]:[Date Student Last Attended Program
(mm/dd/yyyy)]],2,FALSE)</f>
        <v>0</v>
      </c>
      <c r="C285" s="11">
        <f>VLOOKUP($A285,Table2[[No]:[Date Student Last Attended Program
(mm/dd/yyyy)]],4,FALSE)</f>
        <v>0</v>
      </c>
      <c r="D285" s="11">
        <f>VLOOKUP($A285,Table2[[No]:[Date Student Last Attended Program
(mm/dd/yyyy)]],14,FALSE)</f>
        <v>0</v>
      </c>
      <c r="E285" s="207">
        <f>VLOOKUP($A285,Table2[[No]:[Date Student Last Attended Program
(mm/dd/yyyy)]],17,FALSE)</f>
        <v>0</v>
      </c>
      <c r="F285" s="207">
        <f>VLOOKUP($A285,Table2[[No]:[Date Student Last Attended Program
(mm/dd/yyyy)]],18,FALSE)</f>
        <v>0</v>
      </c>
      <c r="G285" s="209">
        <f>VLOOKUP($A285,Table2[[#All],[No]:[Which Group Does Student Participate In?
(optional)]],23,FALSE)</f>
        <v>0</v>
      </c>
      <c r="H285" s="29"/>
      <c r="I285" s="29"/>
      <c r="J285" s="29"/>
      <c r="K285" s="29"/>
      <c r="L285" s="29"/>
      <c r="M285" s="29"/>
      <c r="N285" s="29"/>
      <c r="O285" s="29"/>
      <c r="P285" s="29"/>
      <c r="Q285" s="29"/>
      <c r="R285" s="29"/>
      <c r="S285" s="9"/>
      <c r="T285" s="9"/>
      <c r="U285" s="9"/>
      <c r="V285" s="9"/>
      <c r="W285" s="9"/>
      <c r="X285" s="9"/>
      <c r="Y285" s="9"/>
      <c r="Z285" s="9"/>
      <c r="AA285" s="9"/>
      <c r="AB285" s="9"/>
      <c r="AC285" s="9"/>
      <c r="AD285" s="9"/>
      <c r="AE285" s="9"/>
      <c r="AF285" s="9"/>
      <c r="AG285" s="9"/>
      <c r="AH285" s="9"/>
      <c r="AI285" s="9"/>
      <c r="AJ285" s="9"/>
      <c r="AK285" s="9"/>
      <c r="AL285" s="11">
        <f t="shared" si="12"/>
        <v>0</v>
      </c>
      <c r="AM285" s="11">
        <f t="shared" si="13"/>
        <v>0</v>
      </c>
      <c r="AN285" s="47" t="e">
        <f t="shared" si="14"/>
        <v>#DIV/0!</v>
      </c>
    </row>
    <row r="286" spans="1:40" x14ac:dyDescent="0.25">
      <c r="A286" s="10">
        <v>285</v>
      </c>
      <c r="B286" s="11">
        <f>VLOOKUP($A286,Table2[[No]:[Date Student Last Attended Program
(mm/dd/yyyy)]],2,FALSE)</f>
        <v>0</v>
      </c>
      <c r="C286" s="11">
        <f>VLOOKUP($A286,Table2[[No]:[Date Student Last Attended Program
(mm/dd/yyyy)]],4,FALSE)</f>
        <v>0</v>
      </c>
      <c r="D286" s="11">
        <f>VLOOKUP($A286,Table2[[No]:[Date Student Last Attended Program
(mm/dd/yyyy)]],14,FALSE)</f>
        <v>0</v>
      </c>
      <c r="E286" s="207">
        <f>VLOOKUP($A286,Table2[[No]:[Date Student Last Attended Program
(mm/dd/yyyy)]],17,FALSE)</f>
        <v>0</v>
      </c>
      <c r="F286" s="207">
        <f>VLOOKUP($A286,Table2[[No]:[Date Student Last Attended Program
(mm/dd/yyyy)]],18,FALSE)</f>
        <v>0</v>
      </c>
      <c r="G286" s="209">
        <f>VLOOKUP($A286,Table2[[#All],[No]:[Which Group Does Student Participate In?
(optional)]],23,FALSE)</f>
        <v>0</v>
      </c>
      <c r="H286" s="29"/>
      <c r="I286" s="29"/>
      <c r="J286" s="29"/>
      <c r="K286" s="29"/>
      <c r="L286" s="29"/>
      <c r="M286" s="29"/>
      <c r="N286" s="29"/>
      <c r="O286" s="29"/>
      <c r="P286" s="29"/>
      <c r="Q286" s="29"/>
      <c r="R286" s="29"/>
      <c r="S286" s="9"/>
      <c r="T286" s="9"/>
      <c r="U286" s="9"/>
      <c r="V286" s="9"/>
      <c r="W286" s="9"/>
      <c r="X286" s="9"/>
      <c r="Y286" s="9"/>
      <c r="Z286" s="9"/>
      <c r="AA286" s="9"/>
      <c r="AB286" s="9"/>
      <c r="AC286" s="9"/>
      <c r="AD286" s="9"/>
      <c r="AE286" s="9"/>
      <c r="AF286" s="9"/>
      <c r="AG286" s="9"/>
      <c r="AH286" s="9"/>
      <c r="AI286" s="9"/>
      <c r="AJ286" s="9"/>
      <c r="AK286" s="9"/>
      <c r="AL286" s="11">
        <f t="shared" si="12"/>
        <v>0</v>
      </c>
      <c r="AM286" s="11">
        <f t="shared" si="13"/>
        <v>0</v>
      </c>
      <c r="AN286" s="47" t="e">
        <f t="shared" si="14"/>
        <v>#DIV/0!</v>
      </c>
    </row>
    <row r="287" spans="1:40" x14ac:dyDescent="0.25">
      <c r="A287" s="10">
        <v>286</v>
      </c>
      <c r="B287" s="11">
        <f>VLOOKUP($A287,Table2[[No]:[Date Student Last Attended Program
(mm/dd/yyyy)]],2,FALSE)</f>
        <v>0</v>
      </c>
      <c r="C287" s="11">
        <f>VLOOKUP($A287,Table2[[No]:[Date Student Last Attended Program
(mm/dd/yyyy)]],4,FALSE)</f>
        <v>0</v>
      </c>
      <c r="D287" s="11">
        <f>VLOOKUP($A287,Table2[[No]:[Date Student Last Attended Program
(mm/dd/yyyy)]],14,FALSE)</f>
        <v>0</v>
      </c>
      <c r="E287" s="207">
        <f>VLOOKUP($A287,Table2[[No]:[Date Student Last Attended Program
(mm/dd/yyyy)]],17,FALSE)</f>
        <v>0</v>
      </c>
      <c r="F287" s="207">
        <f>VLOOKUP($A287,Table2[[No]:[Date Student Last Attended Program
(mm/dd/yyyy)]],18,FALSE)</f>
        <v>0</v>
      </c>
      <c r="G287" s="209">
        <f>VLOOKUP($A287,Table2[[#All],[No]:[Which Group Does Student Participate In?
(optional)]],23,FALSE)</f>
        <v>0</v>
      </c>
      <c r="H287" s="29"/>
      <c r="I287" s="29"/>
      <c r="J287" s="29"/>
      <c r="K287" s="29"/>
      <c r="L287" s="29"/>
      <c r="M287" s="29"/>
      <c r="N287" s="29"/>
      <c r="O287" s="29"/>
      <c r="P287" s="29"/>
      <c r="Q287" s="29"/>
      <c r="R287" s="29"/>
      <c r="S287" s="9"/>
      <c r="T287" s="9"/>
      <c r="U287" s="9"/>
      <c r="V287" s="9"/>
      <c r="W287" s="9"/>
      <c r="X287" s="9"/>
      <c r="Y287" s="9"/>
      <c r="Z287" s="9"/>
      <c r="AA287" s="9"/>
      <c r="AB287" s="9"/>
      <c r="AC287" s="9"/>
      <c r="AD287" s="9"/>
      <c r="AE287" s="9"/>
      <c r="AF287" s="9"/>
      <c r="AG287" s="9"/>
      <c r="AH287" s="9"/>
      <c r="AI287" s="9"/>
      <c r="AJ287" s="9"/>
      <c r="AK287" s="9"/>
      <c r="AL287" s="11">
        <f t="shared" si="12"/>
        <v>0</v>
      </c>
      <c r="AM287" s="11">
        <f t="shared" si="13"/>
        <v>0</v>
      </c>
      <c r="AN287" s="47" t="e">
        <f t="shared" si="14"/>
        <v>#DIV/0!</v>
      </c>
    </row>
    <row r="288" spans="1:40" x14ac:dyDescent="0.25">
      <c r="A288" s="10">
        <v>287</v>
      </c>
      <c r="B288" s="11">
        <f>VLOOKUP($A288,Table2[[No]:[Date Student Last Attended Program
(mm/dd/yyyy)]],2,FALSE)</f>
        <v>0</v>
      </c>
      <c r="C288" s="11">
        <f>VLOOKUP($A288,Table2[[No]:[Date Student Last Attended Program
(mm/dd/yyyy)]],4,FALSE)</f>
        <v>0</v>
      </c>
      <c r="D288" s="11">
        <f>VLOOKUP($A288,Table2[[No]:[Date Student Last Attended Program
(mm/dd/yyyy)]],14,FALSE)</f>
        <v>0</v>
      </c>
      <c r="E288" s="207">
        <f>VLOOKUP($A288,Table2[[No]:[Date Student Last Attended Program
(mm/dd/yyyy)]],17,FALSE)</f>
        <v>0</v>
      </c>
      <c r="F288" s="207">
        <f>VLOOKUP($A288,Table2[[No]:[Date Student Last Attended Program
(mm/dd/yyyy)]],18,FALSE)</f>
        <v>0</v>
      </c>
      <c r="G288" s="209">
        <f>VLOOKUP($A288,Table2[[#All],[No]:[Which Group Does Student Participate In?
(optional)]],23,FALSE)</f>
        <v>0</v>
      </c>
      <c r="H288" s="29"/>
      <c r="I288" s="29"/>
      <c r="J288" s="29"/>
      <c r="K288" s="29"/>
      <c r="L288" s="29"/>
      <c r="M288" s="29"/>
      <c r="N288" s="29"/>
      <c r="O288" s="29"/>
      <c r="P288" s="29"/>
      <c r="Q288" s="29"/>
      <c r="R288" s="29"/>
      <c r="S288" s="9"/>
      <c r="T288" s="9"/>
      <c r="U288" s="9"/>
      <c r="V288" s="9"/>
      <c r="W288" s="9"/>
      <c r="X288" s="9"/>
      <c r="Y288" s="9"/>
      <c r="Z288" s="9"/>
      <c r="AA288" s="9"/>
      <c r="AB288" s="9"/>
      <c r="AC288" s="9"/>
      <c r="AD288" s="9"/>
      <c r="AE288" s="9"/>
      <c r="AF288" s="9"/>
      <c r="AG288" s="9"/>
      <c r="AH288" s="9"/>
      <c r="AI288" s="9"/>
      <c r="AJ288" s="9"/>
      <c r="AK288" s="9"/>
      <c r="AL288" s="11">
        <f t="shared" si="12"/>
        <v>0</v>
      </c>
      <c r="AM288" s="11">
        <f t="shared" si="13"/>
        <v>0</v>
      </c>
      <c r="AN288" s="47" t="e">
        <f t="shared" si="14"/>
        <v>#DIV/0!</v>
      </c>
    </row>
    <row r="289" spans="1:40" x14ac:dyDescent="0.25">
      <c r="A289" s="10">
        <v>288</v>
      </c>
      <c r="B289" s="11">
        <f>VLOOKUP($A289,Table2[[No]:[Date Student Last Attended Program
(mm/dd/yyyy)]],2,FALSE)</f>
        <v>0</v>
      </c>
      <c r="C289" s="11">
        <f>VLOOKUP($A289,Table2[[No]:[Date Student Last Attended Program
(mm/dd/yyyy)]],4,FALSE)</f>
        <v>0</v>
      </c>
      <c r="D289" s="11">
        <f>VLOOKUP($A289,Table2[[No]:[Date Student Last Attended Program
(mm/dd/yyyy)]],14,FALSE)</f>
        <v>0</v>
      </c>
      <c r="E289" s="207">
        <f>VLOOKUP($A289,Table2[[No]:[Date Student Last Attended Program
(mm/dd/yyyy)]],17,FALSE)</f>
        <v>0</v>
      </c>
      <c r="F289" s="207">
        <f>VLOOKUP($A289,Table2[[No]:[Date Student Last Attended Program
(mm/dd/yyyy)]],18,FALSE)</f>
        <v>0</v>
      </c>
      <c r="G289" s="209">
        <f>VLOOKUP($A289,Table2[[#All],[No]:[Which Group Does Student Participate In?
(optional)]],23,FALSE)</f>
        <v>0</v>
      </c>
      <c r="H289" s="29"/>
      <c r="I289" s="29"/>
      <c r="J289" s="29"/>
      <c r="K289" s="29"/>
      <c r="L289" s="29"/>
      <c r="M289" s="29"/>
      <c r="N289" s="29"/>
      <c r="O289" s="29"/>
      <c r="P289" s="29"/>
      <c r="Q289" s="29"/>
      <c r="R289" s="29"/>
      <c r="S289" s="9"/>
      <c r="T289" s="9"/>
      <c r="U289" s="9"/>
      <c r="V289" s="9"/>
      <c r="W289" s="9"/>
      <c r="X289" s="9"/>
      <c r="Y289" s="9"/>
      <c r="Z289" s="9"/>
      <c r="AA289" s="9"/>
      <c r="AB289" s="9"/>
      <c r="AC289" s="9"/>
      <c r="AD289" s="9"/>
      <c r="AE289" s="9"/>
      <c r="AF289" s="9"/>
      <c r="AG289" s="9"/>
      <c r="AH289" s="9"/>
      <c r="AI289" s="9"/>
      <c r="AJ289" s="9"/>
      <c r="AK289" s="9"/>
      <c r="AL289" s="11">
        <f t="shared" si="12"/>
        <v>0</v>
      </c>
      <c r="AM289" s="11">
        <f t="shared" si="13"/>
        <v>0</v>
      </c>
      <c r="AN289" s="47" t="e">
        <f t="shared" si="14"/>
        <v>#DIV/0!</v>
      </c>
    </row>
    <row r="290" spans="1:40" x14ac:dyDescent="0.25">
      <c r="A290" s="10">
        <v>289</v>
      </c>
      <c r="B290" s="11">
        <f>VLOOKUP($A290,Table2[[No]:[Date Student Last Attended Program
(mm/dd/yyyy)]],2,FALSE)</f>
        <v>0</v>
      </c>
      <c r="C290" s="11">
        <f>VLOOKUP($A290,Table2[[No]:[Date Student Last Attended Program
(mm/dd/yyyy)]],4,FALSE)</f>
        <v>0</v>
      </c>
      <c r="D290" s="11">
        <f>VLOOKUP($A290,Table2[[No]:[Date Student Last Attended Program
(mm/dd/yyyy)]],14,FALSE)</f>
        <v>0</v>
      </c>
      <c r="E290" s="207">
        <f>VLOOKUP($A290,Table2[[No]:[Date Student Last Attended Program
(mm/dd/yyyy)]],17,FALSE)</f>
        <v>0</v>
      </c>
      <c r="F290" s="207">
        <f>VLOOKUP($A290,Table2[[No]:[Date Student Last Attended Program
(mm/dd/yyyy)]],18,FALSE)</f>
        <v>0</v>
      </c>
      <c r="G290" s="209">
        <f>VLOOKUP($A290,Table2[[#All],[No]:[Which Group Does Student Participate In?
(optional)]],23,FALSE)</f>
        <v>0</v>
      </c>
      <c r="H290" s="29"/>
      <c r="I290" s="29"/>
      <c r="J290" s="29"/>
      <c r="K290" s="29"/>
      <c r="L290" s="29"/>
      <c r="M290" s="29"/>
      <c r="N290" s="29"/>
      <c r="O290" s="29"/>
      <c r="P290" s="29"/>
      <c r="Q290" s="29"/>
      <c r="R290" s="29"/>
      <c r="S290" s="9"/>
      <c r="T290" s="9"/>
      <c r="U290" s="9"/>
      <c r="V290" s="9"/>
      <c r="W290" s="9"/>
      <c r="X290" s="9"/>
      <c r="Y290" s="9"/>
      <c r="Z290" s="9"/>
      <c r="AA290" s="9"/>
      <c r="AB290" s="9"/>
      <c r="AC290" s="9"/>
      <c r="AD290" s="9"/>
      <c r="AE290" s="9"/>
      <c r="AF290" s="9"/>
      <c r="AG290" s="9"/>
      <c r="AH290" s="9"/>
      <c r="AI290" s="9"/>
      <c r="AJ290" s="9"/>
      <c r="AK290" s="9"/>
      <c r="AL290" s="11">
        <f t="shared" si="12"/>
        <v>0</v>
      </c>
      <c r="AM290" s="11">
        <f t="shared" si="13"/>
        <v>0</v>
      </c>
      <c r="AN290" s="47" t="e">
        <f t="shared" si="14"/>
        <v>#DIV/0!</v>
      </c>
    </row>
    <row r="291" spans="1:40" x14ac:dyDescent="0.25">
      <c r="A291" s="10">
        <v>290</v>
      </c>
      <c r="B291" s="11">
        <f>VLOOKUP($A291,Table2[[No]:[Date Student Last Attended Program
(mm/dd/yyyy)]],2,FALSE)</f>
        <v>0</v>
      </c>
      <c r="C291" s="11">
        <f>VLOOKUP($A291,Table2[[No]:[Date Student Last Attended Program
(mm/dd/yyyy)]],4,FALSE)</f>
        <v>0</v>
      </c>
      <c r="D291" s="11">
        <f>VLOOKUP($A291,Table2[[No]:[Date Student Last Attended Program
(mm/dd/yyyy)]],14,FALSE)</f>
        <v>0</v>
      </c>
      <c r="E291" s="207">
        <f>VLOOKUP($A291,Table2[[No]:[Date Student Last Attended Program
(mm/dd/yyyy)]],17,FALSE)</f>
        <v>0</v>
      </c>
      <c r="F291" s="207">
        <f>VLOOKUP($A291,Table2[[No]:[Date Student Last Attended Program
(mm/dd/yyyy)]],18,FALSE)</f>
        <v>0</v>
      </c>
      <c r="G291" s="209">
        <f>VLOOKUP($A291,Table2[[#All],[No]:[Which Group Does Student Participate In?
(optional)]],23,FALSE)</f>
        <v>0</v>
      </c>
      <c r="H291" s="29"/>
      <c r="I291" s="29"/>
      <c r="J291" s="29"/>
      <c r="K291" s="29"/>
      <c r="L291" s="29"/>
      <c r="M291" s="29"/>
      <c r="N291" s="29"/>
      <c r="O291" s="29"/>
      <c r="P291" s="29"/>
      <c r="Q291" s="29"/>
      <c r="R291" s="29"/>
      <c r="S291" s="9"/>
      <c r="T291" s="9"/>
      <c r="U291" s="9"/>
      <c r="V291" s="9"/>
      <c r="W291" s="9"/>
      <c r="X291" s="9"/>
      <c r="Y291" s="9"/>
      <c r="Z291" s="9"/>
      <c r="AA291" s="9"/>
      <c r="AB291" s="9"/>
      <c r="AC291" s="9"/>
      <c r="AD291" s="9"/>
      <c r="AE291" s="9"/>
      <c r="AF291" s="9"/>
      <c r="AG291" s="9"/>
      <c r="AH291" s="9"/>
      <c r="AI291" s="9"/>
      <c r="AJ291" s="9"/>
      <c r="AK291" s="9"/>
      <c r="AL291" s="11">
        <f t="shared" si="12"/>
        <v>0</v>
      </c>
      <c r="AM291" s="11">
        <f t="shared" si="13"/>
        <v>0</v>
      </c>
      <c r="AN291" s="47" t="e">
        <f t="shared" si="14"/>
        <v>#DIV/0!</v>
      </c>
    </row>
    <row r="292" spans="1:40" x14ac:dyDescent="0.25">
      <c r="A292" s="10">
        <v>291</v>
      </c>
      <c r="B292" s="11">
        <f>VLOOKUP($A292,Table2[[No]:[Date Student Last Attended Program
(mm/dd/yyyy)]],2,FALSE)</f>
        <v>0</v>
      </c>
      <c r="C292" s="11">
        <f>VLOOKUP($A292,Table2[[No]:[Date Student Last Attended Program
(mm/dd/yyyy)]],4,FALSE)</f>
        <v>0</v>
      </c>
      <c r="D292" s="11">
        <f>VLOOKUP($A292,Table2[[No]:[Date Student Last Attended Program
(mm/dd/yyyy)]],14,FALSE)</f>
        <v>0</v>
      </c>
      <c r="E292" s="207">
        <f>VLOOKUP($A292,Table2[[No]:[Date Student Last Attended Program
(mm/dd/yyyy)]],17,FALSE)</f>
        <v>0</v>
      </c>
      <c r="F292" s="207">
        <f>VLOOKUP($A292,Table2[[No]:[Date Student Last Attended Program
(mm/dd/yyyy)]],18,FALSE)</f>
        <v>0</v>
      </c>
      <c r="G292" s="209">
        <f>VLOOKUP($A292,Table2[[#All],[No]:[Which Group Does Student Participate In?
(optional)]],23,FALSE)</f>
        <v>0</v>
      </c>
      <c r="H292" s="29"/>
      <c r="I292" s="29"/>
      <c r="J292" s="29"/>
      <c r="K292" s="29"/>
      <c r="L292" s="29"/>
      <c r="M292" s="29"/>
      <c r="N292" s="29"/>
      <c r="O292" s="29"/>
      <c r="P292" s="29"/>
      <c r="Q292" s="29"/>
      <c r="R292" s="29"/>
      <c r="S292" s="9"/>
      <c r="T292" s="9"/>
      <c r="U292" s="9"/>
      <c r="V292" s="9"/>
      <c r="W292" s="9"/>
      <c r="X292" s="9"/>
      <c r="Y292" s="9"/>
      <c r="Z292" s="9"/>
      <c r="AA292" s="9"/>
      <c r="AB292" s="9"/>
      <c r="AC292" s="9"/>
      <c r="AD292" s="9"/>
      <c r="AE292" s="9"/>
      <c r="AF292" s="9"/>
      <c r="AG292" s="9"/>
      <c r="AH292" s="9"/>
      <c r="AI292" s="9"/>
      <c r="AJ292" s="9"/>
      <c r="AK292" s="9"/>
      <c r="AL292" s="11">
        <f t="shared" si="12"/>
        <v>0</v>
      </c>
      <c r="AM292" s="11">
        <f t="shared" si="13"/>
        <v>0</v>
      </c>
      <c r="AN292" s="47" t="e">
        <f t="shared" si="14"/>
        <v>#DIV/0!</v>
      </c>
    </row>
    <row r="293" spans="1:40" x14ac:dyDescent="0.25">
      <c r="A293" s="10">
        <v>292</v>
      </c>
      <c r="B293" s="11">
        <f>VLOOKUP($A293,Table2[[No]:[Date Student Last Attended Program
(mm/dd/yyyy)]],2,FALSE)</f>
        <v>0</v>
      </c>
      <c r="C293" s="11">
        <f>VLOOKUP($A293,Table2[[No]:[Date Student Last Attended Program
(mm/dd/yyyy)]],4,FALSE)</f>
        <v>0</v>
      </c>
      <c r="D293" s="11">
        <f>VLOOKUP($A293,Table2[[No]:[Date Student Last Attended Program
(mm/dd/yyyy)]],14,FALSE)</f>
        <v>0</v>
      </c>
      <c r="E293" s="207">
        <f>VLOOKUP($A293,Table2[[No]:[Date Student Last Attended Program
(mm/dd/yyyy)]],17,FALSE)</f>
        <v>0</v>
      </c>
      <c r="F293" s="207">
        <f>VLOOKUP($A293,Table2[[No]:[Date Student Last Attended Program
(mm/dd/yyyy)]],18,FALSE)</f>
        <v>0</v>
      </c>
      <c r="G293" s="209">
        <f>VLOOKUP($A293,Table2[[#All],[No]:[Which Group Does Student Participate In?
(optional)]],23,FALSE)</f>
        <v>0</v>
      </c>
      <c r="H293" s="29"/>
      <c r="I293" s="29"/>
      <c r="J293" s="29"/>
      <c r="K293" s="29"/>
      <c r="L293" s="29"/>
      <c r="M293" s="29"/>
      <c r="N293" s="29"/>
      <c r="O293" s="29"/>
      <c r="P293" s="29"/>
      <c r="Q293" s="29"/>
      <c r="R293" s="29"/>
      <c r="S293" s="9"/>
      <c r="T293" s="9"/>
      <c r="U293" s="9"/>
      <c r="V293" s="9"/>
      <c r="W293" s="9"/>
      <c r="X293" s="9"/>
      <c r="Y293" s="9"/>
      <c r="Z293" s="9"/>
      <c r="AA293" s="9"/>
      <c r="AB293" s="9"/>
      <c r="AC293" s="9"/>
      <c r="AD293" s="9"/>
      <c r="AE293" s="9"/>
      <c r="AF293" s="9"/>
      <c r="AG293" s="9"/>
      <c r="AH293" s="9"/>
      <c r="AI293" s="9"/>
      <c r="AJ293" s="9"/>
      <c r="AK293" s="9"/>
      <c r="AL293" s="11">
        <f t="shared" si="12"/>
        <v>0</v>
      </c>
      <c r="AM293" s="11">
        <f t="shared" si="13"/>
        <v>0</v>
      </c>
      <c r="AN293" s="47" t="e">
        <f t="shared" si="14"/>
        <v>#DIV/0!</v>
      </c>
    </row>
    <row r="294" spans="1:40" x14ac:dyDescent="0.25">
      <c r="A294" s="10">
        <v>293</v>
      </c>
      <c r="B294" s="11">
        <f>VLOOKUP($A294,Table2[[No]:[Date Student Last Attended Program
(mm/dd/yyyy)]],2,FALSE)</f>
        <v>0</v>
      </c>
      <c r="C294" s="11">
        <f>VLOOKUP($A294,Table2[[No]:[Date Student Last Attended Program
(mm/dd/yyyy)]],4,FALSE)</f>
        <v>0</v>
      </c>
      <c r="D294" s="11">
        <f>VLOOKUP($A294,Table2[[No]:[Date Student Last Attended Program
(mm/dd/yyyy)]],14,FALSE)</f>
        <v>0</v>
      </c>
      <c r="E294" s="207">
        <f>VLOOKUP($A294,Table2[[No]:[Date Student Last Attended Program
(mm/dd/yyyy)]],17,FALSE)</f>
        <v>0</v>
      </c>
      <c r="F294" s="207">
        <f>VLOOKUP($A294,Table2[[No]:[Date Student Last Attended Program
(mm/dd/yyyy)]],18,FALSE)</f>
        <v>0</v>
      </c>
      <c r="G294" s="209">
        <f>VLOOKUP($A294,Table2[[#All],[No]:[Which Group Does Student Participate In?
(optional)]],23,FALSE)</f>
        <v>0</v>
      </c>
      <c r="H294" s="29"/>
      <c r="I294" s="29"/>
      <c r="J294" s="29"/>
      <c r="K294" s="29"/>
      <c r="L294" s="29"/>
      <c r="M294" s="29"/>
      <c r="N294" s="29"/>
      <c r="O294" s="29"/>
      <c r="P294" s="29"/>
      <c r="Q294" s="29"/>
      <c r="R294" s="29"/>
      <c r="S294" s="9"/>
      <c r="T294" s="9"/>
      <c r="U294" s="9"/>
      <c r="V294" s="9"/>
      <c r="W294" s="9"/>
      <c r="X294" s="9"/>
      <c r="Y294" s="9"/>
      <c r="Z294" s="9"/>
      <c r="AA294" s="9"/>
      <c r="AB294" s="9"/>
      <c r="AC294" s="9"/>
      <c r="AD294" s="9"/>
      <c r="AE294" s="9"/>
      <c r="AF294" s="9"/>
      <c r="AG294" s="9"/>
      <c r="AH294" s="9"/>
      <c r="AI294" s="9"/>
      <c r="AJ294" s="9"/>
      <c r="AK294" s="9"/>
      <c r="AL294" s="11">
        <f t="shared" si="12"/>
        <v>0</v>
      </c>
      <c r="AM294" s="11">
        <f t="shared" si="13"/>
        <v>0</v>
      </c>
      <c r="AN294" s="47" t="e">
        <f t="shared" si="14"/>
        <v>#DIV/0!</v>
      </c>
    </row>
    <row r="295" spans="1:40" x14ac:dyDescent="0.25">
      <c r="A295" s="10">
        <v>294</v>
      </c>
      <c r="B295" s="11">
        <f>VLOOKUP($A295,Table2[[No]:[Date Student Last Attended Program
(mm/dd/yyyy)]],2,FALSE)</f>
        <v>0</v>
      </c>
      <c r="C295" s="11">
        <f>VLOOKUP($A295,Table2[[No]:[Date Student Last Attended Program
(mm/dd/yyyy)]],4,FALSE)</f>
        <v>0</v>
      </c>
      <c r="D295" s="11">
        <f>VLOOKUP($A295,Table2[[No]:[Date Student Last Attended Program
(mm/dd/yyyy)]],14,FALSE)</f>
        <v>0</v>
      </c>
      <c r="E295" s="207">
        <f>VLOOKUP($A295,Table2[[No]:[Date Student Last Attended Program
(mm/dd/yyyy)]],17,FALSE)</f>
        <v>0</v>
      </c>
      <c r="F295" s="207">
        <f>VLOOKUP($A295,Table2[[No]:[Date Student Last Attended Program
(mm/dd/yyyy)]],18,FALSE)</f>
        <v>0</v>
      </c>
      <c r="G295" s="209">
        <f>VLOOKUP($A295,Table2[[#All],[No]:[Which Group Does Student Participate In?
(optional)]],23,FALSE)</f>
        <v>0</v>
      </c>
      <c r="H295" s="29"/>
      <c r="I295" s="29"/>
      <c r="J295" s="29"/>
      <c r="K295" s="29"/>
      <c r="L295" s="29"/>
      <c r="M295" s="29"/>
      <c r="N295" s="29"/>
      <c r="O295" s="29"/>
      <c r="P295" s="29"/>
      <c r="Q295" s="29"/>
      <c r="R295" s="29"/>
      <c r="S295" s="9"/>
      <c r="T295" s="9"/>
      <c r="U295" s="9"/>
      <c r="V295" s="9"/>
      <c r="W295" s="9"/>
      <c r="X295" s="9"/>
      <c r="Y295" s="9"/>
      <c r="Z295" s="9"/>
      <c r="AA295" s="9"/>
      <c r="AB295" s="9"/>
      <c r="AC295" s="9"/>
      <c r="AD295" s="9"/>
      <c r="AE295" s="9"/>
      <c r="AF295" s="9"/>
      <c r="AG295" s="9"/>
      <c r="AH295" s="9"/>
      <c r="AI295" s="9"/>
      <c r="AJ295" s="9"/>
      <c r="AK295" s="9"/>
      <c r="AL295" s="11">
        <f t="shared" si="12"/>
        <v>0</v>
      </c>
      <c r="AM295" s="11">
        <f t="shared" si="13"/>
        <v>0</v>
      </c>
      <c r="AN295" s="47" t="e">
        <f t="shared" si="14"/>
        <v>#DIV/0!</v>
      </c>
    </row>
    <row r="296" spans="1:40" x14ac:dyDescent="0.25">
      <c r="A296" s="10">
        <v>295</v>
      </c>
      <c r="B296" s="11">
        <f>VLOOKUP($A296,Table2[[No]:[Date Student Last Attended Program
(mm/dd/yyyy)]],2,FALSE)</f>
        <v>0</v>
      </c>
      <c r="C296" s="11">
        <f>VLOOKUP($A296,Table2[[No]:[Date Student Last Attended Program
(mm/dd/yyyy)]],4,FALSE)</f>
        <v>0</v>
      </c>
      <c r="D296" s="11">
        <f>VLOOKUP($A296,Table2[[No]:[Date Student Last Attended Program
(mm/dd/yyyy)]],14,FALSE)</f>
        <v>0</v>
      </c>
      <c r="E296" s="207">
        <f>VLOOKUP($A296,Table2[[No]:[Date Student Last Attended Program
(mm/dd/yyyy)]],17,FALSE)</f>
        <v>0</v>
      </c>
      <c r="F296" s="207">
        <f>VLOOKUP($A296,Table2[[No]:[Date Student Last Attended Program
(mm/dd/yyyy)]],18,FALSE)</f>
        <v>0</v>
      </c>
      <c r="G296" s="209">
        <f>VLOOKUP($A296,Table2[[#All],[No]:[Which Group Does Student Participate In?
(optional)]],23,FALSE)</f>
        <v>0</v>
      </c>
      <c r="H296" s="29"/>
      <c r="I296" s="29"/>
      <c r="J296" s="29"/>
      <c r="K296" s="29"/>
      <c r="L296" s="29"/>
      <c r="M296" s="29"/>
      <c r="N296" s="29"/>
      <c r="O296" s="29"/>
      <c r="P296" s="29"/>
      <c r="Q296" s="29"/>
      <c r="R296" s="29"/>
      <c r="S296" s="9"/>
      <c r="T296" s="9"/>
      <c r="U296" s="9"/>
      <c r="V296" s="9"/>
      <c r="W296" s="9"/>
      <c r="X296" s="9"/>
      <c r="Y296" s="9"/>
      <c r="Z296" s="9"/>
      <c r="AA296" s="9"/>
      <c r="AB296" s="9"/>
      <c r="AC296" s="9"/>
      <c r="AD296" s="9"/>
      <c r="AE296" s="9"/>
      <c r="AF296" s="9"/>
      <c r="AG296" s="9"/>
      <c r="AH296" s="9"/>
      <c r="AI296" s="9"/>
      <c r="AJ296" s="9"/>
      <c r="AK296" s="9"/>
      <c r="AL296" s="11">
        <f t="shared" si="12"/>
        <v>0</v>
      </c>
      <c r="AM296" s="11">
        <f t="shared" si="13"/>
        <v>0</v>
      </c>
      <c r="AN296" s="47" t="e">
        <f t="shared" si="14"/>
        <v>#DIV/0!</v>
      </c>
    </row>
    <row r="297" spans="1:40" x14ac:dyDescent="0.25">
      <c r="A297" s="10">
        <v>296</v>
      </c>
      <c r="B297" s="11">
        <f>VLOOKUP($A297,Table2[[No]:[Date Student Last Attended Program
(mm/dd/yyyy)]],2,FALSE)</f>
        <v>0</v>
      </c>
      <c r="C297" s="11">
        <f>VLOOKUP($A297,Table2[[No]:[Date Student Last Attended Program
(mm/dd/yyyy)]],4,FALSE)</f>
        <v>0</v>
      </c>
      <c r="D297" s="11">
        <f>VLOOKUP($A297,Table2[[No]:[Date Student Last Attended Program
(mm/dd/yyyy)]],14,FALSE)</f>
        <v>0</v>
      </c>
      <c r="E297" s="207">
        <f>VLOOKUP($A297,Table2[[No]:[Date Student Last Attended Program
(mm/dd/yyyy)]],17,FALSE)</f>
        <v>0</v>
      </c>
      <c r="F297" s="207">
        <f>VLOOKUP($A297,Table2[[No]:[Date Student Last Attended Program
(mm/dd/yyyy)]],18,FALSE)</f>
        <v>0</v>
      </c>
      <c r="G297" s="209">
        <f>VLOOKUP($A297,Table2[[#All],[No]:[Which Group Does Student Participate In?
(optional)]],23,FALSE)</f>
        <v>0</v>
      </c>
      <c r="H297" s="29"/>
      <c r="I297" s="29"/>
      <c r="J297" s="29"/>
      <c r="K297" s="29"/>
      <c r="L297" s="29"/>
      <c r="M297" s="29"/>
      <c r="N297" s="29"/>
      <c r="O297" s="29"/>
      <c r="P297" s="29"/>
      <c r="Q297" s="29"/>
      <c r="R297" s="29"/>
      <c r="S297" s="9"/>
      <c r="T297" s="9"/>
      <c r="U297" s="9"/>
      <c r="V297" s="9"/>
      <c r="W297" s="9"/>
      <c r="X297" s="9"/>
      <c r="Y297" s="9"/>
      <c r="Z297" s="9"/>
      <c r="AA297" s="9"/>
      <c r="AB297" s="9"/>
      <c r="AC297" s="9"/>
      <c r="AD297" s="9"/>
      <c r="AE297" s="9"/>
      <c r="AF297" s="9"/>
      <c r="AG297" s="9"/>
      <c r="AH297" s="9"/>
      <c r="AI297" s="9"/>
      <c r="AJ297" s="9"/>
      <c r="AK297" s="9"/>
      <c r="AL297" s="11">
        <f t="shared" si="12"/>
        <v>0</v>
      </c>
      <c r="AM297" s="11">
        <f t="shared" si="13"/>
        <v>0</v>
      </c>
      <c r="AN297" s="47" t="e">
        <f t="shared" si="14"/>
        <v>#DIV/0!</v>
      </c>
    </row>
    <row r="298" spans="1:40" x14ac:dyDescent="0.25">
      <c r="A298" s="10">
        <v>297</v>
      </c>
      <c r="B298" s="11">
        <f>VLOOKUP($A298,Table2[[No]:[Date Student Last Attended Program
(mm/dd/yyyy)]],2,FALSE)</f>
        <v>0</v>
      </c>
      <c r="C298" s="11">
        <f>VLOOKUP($A298,Table2[[No]:[Date Student Last Attended Program
(mm/dd/yyyy)]],4,FALSE)</f>
        <v>0</v>
      </c>
      <c r="D298" s="11">
        <f>VLOOKUP($A298,Table2[[No]:[Date Student Last Attended Program
(mm/dd/yyyy)]],14,FALSE)</f>
        <v>0</v>
      </c>
      <c r="E298" s="207">
        <f>VLOOKUP($A298,Table2[[No]:[Date Student Last Attended Program
(mm/dd/yyyy)]],17,FALSE)</f>
        <v>0</v>
      </c>
      <c r="F298" s="207">
        <f>VLOOKUP($A298,Table2[[No]:[Date Student Last Attended Program
(mm/dd/yyyy)]],18,FALSE)</f>
        <v>0</v>
      </c>
      <c r="G298" s="209">
        <f>VLOOKUP($A298,Table2[[#All],[No]:[Which Group Does Student Participate In?
(optional)]],23,FALSE)</f>
        <v>0</v>
      </c>
      <c r="H298" s="29"/>
      <c r="I298" s="29"/>
      <c r="J298" s="29"/>
      <c r="K298" s="29"/>
      <c r="L298" s="29"/>
      <c r="M298" s="29"/>
      <c r="N298" s="29"/>
      <c r="O298" s="29"/>
      <c r="P298" s="29"/>
      <c r="Q298" s="29"/>
      <c r="R298" s="29"/>
      <c r="S298" s="9"/>
      <c r="T298" s="9"/>
      <c r="U298" s="9"/>
      <c r="V298" s="9"/>
      <c r="W298" s="9"/>
      <c r="X298" s="9"/>
      <c r="Y298" s="9"/>
      <c r="Z298" s="9"/>
      <c r="AA298" s="9"/>
      <c r="AB298" s="9"/>
      <c r="AC298" s="9"/>
      <c r="AD298" s="9"/>
      <c r="AE298" s="9"/>
      <c r="AF298" s="9"/>
      <c r="AG298" s="9"/>
      <c r="AH298" s="9"/>
      <c r="AI298" s="9"/>
      <c r="AJ298" s="9"/>
      <c r="AK298" s="9"/>
      <c r="AL298" s="11">
        <f t="shared" si="12"/>
        <v>0</v>
      </c>
      <c r="AM298" s="11">
        <f t="shared" si="13"/>
        <v>0</v>
      </c>
      <c r="AN298" s="47" t="e">
        <f t="shared" si="14"/>
        <v>#DIV/0!</v>
      </c>
    </row>
    <row r="299" spans="1:40" x14ac:dyDescent="0.25">
      <c r="A299" s="10">
        <v>298</v>
      </c>
      <c r="B299" s="11">
        <f>VLOOKUP($A299,Table2[[No]:[Date Student Last Attended Program
(mm/dd/yyyy)]],2,FALSE)</f>
        <v>0</v>
      </c>
      <c r="C299" s="11">
        <f>VLOOKUP($A299,Table2[[No]:[Date Student Last Attended Program
(mm/dd/yyyy)]],4,FALSE)</f>
        <v>0</v>
      </c>
      <c r="D299" s="11">
        <f>VLOOKUP($A299,Table2[[No]:[Date Student Last Attended Program
(mm/dd/yyyy)]],14,FALSE)</f>
        <v>0</v>
      </c>
      <c r="E299" s="207">
        <f>VLOOKUP($A299,Table2[[No]:[Date Student Last Attended Program
(mm/dd/yyyy)]],17,FALSE)</f>
        <v>0</v>
      </c>
      <c r="F299" s="207">
        <f>VLOOKUP($A299,Table2[[No]:[Date Student Last Attended Program
(mm/dd/yyyy)]],18,FALSE)</f>
        <v>0</v>
      </c>
      <c r="G299" s="209">
        <f>VLOOKUP($A299,Table2[[#All],[No]:[Which Group Does Student Participate In?
(optional)]],23,FALSE)</f>
        <v>0</v>
      </c>
      <c r="H299" s="29"/>
      <c r="I299" s="29"/>
      <c r="J299" s="29"/>
      <c r="K299" s="29"/>
      <c r="L299" s="29"/>
      <c r="M299" s="29"/>
      <c r="N299" s="29"/>
      <c r="O299" s="29"/>
      <c r="P299" s="29"/>
      <c r="Q299" s="29"/>
      <c r="R299" s="29"/>
      <c r="S299" s="9"/>
      <c r="T299" s="9"/>
      <c r="U299" s="9"/>
      <c r="V299" s="9"/>
      <c r="W299" s="9"/>
      <c r="X299" s="9"/>
      <c r="Y299" s="9"/>
      <c r="Z299" s="9"/>
      <c r="AA299" s="9"/>
      <c r="AB299" s="9"/>
      <c r="AC299" s="9"/>
      <c r="AD299" s="9"/>
      <c r="AE299" s="9"/>
      <c r="AF299" s="9"/>
      <c r="AG299" s="9"/>
      <c r="AH299" s="9"/>
      <c r="AI299" s="9"/>
      <c r="AJ299" s="9"/>
      <c r="AK299" s="9"/>
      <c r="AL299" s="11">
        <f t="shared" si="12"/>
        <v>0</v>
      </c>
      <c r="AM299" s="11">
        <f t="shared" si="13"/>
        <v>0</v>
      </c>
      <c r="AN299" s="47" t="e">
        <f t="shared" si="14"/>
        <v>#DIV/0!</v>
      </c>
    </row>
    <row r="300" spans="1:40" x14ac:dyDescent="0.25">
      <c r="A300" s="10">
        <v>299</v>
      </c>
      <c r="B300" s="11">
        <f>VLOOKUP($A300,Table2[[No]:[Date Student Last Attended Program
(mm/dd/yyyy)]],2,FALSE)</f>
        <v>0</v>
      </c>
      <c r="C300" s="11">
        <f>VLOOKUP($A300,Table2[[No]:[Date Student Last Attended Program
(mm/dd/yyyy)]],4,FALSE)</f>
        <v>0</v>
      </c>
      <c r="D300" s="11">
        <f>VLOOKUP($A300,Table2[[No]:[Date Student Last Attended Program
(mm/dd/yyyy)]],14,FALSE)</f>
        <v>0</v>
      </c>
      <c r="E300" s="207">
        <f>VLOOKUP($A300,Table2[[No]:[Date Student Last Attended Program
(mm/dd/yyyy)]],17,FALSE)</f>
        <v>0</v>
      </c>
      <c r="F300" s="207">
        <f>VLOOKUP($A300,Table2[[No]:[Date Student Last Attended Program
(mm/dd/yyyy)]],18,FALSE)</f>
        <v>0</v>
      </c>
      <c r="G300" s="209">
        <f>VLOOKUP($A300,Table2[[#All],[No]:[Which Group Does Student Participate In?
(optional)]],23,FALSE)</f>
        <v>0</v>
      </c>
      <c r="H300" s="29"/>
      <c r="I300" s="29"/>
      <c r="J300" s="29"/>
      <c r="K300" s="29"/>
      <c r="L300" s="29"/>
      <c r="M300" s="29"/>
      <c r="N300" s="29"/>
      <c r="O300" s="29"/>
      <c r="P300" s="29"/>
      <c r="Q300" s="29"/>
      <c r="R300" s="29"/>
      <c r="S300" s="9"/>
      <c r="T300" s="9"/>
      <c r="U300" s="9"/>
      <c r="V300" s="9"/>
      <c r="W300" s="9"/>
      <c r="X300" s="9"/>
      <c r="Y300" s="9"/>
      <c r="Z300" s="9"/>
      <c r="AA300" s="9"/>
      <c r="AB300" s="9"/>
      <c r="AC300" s="9"/>
      <c r="AD300" s="9"/>
      <c r="AE300" s="9"/>
      <c r="AF300" s="9"/>
      <c r="AG300" s="9"/>
      <c r="AH300" s="9"/>
      <c r="AI300" s="9"/>
      <c r="AJ300" s="9"/>
      <c r="AK300" s="9"/>
      <c r="AL300" s="11">
        <f t="shared" si="12"/>
        <v>0</v>
      </c>
      <c r="AM300" s="11">
        <f t="shared" si="13"/>
        <v>0</v>
      </c>
      <c r="AN300" s="47" t="e">
        <f t="shared" si="14"/>
        <v>#DIV/0!</v>
      </c>
    </row>
    <row r="301" spans="1:40" x14ac:dyDescent="0.25">
      <c r="A301" s="10">
        <v>300</v>
      </c>
      <c r="B301" s="11">
        <f>VLOOKUP($A301,Table2[[No]:[Date Student Last Attended Program
(mm/dd/yyyy)]],2,FALSE)</f>
        <v>0</v>
      </c>
      <c r="C301" s="11">
        <f>VLOOKUP($A301,Table2[[No]:[Date Student Last Attended Program
(mm/dd/yyyy)]],4,FALSE)</f>
        <v>0</v>
      </c>
      <c r="D301" s="11">
        <f>VLOOKUP($A301,Table2[[No]:[Date Student Last Attended Program
(mm/dd/yyyy)]],14,FALSE)</f>
        <v>0</v>
      </c>
      <c r="E301" s="207">
        <f>VLOOKUP($A301,Table2[[No]:[Date Student Last Attended Program
(mm/dd/yyyy)]],17,FALSE)</f>
        <v>0</v>
      </c>
      <c r="F301" s="207">
        <f>VLOOKUP($A301,Table2[[No]:[Date Student Last Attended Program
(mm/dd/yyyy)]],18,FALSE)</f>
        <v>0</v>
      </c>
      <c r="G301" s="209">
        <f>VLOOKUP($A301,Table2[[#All],[No]:[Which Group Does Student Participate In?
(optional)]],23,FALSE)</f>
        <v>0</v>
      </c>
      <c r="H301" s="29"/>
      <c r="I301" s="29"/>
      <c r="J301" s="29"/>
      <c r="K301" s="29"/>
      <c r="L301" s="29"/>
      <c r="M301" s="29"/>
      <c r="N301" s="29"/>
      <c r="O301" s="29"/>
      <c r="P301" s="29"/>
      <c r="Q301" s="29"/>
      <c r="R301" s="29"/>
      <c r="S301" s="9"/>
      <c r="T301" s="9"/>
      <c r="U301" s="9"/>
      <c r="V301" s="9"/>
      <c r="W301" s="9"/>
      <c r="X301" s="9"/>
      <c r="Y301" s="9"/>
      <c r="Z301" s="9"/>
      <c r="AA301" s="9"/>
      <c r="AB301" s="9"/>
      <c r="AC301" s="9"/>
      <c r="AD301" s="9"/>
      <c r="AE301" s="9"/>
      <c r="AF301" s="9"/>
      <c r="AG301" s="9"/>
      <c r="AH301" s="9"/>
      <c r="AI301" s="9"/>
      <c r="AJ301" s="9"/>
      <c r="AK301" s="9"/>
      <c r="AL301" s="11">
        <f t="shared" si="12"/>
        <v>0</v>
      </c>
      <c r="AM301" s="11">
        <f t="shared" si="13"/>
        <v>0</v>
      </c>
      <c r="AN301" s="47" t="e">
        <f t="shared" si="14"/>
        <v>#DIV/0!</v>
      </c>
    </row>
    <row r="302" spans="1:40" x14ac:dyDescent="0.25">
      <c r="E302" s="4"/>
      <c r="F302" s="4"/>
      <c r="G302" s="203"/>
      <c r="H302" s="129">
        <f t="shared" ref="H302:AK302" si="15">COUNTIF(H2:H301,"1")</f>
        <v>0</v>
      </c>
      <c r="I302" s="129">
        <f t="shared" si="15"/>
        <v>0</v>
      </c>
      <c r="J302" s="129">
        <f t="shared" si="15"/>
        <v>0</v>
      </c>
      <c r="K302" s="129">
        <f t="shared" si="15"/>
        <v>0</v>
      </c>
      <c r="L302" s="129">
        <f t="shared" si="15"/>
        <v>0</v>
      </c>
      <c r="M302" s="129">
        <f t="shared" si="15"/>
        <v>0</v>
      </c>
      <c r="N302" s="129">
        <f t="shared" si="15"/>
        <v>0</v>
      </c>
      <c r="O302" s="129">
        <f t="shared" si="15"/>
        <v>0</v>
      </c>
      <c r="P302" s="129">
        <f t="shared" si="15"/>
        <v>0</v>
      </c>
      <c r="Q302" s="129">
        <f t="shared" si="15"/>
        <v>0</v>
      </c>
      <c r="R302" s="129">
        <f t="shared" si="15"/>
        <v>0</v>
      </c>
      <c r="S302" s="129">
        <f t="shared" si="15"/>
        <v>0</v>
      </c>
      <c r="T302" s="129">
        <f t="shared" si="15"/>
        <v>0</v>
      </c>
      <c r="U302" s="129">
        <f t="shared" si="15"/>
        <v>0</v>
      </c>
      <c r="V302" s="129">
        <f t="shared" si="15"/>
        <v>0</v>
      </c>
      <c r="W302" s="129">
        <f t="shared" si="15"/>
        <v>0</v>
      </c>
      <c r="X302" s="129">
        <f t="shared" si="15"/>
        <v>0</v>
      </c>
      <c r="Y302" s="129">
        <f t="shared" si="15"/>
        <v>0</v>
      </c>
      <c r="Z302" s="129">
        <f t="shared" si="15"/>
        <v>0</v>
      </c>
      <c r="AA302" s="129">
        <f t="shared" si="15"/>
        <v>0</v>
      </c>
      <c r="AB302" s="129">
        <f t="shared" si="15"/>
        <v>0</v>
      </c>
      <c r="AC302" s="129">
        <f t="shared" si="15"/>
        <v>0</v>
      </c>
      <c r="AD302" s="129">
        <f t="shared" si="15"/>
        <v>0</v>
      </c>
      <c r="AE302" s="129">
        <f t="shared" si="15"/>
        <v>0</v>
      </c>
      <c r="AF302" s="129">
        <f t="shared" si="15"/>
        <v>0</v>
      </c>
      <c r="AG302" s="129">
        <f t="shared" si="15"/>
        <v>0</v>
      </c>
      <c r="AH302" s="129">
        <f t="shared" si="15"/>
        <v>0</v>
      </c>
      <c r="AI302" s="129">
        <f t="shared" si="15"/>
        <v>0</v>
      </c>
      <c r="AJ302" s="129">
        <f t="shared" si="15"/>
        <v>0</v>
      </c>
      <c r="AK302" s="129">
        <f t="shared" si="15"/>
        <v>0</v>
      </c>
    </row>
    <row r="303" spans="1:40" x14ac:dyDescent="0.25">
      <c r="E303" s="4"/>
      <c r="F303" s="4"/>
      <c r="G303" s="203"/>
      <c r="H303" s="129">
        <f t="shared" ref="H303:AK303" si="16">COUNTIF(H2:H301,"1")+COUNTIF(H2:H301,"0")</f>
        <v>0</v>
      </c>
      <c r="I303" s="129">
        <f t="shared" si="16"/>
        <v>0</v>
      </c>
      <c r="J303" s="129">
        <f t="shared" si="16"/>
        <v>0</v>
      </c>
      <c r="K303" s="129">
        <f t="shared" si="16"/>
        <v>0</v>
      </c>
      <c r="L303" s="129">
        <f t="shared" si="16"/>
        <v>0</v>
      </c>
      <c r="M303" s="129">
        <f t="shared" si="16"/>
        <v>0</v>
      </c>
      <c r="N303" s="129">
        <f t="shared" si="16"/>
        <v>0</v>
      </c>
      <c r="O303" s="129">
        <f t="shared" si="16"/>
        <v>0</v>
      </c>
      <c r="P303" s="129">
        <f t="shared" si="16"/>
        <v>0</v>
      </c>
      <c r="Q303" s="129">
        <f t="shared" si="16"/>
        <v>0</v>
      </c>
      <c r="R303" s="129">
        <f t="shared" si="16"/>
        <v>0</v>
      </c>
      <c r="S303" s="129">
        <f t="shared" si="16"/>
        <v>0</v>
      </c>
      <c r="T303" s="129">
        <f t="shared" si="16"/>
        <v>0</v>
      </c>
      <c r="U303" s="129">
        <f t="shared" si="16"/>
        <v>0</v>
      </c>
      <c r="V303" s="129">
        <f t="shared" si="16"/>
        <v>0</v>
      </c>
      <c r="W303" s="129">
        <f t="shared" si="16"/>
        <v>0</v>
      </c>
      <c r="X303" s="129">
        <f t="shared" si="16"/>
        <v>0</v>
      </c>
      <c r="Y303" s="129">
        <f t="shared" si="16"/>
        <v>0</v>
      </c>
      <c r="Z303" s="129">
        <f t="shared" si="16"/>
        <v>0</v>
      </c>
      <c r="AA303" s="129">
        <f t="shared" si="16"/>
        <v>0</v>
      </c>
      <c r="AB303" s="129">
        <f t="shared" si="16"/>
        <v>0</v>
      </c>
      <c r="AC303" s="129">
        <f t="shared" si="16"/>
        <v>0</v>
      </c>
      <c r="AD303" s="129">
        <f t="shared" si="16"/>
        <v>0</v>
      </c>
      <c r="AE303" s="129">
        <f t="shared" si="16"/>
        <v>0</v>
      </c>
      <c r="AF303" s="129">
        <f t="shared" si="16"/>
        <v>0</v>
      </c>
      <c r="AG303" s="129">
        <f t="shared" si="16"/>
        <v>0</v>
      </c>
      <c r="AH303" s="129">
        <f t="shared" si="16"/>
        <v>0</v>
      </c>
      <c r="AI303" s="129">
        <f t="shared" si="16"/>
        <v>0</v>
      </c>
      <c r="AJ303" s="129">
        <f t="shared" si="16"/>
        <v>0</v>
      </c>
      <c r="AK303" s="129">
        <f t="shared" si="16"/>
        <v>0</v>
      </c>
    </row>
  </sheetData>
  <sheetProtection algorithmName="SHA-512" hashValue="z0tXal4yQ49az5pqcuUPYuHAqzzAV506XdFCEnOXI4ksLbXZpqF5dnnE6dvMPqBHOPzHkl65ujjQ4T5vH11sjQ==" saltValue="Kx1AmsjBF2cGBKGcFTuMng==" spinCount="100000" sheet="1" objects="1" scenarios="1" selectLockedCells="1" sort="0" autoFilter="0"/>
  <protectedRanges>
    <protectedRange sqref="G1:G301" name="OctEditableRange"/>
    <protectedRange sqref="A1:AN301" name="NovEditableRange"/>
  </protectedRanges>
  <autoFilter ref="A1:AN303" xr:uid="{005A0D7C-6A78-4B0D-8562-E75307F41A08}">
    <sortState xmlns:xlrd2="http://schemas.microsoft.com/office/spreadsheetml/2017/richdata2" ref="A2:AN303">
      <sortCondition ref="A1:A303"/>
    </sortState>
  </autoFilter>
  <conditionalFormatting sqref="H2:AN301 B2:D301">
    <cfRule type="expression" dxfId="39" priority="5">
      <formula>MOD(ROW(),2)</formula>
    </cfRule>
  </conditionalFormatting>
  <conditionalFormatting sqref="E2:E303">
    <cfRule type="expression" dxfId="38" priority="3">
      <formula>MOD(ROW(),2)</formula>
    </cfRule>
  </conditionalFormatting>
  <conditionalFormatting sqref="F2:F303">
    <cfRule type="expression" dxfId="37" priority="2">
      <formula>MOD(ROW(),2)</formula>
    </cfRule>
  </conditionalFormatting>
  <conditionalFormatting sqref="G2:G301">
    <cfRule type="expression" dxfId="36" priority="1">
      <formula>MOD(ROW(),2)</formula>
    </cfRule>
  </conditionalFormatting>
  <dataValidations count="2">
    <dataValidation type="date" allowBlank="1" showInputMessage="1" showErrorMessage="1" error="Please enter a date between 1/1/1990 and 1/1/2015." sqref="F304:G1048576" xr:uid="{81CD16A1-4B1F-4425-A780-FDBFE5A92C28}">
      <formula1>32874</formula1>
      <formula2>42005</formula2>
    </dataValidation>
    <dataValidation type="date" operator="greaterThanOrEqual" allowBlank="1" showInputMessage="1" showErrorMessage="1" error="Please enter a date from this fiscal year" sqref="G302:G303" xr:uid="{F59F1218-5CA2-4C14-88C1-6F4E5FFB5EF0}">
      <formula1>F302</formula1>
    </dataValidation>
  </dataValidations>
  <pageMargins left="0.25" right="0.25" top="0.75" bottom="0.75" header="0.3" footer="0.3"/>
  <pageSetup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E5D7F863-CEC9-4A6B-9A3F-3959F399F263}">
          <x14:formula1>
            <xm:f>dropdown!$A$1:$A$2</xm:f>
          </x14:formula1>
          <xm:sqref>H2:AK301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E7FD5-322B-4384-9C97-047B334E5D41}">
  <sheetPr codeName="Sheet9">
    <tabColor rgb="FF92D050"/>
  </sheetPr>
  <dimension ref="A1:AR303"/>
  <sheetViews>
    <sheetView zoomScaleNormal="100" workbookViewId="0">
      <pane xSplit="7" ySplit="1" topLeftCell="H2" activePane="bottomRight" state="frozen"/>
      <selection pane="topRight" activeCell="H1" sqref="H1"/>
      <selection pane="bottomLeft" activeCell="A2" sqref="A2"/>
      <selection pane="bottomRight" activeCell="H1" sqref="H1"/>
    </sheetView>
  </sheetViews>
  <sheetFormatPr defaultColWidth="9.140625" defaultRowHeight="15" x14ac:dyDescent="0.25"/>
  <cols>
    <col min="1" max="1" width="4.7109375" style="6" customWidth="1"/>
    <col min="2" max="2" width="24" style="5" customWidth="1"/>
    <col min="3" max="3" width="25.42578125" style="5" customWidth="1"/>
    <col min="4" max="4" width="7" style="5" customWidth="1"/>
    <col min="5" max="5" width="10.85546875" style="7" customWidth="1"/>
    <col min="6" max="6" width="15.5703125" style="7" customWidth="1"/>
    <col min="7" max="7" width="15.5703125" style="204" customWidth="1"/>
    <col min="8" max="36" width="6.85546875" style="8" customWidth="1"/>
    <col min="37" max="38" width="6.85546875" style="5" customWidth="1"/>
    <col min="39" max="39" width="13.140625" style="5" bestFit="1" customWidth="1"/>
    <col min="40" max="40" width="12.140625" style="5" bestFit="1" customWidth="1"/>
    <col min="41" max="41" width="15" style="45" customWidth="1"/>
    <col min="42" max="43" width="11.28515625" style="5" customWidth="1"/>
    <col min="44" max="44" width="15.28515625" style="103" customWidth="1"/>
    <col min="45" max="46" width="6.85546875" style="5" customWidth="1"/>
    <col min="47" max="16384" width="9.140625" style="5"/>
  </cols>
  <sheetData>
    <row r="1" spans="1:44" ht="40.5" customHeight="1" x14ac:dyDescent="0.25">
      <c r="A1" s="22" t="s">
        <v>69</v>
      </c>
      <c r="B1" s="22" t="s">
        <v>70</v>
      </c>
      <c r="C1" s="22" t="s">
        <v>71</v>
      </c>
      <c r="D1" s="22" t="s">
        <v>72</v>
      </c>
      <c r="E1" s="137" t="s">
        <v>94</v>
      </c>
      <c r="F1" s="136" t="s">
        <v>95</v>
      </c>
      <c r="G1" s="219" t="s">
        <v>96</v>
      </c>
      <c r="H1" s="195">
        <v>44166</v>
      </c>
      <c r="I1" s="195">
        <v>44167</v>
      </c>
      <c r="J1" s="195">
        <v>44168</v>
      </c>
      <c r="K1" s="195">
        <v>44169</v>
      </c>
      <c r="L1" s="195">
        <v>44170</v>
      </c>
      <c r="M1" s="195">
        <v>44171</v>
      </c>
      <c r="N1" s="195">
        <v>44172</v>
      </c>
      <c r="O1" s="195">
        <v>44173</v>
      </c>
      <c r="P1" s="195">
        <v>44174</v>
      </c>
      <c r="Q1" s="195">
        <v>44175</v>
      </c>
      <c r="R1" s="195">
        <v>44176</v>
      </c>
      <c r="S1" s="195">
        <v>44177</v>
      </c>
      <c r="T1" s="195">
        <v>44178</v>
      </c>
      <c r="U1" s="195">
        <v>44179</v>
      </c>
      <c r="V1" s="195">
        <v>44180</v>
      </c>
      <c r="W1" s="195">
        <v>44181</v>
      </c>
      <c r="X1" s="195">
        <v>44182</v>
      </c>
      <c r="Y1" s="195">
        <v>44183</v>
      </c>
      <c r="Z1" s="195">
        <v>44184</v>
      </c>
      <c r="AA1" s="195">
        <v>44185</v>
      </c>
      <c r="AB1" s="195">
        <v>44186</v>
      </c>
      <c r="AC1" s="195">
        <v>44187</v>
      </c>
      <c r="AD1" s="195">
        <v>44188</v>
      </c>
      <c r="AE1" s="195">
        <v>44189</v>
      </c>
      <c r="AF1" s="195">
        <v>44190</v>
      </c>
      <c r="AG1" s="195">
        <v>44191</v>
      </c>
      <c r="AH1" s="195">
        <v>44192</v>
      </c>
      <c r="AI1" s="195">
        <v>44193</v>
      </c>
      <c r="AJ1" s="195">
        <v>44194</v>
      </c>
      <c r="AK1" s="195">
        <v>44195</v>
      </c>
      <c r="AL1" s="195">
        <v>44196</v>
      </c>
      <c r="AM1" s="10" t="s">
        <v>73</v>
      </c>
      <c r="AN1" s="10" t="s">
        <v>74</v>
      </c>
      <c r="AO1" s="211" t="s">
        <v>75</v>
      </c>
      <c r="AP1" s="211" t="s">
        <v>100</v>
      </c>
      <c r="AQ1" s="211" t="s">
        <v>101</v>
      </c>
      <c r="AR1" s="212" t="s">
        <v>102</v>
      </c>
    </row>
    <row r="2" spans="1:44" x14ac:dyDescent="0.25">
      <c r="A2" s="10">
        <v>1</v>
      </c>
      <c r="B2" s="11">
        <f>VLOOKUP($A2,Table2[[No]:[Date Student Last Attended Program
(mm/dd/yyyy)]],2,FALSE)</f>
        <v>0</v>
      </c>
      <c r="C2" s="11">
        <f>VLOOKUP($A2,Table2[[No]:[Date Student Last Attended Program
(mm/dd/yyyy)]],4,FALSE)</f>
        <v>0</v>
      </c>
      <c r="D2" s="11">
        <f>VLOOKUP($A2,Table2[[No]:[Date Student Last Attended Program
(mm/dd/yyyy)]],14,FALSE)</f>
        <v>0</v>
      </c>
      <c r="E2" s="207">
        <f>VLOOKUP($A2,Table2[[No]:[Date Student Last Attended Program
(mm/dd/yyyy)]],17,FALSE)</f>
        <v>0</v>
      </c>
      <c r="F2" s="207">
        <f>VLOOKUP($A2,Table2[[No]:[Date Student Last Attended Program
(mm/dd/yyyy)]],18,FALSE)</f>
        <v>0</v>
      </c>
      <c r="G2" s="209">
        <f>VLOOKUP($A2,Table2[[#All],[No]:[Which Group Does Student Participate In?
(optional)]],23,FALSE)</f>
        <v>0</v>
      </c>
      <c r="H2" s="29"/>
      <c r="I2" s="29"/>
      <c r="J2" s="29"/>
      <c r="K2" s="29"/>
      <c r="L2" s="29"/>
      <c r="M2" s="29"/>
      <c r="N2" s="29"/>
      <c r="O2" s="29"/>
      <c r="P2" s="29"/>
      <c r="Q2" s="29"/>
      <c r="R2" s="29"/>
      <c r="S2" s="9"/>
      <c r="T2" s="9"/>
      <c r="U2" s="9"/>
      <c r="V2" s="9"/>
      <c r="W2" s="9"/>
      <c r="X2" s="9"/>
      <c r="Y2" s="9"/>
      <c r="Z2" s="9"/>
      <c r="AA2" s="9"/>
      <c r="AB2" s="9"/>
      <c r="AC2" s="9"/>
      <c r="AD2" s="9"/>
      <c r="AE2" s="9"/>
      <c r="AF2" s="9"/>
      <c r="AG2" s="9"/>
      <c r="AH2" s="9"/>
      <c r="AI2" s="9"/>
      <c r="AJ2" s="9"/>
      <c r="AK2" s="9"/>
      <c r="AL2" s="52"/>
      <c r="AM2" s="11">
        <f t="shared" ref="AM2:AM65" si="0">COUNTIF(H2:AL2,"1")</f>
        <v>0</v>
      </c>
      <c r="AN2" s="11">
        <f t="shared" ref="AN2:AN65" si="1">COUNTIFS(H2:AL2,"1")+COUNTIF(H2:AL2,"0")</f>
        <v>0</v>
      </c>
      <c r="AO2" s="47" t="e">
        <f t="shared" ref="AO2:AO65" si="2">AM2/AN2</f>
        <v>#DIV/0!</v>
      </c>
      <c r="AP2" s="11">
        <f>SUM(VLOOKUP(A2,OCT!$A$2:$AM$301,39,FALSE), VLOOKUP(A2,NOV!$A$2:$AL$301,38,FALSE), VLOOKUP(A2,DEC!$A$2:$AM$301,39,FALSE))</f>
        <v>0</v>
      </c>
      <c r="AQ2" s="11">
        <f>SUM(VLOOKUP(A2,OCT!$A$2:$AN$301,40,FALSE), VLOOKUP(A2,NOV!$A$2:$AM$301,39,FALSE), VLOOKUP(A2,DEC!$A$2:$AN$301,40,FALSE))</f>
        <v>0</v>
      </c>
      <c r="AR2" s="125" t="e">
        <f t="shared" ref="AR2:AR65" si="3">AP2/AQ2</f>
        <v>#DIV/0!</v>
      </c>
    </row>
    <row r="3" spans="1:44" x14ac:dyDescent="0.25">
      <c r="A3" s="10">
        <v>2</v>
      </c>
      <c r="B3" s="11">
        <f>VLOOKUP($A3,Table2[[No]:[Date Student Last Attended Program
(mm/dd/yyyy)]],2,FALSE)</f>
        <v>0</v>
      </c>
      <c r="C3" s="11">
        <f>VLOOKUP($A3,Table2[[No]:[Date Student Last Attended Program
(mm/dd/yyyy)]],4,FALSE)</f>
        <v>0</v>
      </c>
      <c r="D3" s="11">
        <f>VLOOKUP($A3,Table2[[No]:[Date Student Last Attended Program
(mm/dd/yyyy)]],14,FALSE)</f>
        <v>0</v>
      </c>
      <c r="E3" s="207">
        <f>VLOOKUP($A3,Table2[[No]:[Date Student Last Attended Program
(mm/dd/yyyy)]],17,FALSE)</f>
        <v>0</v>
      </c>
      <c r="F3" s="207">
        <f>VLOOKUP($A3,Table2[[No]:[Date Student Last Attended Program
(mm/dd/yyyy)]],18,FALSE)</f>
        <v>0</v>
      </c>
      <c r="G3" s="209">
        <f>VLOOKUP($A3,Table2[[#All],[No]:[Which Group Does Student Participate In?
(optional)]],23,FALSE)</f>
        <v>0</v>
      </c>
      <c r="H3" s="29"/>
      <c r="I3" s="29"/>
      <c r="J3" s="29"/>
      <c r="K3" s="29"/>
      <c r="L3" s="29"/>
      <c r="M3" s="29"/>
      <c r="N3" s="29"/>
      <c r="O3" s="29"/>
      <c r="P3" s="29"/>
      <c r="Q3" s="29"/>
      <c r="R3" s="29"/>
      <c r="S3" s="9"/>
      <c r="T3" s="9"/>
      <c r="U3" s="9"/>
      <c r="V3" s="9"/>
      <c r="W3" s="9"/>
      <c r="X3" s="9"/>
      <c r="Y3" s="9"/>
      <c r="Z3" s="9"/>
      <c r="AA3" s="9"/>
      <c r="AB3" s="9"/>
      <c r="AC3" s="9"/>
      <c r="AD3" s="9"/>
      <c r="AE3" s="9"/>
      <c r="AF3" s="9"/>
      <c r="AG3" s="9"/>
      <c r="AH3" s="9"/>
      <c r="AI3" s="9"/>
      <c r="AJ3" s="9"/>
      <c r="AK3" s="9"/>
      <c r="AL3" s="9"/>
      <c r="AM3" s="11">
        <f t="shared" si="0"/>
        <v>0</v>
      </c>
      <c r="AN3" s="11">
        <f t="shared" si="1"/>
        <v>0</v>
      </c>
      <c r="AO3" s="47" t="e">
        <f t="shared" si="2"/>
        <v>#DIV/0!</v>
      </c>
      <c r="AP3" s="11">
        <f>SUM(VLOOKUP(A3,OCT!$A$2:$AM$301,39,FALSE), VLOOKUP(A3,NOV!$A$2:$AL$301,38,FALSE), VLOOKUP(A3,DEC!$A$2:$AM$301,39,FALSE))</f>
        <v>0</v>
      </c>
      <c r="AQ3" s="11">
        <f>SUM(VLOOKUP(A3,OCT!$A$2:$AN$301,40,FALSE), VLOOKUP(A3,NOV!$A$2:$AM$301,39,FALSE), VLOOKUP(A3,DEC!$A$2:$AN$301,40,FALSE))</f>
        <v>0</v>
      </c>
      <c r="AR3" s="125" t="e">
        <f t="shared" si="3"/>
        <v>#DIV/0!</v>
      </c>
    </row>
    <row r="4" spans="1:44" x14ac:dyDescent="0.25">
      <c r="A4" s="10">
        <v>3</v>
      </c>
      <c r="B4" s="11">
        <f>VLOOKUP($A4,Table2[[No]:[Date Student Last Attended Program
(mm/dd/yyyy)]],2,FALSE)</f>
        <v>0</v>
      </c>
      <c r="C4" s="11">
        <f>VLOOKUP($A4,Table2[[No]:[Date Student Last Attended Program
(mm/dd/yyyy)]],4,FALSE)</f>
        <v>0</v>
      </c>
      <c r="D4" s="11">
        <f>VLOOKUP($A4,Table2[[No]:[Date Student Last Attended Program
(mm/dd/yyyy)]],14,FALSE)</f>
        <v>0</v>
      </c>
      <c r="E4" s="207">
        <f>VLOOKUP($A4,Table2[[No]:[Date Student Last Attended Program
(mm/dd/yyyy)]],17,FALSE)</f>
        <v>0</v>
      </c>
      <c r="F4" s="207">
        <f>VLOOKUP($A4,Table2[[No]:[Date Student Last Attended Program
(mm/dd/yyyy)]],18,FALSE)</f>
        <v>0</v>
      </c>
      <c r="G4" s="209">
        <f>VLOOKUP($A4,Table2[[#All],[No]:[Which Group Does Student Participate In?
(optional)]],23,FALSE)</f>
        <v>0</v>
      </c>
      <c r="H4" s="29"/>
      <c r="I4" s="29"/>
      <c r="J4" s="29"/>
      <c r="K4" s="29"/>
      <c r="L4" s="29"/>
      <c r="M4" s="29"/>
      <c r="N4" s="29"/>
      <c r="O4" s="29"/>
      <c r="P4" s="29"/>
      <c r="Q4" s="29"/>
      <c r="R4" s="29"/>
      <c r="S4" s="9"/>
      <c r="T4" s="9"/>
      <c r="U4" s="9"/>
      <c r="V4" s="9"/>
      <c r="W4" s="9"/>
      <c r="X4" s="9"/>
      <c r="Y4" s="9"/>
      <c r="Z4" s="9"/>
      <c r="AA4" s="9"/>
      <c r="AB4" s="9"/>
      <c r="AC4" s="9"/>
      <c r="AD4" s="9"/>
      <c r="AE4" s="9"/>
      <c r="AF4" s="9"/>
      <c r="AG4" s="9"/>
      <c r="AH4" s="9"/>
      <c r="AI4" s="9"/>
      <c r="AJ4" s="9"/>
      <c r="AK4" s="9"/>
      <c r="AL4" s="9"/>
      <c r="AM4" s="11">
        <f t="shared" si="0"/>
        <v>0</v>
      </c>
      <c r="AN4" s="11">
        <f t="shared" si="1"/>
        <v>0</v>
      </c>
      <c r="AO4" s="47" t="e">
        <f t="shared" si="2"/>
        <v>#DIV/0!</v>
      </c>
      <c r="AP4" s="11">
        <f>SUM(VLOOKUP(A4,OCT!$A$2:$AM$301,39,FALSE), VLOOKUP(A4,NOV!$A$2:$AL$301,38,FALSE), VLOOKUP(A4,DEC!$A$2:$AM$301,39,FALSE))</f>
        <v>0</v>
      </c>
      <c r="AQ4" s="11">
        <f>SUM(VLOOKUP(A4,OCT!$A$2:$AN$301,40,FALSE), VLOOKUP(A4,NOV!$A$2:$AM$301,39,FALSE), VLOOKUP(A4,DEC!$A$2:$AN$301,40,FALSE))</f>
        <v>0</v>
      </c>
      <c r="AR4" s="125" t="e">
        <f t="shared" si="3"/>
        <v>#DIV/0!</v>
      </c>
    </row>
    <row r="5" spans="1:44" x14ac:dyDescent="0.25">
      <c r="A5" s="10">
        <v>4</v>
      </c>
      <c r="B5" s="11">
        <f>VLOOKUP($A5,Table2[[No]:[Date Student Last Attended Program
(mm/dd/yyyy)]],2,FALSE)</f>
        <v>0</v>
      </c>
      <c r="C5" s="11">
        <f>VLOOKUP($A5,Table2[[No]:[Date Student Last Attended Program
(mm/dd/yyyy)]],4,FALSE)</f>
        <v>0</v>
      </c>
      <c r="D5" s="11">
        <f>VLOOKUP($A5,Table2[[No]:[Date Student Last Attended Program
(mm/dd/yyyy)]],14,FALSE)</f>
        <v>0</v>
      </c>
      <c r="E5" s="207">
        <f>VLOOKUP($A5,Table2[[No]:[Date Student Last Attended Program
(mm/dd/yyyy)]],17,FALSE)</f>
        <v>0</v>
      </c>
      <c r="F5" s="207">
        <f>VLOOKUP($A5,Table2[[No]:[Date Student Last Attended Program
(mm/dd/yyyy)]],18,FALSE)</f>
        <v>0</v>
      </c>
      <c r="G5" s="209">
        <f>VLOOKUP($A5,Table2[[#All],[No]:[Which Group Does Student Participate In?
(optional)]],23,FALSE)</f>
        <v>0</v>
      </c>
      <c r="H5" s="29"/>
      <c r="I5" s="29"/>
      <c r="J5" s="29"/>
      <c r="K5" s="29"/>
      <c r="L5" s="29"/>
      <c r="M5" s="29"/>
      <c r="N5" s="29"/>
      <c r="O5" s="29"/>
      <c r="P5" s="29"/>
      <c r="Q5" s="29"/>
      <c r="R5" s="29"/>
      <c r="S5" s="9"/>
      <c r="T5" s="9"/>
      <c r="U5" s="9"/>
      <c r="V5" s="9"/>
      <c r="W5" s="9"/>
      <c r="X5" s="9"/>
      <c r="Y5" s="9"/>
      <c r="Z5" s="9"/>
      <c r="AA5" s="9"/>
      <c r="AB5" s="9"/>
      <c r="AC5" s="9"/>
      <c r="AD5" s="9"/>
      <c r="AE5" s="9"/>
      <c r="AF5" s="9"/>
      <c r="AG5" s="9"/>
      <c r="AH5" s="9"/>
      <c r="AI5" s="9"/>
      <c r="AJ5" s="9"/>
      <c r="AK5" s="9"/>
      <c r="AL5" s="9"/>
      <c r="AM5" s="11">
        <f t="shared" si="0"/>
        <v>0</v>
      </c>
      <c r="AN5" s="11">
        <f t="shared" si="1"/>
        <v>0</v>
      </c>
      <c r="AO5" s="47" t="e">
        <f t="shared" si="2"/>
        <v>#DIV/0!</v>
      </c>
      <c r="AP5" s="11">
        <f>SUM(VLOOKUP(A5,OCT!$A$2:$AM$301,39,FALSE), VLOOKUP(A5,NOV!$A$2:$AL$301,38,FALSE), VLOOKUP(A5,DEC!$A$2:$AM$301,39,FALSE))</f>
        <v>0</v>
      </c>
      <c r="AQ5" s="11">
        <f>SUM(VLOOKUP(A5,OCT!$A$2:$AN$301,40,FALSE), VLOOKUP(A5,NOV!$A$2:$AM$301,39,FALSE), VLOOKUP(A5,DEC!$A$2:$AN$301,40,FALSE))</f>
        <v>0</v>
      </c>
      <c r="AR5" s="125" t="e">
        <f t="shared" si="3"/>
        <v>#DIV/0!</v>
      </c>
    </row>
    <row r="6" spans="1:44" x14ac:dyDescent="0.25">
      <c r="A6" s="10">
        <v>5</v>
      </c>
      <c r="B6" s="11">
        <f>VLOOKUP($A6,Table2[[No]:[Date Student Last Attended Program
(mm/dd/yyyy)]],2,FALSE)</f>
        <v>0</v>
      </c>
      <c r="C6" s="11">
        <f>VLOOKUP($A6,Table2[[No]:[Date Student Last Attended Program
(mm/dd/yyyy)]],4,FALSE)</f>
        <v>0</v>
      </c>
      <c r="D6" s="11">
        <f>VLOOKUP($A6,Table2[[No]:[Date Student Last Attended Program
(mm/dd/yyyy)]],14,FALSE)</f>
        <v>0</v>
      </c>
      <c r="E6" s="207">
        <f>VLOOKUP($A6,Table2[[No]:[Date Student Last Attended Program
(mm/dd/yyyy)]],17,FALSE)</f>
        <v>0</v>
      </c>
      <c r="F6" s="207">
        <f>VLOOKUP($A6,Table2[[No]:[Date Student Last Attended Program
(mm/dd/yyyy)]],18,FALSE)</f>
        <v>0</v>
      </c>
      <c r="G6" s="209">
        <f>VLOOKUP($A6,Table2[[#All],[No]:[Which Group Does Student Participate In?
(optional)]],23,FALSE)</f>
        <v>0</v>
      </c>
      <c r="H6" s="29"/>
      <c r="I6" s="29"/>
      <c r="J6" s="29"/>
      <c r="K6" s="29"/>
      <c r="L6" s="29"/>
      <c r="M6" s="29"/>
      <c r="N6" s="29"/>
      <c r="O6" s="29"/>
      <c r="P6" s="29"/>
      <c r="Q6" s="29"/>
      <c r="R6" s="29"/>
      <c r="S6" s="9"/>
      <c r="T6" s="9"/>
      <c r="U6" s="9"/>
      <c r="V6" s="9"/>
      <c r="W6" s="9"/>
      <c r="X6" s="9"/>
      <c r="Y6" s="9"/>
      <c r="Z6" s="9"/>
      <c r="AA6" s="9"/>
      <c r="AB6" s="9"/>
      <c r="AC6" s="9"/>
      <c r="AD6" s="9"/>
      <c r="AE6" s="9"/>
      <c r="AF6" s="9"/>
      <c r="AG6" s="9"/>
      <c r="AH6" s="9"/>
      <c r="AI6" s="9"/>
      <c r="AJ6" s="9"/>
      <c r="AK6" s="9"/>
      <c r="AL6" s="9"/>
      <c r="AM6" s="11">
        <f t="shared" si="0"/>
        <v>0</v>
      </c>
      <c r="AN6" s="11">
        <f t="shared" si="1"/>
        <v>0</v>
      </c>
      <c r="AO6" s="47" t="e">
        <f t="shared" si="2"/>
        <v>#DIV/0!</v>
      </c>
      <c r="AP6" s="11">
        <f>SUM(VLOOKUP(A6,OCT!$A$2:$AM$301,39,FALSE), VLOOKUP(A6,NOV!$A$2:$AL$301,38,FALSE), VLOOKUP(A6,DEC!$A$2:$AM$301,39,FALSE))</f>
        <v>0</v>
      </c>
      <c r="AQ6" s="11">
        <f>SUM(VLOOKUP(A6,OCT!$A$2:$AN$301,40,FALSE), VLOOKUP(A6,NOV!$A$2:$AM$301,39,FALSE), VLOOKUP(A6,DEC!$A$2:$AN$301,40,FALSE))</f>
        <v>0</v>
      </c>
      <c r="AR6" s="125" t="e">
        <f t="shared" si="3"/>
        <v>#DIV/0!</v>
      </c>
    </row>
    <row r="7" spans="1:44" x14ac:dyDescent="0.25">
      <c r="A7" s="10">
        <v>6</v>
      </c>
      <c r="B7" s="11">
        <f>VLOOKUP($A7,Table2[[No]:[Date Student Last Attended Program
(mm/dd/yyyy)]],2,FALSE)</f>
        <v>0</v>
      </c>
      <c r="C7" s="11">
        <f>VLOOKUP($A7,Table2[[No]:[Date Student Last Attended Program
(mm/dd/yyyy)]],4,FALSE)</f>
        <v>0</v>
      </c>
      <c r="D7" s="11">
        <f>VLOOKUP($A7,Table2[[No]:[Date Student Last Attended Program
(mm/dd/yyyy)]],14,FALSE)</f>
        <v>0</v>
      </c>
      <c r="E7" s="207">
        <f>VLOOKUP($A7,Table2[[No]:[Date Student Last Attended Program
(mm/dd/yyyy)]],17,FALSE)</f>
        <v>0</v>
      </c>
      <c r="F7" s="207">
        <f>VLOOKUP($A7,Table2[[No]:[Date Student Last Attended Program
(mm/dd/yyyy)]],18,FALSE)</f>
        <v>0</v>
      </c>
      <c r="G7" s="209">
        <f>VLOOKUP($A7,Table2[[#All],[No]:[Which Group Does Student Participate In?
(optional)]],23,FALSE)</f>
        <v>0</v>
      </c>
      <c r="H7" s="29"/>
      <c r="I7" s="29"/>
      <c r="J7" s="29"/>
      <c r="K7" s="29"/>
      <c r="L7" s="29"/>
      <c r="M7" s="29"/>
      <c r="N7" s="29"/>
      <c r="O7" s="29"/>
      <c r="P7" s="29"/>
      <c r="Q7" s="29"/>
      <c r="R7" s="29"/>
      <c r="S7" s="9"/>
      <c r="T7" s="9"/>
      <c r="U7" s="9"/>
      <c r="V7" s="9"/>
      <c r="W7" s="9"/>
      <c r="X7" s="9"/>
      <c r="Y7" s="9"/>
      <c r="Z7" s="9"/>
      <c r="AA7" s="9"/>
      <c r="AB7" s="9"/>
      <c r="AC7" s="9"/>
      <c r="AD7" s="9"/>
      <c r="AE7" s="9"/>
      <c r="AF7" s="9"/>
      <c r="AG7" s="9"/>
      <c r="AH7" s="9"/>
      <c r="AI7" s="9"/>
      <c r="AJ7" s="9"/>
      <c r="AK7" s="9"/>
      <c r="AL7" s="9"/>
      <c r="AM7" s="11">
        <f t="shared" si="0"/>
        <v>0</v>
      </c>
      <c r="AN7" s="11">
        <f t="shared" si="1"/>
        <v>0</v>
      </c>
      <c r="AO7" s="47" t="e">
        <f t="shared" si="2"/>
        <v>#DIV/0!</v>
      </c>
      <c r="AP7" s="11">
        <f>SUM(VLOOKUP(A7,OCT!$A$2:$AM$301,39,FALSE), VLOOKUP(A7,NOV!$A$2:$AL$301,38,FALSE), VLOOKUP(A7,DEC!$A$2:$AM$301,39,FALSE))</f>
        <v>0</v>
      </c>
      <c r="AQ7" s="11">
        <f>SUM(VLOOKUP(A7,OCT!$A$2:$AN$301,40,FALSE), VLOOKUP(A7,NOV!$A$2:$AM$301,39,FALSE), VLOOKUP(A7,DEC!$A$2:$AN$301,40,FALSE))</f>
        <v>0</v>
      </c>
      <c r="AR7" s="125" t="e">
        <f t="shared" si="3"/>
        <v>#DIV/0!</v>
      </c>
    </row>
    <row r="8" spans="1:44" x14ac:dyDescent="0.25">
      <c r="A8" s="10">
        <v>7</v>
      </c>
      <c r="B8" s="11">
        <f>VLOOKUP($A8,Table2[[No]:[Date Student Last Attended Program
(mm/dd/yyyy)]],2,FALSE)</f>
        <v>0</v>
      </c>
      <c r="C8" s="11">
        <f>VLOOKUP($A8,Table2[[No]:[Date Student Last Attended Program
(mm/dd/yyyy)]],4,FALSE)</f>
        <v>0</v>
      </c>
      <c r="D8" s="11">
        <f>VLOOKUP($A8,Table2[[No]:[Date Student Last Attended Program
(mm/dd/yyyy)]],14,FALSE)</f>
        <v>0</v>
      </c>
      <c r="E8" s="207">
        <f>VLOOKUP($A8,Table2[[No]:[Date Student Last Attended Program
(mm/dd/yyyy)]],17,FALSE)</f>
        <v>0</v>
      </c>
      <c r="F8" s="207">
        <f>VLOOKUP($A8,Table2[[No]:[Date Student Last Attended Program
(mm/dd/yyyy)]],18,FALSE)</f>
        <v>0</v>
      </c>
      <c r="G8" s="209">
        <f>VLOOKUP($A8,Table2[[#All],[No]:[Which Group Does Student Participate In?
(optional)]],23,FALSE)</f>
        <v>0</v>
      </c>
      <c r="H8" s="29"/>
      <c r="I8" s="29"/>
      <c r="J8" s="29"/>
      <c r="K8" s="29"/>
      <c r="L8" s="29"/>
      <c r="M8" s="29"/>
      <c r="N8" s="29"/>
      <c r="O8" s="29"/>
      <c r="P8" s="29"/>
      <c r="Q8" s="29"/>
      <c r="R8" s="29"/>
      <c r="S8" s="9"/>
      <c r="T8" s="9"/>
      <c r="U8" s="9"/>
      <c r="V8" s="9"/>
      <c r="W8" s="9"/>
      <c r="X8" s="9"/>
      <c r="Y8" s="9"/>
      <c r="Z8" s="9"/>
      <c r="AA8" s="9"/>
      <c r="AB8" s="9"/>
      <c r="AC8" s="9"/>
      <c r="AD8" s="9"/>
      <c r="AE8" s="9"/>
      <c r="AF8" s="9"/>
      <c r="AG8" s="9"/>
      <c r="AH8" s="9"/>
      <c r="AI8" s="9"/>
      <c r="AJ8" s="9"/>
      <c r="AK8" s="9"/>
      <c r="AL8" s="9"/>
      <c r="AM8" s="11">
        <f t="shared" si="0"/>
        <v>0</v>
      </c>
      <c r="AN8" s="11">
        <f t="shared" si="1"/>
        <v>0</v>
      </c>
      <c r="AO8" s="47" t="e">
        <f t="shared" si="2"/>
        <v>#DIV/0!</v>
      </c>
      <c r="AP8" s="11">
        <f>SUM(VLOOKUP(A8,OCT!$A$2:$AM$301,39,FALSE), VLOOKUP(A8,NOV!$A$2:$AL$301,38,FALSE), VLOOKUP(A8,DEC!$A$2:$AM$301,39,FALSE))</f>
        <v>0</v>
      </c>
      <c r="AQ8" s="11">
        <f>SUM(VLOOKUP(A8,OCT!$A$2:$AN$301,40,FALSE), VLOOKUP(A8,NOV!$A$2:$AM$301,39,FALSE), VLOOKUP(A8,DEC!$A$2:$AN$301,40,FALSE))</f>
        <v>0</v>
      </c>
      <c r="AR8" s="125" t="e">
        <f t="shared" si="3"/>
        <v>#DIV/0!</v>
      </c>
    </row>
    <row r="9" spans="1:44" x14ac:dyDescent="0.25">
      <c r="A9" s="10">
        <v>8</v>
      </c>
      <c r="B9" s="11">
        <f>VLOOKUP($A9,Table2[[No]:[Date Student Last Attended Program
(mm/dd/yyyy)]],2,FALSE)</f>
        <v>0</v>
      </c>
      <c r="C9" s="11">
        <f>VLOOKUP($A9,Table2[[No]:[Date Student Last Attended Program
(mm/dd/yyyy)]],4,FALSE)</f>
        <v>0</v>
      </c>
      <c r="D9" s="11">
        <f>VLOOKUP($A9,Table2[[No]:[Date Student Last Attended Program
(mm/dd/yyyy)]],14,FALSE)</f>
        <v>0</v>
      </c>
      <c r="E9" s="207">
        <f>VLOOKUP($A9,Table2[[No]:[Date Student Last Attended Program
(mm/dd/yyyy)]],17,FALSE)</f>
        <v>0</v>
      </c>
      <c r="F9" s="207">
        <f>VLOOKUP($A9,Table2[[No]:[Date Student Last Attended Program
(mm/dd/yyyy)]],18,FALSE)</f>
        <v>0</v>
      </c>
      <c r="G9" s="209">
        <f>VLOOKUP($A9,Table2[[#All],[No]:[Which Group Does Student Participate In?
(optional)]],23,FALSE)</f>
        <v>0</v>
      </c>
      <c r="H9" s="29"/>
      <c r="I9" s="29"/>
      <c r="J9" s="29"/>
      <c r="K9" s="29"/>
      <c r="L9" s="29"/>
      <c r="M9" s="29"/>
      <c r="N9" s="29"/>
      <c r="O9" s="29"/>
      <c r="P9" s="29"/>
      <c r="Q9" s="29"/>
      <c r="R9" s="29"/>
      <c r="S9" s="9"/>
      <c r="T9" s="9"/>
      <c r="U9" s="9"/>
      <c r="V9" s="9"/>
      <c r="W9" s="9"/>
      <c r="X9" s="9"/>
      <c r="Y9" s="9"/>
      <c r="Z9" s="9"/>
      <c r="AA9" s="9"/>
      <c r="AB9" s="9"/>
      <c r="AC9" s="9"/>
      <c r="AD9" s="9"/>
      <c r="AE9" s="9"/>
      <c r="AF9" s="9"/>
      <c r="AG9" s="9"/>
      <c r="AH9" s="9"/>
      <c r="AI9" s="9"/>
      <c r="AJ9" s="9"/>
      <c r="AK9" s="9"/>
      <c r="AL9" s="9"/>
      <c r="AM9" s="11">
        <f t="shared" si="0"/>
        <v>0</v>
      </c>
      <c r="AN9" s="11">
        <f t="shared" si="1"/>
        <v>0</v>
      </c>
      <c r="AO9" s="47" t="e">
        <f t="shared" si="2"/>
        <v>#DIV/0!</v>
      </c>
      <c r="AP9" s="11">
        <f>SUM(VLOOKUP(A9,OCT!$A$2:$AM$301,39,FALSE), VLOOKUP(A9,NOV!$A$2:$AL$301,38,FALSE), VLOOKUP(A9,DEC!$A$2:$AM$301,39,FALSE))</f>
        <v>0</v>
      </c>
      <c r="AQ9" s="11">
        <f>SUM(VLOOKUP(A9,OCT!$A$2:$AN$301,40,FALSE), VLOOKUP(A9,NOV!$A$2:$AM$301,39,FALSE), VLOOKUP(A9,DEC!$A$2:$AN$301,40,FALSE))</f>
        <v>0</v>
      </c>
      <c r="AR9" s="125" t="e">
        <f t="shared" si="3"/>
        <v>#DIV/0!</v>
      </c>
    </row>
    <row r="10" spans="1:44" x14ac:dyDescent="0.25">
      <c r="A10" s="10">
        <v>9</v>
      </c>
      <c r="B10" s="11">
        <f>VLOOKUP($A10,Table2[[No]:[Date Student Last Attended Program
(mm/dd/yyyy)]],2,FALSE)</f>
        <v>0</v>
      </c>
      <c r="C10" s="11">
        <f>VLOOKUP($A10,Table2[[No]:[Date Student Last Attended Program
(mm/dd/yyyy)]],4,FALSE)</f>
        <v>0</v>
      </c>
      <c r="D10" s="11">
        <f>VLOOKUP($A10,Table2[[No]:[Date Student Last Attended Program
(mm/dd/yyyy)]],14,FALSE)</f>
        <v>0</v>
      </c>
      <c r="E10" s="207">
        <f>VLOOKUP($A10,Table2[[No]:[Date Student Last Attended Program
(mm/dd/yyyy)]],17,FALSE)</f>
        <v>0</v>
      </c>
      <c r="F10" s="207">
        <f>VLOOKUP($A10,Table2[[No]:[Date Student Last Attended Program
(mm/dd/yyyy)]],18,FALSE)</f>
        <v>0</v>
      </c>
      <c r="G10" s="209">
        <f>VLOOKUP($A10,Table2[[#All],[No]:[Which Group Does Student Participate In?
(optional)]],23,FALSE)</f>
        <v>0</v>
      </c>
      <c r="H10" s="29"/>
      <c r="I10" s="29"/>
      <c r="J10" s="29"/>
      <c r="K10" s="29"/>
      <c r="L10" s="29"/>
      <c r="M10" s="29"/>
      <c r="N10" s="29"/>
      <c r="O10" s="29"/>
      <c r="P10" s="29"/>
      <c r="Q10" s="29"/>
      <c r="R10" s="29"/>
      <c r="S10" s="9"/>
      <c r="T10" s="9"/>
      <c r="U10" s="9"/>
      <c r="V10" s="9"/>
      <c r="W10" s="9"/>
      <c r="X10" s="9"/>
      <c r="Y10" s="9"/>
      <c r="Z10" s="9"/>
      <c r="AA10" s="9"/>
      <c r="AB10" s="9"/>
      <c r="AC10" s="9"/>
      <c r="AD10" s="9"/>
      <c r="AE10" s="9"/>
      <c r="AF10" s="9"/>
      <c r="AG10" s="9"/>
      <c r="AH10" s="9"/>
      <c r="AI10" s="9"/>
      <c r="AJ10" s="9"/>
      <c r="AK10" s="9"/>
      <c r="AL10" s="9"/>
      <c r="AM10" s="11">
        <f t="shared" si="0"/>
        <v>0</v>
      </c>
      <c r="AN10" s="11">
        <f t="shared" si="1"/>
        <v>0</v>
      </c>
      <c r="AO10" s="47" t="e">
        <f t="shared" si="2"/>
        <v>#DIV/0!</v>
      </c>
      <c r="AP10" s="11">
        <f>SUM(VLOOKUP(A10,OCT!$A$2:$AM$301,39,FALSE), VLOOKUP(A10,NOV!$A$2:$AL$301,38,FALSE), VLOOKUP(A10,DEC!$A$2:$AM$301,39,FALSE))</f>
        <v>0</v>
      </c>
      <c r="AQ10" s="11">
        <f>SUM(VLOOKUP(A10,OCT!$A$2:$AN$301,40,FALSE), VLOOKUP(A10,NOV!$A$2:$AM$301,39,FALSE), VLOOKUP(A10,DEC!$A$2:$AN$301,40,FALSE))</f>
        <v>0</v>
      </c>
      <c r="AR10" s="125" t="e">
        <f t="shared" si="3"/>
        <v>#DIV/0!</v>
      </c>
    </row>
    <row r="11" spans="1:44" x14ac:dyDescent="0.25">
      <c r="A11" s="10">
        <v>10</v>
      </c>
      <c r="B11" s="11">
        <f>VLOOKUP($A11,Table2[[No]:[Date Student Last Attended Program
(mm/dd/yyyy)]],2,FALSE)</f>
        <v>0</v>
      </c>
      <c r="C11" s="11">
        <f>VLOOKUP($A11,Table2[[No]:[Date Student Last Attended Program
(mm/dd/yyyy)]],4,FALSE)</f>
        <v>0</v>
      </c>
      <c r="D11" s="11">
        <f>VLOOKUP($A11,Table2[[No]:[Date Student Last Attended Program
(mm/dd/yyyy)]],14,FALSE)</f>
        <v>0</v>
      </c>
      <c r="E11" s="207">
        <f>VLOOKUP($A11,Table2[[No]:[Date Student Last Attended Program
(mm/dd/yyyy)]],17,FALSE)</f>
        <v>0</v>
      </c>
      <c r="F11" s="207">
        <f>VLOOKUP($A11,Table2[[No]:[Date Student Last Attended Program
(mm/dd/yyyy)]],18,FALSE)</f>
        <v>0</v>
      </c>
      <c r="G11" s="209">
        <f>VLOOKUP($A11,Table2[[#All],[No]:[Which Group Does Student Participate In?
(optional)]],23,FALSE)</f>
        <v>0</v>
      </c>
      <c r="H11" s="29"/>
      <c r="I11" s="29"/>
      <c r="J11" s="29"/>
      <c r="K11" s="29"/>
      <c r="L11" s="29"/>
      <c r="M11" s="29"/>
      <c r="N11" s="29"/>
      <c r="O11" s="29"/>
      <c r="P11" s="29"/>
      <c r="Q11" s="29"/>
      <c r="R11" s="29"/>
      <c r="S11" s="9"/>
      <c r="T11" s="9"/>
      <c r="U11" s="9"/>
      <c r="V11" s="9"/>
      <c r="W11" s="9"/>
      <c r="X11" s="9"/>
      <c r="Y11" s="9"/>
      <c r="Z11" s="9"/>
      <c r="AA11" s="9"/>
      <c r="AB11" s="9"/>
      <c r="AC11" s="9"/>
      <c r="AD11" s="9"/>
      <c r="AE11" s="9"/>
      <c r="AF11" s="9"/>
      <c r="AG11" s="9"/>
      <c r="AH11" s="9"/>
      <c r="AI11" s="9"/>
      <c r="AJ11" s="9"/>
      <c r="AK11" s="9"/>
      <c r="AL11" s="9"/>
      <c r="AM11" s="11">
        <f t="shared" si="0"/>
        <v>0</v>
      </c>
      <c r="AN11" s="11">
        <f t="shared" si="1"/>
        <v>0</v>
      </c>
      <c r="AO11" s="47" t="e">
        <f t="shared" si="2"/>
        <v>#DIV/0!</v>
      </c>
      <c r="AP11" s="11">
        <f>SUM(VLOOKUP(A11,OCT!$A$2:$AM$301,39,FALSE), VLOOKUP(A11,NOV!$A$2:$AL$301,38,FALSE), VLOOKUP(A11,DEC!$A$2:$AM$301,39,FALSE))</f>
        <v>0</v>
      </c>
      <c r="AQ11" s="11">
        <f>SUM(VLOOKUP(A11,OCT!$A$2:$AN$301,40,FALSE), VLOOKUP(A11,NOV!$A$2:$AM$301,39,FALSE), VLOOKUP(A11,DEC!$A$2:$AN$301,40,FALSE))</f>
        <v>0</v>
      </c>
      <c r="AR11" s="125" t="e">
        <f t="shared" si="3"/>
        <v>#DIV/0!</v>
      </c>
    </row>
    <row r="12" spans="1:44" x14ac:dyDescent="0.25">
      <c r="A12" s="10">
        <v>11</v>
      </c>
      <c r="B12" s="11">
        <f>VLOOKUP($A12,Table2[[No]:[Date Student Last Attended Program
(mm/dd/yyyy)]],2,FALSE)</f>
        <v>0</v>
      </c>
      <c r="C12" s="11">
        <f>VLOOKUP($A12,Table2[[No]:[Date Student Last Attended Program
(mm/dd/yyyy)]],4,FALSE)</f>
        <v>0</v>
      </c>
      <c r="D12" s="11">
        <f>VLOOKUP($A12,Table2[[No]:[Date Student Last Attended Program
(mm/dd/yyyy)]],14,FALSE)</f>
        <v>0</v>
      </c>
      <c r="E12" s="207">
        <f>VLOOKUP($A12,Table2[[No]:[Date Student Last Attended Program
(mm/dd/yyyy)]],17,FALSE)</f>
        <v>0</v>
      </c>
      <c r="F12" s="207">
        <f>VLOOKUP($A12,Table2[[No]:[Date Student Last Attended Program
(mm/dd/yyyy)]],18,FALSE)</f>
        <v>0</v>
      </c>
      <c r="G12" s="209">
        <f>VLOOKUP($A12,Table2[[#All],[No]:[Which Group Does Student Participate In?
(optional)]],23,FALSE)</f>
        <v>0</v>
      </c>
      <c r="H12" s="29"/>
      <c r="I12" s="29"/>
      <c r="J12" s="29"/>
      <c r="K12" s="29"/>
      <c r="L12" s="29"/>
      <c r="M12" s="29"/>
      <c r="N12" s="29"/>
      <c r="O12" s="29"/>
      <c r="P12" s="29"/>
      <c r="Q12" s="29"/>
      <c r="R12" s="29"/>
      <c r="S12" s="9"/>
      <c r="T12" s="9"/>
      <c r="U12" s="9"/>
      <c r="V12" s="9"/>
      <c r="W12" s="9"/>
      <c r="X12" s="9"/>
      <c r="Y12" s="9"/>
      <c r="Z12" s="9"/>
      <c r="AA12" s="9"/>
      <c r="AB12" s="9"/>
      <c r="AC12" s="9"/>
      <c r="AD12" s="9"/>
      <c r="AE12" s="9"/>
      <c r="AF12" s="9"/>
      <c r="AG12" s="9"/>
      <c r="AH12" s="9"/>
      <c r="AI12" s="9"/>
      <c r="AJ12" s="9"/>
      <c r="AK12" s="9"/>
      <c r="AL12" s="9"/>
      <c r="AM12" s="11">
        <f t="shared" si="0"/>
        <v>0</v>
      </c>
      <c r="AN12" s="11">
        <f t="shared" si="1"/>
        <v>0</v>
      </c>
      <c r="AO12" s="47" t="e">
        <f t="shared" si="2"/>
        <v>#DIV/0!</v>
      </c>
      <c r="AP12" s="11">
        <f>SUM(VLOOKUP(A12,OCT!$A$2:$AM$301,39,FALSE), VLOOKUP(A12,NOV!$A$2:$AL$301,38,FALSE), VLOOKUP(A12,DEC!$A$2:$AM$301,39,FALSE))</f>
        <v>0</v>
      </c>
      <c r="AQ12" s="11">
        <f>SUM(VLOOKUP(A12,OCT!$A$2:$AN$301,40,FALSE), VLOOKUP(A12,NOV!$A$2:$AM$301,39,FALSE), VLOOKUP(A12,DEC!$A$2:$AN$301,40,FALSE))</f>
        <v>0</v>
      </c>
      <c r="AR12" s="125" t="e">
        <f t="shared" si="3"/>
        <v>#DIV/0!</v>
      </c>
    </row>
    <row r="13" spans="1:44" x14ac:dyDescent="0.25">
      <c r="A13" s="10">
        <v>12</v>
      </c>
      <c r="B13" s="11">
        <f>VLOOKUP($A13,Table2[[No]:[Date Student Last Attended Program
(mm/dd/yyyy)]],2,FALSE)</f>
        <v>0</v>
      </c>
      <c r="C13" s="11">
        <f>VLOOKUP($A13,Table2[[No]:[Date Student Last Attended Program
(mm/dd/yyyy)]],4,FALSE)</f>
        <v>0</v>
      </c>
      <c r="D13" s="11">
        <f>VLOOKUP($A13,Table2[[No]:[Date Student Last Attended Program
(mm/dd/yyyy)]],14,FALSE)</f>
        <v>0</v>
      </c>
      <c r="E13" s="207">
        <f>VLOOKUP($A13,Table2[[No]:[Date Student Last Attended Program
(mm/dd/yyyy)]],17,FALSE)</f>
        <v>0</v>
      </c>
      <c r="F13" s="207">
        <f>VLOOKUP($A13,Table2[[No]:[Date Student Last Attended Program
(mm/dd/yyyy)]],18,FALSE)</f>
        <v>0</v>
      </c>
      <c r="G13" s="209">
        <f>VLOOKUP($A13,Table2[[#All],[No]:[Which Group Does Student Participate In?
(optional)]],23,FALSE)</f>
        <v>0</v>
      </c>
      <c r="H13" s="29"/>
      <c r="I13" s="29"/>
      <c r="J13" s="29"/>
      <c r="K13" s="29"/>
      <c r="L13" s="29"/>
      <c r="M13" s="29"/>
      <c r="N13" s="29"/>
      <c r="O13" s="29"/>
      <c r="P13" s="29"/>
      <c r="Q13" s="29"/>
      <c r="R13" s="29"/>
      <c r="S13" s="9"/>
      <c r="T13" s="9"/>
      <c r="U13" s="9"/>
      <c r="V13" s="9"/>
      <c r="W13" s="9"/>
      <c r="X13" s="9"/>
      <c r="Y13" s="9"/>
      <c r="Z13" s="9"/>
      <c r="AA13" s="9"/>
      <c r="AB13" s="9"/>
      <c r="AC13" s="9"/>
      <c r="AD13" s="9"/>
      <c r="AE13" s="9"/>
      <c r="AF13" s="9"/>
      <c r="AG13" s="9"/>
      <c r="AH13" s="9"/>
      <c r="AI13" s="9"/>
      <c r="AJ13" s="9"/>
      <c r="AK13" s="9"/>
      <c r="AL13" s="9"/>
      <c r="AM13" s="11">
        <f t="shared" si="0"/>
        <v>0</v>
      </c>
      <c r="AN13" s="11">
        <f t="shared" si="1"/>
        <v>0</v>
      </c>
      <c r="AO13" s="47" t="e">
        <f t="shared" si="2"/>
        <v>#DIV/0!</v>
      </c>
      <c r="AP13" s="11">
        <f>SUM(VLOOKUP(A13,OCT!$A$2:$AM$301,39,FALSE), VLOOKUP(A13,NOV!$A$2:$AL$301,38,FALSE), VLOOKUP(A13,DEC!$A$2:$AM$301,39,FALSE))</f>
        <v>0</v>
      </c>
      <c r="AQ13" s="11">
        <f>SUM(VLOOKUP(A13,OCT!$A$2:$AN$301,40,FALSE), VLOOKUP(A13,NOV!$A$2:$AM$301,39,FALSE), VLOOKUP(A13,DEC!$A$2:$AN$301,40,FALSE))</f>
        <v>0</v>
      </c>
      <c r="AR13" s="125" t="e">
        <f t="shared" si="3"/>
        <v>#DIV/0!</v>
      </c>
    </row>
    <row r="14" spans="1:44" x14ac:dyDescent="0.25">
      <c r="A14" s="10">
        <v>13</v>
      </c>
      <c r="B14" s="11">
        <f>VLOOKUP($A14,Table2[[No]:[Date Student Last Attended Program
(mm/dd/yyyy)]],2,FALSE)</f>
        <v>0</v>
      </c>
      <c r="C14" s="11">
        <f>VLOOKUP($A14,Table2[[No]:[Date Student Last Attended Program
(mm/dd/yyyy)]],4,FALSE)</f>
        <v>0</v>
      </c>
      <c r="D14" s="11">
        <f>VLOOKUP($A14,Table2[[No]:[Date Student Last Attended Program
(mm/dd/yyyy)]],14,FALSE)</f>
        <v>0</v>
      </c>
      <c r="E14" s="207">
        <f>VLOOKUP($A14,Table2[[No]:[Date Student Last Attended Program
(mm/dd/yyyy)]],17,FALSE)</f>
        <v>0</v>
      </c>
      <c r="F14" s="207">
        <f>VLOOKUP($A14,Table2[[No]:[Date Student Last Attended Program
(mm/dd/yyyy)]],18,FALSE)</f>
        <v>0</v>
      </c>
      <c r="G14" s="209">
        <f>VLOOKUP($A14,Table2[[#All],[No]:[Which Group Does Student Participate In?
(optional)]],23,FALSE)</f>
        <v>0</v>
      </c>
      <c r="H14" s="29"/>
      <c r="I14" s="29"/>
      <c r="J14" s="29"/>
      <c r="K14" s="29"/>
      <c r="L14" s="29"/>
      <c r="M14" s="29"/>
      <c r="N14" s="29"/>
      <c r="O14" s="29"/>
      <c r="P14" s="29"/>
      <c r="Q14" s="29"/>
      <c r="R14" s="29"/>
      <c r="S14" s="9"/>
      <c r="T14" s="9"/>
      <c r="U14" s="9"/>
      <c r="V14" s="9"/>
      <c r="W14" s="9"/>
      <c r="X14" s="9"/>
      <c r="Y14" s="9"/>
      <c r="Z14" s="9"/>
      <c r="AA14" s="9"/>
      <c r="AB14" s="9"/>
      <c r="AC14" s="9"/>
      <c r="AD14" s="9"/>
      <c r="AE14" s="9"/>
      <c r="AF14" s="9"/>
      <c r="AG14" s="9"/>
      <c r="AH14" s="9"/>
      <c r="AI14" s="9"/>
      <c r="AJ14" s="9"/>
      <c r="AK14" s="9"/>
      <c r="AL14" s="9"/>
      <c r="AM14" s="11">
        <f t="shared" si="0"/>
        <v>0</v>
      </c>
      <c r="AN14" s="11">
        <f t="shared" si="1"/>
        <v>0</v>
      </c>
      <c r="AO14" s="47" t="e">
        <f t="shared" si="2"/>
        <v>#DIV/0!</v>
      </c>
      <c r="AP14" s="11">
        <f>SUM(VLOOKUP(A14,OCT!$A$2:$AM$301,39,FALSE), VLOOKUP(A14,NOV!$A$2:$AL$301,38,FALSE), VLOOKUP(A14,DEC!$A$2:$AM$301,39,FALSE))</f>
        <v>0</v>
      </c>
      <c r="AQ14" s="11">
        <f>SUM(VLOOKUP(A14,OCT!$A$2:$AN$301,40,FALSE), VLOOKUP(A14,NOV!$A$2:$AM$301,39,FALSE), VLOOKUP(A14,DEC!$A$2:$AN$301,40,FALSE))</f>
        <v>0</v>
      </c>
      <c r="AR14" s="125" t="e">
        <f t="shared" si="3"/>
        <v>#DIV/0!</v>
      </c>
    </row>
    <row r="15" spans="1:44" x14ac:dyDescent="0.25">
      <c r="A15" s="10">
        <v>14</v>
      </c>
      <c r="B15" s="11">
        <f>VLOOKUP($A15,Table2[[No]:[Date Student Last Attended Program
(mm/dd/yyyy)]],2,FALSE)</f>
        <v>0</v>
      </c>
      <c r="C15" s="11">
        <f>VLOOKUP($A15,Table2[[No]:[Date Student Last Attended Program
(mm/dd/yyyy)]],4,FALSE)</f>
        <v>0</v>
      </c>
      <c r="D15" s="11">
        <f>VLOOKUP($A15,Table2[[No]:[Date Student Last Attended Program
(mm/dd/yyyy)]],14,FALSE)</f>
        <v>0</v>
      </c>
      <c r="E15" s="207">
        <f>VLOOKUP($A15,Table2[[No]:[Date Student Last Attended Program
(mm/dd/yyyy)]],17,FALSE)</f>
        <v>0</v>
      </c>
      <c r="F15" s="207">
        <f>VLOOKUP($A15,Table2[[No]:[Date Student Last Attended Program
(mm/dd/yyyy)]],18,FALSE)</f>
        <v>0</v>
      </c>
      <c r="G15" s="209">
        <f>VLOOKUP($A15,Table2[[#All],[No]:[Which Group Does Student Participate In?
(optional)]],23,FALSE)</f>
        <v>0</v>
      </c>
      <c r="H15" s="29"/>
      <c r="I15" s="29"/>
      <c r="J15" s="29"/>
      <c r="K15" s="29"/>
      <c r="L15" s="29"/>
      <c r="M15" s="29"/>
      <c r="N15" s="29"/>
      <c r="O15" s="29"/>
      <c r="P15" s="29"/>
      <c r="Q15" s="29"/>
      <c r="R15" s="29"/>
      <c r="S15" s="9"/>
      <c r="T15" s="9"/>
      <c r="U15" s="9"/>
      <c r="V15" s="9"/>
      <c r="W15" s="9"/>
      <c r="X15" s="9"/>
      <c r="Y15" s="9"/>
      <c r="Z15" s="9"/>
      <c r="AA15" s="9"/>
      <c r="AB15" s="9"/>
      <c r="AC15" s="9"/>
      <c r="AD15" s="9"/>
      <c r="AE15" s="9"/>
      <c r="AF15" s="9"/>
      <c r="AG15" s="9"/>
      <c r="AH15" s="9"/>
      <c r="AI15" s="9"/>
      <c r="AJ15" s="9"/>
      <c r="AK15" s="9"/>
      <c r="AL15" s="9"/>
      <c r="AM15" s="11">
        <f t="shared" si="0"/>
        <v>0</v>
      </c>
      <c r="AN15" s="11">
        <f t="shared" si="1"/>
        <v>0</v>
      </c>
      <c r="AO15" s="47" t="e">
        <f t="shared" si="2"/>
        <v>#DIV/0!</v>
      </c>
      <c r="AP15" s="11">
        <f>SUM(VLOOKUP(A15,OCT!$A$2:$AM$301,39,FALSE), VLOOKUP(A15,NOV!$A$2:$AL$301,38,FALSE), VLOOKUP(A15,DEC!$A$2:$AM$301,39,FALSE))</f>
        <v>0</v>
      </c>
      <c r="AQ15" s="11">
        <f>SUM(VLOOKUP(A15,OCT!$A$2:$AN$301,40,FALSE), VLOOKUP(A15,NOV!$A$2:$AM$301,39,FALSE), VLOOKUP(A15,DEC!$A$2:$AN$301,40,FALSE))</f>
        <v>0</v>
      </c>
      <c r="AR15" s="125" t="e">
        <f t="shared" si="3"/>
        <v>#DIV/0!</v>
      </c>
    </row>
    <row r="16" spans="1:44" x14ac:dyDescent="0.25">
      <c r="A16" s="10">
        <v>15</v>
      </c>
      <c r="B16" s="11">
        <f>VLOOKUP($A16,Table2[[No]:[Date Student Last Attended Program
(mm/dd/yyyy)]],2,FALSE)</f>
        <v>0</v>
      </c>
      <c r="C16" s="11">
        <f>VLOOKUP($A16,Table2[[No]:[Date Student Last Attended Program
(mm/dd/yyyy)]],4,FALSE)</f>
        <v>0</v>
      </c>
      <c r="D16" s="11">
        <f>VLOOKUP($A16,Table2[[No]:[Date Student Last Attended Program
(mm/dd/yyyy)]],14,FALSE)</f>
        <v>0</v>
      </c>
      <c r="E16" s="207">
        <f>VLOOKUP($A16,Table2[[No]:[Date Student Last Attended Program
(mm/dd/yyyy)]],17,FALSE)</f>
        <v>0</v>
      </c>
      <c r="F16" s="207">
        <f>VLOOKUP($A16,Table2[[No]:[Date Student Last Attended Program
(mm/dd/yyyy)]],18,FALSE)</f>
        <v>0</v>
      </c>
      <c r="G16" s="209">
        <f>VLOOKUP($A16,Table2[[#All],[No]:[Which Group Does Student Participate In?
(optional)]],23,FALSE)</f>
        <v>0</v>
      </c>
      <c r="H16" s="29"/>
      <c r="I16" s="29"/>
      <c r="J16" s="29"/>
      <c r="K16" s="29"/>
      <c r="L16" s="29"/>
      <c r="M16" s="29"/>
      <c r="N16" s="29"/>
      <c r="O16" s="29"/>
      <c r="P16" s="29"/>
      <c r="Q16" s="29"/>
      <c r="R16" s="29"/>
      <c r="S16" s="9"/>
      <c r="T16" s="9"/>
      <c r="U16" s="9"/>
      <c r="V16" s="9"/>
      <c r="W16" s="9"/>
      <c r="X16" s="9"/>
      <c r="Y16" s="9"/>
      <c r="Z16" s="9"/>
      <c r="AA16" s="9"/>
      <c r="AB16" s="9"/>
      <c r="AC16" s="9"/>
      <c r="AD16" s="9"/>
      <c r="AE16" s="9"/>
      <c r="AF16" s="9"/>
      <c r="AG16" s="9"/>
      <c r="AH16" s="9"/>
      <c r="AI16" s="9"/>
      <c r="AJ16" s="9"/>
      <c r="AK16" s="9"/>
      <c r="AL16" s="9"/>
      <c r="AM16" s="11">
        <f t="shared" si="0"/>
        <v>0</v>
      </c>
      <c r="AN16" s="11">
        <f t="shared" si="1"/>
        <v>0</v>
      </c>
      <c r="AO16" s="47" t="e">
        <f t="shared" si="2"/>
        <v>#DIV/0!</v>
      </c>
      <c r="AP16" s="11">
        <f>SUM(VLOOKUP(A16,OCT!$A$2:$AM$301,39,FALSE), VLOOKUP(A16,NOV!$A$2:$AL$301,38,FALSE), VLOOKUP(A16,DEC!$A$2:$AM$301,39,FALSE))</f>
        <v>0</v>
      </c>
      <c r="AQ16" s="11">
        <f>SUM(VLOOKUP(A16,OCT!$A$2:$AN$301,40,FALSE), VLOOKUP(A16,NOV!$A$2:$AM$301,39,FALSE), VLOOKUP(A16,DEC!$A$2:$AN$301,40,FALSE))</f>
        <v>0</v>
      </c>
      <c r="AR16" s="125" t="e">
        <f t="shared" si="3"/>
        <v>#DIV/0!</v>
      </c>
    </row>
    <row r="17" spans="1:44" x14ac:dyDescent="0.25">
      <c r="A17" s="10">
        <v>16</v>
      </c>
      <c r="B17" s="11">
        <f>VLOOKUP($A17,Table2[[No]:[Date Student Last Attended Program
(mm/dd/yyyy)]],2,FALSE)</f>
        <v>0</v>
      </c>
      <c r="C17" s="11">
        <f>VLOOKUP($A17,Table2[[No]:[Date Student Last Attended Program
(mm/dd/yyyy)]],4,FALSE)</f>
        <v>0</v>
      </c>
      <c r="D17" s="11">
        <f>VLOOKUP($A17,Table2[[No]:[Date Student Last Attended Program
(mm/dd/yyyy)]],14,FALSE)</f>
        <v>0</v>
      </c>
      <c r="E17" s="207">
        <f>VLOOKUP($A17,Table2[[No]:[Date Student Last Attended Program
(mm/dd/yyyy)]],17,FALSE)</f>
        <v>0</v>
      </c>
      <c r="F17" s="207">
        <f>VLOOKUP($A17,Table2[[No]:[Date Student Last Attended Program
(mm/dd/yyyy)]],18,FALSE)</f>
        <v>0</v>
      </c>
      <c r="G17" s="209">
        <f>VLOOKUP($A17,Table2[[#All],[No]:[Which Group Does Student Participate In?
(optional)]],23,FALSE)</f>
        <v>0</v>
      </c>
      <c r="H17" s="29"/>
      <c r="I17" s="29"/>
      <c r="J17" s="29"/>
      <c r="K17" s="29"/>
      <c r="L17" s="29"/>
      <c r="M17" s="29"/>
      <c r="N17" s="29"/>
      <c r="O17" s="29"/>
      <c r="P17" s="29"/>
      <c r="Q17" s="29"/>
      <c r="R17" s="29"/>
      <c r="S17" s="9"/>
      <c r="T17" s="9"/>
      <c r="U17" s="9"/>
      <c r="V17" s="9"/>
      <c r="W17" s="9"/>
      <c r="X17" s="9"/>
      <c r="Y17" s="9"/>
      <c r="Z17" s="9"/>
      <c r="AA17" s="9"/>
      <c r="AB17" s="9"/>
      <c r="AC17" s="9"/>
      <c r="AD17" s="9"/>
      <c r="AE17" s="9"/>
      <c r="AF17" s="9"/>
      <c r="AG17" s="9"/>
      <c r="AH17" s="9"/>
      <c r="AI17" s="9"/>
      <c r="AJ17" s="9"/>
      <c r="AK17" s="9"/>
      <c r="AL17" s="9"/>
      <c r="AM17" s="11">
        <f t="shared" si="0"/>
        <v>0</v>
      </c>
      <c r="AN17" s="11">
        <f t="shared" si="1"/>
        <v>0</v>
      </c>
      <c r="AO17" s="47" t="e">
        <f t="shared" si="2"/>
        <v>#DIV/0!</v>
      </c>
      <c r="AP17" s="11">
        <f>SUM(VLOOKUP(A17,OCT!$A$2:$AM$301,39,FALSE), VLOOKUP(A17,NOV!$A$2:$AL$301,38,FALSE), VLOOKUP(A17,DEC!$A$2:$AM$301,39,FALSE))</f>
        <v>0</v>
      </c>
      <c r="AQ17" s="11">
        <f>SUM(VLOOKUP(A17,OCT!$A$2:$AN$301,40,FALSE), VLOOKUP(A17,NOV!$A$2:$AM$301,39,FALSE), VLOOKUP(A17,DEC!$A$2:$AN$301,40,FALSE))</f>
        <v>0</v>
      </c>
      <c r="AR17" s="125" t="e">
        <f t="shared" si="3"/>
        <v>#DIV/0!</v>
      </c>
    </row>
    <row r="18" spans="1:44" x14ac:dyDescent="0.25">
      <c r="A18" s="10">
        <v>17</v>
      </c>
      <c r="B18" s="11">
        <f>VLOOKUP($A18,Table2[[No]:[Date Student Last Attended Program
(mm/dd/yyyy)]],2,FALSE)</f>
        <v>0</v>
      </c>
      <c r="C18" s="11">
        <f>VLOOKUP($A18,Table2[[No]:[Date Student Last Attended Program
(mm/dd/yyyy)]],4,FALSE)</f>
        <v>0</v>
      </c>
      <c r="D18" s="11">
        <f>VLOOKUP($A18,Table2[[No]:[Date Student Last Attended Program
(mm/dd/yyyy)]],14,FALSE)</f>
        <v>0</v>
      </c>
      <c r="E18" s="207">
        <f>VLOOKUP($A18,Table2[[No]:[Date Student Last Attended Program
(mm/dd/yyyy)]],17,FALSE)</f>
        <v>0</v>
      </c>
      <c r="F18" s="207">
        <f>VLOOKUP($A18,Table2[[No]:[Date Student Last Attended Program
(mm/dd/yyyy)]],18,FALSE)</f>
        <v>0</v>
      </c>
      <c r="G18" s="209">
        <f>VLOOKUP($A18,Table2[[#All],[No]:[Which Group Does Student Participate In?
(optional)]],23,FALSE)</f>
        <v>0</v>
      </c>
      <c r="H18" s="29"/>
      <c r="I18" s="29"/>
      <c r="J18" s="29"/>
      <c r="K18" s="29"/>
      <c r="L18" s="29"/>
      <c r="M18" s="29"/>
      <c r="N18" s="29"/>
      <c r="O18" s="29"/>
      <c r="P18" s="29"/>
      <c r="Q18" s="29"/>
      <c r="R18" s="29"/>
      <c r="S18" s="9"/>
      <c r="T18" s="9"/>
      <c r="U18" s="9"/>
      <c r="V18" s="9"/>
      <c r="W18" s="9"/>
      <c r="X18" s="9"/>
      <c r="Y18" s="9"/>
      <c r="Z18" s="9"/>
      <c r="AA18" s="9"/>
      <c r="AB18" s="9"/>
      <c r="AC18" s="9"/>
      <c r="AD18" s="9"/>
      <c r="AE18" s="9"/>
      <c r="AF18" s="9"/>
      <c r="AG18" s="9"/>
      <c r="AH18" s="9"/>
      <c r="AI18" s="9"/>
      <c r="AJ18" s="9"/>
      <c r="AK18" s="9"/>
      <c r="AL18" s="9"/>
      <c r="AM18" s="11">
        <f t="shared" si="0"/>
        <v>0</v>
      </c>
      <c r="AN18" s="11">
        <f t="shared" si="1"/>
        <v>0</v>
      </c>
      <c r="AO18" s="47" t="e">
        <f t="shared" si="2"/>
        <v>#DIV/0!</v>
      </c>
      <c r="AP18" s="11">
        <f>SUM(VLOOKUP(A18,OCT!$A$2:$AM$301,39,FALSE), VLOOKUP(A18,NOV!$A$2:$AL$301,38,FALSE), VLOOKUP(A18,DEC!$A$2:$AM$301,39,FALSE))</f>
        <v>0</v>
      </c>
      <c r="AQ18" s="11">
        <f>SUM(VLOOKUP(A18,OCT!$A$2:$AN$301,40,FALSE), VLOOKUP(A18,NOV!$A$2:$AM$301,39,FALSE), VLOOKUP(A18,DEC!$A$2:$AN$301,40,FALSE))</f>
        <v>0</v>
      </c>
      <c r="AR18" s="125" t="e">
        <f t="shared" si="3"/>
        <v>#DIV/0!</v>
      </c>
    </row>
    <row r="19" spans="1:44" x14ac:dyDescent="0.25">
      <c r="A19" s="10">
        <v>18</v>
      </c>
      <c r="B19" s="11">
        <f>VLOOKUP($A19,Table2[[No]:[Date Student Last Attended Program
(mm/dd/yyyy)]],2,FALSE)</f>
        <v>0</v>
      </c>
      <c r="C19" s="11">
        <f>VLOOKUP($A19,Table2[[No]:[Date Student Last Attended Program
(mm/dd/yyyy)]],4,FALSE)</f>
        <v>0</v>
      </c>
      <c r="D19" s="11">
        <f>VLOOKUP($A19,Table2[[No]:[Date Student Last Attended Program
(mm/dd/yyyy)]],14,FALSE)</f>
        <v>0</v>
      </c>
      <c r="E19" s="207">
        <f>VLOOKUP($A19,Table2[[No]:[Date Student Last Attended Program
(mm/dd/yyyy)]],17,FALSE)</f>
        <v>0</v>
      </c>
      <c r="F19" s="207">
        <f>VLOOKUP($A19,Table2[[No]:[Date Student Last Attended Program
(mm/dd/yyyy)]],18,FALSE)</f>
        <v>0</v>
      </c>
      <c r="G19" s="209">
        <f>VLOOKUP($A19,Table2[[#All],[No]:[Which Group Does Student Participate In?
(optional)]],23,FALSE)</f>
        <v>0</v>
      </c>
      <c r="H19" s="29"/>
      <c r="I19" s="29"/>
      <c r="J19" s="29"/>
      <c r="K19" s="29"/>
      <c r="L19" s="29"/>
      <c r="M19" s="29"/>
      <c r="N19" s="29"/>
      <c r="O19" s="29"/>
      <c r="P19" s="29"/>
      <c r="Q19" s="29"/>
      <c r="R19" s="29"/>
      <c r="S19" s="9"/>
      <c r="T19" s="9"/>
      <c r="U19" s="9"/>
      <c r="V19" s="9"/>
      <c r="W19" s="9"/>
      <c r="X19" s="9"/>
      <c r="Y19" s="9"/>
      <c r="Z19" s="9"/>
      <c r="AA19" s="9"/>
      <c r="AB19" s="9"/>
      <c r="AC19" s="9"/>
      <c r="AD19" s="9"/>
      <c r="AE19" s="9"/>
      <c r="AF19" s="9"/>
      <c r="AG19" s="9"/>
      <c r="AH19" s="9"/>
      <c r="AI19" s="9"/>
      <c r="AJ19" s="9"/>
      <c r="AK19" s="9"/>
      <c r="AL19" s="9"/>
      <c r="AM19" s="11">
        <f t="shared" si="0"/>
        <v>0</v>
      </c>
      <c r="AN19" s="11">
        <f t="shared" si="1"/>
        <v>0</v>
      </c>
      <c r="AO19" s="47" t="e">
        <f t="shared" si="2"/>
        <v>#DIV/0!</v>
      </c>
      <c r="AP19" s="11">
        <f>SUM(VLOOKUP(A19,OCT!$A$2:$AM$301,39,FALSE), VLOOKUP(A19,NOV!$A$2:$AL$301,38,FALSE), VLOOKUP(A19,DEC!$A$2:$AM$301,39,FALSE))</f>
        <v>0</v>
      </c>
      <c r="AQ19" s="11">
        <f>SUM(VLOOKUP(A19,OCT!$A$2:$AN$301,40,FALSE), VLOOKUP(A19,NOV!$A$2:$AM$301,39,FALSE), VLOOKUP(A19,DEC!$A$2:$AN$301,40,FALSE))</f>
        <v>0</v>
      </c>
      <c r="AR19" s="125" t="e">
        <f t="shared" si="3"/>
        <v>#DIV/0!</v>
      </c>
    </row>
    <row r="20" spans="1:44" x14ac:dyDescent="0.25">
      <c r="A20" s="10">
        <v>19</v>
      </c>
      <c r="B20" s="11">
        <f>VLOOKUP($A20,Table2[[No]:[Date Student Last Attended Program
(mm/dd/yyyy)]],2,FALSE)</f>
        <v>0</v>
      </c>
      <c r="C20" s="11">
        <f>VLOOKUP($A20,Table2[[No]:[Date Student Last Attended Program
(mm/dd/yyyy)]],4,FALSE)</f>
        <v>0</v>
      </c>
      <c r="D20" s="11">
        <f>VLOOKUP($A20,Table2[[No]:[Date Student Last Attended Program
(mm/dd/yyyy)]],14,FALSE)</f>
        <v>0</v>
      </c>
      <c r="E20" s="207">
        <f>VLOOKUP($A20,Table2[[No]:[Date Student Last Attended Program
(mm/dd/yyyy)]],17,FALSE)</f>
        <v>0</v>
      </c>
      <c r="F20" s="207">
        <f>VLOOKUP($A20,Table2[[No]:[Date Student Last Attended Program
(mm/dd/yyyy)]],18,FALSE)</f>
        <v>0</v>
      </c>
      <c r="G20" s="209">
        <f>VLOOKUP($A20,Table2[[#All],[No]:[Which Group Does Student Participate In?
(optional)]],23,FALSE)</f>
        <v>0</v>
      </c>
      <c r="H20" s="29"/>
      <c r="I20" s="29"/>
      <c r="J20" s="29"/>
      <c r="K20" s="29"/>
      <c r="L20" s="29"/>
      <c r="M20" s="29"/>
      <c r="N20" s="29"/>
      <c r="O20" s="29"/>
      <c r="P20" s="29"/>
      <c r="Q20" s="29"/>
      <c r="R20" s="29"/>
      <c r="S20" s="9"/>
      <c r="T20" s="9"/>
      <c r="U20" s="9"/>
      <c r="V20" s="9"/>
      <c r="W20" s="9"/>
      <c r="X20" s="9"/>
      <c r="Y20" s="9"/>
      <c r="Z20" s="9"/>
      <c r="AA20" s="9"/>
      <c r="AB20" s="9"/>
      <c r="AC20" s="9"/>
      <c r="AD20" s="9"/>
      <c r="AE20" s="9"/>
      <c r="AF20" s="9"/>
      <c r="AG20" s="9"/>
      <c r="AH20" s="9"/>
      <c r="AI20" s="9"/>
      <c r="AJ20" s="9"/>
      <c r="AK20" s="9"/>
      <c r="AL20" s="9"/>
      <c r="AM20" s="11">
        <f t="shared" si="0"/>
        <v>0</v>
      </c>
      <c r="AN20" s="11">
        <f t="shared" si="1"/>
        <v>0</v>
      </c>
      <c r="AO20" s="47" t="e">
        <f t="shared" si="2"/>
        <v>#DIV/0!</v>
      </c>
      <c r="AP20" s="11">
        <f>SUM(VLOOKUP(A20,OCT!$A$2:$AM$301,39,FALSE), VLOOKUP(A20,NOV!$A$2:$AL$301,38,FALSE), VLOOKUP(A20,DEC!$A$2:$AM$301,39,FALSE))</f>
        <v>0</v>
      </c>
      <c r="AQ20" s="11">
        <f>SUM(VLOOKUP(A20,OCT!$A$2:$AN$301,40,FALSE), VLOOKUP(A20,NOV!$A$2:$AM$301,39,FALSE), VLOOKUP(A20,DEC!$A$2:$AN$301,40,FALSE))</f>
        <v>0</v>
      </c>
      <c r="AR20" s="125" t="e">
        <f t="shared" si="3"/>
        <v>#DIV/0!</v>
      </c>
    </row>
    <row r="21" spans="1:44" x14ac:dyDescent="0.25">
      <c r="A21" s="10">
        <v>20</v>
      </c>
      <c r="B21" s="11">
        <f>VLOOKUP($A21,Table2[[No]:[Date Student Last Attended Program
(mm/dd/yyyy)]],2,FALSE)</f>
        <v>0</v>
      </c>
      <c r="C21" s="11">
        <f>VLOOKUP($A21,Table2[[No]:[Date Student Last Attended Program
(mm/dd/yyyy)]],4,FALSE)</f>
        <v>0</v>
      </c>
      <c r="D21" s="11">
        <f>VLOOKUP($A21,Table2[[No]:[Date Student Last Attended Program
(mm/dd/yyyy)]],14,FALSE)</f>
        <v>0</v>
      </c>
      <c r="E21" s="207">
        <f>VLOOKUP($A21,Table2[[No]:[Date Student Last Attended Program
(mm/dd/yyyy)]],17,FALSE)</f>
        <v>0</v>
      </c>
      <c r="F21" s="207">
        <f>VLOOKUP($A21,Table2[[No]:[Date Student Last Attended Program
(mm/dd/yyyy)]],18,FALSE)</f>
        <v>0</v>
      </c>
      <c r="G21" s="209">
        <f>VLOOKUP($A21,Table2[[#All],[No]:[Which Group Does Student Participate In?
(optional)]],23,FALSE)</f>
        <v>0</v>
      </c>
      <c r="H21" s="29"/>
      <c r="I21" s="29"/>
      <c r="J21" s="29"/>
      <c r="K21" s="29"/>
      <c r="L21" s="29"/>
      <c r="M21" s="29"/>
      <c r="N21" s="29"/>
      <c r="O21" s="29"/>
      <c r="P21" s="29"/>
      <c r="Q21" s="29"/>
      <c r="R21" s="29"/>
      <c r="S21" s="9"/>
      <c r="T21" s="9"/>
      <c r="U21" s="9"/>
      <c r="V21" s="9"/>
      <c r="W21" s="9"/>
      <c r="X21" s="9"/>
      <c r="Y21" s="9"/>
      <c r="Z21" s="9"/>
      <c r="AA21" s="9"/>
      <c r="AB21" s="9"/>
      <c r="AC21" s="9"/>
      <c r="AD21" s="9"/>
      <c r="AE21" s="9"/>
      <c r="AF21" s="9"/>
      <c r="AG21" s="9"/>
      <c r="AH21" s="9"/>
      <c r="AI21" s="9"/>
      <c r="AJ21" s="9"/>
      <c r="AK21" s="9"/>
      <c r="AL21" s="9"/>
      <c r="AM21" s="11">
        <f t="shared" si="0"/>
        <v>0</v>
      </c>
      <c r="AN21" s="11">
        <f t="shared" si="1"/>
        <v>0</v>
      </c>
      <c r="AO21" s="47" t="e">
        <f t="shared" si="2"/>
        <v>#DIV/0!</v>
      </c>
      <c r="AP21" s="11">
        <f>SUM(VLOOKUP(A21,OCT!$A$2:$AM$301,39,FALSE), VLOOKUP(A21,NOV!$A$2:$AL$301,38,FALSE), VLOOKUP(A21,DEC!$A$2:$AM$301,39,FALSE))</f>
        <v>0</v>
      </c>
      <c r="AQ21" s="11">
        <f>SUM(VLOOKUP(A21,OCT!$A$2:$AN$301,40,FALSE), VLOOKUP(A21,NOV!$A$2:$AM$301,39,FALSE), VLOOKUP(A21,DEC!$A$2:$AN$301,40,FALSE))</f>
        <v>0</v>
      </c>
      <c r="AR21" s="125" t="e">
        <f t="shared" si="3"/>
        <v>#DIV/0!</v>
      </c>
    </row>
    <row r="22" spans="1:44" x14ac:dyDescent="0.25">
      <c r="A22" s="10">
        <v>21</v>
      </c>
      <c r="B22" s="11">
        <f>VLOOKUP($A22,Table2[[No]:[Date Student Last Attended Program
(mm/dd/yyyy)]],2,FALSE)</f>
        <v>0</v>
      </c>
      <c r="C22" s="11">
        <f>VLOOKUP($A22,Table2[[No]:[Date Student Last Attended Program
(mm/dd/yyyy)]],4,FALSE)</f>
        <v>0</v>
      </c>
      <c r="D22" s="11">
        <f>VLOOKUP($A22,Table2[[No]:[Date Student Last Attended Program
(mm/dd/yyyy)]],14,FALSE)</f>
        <v>0</v>
      </c>
      <c r="E22" s="207">
        <f>VLOOKUP($A22,Table2[[No]:[Date Student Last Attended Program
(mm/dd/yyyy)]],17,FALSE)</f>
        <v>0</v>
      </c>
      <c r="F22" s="207">
        <f>VLOOKUP($A22,Table2[[No]:[Date Student Last Attended Program
(mm/dd/yyyy)]],18,FALSE)</f>
        <v>0</v>
      </c>
      <c r="G22" s="209">
        <f>VLOOKUP($A22,Table2[[#All],[No]:[Which Group Does Student Participate In?
(optional)]],23,FALSE)</f>
        <v>0</v>
      </c>
      <c r="H22" s="29"/>
      <c r="I22" s="29"/>
      <c r="J22" s="29"/>
      <c r="K22" s="29"/>
      <c r="L22" s="29"/>
      <c r="M22" s="29"/>
      <c r="N22" s="29"/>
      <c r="O22" s="29"/>
      <c r="P22" s="29"/>
      <c r="Q22" s="29"/>
      <c r="R22" s="29"/>
      <c r="S22" s="9"/>
      <c r="T22" s="9"/>
      <c r="U22" s="9"/>
      <c r="V22" s="9"/>
      <c r="W22" s="9"/>
      <c r="X22" s="9"/>
      <c r="Y22" s="9"/>
      <c r="Z22" s="9"/>
      <c r="AA22" s="9"/>
      <c r="AB22" s="9"/>
      <c r="AC22" s="9"/>
      <c r="AD22" s="9"/>
      <c r="AE22" s="9"/>
      <c r="AF22" s="9"/>
      <c r="AG22" s="9"/>
      <c r="AH22" s="9"/>
      <c r="AI22" s="9"/>
      <c r="AJ22" s="9"/>
      <c r="AK22" s="9"/>
      <c r="AL22" s="9"/>
      <c r="AM22" s="11">
        <f t="shared" si="0"/>
        <v>0</v>
      </c>
      <c r="AN22" s="11">
        <f t="shared" si="1"/>
        <v>0</v>
      </c>
      <c r="AO22" s="47" t="e">
        <f t="shared" si="2"/>
        <v>#DIV/0!</v>
      </c>
      <c r="AP22" s="11">
        <f>SUM(VLOOKUP(A22,OCT!$A$2:$AM$301,39,FALSE), VLOOKUP(A22,NOV!$A$2:$AL$301,38,FALSE), VLOOKUP(A22,DEC!$A$2:$AM$301,39,FALSE))</f>
        <v>0</v>
      </c>
      <c r="AQ22" s="11">
        <f>SUM(VLOOKUP(A22,OCT!$A$2:$AN$301,40,FALSE), VLOOKUP(A22,NOV!$A$2:$AM$301,39,FALSE), VLOOKUP(A22,DEC!$A$2:$AN$301,40,FALSE))</f>
        <v>0</v>
      </c>
      <c r="AR22" s="125" t="e">
        <f t="shared" si="3"/>
        <v>#DIV/0!</v>
      </c>
    </row>
    <row r="23" spans="1:44" x14ac:dyDescent="0.25">
      <c r="A23" s="10">
        <v>22</v>
      </c>
      <c r="B23" s="11">
        <f>VLOOKUP($A23,Table2[[No]:[Date Student Last Attended Program
(mm/dd/yyyy)]],2,FALSE)</f>
        <v>0</v>
      </c>
      <c r="C23" s="11">
        <f>VLOOKUP($A23,Table2[[No]:[Date Student Last Attended Program
(mm/dd/yyyy)]],4,FALSE)</f>
        <v>0</v>
      </c>
      <c r="D23" s="11">
        <f>VLOOKUP($A23,Table2[[No]:[Date Student Last Attended Program
(mm/dd/yyyy)]],14,FALSE)</f>
        <v>0</v>
      </c>
      <c r="E23" s="207">
        <f>VLOOKUP($A23,Table2[[No]:[Date Student Last Attended Program
(mm/dd/yyyy)]],17,FALSE)</f>
        <v>0</v>
      </c>
      <c r="F23" s="207">
        <f>VLOOKUP($A23,Table2[[No]:[Date Student Last Attended Program
(mm/dd/yyyy)]],18,FALSE)</f>
        <v>0</v>
      </c>
      <c r="G23" s="209">
        <f>VLOOKUP($A23,Table2[[#All],[No]:[Which Group Does Student Participate In?
(optional)]],23,FALSE)</f>
        <v>0</v>
      </c>
      <c r="H23" s="29"/>
      <c r="I23" s="29"/>
      <c r="J23" s="29"/>
      <c r="K23" s="29"/>
      <c r="L23" s="29"/>
      <c r="M23" s="29"/>
      <c r="N23" s="29"/>
      <c r="O23" s="29"/>
      <c r="P23" s="29"/>
      <c r="Q23" s="29"/>
      <c r="R23" s="29"/>
      <c r="S23" s="9"/>
      <c r="T23" s="9"/>
      <c r="U23" s="9"/>
      <c r="V23" s="9"/>
      <c r="W23" s="9"/>
      <c r="X23" s="9"/>
      <c r="Y23" s="9"/>
      <c r="Z23" s="9"/>
      <c r="AA23" s="9"/>
      <c r="AB23" s="9"/>
      <c r="AC23" s="9"/>
      <c r="AD23" s="9"/>
      <c r="AE23" s="9"/>
      <c r="AF23" s="9"/>
      <c r="AG23" s="9"/>
      <c r="AH23" s="9"/>
      <c r="AI23" s="9"/>
      <c r="AJ23" s="9"/>
      <c r="AK23" s="9"/>
      <c r="AL23" s="9"/>
      <c r="AM23" s="11">
        <f t="shared" si="0"/>
        <v>0</v>
      </c>
      <c r="AN23" s="11">
        <f t="shared" si="1"/>
        <v>0</v>
      </c>
      <c r="AO23" s="47" t="e">
        <f t="shared" si="2"/>
        <v>#DIV/0!</v>
      </c>
      <c r="AP23" s="11">
        <f>SUM(VLOOKUP(A23,OCT!$A$2:$AM$301,39,FALSE), VLOOKUP(A23,NOV!$A$2:$AL$301,38,FALSE), VLOOKUP(A23,DEC!$A$2:$AM$301,39,FALSE))</f>
        <v>0</v>
      </c>
      <c r="AQ23" s="11">
        <f>SUM(VLOOKUP(A23,OCT!$A$2:$AN$301,40,FALSE), VLOOKUP(A23,NOV!$A$2:$AM$301,39,FALSE), VLOOKUP(A23,DEC!$A$2:$AN$301,40,FALSE))</f>
        <v>0</v>
      </c>
      <c r="AR23" s="125" t="e">
        <f t="shared" si="3"/>
        <v>#DIV/0!</v>
      </c>
    </row>
    <row r="24" spans="1:44" x14ac:dyDescent="0.25">
      <c r="A24" s="10">
        <v>23</v>
      </c>
      <c r="B24" s="11">
        <f>VLOOKUP($A24,Table2[[No]:[Date Student Last Attended Program
(mm/dd/yyyy)]],2,FALSE)</f>
        <v>0</v>
      </c>
      <c r="C24" s="11">
        <f>VLOOKUP($A24,Table2[[No]:[Date Student Last Attended Program
(mm/dd/yyyy)]],4,FALSE)</f>
        <v>0</v>
      </c>
      <c r="D24" s="11">
        <f>VLOOKUP($A24,Table2[[No]:[Date Student Last Attended Program
(mm/dd/yyyy)]],14,FALSE)</f>
        <v>0</v>
      </c>
      <c r="E24" s="207">
        <f>VLOOKUP($A24,Table2[[No]:[Date Student Last Attended Program
(mm/dd/yyyy)]],17,FALSE)</f>
        <v>0</v>
      </c>
      <c r="F24" s="207">
        <f>VLOOKUP($A24,Table2[[No]:[Date Student Last Attended Program
(mm/dd/yyyy)]],18,FALSE)</f>
        <v>0</v>
      </c>
      <c r="G24" s="209">
        <f>VLOOKUP($A24,Table2[[#All],[No]:[Which Group Does Student Participate In?
(optional)]],23,FALSE)</f>
        <v>0</v>
      </c>
      <c r="H24" s="29"/>
      <c r="I24" s="29"/>
      <c r="J24" s="29"/>
      <c r="K24" s="29"/>
      <c r="L24" s="29"/>
      <c r="M24" s="29"/>
      <c r="N24" s="29"/>
      <c r="O24" s="29"/>
      <c r="P24" s="29"/>
      <c r="Q24" s="29"/>
      <c r="R24" s="29"/>
      <c r="S24" s="9"/>
      <c r="T24" s="9"/>
      <c r="U24" s="9"/>
      <c r="V24" s="9"/>
      <c r="W24" s="9"/>
      <c r="X24" s="9"/>
      <c r="Y24" s="9"/>
      <c r="Z24" s="9"/>
      <c r="AA24" s="9"/>
      <c r="AB24" s="9"/>
      <c r="AC24" s="9"/>
      <c r="AD24" s="9"/>
      <c r="AE24" s="9"/>
      <c r="AF24" s="9"/>
      <c r="AG24" s="9"/>
      <c r="AH24" s="9"/>
      <c r="AI24" s="9"/>
      <c r="AJ24" s="9"/>
      <c r="AK24" s="9"/>
      <c r="AL24" s="9"/>
      <c r="AM24" s="11">
        <f t="shared" si="0"/>
        <v>0</v>
      </c>
      <c r="AN24" s="11">
        <f t="shared" si="1"/>
        <v>0</v>
      </c>
      <c r="AO24" s="47" t="e">
        <f t="shared" si="2"/>
        <v>#DIV/0!</v>
      </c>
      <c r="AP24" s="11">
        <f>SUM(VLOOKUP(A24,OCT!$A$2:$AM$301,39,FALSE), VLOOKUP(A24,NOV!$A$2:$AL$301,38,FALSE), VLOOKUP(A24,DEC!$A$2:$AM$301,39,FALSE))</f>
        <v>0</v>
      </c>
      <c r="AQ24" s="11">
        <f>SUM(VLOOKUP(A24,OCT!$A$2:$AN$301,40,FALSE), VLOOKUP(A24,NOV!$A$2:$AM$301,39,FALSE), VLOOKUP(A24,DEC!$A$2:$AN$301,40,FALSE))</f>
        <v>0</v>
      </c>
      <c r="AR24" s="125" t="e">
        <f t="shared" si="3"/>
        <v>#DIV/0!</v>
      </c>
    </row>
    <row r="25" spans="1:44" x14ac:dyDescent="0.25">
      <c r="A25" s="10">
        <v>24</v>
      </c>
      <c r="B25" s="11">
        <f>VLOOKUP($A25,Table2[[No]:[Date Student Last Attended Program
(mm/dd/yyyy)]],2,FALSE)</f>
        <v>0</v>
      </c>
      <c r="C25" s="11">
        <f>VLOOKUP($A25,Table2[[No]:[Date Student Last Attended Program
(mm/dd/yyyy)]],4,FALSE)</f>
        <v>0</v>
      </c>
      <c r="D25" s="11">
        <f>VLOOKUP($A25,Table2[[No]:[Date Student Last Attended Program
(mm/dd/yyyy)]],14,FALSE)</f>
        <v>0</v>
      </c>
      <c r="E25" s="207">
        <f>VLOOKUP($A25,Table2[[No]:[Date Student Last Attended Program
(mm/dd/yyyy)]],17,FALSE)</f>
        <v>0</v>
      </c>
      <c r="F25" s="207">
        <f>VLOOKUP($A25,Table2[[No]:[Date Student Last Attended Program
(mm/dd/yyyy)]],18,FALSE)</f>
        <v>0</v>
      </c>
      <c r="G25" s="209">
        <f>VLOOKUP($A25,Table2[[#All],[No]:[Which Group Does Student Participate In?
(optional)]],23,FALSE)</f>
        <v>0</v>
      </c>
      <c r="H25" s="29"/>
      <c r="I25" s="29"/>
      <c r="J25" s="29"/>
      <c r="K25" s="29"/>
      <c r="L25" s="29"/>
      <c r="M25" s="29"/>
      <c r="N25" s="29"/>
      <c r="O25" s="29"/>
      <c r="P25" s="29"/>
      <c r="Q25" s="29"/>
      <c r="R25" s="29"/>
      <c r="S25" s="9"/>
      <c r="T25" s="9"/>
      <c r="U25" s="9"/>
      <c r="V25" s="9"/>
      <c r="W25" s="9"/>
      <c r="X25" s="9"/>
      <c r="Y25" s="9"/>
      <c r="Z25" s="9"/>
      <c r="AA25" s="9"/>
      <c r="AB25" s="9"/>
      <c r="AC25" s="9"/>
      <c r="AD25" s="9"/>
      <c r="AE25" s="9"/>
      <c r="AF25" s="9"/>
      <c r="AG25" s="9"/>
      <c r="AH25" s="9"/>
      <c r="AI25" s="9"/>
      <c r="AJ25" s="9"/>
      <c r="AK25" s="9"/>
      <c r="AL25" s="9"/>
      <c r="AM25" s="11">
        <f t="shared" si="0"/>
        <v>0</v>
      </c>
      <c r="AN25" s="11">
        <f t="shared" si="1"/>
        <v>0</v>
      </c>
      <c r="AO25" s="47" t="e">
        <f t="shared" si="2"/>
        <v>#DIV/0!</v>
      </c>
      <c r="AP25" s="11">
        <f>SUM(VLOOKUP(A25,OCT!$A$2:$AM$301,39,FALSE), VLOOKUP(A25,NOV!$A$2:$AL$301,38,FALSE), VLOOKUP(A25,DEC!$A$2:$AM$301,39,FALSE))</f>
        <v>0</v>
      </c>
      <c r="AQ25" s="11">
        <f>SUM(VLOOKUP(A25,OCT!$A$2:$AN$301,40,FALSE), VLOOKUP(A25,NOV!$A$2:$AM$301,39,FALSE), VLOOKUP(A25,DEC!$A$2:$AN$301,40,FALSE))</f>
        <v>0</v>
      </c>
      <c r="AR25" s="125" t="e">
        <f t="shared" si="3"/>
        <v>#DIV/0!</v>
      </c>
    </row>
    <row r="26" spans="1:44" x14ac:dyDescent="0.25">
      <c r="A26" s="10">
        <v>25</v>
      </c>
      <c r="B26" s="11">
        <f>VLOOKUP($A26,Table2[[No]:[Date Student Last Attended Program
(mm/dd/yyyy)]],2,FALSE)</f>
        <v>0</v>
      </c>
      <c r="C26" s="11">
        <f>VLOOKUP($A26,Table2[[No]:[Date Student Last Attended Program
(mm/dd/yyyy)]],4,FALSE)</f>
        <v>0</v>
      </c>
      <c r="D26" s="11">
        <f>VLOOKUP($A26,Table2[[No]:[Date Student Last Attended Program
(mm/dd/yyyy)]],14,FALSE)</f>
        <v>0</v>
      </c>
      <c r="E26" s="207">
        <f>VLOOKUP($A26,Table2[[No]:[Date Student Last Attended Program
(mm/dd/yyyy)]],17,FALSE)</f>
        <v>0</v>
      </c>
      <c r="F26" s="207">
        <f>VLOOKUP($A26,Table2[[No]:[Date Student Last Attended Program
(mm/dd/yyyy)]],18,FALSE)</f>
        <v>0</v>
      </c>
      <c r="G26" s="209">
        <f>VLOOKUP($A26,Table2[[#All],[No]:[Which Group Does Student Participate In?
(optional)]],23,FALSE)</f>
        <v>0</v>
      </c>
      <c r="H26" s="29"/>
      <c r="I26" s="29"/>
      <c r="J26" s="29"/>
      <c r="K26" s="29"/>
      <c r="L26" s="29"/>
      <c r="M26" s="29"/>
      <c r="N26" s="29"/>
      <c r="O26" s="29"/>
      <c r="P26" s="29"/>
      <c r="Q26" s="29"/>
      <c r="R26" s="29"/>
      <c r="S26" s="9"/>
      <c r="T26" s="9"/>
      <c r="U26" s="9"/>
      <c r="V26" s="9"/>
      <c r="W26" s="9"/>
      <c r="X26" s="9"/>
      <c r="Y26" s="9"/>
      <c r="Z26" s="9"/>
      <c r="AA26" s="9"/>
      <c r="AB26" s="9"/>
      <c r="AC26" s="9"/>
      <c r="AD26" s="9"/>
      <c r="AE26" s="9"/>
      <c r="AF26" s="9"/>
      <c r="AG26" s="9"/>
      <c r="AH26" s="9"/>
      <c r="AI26" s="9"/>
      <c r="AJ26" s="9"/>
      <c r="AK26" s="9"/>
      <c r="AL26" s="9"/>
      <c r="AM26" s="11">
        <f t="shared" si="0"/>
        <v>0</v>
      </c>
      <c r="AN26" s="11">
        <f t="shared" si="1"/>
        <v>0</v>
      </c>
      <c r="AO26" s="47" t="e">
        <f t="shared" si="2"/>
        <v>#DIV/0!</v>
      </c>
      <c r="AP26" s="11">
        <f>SUM(VLOOKUP(A26,OCT!$A$2:$AM$301,39,FALSE), VLOOKUP(A26,NOV!$A$2:$AL$301,38,FALSE), VLOOKUP(A26,DEC!$A$2:$AM$301,39,FALSE))</f>
        <v>0</v>
      </c>
      <c r="AQ26" s="11">
        <f>SUM(VLOOKUP(A26,OCT!$A$2:$AN$301,40,FALSE), VLOOKUP(A26,NOV!$A$2:$AM$301,39,FALSE), VLOOKUP(A26,DEC!$A$2:$AN$301,40,FALSE))</f>
        <v>0</v>
      </c>
      <c r="AR26" s="125" t="e">
        <f t="shared" si="3"/>
        <v>#DIV/0!</v>
      </c>
    </row>
    <row r="27" spans="1:44" x14ac:dyDescent="0.25">
      <c r="A27" s="10">
        <v>26</v>
      </c>
      <c r="B27" s="11">
        <f>VLOOKUP($A27,Table2[[No]:[Date Student Last Attended Program
(mm/dd/yyyy)]],2,FALSE)</f>
        <v>0</v>
      </c>
      <c r="C27" s="11">
        <f>VLOOKUP($A27,Table2[[No]:[Date Student Last Attended Program
(mm/dd/yyyy)]],4,FALSE)</f>
        <v>0</v>
      </c>
      <c r="D27" s="11">
        <f>VLOOKUP($A27,Table2[[No]:[Date Student Last Attended Program
(mm/dd/yyyy)]],14,FALSE)</f>
        <v>0</v>
      </c>
      <c r="E27" s="207">
        <f>VLOOKUP($A27,Table2[[No]:[Date Student Last Attended Program
(mm/dd/yyyy)]],17,FALSE)</f>
        <v>0</v>
      </c>
      <c r="F27" s="207">
        <f>VLOOKUP($A27,Table2[[No]:[Date Student Last Attended Program
(mm/dd/yyyy)]],18,FALSE)</f>
        <v>0</v>
      </c>
      <c r="G27" s="209">
        <f>VLOOKUP($A27,Table2[[#All],[No]:[Which Group Does Student Participate In?
(optional)]],23,FALSE)</f>
        <v>0</v>
      </c>
      <c r="H27" s="29"/>
      <c r="I27" s="29"/>
      <c r="J27" s="29"/>
      <c r="K27" s="29"/>
      <c r="L27" s="29"/>
      <c r="M27" s="29"/>
      <c r="N27" s="29"/>
      <c r="O27" s="29"/>
      <c r="P27" s="29"/>
      <c r="Q27" s="29"/>
      <c r="R27" s="29"/>
      <c r="S27" s="9"/>
      <c r="T27" s="9"/>
      <c r="U27" s="9"/>
      <c r="V27" s="9"/>
      <c r="W27" s="9"/>
      <c r="X27" s="9"/>
      <c r="Y27" s="9"/>
      <c r="Z27" s="9"/>
      <c r="AA27" s="9"/>
      <c r="AB27" s="9"/>
      <c r="AC27" s="9"/>
      <c r="AD27" s="9"/>
      <c r="AE27" s="9"/>
      <c r="AF27" s="9"/>
      <c r="AG27" s="9"/>
      <c r="AH27" s="9"/>
      <c r="AI27" s="9"/>
      <c r="AJ27" s="9"/>
      <c r="AK27" s="9"/>
      <c r="AL27" s="9"/>
      <c r="AM27" s="11">
        <f t="shared" si="0"/>
        <v>0</v>
      </c>
      <c r="AN27" s="11">
        <f t="shared" si="1"/>
        <v>0</v>
      </c>
      <c r="AO27" s="47" t="e">
        <f t="shared" si="2"/>
        <v>#DIV/0!</v>
      </c>
      <c r="AP27" s="11">
        <f>SUM(VLOOKUP(A27,OCT!$A$2:$AM$301,39,FALSE), VLOOKUP(A27,NOV!$A$2:$AL$301,38,FALSE), VLOOKUP(A27,DEC!$A$2:$AM$301,39,FALSE))</f>
        <v>0</v>
      </c>
      <c r="AQ27" s="11">
        <f>SUM(VLOOKUP(A27,OCT!$A$2:$AN$301,40,FALSE), VLOOKUP(A27,NOV!$A$2:$AM$301,39,FALSE), VLOOKUP(A27,DEC!$A$2:$AN$301,40,FALSE))</f>
        <v>0</v>
      </c>
      <c r="AR27" s="125" t="e">
        <f t="shared" si="3"/>
        <v>#DIV/0!</v>
      </c>
    </row>
    <row r="28" spans="1:44" x14ac:dyDescent="0.25">
      <c r="A28" s="10">
        <v>27</v>
      </c>
      <c r="B28" s="11">
        <f>VLOOKUP($A28,Table2[[No]:[Date Student Last Attended Program
(mm/dd/yyyy)]],2,FALSE)</f>
        <v>0</v>
      </c>
      <c r="C28" s="11">
        <f>VLOOKUP($A28,Table2[[No]:[Date Student Last Attended Program
(mm/dd/yyyy)]],4,FALSE)</f>
        <v>0</v>
      </c>
      <c r="D28" s="11">
        <f>VLOOKUP($A28,Table2[[No]:[Date Student Last Attended Program
(mm/dd/yyyy)]],14,FALSE)</f>
        <v>0</v>
      </c>
      <c r="E28" s="207">
        <f>VLOOKUP($A28,Table2[[No]:[Date Student Last Attended Program
(mm/dd/yyyy)]],17,FALSE)</f>
        <v>0</v>
      </c>
      <c r="F28" s="207">
        <f>VLOOKUP($A28,Table2[[No]:[Date Student Last Attended Program
(mm/dd/yyyy)]],18,FALSE)</f>
        <v>0</v>
      </c>
      <c r="G28" s="209">
        <f>VLOOKUP($A28,Table2[[#All],[No]:[Which Group Does Student Participate In?
(optional)]],23,FALSE)</f>
        <v>0</v>
      </c>
      <c r="H28" s="29"/>
      <c r="I28" s="29"/>
      <c r="J28" s="29"/>
      <c r="K28" s="29"/>
      <c r="L28" s="29"/>
      <c r="M28" s="29"/>
      <c r="N28" s="29"/>
      <c r="O28" s="29"/>
      <c r="P28" s="29"/>
      <c r="Q28" s="29"/>
      <c r="R28" s="29"/>
      <c r="S28" s="9"/>
      <c r="T28" s="9"/>
      <c r="U28" s="9"/>
      <c r="V28" s="9"/>
      <c r="W28" s="9"/>
      <c r="X28" s="9"/>
      <c r="Y28" s="9"/>
      <c r="Z28" s="9"/>
      <c r="AA28" s="9"/>
      <c r="AB28" s="9"/>
      <c r="AC28" s="9"/>
      <c r="AD28" s="9"/>
      <c r="AE28" s="9"/>
      <c r="AF28" s="9"/>
      <c r="AG28" s="9"/>
      <c r="AH28" s="9"/>
      <c r="AI28" s="9"/>
      <c r="AJ28" s="9"/>
      <c r="AK28" s="9"/>
      <c r="AL28" s="9"/>
      <c r="AM28" s="11">
        <f t="shared" si="0"/>
        <v>0</v>
      </c>
      <c r="AN28" s="11">
        <f t="shared" si="1"/>
        <v>0</v>
      </c>
      <c r="AO28" s="47" t="e">
        <f t="shared" si="2"/>
        <v>#DIV/0!</v>
      </c>
      <c r="AP28" s="11">
        <f>SUM(VLOOKUP(A28,OCT!$A$2:$AM$301,39,FALSE), VLOOKUP(A28,NOV!$A$2:$AL$301,38,FALSE), VLOOKUP(A28,DEC!$A$2:$AM$301,39,FALSE))</f>
        <v>0</v>
      </c>
      <c r="AQ28" s="11">
        <f>SUM(VLOOKUP(A28,OCT!$A$2:$AN$301,40,FALSE), VLOOKUP(A28,NOV!$A$2:$AM$301,39,FALSE), VLOOKUP(A28,DEC!$A$2:$AN$301,40,FALSE))</f>
        <v>0</v>
      </c>
      <c r="AR28" s="125" t="e">
        <f t="shared" si="3"/>
        <v>#DIV/0!</v>
      </c>
    </row>
    <row r="29" spans="1:44" x14ac:dyDescent="0.25">
      <c r="A29" s="10">
        <v>28</v>
      </c>
      <c r="B29" s="11">
        <f>VLOOKUP($A29,Table2[[No]:[Date Student Last Attended Program
(mm/dd/yyyy)]],2,FALSE)</f>
        <v>0</v>
      </c>
      <c r="C29" s="11">
        <f>VLOOKUP($A29,Table2[[No]:[Date Student Last Attended Program
(mm/dd/yyyy)]],4,FALSE)</f>
        <v>0</v>
      </c>
      <c r="D29" s="11">
        <f>VLOOKUP($A29,Table2[[No]:[Date Student Last Attended Program
(mm/dd/yyyy)]],14,FALSE)</f>
        <v>0</v>
      </c>
      <c r="E29" s="207">
        <f>VLOOKUP($A29,Table2[[No]:[Date Student Last Attended Program
(mm/dd/yyyy)]],17,FALSE)</f>
        <v>0</v>
      </c>
      <c r="F29" s="207">
        <f>VLOOKUP($A29,Table2[[No]:[Date Student Last Attended Program
(mm/dd/yyyy)]],18,FALSE)</f>
        <v>0</v>
      </c>
      <c r="G29" s="209">
        <f>VLOOKUP($A29,Table2[[#All],[No]:[Which Group Does Student Participate In?
(optional)]],23,FALSE)</f>
        <v>0</v>
      </c>
      <c r="H29" s="29"/>
      <c r="I29" s="29"/>
      <c r="J29" s="29"/>
      <c r="K29" s="29"/>
      <c r="L29" s="29"/>
      <c r="M29" s="29"/>
      <c r="N29" s="29"/>
      <c r="O29" s="29"/>
      <c r="P29" s="29"/>
      <c r="Q29" s="29"/>
      <c r="R29" s="29"/>
      <c r="S29" s="9"/>
      <c r="T29" s="9"/>
      <c r="U29" s="9"/>
      <c r="V29" s="9"/>
      <c r="W29" s="9"/>
      <c r="X29" s="9"/>
      <c r="Y29" s="9"/>
      <c r="Z29" s="9"/>
      <c r="AA29" s="9"/>
      <c r="AB29" s="9"/>
      <c r="AC29" s="9"/>
      <c r="AD29" s="9"/>
      <c r="AE29" s="9"/>
      <c r="AF29" s="9"/>
      <c r="AG29" s="9"/>
      <c r="AH29" s="9"/>
      <c r="AI29" s="9"/>
      <c r="AJ29" s="9"/>
      <c r="AK29" s="9"/>
      <c r="AL29" s="9"/>
      <c r="AM29" s="11">
        <f t="shared" si="0"/>
        <v>0</v>
      </c>
      <c r="AN29" s="11">
        <f t="shared" si="1"/>
        <v>0</v>
      </c>
      <c r="AO29" s="47" t="e">
        <f t="shared" si="2"/>
        <v>#DIV/0!</v>
      </c>
      <c r="AP29" s="11">
        <f>SUM(VLOOKUP(A29,OCT!$A$2:$AM$301,39,FALSE), VLOOKUP(A29,NOV!$A$2:$AL$301,38,FALSE), VLOOKUP(A29,DEC!$A$2:$AM$301,39,FALSE))</f>
        <v>0</v>
      </c>
      <c r="AQ29" s="11">
        <f>SUM(VLOOKUP(A29,OCT!$A$2:$AN$301,40,FALSE), VLOOKUP(A29,NOV!$A$2:$AM$301,39,FALSE), VLOOKUP(A29,DEC!$A$2:$AN$301,40,FALSE))</f>
        <v>0</v>
      </c>
      <c r="AR29" s="125" t="e">
        <f t="shared" si="3"/>
        <v>#DIV/0!</v>
      </c>
    </row>
    <row r="30" spans="1:44" x14ac:dyDescent="0.25">
      <c r="A30" s="10">
        <v>29</v>
      </c>
      <c r="B30" s="11">
        <f>VLOOKUP($A30,Table2[[No]:[Date Student Last Attended Program
(mm/dd/yyyy)]],2,FALSE)</f>
        <v>0</v>
      </c>
      <c r="C30" s="11">
        <f>VLOOKUP($A30,Table2[[No]:[Date Student Last Attended Program
(mm/dd/yyyy)]],4,FALSE)</f>
        <v>0</v>
      </c>
      <c r="D30" s="11">
        <f>VLOOKUP($A30,Table2[[No]:[Date Student Last Attended Program
(mm/dd/yyyy)]],14,FALSE)</f>
        <v>0</v>
      </c>
      <c r="E30" s="207">
        <f>VLOOKUP($A30,Table2[[No]:[Date Student Last Attended Program
(mm/dd/yyyy)]],17,FALSE)</f>
        <v>0</v>
      </c>
      <c r="F30" s="207">
        <f>VLOOKUP($A30,Table2[[No]:[Date Student Last Attended Program
(mm/dd/yyyy)]],18,FALSE)</f>
        <v>0</v>
      </c>
      <c r="G30" s="209">
        <f>VLOOKUP($A30,Table2[[#All],[No]:[Which Group Does Student Participate In?
(optional)]],23,FALSE)</f>
        <v>0</v>
      </c>
      <c r="H30" s="29"/>
      <c r="I30" s="29"/>
      <c r="J30" s="29"/>
      <c r="K30" s="29"/>
      <c r="L30" s="29"/>
      <c r="M30" s="29"/>
      <c r="N30" s="29"/>
      <c r="O30" s="29"/>
      <c r="P30" s="29"/>
      <c r="Q30" s="29"/>
      <c r="R30" s="29"/>
      <c r="S30" s="9"/>
      <c r="T30" s="9"/>
      <c r="U30" s="9"/>
      <c r="V30" s="9"/>
      <c r="W30" s="9"/>
      <c r="X30" s="9"/>
      <c r="Y30" s="9"/>
      <c r="Z30" s="9"/>
      <c r="AA30" s="9"/>
      <c r="AB30" s="9"/>
      <c r="AC30" s="9"/>
      <c r="AD30" s="9"/>
      <c r="AE30" s="9"/>
      <c r="AF30" s="9"/>
      <c r="AG30" s="9"/>
      <c r="AH30" s="9"/>
      <c r="AI30" s="9"/>
      <c r="AJ30" s="9"/>
      <c r="AK30" s="9"/>
      <c r="AL30" s="9"/>
      <c r="AM30" s="11">
        <f t="shared" si="0"/>
        <v>0</v>
      </c>
      <c r="AN30" s="11">
        <f t="shared" si="1"/>
        <v>0</v>
      </c>
      <c r="AO30" s="47" t="e">
        <f t="shared" si="2"/>
        <v>#DIV/0!</v>
      </c>
      <c r="AP30" s="11">
        <f>SUM(VLOOKUP(A30,OCT!$A$2:$AM$301,39,FALSE), VLOOKUP(A30,NOV!$A$2:$AL$301,38,FALSE), VLOOKUP(A30,DEC!$A$2:$AM$301,39,FALSE))</f>
        <v>0</v>
      </c>
      <c r="AQ30" s="11">
        <f>SUM(VLOOKUP(A30,OCT!$A$2:$AN$301,40,FALSE), VLOOKUP(A30,NOV!$A$2:$AM$301,39,FALSE), VLOOKUP(A30,DEC!$A$2:$AN$301,40,FALSE))</f>
        <v>0</v>
      </c>
      <c r="AR30" s="125" t="e">
        <f t="shared" si="3"/>
        <v>#DIV/0!</v>
      </c>
    </row>
    <row r="31" spans="1:44" x14ac:dyDescent="0.25">
      <c r="A31" s="10">
        <v>30</v>
      </c>
      <c r="B31" s="11">
        <f>VLOOKUP($A31,Table2[[No]:[Date Student Last Attended Program
(mm/dd/yyyy)]],2,FALSE)</f>
        <v>0</v>
      </c>
      <c r="C31" s="11">
        <f>VLOOKUP($A31,Table2[[No]:[Date Student Last Attended Program
(mm/dd/yyyy)]],4,FALSE)</f>
        <v>0</v>
      </c>
      <c r="D31" s="11">
        <f>VLOOKUP($A31,Table2[[No]:[Date Student Last Attended Program
(mm/dd/yyyy)]],14,FALSE)</f>
        <v>0</v>
      </c>
      <c r="E31" s="207">
        <f>VLOOKUP($A31,Table2[[No]:[Date Student Last Attended Program
(mm/dd/yyyy)]],17,FALSE)</f>
        <v>0</v>
      </c>
      <c r="F31" s="207">
        <f>VLOOKUP($A31,Table2[[No]:[Date Student Last Attended Program
(mm/dd/yyyy)]],18,FALSE)</f>
        <v>0</v>
      </c>
      <c r="G31" s="209">
        <f>VLOOKUP($A31,Table2[[#All],[No]:[Which Group Does Student Participate In?
(optional)]],23,FALSE)</f>
        <v>0</v>
      </c>
      <c r="H31" s="29"/>
      <c r="I31" s="29"/>
      <c r="J31" s="29"/>
      <c r="K31" s="29"/>
      <c r="L31" s="29"/>
      <c r="M31" s="29"/>
      <c r="N31" s="29"/>
      <c r="O31" s="29"/>
      <c r="P31" s="29"/>
      <c r="Q31" s="29"/>
      <c r="R31" s="29"/>
      <c r="S31" s="9"/>
      <c r="T31" s="9"/>
      <c r="U31" s="9"/>
      <c r="V31" s="9"/>
      <c r="W31" s="9"/>
      <c r="X31" s="9"/>
      <c r="Y31" s="9"/>
      <c r="Z31" s="9"/>
      <c r="AA31" s="9"/>
      <c r="AB31" s="9"/>
      <c r="AC31" s="9"/>
      <c r="AD31" s="9"/>
      <c r="AE31" s="9"/>
      <c r="AF31" s="9"/>
      <c r="AG31" s="9"/>
      <c r="AH31" s="9"/>
      <c r="AI31" s="9"/>
      <c r="AJ31" s="9"/>
      <c r="AK31" s="9"/>
      <c r="AL31" s="9"/>
      <c r="AM31" s="11">
        <f t="shared" si="0"/>
        <v>0</v>
      </c>
      <c r="AN31" s="11">
        <f t="shared" si="1"/>
        <v>0</v>
      </c>
      <c r="AO31" s="47" t="e">
        <f t="shared" si="2"/>
        <v>#DIV/0!</v>
      </c>
      <c r="AP31" s="11">
        <f>SUM(VLOOKUP(A31,OCT!$A$2:$AM$301,39,FALSE), VLOOKUP(A31,NOV!$A$2:$AL$301,38,FALSE), VLOOKUP(A31,DEC!$A$2:$AM$301,39,FALSE))</f>
        <v>0</v>
      </c>
      <c r="AQ31" s="11">
        <f>SUM(VLOOKUP(A31,OCT!$A$2:$AN$301,40,FALSE), VLOOKUP(A31,NOV!$A$2:$AM$301,39,FALSE), VLOOKUP(A31,DEC!$A$2:$AN$301,40,FALSE))</f>
        <v>0</v>
      </c>
      <c r="AR31" s="125" t="e">
        <f t="shared" si="3"/>
        <v>#DIV/0!</v>
      </c>
    </row>
    <row r="32" spans="1:44" x14ac:dyDescent="0.25">
      <c r="A32" s="10">
        <v>31</v>
      </c>
      <c r="B32" s="11">
        <f>VLOOKUP($A32,Table2[[No]:[Date Student Last Attended Program
(mm/dd/yyyy)]],2,FALSE)</f>
        <v>0</v>
      </c>
      <c r="C32" s="11">
        <f>VLOOKUP($A32,Table2[[No]:[Date Student Last Attended Program
(mm/dd/yyyy)]],4,FALSE)</f>
        <v>0</v>
      </c>
      <c r="D32" s="11">
        <f>VLOOKUP($A32,Table2[[No]:[Date Student Last Attended Program
(mm/dd/yyyy)]],14,FALSE)</f>
        <v>0</v>
      </c>
      <c r="E32" s="207">
        <f>VLOOKUP($A32,Table2[[No]:[Date Student Last Attended Program
(mm/dd/yyyy)]],17,FALSE)</f>
        <v>0</v>
      </c>
      <c r="F32" s="207">
        <f>VLOOKUP($A32,Table2[[No]:[Date Student Last Attended Program
(mm/dd/yyyy)]],18,FALSE)</f>
        <v>0</v>
      </c>
      <c r="G32" s="209">
        <f>VLOOKUP($A32,Table2[[#All],[No]:[Which Group Does Student Participate In?
(optional)]],23,FALSE)</f>
        <v>0</v>
      </c>
      <c r="H32" s="29"/>
      <c r="I32" s="29"/>
      <c r="J32" s="29"/>
      <c r="K32" s="29"/>
      <c r="L32" s="29"/>
      <c r="M32" s="29"/>
      <c r="N32" s="29"/>
      <c r="O32" s="29"/>
      <c r="P32" s="29"/>
      <c r="Q32" s="29"/>
      <c r="R32" s="29"/>
      <c r="S32" s="9"/>
      <c r="T32" s="9"/>
      <c r="U32" s="9"/>
      <c r="V32" s="9"/>
      <c r="W32" s="9"/>
      <c r="X32" s="9"/>
      <c r="Y32" s="9"/>
      <c r="Z32" s="9"/>
      <c r="AA32" s="9"/>
      <c r="AB32" s="9"/>
      <c r="AC32" s="9"/>
      <c r="AD32" s="9"/>
      <c r="AE32" s="9"/>
      <c r="AF32" s="9"/>
      <c r="AG32" s="9"/>
      <c r="AH32" s="9"/>
      <c r="AI32" s="9"/>
      <c r="AJ32" s="9"/>
      <c r="AK32" s="9"/>
      <c r="AL32" s="9"/>
      <c r="AM32" s="11">
        <f t="shared" si="0"/>
        <v>0</v>
      </c>
      <c r="AN32" s="11">
        <f t="shared" si="1"/>
        <v>0</v>
      </c>
      <c r="AO32" s="47" t="e">
        <f t="shared" si="2"/>
        <v>#DIV/0!</v>
      </c>
      <c r="AP32" s="11">
        <f>SUM(VLOOKUP(A32,OCT!$A$2:$AM$301,39,FALSE), VLOOKUP(A32,NOV!$A$2:$AL$301,38,FALSE), VLOOKUP(A32,DEC!$A$2:$AM$301,39,FALSE))</f>
        <v>0</v>
      </c>
      <c r="AQ32" s="11">
        <f>SUM(VLOOKUP(A32,OCT!$A$2:$AN$301,40,FALSE), VLOOKUP(A32,NOV!$A$2:$AM$301,39,FALSE), VLOOKUP(A32,DEC!$A$2:$AN$301,40,FALSE))</f>
        <v>0</v>
      </c>
      <c r="AR32" s="125" t="e">
        <f t="shared" si="3"/>
        <v>#DIV/0!</v>
      </c>
    </row>
    <row r="33" spans="1:44" x14ac:dyDescent="0.25">
      <c r="A33" s="10">
        <v>32</v>
      </c>
      <c r="B33" s="11">
        <f>VLOOKUP($A33,Table2[[No]:[Date Student Last Attended Program
(mm/dd/yyyy)]],2,FALSE)</f>
        <v>0</v>
      </c>
      <c r="C33" s="11">
        <f>VLOOKUP($A33,Table2[[No]:[Date Student Last Attended Program
(mm/dd/yyyy)]],4,FALSE)</f>
        <v>0</v>
      </c>
      <c r="D33" s="11">
        <f>VLOOKUP($A33,Table2[[No]:[Date Student Last Attended Program
(mm/dd/yyyy)]],14,FALSE)</f>
        <v>0</v>
      </c>
      <c r="E33" s="207">
        <f>VLOOKUP($A33,Table2[[No]:[Date Student Last Attended Program
(mm/dd/yyyy)]],17,FALSE)</f>
        <v>0</v>
      </c>
      <c r="F33" s="207">
        <f>VLOOKUP($A33,Table2[[No]:[Date Student Last Attended Program
(mm/dd/yyyy)]],18,FALSE)</f>
        <v>0</v>
      </c>
      <c r="G33" s="209">
        <f>VLOOKUP($A33,Table2[[#All],[No]:[Which Group Does Student Participate In?
(optional)]],23,FALSE)</f>
        <v>0</v>
      </c>
      <c r="H33" s="29"/>
      <c r="I33" s="29"/>
      <c r="J33" s="29"/>
      <c r="K33" s="29"/>
      <c r="L33" s="29"/>
      <c r="M33" s="29"/>
      <c r="N33" s="29"/>
      <c r="O33" s="29"/>
      <c r="P33" s="29"/>
      <c r="Q33" s="29"/>
      <c r="R33" s="29"/>
      <c r="S33" s="9"/>
      <c r="T33" s="9"/>
      <c r="U33" s="9"/>
      <c r="V33" s="9"/>
      <c r="W33" s="9"/>
      <c r="X33" s="9"/>
      <c r="Y33" s="9"/>
      <c r="Z33" s="9"/>
      <c r="AA33" s="9"/>
      <c r="AB33" s="9"/>
      <c r="AC33" s="9"/>
      <c r="AD33" s="9"/>
      <c r="AE33" s="9"/>
      <c r="AF33" s="9"/>
      <c r="AG33" s="9"/>
      <c r="AH33" s="9"/>
      <c r="AI33" s="9"/>
      <c r="AJ33" s="9"/>
      <c r="AK33" s="9"/>
      <c r="AL33" s="9"/>
      <c r="AM33" s="11">
        <f t="shared" si="0"/>
        <v>0</v>
      </c>
      <c r="AN33" s="11">
        <f t="shared" si="1"/>
        <v>0</v>
      </c>
      <c r="AO33" s="47" t="e">
        <f t="shared" si="2"/>
        <v>#DIV/0!</v>
      </c>
      <c r="AP33" s="11">
        <f>SUM(VLOOKUP(A33,OCT!$A$2:$AM$301,39,FALSE), VLOOKUP(A33,NOV!$A$2:$AL$301,38,FALSE), VLOOKUP(A33,DEC!$A$2:$AM$301,39,FALSE))</f>
        <v>0</v>
      </c>
      <c r="AQ33" s="11">
        <f>SUM(VLOOKUP(A33,OCT!$A$2:$AN$301,40,FALSE), VLOOKUP(A33,NOV!$A$2:$AM$301,39,FALSE), VLOOKUP(A33,DEC!$A$2:$AN$301,40,FALSE))</f>
        <v>0</v>
      </c>
      <c r="AR33" s="125" t="e">
        <f t="shared" si="3"/>
        <v>#DIV/0!</v>
      </c>
    </row>
    <row r="34" spans="1:44" x14ac:dyDescent="0.25">
      <c r="A34" s="10">
        <v>33</v>
      </c>
      <c r="B34" s="11">
        <f>VLOOKUP($A34,Table2[[No]:[Date Student Last Attended Program
(mm/dd/yyyy)]],2,FALSE)</f>
        <v>0</v>
      </c>
      <c r="C34" s="11">
        <f>VLOOKUP($A34,Table2[[No]:[Date Student Last Attended Program
(mm/dd/yyyy)]],4,FALSE)</f>
        <v>0</v>
      </c>
      <c r="D34" s="11">
        <f>VLOOKUP($A34,Table2[[No]:[Date Student Last Attended Program
(mm/dd/yyyy)]],14,FALSE)</f>
        <v>0</v>
      </c>
      <c r="E34" s="207">
        <f>VLOOKUP($A34,Table2[[No]:[Date Student Last Attended Program
(mm/dd/yyyy)]],17,FALSE)</f>
        <v>0</v>
      </c>
      <c r="F34" s="207">
        <f>VLOOKUP($A34,Table2[[No]:[Date Student Last Attended Program
(mm/dd/yyyy)]],18,FALSE)</f>
        <v>0</v>
      </c>
      <c r="G34" s="209">
        <f>VLOOKUP($A34,Table2[[#All],[No]:[Which Group Does Student Participate In?
(optional)]],23,FALSE)</f>
        <v>0</v>
      </c>
      <c r="H34" s="29"/>
      <c r="I34" s="29"/>
      <c r="J34" s="29"/>
      <c r="K34" s="29"/>
      <c r="L34" s="29"/>
      <c r="M34" s="29"/>
      <c r="N34" s="29"/>
      <c r="O34" s="29"/>
      <c r="P34" s="29"/>
      <c r="Q34" s="29"/>
      <c r="R34" s="29"/>
      <c r="S34" s="9"/>
      <c r="T34" s="9"/>
      <c r="U34" s="9"/>
      <c r="V34" s="9"/>
      <c r="W34" s="9"/>
      <c r="X34" s="9"/>
      <c r="Y34" s="9"/>
      <c r="Z34" s="9"/>
      <c r="AA34" s="9"/>
      <c r="AB34" s="9"/>
      <c r="AC34" s="9"/>
      <c r="AD34" s="9"/>
      <c r="AE34" s="9"/>
      <c r="AF34" s="9"/>
      <c r="AG34" s="9"/>
      <c r="AH34" s="9"/>
      <c r="AI34" s="9"/>
      <c r="AJ34" s="9"/>
      <c r="AK34" s="9"/>
      <c r="AL34" s="9"/>
      <c r="AM34" s="11">
        <f t="shared" si="0"/>
        <v>0</v>
      </c>
      <c r="AN34" s="11">
        <f t="shared" si="1"/>
        <v>0</v>
      </c>
      <c r="AO34" s="47" t="e">
        <f t="shared" si="2"/>
        <v>#DIV/0!</v>
      </c>
      <c r="AP34" s="11">
        <f>SUM(VLOOKUP(A34,OCT!$A$2:$AM$301,39,FALSE), VLOOKUP(A34,NOV!$A$2:$AL$301,38,FALSE), VLOOKUP(A34,DEC!$A$2:$AM$301,39,FALSE))</f>
        <v>0</v>
      </c>
      <c r="AQ34" s="11">
        <f>SUM(VLOOKUP(A34,OCT!$A$2:$AN$301,40,FALSE), VLOOKUP(A34,NOV!$A$2:$AM$301,39,FALSE), VLOOKUP(A34,DEC!$A$2:$AN$301,40,FALSE))</f>
        <v>0</v>
      </c>
      <c r="AR34" s="125" t="e">
        <f t="shared" si="3"/>
        <v>#DIV/0!</v>
      </c>
    </row>
    <row r="35" spans="1:44" x14ac:dyDescent="0.25">
      <c r="A35" s="10">
        <v>34</v>
      </c>
      <c r="B35" s="11">
        <f>VLOOKUP($A35,Table2[[No]:[Date Student Last Attended Program
(mm/dd/yyyy)]],2,FALSE)</f>
        <v>0</v>
      </c>
      <c r="C35" s="11">
        <f>VLOOKUP($A35,Table2[[No]:[Date Student Last Attended Program
(mm/dd/yyyy)]],4,FALSE)</f>
        <v>0</v>
      </c>
      <c r="D35" s="11">
        <f>VLOOKUP($A35,Table2[[No]:[Date Student Last Attended Program
(mm/dd/yyyy)]],14,FALSE)</f>
        <v>0</v>
      </c>
      <c r="E35" s="207">
        <f>VLOOKUP($A35,Table2[[No]:[Date Student Last Attended Program
(mm/dd/yyyy)]],17,FALSE)</f>
        <v>0</v>
      </c>
      <c r="F35" s="207">
        <f>VLOOKUP($A35,Table2[[No]:[Date Student Last Attended Program
(mm/dd/yyyy)]],18,FALSE)</f>
        <v>0</v>
      </c>
      <c r="G35" s="209">
        <f>VLOOKUP($A35,Table2[[#All],[No]:[Which Group Does Student Participate In?
(optional)]],23,FALSE)</f>
        <v>0</v>
      </c>
      <c r="H35" s="29"/>
      <c r="I35" s="29"/>
      <c r="J35" s="29"/>
      <c r="K35" s="29"/>
      <c r="L35" s="29"/>
      <c r="M35" s="29"/>
      <c r="N35" s="29"/>
      <c r="O35" s="29"/>
      <c r="P35" s="29"/>
      <c r="Q35" s="29"/>
      <c r="R35" s="29"/>
      <c r="S35" s="9"/>
      <c r="T35" s="9"/>
      <c r="U35" s="9"/>
      <c r="V35" s="9"/>
      <c r="W35" s="9"/>
      <c r="X35" s="9"/>
      <c r="Y35" s="9"/>
      <c r="Z35" s="9"/>
      <c r="AA35" s="9"/>
      <c r="AB35" s="9"/>
      <c r="AC35" s="9"/>
      <c r="AD35" s="9"/>
      <c r="AE35" s="9"/>
      <c r="AF35" s="9"/>
      <c r="AG35" s="9"/>
      <c r="AH35" s="9"/>
      <c r="AI35" s="9"/>
      <c r="AJ35" s="9"/>
      <c r="AK35" s="9"/>
      <c r="AL35" s="9"/>
      <c r="AM35" s="11">
        <f t="shared" si="0"/>
        <v>0</v>
      </c>
      <c r="AN35" s="11">
        <f t="shared" si="1"/>
        <v>0</v>
      </c>
      <c r="AO35" s="47" t="e">
        <f t="shared" si="2"/>
        <v>#DIV/0!</v>
      </c>
      <c r="AP35" s="11">
        <f>SUM(VLOOKUP(A35,OCT!$A$2:$AM$301,39,FALSE), VLOOKUP(A35,NOV!$A$2:$AL$301,38,FALSE), VLOOKUP(A35,DEC!$A$2:$AM$301,39,FALSE))</f>
        <v>0</v>
      </c>
      <c r="AQ35" s="11">
        <f>SUM(VLOOKUP(A35,OCT!$A$2:$AN$301,40,FALSE), VLOOKUP(A35,NOV!$A$2:$AM$301,39,FALSE), VLOOKUP(A35,DEC!$A$2:$AN$301,40,FALSE))</f>
        <v>0</v>
      </c>
      <c r="AR35" s="125" t="e">
        <f t="shared" si="3"/>
        <v>#DIV/0!</v>
      </c>
    </row>
    <row r="36" spans="1:44" x14ac:dyDescent="0.25">
      <c r="A36" s="10">
        <v>35</v>
      </c>
      <c r="B36" s="11">
        <f>VLOOKUP($A36,Table2[[No]:[Date Student Last Attended Program
(mm/dd/yyyy)]],2,FALSE)</f>
        <v>0</v>
      </c>
      <c r="C36" s="11">
        <f>VLOOKUP($A36,Table2[[No]:[Date Student Last Attended Program
(mm/dd/yyyy)]],4,FALSE)</f>
        <v>0</v>
      </c>
      <c r="D36" s="11">
        <f>VLOOKUP($A36,Table2[[No]:[Date Student Last Attended Program
(mm/dd/yyyy)]],14,FALSE)</f>
        <v>0</v>
      </c>
      <c r="E36" s="207">
        <f>VLOOKUP($A36,Table2[[No]:[Date Student Last Attended Program
(mm/dd/yyyy)]],17,FALSE)</f>
        <v>0</v>
      </c>
      <c r="F36" s="207">
        <f>VLOOKUP($A36,Table2[[No]:[Date Student Last Attended Program
(mm/dd/yyyy)]],18,FALSE)</f>
        <v>0</v>
      </c>
      <c r="G36" s="209">
        <f>VLOOKUP($A36,Table2[[#All],[No]:[Which Group Does Student Participate In?
(optional)]],23,FALSE)</f>
        <v>0</v>
      </c>
      <c r="H36" s="29"/>
      <c r="I36" s="29"/>
      <c r="J36" s="29"/>
      <c r="K36" s="29"/>
      <c r="L36" s="29"/>
      <c r="M36" s="29"/>
      <c r="N36" s="29"/>
      <c r="O36" s="29"/>
      <c r="P36" s="29"/>
      <c r="Q36" s="29"/>
      <c r="R36" s="29"/>
      <c r="S36" s="9"/>
      <c r="T36" s="9"/>
      <c r="U36" s="9"/>
      <c r="V36" s="9"/>
      <c r="W36" s="9"/>
      <c r="X36" s="9"/>
      <c r="Y36" s="9"/>
      <c r="Z36" s="9"/>
      <c r="AA36" s="9"/>
      <c r="AB36" s="9"/>
      <c r="AC36" s="9"/>
      <c r="AD36" s="9"/>
      <c r="AE36" s="9"/>
      <c r="AF36" s="9"/>
      <c r="AG36" s="9"/>
      <c r="AH36" s="9"/>
      <c r="AI36" s="9"/>
      <c r="AJ36" s="9"/>
      <c r="AK36" s="9"/>
      <c r="AL36" s="9"/>
      <c r="AM36" s="11">
        <f t="shared" si="0"/>
        <v>0</v>
      </c>
      <c r="AN36" s="11">
        <f t="shared" si="1"/>
        <v>0</v>
      </c>
      <c r="AO36" s="47" t="e">
        <f t="shared" si="2"/>
        <v>#DIV/0!</v>
      </c>
      <c r="AP36" s="11">
        <f>SUM(VLOOKUP(A36,OCT!$A$2:$AM$301,39,FALSE), VLOOKUP(A36,NOV!$A$2:$AL$301,38,FALSE), VLOOKUP(A36,DEC!$A$2:$AM$301,39,FALSE))</f>
        <v>0</v>
      </c>
      <c r="AQ36" s="11">
        <f>SUM(VLOOKUP(A36,OCT!$A$2:$AN$301,40,FALSE), VLOOKUP(A36,NOV!$A$2:$AM$301,39,FALSE), VLOOKUP(A36,DEC!$A$2:$AN$301,40,FALSE))</f>
        <v>0</v>
      </c>
      <c r="AR36" s="125" t="e">
        <f t="shared" si="3"/>
        <v>#DIV/0!</v>
      </c>
    </row>
    <row r="37" spans="1:44" x14ac:dyDescent="0.25">
      <c r="A37" s="10">
        <v>36</v>
      </c>
      <c r="B37" s="11">
        <f>VLOOKUP($A37,Table2[[No]:[Date Student Last Attended Program
(mm/dd/yyyy)]],2,FALSE)</f>
        <v>0</v>
      </c>
      <c r="C37" s="11">
        <f>VLOOKUP($A37,Table2[[No]:[Date Student Last Attended Program
(mm/dd/yyyy)]],4,FALSE)</f>
        <v>0</v>
      </c>
      <c r="D37" s="11">
        <f>VLOOKUP($A37,Table2[[No]:[Date Student Last Attended Program
(mm/dd/yyyy)]],14,FALSE)</f>
        <v>0</v>
      </c>
      <c r="E37" s="207">
        <f>VLOOKUP($A37,Table2[[No]:[Date Student Last Attended Program
(mm/dd/yyyy)]],17,FALSE)</f>
        <v>0</v>
      </c>
      <c r="F37" s="207">
        <f>VLOOKUP($A37,Table2[[No]:[Date Student Last Attended Program
(mm/dd/yyyy)]],18,FALSE)</f>
        <v>0</v>
      </c>
      <c r="G37" s="209">
        <f>VLOOKUP($A37,Table2[[#All],[No]:[Which Group Does Student Participate In?
(optional)]],23,FALSE)</f>
        <v>0</v>
      </c>
      <c r="H37" s="29"/>
      <c r="I37" s="29"/>
      <c r="J37" s="29"/>
      <c r="K37" s="29"/>
      <c r="L37" s="29"/>
      <c r="M37" s="29"/>
      <c r="N37" s="29"/>
      <c r="O37" s="29"/>
      <c r="P37" s="29"/>
      <c r="Q37" s="29"/>
      <c r="R37" s="29"/>
      <c r="S37" s="9"/>
      <c r="T37" s="9"/>
      <c r="U37" s="9"/>
      <c r="V37" s="9"/>
      <c r="W37" s="9"/>
      <c r="X37" s="9"/>
      <c r="Y37" s="9"/>
      <c r="Z37" s="9"/>
      <c r="AA37" s="9"/>
      <c r="AB37" s="9"/>
      <c r="AC37" s="9"/>
      <c r="AD37" s="9"/>
      <c r="AE37" s="9"/>
      <c r="AF37" s="9"/>
      <c r="AG37" s="9"/>
      <c r="AH37" s="9"/>
      <c r="AI37" s="9"/>
      <c r="AJ37" s="9"/>
      <c r="AK37" s="9"/>
      <c r="AL37" s="9"/>
      <c r="AM37" s="11">
        <f t="shared" si="0"/>
        <v>0</v>
      </c>
      <c r="AN37" s="11">
        <f t="shared" si="1"/>
        <v>0</v>
      </c>
      <c r="AO37" s="47" t="e">
        <f t="shared" si="2"/>
        <v>#DIV/0!</v>
      </c>
      <c r="AP37" s="11">
        <f>SUM(VLOOKUP(A37,OCT!$A$2:$AM$301,39,FALSE), VLOOKUP(A37,NOV!$A$2:$AL$301,38,FALSE), VLOOKUP(A37,DEC!$A$2:$AM$301,39,FALSE))</f>
        <v>0</v>
      </c>
      <c r="AQ37" s="11">
        <f>SUM(VLOOKUP(A37,OCT!$A$2:$AN$301,40,FALSE), VLOOKUP(A37,NOV!$A$2:$AM$301,39,FALSE), VLOOKUP(A37,DEC!$A$2:$AN$301,40,FALSE))</f>
        <v>0</v>
      </c>
      <c r="AR37" s="125" t="e">
        <f t="shared" si="3"/>
        <v>#DIV/0!</v>
      </c>
    </row>
    <row r="38" spans="1:44" x14ac:dyDescent="0.25">
      <c r="A38" s="10">
        <v>37</v>
      </c>
      <c r="B38" s="11">
        <f>VLOOKUP($A38,Table2[[No]:[Date Student Last Attended Program
(mm/dd/yyyy)]],2,FALSE)</f>
        <v>0</v>
      </c>
      <c r="C38" s="11">
        <f>VLOOKUP($A38,Table2[[No]:[Date Student Last Attended Program
(mm/dd/yyyy)]],4,FALSE)</f>
        <v>0</v>
      </c>
      <c r="D38" s="11">
        <f>VLOOKUP($A38,Table2[[No]:[Date Student Last Attended Program
(mm/dd/yyyy)]],14,FALSE)</f>
        <v>0</v>
      </c>
      <c r="E38" s="207">
        <f>VLOOKUP($A38,Table2[[No]:[Date Student Last Attended Program
(mm/dd/yyyy)]],17,FALSE)</f>
        <v>0</v>
      </c>
      <c r="F38" s="207">
        <f>VLOOKUP($A38,Table2[[No]:[Date Student Last Attended Program
(mm/dd/yyyy)]],18,FALSE)</f>
        <v>0</v>
      </c>
      <c r="G38" s="209">
        <f>VLOOKUP($A38,Table2[[#All],[No]:[Which Group Does Student Participate In?
(optional)]],23,FALSE)</f>
        <v>0</v>
      </c>
      <c r="H38" s="29"/>
      <c r="I38" s="29"/>
      <c r="J38" s="29"/>
      <c r="K38" s="29"/>
      <c r="L38" s="29"/>
      <c r="M38" s="29"/>
      <c r="N38" s="29"/>
      <c r="O38" s="29"/>
      <c r="P38" s="29"/>
      <c r="Q38" s="29"/>
      <c r="R38" s="29"/>
      <c r="S38" s="9"/>
      <c r="T38" s="9"/>
      <c r="U38" s="9"/>
      <c r="V38" s="9"/>
      <c r="W38" s="9"/>
      <c r="X38" s="9"/>
      <c r="Y38" s="9"/>
      <c r="Z38" s="9"/>
      <c r="AA38" s="9"/>
      <c r="AB38" s="9"/>
      <c r="AC38" s="9"/>
      <c r="AD38" s="9"/>
      <c r="AE38" s="9"/>
      <c r="AF38" s="9"/>
      <c r="AG38" s="9"/>
      <c r="AH38" s="9"/>
      <c r="AI38" s="9"/>
      <c r="AJ38" s="9"/>
      <c r="AK38" s="9"/>
      <c r="AL38" s="9"/>
      <c r="AM38" s="11">
        <f t="shared" si="0"/>
        <v>0</v>
      </c>
      <c r="AN38" s="11">
        <f t="shared" si="1"/>
        <v>0</v>
      </c>
      <c r="AO38" s="47" t="e">
        <f t="shared" si="2"/>
        <v>#DIV/0!</v>
      </c>
      <c r="AP38" s="11">
        <f>SUM(VLOOKUP(A38,OCT!$A$2:$AM$301,39,FALSE), VLOOKUP(A38,NOV!$A$2:$AL$301,38,FALSE), VLOOKUP(A38,DEC!$A$2:$AM$301,39,FALSE))</f>
        <v>0</v>
      </c>
      <c r="AQ38" s="11">
        <f>SUM(VLOOKUP(A38,OCT!$A$2:$AN$301,40,FALSE), VLOOKUP(A38,NOV!$A$2:$AM$301,39,FALSE), VLOOKUP(A38,DEC!$A$2:$AN$301,40,FALSE))</f>
        <v>0</v>
      </c>
      <c r="AR38" s="125" t="e">
        <f t="shared" si="3"/>
        <v>#DIV/0!</v>
      </c>
    </row>
    <row r="39" spans="1:44" x14ac:dyDescent="0.25">
      <c r="A39" s="10">
        <v>38</v>
      </c>
      <c r="B39" s="11">
        <f>VLOOKUP($A39,Table2[[No]:[Date Student Last Attended Program
(mm/dd/yyyy)]],2,FALSE)</f>
        <v>0</v>
      </c>
      <c r="C39" s="11">
        <f>VLOOKUP($A39,Table2[[No]:[Date Student Last Attended Program
(mm/dd/yyyy)]],4,FALSE)</f>
        <v>0</v>
      </c>
      <c r="D39" s="11">
        <f>VLOOKUP($A39,Table2[[No]:[Date Student Last Attended Program
(mm/dd/yyyy)]],14,FALSE)</f>
        <v>0</v>
      </c>
      <c r="E39" s="207">
        <f>VLOOKUP($A39,Table2[[No]:[Date Student Last Attended Program
(mm/dd/yyyy)]],17,FALSE)</f>
        <v>0</v>
      </c>
      <c r="F39" s="207">
        <f>VLOOKUP($A39,Table2[[No]:[Date Student Last Attended Program
(mm/dd/yyyy)]],18,FALSE)</f>
        <v>0</v>
      </c>
      <c r="G39" s="209">
        <f>VLOOKUP($A39,Table2[[#All],[No]:[Which Group Does Student Participate In?
(optional)]],23,FALSE)</f>
        <v>0</v>
      </c>
      <c r="H39" s="29"/>
      <c r="I39" s="29"/>
      <c r="J39" s="29"/>
      <c r="K39" s="29"/>
      <c r="L39" s="29"/>
      <c r="M39" s="29"/>
      <c r="N39" s="29"/>
      <c r="O39" s="29"/>
      <c r="P39" s="29"/>
      <c r="Q39" s="29"/>
      <c r="R39" s="29"/>
      <c r="S39" s="9"/>
      <c r="T39" s="9"/>
      <c r="U39" s="9"/>
      <c r="V39" s="9"/>
      <c r="W39" s="9"/>
      <c r="X39" s="9"/>
      <c r="Y39" s="9"/>
      <c r="Z39" s="9"/>
      <c r="AA39" s="9"/>
      <c r="AB39" s="9"/>
      <c r="AC39" s="9"/>
      <c r="AD39" s="9"/>
      <c r="AE39" s="9"/>
      <c r="AF39" s="9"/>
      <c r="AG39" s="9"/>
      <c r="AH39" s="9"/>
      <c r="AI39" s="9"/>
      <c r="AJ39" s="9"/>
      <c r="AK39" s="9"/>
      <c r="AL39" s="9"/>
      <c r="AM39" s="11">
        <f t="shared" si="0"/>
        <v>0</v>
      </c>
      <c r="AN39" s="11">
        <f t="shared" si="1"/>
        <v>0</v>
      </c>
      <c r="AO39" s="47" t="e">
        <f t="shared" si="2"/>
        <v>#DIV/0!</v>
      </c>
      <c r="AP39" s="11">
        <f>SUM(VLOOKUP(A39,OCT!$A$2:$AM$301,39,FALSE), VLOOKUP(A39,NOV!$A$2:$AL$301,38,FALSE), VLOOKUP(A39,DEC!$A$2:$AM$301,39,FALSE))</f>
        <v>0</v>
      </c>
      <c r="AQ39" s="11">
        <f>SUM(VLOOKUP(A39,OCT!$A$2:$AN$301,40,FALSE), VLOOKUP(A39,NOV!$A$2:$AM$301,39,FALSE), VLOOKUP(A39,DEC!$A$2:$AN$301,40,FALSE))</f>
        <v>0</v>
      </c>
      <c r="AR39" s="125" t="e">
        <f t="shared" si="3"/>
        <v>#DIV/0!</v>
      </c>
    </row>
    <row r="40" spans="1:44" x14ac:dyDescent="0.25">
      <c r="A40" s="10">
        <v>39</v>
      </c>
      <c r="B40" s="11">
        <f>VLOOKUP($A40,Table2[[No]:[Date Student Last Attended Program
(mm/dd/yyyy)]],2,FALSE)</f>
        <v>0</v>
      </c>
      <c r="C40" s="11">
        <f>VLOOKUP($A40,Table2[[No]:[Date Student Last Attended Program
(mm/dd/yyyy)]],4,FALSE)</f>
        <v>0</v>
      </c>
      <c r="D40" s="11">
        <f>VLOOKUP($A40,Table2[[No]:[Date Student Last Attended Program
(mm/dd/yyyy)]],14,FALSE)</f>
        <v>0</v>
      </c>
      <c r="E40" s="207">
        <f>VLOOKUP($A40,Table2[[No]:[Date Student Last Attended Program
(mm/dd/yyyy)]],17,FALSE)</f>
        <v>0</v>
      </c>
      <c r="F40" s="207">
        <f>VLOOKUP($A40,Table2[[No]:[Date Student Last Attended Program
(mm/dd/yyyy)]],18,FALSE)</f>
        <v>0</v>
      </c>
      <c r="G40" s="209">
        <f>VLOOKUP($A40,Table2[[#All],[No]:[Which Group Does Student Participate In?
(optional)]],23,FALSE)</f>
        <v>0</v>
      </c>
      <c r="H40" s="29"/>
      <c r="I40" s="29"/>
      <c r="J40" s="29"/>
      <c r="K40" s="29"/>
      <c r="L40" s="29"/>
      <c r="M40" s="29"/>
      <c r="N40" s="29"/>
      <c r="O40" s="29"/>
      <c r="P40" s="29"/>
      <c r="Q40" s="29"/>
      <c r="R40" s="29"/>
      <c r="S40" s="9"/>
      <c r="T40" s="9"/>
      <c r="U40" s="9"/>
      <c r="V40" s="9"/>
      <c r="W40" s="9"/>
      <c r="X40" s="9"/>
      <c r="Y40" s="9"/>
      <c r="Z40" s="9"/>
      <c r="AA40" s="9"/>
      <c r="AB40" s="9"/>
      <c r="AC40" s="9"/>
      <c r="AD40" s="9"/>
      <c r="AE40" s="9"/>
      <c r="AF40" s="9"/>
      <c r="AG40" s="9"/>
      <c r="AH40" s="9"/>
      <c r="AI40" s="9"/>
      <c r="AJ40" s="9"/>
      <c r="AK40" s="9"/>
      <c r="AL40" s="9"/>
      <c r="AM40" s="11">
        <f t="shared" si="0"/>
        <v>0</v>
      </c>
      <c r="AN40" s="11">
        <f t="shared" si="1"/>
        <v>0</v>
      </c>
      <c r="AO40" s="47" t="e">
        <f t="shared" si="2"/>
        <v>#DIV/0!</v>
      </c>
      <c r="AP40" s="11">
        <f>SUM(VLOOKUP(A40,OCT!$A$2:$AM$301,39,FALSE), VLOOKUP(A40,NOV!$A$2:$AL$301,38,FALSE), VLOOKUP(A40,DEC!$A$2:$AM$301,39,FALSE))</f>
        <v>0</v>
      </c>
      <c r="AQ40" s="11">
        <f>SUM(VLOOKUP(A40,OCT!$A$2:$AN$301,40,FALSE), VLOOKUP(A40,NOV!$A$2:$AM$301,39,FALSE), VLOOKUP(A40,DEC!$A$2:$AN$301,40,FALSE))</f>
        <v>0</v>
      </c>
      <c r="AR40" s="125" t="e">
        <f t="shared" si="3"/>
        <v>#DIV/0!</v>
      </c>
    </row>
    <row r="41" spans="1:44" x14ac:dyDescent="0.25">
      <c r="A41" s="10">
        <v>40</v>
      </c>
      <c r="B41" s="11">
        <f>VLOOKUP($A41,Table2[[No]:[Date Student Last Attended Program
(mm/dd/yyyy)]],2,FALSE)</f>
        <v>0</v>
      </c>
      <c r="C41" s="11">
        <f>VLOOKUP($A41,Table2[[No]:[Date Student Last Attended Program
(mm/dd/yyyy)]],4,FALSE)</f>
        <v>0</v>
      </c>
      <c r="D41" s="11">
        <f>VLOOKUP($A41,Table2[[No]:[Date Student Last Attended Program
(mm/dd/yyyy)]],14,FALSE)</f>
        <v>0</v>
      </c>
      <c r="E41" s="207">
        <f>VLOOKUP($A41,Table2[[No]:[Date Student Last Attended Program
(mm/dd/yyyy)]],17,FALSE)</f>
        <v>0</v>
      </c>
      <c r="F41" s="207">
        <f>VLOOKUP($A41,Table2[[No]:[Date Student Last Attended Program
(mm/dd/yyyy)]],18,FALSE)</f>
        <v>0</v>
      </c>
      <c r="G41" s="209">
        <f>VLOOKUP($A41,Table2[[#All],[No]:[Which Group Does Student Participate In?
(optional)]],23,FALSE)</f>
        <v>0</v>
      </c>
      <c r="H41" s="29"/>
      <c r="I41" s="29"/>
      <c r="J41" s="29"/>
      <c r="K41" s="29"/>
      <c r="L41" s="29"/>
      <c r="M41" s="29"/>
      <c r="N41" s="29"/>
      <c r="O41" s="29"/>
      <c r="P41" s="29"/>
      <c r="Q41" s="29"/>
      <c r="R41" s="29"/>
      <c r="S41" s="9"/>
      <c r="T41" s="9"/>
      <c r="U41" s="9"/>
      <c r="V41" s="9"/>
      <c r="W41" s="9"/>
      <c r="X41" s="9"/>
      <c r="Y41" s="9"/>
      <c r="Z41" s="9"/>
      <c r="AA41" s="9"/>
      <c r="AB41" s="9"/>
      <c r="AC41" s="9"/>
      <c r="AD41" s="9"/>
      <c r="AE41" s="9"/>
      <c r="AF41" s="9"/>
      <c r="AG41" s="9"/>
      <c r="AH41" s="9"/>
      <c r="AI41" s="9"/>
      <c r="AJ41" s="9"/>
      <c r="AK41" s="9"/>
      <c r="AL41" s="9"/>
      <c r="AM41" s="11">
        <f t="shared" si="0"/>
        <v>0</v>
      </c>
      <c r="AN41" s="11">
        <f t="shared" si="1"/>
        <v>0</v>
      </c>
      <c r="AO41" s="47" t="e">
        <f t="shared" si="2"/>
        <v>#DIV/0!</v>
      </c>
      <c r="AP41" s="11">
        <f>SUM(VLOOKUP(A41,OCT!$A$2:$AM$301,39,FALSE), VLOOKUP(A41,NOV!$A$2:$AL$301,38,FALSE), VLOOKUP(A41,DEC!$A$2:$AM$301,39,FALSE))</f>
        <v>0</v>
      </c>
      <c r="AQ41" s="11">
        <f>SUM(VLOOKUP(A41,OCT!$A$2:$AN$301,40,FALSE), VLOOKUP(A41,NOV!$A$2:$AM$301,39,FALSE), VLOOKUP(A41,DEC!$A$2:$AN$301,40,FALSE))</f>
        <v>0</v>
      </c>
      <c r="AR41" s="125" t="e">
        <f t="shared" si="3"/>
        <v>#DIV/0!</v>
      </c>
    </row>
    <row r="42" spans="1:44" x14ac:dyDescent="0.25">
      <c r="A42" s="10">
        <v>41</v>
      </c>
      <c r="B42" s="11">
        <f>VLOOKUP($A42,Table2[[No]:[Date Student Last Attended Program
(mm/dd/yyyy)]],2,FALSE)</f>
        <v>0</v>
      </c>
      <c r="C42" s="11">
        <f>VLOOKUP($A42,Table2[[No]:[Date Student Last Attended Program
(mm/dd/yyyy)]],4,FALSE)</f>
        <v>0</v>
      </c>
      <c r="D42" s="11">
        <f>VLOOKUP($A42,Table2[[No]:[Date Student Last Attended Program
(mm/dd/yyyy)]],14,FALSE)</f>
        <v>0</v>
      </c>
      <c r="E42" s="207">
        <f>VLOOKUP($A42,Table2[[No]:[Date Student Last Attended Program
(mm/dd/yyyy)]],17,FALSE)</f>
        <v>0</v>
      </c>
      <c r="F42" s="207">
        <f>VLOOKUP($A42,Table2[[No]:[Date Student Last Attended Program
(mm/dd/yyyy)]],18,FALSE)</f>
        <v>0</v>
      </c>
      <c r="G42" s="209">
        <f>VLOOKUP($A42,Table2[[#All],[No]:[Which Group Does Student Participate In?
(optional)]],23,FALSE)</f>
        <v>0</v>
      </c>
      <c r="H42" s="29"/>
      <c r="I42" s="29"/>
      <c r="J42" s="29"/>
      <c r="K42" s="29"/>
      <c r="L42" s="29"/>
      <c r="M42" s="29"/>
      <c r="N42" s="29"/>
      <c r="O42" s="29"/>
      <c r="P42" s="29"/>
      <c r="Q42" s="29"/>
      <c r="R42" s="29"/>
      <c r="S42" s="9"/>
      <c r="T42" s="9"/>
      <c r="U42" s="9"/>
      <c r="V42" s="9"/>
      <c r="W42" s="9"/>
      <c r="X42" s="9"/>
      <c r="Y42" s="9"/>
      <c r="Z42" s="9"/>
      <c r="AA42" s="9"/>
      <c r="AB42" s="9"/>
      <c r="AC42" s="9"/>
      <c r="AD42" s="9"/>
      <c r="AE42" s="9"/>
      <c r="AF42" s="9"/>
      <c r="AG42" s="9"/>
      <c r="AH42" s="9"/>
      <c r="AI42" s="9"/>
      <c r="AJ42" s="9"/>
      <c r="AK42" s="9"/>
      <c r="AL42" s="9"/>
      <c r="AM42" s="11">
        <f t="shared" si="0"/>
        <v>0</v>
      </c>
      <c r="AN42" s="11">
        <f t="shared" si="1"/>
        <v>0</v>
      </c>
      <c r="AO42" s="47" t="e">
        <f t="shared" si="2"/>
        <v>#DIV/0!</v>
      </c>
      <c r="AP42" s="11">
        <f>SUM(VLOOKUP(A42,OCT!$A$2:$AM$301,39,FALSE), VLOOKUP(A42,NOV!$A$2:$AL$301,38,FALSE), VLOOKUP(A42,DEC!$A$2:$AM$301,39,FALSE))</f>
        <v>0</v>
      </c>
      <c r="AQ42" s="11">
        <f>SUM(VLOOKUP(A42,OCT!$A$2:$AN$301,40,FALSE), VLOOKUP(A42,NOV!$A$2:$AM$301,39,FALSE), VLOOKUP(A42,DEC!$A$2:$AN$301,40,FALSE))</f>
        <v>0</v>
      </c>
      <c r="AR42" s="125" t="e">
        <f t="shared" si="3"/>
        <v>#DIV/0!</v>
      </c>
    </row>
    <row r="43" spans="1:44" x14ac:dyDescent="0.25">
      <c r="A43" s="10">
        <v>42</v>
      </c>
      <c r="B43" s="11">
        <f>VLOOKUP($A43,Table2[[No]:[Date Student Last Attended Program
(mm/dd/yyyy)]],2,FALSE)</f>
        <v>0</v>
      </c>
      <c r="C43" s="11">
        <f>VLOOKUP($A43,Table2[[No]:[Date Student Last Attended Program
(mm/dd/yyyy)]],4,FALSE)</f>
        <v>0</v>
      </c>
      <c r="D43" s="11">
        <f>VLOOKUP($A43,Table2[[No]:[Date Student Last Attended Program
(mm/dd/yyyy)]],14,FALSE)</f>
        <v>0</v>
      </c>
      <c r="E43" s="207">
        <f>VLOOKUP($A43,Table2[[No]:[Date Student Last Attended Program
(mm/dd/yyyy)]],17,FALSE)</f>
        <v>0</v>
      </c>
      <c r="F43" s="207">
        <f>VLOOKUP($A43,Table2[[No]:[Date Student Last Attended Program
(mm/dd/yyyy)]],18,FALSE)</f>
        <v>0</v>
      </c>
      <c r="G43" s="209">
        <f>VLOOKUP($A43,Table2[[#All],[No]:[Which Group Does Student Participate In?
(optional)]],23,FALSE)</f>
        <v>0</v>
      </c>
      <c r="H43" s="29"/>
      <c r="I43" s="29"/>
      <c r="J43" s="29"/>
      <c r="K43" s="29"/>
      <c r="L43" s="29"/>
      <c r="M43" s="29"/>
      <c r="N43" s="29"/>
      <c r="O43" s="29"/>
      <c r="P43" s="29"/>
      <c r="Q43" s="29"/>
      <c r="R43" s="29"/>
      <c r="S43" s="9"/>
      <c r="T43" s="9"/>
      <c r="U43" s="9"/>
      <c r="V43" s="9"/>
      <c r="W43" s="9"/>
      <c r="X43" s="9"/>
      <c r="Y43" s="9"/>
      <c r="Z43" s="9"/>
      <c r="AA43" s="9"/>
      <c r="AB43" s="9"/>
      <c r="AC43" s="9"/>
      <c r="AD43" s="9"/>
      <c r="AE43" s="9"/>
      <c r="AF43" s="9"/>
      <c r="AG43" s="9"/>
      <c r="AH43" s="9"/>
      <c r="AI43" s="9"/>
      <c r="AJ43" s="9"/>
      <c r="AK43" s="9"/>
      <c r="AL43" s="9"/>
      <c r="AM43" s="11">
        <f t="shared" si="0"/>
        <v>0</v>
      </c>
      <c r="AN43" s="11">
        <f t="shared" si="1"/>
        <v>0</v>
      </c>
      <c r="AO43" s="47" t="e">
        <f t="shared" si="2"/>
        <v>#DIV/0!</v>
      </c>
      <c r="AP43" s="11">
        <f>SUM(VLOOKUP(A43,OCT!$A$2:$AM$301,39,FALSE), VLOOKUP(A43,NOV!$A$2:$AL$301,38,FALSE), VLOOKUP(A43,DEC!$A$2:$AM$301,39,FALSE))</f>
        <v>0</v>
      </c>
      <c r="AQ43" s="11">
        <f>SUM(VLOOKUP(A43,OCT!$A$2:$AN$301,40,FALSE), VLOOKUP(A43,NOV!$A$2:$AM$301,39,FALSE), VLOOKUP(A43,DEC!$A$2:$AN$301,40,FALSE))</f>
        <v>0</v>
      </c>
      <c r="AR43" s="125" t="e">
        <f t="shared" si="3"/>
        <v>#DIV/0!</v>
      </c>
    </row>
    <row r="44" spans="1:44" x14ac:dyDescent="0.25">
      <c r="A44" s="10">
        <v>43</v>
      </c>
      <c r="B44" s="11">
        <f>VLOOKUP($A44,Table2[[No]:[Date Student Last Attended Program
(mm/dd/yyyy)]],2,FALSE)</f>
        <v>0</v>
      </c>
      <c r="C44" s="11">
        <f>VLOOKUP($A44,Table2[[No]:[Date Student Last Attended Program
(mm/dd/yyyy)]],4,FALSE)</f>
        <v>0</v>
      </c>
      <c r="D44" s="11">
        <f>VLOOKUP($A44,Table2[[No]:[Date Student Last Attended Program
(mm/dd/yyyy)]],14,FALSE)</f>
        <v>0</v>
      </c>
      <c r="E44" s="207">
        <f>VLOOKUP($A44,Table2[[No]:[Date Student Last Attended Program
(mm/dd/yyyy)]],17,FALSE)</f>
        <v>0</v>
      </c>
      <c r="F44" s="207">
        <f>VLOOKUP($A44,Table2[[No]:[Date Student Last Attended Program
(mm/dd/yyyy)]],18,FALSE)</f>
        <v>0</v>
      </c>
      <c r="G44" s="209">
        <f>VLOOKUP($A44,Table2[[#All],[No]:[Which Group Does Student Participate In?
(optional)]],23,FALSE)</f>
        <v>0</v>
      </c>
      <c r="H44" s="29"/>
      <c r="I44" s="29"/>
      <c r="J44" s="29"/>
      <c r="K44" s="29"/>
      <c r="L44" s="29"/>
      <c r="M44" s="29"/>
      <c r="N44" s="29"/>
      <c r="O44" s="29"/>
      <c r="P44" s="29"/>
      <c r="Q44" s="29"/>
      <c r="R44" s="29"/>
      <c r="S44" s="9"/>
      <c r="T44" s="9"/>
      <c r="U44" s="9"/>
      <c r="V44" s="9"/>
      <c r="W44" s="9"/>
      <c r="X44" s="9"/>
      <c r="Y44" s="9"/>
      <c r="Z44" s="9"/>
      <c r="AA44" s="9"/>
      <c r="AB44" s="9"/>
      <c r="AC44" s="9"/>
      <c r="AD44" s="9"/>
      <c r="AE44" s="9"/>
      <c r="AF44" s="9"/>
      <c r="AG44" s="9"/>
      <c r="AH44" s="9"/>
      <c r="AI44" s="9"/>
      <c r="AJ44" s="9"/>
      <c r="AK44" s="9"/>
      <c r="AL44" s="9"/>
      <c r="AM44" s="11">
        <f t="shared" si="0"/>
        <v>0</v>
      </c>
      <c r="AN44" s="11">
        <f t="shared" si="1"/>
        <v>0</v>
      </c>
      <c r="AO44" s="47" t="e">
        <f t="shared" si="2"/>
        <v>#DIV/0!</v>
      </c>
      <c r="AP44" s="11">
        <f>SUM(VLOOKUP(A44,OCT!$A$2:$AM$301,39,FALSE), VLOOKUP(A44,NOV!$A$2:$AL$301,38,FALSE), VLOOKUP(A44,DEC!$A$2:$AM$301,39,FALSE))</f>
        <v>0</v>
      </c>
      <c r="AQ44" s="11">
        <f>SUM(VLOOKUP(A44,OCT!$A$2:$AN$301,40,FALSE), VLOOKUP(A44,NOV!$A$2:$AM$301,39,FALSE), VLOOKUP(A44,DEC!$A$2:$AN$301,40,FALSE))</f>
        <v>0</v>
      </c>
      <c r="AR44" s="125" t="e">
        <f t="shared" si="3"/>
        <v>#DIV/0!</v>
      </c>
    </row>
    <row r="45" spans="1:44" x14ac:dyDescent="0.25">
      <c r="A45" s="10">
        <v>44</v>
      </c>
      <c r="B45" s="11">
        <f>VLOOKUP($A45,Table2[[No]:[Date Student Last Attended Program
(mm/dd/yyyy)]],2,FALSE)</f>
        <v>0</v>
      </c>
      <c r="C45" s="11">
        <f>VLOOKUP($A45,Table2[[No]:[Date Student Last Attended Program
(mm/dd/yyyy)]],4,FALSE)</f>
        <v>0</v>
      </c>
      <c r="D45" s="11">
        <f>VLOOKUP($A45,Table2[[No]:[Date Student Last Attended Program
(mm/dd/yyyy)]],14,FALSE)</f>
        <v>0</v>
      </c>
      <c r="E45" s="207">
        <f>VLOOKUP($A45,Table2[[No]:[Date Student Last Attended Program
(mm/dd/yyyy)]],17,FALSE)</f>
        <v>0</v>
      </c>
      <c r="F45" s="207">
        <f>VLOOKUP($A45,Table2[[No]:[Date Student Last Attended Program
(mm/dd/yyyy)]],18,FALSE)</f>
        <v>0</v>
      </c>
      <c r="G45" s="209">
        <f>VLOOKUP($A45,Table2[[#All],[No]:[Which Group Does Student Participate In?
(optional)]],23,FALSE)</f>
        <v>0</v>
      </c>
      <c r="H45" s="29"/>
      <c r="I45" s="29"/>
      <c r="J45" s="29"/>
      <c r="K45" s="29"/>
      <c r="L45" s="29"/>
      <c r="M45" s="29"/>
      <c r="N45" s="29"/>
      <c r="O45" s="29"/>
      <c r="P45" s="29"/>
      <c r="Q45" s="29"/>
      <c r="R45" s="29"/>
      <c r="S45" s="9"/>
      <c r="T45" s="9"/>
      <c r="U45" s="9"/>
      <c r="V45" s="9"/>
      <c r="W45" s="9"/>
      <c r="X45" s="9"/>
      <c r="Y45" s="9"/>
      <c r="Z45" s="9"/>
      <c r="AA45" s="9"/>
      <c r="AB45" s="9"/>
      <c r="AC45" s="9"/>
      <c r="AD45" s="9"/>
      <c r="AE45" s="9"/>
      <c r="AF45" s="9"/>
      <c r="AG45" s="9"/>
      <c r="AH45" s="9"/>
      <c r="AI45" s="9"/>
      <c r="AJ45" s="9"/>
      <c r="AK45" s="9"/>
      <c r="AL45" s="9"/>
      <c r="AM45" s="11">
        <f t="shared" si="0"/>
        <v>0</v>
      </c>
      <c r="AN45" s="11">
        <f t="shared" si="1"/>
        <v>0</v>
      </c>
      <c r="AO45" s="47" t="e">
        <f t="shared" si="2"/>
        <v>#DIV/0!</v>
      </c>
      <c r="AP45" s="11">
        <f>SUM(VLOOKUP(A45,OCT!$A$2:$AM$301,39,FALSE), VLOOKUP(A45,NOV!$A$2:$AL$301,38,FALSE), VLOOKUP(A45,DEC!$A$2:$AM$301,39,FALSE))</f>
        <v>0</v>
      </c>
      <c r="AQ45" s="11">
        <f>SUM(VLOOKUP(A45,OCT!$A$2:$AN$301,40,FALSE), VLOOKUP(A45,NOV!$A$2:$AM$301,39,FALSE), VLOOKUP(A45,DEC!$A$2:$AN$301,40,FALSE))</f>
        <v>0</v>
      </c>
      <c r="AR45" s="125" t="e">
        <f t="shared" si="3"/>
        <v>#DIV/0!</v>
      </c>
    </row>
    <row r="46" spans="1:44" x14ac:dyDescent="0.25">
      <c r="A46" s="10">
        <v>45</v>
      </c>
      <c r="B46" s="11">
        <f>VLOOKUP($A46,Table2[[No]:[Date Student Last Attended Program
(mm/dd/yyyy)]],2,FALSE)</f>
        <v>0</v>
      </c>
      <c r="C46" s="11">
        <f>VLOOKUP($A46,Table2[[No]:[Date Student Last Attended Program
(mm/dd/yyyy)]],4,FALSE)</f>
        <v>0</v>
      </c>
      <c r="D46" s="11">
        <f>VLOOKUP($A46,Table2[[No]:[Date Student Last Attended Program
(mm/dd/yyyy)]],14,FALSE)</f>
        <v>0</v>
      </c>
      <c r="E46" s="207">
        <f>VLOOKUP($A46,Table2[[No]:[Date Student Last Attended Program
(mm/dd/yyyy)]],17,FALSE)</f>
        <v>0</v>
      </c>
      <c r="F46" s="207">
        <f>VLOOKUP($A46,Table2[[No]:[Date Student Last Attended Program
(mm/dd/yyyy)]],18,FALSE)</f>
        <v>0</v>
      </c>
      <c r="G46" s="209">
        <f>VLOOKUP($A46,Table2[[#All],[No]:[Which Group Does Student Participate In?
(optional)]],23,FALSE)</f>
        <v>0</v>
      </c>
      <c r="H46" s="29"/>
      <c r="I46" s="29"/>
      <c r="J46" s="29"/>
      <c r="K46" s="29"/>
      <c r="L46" s="29"/>
      <c r="M46" s="29"/>
      <c r="N46" s="29"/>
      <c r="O46" s="29"/>
      <c r="P46" s="29"/>
      <c r="Q46" s="29"/>
      <c r="R46" s="29"/>
      <c r="S46" s="9"/>
      <c r="T46" s="9"/>
      <c r="U46" s="9"/>
      <c r="V46" s="9"/>
      <c r="W46" s="9"/>
      <c r="X46" s="9"/>
      <c r="Y46" s="9"/>
      <c r="Z46" s="9"/>
      <c r="AA46" s="9"/>
      <c r="AB46" s="9"/>
      <c r="AC46" s="9"/>
      <c r="AD46" s="9"/>
      <c r="AE46" s="9"/>
      <c r="AF46" s="9"/>
      <c r="AG46" s="9"/>
      <c r="AH46" s="9"/>
      <c r="AI46" s="9"/>
      <c r="AJ46" s="9"/>
      <c r="AK46" s="9"/>
      <c r="AL46" s="9"/>
      <c r="AM46" s="11">
        <f t="shared" si="0"/>
        <v>0</v>
      </c>
      <c r="AN46" s="11">
        <f t="shared" si="1"/>
        <v>0</v>
      </c>
      <c r="AO46" s="47" t="e">
        <f t="shared" si="2"/>
        <v>#DIV/0!</v>
      </c>
      <c r="AP46" s="11">
        <f>SUM(VLOOKUP(A46,OCT!$A$2:$AM$301,39,FALSE), VLOOKUP(A46,NOV!$A$2:$AL$301,38,FALSE), VLOOKUP(A46,DEC!$A$2:$AM$301,39,FALSE))</f>
        <v>0</v>
      </c>
      <c r="AQ46" s="11">
        <f>SUM(VLOOKUP(A46,OCT!$A$2:$AN$301,40,FALSE), VLOOKUP(A46,NOV!$A$2:$AM$301,39,FALSE), VLOOKUP(A46,DEC!$A$2:$AN$301,40,FALSE))</f>
        <v>0</v>
      </c>
      <c r="AR46" s="125" t="e">
        <f t="shared" si="3"/>
        <v>#DIV/0!</v>
      </c>
    </row>
    <row r="47" spans="1:44" x14ac:dyDescent="0.25">
      <c r="A47" s="10">
        <v>46</v>
      </c>
      <c r="B47" s="11">
        <f>VLOOKUP($A47,Table2[[No]:[Date Student Last Attended Program
(mm/dd/yyyy)]],2,FALSE)</f>
        <v>0</v>
      </c>
      <c r="C47" s="11">
        <f>VLOOKUP($A47,Table2[[No]:[Date Student Last Attended Program
(mm/dd/yyyy)]],4,FALSE)</f>
        <v>0</v>
      </c>
      <c r="D47" s="11">
        <f>VLOOKUP($A47,Table2[[No]:[Date Student Last Attended Program
(mm/dd/yyyy)]],14,FALSE)</f>
        <v>0</v>
      </c>
      <c r="E47" s="207">
        <f>VLOOKUP($A47,Table2[[No]:[Date Student Last Attended Program
(mm/dd/yyyy)]],17,FALSE)</f>
        <v>0</v>
      </c>
      <c r="F47" s="207">
        <f>VLOOKUP($A47,Table2[[No]:[Date Student Last Attended Program
(mm/dd/yyyy)]],18,FALSE)</f>
        <v>0</v>
      </c>
      <c r="G47" s="209">
        <f>VLOOKUP($A47,Table2[[#All],[No]:[Which Group Does Student Participate In?
(optional)]],23,FALSE)</f>
        <v>0</v>
      </c>
      <c r="H47" s="29"/>
      <c r="I47" s="29"/>
      <c r="J47" s="29"/>
      <c r="K47" s="29"/>
      <c r="L47" s="29"/>
      <c r="M47" s="29"/>
      <c r="N47" s="29"/>
      <c r="O47" s="29"/>
      <c r="P47" s="29"/>
      <c r="Q47" s="29"/>
      <c r="R47" s="29"/>
      <c r="S47" s="9"/>
      <c r="T47" s="9"/>
      <c r="U47" s="9"/>
      <c r="V47" s="9"/>
      <c r="W47" s="9"/>
      <c r="X47" s="9"/>
      <c r="Y47" s="9"/>
      <c r="Z47" s="9"/>
      <c r="AA47" s="9"/>
      <c r="AB47" s="9"/>
      <c r="AC47" s="9"/>
      <c r="AD47" s="9"/>
      <c r="AE47" s="9"/>
      <c r="AF47" s="9"/>
      <c r="AG47" s="9"/>
      <c r="AH47" s="9"/>
      <c r="AI47" s="9"/>
      <c r="AJ47" s="9"/>
      <c r="AK47" s="9"/>
      <c r="AL47" s="9"/>
      <c r="AM47" s="11">
        <f t="shared" si="0"/>
        <v>0</v>
      </c>
      <c r="AN47" s="11">
        <f t="shared" si="1"/>
        <v>0</v>
      </c>
      <c r="AO47" s="47" t="e">
        <f t="shared" si="2"/>
        <v>#DIV/0!</v>
      </c>
      <c r="AP47" s="11">
        <f>SUM(VLOOKUP(A47,OCT!$A$2:$AM$301,39,FALSE), VLOOKUP(A47,NOV!$A$2:$AL$301,38,FALSE), VLOOKUP(A47,DEC!$A$2:$AM$301,39,FALSE))</f>
        <v>0</v>
      </c>
      <c r="AQ47" s="11">
        <f>SUM(VLOOKUP(A47,OCT!$A$2:$AN$301,40,FALSE), VLOOKUP(A47,NOV!$A$2:$AM$301,39,FALSE), VLOOKUP(A47,DEC!$A$2:$AN$301,40,FALSE))</f>
        <v>0</v>
      </c>
      <c r="AR47" s="125" t="e">
        <f t="shared" si="3"/>
        <v>#DIV/0!</v>
      </c>
    </row>
    <row r="48" spans="1:44" x14ac:dyDescent="0.25">
      <c r="A48" s="10">
        <v>47</v>
      </c>
      <c r="B48" s="11">
        <f>VLOOKUP($A48,Table2[[No]:[Date Student Last Attended Program
(mm/dd/yyyy)]],2,FALSE)</f>
        <v>0</v>
      </c>
      <c r="C48" s="11">
        <f>VLOOKUP($A48,Table2[[No]:[Date Student Last Attended Program
(mm/dd/yyyy)]],4,FALSE)</f>
        <v>0</v>
      </c>
      <c r="D48" s="11">
        <f>VLOOKUP($A48,Table2[[No]:[Date Student Last Attended Program
(mm/dd/yyyy)]],14,FALSE)</f>
        <v>0</v>
      </c>
      <c r="E48" s="207">
        <f>VLOOKUP($A48,Table2[[No]:[Date Student Last Attended Program
(mm/dd/yyyy)]],17,FALSE)</f>
        <v>0</v>
      </c>
      <c r="F48" s="207">
        <f>VLOOKUP($A48,Table2[[No]:[Date Student Last Attended Program
(mm/dd/yyyy)]],18,FALSE)</f>
        <v>0</v>
      </c>
      <c r="G48" s="209">
        <f>VLOOKUP($A48,Table2[[#All],[No]:[Which Group Does Student Participate In?
(optional)]],23,FALSE)</f>
        <v>0</v>
      </c>
      <c r="H48" s="29"/>
      <c r="I48" s="29"/>
      <c r="J48" s="29"/>
      <c r="K48" s="29"/>
      <c r="L48" s="29"/>
      <c r="M48" s="29"/>
      <c r="N48" s="29"/>
      <c r="O48" s="29"/>
      <c r="P48" s="29"/>
      <c r="Q48" s="29"/>
      <c r="R48" s="29"/>
      <c r="S48" s="9"/>
      <c r="T48" s="9"/>
      <c r="U48" s="9"/>
      <c r="V48" s="9"/>
      <c r="W48" s="9"/>
      <c r="X48" s="9"/>
      <c r="Y48" s="9"/>
      <c r="Z48" s="9"/>
      <c r="AA48" s="9"/>
      <c r="AB48" s="9"/>
      <c r="AC48" s="9"/>
      <c r="AD48" s="9"/>
      <c r="AE48" s="9"/>
      <c r="AF48" s="9"/>
      <c r="AG48" s="9"/>
      <c r="AH48" s="9"/>
      <c r="AI48" s="9"/>
      <c r="AJ48" s="9"/>
      <c r="AK48" s="9"/>
      <c r="AL48" s="9"/>
      <c r="AM48" s="11">
        <f t="shared" si="0"/>
        <v>0</v>
      </c>
      <c r="AN48" s="11">
        <f t="shared" si="1"/>
        <v>0</v>
      </c>
      <c r="AO48" s="47" t="e">
        <f t="shared" si="2"/>
        <v>#DIV/0!</v>
      </c>
      <c r="AP48" s="11">
        <f>SUM(VLOOKUP(A48,OCT!$A$2:$AM$301,39,FALSE), VLOOKUP(A48,NOV!$A$2:$AL$301,38,FALSE), VLOOKUP(A48,DEC!$A$2:$AM$301,39,FALSE))</f>
        <v>0</v>
      </c>
      <c r="AQ48" s="11">
        <f>SUM(VLOOKUP(A48,OCT!$A$2:$AN$301,40,FALSE), VLOOKUP(A48,NOV!$A$2:$AM$301,39,FALSE), VLOOKUP(A48,DEC!$A$2:$AN$301,40,FALSE))</f>
        <v>0</v>
      </c>
      <c r="AR48" s="125" t="e">
        <f t="shared" si="3"/>
        <v>#DIV/0!</v>
      </c>
    </row>
    <row r="49" spans="1:44" x14ac:dyDescent="0.25">
      <c r="A49" s="10">
        <v>48</v>
      </c>
      <c r="B49" s="11">
        <f>VLOOKUP($A49,Table2[[No]:[Date Student Last Attended Program
(mm/dd/yyyy)]],2,FALSE)</f>
        <v>0</v>
      </c>
      <c r="C49" s="11">
        <f>VLOOKUP($A49,Table2[[No]:[Date Student Last Attended Program
(mm/dd/yyyy)]],4,FALSE)</f>
        <v>0</v>
      </c>
      <c r="D49" s="11">
        <f>VLOOKUP($A49,Table2[[No]:[Date Student Last Attended Program
(mm/dd/yyyy)]],14,FALSE)</f>
        <v>0</v>
      </c>
      <c r="E49" s="207">
        <f>VLOOKUP($A49,Table2[[No]:[Date Student Last Attended Program
(mm/dd/yyyy)]],17,FALSE)</f>
        <v>0</v>
      </c>
      <c r="F49" s="207">
        <f>VLOOKUP($A49,Table2[[No]:[Date Student Last Attended Program
(mm/dd/yyyy)]],18,FALSE)</f>
        <v>0</v>
      </c>
      <c r="G49" s="209">
        <f>VLOOKUP($A49,Table2[[#All],[No]:[Which Group Does Student Participate In?
(optional)]],23,FALSE)</f>
        <v>0</v>
      </c>
      <c r="H49" s="29"/>
      <c r="I49" s="29"/>
      <c r="J49" s="29"/>
      <c r="K49" s="29"/>
      <c r="L49" s="29"/>
      <c r="M49" s="29"/>
      <c r="N49" s="29"/>
      <c r="O49" s="29"/>
      <c r="P49" s="29"/>
      <c r="Q49" s="29"/>
      <c r="R49" s="29"/>
      <c r="S49" s="9"/>
      <c r="T49" s="9"/>
      <c r="U49" s="9"/>
      <c r="V49" s="9"/>
      <c r="W49" s="9"/>
      <c r="X49" s="9"/>
      <c r="Y49" s="9"/>
      <c r="Z49" s="9"/>
      <c r="AA49" s="9"/>
      <c r="AB49" s="9"/>
      <c r="AC49" s="9"/>
      <c r="AD49" s="9"/>
      <c r="AE49" s="9"/>
      <c r="AF49" s="9"/>
      <c r="AG49" s="9"/>
      <c r="AH49" s="9"/>
      <c r="AI49" s="9"/>
      <c r="AJ49" s="9"/>
      <c r="AK49" s="9"/>
      <c r="AL49" s="9"/>
      <c r="AM49" s="11">
        <f t="shared" si="0"/>
        <v>0</v>
      </c>
      <c r="AN49" s="11">
        <f t="shared" si="1"/>
        <v>0</v>
      </c>
      <c r="AO49" s="47" t="e">
        <f t="shared" si="2"/>
        <v>#DIV/0!</v>
      </c>
      <c r="AP49" s="11">
        <f>SUM(VLOOKUP(A49,OCT!$A$2:$AM$301,39,FALSE), VLOOKUP(A49,NOV!$A$2:$AL$301,38,FALSE), VLOOKUP(A49,DEC!$A$2:$AM$301,39,FALSE))</f>
        <v>0</v>
      </c>
      <c r="AQ49" s="11">
        <f>SUM(VLOOKUP(A49,OCT!$A$2:$AN$301,40,FALSE), VLOOKUP(A49,NOV!$A$2:$AM$301,39,FALSE), VLOOKUP(A49,DEC!$A$2:$AN$301,40,FALSE))</f>
        <v>0</v>
      </c>
      <c r="AR49" s="125" t="e">
        <f t="shared" si="3"/>
        <v>#DIV/0!</v>
      </c>
    </row>
    <row r="50" spans="1:44" x14ac:dyDescent="0.25">
      <c r="A50" s="10">
        <v>49</v>
      </c>
      <c r="B50" s="11">
        <f>VLOOKUP($A50,Table2[[No]:[Date Student Last Attended Program
(mm/dd/yyyy)]],2,FALSE)</f>
        <v>0</v>
      </c>
      <c r="C50" s="11">
        <f>VLOOKUP($A50,Table2[[No]:[Date Student Last Attended Program
(mm/dd/yyyy)]],4,FALSE)</f>
        <v>0</v>
      </c>
      <c r="D50" s="11">
        <f>VLOOKUP($A50,Table2[[No]:[Date Student Last Attended Program
(mm/dd/yyyy)]],14,FALSE)</f>
        <v>0</v>
      </c>
      <c r="E50" s="207">
        <f>VLOOKUP($A50,Table2[[No]:[Date Student Last Attended Program
(mm/dd/yyyy)]],17,FALSE)</f>
        <v>0</v>
      </c>
      <c r="F50" s="207">
        <f>VLOOKUP($A50,Table2[[No]:[Date Student Last Attended Program
(mm/dd/yyyy)]],18,FALSE)</f>
        <v>0</v>
      </c>
      <c r="G50" s="209">
        <f>VLOOKUP($A50,Table2[[#All],[No]:[Which Group Does Student Participate In?
(optional)]],23,FALSE)</f>
        <v>0</v>
      </c>
      <c r="H50" s="29"/>
      <c r="I50" s="29"/>
      <c r="J50" s="29"/>
      <c r="K50" s="29"/>
      <c r="L50" s="29"/>
      <c r="M50" s="29"/>
      <c r="N50" s="29"/>
      <c r="O50" s="29"/>
      <c r="P50" s="29"/>
      <c r="Q50" s="29"/>
      <c r="R50" s="29"/>
      <c r="S50" s="9"/>
      <c r="T50" s="9"/>
      <c r="U50" s="9"/>
      <c r="V50" s="9"/>
      <c r="W50" s="9"/>
      <c r="X50" s="9"/>
      <c r="Y50" s="9"/>
      <c r="Z50" s="9"/>
      <c r="AA50" s="9"/>
      <c r="AB50" s="9"/>
      <c r="AC50" s="9"/>
      <c r="AD50" s="9"/>
      <c r="AE50" s="9"/>
      <c r="AF50" s="9"/>
      <c r="AG50" s="9"/>
      <c r="AH50" s="9"/>
      <c r="AI50" s="9"/>
      <c r="AJ50" s="9"/>
      <c r="AK50" s="9"/>
      <c r="AL50" s="9"/>
      <c r="AM50" s="11">
        <f t="shared" si="0"/>
        <v>0</v>
      </c>
      <c r="AN50" s="11">
        <f t="shared" si="1"/>
        <v>0</v>
      </c>
      <c r="AO50" s="47" t="e">
        <f t="shared" si="2"/>
        <v>#DIV/0!</v>
      </c>
      <c r="AP50" s="11">
        <f>SUM(VLOOKUP(A50,OCT!$A$2:$AM$301,39,FALSE), VLOOKUP(A50,NOV!$A$2:$AL$301,38,FALSE), VLOOKUP(A50,DEC!$A$2:$AM$301,39,FALSE))</f>
        <v>0</v>
      </c>
      <c r="AQ50" s="11">
        <f>SUM(VLOOKUP(A50,OCT!$A$2:$AN$301,40,FALSE), VLOOKUP(A50,NOV!$A$2:$AM$301,39,FALSE), VLOOKUP(A50,DEC!$A$2:$AN$301,40,FALSE))</f>
        <v>0</v>
      </c>
      <c r="AR50" s="125" t="e">
        <f t="shared" si="3"/>
        <v>#DIV/0!</v>
      </c>
    </row>
    <row r="51" spans="1:44" x14ac:dyDescent="0.25">
      <c r="A51" s="10">
        <v>50</v>
      </c>
      <c r="B51" s="11">
        <f>VLOOKUP($A51,Table2[[No]:[Date Student Last Attended Program
(mm/dd/yyyy)]],2,FALSE)</f>
        <v>0</v>
      </c>
      <c r="C51" s="11">
        <f>VLOOKUP($A51,Table2[[No]:[Date Student Last Attended Program
(mm/dd/yyyy)]],4,FALSE)</f>
        <v>0</v>
      </c>
      <c r="D51" s="11">
        <f>VLOOKUP($A51,Table2[[No]:[Date Student Last Attended Program
(mm/dd/yyyy)]],14,FALSE)</f>
        <v>0</v>
      </c>
      <c r="E51" s="207">
        <f>VLOOKUP($A51,Table2[[No]:[Date Student Last Attended Program
(mm/dd/yyyy)]],17,FALSE)</f>
        <v>0</v>
      </c>
      <c r="F51" s="207">
        <f>VLOOKUP($A51,Table2[[No]:[Date Student Last Attended Program
(mm/dd/yyyy)]],18,FALSE)</f>
        <v>0</v>
      </c>
      <c r="G51" s="209">
        <f>VLOOKUP($A51,Table2[[#All],[No]:[Which Group Does Student Participate In?
(optional)]],23,FALSE)</f>
        <v>0</v>
      </c>
      <c r="H51" s="29"/>
      <c r="I51" s="29"/>
      <c r="J51" s="29"/>
      <c r="K51" s="29"/>
      <c r="L51" s="29"/>
      <c r="M51" s="29"/>
      <c r="N51" s="29"/>
      <c r="O51" s="29"/>
      <c r="P51" s="29"/>
      <c r="Q51" s="29"/>
      <c r="R51" s="29"/>
      <c r="S51" s="9"/>
      <c r="T51" s="9"/>
      <c r="U51" s="9"/>
      <c r="V51" s="9"/>
      <c r="W51" s="9"/>
      <c r="X51" s="9"/>
      <c r="Y51" s="9"/>
      <c r="Z51" s="9"/>
      <c r="AA51" s="9"/>
      <c r="AB51" s="9"/>
      <c r="AC51" s="9"/>
      <c r="AD51" s="9"/>
      <c r="AE51" s="9"/>
      <c r="AF51" s="9"/>
      <c r="AG51" s="9"/>
      <c r="AH51" s="9"/>
      <c r="AI51" s="9"/>
      <c r="AJ51" s="9"/>
      <c r="AK51" s="9"/>
      <c r="AL51" s="9"/>
      <c r="AM51" s="11">
        <f t="shared" si="0"/>
        <v>0</v>
      </c>
      <c r="AN51" s="11">
        <f t="shared" si="1"/>
        <v>0</v>
      </c>
      <c r="AO51" s="47" t="e">
        <f t="shared" si="2"/>
        <v>#DIV/0!</v>
      </c>
      <c r="AP51" s="11">
        <f>SUM(VLOOKUP(A51,OCT!$A$2:$AM$301,39,FALSE), VLOOKUP(A51,NOV!$A$2:$AL$301,38,FALSE), VLOOKUP(A51,DEC!$A$2:$AM$301,39,FALSE))</f>
        <v>0</v>
      </c>
      <c r="AQ51" s="11">
        <f>SUM(VLOOKUP(A51,OCT!$A$2:$AN$301,40,FALSE), VLOOKUP(A51,NOV!$A$2:$AM$301,39,FALSE), VLOOKUP(A51,DEC!$A$2:$AN$301,40,FALSE))</f>
        <v>0</v>
      </c>
      <c r="AR51" s="125" t="e">
        <f t="shared" si="3"/>
        <v>#DIV/0!</v>
      </c>
    </row>
    <row r="52" spans="1:44" x14ac:dyDescent="0.25">
      <c r="A52" s="10">
        <v>51</v>
      </c>
      <c r="B52" s="11">
        <f>VLOOKUP($A52,Table2[[No]:[Date Student Last Attended Program
(mm/dd/yyyy)]],2,FALSE)</f>
        <v>0</v>
      </c>
      <c r="C52" s="11">
        <f>VLOOKUP($A52,Table2[[No]:[Date Student Last Attended Program
(mm/dd/yyyy)]],4,FALSE)</f>
        <v>0</v>
      </c>
      <c r="D52" s="11">
        <f>VLOOKUP($A52,Table2[[No]:[Date Student Last Attended Program
(mm/dd/yyyy)]],14,FALSE)</f>
        <v>0</v>
      </c>
      <c r="E52" s="207">
        <f>VLOOKUP($A52,Table2[[No]:[Date Student Last Attended Program
(mm/dd/yyyy)]],17,FALSE)</f>
        <v>0</v>
      </c>
      <c r="F52" s="207">
        <f>VLOOKUP($A52,Table2[[No]:[Date Student Last Attended Program
(mm/dd/yyyy)]],18,FALSE)</f>
        <v>0</v>
      </c>
      <c r="G52" s="209">
        <f>VLOOKUP($A52,Table2[[#All],[No]:[Which Group Does Student Participate In?
(optional)]],23,FALSE)</f>
        <v>0</v>
      </c>
      <c r="H52" s="29"/>
      <c r="I52" s="29"/>
      <c r="J52" s="29"/>
      <c r="K52" s="29"/>
      <c r="L52" s="29"/>
      <c r="M52" s="29"/>
      <c r="N52" s="29"/>
      <c r="O52" s="29"/>
      <c r="P52" s="29"/>
      <c r="Q52" s="29"/>
      <c r="R52" s="29"/>
      <c r="S52" s="9"/>
      <c r="T52" s="9"/>
      <c r="U52" s="9"/>
      <c r="V52" s="9"/>
      <c r="W52" s="9"/>
      <c r="X52" s="9"/>
      <c r="Y52" s="9"/>
      <c r="Z52" s="9"/>
      <c r="AA52" s="9"/>
      <c r="AB52" s="9"/>
      <c r="AC52" s="9"/>
      <c r="AD52" s="9"/>
      <c r="AE52" s="9"/>
      <c r="AF52" s="9"/>
      <c r="AG52" s="9"/>
      <c r="AH52" s="9"/>
      <c r="AI52" s="9"/>
      <c r="AJ52" s="9"/>
      <c r="AK52" s="9"/>
      <c r="AL52" s="9"/>
      <c r="AM52" s="11">
        <f t="shared" si="0"/>
        <v>0</v>
      </c>
      <c r="AN52" s="11">
        <f t="shared" si="1"/>
        <v>0</v>
      </c>
      <c r="AO52" s="47" t="e">
        <f t="shared" si="2"/>
        <v>#DIV/0!</v>
      </c>
      <c r="AP52" s="11">
        <f>SUM(VLOOKUP(A52,OCT!$A$2:$AM$301,39,FALSE), VLOOKUP(A52,NOV!$A$2:$AL$301,38,FALSE), VLOOKUP(A52,DEC!$A$2:$AM$301,39,FALSE))</f>
        <v>0</v>
      </c>
      <c r="AQ52" s="11">
        <f>SUM(VLOOKUP(A52,OCT!$A$2:$AN$301,40,FALSE), VLOOKUP(A52,NOV!$A$2:$AM$301,39,FALSE), VLOOKUP(A52,DEC!$A$2:$AN$301,40,FALSE))</f>
        <v>0</v>
      </c>
      <c r="AR52" s="125" t="e">
        <f t="shared" si="3"/>
        <v>#DIV/0!</v>
      </c>
    </row>
    <row r="53" spans="1:44" x14ac:dyDescent="0.25">
      <c r="A53" s="10">
        <v>52</v>
      </c>
      <c r="B53" s="11">
        <f>VLOOKUP($A53,Table2[[No]:[Date Student Last Attended Program
(mm/dd/yyyy)]],2,FALSE)</f>
        <v>0</v>
      </c>
      <c r="C53" s="11">
        <f>VLOOKUP($A53,Table2[[No]:[Date Student Last Attended Program
(mm/dd/yyyy)]],4,FALSE)</f>
        <v>0</v>
      </c>
      <c r="D53" s="11">
        <f>VLOOKUP($A53,Table2[[No]:[Date Student Last Attended Program
(mm/dd/yyyy)]],14,FALSE)</f>
        <v>0</v>
      </c>
      <c r="E53" s="207">
        <f>VLOOKUP($A53,Table2[[No]:[Date Student Last Attended Program
(mm/dd/yyyy)]],17,FALSE)</f>
        <v>0</v>
      </c>
      <c r="F53" s="207">
        <f>VLOOKUP($A53,Table2[[No]:[Date Student Last Attended Program
(mm/dd/yyyy)]],18,FALSE)</f>
        <v>0</v>
      </c>
      <c r="G53" s="209">
        <f>VLOOKUP($A53,Table2[[#All],[No]:[Which Group Does Student Participate In?
(optional)]],23,FALSE)</f>
        <v>0</v>
      </c>
      <c r="H53" s="29"/>
      <c r="I53" s="29"/>
      <c r="J53" s="29"/>
      <c r="K53" s="29"/>
      <c r="L53" s="29"/>
      <c r="M53" s="29"/>
      <c r="N53" s="29"/>
      <c r="O53" s="29"/>
      <c r="P53" s="29"/>
      <c r="Q53" s="29"/>
      <c r="R53" s="29"/>
      <c r="S53" s="9"/>
      <c r="T53" s="9"/>
      <c r="U53" s="9"/>
      <c r="V53" s="9"/>
      <c r="W53" s="9"/>
      <c r="X53" s="9"/>
      <c r="Y53" s="9"/>
      <c r="Z53" s="9"/>
      <c r="AA53" s="9"/>
      <c r="AB53" s="9"/>
      <c r="AC53" s="9"/>
      <c r="AD53" s="9"/>
      <c r="AE53" s="9"/>
      <c r="AF53" s="9"/>
      <c r="AG53" s="9"/>
      <c r="AH53" s="9"/>
      <c r="AI53" s="9"/>
      <c r="AJ53" s="9"/>
      <c r="AK53" s="9"/>
      <c r="AL53" s="9"/>
      <c r="AM53" s="11">
        <f t="shared" si="0"/>
        <v>0</v>
      </c>
      <c r="AN53" s="11">
        <f t="shared" si="1"/>
        <v>0</v>
      </c>
      <c r="AO53" s="47" t="e">
        <f t="shared" si="2"/>
        <v>#DIV/0!</v>
      </c>
      <c r="AP53" s="11">
        <f>SUM(VLOOKUP(A53,OCT!$A$2:$AM$301,39,FALSE), VLOOKUP(A53,NOV!$A$2:$AL$301,38,FALSE), VLOOKUP(A53,DEC!$A$2:$AM$301,39,FALSE))</f>
        <v>0</v>
      </c>
      <c r="AQ53" s="11">
        <f>SUM(VLOOKUP(A53,OCT!$A$2:$AN$301,40,FALSE), VLOOKUP(A53,NOV!$A$2:$AM$301,39,FALSE), VLOOKUP(A53,DEC!$A$2:$AN$301,40,FALSE))</f>
        <v>0</v>
      </c>
      <c r="AR53" s="125" t="e">
        <f t="shared" si="3"/>
        <v>#DIV/0!</v>
      </c>
    </row>
    <row r="54" spans="1:44" x14ac:dyDescent="0.25">
      <c r="A54" s="10">
        <v>53</v>
      </c>
      <c r="B54" s="11">
        <f>VLOOKUP($A54,Table2[[No]:[Date Student Last Attended Program
(mm/dd/yyyy)]],2,FALSE)</f>
        <v>0</v>
      </c>
      <c r="C54" s="11">
        <f>VLOOKUP($A54,Table2[[No]:[Date Student Last Attended Program
(mm/dd/yyyy)]],4,FALSE)</f>
        <v>0</v>
      </c>
      <c r="D54" s="11">
        <f>VLOOKUP($A54,Table2[[No]:[Date Student Last Attended Program
(mm/dd/yyyy)]],14,FALSE)</f>
        <v>0</v>
      </c>
      <c r="E54" s="207">
        <f>VLOOKUP($A54,Table2[[No]:[Date Student Last Attended Program
(mm/dd/yyyy)]],17,FALSE)</f>
        <v>0</v>
      </c>
      <c r="F54" s="207">
        <f>VLOOKUP($A54,Table2[[No]:[Date Student Last Attended Program
(mm/dd/yyyy)]],18,FALSE)</f>
        <v>0</v>
      </c>
      <c r="G54" s="209">
        <f>VLOOKUP($A54,Table2[[#All],[No]:[Which Group Does Student Participate In?
(optional)]],23,FALSE)</f>
        <v>0</v>
      </c>
      <c r="H54" s="29"/>
      <c r="I54" s="29"/>
      <c r="J54" s="29"/>
      <c r="K54" s="29"/>
      <c r="L54" s="29"/>
      <c r="M54" s="29"/>
      <c r="N54" s="29"/>
      <c r="O54" s="29"/>
      <c r="P54" s="29"/>
      <c r="Q54" s="29"/>
      <c r="R54" s="29"/>
      <c r="S54" s="9"/>
      <c r="T54" s="9"/>
      <c r="U54" s="9"/>
      <c r="V54" s="9"/>
      <c r="W54" s="9"/>
      <c r="X54" s="9"/>
      <c r="Y54" s="9"/>
      <c r="Z54" s="9"/>
      <c r="AA54" s="9"/>
      <c r="AB54" s="9"/>
      <c r="AC54" s="9"/>
      <c r="AD54" s="9"/>
      <c r="AE54" s="9"/>
      <c r="AF54" s="9"/>
      <c r="AG54" s="9"/>
      <c r="AH54" s="9"/>
      <c r="AI54" s="9"/>
      <c r="AJ54" s="9"/>
      <c r="AK54" s="9"/>
      <c r="AL54" s="9"/>
      <c r="AM54" s="11">
        <f t="shared" si="0"/>
        <v>0</v>
      </c>
      <c r="AN54" s="11">
        <f t="shared" si="1"/>
        <v>0</v>
      </c>
      <c r="AO54" s="47" t="e">
        <f t="shared" si="2"/>
        <v>#DIV/0!</v>
      </c>
      <c r="AP54" s="11">
        <f>SUM(VLOOKUP(A54,OCT!$A$2:$AM$301,39,FALSE), VLOOKUP(A54,NOV!$A$2:$AL$301,38,FALSE), VLOOKUP(A54,DEC!$A$2:$AM$301,39,FALSE))</f>
        <v>0</v>
      </c>
      <c r="AQ54" s="11">
        <f>SUM(VLOOKUP(A54,OCT!$A$2:$AN$301,40,FALSE), VLOOKUP(A54,NOV!$A$2:$AM$301,39,FALSE), VLOOKUP(A54,DEC!$A$2:$AN$301,40,FALSE))</f>
        <v>0</v>
      </c>
      <c r="AR54" s="125" t="e">
        <f t="shared" si="3"/>
        <v>#DIV/0!</v>
      </c>
    </row>
    <row r="55" spans="1:44" x14ac:dyDescent="0.25">
      <c r="A55" s="10">
        <v>54</v>
      </c>
      <c r="B55" s="11">
        <f>VLOOKUP($A55,Table2[[No]:[Date Student Last Attended Program
(mm/dd/yyyy)]],2,FALSE)</f>
        <v>0</v>
      </c>
      <c r="C55" s="11">
        <f>VLOOKUP($A55,Table2[[No]:[Date Student Last Attended Program
(mm/dd/yyyy)]],4,FALSE)</f>
        <v>0</v>
      </c>
      <c r="D55" s="11">
        <f>VLOOKUP($A55,Table2[[No]:[Date Student Last Attended Program
(mm/dd/yyyy)]],14,FALSE)</f>
        <v>0</v>
      </c>
      <c r="E55" s="207">
        <f>VLOOKUP($A55,Table2[[No]:[Date Student Last Attended Program
(mm/dd/yyyy)]],17,FALSE)</f>
        <v>0</v>
      </c>
      <c r="F55" s="207">
        <f>VLOOKUP($A55,Table2[[No]:[Date Student Last Attended Program
(mm/dd/yyyy)]],18,FALSE)</f>
        <v>0</v>
      </c>
      <c r="G55" s="209">
        <f>VLOOKUP($A55,Table2[[#All],[No]:[Which Group Does Student Participate In?
(optional)]],23,FALSE)</f>
        <v>0</v>
      </c>
      <c r="H55" s="29"/>
      <c r="I55" s="29"/>
      <c r="J55" s="29"/>
      <c r="K55" s="29"/>
      <c r="L55" s="29"/>
      <c r="M55" s="29"/>
      <c r="N55" s="29"/>
      <c r="O55" s="29"/>
      <c r="P55" s="29"/>
      <c r="Q55" s="29"/>
      <c r="R55" s="29"/>
      <c r="S55" s="9"/>
      <c r="T55" s="9"/>
      <c r="U55" s="9"/>
      <c r="V55" s="9"/>
      <c r="W55" s="9"/>
      <c r="X55" s="9"/>
      <c r="Y55" s="9"/>
      <c r="Z55" s="9"/>
      <c r="AA55" s="9"/>
      <c r="AB55" s="9"/>
      <c r="AC55" s="9"/>
      <c r="AD55" s="9"/>
      <c r="AE55" s="9"/>
      <c r="AF55" s="9"/>
      <c r="AG55" s="9"/>
      <c r="AH55" s="9"/>
      <c r="AI55" s="9"/>
      <c r="AJ55" s="9"/>
      <c r="AK55" s="9"/>
      <c r="AL55" s="9"/>
      <c r="AM55" s="11">
        <f t="shared" si="0"/>
        <v>0</v>
      </c>
      <c r="AN55" s="11">
        <f t="shared" si="1"/>
        <v>0</v>
      </c>
      <c r="AO55" s="47" t="e">
        <f t="shared" si="2"/>
        <v>#DIV/0!</v>
      </c>
      <c r="AP55" s="11">
        <f>SUM(VLOOKUP(A55,OCT!$A$2:$AM$301,39,FALSE), VLOOKUP(A55,NOV!$A$2:$AL$301,38,FALSE), VLOOKUP(A55,DEC!$A$2:$AM$301,39,FALSE))</f>
        <v>0</v>
      </c>
      <c r="AQ55" s="11">
        <f>SUM(VLOOKUP(A55,OCT!$A$2:$AN$301,40,FALSE), VLOOKUP(A55,NOV!$A$2:$AM$301,39,FALSE), VLOOKUP(A55,DEC!$A$2:$AN$301,40,FALSE))</f>
        <v>0</v>
      </c>
      <c r="AR55" s="125" t="e">
        <f t="shared" si="3"/>
        <v>#DIV/0!</v>
      </c>
    </row>
    <row r="56" spans="1:44" x14ac:dyDescent="0.25">
      <c r="A56" s="10">
        <v>55</v>
      </c>
      <c r="B56" s="11">
        <f>VLOOKUP($A56,Table2[[No]:[Date Student Last Attended Program
(mm/dd/yyyy)]],2,FALSE)</f>
        <v>0</v>
      </c>
      <c r="C56" s="11">
        <f>VLOOKUP($A56,Table2[[No]:[Date Student Last Attended Program
(mm/dd/yyyy)]],4,FALSE)</f>
        <v>0</v>
      </c>
      <c r="D56" s="11">
        <f>VLOOKUP($A56,Table2[[No]:[Date Student Last Attended Program
(mm/dd/yyyy)]],14,FALSE)</f>
        <v>0</v>
      </c>
      <c r="E56" s="207">
        <f>VLOOKUP($A56,Table2[[No]:[Date Student Last Attended Program
(mm/dd/yyyy)]],17,FALSE)</f>
        <v>0</v>
      </c>
      <c r="F56" s="207">
        <f>VLOOKUP($A56,Table2[[No]:[Date Student Last Attended Program
(mm/dd/yyyy)]],18,FALSE)</f>
        <v>0</v>
      </c>
      <c r="G56" s="209">
        <f>VLOOKUP($A56,Table2[[#All],[No]:[Which Group Does Student Participate In?
(optional)]],23,FALSE)</f>
        <v>0</v>
      </c>
      <c r="H56" s="29"/>
      <c r="I56" s="29"/>
      <c r="J56" s="29"/>
      <c r="K56" s="29"/>
      <c r="L56" s="29"/>
      <c r="M56" s="29"/>
      <c r="N56" s="29"/>
      <c r="O56" s="29"/>
      <c r="P56" s="29"/>
      <c r="Q56" s="29"/>
      <c r="R56" s="29"/>
      <c r="S56" s="9"/>
      <c r="T56" s="9"/>
      <c r="U56" s="9"/>
      <c r="V56" s="9"/>
      <c r="W56" s="9"/>
      <c r="X56" s="9"/>
      <c r="Y56" s="9"/>
      <c r="Z56" s="9"/>
      <c r="AA56" s="9"/>
      <c r="AB56" s="9"/>
      <c r="AC56" s="9"/>
      <c r="AD56" s="9"/>
      <c r="AE56" s="9"/>
      <c r="AF56" s="9"/>
      <c r="AG56" s="9"/>
      <c r="AH56" s="9"/>
      <c r="AI56" s="9"/>
      <c r="AJ56" s="9"/>
      <c r="AK56" s="9"/>
      <c r="AL56" s="9"/>
      <c r="AM56" s="11">
        <f t="shared" si="0"/>
        <v>0</v>
      </c>
      <c r="AN56" s="11">
        <f t="shared" si="1"/>
        <v>0</v>
      </c>
      <c r="AO56" s="47" t="e">
        <f t="shared" si="2"/>
        <v>#DIV/0!</v>
      </c>
      <c r="AP56" s="11">
        <f>SUM(VLOOKUP(A56,OCT!$A$2:$AM$301,39,FALSE), VLOOKUP(A56,NOV!$A$2:$AL$301,38,FALSE), VLOOKUP(A56,DEC!$A$2:$AM$301,39,FALSE))</f>
        <v>0</v>
      </c>
      <c r="AQ56" s="11">
        <f>SUM(VLOOKUP(A56,OCT!$A$2:$AN$301,40,FALSE), VLOOKUP(A56,NOV!$A$2:$AM$301,39,FALSE), VLOOKUP(A56,DEC!$A$2:$AN$301,40,FALSE))</f>
        <v>0</v>
      </c>
      <c r="AR56" s="125" t="e">
        <f t="shared" si="3"/>
        <v>#DIV/0!</v>
      </c>
    </row>
    <row r="57" spans="1:44" x14ac:dyDescent="0.25">
      <c r="A57" s="10">
        <v>56</v>
      </c>
      <c r="B57" s="11">
        <f>VLOOKUP($A57,Table2[[No]:[Date Student Last Attended Program
(mm/dd/yyyy)]],2,FALSE)</f>
        <v>0</v>
      </c>
      <c r="C57" s="11">
        <f>VLOOKUP($A57,Table2[[No]:[Date Student Last Attended Program
(mm/dd/yyyy)]],4,FALSE)</f>
        <v>0</v>
      </c>
      <c r="D57" s="11">
        <f>VLOOKUP($A57,Table2[[No]:[Date Student Last Attended Program
(mm/dd/yyyy)]],14,FALSE)</f>
        <v>0</v>
      </c>
      <c r="E57" s="207">
        <f>VLOOKUP($A57,Table2[[No]:[Date Student Last Attended Program
(mm/dd/yyyy)]],17,FALSE)</f>
        <v>0</v>
      </c>
      <c r="F57" s="207">
        <f>VLOOKUP($A57,Table2[[No]:[Date Student Last Attended Program
(mm/dd/yyyy)]],18,FALSE)</f>
        <v>0</v>
      </c>
      <c r="G57" s="209">
        <f>VLOOKUP($A57,Table2[[#All],[No]:[Which Group Does Student Participate In?
(optional)]],23,FALSE)</f>
        <v>0</v>
      </c>
      <c r="H57" s="29"/>
      <c r="I57" s="29"/>
      <c r="J57" s="29"/>
      <c r="K57" s="29"/>
      <c r="L57" s="29"/>
      <c r="M57" s="29"/>
      <c r="N57" s="29"/>
      <c r="O57" s="29"/>
      <c r="P57" s="29"/>
      <c r="Q57" s="29"/>
      <c r="R57" s="29"/>
      <c r="S57" s="9"/>
      <c r="T57" s="9"/>
      <c r="U57" s="9"/>
      <c r="V57" s="9"/>
      <c r="W57" s="9"/>
      <c r="X57" s="9"/>
      <c r="Y57" s="9"/>
      <c r="Z57" s="9"/>
      <c r="AA57" s="9"/>
      <c r="AB57" s="9"/>
      <c r="AC57" s="9"/>
      <c r="AD57" s="9"/>
      <c r="AE57" s="9"/>
      <c r="AF57" s="9"/>
      <c r="AG57" s="9"/>
      <c r="AH57" s="9"/>
      <c r="AI57" s="9"/>
      <c r="AJ57" s="9"/>
      <c r="AK57" s="9"/>
      <c r="AL57" s="9"/>
      <c r="AM57" s="11">
        <f t="shared" si="0"/>
        <v>0</v>
      </c>
      <c r="AN57" s="11">
        <f t="shared" si="1"/>
        <v>0</v>
      </c>
      <c r="AO57" s="47" t="e">
        <f t="shared" si="2"/>
        <v>#DIV/0!</v>
      </c>
      <c r="AP57" s="11">
        <f>SUM(VLOOKUP(A57,OCT!$A$2:$AM$301,39,FALSE), VLOOKUP(A57,NOV!$A$2:$AL$301,38,FALSE), VLOOKUP(A57,DEC!$A$2:$AM$301,39,FALSE))</f>
        <v>0</v>
      </c>
      <c r="AQ57" s="11">
        <f>SUM(VLOOKUP(A57,OCT!$A$2:$AN$301,40,FALSE), VLOOKUP(A57,NOV!$A$2:$AM$301,39,FALSE), VLOOKUP(A57,DEC!$A$2:$AN$301,40,FALSE))</f>
        <v>0</v>
      </c>
      <c r="AR57" s="125" t="e">
        <f t="shared" si="3"/>
        <v>#DIV/0!</v>
      </c>
    </row>
    <row r="58" spans="1:44" x14ac:dyDescent="0.25">
      <c r="A58" s="10">
        <v>57</v>
      </c>
      <c r="B58" s="11">
        <f>VLOOKUP($A58,Table2[[No]:[Date Student Last Attended Program
(mm/dd/yyyy)]],2,FALSE)</f>
        <v>0</v>
      </c>
      <c r="C58" s="11">
        <f>VLOOKUP($A58,Table2[[No]:[Date Student Last Attended Program
(mm/dd/yyyy)]],4,FALSE)</f>
        <v>0</v>
      </c>
      <c r="D58" s="11">
        <f>VLOOKUP($A58,Table2[[No]:[Date Student Last Attended Program
(mm/dd/yyyy)]],14,FALSE)</f>
        <v>0</v>
      </c>
      <c r="E58" s="207">
        <f>VLOOKUP($A58,Table2[[No]:[Date Student Last Attended Program
(mm/dd/yyyy)]],17,FALSE)</f>
        <v>0</v>
      </c>
      <c r="F58" s="207">
        <f>VLOOKUP($A58,Table2[[No]:[Date Student Last Attended Program
(mm/dd/yyyy)]],18,FALSE)</f>
        <v>0</v>
      </c>
      <c r="G58" s="209">
        <f>VLOOKUP($A58,Table2[[#All],[No]:[Which Group Does Student Participate In?
(optional)]],23,FALSE)</f>
        <v>0</v>
      </c>
      <c r="H58" s="29"/>
      <c r="I58" s="29"/>
      <c r="J58" s="29"/>
      <c r="K58" s="29"/>
      <c r="L58" s="29"/>
      <c r="M58" s="29"/>
      <c r="N58" s="29"/>
      <c r="O58" s="29"/>
      <c r="P58" s="29"/>
      <c r="Q58" s="29"/>
      <c r="R58" s="29"/>
      <c r="S58" s="9"/>
      <c r="T58" s="9"/>
      <c r="U58" s="9"/>
      <c r="V58" s="9"/>
      <c r="W58" s="9"/>
      <c r="X58" s="9"/>
      <c r="Y58" s="9"/>
      <c r="Z58" s="9"/>
      <c r="AA58" s="9"/>
      <c r="AB58" s="9"/>
      <c r="AC58" s="9"/>
      <c r="AD58" s="9"/>
      <c r="AE58" s="9"/>
      <c r="AF58" s="9"/>
      <c r="AG58" s="9"/>
      <c r="AH58" s="9"/>
      <c r="AI58" s="9"/>
      <c r="AJ58" s="9"/>
      <c r="AK58" s="9"/>
      <c r="AL58" s="9"/>
      <c r="AM58" s="11">
        <f t="shared" si="0"/>
        <v>0</v>
      </c>
      <c r="AN58" s="11">
        <f t="shared" si="1"/>
        <v>0</v>
      </c>
      <c r="AO58" s="47" t="e">
        <f t="shared" si="2"/>
        <v>#DIV/0!</v>
      </c>
      <c r="AP58" s="11">
        <f>SUM(VLOOKUP(A58,OCT!$A$2:$AM$301,39,FALSE), VLOOKUP(A58,NOV!$A$2:$AL$301,38,FALSE), VLOOKUP(A58,DEC!$A$2:$AM$301,39,FALSE))</f>
        <v>0</v>
      </c>
      <c r="AQ58" s="11">
        <f>SUM(VLOOKUP(A58,OCT!$A$2:$AN$301,40,FALSE), VLOOKUP(A58,NOV!$A$2:$AM$301,39,FALSE), VLOOKUP(A58,DEC!$A$2:$AN$301,40,FALSE))</f>
        <v>0</v>
      </c>
      <c r="AR58" s="125" t="e">
        <f t="shared" si="3"/>
        <v>#DIV/0!</v>
      </c>
    </row>
    <row r="59" spans="1:44" x14ac:dyDescent="0.25">
      <c r="A59" s="10">
        <v>58</v>
      </c>
      <c r="B59" s="11">
        <f>VLOOKUP($A59,Table2[[No]:[Date Student Last Attended Program
(mm/dd/yyyy)]],2,FALSE)</f>
        <v>0</v>
      </c>
      <c r="C59" s="11">
        <f>VLOOKUP($A59,Table2[[No]:[Date Student Last Attended Program
(mm/dd/yyyy)]],4,FALSE)</f>
        <v>0</v>
      </c>
      <c r="D59" s="11">
        <f>VLOOKUP($A59,Table2[[No]:[Date Student Last Attended Program
(mm/dd/yyyy)]],14,FALSE)</f>
        <v>0</v>
      </c>
      <c r="E59" s="207">
        <f>VLOOKUP($A59,Table2[[No]:[Date Student Last Attended Program
(mm/dd/yyyy)]],17,FALSE)</f>
        <v>0</v>
      </c>
      <c r="F59" s="207">
        <f>VLOOKUP($A59,Table2[[No]:[Date Student Last Attended Program
(mm/dd/yyyy)]],18,FALSE)</f>
        <v>0</v>
      </c>
      <c r="G59" s="209">
        <f>VLOOKUP($A59,Table2[[#All],[No]:[Which Group Does Student Participate In?
(optional)]],23,FALSE)</f>
        <v>0</v>
      </c>
      <c r="H59" s="29"/>
      <c r="I59" s="29"/>
      <c r="J59" s="29"/>
      <c r="K59" s="29"/>
      <c r="L59" s="29"/>
      <c r="M59" s="29"/>
      <c r="N59" s="29"/>
      <c r="O59" s="29"/>
      <c r="P59" s="29"/>
      <c r="Q59" s="29"/>
      <c r="R59" s="29"/>
      <c r="S59" s="9"/>
      <c r="T59" s="9"/>
      <c r="U59" s="9"/>
      <c r="V59" s="9"/>
      <c r="W59" s="9"/>
      <c r="X59" s="9"/>
      <c r="Y59" s="9"/>
      <c r="Z59" s="9"/>
      <c r="AA59" s="9"/>
      <c r="AB59" s="9"/>
      <c r="AC59" s="9"/>
      <c r="AD59" s="9"/>
      <c r="AE59" s="9"/>
      <c r="AF59" s="9"/>
      <c r="AG59" s="9"/>
      <c r="AH59" s="9"/>
      <c r="AI59" s="9"/>
      <c r="AJ59" s="9"/>
      <c r="AK59" s="9"/>
      <c r="AL59" s="9"/>
      <c r="AM59" s="11">
        <f t="shared" si="0"/>
        <v>0</v>
      </c>
      <c r="AN59" s="11">
        <f t="shared" si="1"/>
        <v>0</v>
      </c>
      <c r="AO59" s="47" t="e">
        <f t="shared" si="2"/>
        <v>#DIV/0!</v>
      </c>
      <c r="AP59" s="11">
        <f>SUM(VLOOKUP(A59,OCT!$A$2:$AM$301,39,FALSE), VLOOKUP(A59,NOV!$A$2:$AL$301,38,FALSE), VLOOKUP(A59,DEC!$A$2:$AM$301,39,FALSE))</f>
        <v>0</v>
      </c>
      <c r="AQ59" s="11">
        <f>SUM(VLOOKUP(A59,OCT!$A$2:$AN$301,40,FALSE), VLOOKUP(A59,NOV!$A$2:$AM$301,39,FALSE), VLOOKUP(A59,DEC!$A$2:$AN$301,40,FALSE))</f>
        <v>0</v>
      </c>
      <c r="AR59" s="125" t="e">
        <f t="shared" si="3"/>
        <v>#DIV/0!</v>
      </c>
    </row>
    <row r="60" spans="1:44" x14ac:dyDescent="0.25">
      <c r="A60" s="10">
        <v>59</v>
      </c>
      <c r="B60" s="11">
        <f>VLOOKUP($A60,Table2[[No]:[Date Student Last Attended Program
(mm/dd/yyyy)]],2,FALSE)</f>
        <v>0</v>
      </c>
      <c r="C60" s="11">
        <f>VLOOKUP($A60,Table2[[No]:[Date Student Last Attended Program
(mm/dd/yyyy)]],4,FALSE)</f>
        <v>0</v>
      </c>
      <c r="D60" s="11">
        <f>VLOOKUP($A60,Table2[[No]:[Date Student Last Attended Program
(mm/dd/yyyy)]],14,FALSE)</f>
        <v>0</v>
      </c>
      <c r="E60" s="207">
        <f>VLOOKUP($A60,Table2[[No]:[Date Student Last Attended Program
(mm/dd/yyyy)]],17,FALSE)</f>
        <v>0</v>
      </c>
      <c r="F60" s="207">
        <f>VLOOKUP($A60,Table2[[No]:[Date Student Last Attended Program
(mm/dd/yyyy)]],18,FALSE)</f>
        <v>0</v>
      </c>
      <c r="G60" s="209">
        <f>VLOOKUP($A60,Table2[[#All],[No]:[Which Group Does Student Participate In?
(optional)]],23,FALSE)</f>
        <v>0</v>
      </c>
      <c r="H60" s="29"/>
      <c r="I60" s="29"/>
      <c r="J60" s="29"/>
      <c r="K60" s="29"/>
      <c r="L60" s="29"/>
      <c r="M60" s="29"/>
      <c r="N60" s="29"/>
      <c r="O60" s="29"/>
      <c r="P60" s="29"/>
      <c r="Q60" s="29"/>
      <c r="R60" s="29"/>
      <c r="S60" s="9"/>
      <c r="T60" s="9"/>
      <c r="U60" s="9"/>
      <c r="V60" s="9"/>
      <c r="W60" s="9"/>
      <c r="X60" s="9"/>
      <c r="Y60" s="9"/>
      <c r="Z60" s="9"/>
      <c r="AA60" s="9"/>
      <c r="AB60" s="9"/>
      <c r="AC60" s="9"/>
      <c r="AD60" s="9"/>
      <c r="AE60" s="9"/>
      <c r="AF60" s="9"/>
      <c r="AG60" s="9"/>
      <c r="AH60" s="9"/>
      <c r="AI60" s="9"/>
      <c r="AJ60" s="9"/>
      <c r="AK60" s="9"/>
      <c r="AL60" s="9"/>
      <c r="AM60" s="11">
        <f t="shared" si="0"/>
        <v>0</v>
      </c>
      <c r="AN60" s="11">
        <f t="shared" si="1"/>
        <v>0</v>
      </c>
      <c r="AO60" s="47" t="e">
        <f t="shared" si="2"/>
        <v>#DIV/0!</v>
      </c>
      <c r="AP60" s="11">
        <f>SUM(VLOOKUP(A60,OCT!$A$2:$AM$301,39,FALSE), VLOOKUP(A60,NOV!$A$2:$AL$301,38,FALSE), VLOOKUP(A60,DEC!$A$2:$AM$301,39,FALSE))</f>
        <v>0</v>
      </c>
      <c r="AQ60" s="11">
        <f>SUM(VLOOKUP(A60,OCT!$A$2:$AN$301,40,FALSE), VLOOKUP(A60,NOV!$A$2:$AM$301,39,FALSE), VLOOKUP(A60,DEC!$A$2:$AN$301,40,FALSE))</f>
        <v>0</v>
      </c>
      <c r="AR60" s="125" t="e">
        <f t="shared" si="3"/>
        <v>#DIV/0!</v>
      </c>
    </row>
    <row r="61" spans="1:44" x14ac:dyDescent="0.25">
      <c r="A61" s="10">
        <v>60</v>
      </c>
      <c r="B61" s="11">
        <f>VLOOKUP($A61,Table2[[No]:[Date Student Last Attended Program
(mm/dd/yyyy)]],2,FALSE)</f>
        <v>0</v>
      </c>
      <c r="C61" s="11">
        <f>VLOOKUP($A61,Table2[[No]:[Date Student Last Attended Program
(mm/dd/yyyy)]],4,FALSE)</f>
        <v>0</v>
      </c>
      <c r="D61" s="11">
        <f>VLOOKUP($A61,Table2[[No]:[Date Student Last Attended Program
(mm/dd/yyyy)]],14,FALSE)</f>
        <v>0</v>
      </c>
      <c r="E61" s="207">
        <f>VLOOKUP($A61,Table2[[No]:[Date Student Last Attended Program
(mm/dd/yyyy)]],17,FALSE)</f>
        <v>0</v>
      </c>
      <c r="F61" s="207">
        <f>VLOOKUP($A61,Table2[[No]:[Date Student Last Attended Program
(mm/dd/yyyy)]],18,FALSE)</f>
        <v>0</v>
      </c>
      <c r="G61" s="209">
        <f>VLOOKUP($A61,Table2[[#All],[No]:[Which Group Does Student Participate In?
(optional)]],23,FALSE)</f>
        <v>0</v>
      </c>
      <c r="H61" s="29"/>
      <c r="I61" s="29"/>
      <c r="J61" s="29"/>
      <c r="K61" s="29"/>
      <c r="L61" s="29"/>
      <c r="M61" s="29"/>
      <c r="N61" s="29"/>
      <c r="O61" s="29"/>
      <c r="P61" s="29"/>
      <c r="Q61" s="29"/>
      <c r="R61" s="29"/>
      <c r="S61" s="9"/>
      <c r="T61" s="9"/>
      <c r="U61" s="9"/>
      <c r="V61" s="9"/>
      <c r="W61" s="9"/>
      <c r="X61" s="9"/>
      <c r="Y61" s="9"/>
      <c r="Z61" s="9"/>
      <c r="AA61" s="9"/>
      <c r="AB61" s="9"/>
      <c r="AC61" s="9"/>
      <c r="AD61" s="9"/>
      <c r="AE61" s="9"/>
      <c r="AF61" s="9"/>
      <c r="AG61" s="9"/>
      <c r="AH61" s="9"/>
      <c r="AI61" s="9"/>
      <c r="AJ61" s="9"/>
      <c r="AK61" s="9"/>
      <c r="AL61" s="9"/>
      <c r="AM61" s="11">
        <f t="shared" si="0"/>
        <v>0</v>
      </c>
      <c r="AN61" s="11">
        <f t="shared" si="1"/>
        <v>0</v>
      </c>
      <c r="AO61" s="47" t="e">
        <f t="shared" si="2"/>
        <v>#DIV/0!</v>
      </c>
      <c r="AP61" s="11">
        <f>SUM(VLOOKUP(A61,OCT!$A$2:$AM$301,39,FALSE), VLOOKUP(A61,NOV!$A$2:$AL$301,38,FALSE), VLOOKUP(A61,DEC!$A$2:$AM$301,39,FALSE))</f>
        <v>0</v>
      </c>
      <c r="AQ61" s="11">
        <f>SUM(VLOOKUP(A61,OCT!$A$2:$AN$301,40,FALSE), VLOOKUP(A61,NOV!$A$2:$AM$301,39,FALSE), VLOOKUP(A61,DEC!$A$2:$AN$301,40,FALSE))</f>
        <v>0</v>
      </c>
      <c r="AR61" s="125" t="e">
        <f t="shared" si="3"/>
        <v>#DIV/0!</v>
      </c>
    </row>
    <row r="62" spans="1:44" x14ac:dyDescent="0.25">
      <c r="A62" s="10">
        <v>61</v>
      </c>
      <c r="B62" s="11">
        <f>VLOOKUP($A62,Table2[[No]:[Date Student Last Attended Program
(mm/dd/yyyy)]],2,FALSE)</f>
        <v>0</v>
      </c>
      <c r="C62" s="11">
        <f>VLOOKUP($A62,Table2[[No]:[Date Student Last Attended Program
(mm/dd/yyyy)]],4,FALSE)</f>
        <v>0</v>
      </c>
      <c r="D62" s="11">
        <f>VLOOKUP($A62,Table2[[No]:[Date Student Last Attended Program
(mm/dd/yyyy)]],14,FALSE)</f>
        <v>0</v>
      </c>
      <c r="E62" s="207">
        <f>VLOOKUP($A62,Table2[[No]:[Date Student Last Attended Program
(mm/dd/yyyy)]],17,FALSE)</f>
        <v>0</v>
      </c>
      <c r="F62" s="207">
        <f>VLOOKUP($A62,Table2[[No]:[Date Student Last Attended Program
(mm/dd/yyyy)]],18,FALSE)</f>
        <v>0</v>
      </c>
      <c r="G62" s="209">
        <f>VLOOKUP($A62,Table2[[#All],[No]:[Which Group Does Student Participate In?
(optional)]],23,FALSE)</f>
        <v>0</v>
      </c>
      <c r="H62" s="29"/>
      <c r="I62" s="29"/>
      <c r="J62" s="29"/>
      <c r="K62" s="29"/>
      <c r="L62" s="29"/>
      <c r="M62" s="29"/>
      <c r="N62" s="29"/>
      <c r="O62" s="29"/>
      <c r="P62" s="29"/>
      <c r="Q62" s="29"/>
      <c r="R62" s="29"/>
      <c r="S62" s="9"/>
      <c r="T62" s="9"/>
      <c r="U62" s="9"/>
      <c r="V62" s="9"/>
      <c r="W62" s="9"/>
      <c r="X62" s="9"/>
      <c r="Y62" s="9"/>
      <c r="Z62" s="9"/>
      <c r="AA62" s="9"/>
      <c r="AB62" s="9"/>
      <c r="AC62" s="9"/>
      <c r="AD62" s="9"/>
      <c r="AE62" s="9"/>
      <c r="AF62" s="9"/>
      <c r="AG62" s="9"/>
      <c r="AH62" s="9"/>
      <c r="AI62" s="9"/>
      <c r="AJ62" s="9"/>
      <c r="AK62" s="9"/>
      <c r="AL62" s="9"/>
      <c r="AM62" s="11">
        <f t="shared" si="0"/>
        <v>0</v>
      </c>
      <c r="AN62" s="11">
        <f t="shared" si="1"/>
        <v>0</v>
      </c>
      <c r="AO62" s="47" t="e">
        <f t="shared" si="2"/>
        <v>#DIV/0!</v>
      </c>
      <c r="AP62" s="11">
        <f>SUM(VLOOKUP(A62,OCT!$A$2:$AM$301,39,FALSE), VLOOKUP(A62,NOV!$A$2:$AL$301,38,FALSE), VLOOKUP(A62,DEC!$A$2:$AM$301,39,FALSE))</f>
        <v>0</v>
      </c>
      <c r="AQ62" s="11">
        <f>SUM(VLOOKUP(A62,OCT!$A$2:$AN$301,40,FALSE), VLOOKUP(A62,NOV!$A$2:$AM$301,39,FALSE), VLOOKUP(A62,DEC!$A$2:$AN$301,40,FALSE))</f>
        <v>0</v>
      </c>
      <c r="AR62" s="125" t="e">
        <f t="shared" si="3"/>
        <v>#DIV/0!</v>
      </c>
    </row>
    <row r="63" spans="1:44" x14ac:dyDescent="0.25">
      <c r="A63" s="10">
        <v>62</v>
      </c>
      <c r="B63" s="11">
        <f>VLOOKUP($A63,Table2[[No]:[Date Student Last Attended Program
(mm/dd/yyyy)]],2,FALSE)</f>
        <v>0</v>
      </c>
      <c r="C63" s="11">
        <f>VLOOKUP($A63,Table2[[No]:[Date Student Last Attended Program
(mm/dd/yyyy)]],4,FALSE)</f>
        <v>0</v>
      </c>
      <c r="D63" s="11">
        <f>VLOOKUP($A63,Table2[[No]:[Date Student Last Attended Program
(mm/dd/yyyy)]],14,FALSE)</f>
        <v>0</v>
      </c>
      <c r="E63" s="207">
        <f>VLOOKUP($A63,Table2[[No]:[Date Student Last Attended Program
(mm/dd/yyyy)]],17,FALSE)</f>
        <v>0</v>
      </c>
      <c r="F63" s="207">
        <f>VLOOKUP($A63,Table2[[No]:[Date Student Last Attended Program
(mm/dd/yyyy)]],18,FALSE)</f>
        <v>0</v>
      </c>
      <c r="G63" s="209">
        <f>VLOOKUP($A63,Table2[[#All],[No]:[Which Group Does Student Participate In?
(optional)]],23,FALSE)</f>
        <v>0</v>
      </c>
      <c r="H63" s="29"/>
      <c r="I63" s="29"/>
      <c r="J63" s="29"/>
      <c r="K63" s="29"/>
      <c r="L63" s="29"/>
      <c r="M63" s="29"/>
      <c r="N63" s="29"/>
      <c r="O63" s="29"/>
      <c r="P63" s="29"/>
      <c r="Q63" s="29"/>
      <c r="R63" s="29"/>
      <c r="S63" s="9"/>
      <c r="T63" s="9"/>
      <c r="U63" s="9"/>
      <c r="V63" s="9"/>
      <c r="W63" s="9"/>
      <c r="X63" s="9"/>
      <c r="Y63" s="9"/>
      <c r="Z63" s="9"/>
      <c r="AA63" s="9"/>
      <c r="AB63" s="9"/>
      <c r="AC63" s="9"/>
      <c r="AD63" s="9"/>
      <c r="AE63" s="9"/>
      <c r="AF63" s="9"/>
      <c r="AG63" s="9"/>
      <c r="AH63" s="9"/>
      <c r="AI63" s="9"/>
      <c r="AJ63" s="9"/>
      <c r="AK63" s="9"/>
      <c r="AL63" s="9"/>
      <c r="AM63" s="11">
        <f t="shared" si="0"/>
        <v>0</v>
      </c>
      <c r="AN63" s="11">
        <f t="shared" si="1"/>
        <v>0</v>
      </c>
      <c r="AO63" s="47" t="e">
        <f t="shared" si="2"/>
        <v>#DIV/0!</v>
      </c>
      <c r="AP63" s="11">
        <f>SUM(VLOOKUP(A63,OCT!$A$2:$AM$301,39,FALSE), VLOOKUP(A63,NOV!$A$2:$AL$301,38,FALSE), VLOOKUP(A63,DEC!$A$2:$AM$301,39,FALSE))</f>
        <v>0</v>
      </c>
      <c r="AQ63" s="11">
        <f>SUM(VLOOKUP(A63,OCT!$A$2:$AN$301,40,FALSE), VLOOKUP(A63,NOV!$A$2:$AM$301,39,FALSE), VLOOKUP(A63,DEC!$A$2:$AN$301,40,FALSE))</f>
        <v>0</v>
      </c>
      <c r="AR63" s="125" t="e">
        <f t="shared" si="3"/>
        <v>#DIV/0!</v>
      </c>
    </row>
    <row r="64" spans="1:44" x14ac:dyDescent="0.25">
      <c r="A64" s="10">
        <v>63</v>
      </c>
      <c r="B64" s="11">
        <f>VLOOKUP($A64,Table2[[No]:[Date Student Last Attended Program
(mm/dd/yyyy)]],2,FALSE)</f>
        <v>0</v>
      </c>
      <c r="C64" s="11">
        <f>VLOOKUP($A64,Table2[[No]:[Date Student Last Attended Program
(mm/dd/yyyy)]],4,FALSE)</f>
        <v>0</v>
      </c>
      <c r="D64" s="11">
        <f>VLOOKUP($A64,Table2[[No]:[Date Student Last Attended Program
(mm/dd/yyyy)]],14,FALSE)</f>
        <v>0</v>
      </c>
      <c r="E64" s="207">
        <f>VLOOKUP($A64,Table2[[No]:[Date Student Last Attended Program
(mm/dd/yyyy)]],17,FALSE)</f>
        <v>0</v>
      </c>
      <c r="F64" s="207">
        <f>VLOOKUP($A64,Table2[[No]:[Date Student Last Attended Program
(mm/dd/yyyy)]],18,FALSE)</f>
        <v>0</v>
      </c>
      <c r="G64" s="209">
        <f>VLOOKUP($A64,Table2[[#All],[No]:[Which Group Does Student Participate In?
(optional)]],23,FALSE)</f>
        <v>0</v>
      </c>
      <c r="H64" s="29"/>
      <c r="I64" s="29"/>
      <c r="J64" s="29"/>
      <c r="K64" s="29"/>
      <c r="L64" s="29"/>
      <c r="M64" s="29"/>
      <c r="N64" s="29"/>
      <c r="O64" s="29"/>
      <c r="P64" s="29"/>
      <c r="Q64" s="29"/>
      <c r="R64" s="29"/>
      <c r="S64" s="9"/>
      <c r="T64" s="9"/>
      <c r="U64" s="9"/>
      <c r="V64" s="9"/>
      <c r="W64" s="9"/>
      <c r="X64" s="9"/>
      <c r="Y64" s="9"/>
      <c r="Z64" s="9"/>
      <c r="AA64" s="9"/>
      <c r="AB64" s="9"/>
      <c r="AC64" s="9"/>
      <c r="AD64" s="9"/>
      <c r="AE64" s="9"/>
      <c r="AF64" s="9"/>
      <c r="AG64" s="9"/>
      <c r="AH64" s="9"/>
      <c r="AI64" s="9"/>
      <c r="AJ64" s="9"/>
      <c r="AK64" s="9"/>
      <c r="AL64" s="9"/>
      <c r="AM64" s="11">
        <f t="shared" si="0"/>
        <v>0</v>
      </c>
      <c r="AN64" s="11">
        <f t="shared" si="1"/>
        <v>0</v>
      </c>
      <c r="AO64" s="47" t="e">
        <f t="shared" si="2"/>
        <v>#DIV/0!</v>
      </c>
      <c r="AP64" s="11">
        <f>SUM(VLOOKUP(A64,OCT!$A$2:$AM$301,39,FALSE), VLOOKUP(A64,NOV!$A$2:$AL$301,38,FALSE), VLOOKUP(A64,DEC!$A$2:$AM$301,39,FALSE))</f>
        <v>0</v>
      </c>
      <c r="AQ64" s="11">
        <f>SUM(VLOOKUP(A64,OCT!$A$2:$AN$301,40,FALSE), VLOOKUP(A64,NOV!$A$2:$AM$301,39,FALSE), VLOOKUP(A64,DEC!$A$2:$AN$301,40,FALSE))</f>
        <v>0</v>
      </c>
      <c r="AR64" s="125" t="e">
        <f t="shared" si="3"/>
        <v>#DIV/0!</v>
      </c>
    </row>
    <row r="65" spans="1:44" x14ac:dyDescent="0.25">
      <c r="A65" s="10">
        <v>64</v>
      </c>
      <c r="B65" s="11">
        <f>VLOOKUP($A65,Table2[[No]:[Date Student Last Attended Program
(mm/dd/yyyy)]],2,FALSE)</f>
        <v>0</v>
      </c>
      <c r="C65" s="11">
        <f>VLOOKUP($A65,Table2[[No]:[Date Student Last Attended Program
(mm/dd/yyyy)]],4,FALSE)</f>
        <v>0</v>
      </c>
      <c r="D65" s="11">
        <f>VLOOKUP($A65,Table2[[No]:[Date Student Last Attended Program
(mm/dd/yyyy)]],14,FALSE)</f>
        <v>0</v>
      </c>
      <c r="E65" s="207">
        <f>VLOOKUP($A65,Table2[[No]:[Date Student Last Attended Program
(mm/dd/yyyy)]],17,FALSE)</f>
        <v>0</v>
      </c>
      <c r="F65" s="207">
        <f>VLOOKUP($A65,Table2[[No]:[Date Student Last Attended Program
(mm/dd/yyyy)]],18,FALSE)</f>
        <v>0</v>
      </c>
      <c r="G65" s="209">
        <f>VLOOKUP($A65,Table2[[#All],[No]:[Which Group Does Student Participate In?
(optional)]],23,FALSE)</f>
        <v>0</v>
      </c>
      <c r="H65" s="29"/>
      <c r="I65" s="29"/>
      <c r="J65" s="29"/>
      <c r="K65" s="29"/>
      <c r="L65" s="29"/>
      <c r="M65" s="29"/>
      <c r="N65" s="29"/>
      <c r="O65" s="29"/>
      <c r="P65" s="29"/>
      <c r="Q65" s="29"/>
      <c r="R65" s="29"/>
      <c r="S65" s="9"/>
      <c r="T65" s="9"/>
      <c r="U65" s="9"/>
      <c r="V65" s="9"/>
      <c r="W65" s="9"/>
      <c r="X65" s="9"/>
      <c r="Y65" s="9"/>
      <c r="Z65" s="9"/>
      <c r="AA65" s="9"/>
      <c r="AB65" s="9"/>
      <c r="AC65" s="9"/>
      <c r="AD65" s="9"/>
      <c r="AE65" s="9"/>
      <c r="AF65" s="9"/>
      <c r="AG65" s="9"/>
      <c r="AH65" s="9"/>
      <c r="AI65" s="9"/>
      <c r="AJ65" s="9"/>
      <c r="AK65" s="9"/>
      <c r="AL65" s="9"/>
      <c r="AM65" s="11">
        <f t="shared" si="0"/>
        <v>0</v>
      </c>
      <c r="AN65" s="11">
        <f t="shared" si="1"/>
        <v>0</v>
      </c>
      <c r="AO65" s="47" t="e">
        <f t="shared" si="2"/>
        <v>#DIV/0!</v>
      </c>
      <c r="AP65" s="11">
        <f>SUM(VLOOKUP(A65,OCT!$A$2:$AM$301,39,FALSE), VLOOKUP(A65,NOV!$A$2:$AL$301,38,FALSE), VLOOKUP(A65,DEC!$A$2:$AM$301,39,FALSE))</f>
        <v>0</v>
      </c>
      <c r="AQ65" s="11">
        <f>SUM(VLOOKUP(A65,OCT!$A$2:$AN$301,40,FALSE), VLOOKUP(A65,NOV!$A$2:$AM$301,39,FALSE), VLOOKUP(A65,DEC!$A$2:$AN$301,40,FALSE))</f>
        <v>0</v>
      </c>
      <c r="AR65" s="125" t="e">
        <f t="shared" si="3"/>
        <v>#DIV/0!</v>
      </c>
    </row>
    <row r="66" spans="1:44" x14ac:dyDescent="0.25">
      <c r="A66" s="10">
        <v>65</v>
      </c>
      <c r="B66" s="11">
        <f>VLOOKUP($A66,Table2[[No]:[Date Student Last Attended Program
(mm/dd/yyyy)]],2,FALSE)</f>
        <v>0</v>
      </c>
      <c r="C66" s="11">
        <f>VLOOKUP($A66,Table2[[No]:[Date Student Last Attended Program
(mm/dd/yyyy)]],4,FALSE)</f>
        <v>0</v>
      </c>
      <c r="D66" s="11">
        <f>VLOOKUP($A66,Table2[[No]:[Date Student Last Attended Program
(mm/dd/yyyy)]],14,FALSE)</f>
        <v>0</v>
      </c>
      <c r="E66" s="207">
        <f>VLOOKUP($A66,Table2[[No]:[Date Student Last Attended Program
(mm/dd/yyyy)]],17,FALSE)</f>
        <v>0</v>
      </c>
      <c r="F66" s="207">
        <f>VLOOKUP($A66,Table2[[No]:[Date Student Last Attended Program
(mm/dd/yyyy)]],18,FALSE)</f>
        <v>0</v>
      </c>
      <c r="G66" s="209">
        <f>VLOOKUP($A66,Table2[[#All],[No]:[Which Group Does Student Participate In?
(optional)]],23,FALSE)</f>
        <v>0</v>
      </c>
      <c r="H66" s="29"/>
      <c r="I66" s="29"/>
      <c r="J66" s="29"/>
      <c r="K66" s="29"/>
      <c r="L66" s="29"/>
      <c r="M66" s="29"/>
      <c r="N66" s="29"/>
      <c r="O66" s="29"/>
      <c r="P66" s="29"/>
      <c r="Q66" s="29"/>
      <c r="R66" s="29"/>
      <c r="S66" s="9"/>
      <c r="T66" s="9"/>
      <c r="U66" s="9"/>
      <c r="V66" s="9"/>
      <c r="W66" s="9"/>
      <c r="X66" s="9"/>
      <c r="Y66" s="9"/>
      <c r="Z66" s="9"/>
      <c r="AA66" s="9"/>
      <c r="AB66" s="9"/>
      <c r="AC66" s="9"/>
      <c r="AD66" s="9"/>
      <c r="AE66" s="9"/>
      <c r="AF66" s="9"/>
      <c r="AG66" s="9"/>
      <c r="AH66" s="9"/>
      <c r="AI66" s="9"/>
      <c r="AJ66" s="9"/>
      <c r="AK66" s="9"/>
      <c r="AL66" s="9"/>
      <c r="AM66" s="11">
        <f t="shared" ref="AM66:AM129" si="4">COUNTIF(H66:AL66,"1")</f>
        <v>0</v>
      </c>
      <c r="AN66" s="11">
        <f t="shared" ref="AN66:AN129" si="5">COUNTIFS(H66:AL66,"1")+COUNTIF(H66:AL66,"0")</f>
        <v>0</v>
      </c>
      <c r="AO66" s="47" t="e">
        <f t="shared" ref="AO66:AO129" si="6">AM66/AN66</f>
        <v>#DIV/0!</v>
      </c>
      <c r="AP66" s="11">
        <f>SUM(VLOOKUP(A66,OCT!$A$2:$AM$301,39,FALSE), VLOOKUP(A66,NOV!$A$2:$AL$301,38,FALSE), VLOOKUP(A66,DEC!$A$2:$AM$301,39,FALSE))</f>
        <v>0</v>
      </c>
      <c r="AQ66" s="11">
        <f>SUM(VLOOKUP(A66,OCT!$A$2:$AN$301,40,FALSE), VLOOKUP(A66,NOV!$A$2:$AM$301,39,FALSE), VLOOKUP(A66,DEC!$A$2:$AN$301,40,FALSE))</f>
        <v>0</v>
      </c>
      <c r="AR66" s="125" t="e">
        <f t="shared" ref="AR66:AR129" si="7">AP66/AQ66</f>
        <v>#DIV/0!</v>
      </c>
    </row>
    <row r="67" spans="1:44" x14ac:dyDescent="0.25">
      <c r="A67" s="10">
        <v>66</v>
      </c>
      <c r="B67" s="11">
        <f>VLOOKUP($A67,Table2[[No]:[Date Student Last Attended Program
(mm/dd/yyyy)]],2,FALSE)</f>
        <v>0</v>
      </c>
      <c r="C67" s="11">
        <f>VLOOKUP($A67,Table2[[No]:[Date Student Last Attended Program
(mm/dd/yyyy)]],4,FALSE)</f>
        <v>0</v>
      </c>
      <c r="D67" s="11">
        <f>VLOOKUP($A67,Table2[[No]:[Date Student Last Attended Program
(mm/dd/yyyy)]],14,FALSE)</f>
        <v>0</v>
      </c>
      <c r="E67" s="207">
        <f>VLOOKUP($A67,Table2[[No]:[Date Student Last Attended Program
(mm/dd/yyyy)]],17,FALSE)</f>
        <v>0</v>
      </c>
      <c r="F67" s="207">
        <f>VLOOKUP($A67,Table2[[No]:[Date Student Last Attended Program
(mm/dd/yyyy)]],18,FALSE)</f>
        <v>0</v>
      </c>
      <c r="G67" s="209">
        <f>VLOOKUP($A67,Table2[[#All],[No]:[Which Group Does Student Participate In?
(optional)]],23,FALSE)</f>
        <v>0</v>
      </c>
      <c r="H67" s="29"/>
      <c r="I67" s="29"/>
      <c r="J67" s="29"/>
      <c r="K67" s="29"/>
      <c r="L67" s="29"/>
      <c r="M67" s="29"/>
      <c r="N67" s="29"/>
      <c r="O67" s="29"/>
      <c r="P67" s="29"/>
      <c r="Q67" s="29"/>
      <c r="R67" s="29"/>
      <c r="S67" s="9"/>
      <c r="T67" s="9"/>
      <c r="U67" s="9"/>
      <c r="V67" s="9"/>
      <c r="W67" s="9"/>
      <c r="X67" s="9"/>
      <c r="Y67" s="9"/>
      <c r="Z67" s="9"/>
      <c r="AA67" s="9"/>
      <c r="AB67" s="9"/>
      <c r="AC67" s="9"/>
      <c r="AD67" s="9"/>
      <c r="AE67" s="9"/>
      <c r="AF67" s="9"/>
      <c r="AG67" s="9"/>
      <c r="AH67" s="9"/>
      <c r="AI67" s="9"/>
      <c r="AJ67" s="9"/>
      <c r="AK67" s="9"/>
      <c r="AL67" s="9"/>
      <c r="AM67" s="11">
        <f t="shared" si="4"/>
        <v>0</v>
      </c>
      <c r="AN67" s="11">
        <f t="shared" si="5"/>
        <v>0</v>
      </c>
      <c r="AO67" s="47" t="e">
        <f t="shared" si="6"/>
        <v>#DIV/0!</v>
      </c>
      <c r="AP67" s="11">
        <f>SUM(VLOOKUP(A67,OCT!$A$2:$AM$301,39,FALSE), VLOOKUP(A67,NOV!$A$2:$AL$301,38,FALSE), VLOOKUP(A67,DEC!$A$2:$AM$301,39,FALSE))</f>
        <v>0</v>
      </c>
      <c r="AQ67" s="11">
        <f>SUM(VLOOKUP(A67,OCT!$A$2:$AN$301,40,FALSE), VLOOKUP(A67,NOV!$A$2:$AM$301,39,FALSE), VLOOKUP(A67,DEC!$A$2:$AN$301,40,FALSE))</f>
        <v>0</v>
      </c>
      <c r="AR67" s="125" t="e">
        <f t="shared" si="7"/>
        <v>#DIV/0!</v>
      </c>
    </row>
    <row r="68" spans="1:44" x14ac:dyDescent="0.25">
      <c r="A68" s="10">
        <v>67</v>
      </c>
      <c r="B68" s="11">
        <f>VLOOKUP($A68,Table2[[No]:[Date Student Last Attended Program
(mm/dd/yyyy)]],2,FALSE)</f>
        <v>0</v>
      </c>
      <c r="C68" s="11">
        <f>VLOOKUP($A68,Table2[[No]:[Date Student Last Attended Program
(mm/dd/yyyy)]],4,FALSE)</f>
        <v>0</v>
      </c>
      <c r="D68" s="11">
        <f>VLOOKUP($A68,Table2[[No]:[Date Student Last Attended Program
(mm/dd/yyyy)]],14,FALSE)</f>
        <v>0</v>
      </c>
      <c r="E68" s="207">
        <f>VLOOKUP($A68,Table2[[No]:[Date Student Last Attended Program
(mm/dd/yyyy)]],17,FALSE)</f>
        <v>0</v>
      </c>
      <c r="F68" s="207">
        <f>VLOOKUP($A68,Table2[[No]:[Date Student Last Attended Program
(mm/dd/yyyy)]],18,FALSE)</f>
        <v>0</v>
      </c>
      <c r="G68" s="209">
        <f>VLOOKUP($A68,Table2[[#All],[No]:[Which Group Does Student Participate In?
(optional)]],23,FALSE)</f>
        <v>0</v>
      </c>
      <c r="H68" s="29"/>
      <c r="I68" s="29"/>
      <c r="J68" s="29"/>
      <c r="K68" s="29"/>
      <c r="L68" s="29"/>
      <c r="M68" s="29"/>
      <c r="N68" s="29"/>
      <c r="O68" s="29"/>
      <c r="P68" s="29"/>
      <c r="Q68" s="29"/>
      <c r="R68" s="29"/>
      <c r="S68" s="9"/>
      <c r="T68" s="9"/>
      <c r="U68" s="9"/>
      <c r="V68" s="9"/>
      <c r="W68" s="9"/>
      <c r="X68" s="9"/>
      <c r="Y68" s="9"/>
      <c r="Z68" s="9"/>
      <c r="AA68" s="9"/>
      <c r="AB68" s="9"/>
      <c r="AC68" s="9"/>
      <c r="AD68" s="9"/>
      <c r="AE68" s="9"/>
      <c r="AF68" s="9"/>
      <c r="AG68" s="9"/>
      <c r="AH68" s="9"/>
      <c r="AI68" s="9"/>
      <c r="AJ68" s="9"/>
      <c r="AK68" s="9"/>
      <c r="AL68" s="9"/>
      <c r="AM68" s="11">
        <f t="shared" si="4"/>
        <v>0</v>
      </c>
      <c r="AN68" s="11">
        <f t="shared" si="5"/>
        <v>0</v>
      </c>
      <c r="AO68" s="47" t="e">
        <f t="shared" si="6"/>
        <v>#DIV/0!</v>
      </c>
      <c r="AP68" s="11">
        <f>SUM(VLOOKUP(A68,OCT!$A$2:$AM$301,39,FALSE), VLOOKUP(A68,NOV!$A$2:$AL$301,38,FALSE), VLOOKUP(A68,DEC!$A$2:$AM$301,39,FALSE))</f>
        <v>0</v>
      </c>
      <c r="AQ68" s="11">
        <f>SUM(VLOOKUP(A68,OCT!$A$2:$AN$301,40,FALSE), VLOOKUP(A68,NOV!$A$2:$AM$301,39,FALSE), VLOOKUP(A68,DEC!$A$2:$AN$301,40,FALSE))</f>
        <v>0</v>
      </c>
      <c r="AR68" s="125" t="e">
        <f t="shared" si="7"/>
        <v>#DIV/0!</v>
      </c>
    </row>
    <row r="69" spans="1:44" x14ac:dyDescent="0.25">
      <c r="A69" s="10">
        <v>68</v>
      </c>
      <c r="B69" s="11">
        <f>VLOOKUP($A69,Table2[[No]:[Date Student Last Attended Program
(mm/dd/yyyy)]],2,FALSE)</f>
        <v>0</v>
      </c>
      <c r="C69" s="11">
        <f>VLOOKUP($A69,Table2[[No]:[Date Student Last Attended Program
(mm/dd/yyyy)]],4,FALSE)</f>
        <v>0</v>
      </c>
      <c r="D69" s="11">
        <f>VLOOKUP($A69,Table2[[No]:[Date Student Last Attended Program
(mm/dd/yyyy)]],14,FALSE)</f>
        <v>0</v>
      </c>
      <c r="E69" s="207">
        <f>VLOOKUP($A69,Table2[[No]:[Date Student Last Attended Program
(mm/dd/yyyy)]],17,FALSE)</f>
        <v>0</v>
      </c>
      <c r="F69" s="207">
        <f>VLOOKUP($A69,Table2[[No]:[Date Student Last Attended Program
(mm/dd/yyyy)]],18,FALSE)</f>
        <v>0</v>
      </c>
      <c r="G69" s="209">
        <f>VLOOKUP($A69,Table2[[#All],[No]:[Which Group Does Student Participate In?
(optional)]],23,FALSE)</f>
        <v>0</v>
      </c>
      <c r="H69" s="29"/>
      <c r="I69" s="29"/>
      <c r="J69" s="29"/>
      <c r="K69" s="29"/>
      <c r="L69" s="29"/>
      <c r="M69" s="29"/>
      <c r="N69" s="29"/>
      <c r="O69" s="29"/>
      <c r="P69" s="29"/>
      <c r="Q69" s="29"/>
      <c r="R69" s="29"/>
      <c r="S69" s="9"/>
      <c r="T69" s="9"/>
      <c r="U69" s="9"/>
      <c r="V69" s="9"/>
      <c r="W69" s="9"/>
      <c r="X69" s="9"/>
      <c r="Y69" s="9"/>
      <c r="Z69" s="9"/>
      <c r="AA69" s="9"/>
      <c r="AB69" s="9"/>
      <c r="AC69" s="9"/>
      <c r="AD69" s="9"/>
      <c r="AE69" s="9"/>
      <c r="AF69" s="9"/>
      <c r="AG69" s="9"/>
      <c r="AH69" s="9"/>
      <c r="AI69" s="9"/>
      <c r="AJ69" s="9"/>
      <c r="AK69" s="9"/>
      <c r="AL69" s="9"/>
      <c r="AM69" s="11">
        <f t="shared" si="4"/>
        <v>0</v>
      </c>
      <c r="AN69" s="11">
        <f t="shared" si="5"/>
        <v>0</v>
      </c>
      <c r="AO69" s="47" t="e">
        <f t="shared" si="6"/>
        <v>#DIV/0!</v>
      </c>
      <c r="AP69" s="11">
        <f>SUM(VLOOKUP(A69,OCT!$A$2:$AM$301,39,FALSE), VLOOKUP(A69,NOV!$A$2:$AL$301,38,FALSE), VLOOKUP(A69,DEC!$A$2:$AM$301,39,FALSE))</f>
        <v>0</v>
      </c>
      <c r="AQ69" s="11">
        <f>SUM(VLOOKUP(A69,OCT!$A$2:$AN$301,40,FALSE), VLOOKUP(A69,NOV!$A$2:$AM$301,39,FALSE), VLOOKUP(A69,DEC!$A$2:$AN$301,40,FALSE))</f>
        <v>0</v>
      </c>
      <c r="AR69" s="125" t="e">
        <f t="shared" si="7"/>
        <v>#DIV/0!</v>
      </c>
    </row>
    <row r="70" spans="1:44" x14ac:dyDescent="0.25">
      <c r="A70" s="10">
        <v>69</v>
      </c>
      <c r="B70" s="11">
        <f>VLOOKUP($A70,Table2[[No]:[Date Student Last Attended Program
(mm/dd/yyyy)]],2,FALSE)</f>
        <v>0</v>
      </c>
      <c r="C70" s="11">
        <f>VLOOKUP($A70,Table2[[No]:[Date Student Last Attended Program
(mm/dd/yyyy)]],4,FALSE)</f>
        <v>0</v>
      </c>
      <c r="D70" s="11">
        <f>VLOOKUP($A70,Table2[[No]:[Date Student Last Attended Program
(mm/dd/yyyy)]],14,FALSE)</f>
        <v>0</v>
      </c>
      <c r="E70" s="207">
        <f>VLOOKUP($A70,Table2[[No]:[Date Student Last Attended Program
(mm/dd/yyyy)]],17,FALSE)</f>
        <v>0</v>
      </c>
      <c r="F70" s="207">
        <f>VLOOKUP($A70,Table2[[No]:[Date Student Last Attended Program
(mm/dd/yyyy)]],18,FALSE)</f>
        <v>0</v>
      </c>
      <c r="G70" s="209">
        <f>VLOOKUP($A70,Table2[[#All],[No]:[Which Group Does Student Participate In?
(optional)]],23,FALSE)</f>
        <v>0</v>
      </c>
      <c r="H70" s="29"/>
      <c r="I70" s="29"/>
      <c r="J70" s="29"/>
      <c r="K70" s="29"/>
      <c r="L70" s="29"/>
      <c r="M70" s="29"/>
      <c r="N70" s="29"/>
      <c r="O70" s="29"/>
      <c r="P70" s="29"/>
      <c r="Q70" s="29"/>
      <c r="R70" s="29"/>
      <c r="S70" s="9"/>
      <c r="T70" s="9"/>
      <c r="U70" s="9"/>
      <c r="V70" s="9"/>
      <c r="W70" s="9"/>
      <c r="X70" s="9"/>
      <c r="Y70" s="9"/>
      <c r="Z70" s="9"/>
      <c r="AA70" s="9"/>
      <c r="AB70" s="9"/>
      <c r="AC70" s="9"/>
      <c r="AD70" s="9"/>
      <c r="AE70" s="9"/>
      <c r="AF70" s="9"/>
      <c r="AG70" s="9"/>
      <c r="AH70" s="9"/>
      <c r="AI70" s="9"/>
      <c r="AJ70" s="9"/>
      <c r="AK70" s="9"/>
      <c r="AL70" s="9"/>
      <c r="AM70" s="11">
        <f t="shared" si="4"/>
        <v>0</v>
      </c>
      <c r="AN70" s="11">
        <f t="shared" si="5"/>
        <v>0</v>
      </c>
      <c r="AO70" s="47" t="e">
        <f t="shared" si="6"/>
        <v>#DIV/0!</v>
      </c>
      <c r="AP70" s="11">
        <f>SUM(VLOOKUP(A70,OCT!$A$2:$AM$301,39,FALSE), VLOOKUP(A70,NOV!$A$2:$AL$301,38,FALSE), VLOOKUP(A70,DEC!$A$2:$AM$301,39,FALSE))</f>
        <v>0</v>
      </c>
      <c r="AQ70" s="11">
        <f>SUM(VLOOKUP(A70,OCT!$A$2:$AN$301,40,FALSE), VLOOKUP(A70,NOV!$A$2:$AM$301,39,FALSE), VLOOKUP(A70,DEC!$A$2:$AN$301,40,FALSE))</f>
        <v>0</v>
      </c>
      <c r="AR70" s="125" t="e">
        <f t="shared" si="7"/>
        <v>#DIV/0!</v>
      </c>
    </row>
    <row r="71" spans="1:44" x14ac:dyDescent="0.25">
      <c r="A71" s="10">
        <v>70</v>
      </c>
      <c r="B71" s="11">
        <f>VLOOKUP($A71,Table2[[No]:[Date Student Last Attended Program
(mm/dd/yyyy)]],2,FALSE)</f>
        <v>0</v>
      </c>
      <c r="C71" s="11">
        <f>VLOOKUP($A71,Table2[[No]:[Date Student Last Attended Program
(mm/dd/yyyy)]],4,FALSE)</f>
        <v>0</v>
      </c>
      <c r="D71" s="11">
        <f>VLOOKUP($A71,Table2[[No]:[Date Student Last Attended Program
(mm/dd/yyyy)]],14,FALSE)</f>
        <v>0</v>
      </c>
      <c r="E71" s="207">
        <f>VLOOKUP($A71,Table2[[No]:[Date Student Last Attended Program
(mm/dd/yyyy)]],17,FALSE)</f>
        <v>0</v>
      </c>
      <c r="F71" s="207">
        <f>VLOOKUP($A71,Table2[[No]:[Date Student Last Attended Program
(mm/dd/yyyy)]],18,FALSE)</f>
        <v>0</v>
      </c>
      <c r="G71" s="209">
        <f>VLOOKUP($A71,Table2[[#All],[No]:[Which Group Does Student Participate In?
(optional)]],23,FALSE)</f>
        <v>0</v>
      </c>
      <c r="H71" s="29"/>
      <c r="I71" s="29"/>
      <c r="J71" s="29"/>
      <c r="K71" s="29"/>
      <c r="L71" s="29"/>
      <c r="M71" s="29"/>
      <c r="N71" s="29"/>
      <c r="O71" s="29"/>
      <c r="P71" s="29"/>
      <c r="Q71" s="29"/>
      <c r="R71" s="29"/>
      <c r="S71" s="9"/>
      <c r="T71" s="9"/>
      <c r="U71" s="9"/>
      <c r="V71" s="9"/>
      <c r="W71" s="9"/>
      <c r="X71" s="9"/>
      <c r="Y71" s="9"/>
      <c r="Z71" s="9"/>
      <c r="AA71" s="9"/>
      <c r="AB71" s="9"/>
      <c r="AC71" s="9"/>
      <c r="AD71" s="9"/>
      <c r="AE71" s="9"/>
      <c r="AF71" s="9"/>
      <c r="AG71" s="9"/>
      <c r="AH71" s="9"/>
      <c r="AI71" s="9"/>
      <c r="AJ71" s="9"/>
      <c r="AK71" s="9"/>
      <c r="AL71" s="9"/>
      <c r="AM71" s="11">
        <f t="shared" si="4"/>
        <v>0</v>
      </c>
      <c r="AN71" s="11">
        <f t="shared" si="5"/>
        <v>0</v>
      </c>
      <c r="AO71" s="47" t="e">
        <f t="shared" si="6"/>
        <v>#DIV/0!</v>
      </c>
      <c r="AP71" s="11">
        <f>SUM(VLOOKUP(A71,OCT!$A$2:$AM$301,39,FALSE), VLOOKUP(A71,NOV!$A$2:$AL$301,38,FALSE), VLOOKUP(A71,DEC!$A$2:$AM$301,39,FALSE))</f>
        <v>0</v>
      </c>
      <c r="AQ71" s="11">
        <f>SUM(VLOOKUP(A71,OCT!$A$2:$AN$301,40,FALSE), VLOOKUP(A71,NOV!$A$2:$AM$301,39,FALSE), VLOOKUP(A71,DEC!$A$2:$AN$301,40,FALSE))</f>
        <v>0</v>
      </c>
      <c r="AR71" s="125" t="e">
        <f t="shared" si="7"/>
        <v>#DIV/0!</v>
      </c>
    </row>
    <row r="72" spans="1:44" x14ac:dyDescent="0.25">
      <c r="A72" s="10">
        <v>71</v>
      </c>
      <c r="B72" s="11">
        <f>VLOOKUP($A72,Table2[[No]:[Date Student Last Attended Program
(mm/dd/yyyy)]],2,FALSE)</f>
        <v>0</v>
      </c>
      <c r="C72" s="11">
        <f>VLOOKUP($A72,Table2[[No]:[Date Student Last Attended Program
(mm/dd/yyyy)]],4,FALSE)</f>
        <v>0</v>
      </c>
      <c r="D72" s="11">
        <f>VLOOKUP($A72,Table2[[No]:[Date Student Last Attended Program
(mm/dd/yyyy)]],14,FALSE)</f>
        <v>0</v>
      </c>
      <c r="E72" s="207">
        <f>VLOOKUP($A72,Table2[[No]:[Date Student Last Attended Program
(mm/dd/yyyy)]],17,FALSE)</f>
        <v>0</v>
      </c>
      <c r="F72" s="207">
        <f>VLOOKUP($A72,Table2[[No]:[Date Student Last Attended Program
(mm/dd/yyyy)]],18,FALSE)</f>
        <v>0</v>
      </c>
      <c r="G72" s="209">
        <f>VLOOKUP($A72,Table2[[#All],[No]:[Which Group Does Student Participate In?
(optional)]],23,FALSE)</f>
        <v>0</v>
      </c>
      <c r="H72" s="29"/>
      <c r="I72" s="29"/>
      <c r="J72" s="29"/>
      <c r="K72" s="29"/>
      <c r="L72" s="29"/>
      <c r="M72" s="29"/>
      <c r="N72" s="29"/>
      <c r="O72" s="29"/>
      <c r="P72" s="29"/>
      <c r="Q72" s="29"/>
      <c r="R72" s="29"/>
      <c r="S72" s="9"/>
      <c r="T72" s="9"/>
      <c r="U72" s="9"/>
      <c r="V72" s="9"/>
      <c r="W72" s="9"/>
      <c r="X72" s="9"/>
      <c r="Y72" s="9"/>
      <c r="Z72" s="9"/>
      <c r="AA72" s="9"/>
      <c r="AB72" s="9"/>
      <c r="AC72" s="9"/>
      <c r="AD72" s="9"/>
      <c r="AE72" s="9"/>
      <c r="AF72" s="9"/>
      <c r="AG72" s="9"/>
      <c r="AH72" s="9"/>
      <c r="AI72" s="9"/>
      <c r="AJ72" s="9"/>
      <c r="AK72" s="9"/>
      <c r="AL72" s="9"/>
      <c r="AM72" s="11">
        <f t="shared" si="4"/>
        <v>0</v>
      </c>
      <c r="AN72" s="11">
        <f t="shared" si="5"/>
        <v>0</v>
      </c>
      <c r="AO72" s="47" t="e">
        <f t="shared" si="6"/>
        <v>#DIV/0!</v>
      </c>
      <c r="AP72" s="11">
        <f>SUM(VLOOKUP(A72,OCT!$A$2:$AM$301,39,FALSE), VLOOKUP(A72,NOV!$A$2:$AL$301,38,FALSE), VLOOKUP(A72,DEC!$A$2:$AM$301,39,FALSE))</f>
        <v>0</v>
      </c>
      <c r="AQ72" s="11">
        <f>SUM(VLOOKUP(A72,OCT!$A$2:$AN$301,40,FALSE), VLOOKUP(A72,NOV!$A$2:$AM$301,39,FALSE), VLOOKUP(A72,DEC!$A$2:$AN$301,40,FALSE))</f>
        <v>0</v>
      </c>
      <c r="AR72" s="125" t="e">
        <f t="shared" si="7"/>
        <v>#DIV/0!</v>
      </c>
    </row>
    <row r="73" spans="1:44" x14ac:dyDescent="0.25">
      <c r="A73" s="10">
        <v>72</v>
      </c>
      <c r="B73" s="11">
        <f>VLOOKUP($A73,Table2[[No]:[Date Student Last Attended Program
(mm/dd/yyyy)]],2,FALSE)</f>
        <v>0</v>
      </c>
      <c r="C73" s="11">
        <f>VLOOKUP($A73,Table2[[No]:[Date Student Last Attended Program
(mm/dd/yyyy)]],4,FALSE)</f>
        <v>0</v>
      </c>
      <c r="D73" s="11">
        <f>VLOOKUP($A73,Table2[[No]:[Date Student Last Attended Program
(mm/dd/yyyy)]],14,FALSE)</f>
        <v>0</v>
      </c>
      <c r="E73" s="207">
        <f>VLOOKUP($A73,Table2[[No]:[Date Student Last Attended Program
(mm/dd/yyyy)]],17,FALSE)</f>
        <v>0</v>
      </c>
      <c r="F73" s="207">
        <f>VLOOKUP($A73,Table2[[No]:[Date Student Last Attended Program
(mm/dd/yyyy)]],18,FALSE)</f>
        <v>0</v>
      </c>
      <c r="G73" s="209">
        <f>VLOOKUP($A73,Table2[[#All],[No]:[Which Group Does Student Participate In?
(optional)]],23,FALSE)</f>
        <v>0</v>
      </c>
      <c r="H73" s="29"/>
      <c r="I73" s="29"/>
      <c r="J73" s="29"/>
      <c r="K73" s="29"/>
      <c r="L73" s="29"/>
      <c r="M73" s="29"/>
      <c r="N73" s="29"/>
      <c r="O73" s="29"/>
      <c r="P73" s="29"/>
      <c r="Q73" s="29"/>
      <c r="R73" s="29"/>
      <c r="S73" s="9"/>
      <c r="T73" s="9"/>
      <c r="U73" s="9"/>
      <c r="V73" s="9"/>
      <c r="W73" s="9"/>
      <c r="X73" s="9"/>
      <c r="Y73" s="9"/>
      <c r="Z73" s="9"/>
      <c r="AA73" s="9"/>
      <c r="AB73" s="9"/>
      <c r="AC73" s="9"/>
      <c r="AD73" s="9"/>
      <c r="AE73" s="9"/>
      <c r="AF73" s="9"/>
      <c r="AG73" s="9"/>
      <c r="AH73" s="9"/>
      <c r="AI73" s="9"/>
      <c r="AJ73" s="9"/>
      <c r="AK73" s="9"/>
      <c r="AL73" s="9"/>
      <c r="AM73" s="11">
        <f t="shared" si="4"/>
        <v>0</v>
      </c>
      <c r="AN73" s="11">
        <f t="shared" si="5"/>
        <v>0</v>
      </c>
      <c r="AO73" s="47" t="e">
        <f t="shared" si="6"/>
        <v>#DIV/0!</v>
      </c>
      <c r="AP73" s="11">
        <f>SUM(VLOOKUP(A73,OCT!$A$2:$AM$301,39,FALSE), VLOOKUP(A73,NOV!$A$2:$AL$301,38,FALSE), VLOOKUP(A73,DEC!$A$2:$AM$301,39,FALSE))</f>
        <v>0</v>
      </c>
      <c r="AQ73" s="11">
        <f>SUM(VLOOKUP(A73,OCT!$A$2:$AN$301,40,FALSE), VLOOKUP(A73,NOV!$A$2:$AM$301,39,FALSE), VLOOKUP(A73,DEC!$A$2:$AN$301,40,FALSE))</f>
        <v>0</v>
      </c>
      <c r="AR73" s="125" t="e">
        <f t="shared" si="7"/>
        <v>#DIV/0!</v>
      </c>
    </row>
    <row r="74" spans="1:44" x14ac:dyDescent="0.25">
      <c r="A74" s="10">
        <v>73</v>
      </c>
      <c r="B74" s="11">
        <f>VLOOKUP($A74,Table2[[No]:[Date Student Last Attended Program
(mm/dd/yyyy)]],2,FALSE)</f>
        <v>0</v>
      </c>
      <c r="C74" s="11">
        <f>VLOOKUP($A74,Table2[[No]:[Date Student Last Attended Program
(mm/dd/yyyy)]],4,FALSE)</f>
        <v>0</v>
      </c>
      <c r="D74" s="11">
        <f>VLOOKUP($A74,Table2[[No]:[Date Student Last Attended Program
(mm/dd/yyyy)]],14,FALSE)</f>
        <v>0</v>
      </c>
      <c r="E74" s="207">
        <f>VLOOKUP($A74,Table2[[No]:[Date Student Last Attended Program
(mm/dd/yyyy)]],17,FALSE)</f>
        <v>0</v>
      </c>
      <c r="F74" s="207">
        <f>VLOOKUP($A74,Table2[[No]:[Date Student Last Attended Program
(mm/dd/yyyy)]],18,FALSE)</f>
        <v>0</v>
      </c>
      <c r="G74" s="209">
        <f>VLOOKUP($A74,Table2[[#All],[No]:[Which Group Does Student Participate In?
(optional)]],23,FALSE)</f>
        <v>0</v>
      </c>
      <c r="H74" s="29"/>
      <c r="I74" s="29"/>
      <c r="J74" s="29"/>
      <c r="K74" s="29"/>
      <c r="L74" s="29"/>
      <c r="M74" s="29"/>
      <c r="N74" s="29"/>
      <c r="O74" s="29"/>
      <c r="P74" s="29"/>
      <c r="Q74" s="29"/>
      <c r="R74" s="29"/>
      <c r="S74" s="9"/>
      <c r="T74" s="9"/>
      <c r="U74" s="9"/>
      <c r="V74" s="9"/>
      <c r="W74" s="9"/>
      <c r="X74" s="9"/>
      <c r="Y74" s="9"/>
      <c r="Z74" s="9"/>
      <c r="AA74" s="9"/>
      <c r="AB74" s="9"/>
      <c r="AC74" s="9"/>
      <c r="AD74" s="9"/>
      <c r="AE74" s="9"/>
      <c r="AF74" s="9"/>
      <c r="AG74" s="9"/>
      <c r="AH74" s="9"/>
      <c r="AI74" s="9"/>
      <c r="AJ74" s="9"/>
      <c r="AK74" s="9"/>
      <c r="AL74" s="9"/>
      <c r="AM74" s="11">
        <f t="shared" si="4"/>
        <v>0</v>
      </c>
      <c r="AN74" s="11">
        <f t="shared" si="5"/>
        <v>0</v>
      </c>
      <c r="AO74" s="47" t="e">
        <f t="shared" si="6"/>
        <v>#DIV/0!</v>
      </c>
      <c r="AP74" s="11">
        <f>SUM(VLOOKUP(A74,OCT!$A$2:$AM$301,39,FALSE), VLOOKUP(A74,NOV!$A$2:$AL$301,38,FALSE), VLOOKUP(A74,DEC!$A$2:$AM$301,39,FALSE))</f>
        <v>0</v>
      </c>
      <c r="AQ74" s="11">
        <f>SUM(VLOOKUP(A74,OCT!$A$2:$AN$301,40,FALSE), VLOOKUP(A74,NOV!$A$2:$AM$301,39,FALSE), VLOOKUP(A74,DEC!$A$2:$AN$301,40,FALSE))</f>
        <v>0</v>
      </c>
      <c r="AR74" s="125" t="e">
        <f t="shared" si="7"/>
        <v>#DIV/0!</v>
      </c>
    </row>
    <row r="75" spans="1:44" x14ac:dyDescent="0.25">
      <c r="A75" s="10">
        <v>74</v>
      </c>
      <c r="B75" s="11">
        <f>VLOOKUP($A75,Table2[[No]:[Date Student Last Attended Program
(mm/dd/yyyy)]],2,FALSE)</f>
        <v>0</v>
      </c>
      <c r="C75" s="11">
        <f>VLOOKUP($A75,Table2[[No]:[Date Student Last Attended Program
(mm/dd/yyyy)]],4,FALSE)</f>
        <v>0</v>
      </c>
      <c r="D75" s="11">
        <f>VLOOKUP($A75,Table2[[No]:[Date Student Last Attended Program
(mm/dd/yyyy)]],14,FALSE)</f>
        <v>0</v>
      </c>
      <c r="E75" s="207">
        <f>VLOOKUP($A75,Table2[[No]:[Date Student Last Attended Program
(mm/dd/yyyy)]],17,FALSE)</f>
        <v>0</v>
      </c>
      <c r="F75" s="207">
        <f>VLOOKUP($A75,Table2[[No]:[Date Student Last Attended Program
(mm/dd/yyyy)]],18,FALSE)</f>
        <v>0</v>
      </c>
      <c r="G75" s="209">
        <f>VLOOKUP($A75,Table2[[#All],[No]:[Which Group Does Student Participate In?
(optional)]],23,FALSE)</f>
        <v>0</v>
      </c>
      <c r="H75" s="29"/>
      <c r="I75" s="29"/>
      <c r="J75" s="29"/>
      <c r="K75" s="29"/>
      <c r="L75" s="29"/>
      <c r="M75" s="29"/>
      <c r="N75" s="29"/>
      <c r="O75" s="29"/>
      <c r="P75" s="29"/>
      <c r="Q75" s="29"/>
      <c r="R75" s="29"/>
      <c r="S75" s="9"/>
      <c r="T75" s="9"/>
      <c r="U75" s="9"/>
      <c r="V75" s="9"/>
      <c r="W75" s="9"/>
      <c r="X75" s="9"/>
      <c r="Y75" s="9"/>
      <c r="Z75" s="9"/>
      <c r="AA75" s="9"/>
      <c r="AB75" s="9"/>
      <c r="AC75" s="9"/>
      <c r="AD75" s="9"/>
      <c r="AE75" s="9"/>
      <c r="AF75" s="9"/>
      <c r="AG75" s="9"/>
      <c r="AH75" s="9"/>
      <c r="AI75" s="9"/>
      <c r="AJ75" s="9"/>
      <c r="AK75" s="9"/>
      <c r="AL75" s="9"/>
      <c r="AM75" s="11">
        <f t="shared" si="4"/>
        <v>0</v>
      </c>
      <c r="AN75" s="11">
        <f t="shared" si="5"/>
        <v>0</v>
      </c>
      <c r="AO75" s="47" t="e">
        <f t="shared" si="6"/>
        <v>#DIV/0!</v>
      </c>
      <c r="AP75" s="11">
        <f>SUM(VLOOKUP(A75,OCT!$A$2:$AM$301,39,FALSE), VLOOKUP(A75,NOV!$A$2:$AL$301,38,FALSE), VLOOKUP(A75,DEC!$A$2:$AM$301,39,FALSE))</f>
        <v>0</v>
      </c>
      <c r="AQ75" s="11">
        <f>SUM(VLOOKUP(A75,OCT!$A$2:$AN$301,40,FALSE), VLOOKUP(A75,NOV!$A$2:$AM$301,39,FALSE), VLOOKUP(A75,DEC!$A$2:$AN$301,40,FALSE))</f>
        <v>0</v>
      </c>
      <c r="AR75" s="125" t="e">
        <f t="shared" si="7"/>
        <v>#DIV/0!</v>
      </c>
    </row>
    <row r="76" spans="1:44" x14ac:dyDescent="0.25">
      <c r="A76" s="10">
        <v>75</v>
      </c>
      <c r="B76" s="11">
        <f>VLOOKUP($A76,Table2[[No]:[Date Student Last Attended Program
(mm/dd/yyyy)]],2,FALSE)</f>
        <v>0</v>
      </c>
      <c r="C76" s="11">
        <f>VLOOKUP($A76,Table2[[No]:[Date Student Last Attended Program
(mm/dd/yyyy)]],4,FALSE)</f>
        <v>0</v>
      </c>
      <c r="D76" s="11">
        <f>VLOOKUP($A76,Table2[[No]:[Date Student Last Attended Program
(mm/dd/yyyy)]],14,FALSE)</f>
        <v>0</v>
      </c>
      <c r="E76" s="207">
        <f>VLOOKUP($A76,Table2[[No]:[Date Student Last Attended Program
(mm/dd/yyyy)]],17,FALSE)</f>
        <v>0</v>
      </c>
      <c r="F76" s="207">
        <f>VLOOKUP($A76,Table2[[No]:[Date Student Last Attended Program
(mm/dd/yyyy)]],18,FALSE)</f>
        <v>0</v>
      </c>
      <c r="G76" s="209">
        <f>VLOOKUP($A76,Table2[[#All],[No]:[Which Group Does Student Participate In?
(optional)]],23,FALSE)</f>
        <v>0</v>
      </c>
      <c r="H76" s="29"/>
      <c r="I76" s="29"/>
      <c r="J76" s="29"/>
      <c r="K76" s="29"/>
      <c r="L76" s="29"/>
      <c r="M76" s="29"/>
      <c r="N76" s="29"/>
      <c r="O76" s="29"/>
      <c r="P76" s="29"/>
      <c r="Q76" s="29"/>
      <c r="R76" s="29"/>
      <c r="S76" s="9"/>
      <c r="T76" s="9"/>
      <c r="U76" s="9"/>
      <c r="V76" s="9"/>
      <c r="W76" s="9"/>
      <c r="X76" s="9"/>
      <c r="Y76" s="9"/>
      <c r="Z76" s="9"/>
      <c r="AA76" s="9"/>
      <c r="AB76" s="9"/>
      <c r="AC76" s="9"/>
      <c r="AD76" s="9"/>
      <c r="AE76" s="9"/>
      <c r="AF76" s="9"/>
      <c r="AG76" s="9"/>
      <c r="AH76" s="9"/>
      <c r="AI76" s="9"/>
      <c r="AJ76" s="9"/>
      <c r="AK76" s="9"/>
      <c r="AL76" s="9"/>
      <c r="AM76" s="11">
        <f t="shared" si="4"/>
        <v>0</v>
      </c>
      <c r="AN76" s="11">
        <f t="shared" si="5"/>
        <v>0</v>
      </c>
      <c r="AO76" s="47" t="e">
        <f t="shared" si="6"/>
        <v>#DIV/0!</v>
      </c>
      <c r="AP76" s="11">
        <f>SUM(VLOOKUP(A76,OCT!$A$2:$AM$301,39,FALSE), VLOOKUP(A76,NOV!$A$2:$AL$301,38,FALSE), VLOOKUP(A76,DEC!$A$2:$AM$301,39,FALSE))</f>
        <v>0</v>
      </c>
      <c r="AQ76" s="11">
        <f>SUM(VLOOKUP(A76,OCT!$A$2:$AN$301,40,FALSE), VLOOKUP(A76,NOV!$A$2:$AM$301,39,FALSE), VLOOKUP(A76,DEC!$A$2:$AN$301,40,FALSE))</f>
        <v>0</v>
      </c>
      <c r="AR76" s="125" t="e">
        <f t="shared" si="7"/>
        <v>#DIV/0!</v>
      </c>
    </row>
    <row r="77" spans="1:44" x14ac:dyDescent="0.25">
      <c r="A77" s="10">
        <v>76</v>
      </c>
      <c r="B77" s="11">
        <f>VLOOKUP($A77,Table2[[No]:[Date Student Last Attended Program
(mm/dd/yyyy)]],2,FALSE)</f>
        <v>0</v>
      </c>
      <c r="C77" s="11">
        <f>VLOOKUP($A77,Table2[[No]:[Date Student Last Attended Program
(mm/dd/yyyy)]],4,FALSE)</f>
        <v>0</v>
      </c>
      <c r="D77" s="11">
        <f>VLOOKUP($A77,Table2[[No]:[Date Student Last Attended Program
(mm/dd/yyyy)]],14,FALSE)</f>
        <v>0</v>
      </c>
      <c r="E77" s="207">
        <f>VLOOKUP($A77,Table2[[No]:[Date Student Last Attended Program
(mm/dd/yyyy)]],17,FALSE)</f>
        <v>0</v>
      </c>
      <c r="F77" s="207">
        <f>VLOOKUP($A77,Table2[[No]:[Date Student Last Attended Program
(mm/dd/yyyy)]],18,FALSE)</f>
        <v>0</v>
      </c>
      <c r="G77" s="209">
        <f>VLOOKUP($A77,Table2[[#All],[No]:[Which Group Does Student Participate In?
(optional)]],23,FALSE)</f>
        <v>0</v>
      </c>
      <c r="H77" s="29"/>
      <c r="I77" s="29"/>
      <c r="J77" s="29"/>
      <c r="K77" s="29"/>
      <c r="L77" s="29"/>
      <c r="M77" s="29"/>
      <c r="N77" s="29"/>
      <c r="O77" s="29"/>
      <c r="P77" s="29"/>
      <c r="Q77" s="29"/>
      <c r="R77" s="29"/>
      <c r="S77" s="9"/>
      <c r="T77" s="9"/>
      <c r="U77" s="9"/>
      <c r="V77" s="9"/>
      <c r="W77" s="9"/>
      <c r="X77" s="9"/>
      <c r="Y77" s="9"/>
      <c r="Z77" s="9"/>
      <c r="AA77" s="9"/>
      <c r="AB77" s="9"/>
      <c r="AC77" s="9"/>
      <c r="AD77" s="9"/>
      <c r="AE77" s="9"/>
      <c r="AF77" s="9"/>
      <c r="AG77" s="9"/>
      <c r="AH77" s="9"/>
      <c r="AI77" s="9"/>
      <c r="AJ77" s="9"/>
      <c r="AK77" s="9"/>
      <c r="AL77" s="9"/>
      <c r="AM77" s="11">
        <f t="shared" si="4"/>
        <v>0</v>
      </c>
      <c r="AN77" s="11">
        <f t="shared" si="5"/>
        <v>0</v>
      </c>
      <c r="AO77" s="47" t="e">
        <f t="shared" si="6"/>
        <v>#DIV/0!</v>
      </c>
      <c r="AP77" s="11">
        <f>SUM(VLOOKUP(A77,OCT!$A$2:$AM$301,39,FALSE), VLOOKUP(A77,NOV!$A$2:$AL$301,38,FALSE), VLOOKUP(A77,DEC!$A$2:$AM$301,39,FALSE))</f>
        <v>0</v>
      </c>
      <c r="AQ77" s="11">
        <f>SUM(VLOOKUP(A77,OCT!$A$2:$AN$301,40,FALSE), VLOOKUP(A77,NOV!$A$2:$AM$301,39,FALSE), VLOOKUP(A77,DEC!$A$2:$AN$301,40,FALSE))</f>
        <v>0</v>
      </c>
      <c r="AR77" s="125" t="e">
        <f t="shared" si="7"/>
        <v>#DIV/0!</v>
      </c>
    </row>
    <row r="78" spans="1:44" x14ac:dyDescent="0.25">
      <c r="A78" s="10">
        <v>77</v>
      </c>
      <c r="B78" s="11">
        <f>VLOOKUP($A78,Table2[[No]:[Date Student Last Attended Program
(mm/dd/yyyy)]],2,FALSE)</f>
        <v>0</v>
      </c>
      <c r="C78" s="11">
        <f>VLOOKUP($A78,Table2[[No]:[Date Student Last Attended Program
(mm/dd/yyyy)]],4,FALSE)</f>
        <v>0</v>
      </c>
      <c r="D78" s="11">
        <f>VLOOKUP($A78,Table2[[No]:[Date Student Last Attended Program
(mm/dd/yyyy)]],14,FALSE)</f>
        <v>0</v>
      </c>
      <c r="E78" s="207">
        <f>VLOOKUP($A78,Table2[[No]:[Date Student Last Attended Program
(mm/dd/yyyy)]],17,FALSE)</f>
        <v>0</v>
      </c>
      <c r="F78" s="207">
        <f>VLOOKUP($A78,Table2[[No]:[Date Student Last Attended Program
(mm/dd/yyyy)]],18,FALSE)</f>
        <v>0</v>
      </c>
      <c r="G78" s="209">
        <f>VLOOKUP($A78,Table2[[#All],[No]:[Which Group Does Student Participate In?
(optional)]],23,FALSE)</f>
        <v>0</v>
      </c>
      <c r="H78" s="29"/>
      <c r="I78" s="29"/>
      <c r="J78" s="29"/>
      <c r="K78" s="29"/>
      <c r="L78" s="29"/>
      <c r="M78" s="29"/>
      <c r="N78" s="29"/>
      <c r="O78" s="29"/>
      <c r="P78" s="29"/>
      <c r="Q78" s="29"/>
      <c r="R78" s="29"/>
      <c r="S78" s="9"/>
      <c r="T78" s="9"/>
      <c r="U78" s="9"/>
      <c r="V78" s="9"/>
      <c r="W78" s="9"/>
      <c r="X78" s="9"/>
      <c r="Y78" s="9"/>
      <c r="Z78" s="9"/>
      <c r="AA78" s="9"/>
      <c r="AB78" s="9"/>
      <c r="AC78" s="9"/>
      <c r="AD78" s="9"/>
      <c r="AE78" s="9"/>
      <c r="AF78" s="9"/>
      <c r="AG78" s="9"/>
      <c r="AH78" s="9"/>
      <c r="AI78" s="9"/>
      <c r="AJ78" s="9"/>
      <c r="AK78" s="9"/>
      <c r="AL78" s="9"/>
      <c r="AM78" s="11">
        <f t="shared" si="4"/>
        <v>0</v>
      </c>
      <c r="AN78" s="11">
        <f t="shared" si="5"/>
        <v>0</v>
      </c>
      <c r="AO78" s="47" t="e">
        <f t="shared" si="6"/>
        <v>#DIV/0!</v>
      </c>
      <c r="AP78" s="11">
        <f>SUM(VLOOKUP(A78,OCT!$A$2:$AM$301,39,FALSE), VLOOKUP(A78,NOV!$A$2:$AL$301,38,FALSE), VLOOKUP(A78,DEC!$A$2:$AM$301,39,FALSE))</f>
        <v>0</v>
      </c>
      <c r="AQ78" s="11">
        <f>SUM(VLOOKUP(A78,OCT!$A$2:$AN$301,40,FALSE), VLOOKUP(A78,NOV!$A$2:$AM$301,39,FALSE), VLOOKUP(A78,DEC!$A$2:$AN$301,40,FALSE))</f>
        <v>0</v>
      </c>
      <c r="AR78" s="125" t="e">
        <f t="shared" si="7"/>
        <v>#DIV/0!</v>
      </c>
    </row>
    <row r="79" spans="1:44" x14ac:dyDescent="0.25">
      <c r="A79" s="10">
        <v>78</v>
      </c>
      <c r="B79" s="11">
        <f>VLOOKUP($A79,Table2[[No]:[Date Student Last Attended Program
(mm/dd/yyyy)]],2,FALSE)</f>
        <v>0</v>
      </c>
      <c r="C79" s="11">
        <f>VLOOKUP($A79,Table2[[No]:[Date Student Last Attended Program
(mm/dd/yyyy)]],4,FALSE)</f>
        <v>0</v>
      </c>
      <c r="D79" s="11">
        <f>VLOOKUP($A79,Table2[[No]:[Date Student Last Attended Program
(mm/dd/yyyy)]],14,FALSE)</f>
        <v>0</v>
      </c>
      <c r="E79" s="207">
        <f>VLOOKUP($A79,Table2[[No]:[Date Student Last Attended Program
(mm/dd/yyyy)]],17,FALSE)</f>
        <v>0</v>
      </c>
      <c r="F79" s="207">
        <f>VLOOKUP($A79,Table2[[No]:[Date Student Last Attended Program
(mm/dd/yyyy)]],18,FALSE)</f>
        <v>0</v>
      </c>
      <c r="G79" s="209">
        <f>VLOOKUP($A79,Table2[[#All],[No]:[Which Group Does Student Participate In?
(optional)]],23,FALSE)</f>
        <v>0</v>
      </c>
      <c r="H79" s="29"/>
      <c r="I79" s="29"/>
      <c r="J79" s="29"/>
      <c r="K79" s="29"/>
      <c r="L79" s="29"/>
      <c r="M79" s="29"/>
      <c r="N79" s="29"/>
      <c r="O79" s="29"/>
      <c r="P79" s="29"/>
      <c r="Q79" s="29"/>
      <c r="R79" s="29"/>
      <c r="S79" s="9"/>
      <c r="T79" s="9"/>
      <c r="U79" s="9"/>
      <c r="V79" s="9"/>
      <c r="W79" s="9"/>
      <c r="X79" s="9"/>
      <c r="Y79" s="9"/>
      <c r="Z79" s="9"/>
      <c r="AA79" s="9"/>
      <c r="AB79" s="9"/>
      <c r="AC79" s="9"/>
      <c r="AD79" s="9"/>
      <c r="AE79" s="9"/>
      <c r="AF79" s="9"/>
      <c r="AG79" s="9"/>
      <c r="AH79" s="9"/>
      <c r="AI79" s="9"/>
      <c r="AJ79" s="9"/>
      <c r="AK79" s="9"/>
      <c r="AL79" s="9"/>
      <c r="AM79" s="11">
        <f t="shared" si="4"/>
        <v>0</v>
      </c>
      <c r="AN79" s="11">
        <f t="shared" si="5"/>
        <v>0</v>
      </c>
      <c r="AO79" s="47" t="e">
        <f t="shared" si="6"/>
        <v>#DIV/0!</v>
      </c>
      <c r="AP79" s="11">
        <f>SUM(VLOOKUP(A79,OCT!$A$2:$AM$301,39,FALSE), VLOOKUP(A79,NOV!$A$2:$AL$301,38,FALSE), VLOOKUP(A79,DEC!$A$2:$AM$301,39,FALSE))</f>
        <v>0</v>
      </c>
      <c r="AQ79" s="11">
        <f>SUM(VLOOKUP(A79,OCT!$A$2:$AN$301,40,FALSE), VLOOKUP(A79,NOV!$A$2:$AM$301,39,FALSE), VLOOKUP(A79,DEC!$A$2:$AN$301,40,FALSE))</f>
        <v>0</v>
      </c>
      <c r="AR79" s="125" t="e">
        <f t="shared" si="7"/>
        <v>#DIV/0!</v>
      </c>
    </row>
    <row r="80" spans="1:44" x14ac:dyDescent="0.25">
      <c r="A80" s="10">
        <v>79</v>
      </c>
      <c r="B80" s="11">
        <f>VLOOKUP($A80,Table2[[No]:[Date Student Last Attended Program
(mm/dd/yyyy)]],2,FALSE)</f>
        <v>0</v>
      </c>
      <c r="C80" s="11">
        <f>VLOOKUP($A80,Table2[[No]:[Date Student Last Attended Program
(mm/dd/yyyy)]],4,FALSE)</f>
        <v>0</v>
      </c>
      <c r="D80" s="11">
        <f>VLOOKUP($A80,Table2[[No]:[Date Student Last Attended Program
(mm/dd/yyyy)]],14,FALSE)</f>
        <v>0</v>
      </c>
      <c r="E80" s="207">
        <f>VLOOKUP($A80,Table2[[No]:[Date Student Last Attended Program
(mm/dd/yyyy)]],17,FALSE)</f>
        <v>0</v>
      </c>
      <c r="F80" s="207">
        <f>VLOOKUP($A80,Table2[[No]:[Date Student Last Attended Program
(mm/dd/yyyy)]],18,FALSE)</f>
        <v>0</v>
      </c>
      <c r="G80" s="209">
        <f>VLOOKUP($A80,Table2[[#All],[No]:[Which Group Does Student Participate In?
(optional)]],23,FALSE)</f>
        <v>0</v>
      </c>
      <c r="H80" s="29"/>
      <c r="I80" s="29"/>
      <c r="J80" s="29"/>
      <c r="K80" s="29"/>
      <c r="L80" s="29"/>
      <c r="M80" s="29"/>
      <c r="N80" s="29"/>
      <c r="O80" s="29"/>
      <c r="P80" s="29"/>
      <c r="Q80" s="29"/>
      <c r="R80" s="29"/>
      <c r="S80" s="9"/>
      <c r="T80" s="9"/>
      <c r="U80" s="9"/>
      <c r="V80" s="9"/>
      <c r="W80" s="9"/>
      <c r="X80" s="9"/>
      <c r="Y80" s="9"/>
      <c r="Z80" s="9"/>
      <c r="AA80" s="9"/>
      <c r="AB80" s="9"/>
      <c r="AC80" s="9"/>
      <c r="AD80" s="9"/>
      <c r="AE80" s="9"/>
      <c r="AF80" s="9"/>
      <c r="AG80" s="9"/>
      <c r="AH80" s="9"/>
      <c r="AI80" s="9"/>
      <c r="AJ80" s="9"/>
      <c r="AK80" s="9"/>
      <c r="AL80" s="9"/>
      <c r="AM80" s="11">
        <f t="shared" si="4"/>
        <v>0</v>
      </c>
      <c r="AN80" s="11">
        <f t="shared" si="5"/>
        <v>0</v>
      </c>
      <c r="AO80" s="47" t="e">
        <f t="shared" si="6"/>
        <v>#DIV/0!</v>
      </c>
      <c r="AP80" s="11">
        <f>SUM(VLOOKUP(A80,OCT!$A$2:$AM$301,39,FALSE), VLOOKUP(A80,NOV!$A$2:$AL$301,38,FALSE), VLOOKUP(A80,DEC!$A$2:$AM$301,39,FALSE))</f>
        <v>0</v>
      </c>
      <c r="AQ80" s="11">
        <f>SUM(VLOOKUP(A80,OCT!$A$2:$AN$301,40,FALSE), VLOOKUP(A80,NOV!$A$2:$AM$301,39,FALSE), VLOOKUP(A80,DEC!$A$2:$AN$301,40,FALSE))</f>
        <v>0</v>
      </c>
      <c r="AR80" s="125" t="e">
        <f t="shared" si="7"/>
        <v>#DIV/0!</v>
      </c>
    </row>
    <row r="81" spans="1:44" x14ac:dyDescent="0.25">
      <c r="A81" s="10">
        <v>80</v>
      </c>
      <c r="B81" s="11">
        <f>VLOOKUP($A81,Table2[[No]:[Date Student Last Attended Program
(mm/dd/yyyy)]],2,FALSE)</f>
        <v>0</v>
      </c>
      <c r="C81" s="11">
        <f>VLOOKUP($A81,Table2[[No]:[Date Student Last Attended Program
(mm/dd/yyyy)]],4,FALSE)</f>
        <v>0</v>
      </c>
      <c r="D81" s="11">
        <f>VLOOKUP($A81,Table2[[No]:[Date Student Last Attended Program
(mm/dd/yyyy)]],14,FALSE)</f>
        <v>0</v>
      </c>
      <c r="E81" s="207">
        <f>VLOOKUP($A81,Table2[[No]:[Date Student Last Attended Program
(mm/dd/yyyy)]],17,FALSE)</f>
        <v>0</v>
      </c>
      <c r="F81" s="207">
        <f>VLOOKUP($A81,Table2[[No]:[Date Student Last Attended Program
(mm/dd/yyyy)]],18,FALSE)</f>
        <v>0</v>
      </c>
      <c r="G81" s="209">
        <f>VLOOKUP($A81,Table2[[#All],[No]:[Which Group Does Student Participate In?
(optional)]],23,FALSE)</f>
        <v>0</v>
      </c>
      <c r="H81" s="29"/>
      <c r="I81" s="29"/>
      <c r="J81" s="29"/>
      <c r="K81" s="29"/>
      <c r="L81" s="29"/>
      <c r="M81" s="29"/>
      <c r="N81" s="29"/>
      <c r="O81" s="29"/>
      <c r="P81" s="29"/>
      <c r="Q81" s="29"/>
      <c r="R81" s="29"/>
      <c r="S81" s="9"/>
      <c r="T81" s="9"/>
      <c r="U81" s="9"/>
      <c r="V81" s="9"/>
      <c r="W81" s="9"/>
      <c r="X81" s="9"/>
      <c r="Y81" s="9"/>
      <c r="Z81" s="9"/>
      <c r="AA81" s="9"/>
      <c r="AB81" s="9"/>
      <c r="AC81" s="9"/>
      <c r="AD81" s="9"/>
      <c r="AE81" s="9"/>
      <c r="AF81" s="9"/>
      <c r="AG81" s="9"/>
      <c r="AH81" s="9"/>
      <c r="AI81" s="9"/>
      <c r="AJ81" s="9"/>
      <c r="AK81" s="9"/>
      <c r="AL81" s="9"/>
      <c r="AM81" s="11">
        <f t="shared" si="4"/>
        <v>0</v>
      </c>
      <c r="AN81" s="11">
        <f t="shared" si="5"/>
        <v>0</v>
      </c>
      <c r="AO81" s="47" t="e">
        <f t="shared" si="6"/>
        <v>#DIV/0!</v>
      </c>
      <c r="AP81" s="11">
        <f>SUM(VLOOKUP(A81,OCT!$A$2:$AM$301,39,FALSE), VLOOKUP(A81,NOV!$A$2:$AL$301,38,FALSE), VLOOKUP(A81,DEC!$A$2:$AM$301,39,FALSE))</f>
        <v>0</v>
      </c>
      <c r="AQ81" s="11">
        <f>SUM(VLOOKUP(A81,OCT!$A$2:$AN$301,40,FALSE), VLOOKUP(A81,NOV!$A$2:$AM$301,39,FALSE), VLOOKUP(A81,DEC!$A$2:$AN$301,40,FALSE))</f>
        <v>0</v>
      </c>
      <c r="AR81" s="125" t="e">
        <f t="shared" si="7"/>
        <v>#DIV/0!</v>
      </c>
    </row>
    <row r="82" spans="1:44" x14ac:dyDescent="0.25">
      <c r="A82" s="10">
        <v>81</v>
      </c>
      <c r="B82" s="11">
        <f>VLOOKUP($A82,Table2[[No]:[Date Student Last Attended Program
(mm/dd/yyyy)]],2,FALSE)</f>
        <v>0</v>
      </c>
      <c r="C82" s="11">
        <f>VLOOKUP($A82,Table2[[No]:[Date Student Last Attended Program
(mm/dd/yyyy)]],4,FALSE)</f>
        <v>0</v>
      </c>
      <c r="D82" s="11">
        <f>VLOOKUP($A82,Table2[[No]:[Date Student Last Attended Program
(mm/dd/yyyy)]],14,FALSE)</f>
        <v>0</v>
      </c>
      <c r="E82" s="207">
        <f>VLOOKUP($A82,Table2[[No]:[Date Student Last Attended Program
(mm/dd/yyyy)]],17,FALSE)</f>
        <v>0</v>
      </c>
      <c r="F82" s="207">
        <f>VLOOKUP($A82,Table2[[No]:[Date Student Last Attended Program
(mm/dd/yyyy)]],18,FALSE)</f>
        <v>0</v>
      </c>
      <c r="G82" s="209">
        <f>VLOOKUP($A82,Table2[[#All],[No]:[Which Group Does Student Participate In?
(optional)]],23,FALSE)</f>
        <v>0</v>
      </c>
      <c r="H82" s="29"/>
      <c r="I82" s="29"/>
      <c r="J82" s="29"/>
      <c r="K82" s="29"/>
      <c r="L82" s="29"/>
      <c r="M82" s="29"/>
      <c r="N82" s="29"/>
      <c r="O82" s="29"/>
      <c r="P82" s="29"/>
      <c r="Q82" s="29"/>
      <c r="R82" s="29"/>
      <c r="S82" s="9"/>
      <c r="T82" s="9"/>
      <c r="U82" s="9"/>
      <c r="V82" s="9"/>
      <c r="W82" s="9"/>
      <c r="X82" s="9"/>
      <c r="Y82" s="9"/>
      <c r="Z82" s="9"/>
      <c r="AA82" s="9"/>
      <c r="AB82" s="9"/>
      <c r="AC82" s="9"/>
      <c r="AD82" s="9"/>
      <c r="AE82" s="9"/>
      <c r="AF82" s="9"/>
      <c r="AG82" s="9"/>
      <c r="AH82" s="9"/>
      <c r="AI82" s="9"/>
      <c r="AJ82" s="9"/>
      <c r="AK82" s="9"/>
      <c r="AL82" s="9"/>
      <c r="AM82" s="11">
        <f t="shared" si="4"/>
        <v>0</v>
      </c>
      <c r="AN82" s="11">
        <f t="shared" si="5"/>
        <v>0</v>
      </c>
      <c r="AO82" s="47" t="e">
        <f t="shared" si="6"/>
        <v>#DIV/0!</v>
      </c>
      <c r="AP82" s="11">
        <f>SUM(VLOOKUP(A82,OCT!$A$2:$AM$301,39,FALSE), VLOOKUP(A82,NOV!$A$2:$AL$301,38,FALSE), VLOOKUP(A82,DEC!$A$2:$AM$301,39,FALSE))</f>
        <v>0</v>
      </c>
      <c r="AQ82" s="11">
        <f>SUM(VLOOKUP(A82,OCT!$A$2:$AN$301,40,FALSE), VLOOKUP(A82,NOV!$A$2:$AM$301,39,FALSE), VLOOKUP(A82,DEC!$A$2:$AN$301,40,FALSE))</f>
        <v>0</v>
      </c>
      <c r="AR82" s="125" t="e">
        <f t="shared" si="7"/>
        <v>#DIV/0!</v>
      </c>
    </row>
    <row r="83" spans="1:44" x14ac:dyDescent="0.25">
      <c r="A83" s="10">
        <v>82</v>
      </c>
      <c r="B83" s="11">
        <f>VLOOKUP($A83,Table2[[No]:[Date Student Last Attended Program
(mm/dd/yyyy)]],2,FALSE)</f>
        <v>0</v>
      </c>
      <c r="C83" s="11">
        <f>VLOOKUP($A83,Table2[[No]:[Date Student Last Attended Program
(mm/dd/yyyy)]],4,FALSE)</f>
        <v>0</v>
      </c>
      <c r="D83" s="11">
        <f>VLOOKUP($A83,Table2[[No]:[Date Student Last Attended Program
(mm/dd/yyyy)]],14,FALSE)</f>
        <v>0</v>
      </c>
      <c r="E83" s="207">
        <f>VLOOKUP($A83,Table2[[No]:[Date Student Last Attended Program
(mm/dd/yyyy)]],17,FALSE)</f>
        <v>0</v>
      </c>
      <c r="F83" s="207">
        <f>VLOOKUP($A83,Table2[[No]:[Date Student Last Attended Program
(mm/dd/yyyy)]],18,FALSE)</f>
        <v>0</v>
      </c>
      <c r="G83" s="209">
        <f>VLOOKUP($A83,Table2[[#All],[No]:[Which Group Does Student Participate In?
(optional)]],23,FALSE)</f>
        <v>0</v>
      </c>
      <c r="H83" s="29"/>
      <c r="I83" s="29"/>
      <c r="J83" s="29"/>
      <c r="K83" s="29"/>
      <c r="L83" s="29"/>
      <c r="M83" s="29"/>
      <c r="N83" s="29"/>
      <c r="O83" s="29"/>
      <c r="P83" s="29"/>
      <c r="Q83" s="29"/>
      <c r="R83" s="29"/>
      <c r="S83" s="9"/>
      <c r="T83" s="9"/>
      <c r="U83" s="9"/>
      <c r="V83" s="9"/>
      <c r="W83" s="9"/>
      <c r="X83" s="9"/>
      <c r="Y83" s="9"/>
      <c r="Z83" s="9"/>
      <c r="AA83" s="9"/>
      <c r="AB83" s="9"/>
      <c r="AC83" s="9"/>
      <c r="AD83" s="9"/>
      <c r="AE83" s="9"/>
      <c r="AF83" s="9"/>
      <c r="AG83" s="9"/>
      <c r="AH83" s="9"/>
      <c r="AI83" s="9"/>
      <c r="AJ83" s="9"/>
      <c r="AK83" s="9"/>
      <c r="AL83" s="9"/>
      <c r="AM83" s="11">
        <f t="shared" si="4"/>
        <v>0</v>
      </c>
      <c r="AN83" s="11">
        <f t="shared" si="5"/>
        <v>0</v>
      </c>
      <c r="AO83" s="47" t="e">
        <f t="shared" si="6"/>
        <v>#DIV/0!</v>
      </c>
      <c r="AP83" s="11">
        <f>SUM(VLOOKUP(A83,OCT!$A$2:$AM$301,39,FALSE), VLOOKUP(A83,NOV!$A$2:$AL$301,38,FALSE), VLOOKUP(A83,DEC!$A$2:$AM$301,39,FALSE))</f>
        <v>0</v>
      </c>
      <c r="AQ83" s="11">
        <f>SUM(VLOOKUP(A83,OCT!$A$2:$AN$301,40,FALSE), VLOOKUP(A83,NOV!$A$2:$AM$301,39,FALSE), VLOOKUP(A83,DEC!$A$2:$AN$301,40,FALSE))</f>
        <v>0</v>
      </c>
      <c r="AR83" s="125" t="e">
        <f t="shared" si="7"/>
        <v>#DIV/0!</v>
      </c>
    </row>
    <row r="84" spans="1:44" x14ac:dyDescent="0.25">
      <c r="A84" s="10">
        <v>83</v>
      </c>
      <c r="B84" s="11">
        <f>VLOOKUP($A84,Table2[[No]:[Date Student Last Attended Program
(mm/dd/yyyy)]],2,FALSE)</f>
        <v>0</v>
      </c>
      <c r="C84" s="11">
        <f>VLOOKUP($A84,Table2[[No]:[Date Student Last Attended Program
(mm/dd/yyyy)]],4,FALSE)</f>
        <v>0</v>
      </c>
      <c r="D84" s="11">
        <f>VLOOKUP($A84,Table2[[No]:[Date Student Last Attended Program
(mm/dd/yyyy)]],14,FALSE)</f>
        <v>0</v>
      </c>
      <c r="E84" s="207">
        <f>VLOOKUP($A84,Table2[[No]:[Date Student Last Attended Program
(mm/dd/yyyy)]],17,FALSE)</f>
        <v>0</v>
      </c>
      <c r="F84" s="207">
        <f>VLOOKUP($A84,Table2[[No]:[Date Student Last Attended Program
(mm/dd/yyyy)]],18,FALSE)</f>
        <v>0</v>
      </c>
      <c r="G84" s="209">
        <f>VLOOKUP($A84,Table2[[#All],[No]:[Which Group Does Student Participate In?
(optional)]],23,FALSE)</f>
        <v>0</v>
      </c>
      <c r="H84" s="29"/>
      <c r="I84" s="29"/>
      <c r="J84" s="29"/>
      <c r="K84" s="29"/>
      <c r="L84" s="29"/>
      <c r="M84" s="29"/>
      <c r="N84" s="29"/>
      <c r="O84" s="29"/>
      <c r="P84" s="29"/>
      <c r="Q84" s="29"/>
      <c r="R84" s="29"/>
      <c r="S84" s="9"/>
      <c r="T84" s="9"/>
      <c r="U84" s="9"/>
      <c r="V84" s="9"/>
      <c r="W84" s="9"/>
      <c r="X84" s="9"/>
      <c r="Y84" s="9"/>
      <c r="Z84" s="9"/>
      <c r="AA84" s="9"/>
      <c r="AB84" s="9"/>
      <c r="AC84" s="9"/>
      <c r="AD84" s="9"/>
      <c r="AE84" s="9"/>
      <c r="AF84" s="9"/>
      <c r="AG84" s="9"/>
      <c r="AH84" s="9"/>
      <c r="AI84" s="9"/>
      <c r="AJ84" s="9"/>
      <c r="AK84" s="9"/>
      <c r="AL84" s="9"/>
      <c r="AM84" s="11">
        <f t="shared" si="4"/>
        <v>0</v>
      </c>
      <c r="AN84" s="11">
        <f t="shared" si="5"/>
        <v>0</v>
      </c>
      <c r="AO84" s="47" t="e">
        <f t="shared" si="6"/>
        <v>#DIV/0!</v>
      </c>
      <c r="AP84" s="11">
        <f>SUM(VLOOKUP(A84,OCT!$A$2:$AM$301,39,FALSE), VLOOKUP(A84,NOV!$A$2:$AL$301,38,FALSE), VLOOKUP(A84,DEC!$A$2:$AM$301,39,FALSE))</f>
        <v>0</v>
      </c>
      <c r="AQ84" s="11">
        <f>SUM(VLOOKUP(A84,OCT!$A$2:$AN$301,40,FALSE), VLOOKUP(A84,NOV!$A$2:$AM$301,39,FALSE), VLOOKUP(A84,DEC!$A$2:$AN$301,40,FALSE))</f>
        <v>0</v>
      </c>
      <c r="AR84" s="125" t="e">
        <f t="shared" si="7"/>
        <v>#DIV/0!</v>
      </c>
    </row>
    <row r="85" spans="1:44" x14ac:dyDescent="0.25">
      <c r="A85" s="10">
        <v>84</v>
      </c>
      <c r="B85" s="11">
        <f>VLOOKUP($A85,Table2[[No]:[Date Student Last Attended Program
(mm/dd/yyyy)]],2,FALSE)</f>
        <v>0</v>
      </c>
      <c r="C85" s="11">
        <f>VLOOKUP($A85,Table2[[No]:[Date Student Last Attended Program
(mm/dd/yyyy)]],4,FALSE)</f>
        <v>0</v>
      </c>
      <c r="D85" s="11">
        <f>VLOOKUP($A85,Table2[[No]:[Date Student Last Attended Program
(mm/dd/yyyy)]],14,FALSE)</f>
        <v>0</v>
      </c>
      <c r="E85" s="207">
        <f>VLOOKUP($A85,Table2[[No]:[Date Student Last Attended Program
(mm/dd/yyyy)]],17,FALSE)</f>
        <v>0</v>
      </c>
      <c r="F85" s="207">
        <f>VLOOKUP($A85,Table2[[No]:[Date Student Last Attended Program
(mm/dd/yyyy)]],18,FALSE)</f>
        <v>0</v>
      </c>
      <c r="G85" s="209">
        <f>VLOOKUP($A85,Table2[[#All],[No]:[Which Group Does Student Participate In?
(optional)]],23,FALSE)</f>
        <v>0</v>
      </c>
      <c r="H85" s="29"/>
      <c r="I85" s="29"/>
      <c r="J85" s="29"/>
      <c r="K85" s="29"/>
      <c r="L85" s="29"/>
      <c r="M85" s="29"/>
      <c r="N85" s="29"/>
      <c r="O85" s="29"/>
      <c r="P85" s="29"/>
      <c r="Q85" s="29"/>
      <c r="R85" s="29"/>
      <c r="S85" s="9"/>
      <c r="T85" s="9"/>
      <c r="U85" s="9"/>
      <c r="V85" s="9"/>
      <c r="W85" s="9"/>
      <c r="X85" s="9"/>
      <c r="Y85" s="9"/>
      <c r="Z85" s="9"/>
      <c r="AA85" s="9"/>
      <c r="AB85" s="9"/>
      <c r="AC85" s="9"/>
      <c r="AD85" s="9"/>
      <c r="AE85" s="9"/>
      <c r="AF85" s="9"/>
      <c r="AG85" s="9"/>
      <c r="AH85" s="9"/>
      <c r="AI85" s="9"/>
      <c r="AJ85" s="9"/>
      <c r="AK85" s="9"/>
      <c r="AL85" s="9"/>
      <c r="AM85" s="11">
        <f t="shared" si="4"/>
        <v>0</v>
      </c>
      <c r="AN85" s="11">
        <f t="shared" si="5"/>
        <v>0</v>
      </c>
      <c r="AO85" s="47" t="e">
        <f t="shared" si="6"/>
        <v>#DIV/0!</v>
      </c>
      <c r="AP85" s="11">
        <f>SUM(VLOOKUP(A85,OCT!$A$2:$AM$301,39,FALSE), VLOOKUP(A85,NOV!$A$2:$AL$301,38,FALSE), VLOOKUP(A85,DEC!$A$2:$AM$301,39,FALSE))</f>
        <v>0</v>
      </c>
      <c r="AQ85" s="11">
        <f>SUM(VLOOKUP(A85,OCT!$A$2:$AN$301,40,FALSE), VLOOKUP(A85,NOV!$A$2:$AM$301,39,FALSE), VLOOKUP(A85,DEC!$A$2:$AN$301,40,FALSE))</f>
        <v>0</v>
      </c>
      <c r="AR85" s="125" t="e">
        <f t="shared" si="7"/>
        <v>#DIV/0!</v>
      </c>
    </row>
    <row r="86" spans="1:44" x14ac:dyDescent="0.25">
      <c r="A86" s="10">
        <v>85</v>
      </c>
      <c r="B86" s="11">
        <f>VLOOKUP($A86,Table2[[No]:[Date Student Last Attended Program
(mm/dd/yyyy)]],2,FALSE)</f>
        <v>0</v>
      </c>
      <c r="C86" s="11">
        <f>VLOOKUP($A86,Table2[[No]:[Date Student Last Attended Program
(mm/dd/yyyy)]],4,FALSE)</f>
        <v>0</v>
      </c>
      <c r="D86" s="11">
        <f>VLOOKUP($A86,Table2[[No]:[Date Student Last Attended Program
(mm/dd/yyyy)]],14,FALSE)</f>
        <v>0</v>
      </c>
      <c r="E86" s="207">
        <f>VLOOKUP($A86,Table2[[No]:[Date Student Last Attended Program
(mm/dd/yyyy)]],17,FALSE)</f>
        <v>0</v>
      </c>
      <c r="F86" s="207">
        <f>VLOOKUP($A86,Table2[[No]:[Date Student Last Attended Program
(mm/dd/yyyy)]],18,FALSE)</f>
        <v>0</v>
      </c>
      <c r="G86" s="209">
        <f>VLOOKUP($A86,Table2[[#All],[No]:[Which Group Does Student Participate In?
(optional)]],23,FALSE)</f>
        <v>0</v>
      </c>
      <c r="H86" s="29"/>
      <c r="I86" s="29"/>
      <c r="J86" s="29"/>
      <c r="K86" s="29"/>
      <c r="L86" s="29"/>
      <c r="M86" s="29"/>
      <c r="N86" s="29"/>
      <c r="O86" s="29"/>
      <c r="P86" s="29"/>
      <c r="Q86" s="29"/>
      <c r="R86" s="29"/>
      <c r="S86" s="9"/>
      <c r="T86" s="9"/>
      <c r="U86" s="9"/>
      <c r="V86" s="9"/>
      <c r="W86" s="9"/>
      <c r="X86" s="9"/>
      <c r="Y86" s="9"/>
      <c r="Z86" s="9"/>
      <c r="AA86" s="9"/>
      <c r="AB86" s="9"/>
      <c r="AC86" s="9"/>
      <c r="AD86" s="9"/>
      <c r="AE86" s="9"/>
      <c r="AF86" s="9"/>
      <c r="AG86" s="9"/>
      <c r="AH86" s="9"/>
      <c r="AI86" s="9"/>
      <c r="AJ86" s="9"/>
      <c r="AK86" s="9"/>
      <c r="AL86" s="9"/>
      <c r="AM86" s="11">
        <f t="shared" si="4"/>
        <v>0</v>
      </c>
      <c r="AN86" s="11">
        <f t="shared" si="5"/>
        <v>0</v>
      </c>
      <c r="AO86" s="47" t="e">
        <f t="shared" si="6"/>
        <v>#DIV/0!</v>
      </c>
      <c r="AP86" s="11">
        <f>SUM(VLOOKUP(A86,OCT!$A$2:$AM$301,39,FALSE), VLOOKUP(A86,NOV!$A$2:$AL$301,38,FALSE), VLOOKUP(A86,DEC!$A$2:$AM$301,39,FALSE))</f>
        <v>0</v>
      </c>
      <c r="AQ86" s="11">
        <f>SUM(VLOOKUP(A86,OCT!$A$2:$AN$301,40,FALSE), VLOOKUP(A86,NOV!$A$2:$AM$301,39,FALSE), VLOOKUP(A86,DEC!$A$2:$AN$301,40,FALSE))</f>
        <v>0</v>
      </c>
      <c r="AR86" s="125" t="e">
        <f t="shared" si="7"/>
        <v>#DIV/0!</v>
      </c>
    </row>
    <row r="87" spans="1:44" x14ac:dyDescent="0.25">
      <c r="A87" s="10">
        <v>86</v>
      </c>
      <c r="B87" s="11">
        <f>VLOOKUP($A87,Table2[[No]:[Date Student Last Attended Program
(mm/dd/yyyy)]],2,FALSE)</f>
        <v>0</v>
      </c>
      <c r="C87" s="11">
        <f>VLOOKUP($A87,Table2[[No]:[Date Student Last Attended Program
(mm/dd/yyyy)]],4,FALSE)</f>
        <v>0</v>
      </c>
      <c r="D87" s="11">
        <f>VLOOKUP($A87,Table2[[No]:[Date Student Last Attended Program
(mm/dd/yyyy)]],14,FALSE)</f>
        <v>0</v>
      </c>
      <c r="E87" s="207">
        <f>VLOOKUP($A87,Table2[[No]:[Date Student Last Attended Program
(mm/dd/yyyy)]],17,FALSE)</f>
        <v>0</v>
      </c>
      <c r="F87" s="207">
        <f>VLOOKUP($A87,Table2[[No]:[Date Student Last Attended Program
(mm/dd/yyyy)]],18,FALSE)</f>
        <v>0</v>
      </c>
      <c r="G87" s="209">
        <f>VLOOKUP($A87,Table2[[#All],[No]:[Which Group Does Student Participate In?
(optional)]],23,FALSE)</f>
        <v>0</v>
      </c>
      <c r="H87" s="29"/>
      <c r="I87" s="29"/>
      <c r="J87" s="29"/>
      <c r="K87" s="29"/>
      <c r="L87" s="29"/>
      <c r="M87" s="29"/>
      <c r="N87" s="29"/>
      <c r="O87" s="29"/>
      <c r="P87" s="29"/>
      <c r="Q87" s="29"/>
      <c r="R87" s="29"/>
      <c r="S87" s="9"/>
      <c r="T87" s="9"/>
      <c r="U87" s="9"/>
      <c r="V87" s="9"/>
      <c r="W87" s="9"/>
      <c r="X87" s="9"/>
      <c r="Y87" s="9"/>
      <c r="Z87" s="9"/>
      <c r="AA87" s="9"/>
      <c r="AB87" s="9"/>
      <c r="AC87" s="9"/>
      <c r="AD87" s="9"/>
      <c r="AE87" s="9"/>
      <c r="AF87" s="9"/>
      <c r="AG87" s="9"/>
      <c r="AH87" s="9"/>
      <c r="AI87" s="9"/>
      <c r="AJ87" s="9"/>
      <c r="AK87" s="9"/>
      <c r="AL87" s="9"/>
      <c r="AM87" s="11">
        <f t="shared" si="4"/>
        <v>0</v>
      </c>
      <c r="AN87" s="11">
        <f t="shared" si="5"/>
        <v>0</v>
      </c>
      <c r="AO87" s="47" t="e">
        <f t="shared" si="6"/>
        <v>#DIV/0!</v>
      </c>
      <c r="AP87" s="11">
        <f>SUM(VLOOKUP(A87,OCT!$A$2:$AM$301,39,FALSE), VLOOKUP(A87,NOV!$A$2:$AL$301,38,FALSE), VLOOKUP(A87,DEC!$A$2:$AM$301,39,FALSE))</f>
        <v>0</v>
      </c>
      <c r="AQ87" s="11">
        <f>SUM(VLOOKUP(A87,OCT!$A$2:$AN$301,40,FALSE), VLOOKUP(A87,NOV!$A$2:$AM$301,39,FALSE), VLOOKUP(A87,DEC!$A$2:$AN$301,40,FALSE))</f>
        <v>0</v>
      </c>
      <c r="AR87" s="125" t="e">
        <f t="shared" si="7"/>
        <v>#DIV/0!</v>
      </c>
    </row>
    <row r="88" spans="1:44" x14ac:dyDescent="0.25">
      <c r="A88" s="10">
        <v>87</v>
      </c>
      <c r="B88" s="11">
        <f>VLOOKUP($A88,Table2[[No]:[Date Student Last Attended Program
(mm/dd/yyyy)]],2,FALSE)</f>
        <v>0</v>
      </c>
      <c r="C88" s="11">
        <f>VLOOKUP($A88,Table2[[No]:[Date Student Last Attended Program
(mm/dd/yyyy)]],4,FALSE)</f>
        <v>0</v>
      </c>
      <c r="D88" s="11">
        <f>VLOOKUP($A88,Table2[[No]:[Date Student Last Attended Program
(mm/dd/yyyy)]],14,FALSE)</f>
        <v>0</v>
      </c>
      <c r="E88" s="207">
        <f>VLOOKUP($A88,Table2[[No]:[Date Student Last Attended Program
(mm/dd/yyyy)]],17,FALSE)</f>
        <v>0</v>
      </c>
      <c r="F88" s="207">
        <f>VLOOKUP($A88,Table2[[No]:[Date Student Last Attended Program
(mm/dd/yyyy)]],18,FALSE)</f>
        <v>0</v>
      </c>
      <c r="G88" s="209">
        <f>VLOOKUP($A88,Table2[[#All],[No]:[Which Group Does Student Participate In?
(optional)]],23,FALSE)</f>
        <v>0</v>
      </c>
      <c r="H88" s="29"/>
      <c r="I88" s="29"/>
      <c r="J88" s="29"/>
      <c r="K88" s="29"/>
      <c r="L88" s="29"/>
      <c r="M88" s="29"/>
      <c r="N88" s="29"/>
      <c r="O88" s="29"/>
      <c r="P88" s="29"/>
      <c r="Q88" s="29"/>
      <c r="R88" s="29"/>
      <c r="S88" s="9"/>
      <c r="T88" s="9"/>
      <c r="U88" s="9"/>
      <c r="V88" s="9"/>
      <c r="W88" s="9"/>
      <c r="X88" s="9"/>
      <c r="Y88" s="9"/>
      <c r="Z88" s="9"/>
      <c r="AA88" s="9"/>
      <c r="AB88" s="9"/>
      <c r="AC88" s="9"/>
      <c r="AD88" s="9"/>
      <c r="AE88" s="9"/>
      <c r="AF88" s="9"/>
      <c r="AG88" s="9"/>
      <c r="AH88" s="9"/>
      <c r="AI88" s="9"/>
      <c r="AJ88" s="9"/>
      <c r="AK88" s="9"/>
      <c r="AL88" s="9"/>
      <c r="AM88" s="11">
        <f t="shared" si="4"/>
        <v>0</v>
      </c>
      <c r="AN88" s="11">
        <f t="shared" si="5"/>
        <v>0</v>
      </c>
      <c r="AO88" s="47" t="e">
        <f t="shared" si="6"/>
        <v>#DIV/0!</v>
      </c>
      <c r="AP88" s="11">
        <f>SUM(VLOOKUP(A88,OCT!$A$2:$AM$301,39,FALSE), VLOOKUP(A88,NOV!$A$2:$AL$301,38,FALSE), VLOOKUP(A88,DEC!$A$2:$AM$301,39,FALSE))</f>
        <v>0</v>
      </c>
      <c r="AQ88" s="11">
        <f>SUM(VLOOKUP(A88,OCT!$A$2:$AN$301,40,FALSE), VLOOKUP(A88,NOV!$A$2:$AM$301,39,FALSE), VLOOKUP(A88,DEC!$A$2:$AN$301,40,FALSE))</f>
        <v>0</v>
      </c>
      <c r="AR88" s="125" t="e">
        <f t="shared" si="7"/>
        <v>#DIV/0!</v>
      </c>
    </row>
    <row r="89" spans="1:44" x14ac:dyDescent="0.25">
      <c r="A89" s="10">
        <v>88</v>
      </c>
      <c r="B89" s="11">
        <f>VLOOKUP($A89,Table2[[No]:[Date Student Last Attended Program
(mm/dd/yyyy)]],2,FALSE)</f>
        <v>0</v>
      </c>
      <c r="C89" s="11">
        <f>VLOOKUP($A89,Table2[[No]:[Date Student Last Attended Program
(mm/dd/yyyy)]],4,FALSE)</f>
        <v>0</v>
      </c>
      <c r="D89" s="11">
        <f>VLOOKUP($A89,Table2[[No]:[Date Student Last Attended Program
(mm/dd/yyyy)]],14,FALSE)</f>
        <v>0</v>
      </c>
      <c r="E89" s="207">
        <f>VLOOKUP($A89,Table2[[No]:[Date Student Last Attended Program
(mm/dd/yyyy)]],17,FALSE)</f>
        <v>0</v>
      </c>
      <c r="F89" s="207">
        <f>VLOOKUP($A89,Table2[[No]:[Date Student Last Attended Program
(mm/dd/yyyy)]],18,FALSE)</f>
        <v>0</v>
      </c>
      <c r="G89" s="209">
        <f>VLOOKUP($A89,Table2[[#All],[No]:[Which Group Does Student Participate In?
(optional)]],23,FALSE)</f>
        <v>0</v>
      </c>
      <c r="H89" s="29"/>
      <c r="I89" s="29"/>
      <c r="J89" s="29"/>
      <c r="K89" s="29"/>
      <c r="L89" s="29"/>
      <c r="M89" s="29"/>
      <c r="N89" s="29"/>
      <c r="O89" s="29"/>
      <c r="P89" s="29"/>
      <c r="Q89" s="29"/>
      <c r="R89" s="29"/>
      <c r="S89" s="9"/>
      <c r="T89" s="9"/>
      <c r="U89" s="9"/>
      <c r="V89" s="9"/>
      <c r="W89" s="9"/>
      <c r="X89" s="9"/>
      <c r="Y89" s="9"/>
      <c r="Z89" s="9"/>
      <c r="AA89" s="9"/>
      <c r="AB89" s="9"/>
      <c r="AC89" s="9"/>
      <c r="AD89" s="9"/>
      <c r="AE89" s="9"/>
      <c r="AF89" s="9"/>
      <c r="AG89" s="9"/>
      <c r="AH89" s="9"/>
      <c r="AI89" s="9"/>
      <c r="AJ89" s="9"/>
      <c r="AK89" s="9"/>
      <c r="AL89" s="9"/>
      <c r="AM89" s="11">
        <f t="shared" si="4"/>
        <v>0</v>
      </c>
      <c r="AN89" s="11">
        <f t="shared" si="5"/>
        <v>0</v>
      </c>
      <c r="AO89" s="47" t="e">
        <f t="shared" si="6"/>
        <v>#DIV/0!</v>
      </c>
      <c r="AP89" s="11">
        <f>SUM(VLOOKUP(A89,OCT!$A$2:$AM$301,39,FALSE), VLOOKUP(A89,NOV!$A$2:$AL$301,38,FALSE), VLOOKUP(A89,DEC!$A$2:$AM$301,39,FALSE))</f>
        <v>0</v>
      </c>
      <c r="AQ89" s="11">
        <f>SUM(VLOOKUP(A89,OCT!$A$2:$AN$301,40,FALSE), VLOOKUP(A89,NOV!$A$2:$AM$301,39,FALSE), VLOOKUP(A89,DEC!$A$2:$AN$301,40,FALSE))</f>
        <v>0</v>
      </c>
      <c r="AR89" s="125" t="e">
        <f t="shared" si="7"/>
        <v>#DIV/0!</v>
      </c>
    </row>
    <row r="90" spans="1:44" x14ac:dyDescent="0.25">
      <c r="A90" s="10">
        <v>89</v>
      </c>
      <c r="B90" s="11">
        <f>VLOOKUP($A90,Table2[[No]:[Date Student Last Attended Program
(mm/dd/yyyy)]],2,FALSE)</f>
        <v>0</v>
      </c>
      <c r="C90" s="11">
        <f>VLOOKUP($A90,Table2[[No]:[Date Student Last Attended Program
(mm/dd/yyyy)]],4,FALSE)</f>
        <v>0</v>
      </c>
      <c r="D90" s="11">
        <f>VLOOKUP($A90,Table2[[No]:[Date Student Last Attended Program
(mm/dd/yyyy)]],14,FALSE)</f>
        <v>0</v>
      </c>
      <c r="E90" s="207">
        <f>VLOOKUP($A90,Table2[[No]:[Date Student Last Attended Program
(mm/dd/yyyy)]],17,FALSE)</f>
        <v>0</v>
      </c>
      <c r="F90" s="207">
        <f>VLOOKUP($A90,Table2[[No]:[Date Student Last Attended Program
(mm/dd/yyyy)]],18,FALSE)</f>
        <v>0</v>
      </c>
      <c r="G90" s="209">
        <f>VLOOKUP($A90,Table2[[#All],[No]:[Which Group Does Student Participate In?
(optional)]],23,FALSE)</f>
        <v>0</v>
      </c>
      <c r="H90" s="29"/>
      <c r="I90" s="29"/>
      <c r="J90" s="29"/>
      <c r="K90" s="29"/>
      <c r="L90" s="29"/>
      <c r="M90" s="29"/>
      <c r="N90" s="29"/>
      <c r="O90" s="29"/>
      <c r="P90" s="29"/>
      <c r="Q90" s="29"/>
      <c r="R90" s="29"/>
      <c r="S90" s="9"/>
      <c r="T90" s="9"/>
      <c r="U90" s="9"/>
      <c r="V90" s="9"/>
      <c r="W90" s="9"/>
      <c r="X90" s="9"/>
      <c r="Y90" s="9"/>
      <c r="Z90" s="9"/>
      <c r="AA90" s="9"/>
      <c r="AB90" s="9"/>
      <c r="AC90" s="9"/>
      <c r="AD90" s="9"/>
      <c r="AE90" s="9"/>
      <c r="AF90" s="9"/>
      <c r="AG90" s="9"/>
      <c r="AH90" s="9"/>
      <c r="AI90" s="9"/>
      <c r="AJ90" s="9"/>
      <c r="AK90" s="9"/>
      <c r="AL90" s="9"/>
      <c r="AM90" s="11">
        <f t="shared" si="4"/>
        <v>0</v>
      </c>
      <c r="AN90" s="11">
        <f t="shared" si="5"/>
        <v>0</v>
      </c>
      <c r="AO90" s="47" t="e">
        <f t="shared" si="6"/>
        <v>#DIV/0!</v>
      </c>
      <c r="AP90" s="11">
        <f>SUM(VLOOKUP(A90,OCT!$A$2:$AM$301,39,FALSE), VLOOKUP(A90,NOV!$A$2:$AL$301,38,FALSE), VLOOKUP(A90,DEC!$A$2:$AM$301,39,FALSE))</f>
        <v>0</v>
      </c>
      <c r="AQ90" s="11">
        <f>SUM(VLOOKUP(A90,OCT!$A$2:$AN$301,40,FALSE), VLOOKUP(A90,NOV!$A$2:$AM$301,39,FALSE), VLOOKUP(A90,DEC!$A$2:$AN$301,40,FALSE))</f>
        <v>0</v>
      </c>
      <c r="AR90" s="125" t="e">
        <f t="shared" si="7"/>
        <v>#DIV/0!</v>
      </c>
    </row>
    <row r="91" spans="1:44" x14ac:dyDescent="0.25">
      <c r="A91" s="10">
        <v>90</v>
      </c>
      <c r="B91" s="11">
        <f>VLOOKUP($A91,Table2[[No]:[Date Student Last Attended Program
(mm/dd/yyyy)]],2,FALSE)</f>
        <v>0</v>
      </c>
      <c r="C91" s="11">
        <f>VLOOKUP($A91,Table2[[No]:[Date Student Last Attended Program
(mm/dd/yyyy)]],4,FALSE)</f>
        <v>0</v>
      </c>
      <c r="D91" s="11">
        <f>VLOOKUP($A91,Table2[[No]:[Date Student Last Attended Program
(mm/dd/yyyy)]],14,FALSE)</f>
        <v>0</v>
      </c>
      <c r="E91" s="207">
        <f>VLOOKUP($A91,Table2[[No]:[Date Student Last Attended Program
(mm/dd/yyyy)]],17,FALSE)</f>
        <v>0</v>
      </c>
      <c r="F91" s="207">
        <f>VLOOKUP($A91,Table2[[No]:[Date Student Last Attended Program
(mm/dd/yyyy)]],18,FALSE)</f>
        <v>0</v>
      </c>
      <c r="G91" s="209">
        <f>VLOOKUP($A91,Table2[[#All],[No]:[Which Group Does Student Participate In?
(optional)]],23,FALSE)</f>
        <v>0</v>
      </c>
      <c r="H91" s="29"/>
      <c r="I91" s="29"/>
      <c r="J91" s="29"/>
      <c r="K91" s="29"/>
      <c r="L91" s="29"/>
      <c r="M91" s="29"/>
      <c r="N91" s="29"/>
      <c r="O91" s="29"/>
      <c r="P91" s="29"/>
      <c r="Q91" s="29"/>
      <c r="R91" s="29"/>
      <c r="S91" s="9"/>
      <c r="T91" s="9"/>
      <c r="U91" s="9"/>
      <c r="V91" s="9"/>
      <c r="W91" s="9"/>
      <c r="X91" s="9"/>
      <c r="Y91" s="9"/>
      <c r="Z91" s="9"/>
      <c r="AA91" s="9"/>
      <c r="AB91" s="9"/>
      <c r="AC91" s="9"/>
      <c r="AD91" s="9"/>
      <c r="AE91" s="9"/>
      <c r="AF91" s="9"/>
      <c r="AG91" s="9"/>
      <c r="AH91" s="9"/>
      <c r="AI91" s="9"/>
      <c r="AJ91" s="9"/>
      <c r="AK91" s="9"/>
      <c r="AL91" s="9"/>
      <c r="AM91" s="11">
        <f t="shared" si="4"/>
        <v>0</v>
      </c>
      <c r="AN91" s="11">
        <f t="shared" si="5"/>
        <v>0</v>
      </c>
      <c r="AO91" s="47" t="e">
        <f t="shared" si="6"/>
        <v>#DIV/0!</v>
      </c>
      <c r="AP91" s="11">
        <f>SUM(VLOOKUP(A91,OCT!$A$2:$AM$301,39,FALSE), VLOOKUP(A91,NOV!$A$2:$AL$301,38,FALSE), VLOOKUP(A91,DEC!$A$2:$AM$301,39,FALSE))</f>
        <v>0</v>
      </c>
      <c r="AQ91" s="11">
        <f>SUM(VLOOKUP(A91,OCT!$A$2:$AN$301,40,FALSE), VLOOKUP(A91,NOV!$A$2:$AM$301,39,FALSE), VLOOKUP(A91,DEC!$A$2:$AN$301,40,FALSE))</f>
        <v>0</v>
      </c>
      <c r="AR91" s="125" t="e">
        <f t="shared" si="7"/>
        <v>#DIV/0!</v>
      </c>
    </row>
    <row r="92" spans="1:44" x14ac:dyDescent="0.25">
      <c r="A92" s="10">
        <v>91</v>
      </c>
      <c r="B92" s="11">
        <f>VLOOKUP($A92,Table2[[No]:[Date Student Last Attended Program
(mm/dd/yyyy)]],2,FALSE)</f>
        <v>0</v>
      </c>
      <c r="C92" s="11">
        <f>VLOOKUP($A92,Table2[[No]:[Date Student Last Attended Program
(mm/dd/yyyy)]],4,FALSE)</f>
        <v>0</v>
      </c>
      <c r="D92" s="11">
        <f>VLOOKUP($A92,Table2[[No]:[Date Student Last Attended Program
(mm/dd/yyyy)]],14,FALSE)</f>
        <v>0</v>
      </c>
      <c r="E92" s="207">
        <f>VLOOKUP($A92,Table2[[No]:[Date Student Last Attended Program
(mm/dd/yyyy)]],17,FALSE)</f>
        <v>0</v>
      </c>
      <c r="F92" s="207">
        <f>VLOOKUP($A92,Table2[[No]:[Date Student Last Attended Program
(mm/dd/yyyy)]],18,FALSE)</f>
        <v>0</v>
      </c>
      <c r="G92" s="209">
        <f>VLOOKUP($A92,Table2[[#All],[No]:[Which Group Does Student Participate In?
(optional)]],23,FALSE)</f>
        <v>0</v>
      </c>
      <c r="H92" s="29"/>
      <c r="I92" s="29"/>
      <c r="J92" s="29"/>
      <c r="K92" s="29"/>
      <c r="L92" s="29"/>
      <c r="M92" s="29"/>
      <c r="N92" s="29"/>
      <c r="O92" s="29"/>
      <c r="P92" s="29"/>
      <c r="Q92" s="29"/>
      <c r="R92" s="29"/>
      <c r="S92" s="9"/>
      <c r="T92" s="9"/>
      <c r="U92" s="9"/>
      <c r="V92" s="9"/>
      <c r="W92" s="9"/>
      <c r="X92" s="9"/>
      <c r="Y92" s="9"/>
      <c r="Z92" s="9"/>
      <c r="AA92" s="9"/>
      <c r="AB92" s="9"/>
      <c r="AC92" s="9"/>
      <c r="AD92" s="9"/>
      <c r="AE92" s="9"/>
      <c r="AF92" s="9"/>
      <c r="AG92" s="9"/>
      <c r="AH92" s="9"/>
      <c r="AI92" s="9"/>
      <c r="AJ92" s="9"/>
      <c r="AK92" s="9"/>
      <c r="AL92" s="9"/>
      <c r="AM92" s="11">
        <f t="shared" si="4"/>
        <v>0</v>
      </c>
      <c r="AN92" s="11">
        <f t="shared" si="5"/>
        <v>0</v>
      </c>
      <c r="AO92" s="47" t="e">
        <f t="shared" si="6"/>
        <v>#DIV/0!</v>
      </c>
      <c r="AP92" s="11">
        <f>SUM(VLOOKUP(A92,OCT!$A$2:$AM$301,39,FALSE), VLOOKUP(A92,NOV!$A$2:$AL$301,38,FALSE), VLOOKUP(A92,DEC!$A$2:$AM$301,39,FALSE))</f>
        <v>0</v>
      </c>
      <c r="AQ92" s="11">
        <f>SUM(VLOOKUP(A92,OCT!$A$2:$AN$301,40,FALSE), VLOOKUP(A92,NOV!$A$2:$AM$301,39,FALSE), VLOOKUP(A92,DEC!$A$2:$AN$301,40,FALSE))</f>
        <v>0</v>
      </c>
      <c r="AR92" s="125" t="e">
        <f t="shared" si="7"/>
        <v>#DIV/0!</v>
      </c>
    </row>
    <row r="93" spans="1:44" x14ac:dyDescent="0.25">
      <c r="A93" s="10">
        <v>92</v>
      </c>
      <c r="B93" s="11">
        <f>VLOOKUP($A93,Table2[[No]:[Date Student Last Attended Program
(mm/dd/yyyy)]],2,FALSE)</f>
        <v>0</v>
      </c>
      <c r="C93" s="11">
        <f>VLOOKUP($A93,Table2[[No]:[Date Student Last Attended Program
(mm/dd/yyyy)]],4,FALSE)</f>
        <v>0</v>
      </c>
      <c r="D93" s="11">
        <f>VLOOKUP($A93,Table2[[No]:[Date Student Last Attended Program
(mm/dd/yyyy)]],14,FALSE)</f>
        <v>0</v>
      </c>
      <c r="E93" s="207">
        <f>VLOOKUP($A93,Table2[[No]:[Date Student Last Attended Program
(mm/dd/yyyy)]],17,FALSE)</f>
        <v>0</v>
      </c>
      <c r="F93" s="207">
        <f>VLOOKUP($A93,Table2[[No]:[Date Student Last Attended Program
(mm/dd/yyyy)]],18,FALSE)</f>
        <v>0</v>
      </c>
      <c r="G93" s="209">
        <f>VLOOKUP($A93,Table2[[#All],[No]:[Which Group Does Student Participate In?
(optional)]],23,FALSE)</f>
        <v>0</v>
      </c>
      <c r="H93" s="29"/>
      <c r="I93" s="29"/>
      <c r="J93" s="29"/>
      <c r="K93" s="29"/>
      <c r="L93" s="29"/>
      <c r="M93" s="29"/>
      <c r="N93" s="29"/>
      <c r="O93" s="29"/>
      <c r="P93" s="29"/>
      <c r="Q93" s="29"/>
      <c r="R93" s="29"/>
      <c r="S93" s="9"/>
      <c r="T93" s="9"/>
      <c r="U93" s="9"/>
      <c r="V93" s="9"/>
      <c r="W93" s="9"/>
      <c r="X93" s="9"/>
      <c r="Y93" s="9"/>
      <c r="Z93" s="9"/>
      <c r="AA93" s="9"/>
      <c r="AB93" s="9"/>
      <c r="AC93" s="9"/>
      <c r="AD93" s="9"/>
      <c r="AE93" s="9"/>
      <c r="AF93" s="9"/>
      <c r="AG93" s="9"/>
      <c r="AH93" s="9"/>
      <c r="AI93" s="9"/>
      <c r="AJ93" s="9"/>
      <c r="AK93" s="9"/>
      <c r="AL93" s="9"/>
      <c r="AM93" s="11">
        <f t="shared" si="4"/>
        <v>0</v>
      </c>
      <c r="AN93" s="11">
        <f t="shared" si="5"/>
        <v>0</v>
      </c>
      <c r="AO93" s="47" t="e">
        <f t="shared" si="6"/>
        <v>#DIV/0!</v>
      </c>
      <c r="AP93" s="11">
        <f>SUM(VLOOKUP(A93,OCT!$A$2:$AM$301,39,FALSE), VLOOKUP(A93,NOV!$A$2:$AL$301,38,FALSE), VLOOKUP(A93,DEC!$A$2:$AM$301,39,FALSE))</f>
        <v>0</v>
      </c>
      <c r="AQ93" s="11">
        <f>SUM(VLOOKUP(A93,OCT!$A$2:$AN$301,40,FALSE), VLOOKUP(A93,NOV!$A$2:$AM$301,39,FALSE), VLOOKUP(A93,DEC!$A$2:$AN$301,40,FALSE))</f>
        <v>0</v>
      </c>
      <c r="AR93" s="125" t="e">
        <f t="shared" si="7"/>
        <v>#DIV/0!</v>
      </c>
    </row>
    <row r="94" spans="1:44" x14ac:dyDescent="0.25">
      <c r="A94" s="10">
        <v>93</v>
      </c>
      <c r="B94" s="11">
        <f>VLOOKUP($A94,Table2[[No]:[Date Student Last Attended Program
(mm/dd/yyyy)]],2,FALSE)</f>
        <v>0</v>
      </c>
      <c r="C94" s="11">
        <f>VLOOKUP($A94,Table2[[No]:[Date Student Last Attended Program
(mm/dd/yyyy)]],4,FALSE)</f>
        <v>0</v>
      </c>
      <c r="D94" s="11">
        <f>VLOOKUP($A94,Table2[[No]:[Date Student Last Attended Program
(mm/dd/yyyy)]],14,FALSE)</f>
        <v>0</v>
      </c>
      <c r="E94" s="207">
        <f>VLOOKUP($A94,Table2[[No]:[Date Student Last Attended Program
(mm/dd/yyyy)]],17,FALSE)</f>
        <v>0</v>
      </c>
      <c r="F94" s="207">
        <f>VLOOKUP($A94,Table2[[No]:[Date Student Last Attended Program
(mm/dd/yyyy)]],18,FALSE)</f>
        <v>0</v>
      </c>
      <c r="G94" s="209">
        <f>VLOOKUP($A94,Table2[[#All],[No]:[Which Group Does Student Participate In?
(optional)]],23,FALSE)</f>
        <v>0</v>
      </c>
      <c r="H94" s="29"/>
      <c r="I94" s="29"/>
      <c r="J94" s="29"/>
      <c r="K94" s="29"/>
      <c r="L94" s="29"/>
      <c r="M94" s="29"/>
      <c r="N94" s="29"/>
      <c r="O94" s="29"/>
      <c r="P94" s="29"/>
      <c r="Q94" s="29"/>
      <c r="R94" s="29"/>
      <c r="S94" s="9"/>
      <c r="T94" s="9"/>
      <c r="U94" s="9"/>
      <c r="V94" s="9"/>
      <c r="W94" s="9"/>
      <c r="X94" s="9"/>
      <c r="Y94" s="9"/>
      <c r="Z94" s="9"/>
      <c r="AA94" s="9"/>
      <c r="AB94" s="9"/>
      <c r="AC94" s="9"/>
      <c r="AD94" s="9"/>
      <c r="AE94" s="9"/>
      <c r="AF94" s="9"/>
      <c r="AG94" s="9"/>
      <c r="AH94" s="9"/>
      <c r="AI94" s="9"/>
      <c r="AJ94" s="9"/>
      <c r="AK94" s="9"/>
      <c r="AL94" s="9"/>
      <c r="AM94" s="11">
        <f t="shared" si="4"/>
        <v>0</v>
      </c>
      <c r="AN94" s="11">
        <f t="shared" si="5"/>
        <v>0</v>
      </c>
      <c r="AO94" s="47" t="e">
        <f t="shared" si="6"/>
        <v>#DIV/0!</v>
      </c>
      <c r="AP94" s="11">
        <f>SUM(VLOOKUP(A94,OCT!$A$2:$AM$301,39,FALSE), VLOOKUP(A94,NOV!$A$2:$AL$301,38,FALSE), VLOOKUP(A94,DEC!$A$2:$AM$301,39,FALSE))</f>
        <v>0</v>
      </c>
      <c r="AQ94" s="11">
        <f>SUM(VLOOKUP(A94,OCT!$A$2:$AN$301,40,FALSE), VLOOKUP(A94,NOV!$A$2:$AM$301,39,FALSE), VLOOKUP(A94,DEC!$A$2:$AN$301,40,FALSE))</f>
        <v>0</v>
      </c>
      <c r="AR94" s="125" t="e">
        <f t="shared" si="7"/>
        <v>#DIV/0!</v>
      </c>
    </row>
    <row r="95" spans="1:44" x14ac:dyDescent="0.25">
      <c r="A95" s="10">
        <v>94</v>
      </c>
      <c r="B95" s="11">
        <f>VLOOKUP($A95,Table2[[No]:[Date Student Last Attended Program
(mm/dd/yyyy)]],2,FALSE)</f>
        <v>0</v>
      </c>
      <c r="C95" s="11">
        <f>VLOOKUP($A95,Table2[[No]:[Date Student Last Attended Program
(mm/dd/yyyy)]],4,FALSE)</f>
        <v>0</v>
      </c>
      <c r="D95" s="11">
        <f>VLOOKUP($A95,Table2[[No]:[Date Student Last Attended Program
(mm/dd/yyyy)]],14,FALSE)</f>
        <v>0</v>
      </c>
      <c r="E95" s="207">
        <f>VLOOKUP($A95,Table2[[No]:[Date Student Last Attended Program
(mm/dd/yyyy)]],17,FALSE)</f>
        <v>0</v>
      </c>
      <c r="F95" s="207">
        <f>VLOOKUP($A95,Table2[[No]:[Date Student Last Attended Program
(mm/dd/yyyy)]],18,FALSE)</f>
        <v>0</v>
      </c>
      <c r="G95" s="209">
        <f>VLOOKUP($A95,Table2[[#All],[No]:[Which Group Does Student Participate In?
(optional)]],23,FALSE)</f>
        <v>0</v>
      </c>
      <c r="H95" s="29"/>
      <c r="I95" s="29"/>
      <c r="J95" s="29"/>
      <c r="K95" s="29"/>
      <c r="L95" s="29"/>
      <c r="M95" s="29"/>
      <c r="N95" s="29"/>
      <c r="O95" s="29"/>
      <c r="P95" s="29"/>
      <c r="Q95" s="29"/>
      <c r="R95" s="29"/>
      <c r="S95" s="9"/>
      <c r="T95" s="9"/>
      <c r="U95" s="9"/>
      <c r="V95" s="9"/>
      <c r="W95" s="9"/>
      <c r="X95" s="9"/>
      <c r="Y95" s="9"/>
      <c r="Z95" s="9"/>
      <c r="AA95" s="9"/>
      <c r="AB95" s="9"/>
      <c r="AC95" s="9"/>
      <c r="AD95" s="9"/>
      <c r="AE95" s="9"/>
      <c r="AF95" s="9"/>
      <c r="AG95" s="9"/>
      <c r="AH95" s="9"/>
      <c r="AI95" s="9"/>
      <c r="AJ95" s="9"/>
      <c r="AK95" s="9"/>
      <c r="AL95" s="9"/>
      <c r="AM95" s="11">
        <f t="shared" si="4"/>
        <v>0</v>
      </c>
      <c r="AN95" s="11">
        <f t="shared" si="5"/>
        <v>0</v>
      </c>
      <c r="AO95" s="47" t="e">
        <f t="shared" si="6"/>
        <v>#DIV/0!</v>
      </c>
      <c r="AP95" s="11">
        <f>SUM(VLOOKUP(A95,OCT!$A$2:$AM$301,39,FALSE), VLOOKUP(A95,NOV!$A$2:$AL$301,38,FALSE), VLOOKUP(A95,DEC!$A$2:$AM$301,39,FALSE))</f>
        <v>0</v>
      </c>
      <c r="AQ95" s="11">
        <f>SUM(VLOOKUP(A95,OCT!$A$2:$AN$301,40,FALSE), VLOOKUP(A95,NOV!$A$2:$AM$301,39,FALSE), VLOOKUP(A95,DEC!$A$2:$AN$301,40,FALSE))</f>
        <v>0</v>
      </c>
      <c r="AR95" s="125" t="e">
        <f t="shared" si="7"/>
        <v>#DIV/0!</v>
      </c>
    </row>
    <row r="96" spans="1:44" x14ac:dyDescent="0.25">
      <c r="A96" s="10">
        <v>95</v>
      </c>
      <c r="B96" s="11">
        <f>VLOOKUP($A96,Table2[[No]:[Date Student Last Attended Program
(mm/dd/yyyy)]],2,FALSE)</f>
        <v>0</v>
      </c>
      <c r="C96" s="11">
        <f>VLOOKUP($A96,Table2[[No]:[Date Student Last Attended Program
(mm/dd/yyyy)]],4,FALSE)</f>
        <v>0</v>
      </c>
      <c r="D96" s="11">
        <f>VLOOKUP($A96,Table2[[No]:[Date Student Last Attended Program
(mm/dd/yyyy)]],14,FALSE)</f>
        <v>0</v>
      </c>
      <c r="E96" s="207">
        <f>VLOOKUP($A96,Table2[[No]:[Date Student Last Attended Program
(mm/dd/yyyy)]],17,FALSE)</f>
        <v>0</v>
      </c>
      <c r="F96" s="207">
        <f>VLOOKUP($A96,Table2[[No]:[Date Student Last Attended Program
(mm/dd/yyyy)]],18,FALSE)</f>
        <v>0</v>
      </c>
      <c r="G96" s="209">
        <f>VLOOKUP($A96,Table2[[#All],[No]:[Which Group Does Student Participate In?
(optional)]],23,FALSE)</f>
        <v>0</v>
      </c>
      <c r="H96" s="29"/>
      <c r="I96" s="29"/>
      <c r="J96" s="29"/>
      <c r="K96" s="29"/>
      <c r="L96" s="29"/>
      <c r="M96" s="29"/>
      <c r="N96" s="29"/>
      <c r="O96" s="29"/>
      <c r="P96" s="29"/>
      <c r="Q96" s="29"/>
      <c r="R96" s="29"/>
      <c r="S96" s="9"/>
      <c r="T96" s="9"/>
      <c r="U96" s="9"/>
      <c r="V96" s="9"/>
      <c r="W96" s="9"/>
      <c r="X96" s="9"/>
      <c r="Y96" s="9"/>
      <c r="Z96" s="9"/>
      <c r="AA96" s="9"/>
      <c r="AB96" s="9"/>
      <c r="AC96" s="9"/>
      <c r="AD96" s="9"/>
      <c r="AE96" s="9"/>
      <c r="AF96" s="9"/>
      <c r="AG96" s="9"/>
      <c r="AH96" s="9"/>
      <c r="AI96" s="9"/>
      <c r="AJ96" s="9"/>
      <c r="AK96" s="9"/>
      <c r="AL96" s="9"/>
      <c r="AM96" s="11">
        <f t="shared" si="4"/>
        <v>0</v>
      </c>
      <c r="AN96" s="11">
        <f t="shared" si="5"/>
        <v>0</v>
      </c>
      <c r="AO96" s="47" t="e">
        <f t="shared" si="6"/>
        <v>#DIV/0!</v>
      </c>
      <c r="AP96" s="11">
        <f>SUM(VLOOKUP(A96,OCT!$A$2:$AM$301,39,FALSE), VLOOKUP(A96,NOV!$A$2:$AL$301,38,FALSE), VLOOKUP(A96,DEC!$A$2:$AM$301,39,FALSE))</f>
        <v>0</v>
      </c>
      <c r="AQ96" s="11">
        <f>SUM(VLOOKUP(A96,OCT!$A$2:$AN$301,40,FALSE), VLOOKUP(A96,NOV!$A$2:$AM$301,39,FALSE), VLOOKUP(A96,DEC!$A$2:$AN$301,40,FALSE))</f>
        <v>0</v>
      </c>
      <c r="AR96" s="125" t="e">
        <f t="shared" si="7"/>
        <v>#DIV/0!</v>
      </c>
    </row>
    <row r="97" spans="1:44" x14ac:dyDescent="0.25">
      <c r="A97" s="10">
        <v>96</v>
      </c>
      <c r="B97" s="11">
        <f>VLOOKUP($A97,Table2[[No]:[Date Student Last Attended Program
(mm/dd/yyyy)]],2,FALSE)</f>
        <v>0</v>
      </c>
      <c r="C97" s="11">
        <f>VLOOKUP($A97,Table2[[No]:[Date Student Last Attended Program
(mm/dd/yyyy)]],4,FALSE)</f>
        <v>0</v>
      </c>
      <c r="D97" s="11">
        <f>VLOOKUP($A97,Table2[[No]:[Date Student Last Attended Program
(mm/dd/yyyy)]],14,FALSE)</f>
        <v>0</v>
      </c>
      <c r="E97" s="207">
        <f>VLOOKUP($A97,Table2[[No]:[Date Student Last Attended Program
(mm/dd/yyyy)]],17,FALSE)</f>
        <v>0</v>
      </c>
      <c r="F97" s="207">
        <f>VLOOKUP($A97,Table2[[No]:[Date Student Last Attended Program
(mm/dd/yyyy)]],18,FALSE)</f>
        <v>0</v>
      </c>
      <c r="G97" s="209">
        <f>VLOOKUP($A97,Table2[[#All],[No]:[Which Group Does Student Participate In?
(optional)]],23,FALSE)</f>
        <v>0</v>
      </c>
      <c r="H97" s="29"/>
      <c r="I97" s="29"/>
      <c r="J97" s="29"/>
      <c r="K97" s="29"/>
      <c r="L97" s="29"/>
      <c r="M97" s="29"/>
      <c r="N97" s="29"/>
      <c r="O97" s="29"/>
      <c r="P97" s="29"/>
      <c r="Q97" s="29"/>
      <c r="R97" s="29"/>
      <c r="S97" s="9"/>
      <c r="T97" s="9"/>
      <c r="U97" s="9"/>
      <c r="V97" s="9"/>
      <c r="W97" s="9"/>
      <c r="X97" s="9"/>
      <c r="Y97" s="9"/>
      <c r="Z97" s="9"/>
      <c r="AA97" s="9"/>
      <c r="AB97" s="9"/>
      <c r="AC97" s="9"/>
      <c r="AD97" s="9"/>
      <c r="AE97" s="9"/>
      <c r="AF97" s="9"/>
      <c r="AG97" s="9"/>
      <c r="AH97" s="9"/>
      <c r="AI97" s="9"/>
      <c r="AJ97" s="9"/>
      <c r="AK97" s="9"/>
      <c r="AL97" s="9"/>
      <c r="AM97" s="11">
        <f t="shared" si="4"/>
        <v>0</v>
      </c>
      <c r="AN97" s="11">
        <f t="shared" si="5"/>
        <v>0</v>
      </c>
      <c r="AO97" s="47" t="e">
        <f t="shared" si="6"/>
        <v>#DIV/0!</v>
      </c>
      <c r="AP97" s="11">
        <f>SUM(VLOOKUP(A97,OCT!$A$2:$AM$301,39,FALSE), VLOOKUP(A97,NOV!$A$2:$AL$301,38,FALSE), VLOOKUP(A97,DEC!$A$2:$AM$301,39,FALSE))</f>
        <v>0</v>
      </c>
      <c r="AQ97" s="11">
        <f>SUM(VLOOKUP(A97,OCT!$A$2:$AN$301,40,FALSE), VLOOKUP(A97,NOV!$A$2:$AM$301,39,FALSE), VLOOKUP(A97,DEC!$A$2:$AN$301,40,FALSE))</f>
        <v>0</v>
      </c>
      <c r="AR97" s="125" t="e">
        <f t="shared" si="7"/>
        <v>#DIV/0!</v>
      </c>
    </row>
    <row r="98" spans="1:44" x14ac:dyDescent="0.25">
      <c r="A98" s="10">
        <v>97</v>
      </c>
      <c r="B98" s="11">
        <f>VLOOKUP($A98,Table2[[No]:[Date Student Last Attended Program
(mm/dd/yyyy)]],2,FALSE)</f>
        <v>0</v>
      </c>
      <c r="C98" s="11">
        <f>VLOOKUP($A98,Table2[[No]:[Date Student Last Attended Program
(mm/dd/yyyy)]],4,FALSE)</f>
        <v>0</v>
      </c>
      <c r="D98" s="11">
        <f>VLOOKUP($A98,Table2[[No]:[Date Student Last Attended Program
(mm/dd/yyyy)]],14,FALSE)</f>
        <v>0</v>
      </c>
      <c r="E98" s="207">
        <f>VLOOKUP($A98,Table2[[No]:[Date Student Last Attended Program
(mm/dd/yyyy)]],17,FALSE)</f>
        <v>0</v>
      </c>
      <c r="F98" s="207">
        <f>VLOOKUP($A98,Table2[[No]:[Date Student Last Attended Program
(mm/dd/yyyy)]],18,FALSE)</f>
        <v>0</v>
      </c>
      <c r="G98" s="209">
        <f>VLOOKUP($A98,Table2[[#All],[No]:[Which Group Does Student Participate In?
(optional)]],23,FALSE)</f>
        <v>0</v>
      </c>
      <c r="H98" s="29"/>
      <c r="I98" s="29"/>
      <c r="J98" s="29"/>
      <c r="K98" s="29"/>
      <c r="L98" s="29"/>
      <c r="M98" s="29"/>
      <c r="N98" s="29"/>
      <c r="O98" s="29"/>
      <c r="P98" s="29"/>
      <c r="Q98" s="29"/>
      <c r="R98" s="29"/>
      <c r="S98" s="9"/>
      <c r="T98" s="9"/>
      <c r="U98" s="9"/>
      <c r="V98" s="9"/>
      <c r="W98" s="9"/>
      <c r="X98" s="9"/>
      <c r="Y98" s="9"/>
      <c r="Z98" s="9"/>
      <c r="AA98" s="9"/>
      <c r="AB98" s="9"/>
      <c r="AC98" s="9"/>
      <c r="AD98" s="9"/>
      <c r="AE98" s="9"/>
      <c r="AF98" s="9"/>
      <c r="AG98" s="9"/>
      <c r="AH98" s="9"/>
      <c r="AI98" s="9"/>
      <c r="AJ98" s="9"/>
      <c r="AK98" s="9"/>
      <c r="AL98" s="9"/>
      <c r="AM98" s="11">
        <f t="shared" si="4"/>
        <v>0</v>
      </c>
      <c r="AN98" s="11">
        <f t="shared" si="5"/>
        <v>0</v>
      </c>
      <c r="AO98" s="47" t="e">
        <f t="shared" si="6"/>
        <v>#DIV/0!</v>
      </c>
      <c r="AP98" s="11">
        <f>SUM(VLOOKUP(A98,OCT!$A$2:$AM$301,39,FALSE), VLOOKUP(A98,NOV!$A$2:$AL$301,38,FALSE), VLOOKUP(A98,DEC!$A$2:$AM$301,39,FALSE))</f>
        <v>0</v>
      </c>
      <c r="AQ98" s="11">
        <f>SUM(VLOOKUP(A98,OCT!$A$2:$AN$301,40,FALSE), VLOOKUP(A98,NOV!$A$2:$AM$301,39,FALSE), VLOOKUP(A98,DEC!$A$2:$AN$301,40,FALSE))</f>
        <v>0</v>
      </c>
      <c r="AR98" s="125" t="e">
        <f t="shared" si="7"/>
        <v>#DIV/0!</v>
      </c>
    </row>
    <row r="99" spans="1:44" x14ac:dyDescent="0.25">
      <c r="A99" s="10">
        <v>98</v>
      </c>
      <c r="B99" s="11">
        <f>VLOOKUP($A99,Table2[[No]:[Date Student Last Attended Program
(mm/dd/yyyy)]],2,FALSE)</f>
        <v>0</v>
      </c>
      <c r="C99" s="11">
        <f>VLOOKUP($A99,Table2[[No]:[Date Student Last Attended Program
(mm/dd/yyyy)]],4,FALSE)</f>
        <v>0</v>
      </c>
      <c r="D99" s="11">
        <f>VLOOKUP($A99,Table2[[No]:[Date Student Last Attended Program
(mm/dd/yyyy)]],14,FALSE)</f>
        <v>0</v>
      </c>
      <c r="E99" s="207">
        <f>VLOOKUP($A99,Table2[[No]:[Date Student Last Attended Program
(mm/dd/yyyy)]],17,FALSE)</f>
        <v>0</v>
      </c>
      <c r="F99" s="207">
        <f>VLOOKUP($A99,Table2[[No]:[Date Student Last Attended Program
(mm/dd/yyyy)]],18,FALSE)</f>
        <v>0</v>
      </c>
      <c r="G99" s="209">
        <f>VLOOKUP($A99,Table2[[#All],[No]:[Which Group Does Student Participate In?
(optional)]],23,FALSE)</f>
        <v>0</v>
      </c>
      <c r="H99" s="29"/>
      <c r="I99" s="29"/>
      <c r="J99" s="29"/>
      <c r="K99" s="29"/>
      <c r="L99" s="29"/>
      <c r="M99" s="29"/>
      <c r="N99" s="29"/>
      <c r="O99" s="29"/>
      <c r="P99" s="29"/>
      <c r="Q99" s="29"/>
      <c r="R99" s="29"/>
      <c r="S99" s="9"/>
      <c r="T99" s="9"/>
      <c r="U99" s="9"/>
      <c r="V99" s="9"/>
      <c r="W99" s="9"/>
      <c r="X99" s="9"/>
      <c r="Y99" s="9"/>
      <c r="Z99" s="9"/>
      <c r="AA99" s="9"/>
      <c r="AB99" s="9"/>
      <c r="AC99" s="9"/>
      <c r="AD99" s="9"/>
      <c r="AE99" s="9"/>
      <c r="AF99" s="9"/>
      <c r="AG99" s="9"/>
      <c r="AH99" s="9"/>
      <c r="AI99" s="9"/>
      <c r="AJ99" s="9"/>
      <c r="AK99" s="9"/>
      <c r="AL99" s="9"/>
      <c r="AM99" s="11">
        <f t="shared" si="4"/>
        <v>0</v>
      </c>
      <c r="AN99" s="11">
        <f t="shared" si="5"/>
        <v>0</v>
      </c>
      <c r="AO99" s="47" t="e">
        <f t="shared" si="6"/>
        <v>#DIV/0!</v>
      </c>
      <c r="AP99" s="11">
        <f>SUM(VLOOKUP(A99,OCT!$A$2:$AM$301,39,FALSE), VLOOKUP(A99,NOV!$A$2:$AL$301,38,FALSE), VLOOKUP(A99,DEC!$A$2:$AM$301,39,FALSE))</f>
        <v>0</v>
      </c>
      <c r="AQ99" s="11">
        <f>SUM(VLOOKUP(A99,OCT!$A$2:$AN$301,40,FALSE), VLOOKUP(A99,NOV!$A$2:$AM$301,39,FALSE), VLOOKUP(A99,DEC!$A$2:$AN$301,40,FALSE))</f>
        <v>0</v>
      </c>
      <c r="AR99" s="125" t="e">
        <f t="shared" si="7"/>
        <v>#DIV/0!</v>
      </c>
    </row>
    <row r="100" spans="1:44" x14ac:dyDescent="0.25">
      <c r="A100" s="10">
        <v>99</v>
      </c>
      <c r="B100" s="11">
        <f>VLOOKUP($A100,Table2[[No]:[Date Student Last Attended Program
(mm/dd/yyyy)]],2,FALSE)</f>
        <v>0</v>
      </c>
      <c r="C100" s="11">
        <f>VLOOKUP($A100,Table2[[No]:[Date Student Last Attended Program
(mm/dd/yyyy)]],4,FALSE)</f>
        <v>0</v>
      </c>
      <c r="D100" s="11">
        <f>VLOOKUP($A100,Table2[[No]:[Date Student Last Attended Program
(mm/dd/yyyy)]],14,FALSE)</f>
        <v>0</v>
      </c>
      <c r="E100" s="207">
        <f>VLOOKUP($A100,Table2[[No]:[Date Student Last Attended Program
(mm/dd/yyyy)]],17,FALSE)</f>
        <v>0</v>
      </c>
      <c r="F100" s="207">
        <f>VLOOKUP($A100,Table2[[No]:[Date Student Last Attended Program
(mm/dd/yyyy)]],18,FALSE)</f>
        <v>0</v>
      </c>
      <c r="G100" s="209">
        <f>VLOOKUP($A100,Table2[[#All],[No]:[Which Group Does Student Participate In?
(optional)]],23,FALSE)</f>
        <v>0</v>
      </c>
      <c r="H100" s="29"/>
      <c r="I100" s="29"/>
      <c r="J100" s="29"/>
      <c r="K100" s="29"/>
      <c r="L100" s="29"/>
      <c r="M100" s="29"/>
      <c r="N100" s="29"/>
      <c r="O100" s="29"/>
      <c r="P100" s="29"/>
      <c r="Q100" s="29"/>
      <c r="R100" s="29"/>
      <c r="S100" s="9"/>
      <c r="T100" s="9"/>
      <c r="U100" s="9"/>
      <c r="V100" s="9"/>
      <c r="W100" s="9"/>
      <c r="X100" s="9"/>
      <c r="Y100" s="9"/>
      <c r="Z100" s="9"/>
      <c r="AA100" s="9"/>
      <c r="AB100" s="9"/>
      <c r="AC100" s="9"/>
      <c r="AD100" s="9"/>
      <c r="AE100" s="9"/>
      <c r="AF100" s="9"/>
      <c r="AG100" s="9"/>
      <c r="AH100" s="9"/>
      <c r="AI100" s="9"/>
      <c r="AJ100" s="9"/>
      <c r="AK100" s="9"/>
      <c r="AL100" s="9"/>
      <c r="AM100" s="11">
        <f t="shared" si="4"/>
        <v>0</v>
      </c>
      <c r="AN100" s="11">
        <f t="shared" si="5"/>
        <v>0</v>
      </c>
      <c r="AO100" s="47" t="e">
        <f t="shared" si="6"/>
        <v>#DIV/0!</v>
      </c>
      <c r="AP100" s="11">
        <f>SUM(VLOOKUP(A100,OCT!$A$2:$AM$301,39,FALSE), VLOOKUP(A100,NOV!$A$2:$AL$301,38,FALSE), VLOOKUP(A100,DEC!$A$2:$AM$301,39,FALSE))</f>
        <v>0</v>
      </c>
      <c r="AQ100" s="11">
        <f>SUM(VLOOKUP(A100,OCT!$A$2:$AN$301,40,FALSE), VLOOKUP(A100,NOV!$A$2:$AM$301,39,FALSE), VLOOKUP(A100,DEC!$A$2:$AN$301,40,FALSE))</f>
        <v>0</v>
      </c>
      <c r="AR100" s="125" t="e">
        <f t="shared" si="7"/>
        <v>#DIV/0!</v>
      </c>
    </row>
    <row r="101" spans="1:44" x14ac:dyDescent="0.25">
      <c r="A101" s="10">
        <v>100</v>
      </c>
      <c r="B101" s="11">
        <f>VLOOKUP($A101,Table2[[No]:[Date Student Last Attended Program
(mm/dd/yyyy)]],2,FALSE)</f>
        <v>0</v>
      </c>
      <c r="C101" s="11">
        <f>VLOOKUP($A101,Table2[[No]:[Date Student Last Attended Program
(mm/dd/yyyy)]],4,FALSE)</f>
        <v>0</v>
      </c>
      <c r="D101" s="11">
        <f>VLOOKUP($A101,Table2[[No]:[Date Student Last Attended Program
(mm/dd/yyyy)]],14,FALSE)</f>
        <v>0</v>
      </c>
      <c r="E101" s="207">
        <f>VLOOKUP($A101,Table2[[No]:[Date Student Last Attended Program
(mm/dd/yyyy)]],17,FALSE)</f>
        <v>0</v>
      </c>
      <c r="F101" s="207">
        <f>VLOOKUP($A101,Table2[[No]:[Date Student Last Attended Program
(mm/dd/yyyy)]],18,FALSE)</f>
        <v>0</v>
      </c>
      <c r="G101" s="209">
        <f>VLOOKUP($A101,Table2[[#All],[No]:[Which Group Does Student Participate In?
(optional)]],23,FALSE)</f>
        <v>0</v>
      </c>
      <c r="H101" s="29"/>
      <c r="I101" s="29"/>
      <c r="J101" s="29"/>
      <c r="K101" s="29"/>
      <c r="L101" s="29"/>
      <c r="M101" s="29"/>
      <c r="N101" s="29"/>
      <c r="O101" s="29"/>
      <c r="P101" s="29"/>
      <c r="Q101" s="29"/>
      <c r="R101" s="29"/>
      <c r="S101" s="9"/>
      <c r="T101" s="9"/>
      <c r="U101" s="9"/>
      <c r="V101" s="9"/>
      <c r="W101" s="9"/>
      <c r="X101" s="9"/>
      <c r="Y101" s="9"/>
      <c r="Z101" s="9"/>
      <c r="AA101" s="9"/>
      <c r="AB101" s="9"/>
      <c r="AC101" s="9"/>
      <c r="AD101" s="9"/>
      <c r="AE101" s="9"/>
      <c r="AF101" s="9"/>
      <c r="AG101" s="9"/>
      <c r="AH101" s="9"/>
      <c r="AI101" s="9"/>
      <c r="AJ101" s="9"/>
      <c r="AK101" s="9"/>
      <c r="AL101" s="9"/>
      <c r="AM101" s="11">
        <f t="shared" si="4"/>
        <v>0</v>
      </c>
      <c r="AN101" s="11">
        <f t="shared" si="5"/>
        <v>0</v>
      </c>
      <c r="AO101" s="47" t="e">
        <f t="shared" si="6"/>
        <v>#DIV/0!</v>
      </c>
      <c r="AP101" s="11">
        <f>SUM(VLOOKUP(A101,OCT!$A$2:$AM$301,39,FALSE), VLOOKUP(A101,NOV!$A$2:$AL$301,38,FALSE), VLOOKUP(A101,DEC!$A$2:$AM$301,39,FALSE))</f>
        <v>0</v>
      </c>
      <c r="AQ101" s="11">
        <f>SUM(VLOOKUP(A101,OCT!$A$2:$AN$301,40,FALSE), VLOOKUP(A101,NOV!$A$2:$AM$301,39,FALSE), VLOOKUP(A101,DEC!$A$2:$AN$301,40,FALSE))</f>
        <v>0</v>
      </c>
      <c r="AR101" s="125" t="e">
        <f t="shared" si="7"/>
        <v>#DIV/0!</v>
      </c>
    </row>
    <row r="102" spans="1:44" x14ac:dyDescent="0.25">
      <c r="A102" s="10">
        <v>101</v>
      </c>
      <c r="B102" s="11">
        <f>VLOOKUP($A102,Table2[[No]:[Date Student Last Attended Program
(mm/dd/yyyy)]],2,FALSE)</f>
        <v>0</v>
      </c>
      <c r="C102" s="11">
        <f>VLOOKUP($A102,Table2[[No]:[Date Student Last Attended Program
(mm/dd/yyyy)]],4,FALSE)</f>
        <v>0</v>
      </c>
      <c r="D102" s="11">
        <f>VLOOKUP($A102,Table2[[No]:[Date Student Last Attended Program
(mm/dd/yyyy)]],14,FALSE)</f>
        <v>0</v>
      </c>
      <c r="E102" s="207">
        <f>VLOOKUP($A102,Table2[[No]:[Date Student Last Attended Program
(mm/dd/yyyy)]],17,FALSE)</f>
        <v>0</v>
      </c>
      <c r="F102" s="207">
        <f>VLOOKUP($A102,Table2[[No]:[Date Student Last Attended Program
(mm/dd/yyyy)]],18,FALSE)</f>
        <v>0</v>
      </c>
      <c r="G102" s="209">
        <f>VLOOKUP($A102,Table2[[#All],[No]:[Which Group Does Student Participate In?
(optional)]],23,FALSE)</f>
        <v>0</v>
      </c>
      <c r="H102" s="29"/>
      <c r="I102" s="29"/>
      <c r="J102" s="29"/>
      <c r="K102" s="29"/>
      <c r="L102" s="29"/>
      <c r="M102" s="29"/>
      <c r="N102" s="29"/>
      <c r="O102" s="29"/>
      <c r="P102" s="29"/>
      <c r="Q102" s="29"/>
      <c r="R102" s="29"/>
      <c r="S102" s="9"/>
      <c r="T102" s="9"/>
      <c r="U102" s="9"/>
      <c r="V102" s="9"/>
      <c r="W102" s="9"/>
      <c r="X102" s="9"/>
      <c r="Y102" s="9"/>
      <c r="Z102" s="9"/>
      <c r="AA102" s="9"/>
      <c r="AB102" s="9"/>
      <c r="AC102" s="9"/>
      <c r="AD102" s="9"/>
      <c r="AE102" s="9"/>
      <c r="AF102" s="9"/>
      <c r="AG102" s="9"/>
      <c r="AH102" s="9"/>
      <c r="AI102" s="9"/>
      <c r="AJ102" s="9"/>
      <c r="AK102" s="9"/>
      <c r="AL102" s="9"/>
      <c r="AM102" s="11">
        <f t="shared" si="4"/>
        <v>0</v>
      </c>
      <c r="AN102" s="11">
        <f t="shared" si="5"/>
        <v>0</v>
      </c>
      <c r="AO102" s="47" t="e">
        <f t="shared" si="6"/>
        <v>#DIV/0!</v>
      </c>
      <c r="AP102" s="11">
        <f>SUM(VLOOKUP(A102,OCT!$A$2:$AM$301,39,FALSE), VLOOKUP(A102,NOV!$A$2:$AL$301,38,FALSE), VLOOKUP(A102,DEC!$A$2:$AM$301,39,FALSE))</f>
        <v>0</v>
      </c>
      <c r="AQ102" s="11">
        <f>SUM(VLOOKUP(A102,OCT!$A$2:$AN$301,40,FALSE), VLOOKUP(A102,NOV!$A$2:$AM$301,39,FALSE), VLOOKUP(A102,DEC!$A$2:$AN$301,40,FALSE))</f>
        <v>0</v>
      </c>
      <c r="AR102" s="125" t="e">
        <f t="shared" si="7"/>
        <v>#DIV/0!</v>
      </c>
    </row>
    <row r="103" spans="1:44" x14ac:dyDescent="0.25">
      <c r="A103" s="10">
        <v>102</v>
      </c>
      <c r="B103" s="11">
        <f>VLOOKUP($A103,Table2[[No]:[Date Student Last Attended Program
(mm/dd/yyyy)]],2,FALSE)</f>
        <v>0</v>
      </c>
      <c r="C103" s="11">
        <f>VLOOKUP($A103,Table2[[No]:[Date Student Last Attended Program
(mm/dd/yyyy)]],4,FALSE)</f>
        <v>0</v>
      </c>
      <c r="D103" s="11">
        <f>VLOOKUP($A103,Table2[[No]:[Date Student Last Attended Program
(mm/dd/yyyy)]],14,FALSE)</f>
        <v>0</v>
      </c>
      <c r="E103" s="207">
        <f>VLOOKUP($A103,Table2[[No]:[Date Student Last Attended Program
(mm/dd/yyyy)]],17,FALSE)</f>
        <v>0</v>
      </c>
      <c r="F103" s="207">
        <f>VLOOKUP($A103,Table2[[No]:[Date Student Last Attended Program
(mm/dd/yyyy)]],18,FALSE)</f>
        <v>0</v>
      </c>
      <c r="G103" s="209">
        <f>VLOOKUP($A103,Table2[[#All],[No]:[Which Group Does Student Participate In?
(optional)]],23,FALSE)</f>
        <v>0</v>
      </c>
      <c r="H103" s="29"/>
      <c r="I103" s="29"/>
      <c r="J103" s="29"/>
      <c r="K103" s="29"/>
      <c r="L103" s="29"/>
      <c r="M103" s="29"/>
      <c r="N103" s="29"/>
      <c r="O103" s="29"/>
      <c r="P103" s="29"/>
      <c r="Q103" s="29"/>
      <c r="R103" s="29"/>
      <c r="S103" s="9"/>
      <c r="T103" s="9"/>
      <c r="U103" s="9"/>
      <c r="V103" s="9"/>
      <c r="W103" s="9"/>
      <c r="X103" s="9"/>
      <c r="Y103" s="9"/>
      <c r="Z103" s="9"/>
      <c r="AA103" s="9"/>
      <c r="AB103" s="9"/>
      <c r="AC103" s="9"/>
      <c r="AD103" s="9"/>
      <c r="AE103" s="9"/>
      <c r="AF103" s="9"/>
      <c r="AG103" s="9"/>
      <c r="AH103" s="9"/>
      <c r="AI103" s="9"/>
      <c r="AJ103" s="9"/>
      <c r="AK103" s="9"/>
      <c r="AL103" s="9"/>
      <c r="AM103" s="11">
        <f t="shared" si="4"/>
        <v>0</v>
      </c>
      <c r="AN103" s="11">
        <f t="shared" si="5"/>
        <v>0</v>
      </c>
      <c r="AO103" s="47" t="e">
        <f t="shared" si="6"/>
        <v>#DIV/0!</v>
      </c>
      <c r="AP103" s="11">
        <f>SUM(VLOOKUP(A103,OCT!$A$2:$AM$301,39,FALSE), VLOOKUP(A103,NOV!$A$2:$AL$301,38,FALSE), VLOOKUP(A103,DEC!$A$2:$AM$301,39,FALSE))</f>
        <v>0</v>
      </c>
      <c r="AQ103" s="11">
        <f>SUM(VLOOKUP(A103,OCT!$A$2:$AN$301,40,FALSE), VLOOKUP(A103,NOV!$A$2:$AM$301,39,FALSE), VLOOKUP(A103,DEC!$A$2:$AN$301,40,FALSE))</f>
        <v>0</v>
      </c>
      <c r="AR103" s="125" t="e">
        <f t="shared" si="7"/>
        <v>#DIV/0!</v>
      </c>
    </row>
    <row r="104" spans="1:44" x14ac:dyDescent="0.25">
      <c r="A104" s="10">
        <v>103</v>
      </c>
      <c r="B104" s="11">
        <f>VLOOKUP($A104,Table2[[No]:[Date Student Last Attended Program
(mm/dd/yyyy)]],2,FALSE)</f>
        <v>0</v>
      </c>
      <c r="C104" s="11">
        <f>VLOOKUP($A104,Table2[[No]:[Date Student Last Attended Program
(mm/dd/yyyy)]],4,FALSE)</f>
        <v>0</v>
      </c>
      <c r="D104" s="11">
        <f>VLOOKUP($A104,Table2[[No]:[Date Student Last Attended Program
(mm/dd/yyyy)]],14,FALSE)</f>
        <v>0</v>
      </c>
      <c r="E104" s="207">
        <f>VLOOKUP($A104,Table2[[No]:[Date Student Last Attended Program
(mm/dd/yyyy)]],17,FALSE)</f>
        <v>0</v>
      </c>
      <c r="F104" s="207">
        <f>VLOOKUP($A104,Table2[[No]:[Date Student Last Attended Program
(mm/dd/yyyy)]],18,FALSE)</f>
        <v>0</v>
      </c>
      <c r="G104" s="209">
        <f>VLOOKUP($A104,Table2[[#All],[No]:[Which Group Does Student Participate In?
(optional)]],23,FALSE)</f>
        <v>0</v>
      </c>
      <c r="H104" s="29"/>
      <c r="I104" s="29"/>
      <c r="J104" s="29"/>
      <c r="K104" s="29"/>
      <c r="L104" s="29"/>
      <c r="M104" s="29"/>
      <c r="N104" s="29"/>
      <c r="O104" s="29"/>
      <c r="P104" s="29"/>
      <c r="Q104" s="29"/>
      <c r="R104" s="29"/>
      <c r="S104" s="9"/>
      <c r="T104" s="9"/>
      <c r="U104" s="9"/>
      <c r="V104" s="9"/>
      <c r="W104" s="9"/>
      <c r="X104" s="9"/>
      <c r="Y104" s="9"/>
      <c r="Z104" s="9"/>
      <c r="AA104" s="9"/>
      <c r="AB104" s="9"/>
      <c r="AC104" s="9"/>
      <c r="AD104" s="9"/>
      <c r="AE104" s="9"/>
      <c r="AF104" s="9"/>
      <c r="AG104" s="9"/>
      <c r="AH104" s="9"/>
      <c r="AI104" s="9"/>
      <c r="AJ104" s="9"/>
      <c r="AK104" s="9"/>
      <c r="AL104" s="9"/>
      <c r="AM104" s="11">
        <f t="shared" si="4"/>
        <v>0</v>
      </c>
      <c r="AN104" s="11">
        <f t="shared" si="5"/>
        <v>0</v>
      </c>
      <c r="AO104" s="47" t="e">
        <f t="shared" si="6"/>
        <v>#DIV/0!</v>
      </c>
      <c r="AP104" s="11">
        <f>SUM(VLOOKUP(A104,OCT!$A$2:$AM$301,39,FALSE), VLOOKUP(A104,NOV!$A$2:$AL$301,38,FALSE), VLOOKUP(A104,DEC!$A$2:$AM$301,39,FALSE))</f>
        <v>0</v>
      </c>
      <c r="AQ104" s="11">
        <f>SUM(VLOOKUP(A104,OCT!$A$2:$AN$301,40,FALSE), VLOOKUP(A104,NOV!$A$2:$AM$301,39,FALSE), VLOOKUP(A104,DEC!$A$2:$AN$301,40,FALSE))</f>
        <v>0</v>
      </c>
      <c r="AR104" s="125" t="e">
        <f t="shared" si="7"/>
        <v>#DIV/0!</v>
      </c>
    </row>
    <row r="105" spans="1:44" x14ac:dyDescent="0.25">
      <c r="A105" s="10">
        <v>104</v>
      </c>
      <c r="B105" s="11">
        <f>VLOOKUP($A105,Table2[[No]:[Date Student Last Attended Program
(mm/dd/yyyy)]],2,FALSE)</f>
        <v>0</v>
      </c>
      <c r="C105" s="11">
        <f>VLOOKUP($A105,Table2[[No]:[Date Student Last Attended Program
(mm/dd/yyyy)]],4,FALSE)</f>
        <v>0</v>
      </c>
      <c r="D105" s="11">
        <f>VLOOKUP($A105,Table2[[No]:[Date Student Last Attended Program
(mm/dd/yyyy)]],14,FALSE)</f>
        <v>0</v>
      </c>
      <c r="E105" s="207">
        <f>VLOOKUP($A105,Table2[[No]:[Date Student Last Attended Program
(mm/dd/yyyy)]],17,FALSE)</f>
        <v>0</v>
      </c>
      <c r="F105" s="207">
        <f>VLOOKUP($A105,Table2[[No]:[Date Student Last Attended Program
(mm/dd/yyyy)]],18,FALSE)</f>
        <v>0</v>
      </c>
      <c r="G105" s="209">
        <f>VLOOKUP($A105,Table2[[#All],[No]:[Which Group Does Student Participate In?
(optional)]],23,FALSE)</f>
        <v>0</v>
      </c>
      <c r="H105" s="29"/>
      <c r="I105" s="29"/>
      <c r="J105" s="29"/>
      <c r="K105" s="29"/>
      <c r="L105" s="29"/>
      <c r="M105" s="29"/>
      <c r="N105" s="29"/>
      <c r="O105" s="29"/>
      <c r="P105" s="29"/>
      <c r="Q105" s="29"/>
      <c r="R105" s="29"/>
      <c r="S105" s="9"/>
      <c r="T105" s="9"/>
      <c r="U105" s="9"/>
      <c r="V105" s="9"/>
      <c r="W105" s="9"/>
      <c r="X105" s="9"/>
      <c r="Y105" s="9"/>
      <c r="Z105" s="9"/>
      <c r="AA105" s="9"/>
      <c r="AB105" s="9"/>
      <c r="AC105" s="9"/>
      <c r="AD105" s="9"/>
      <c r="AE105" s="9"/>
      <c r="AF105" s="9"/>
      <c r="AG105" s="9"/>
      <c r="AH105" s="9"/>
      <c r="AI105" s="9"/>
      <c r="AJ105" s="9"/>
      <c r="AK105" s="9"/>
      <c r="AL105" s="9"/>
      <c r="AM105" s="11">
        <f t="shared" si="4"/>
        <v>0</v>
      </c>
      <c r="AN105" s="11">
        <f t="shared" si="5"/>
        <v>0</v>
      </c>
      <c r="AO105" s="47" t="e">
        <f t="shared" si="6"/>
        <v>#DIV/0!</v>
      </c>
      <c r="AP105" s="11">
        <f>SUM(VLOOKUP(A105,OCT!$A$2:$AM$301,39,FALSE), VLOOKUP(A105,NOV!$A$2:$AL$301,38,FALSE), VLOOKUP(A105,DEC!$A$2:$AM$301,39,FALSE))</f>
        <v>0</v>
      </c>
      <c r="AQ105" s="11">
        <f>SUM(VLOOKUP(A105,OCT!$A$2:$AN$301,40,FALSE), VLOOKUP(A105,NOV!$A$2:$AM$301,39,FALSE), VLOOKUP(A105,DEC!$A$2:$AN$301,40,FALSE))</f>
        <v>0</v>
      </c>
      <c r="AR105" s="125" t="e">
        <f t="shared" si="7"/>
        <v>#DIV/0!</v>
      </c>
    </row>
    <row r="106" spans="1:44" x14ac:dyDescent="0.25">
      <c r="A106" s="10">
        <v>105</v>
      </c>
      <c r="B106" s="11">
        <f>VLOOKUP($A106,Table2[[No]:[Date Student Last Attended Program
(mm/dd/yyyy)]],2,FALSE)</f>
        <v>0</v>
      </c>
      <c r="C106" s="11">
        <f>VLOOKUP($A106,Table2[[No]:[Date Student Last Attended Program
(mm/dd/yyyy)]],4,FALSE)</f>
        <v>0</v>
      </c>
      <c r="D106" s="11">
        <f>VLOOKUP($A106,Table2[[No]:[Date Student Last Attended Program
(mm/dd/yyyy)]],14,FALSE)</f>
        <v>0</v>
      </c>
      <c r="E106" s="207">
        <f>VLOOKUP($A106,Table2[[No]:[Date Student Last Attended Program
(mm/dd/yyyy)]],17,FALSE)</f>
        <v>0</v>
      </c>
      <c r="F106" s="207">
        <f>VLOOKUP($A106,Table2[[No]:[Date Student Last Attended Program
(mm/dd/yyyy)]],18,FALSE)</f>
        <v>0</v>
      </c>
      <c r="G106" s="209">
        <f>VLOOKUP($A106,Table2[[#All],[No]:[Which Group Does Student Participate In?
(optional)]],23,FALSE)</f>
        <v>0</v>
      </c>
      <c r="H106" s="29"/>
      <c r="I106" s="29"/>
      <c r="J106" s="29"/>
      <c r="K106" s="29"/>
      <c r="L106" s="29"/>
      <c r="M106" s="29"/>
      <c r="N106" s="29"/>
      <c r="O106" s="29"/>
      <c r="P106" s="29"/>
      <c r="Q106" s="29"/>
      <c r="R106" s="29"/>
      <c r="S106" s="9"/>
      <c r="T106" s="9"/>
      <c r="U106" s="9"/>
      <c r="V106" s="9"/>
      <c r="W106" s="9"/>
      <c r="X106" s="9"/>
      <c r="Y106" s="9"/>
      <c r="Z106" s="9"/>
      <c r="AA106" s="9"/>
      <c r="AB106" s="9"/>
      <c r="AC106" s="9"/>
      <c r="AD106" s="9"/>
      <c r="AE106" s="9"/>
      <c r="AF106" s="9"/>
      <c r="AG106" s="9"/>
      <c r="AH106" s="9"/>
      <c r="AI106" s="9"/>
      <c r="AJ106" s="9"/>
      <c r="AK106" s="9"/>
      <c r="AL106" s="9"/>
      <c r="AM106" s="11">
        <f t="shared" si="4"/>
        <v>0</v>
      </c>
      <c r="AN106" s="11">
        <f t="shared" si="5"/>
        <v>0</v>
      </c>
      <c r="AO106" s="47" t="e">
        <f t="shared" si="6"/>
        <v>#DIV/0!</v>
      </c>
      <c r="AP106" s="11">
        <f>SUM(VLOOKUP(A106,OCT!$A$2:$AM$301,39,FALSE), VLOOKUP(A106,NOV!$A$2:$AL$301,38,FALSE), VLOOKUP(A106,DEC!$A$2:$AM$301,39,FALSE))</f>
        <v>0</v>
      </c>
      <c r="AQ106" s="11">
        <f>SUM(VLOOKUP(A106,OCT!$A$2:$AN$301,40,FALSE), VLOOKUP(A106,NOV!$A$2:$AM$301,39,FALSE), VLOOKUP(A106,DEC!$A$2:$AN$301,40,FALSE))</f>
        <v>0</v>
      </c>
      <c r="AR106" s="125" t="e">
        <f t="shared" si="7"/>
        <v>#DIV/0!</v>
      </c>
    </row>
    <row r="107" spans="1:44" x14ac:dyDescent="0.25">
      <c r="A107" s="10">
        <v>106</v>
      </c>
      <c r="B107" s="11">
        <f>VLOOKUP($A107,Table2[[No]:[Date Student Last Attended Program
(mm/dd/yyyy)]],2,FALSE)</f>
        <v>0</v>
      </c>
      <c r="C107" s="11">
        <f>VLOOKUP($A107,Table2[[No]:[Date Student Last Attended Program
(mm/dd/yyyy)]],4,FALSE)</f>
        <v>0</v>
      </c>
      <c r="D107" s="11">
        <f>VLOOKUP($A107,Table2[[No]:[Date Student Last Attended Program
(mm/dd/yyyy)]],14,FALSE)</f>
        <v>0</v>
      </c>
      <c r="E107" s="207">
        <f>VLOOKUP($A107,Table2[[No]:[Date Student Last Attended Program
(mm/dd/yyyy)]],17,FALSE)</f>
        <v>0</v>
      </c>
      <c r="F107" s="207">
        <f>VLOOKUP($A107,Table2[[No]:[Date Student Last Attended Program
(mm/dd/yyyy)]],18,FALSE)</f>
        <v>0</v>
      </c>
      <c r="G107" s="209">
        <f>VLOOKUP($A107,Table2[[#All],[No]:[Which Group Does Student Participate In?
(optional)]],23,FALSE)</f>
        <v>0</v>
      </c>
      <c r="H107" s="29"/>
      <c r="I107" s="29"/>
      <c r="J107" s="29"/>
      <c r="K107" s="29"/>
      <c r="L107" s="29"/>
      <c r="M107" s="29"/>
      <c r="N107" s="29"/>
      <c r="O107" s="29"/>
      <c r="P107" s="29"/>
      <c r="Q107" s="29"/>
      <c r="R107" s="29"/>
      <c r="S107" s="9"/>
      <c r="T107" s="9"/>
      <c r="U107" s="9"/>
      <c r="V107" s="9"/>
      <c r="W107" s="9"/>
      <c r="X107" s="9"/>
      <c r="Y107" s="9"/>
      <c r="Z107" s="9"/>
      <c r="AA107" s="9"/>
      <c r="AB107" s="9"/>
      <c r="AC107" s="9"/>
      <c r="AD107" s="9"/>
      <c r="AE107" s="9"/>
      <c r="AF107" s="9"/>
      <c r="AG107" s="9"/>
      <c r="AH107" s="9"/>
      <c r="AI107" s="9"/>
      <c r="AJ107" s="9"/>
      <c r="AK107" s="9"/>
      <c r="AL107" s="9"/>
      <c r="AM107" s="11">
        <f t="shared" si="4"/>
        <v>0</v>
      </c>
      <c r="AN107" s="11">
        <f t="shared" si="5"/>
        <v>0</v>
      </c>
      <c r="AO107" s="47" t="e">
        <f t="shared" si="6"/>
        <v>#DIV/0!</v>
      </c>
      <c r="AP107" s="11">
        <f>SUM(VLOOKUP(A107,OCT!$A$2:$AM$301,39,FALSE), VLOOKUP(A107,NOV!$A$2:$AL$301,38,FALSE), VLOOKUP(A107,DEC!$A$2:$AM$301,39,FALSE))</f>
        <v>0</v>
      </c>
      <c r="AQ107" s="11">
        <f>SUM(VLOOKUP(A107,OCT!$A$2:$AN$301,40,FALSE), VLOOKUP(A107,NOV!$A$2:$AM$301,39,FALSE), VLOOKUP(A107,DEC!$A$2:$AN$301,40,FALSE))</f>
        <v>0</v>
      </c>
      <c r="AR107" s="125" t="e">
        <f t="shared" si="7"/>
        <v>#DIV/0!</v>
      </c>
    </row>
    <row r="108" spans="1:44" x14ac:dyDescent="0.25">
      <c r="A108" s="10">
        <v>107</v>
      </c>
      <c r="B108" s="11">
        <f>VLOOKUP($A108,Table2[[No]:[Date Student Last Attended Program
(mm/dd/yyyy)]],2,FALSE)</f>
        <v>0</v>
      </c>
      <c r="C108" s="11">
        <f>VLOOKUP($A108,Table2[[No]:[Date Student Last Attended Program
(mm/dd/yyyy)]],4,FALSE)</f>
        <v>0</v>
      </c>
      <c r="D108" s="11">
        <f>VLOOKUP($A108,Table2[[No]:[Date Student Last Attended Program
(mm/dd/yyyy)]],14,FALSE)</f>
        <v>0</v>
      </c>
      <c r="E108" s="207">
        <f>VLOOKUP($A108,Table2[[No]:[Date Student Last Attended Program
(mm/dd/yyyy)]],17,FALSE)</f>
        <v>0</v>
      </c>
      <c r="F108" s="207">
        <f>VLOOKUP($A108,Table2[[No]:[Date Student Last Attended Program
(mm/dd/yyyy)]],18,FALSE)</f>
        <v>0</v>
      </c>
      <c r="G108" s="209">
        <f>VLOOKUP($A108,Table2[[#All],[No]:[Which Group Does Student Participate In?
(optional)]],23,FALSE)</f>
        <v>0</v>
      </c>
      <c r="H108" s="29"/>
      <c r="I108" s="29"/>
      <c r="J108" s="29"/>
      <c r="K108" s="29"/>
      <c r="L108" s="29"/>
      <c r="M108" s="29"/>
      <c r="N108" s="29"/>
      <c r="O108" s="29"/>
      <c r="P108" s="29"/>
      <c r="Q108" s="29"/>
      <c r="R108" s="29"/>
      <c r="S108" s="9"/>
      <c r="T108" s="9"/>
      <c r="U108" s="9"/>
      <c r="V108" s="9"/>
      <c r="W108" s="9"/>
      <c r="X108" s="9"/>
      <c r="Y108" s="9"/>
      <c r="Z108" s="9"/>
      <c r="AA108" s="9"/>
      <c r="AB108" s="9"/>
      <c r="AC108" s="9"/>
      <c r="AD108" s="9"/>
      <c r="AE108" s="9"/>
      <c r="AF108" s="9"/>
      <c r="AG108" s="9"/>
      <c r="AH108" s="9"/>
      <c r="AI108" s="9"/>
      <c r="AJ108" s="9"/>
      <c r="AK108" s="9"/>
      <c r="AL108" s="9"/>
      <c r="AM108" s="11">
        <f t="shared" si="4"/>
        <v>0</v>
      </c>
      <c r="AN108" s="11">
        <f t="shared" si="5"/>
        <v>0</v>
      </c>
      <c r="AO108" s="47" t="e">
        <f t="shared" si="6"/>
        <v>#DIV/0!</v>
      </c>
      <c r="AP108" s="11">
        <f>SUM(VLOOKUP(A108,OCT!$A$2:$AM$301,39,FALSE), VLOOKUP(A108,NOV!$A$2:$AL$301,38,FALSE), VLOOKUP(A108,DEC!$A$2:$AM$301,39,FALSE))</f>
        <v>0</v>
      </c>
      <c r="AQ108" s="11">
        <f>SUM(VLOOKUP(A108,OCT!$A$2:$AN$301,40,FALSE), VLOOKUP(A108,NOV!$A$2:$AM$301,39,FALSE), VLOOKUP(A108,DEC!$A$2:$AN$301,40,FALSE))</f>
        <v>0</v>
      </c>
      <c r="AR108" s="125" t="e">
        <f t="shared" si="7"/>
        <v>#DIV/0!</v>
      </c>
    </row>
    <row r="109" spans="1:44" x14ac:dyDescent="0.25">
      <c r="A109" s="10">
        <v>108</v>
      </c>
      <c r="B109" s="11">
        <f>VLOOKUP($A109,Table2[[No]:[Date Student Last Attended Program
(mm/dd/yyyy)]],2,FALSE)</f>
        <v>0</v>
      </c>
      <c r="C109" s="11">
        <f>VLOOKUP($A109,Table2[[No]:[Date Student Last Attended Program
(mm/dd/yyyy)]],4,FALSE)</f>
        <v>0</v>
      </c>
      <c r="D109" s="11">
        <f>VLOOKUP($A109,Table2[[No]:[Date Student Last Attended Program
(mm/dd/yyyy)]],14,FALSE)</f>
        <v>0</v>
      </c>
      <c r="E109" s="207">
        <f>VLOOKUP($A109,Table2[[No]:[Date Student Last Attended Program
(mm/dd/yyyy)]],17,FALSE)</f>
        <v>0</v>
      </c>
      <c r="F109" s="207">
        <f>VLOOKUP($A109,Table2[[No]:[Date Student Last Attended Program
(mm/dd/yyyy)]],18,FALSE)</f>
        <v>0</v>
      </c>
      <c r="G109" s="209">
        <f>VLOOKUP($A109,Table2[[#All],[No]:[Which Group Does Student Participate In?
(optional)]],23,FALSE)</f>
        <v>0</v>
      </c>
      <c r="H109" s="29"/>
      <c r="I109" s="29"/>
      <c r="J109" s="29"/>
      <c r="K109" s="29"/>
      <c r="L109" s="29"/>
      <c r="M109" s="29"/>
      <c r="N109" s="29"/>
      <c r="O109" s="29"/>
      <c r="P109" s="29"/>
      <c r="Q109" s="29"/>
      <c r="R109" s="29"/>
      <c r="S109" s="9"/>
      <c r="T109" s="9"/>
      <c r="U109" s="9"/>
      <c r="V109" s="9"/>
      <c r="W109" s="9"/>
      <c r="X109" s="9"/>
      <c r="Y109" s="9"/>
      <c r="Z109" s="9"/>
      <c r="AA109" s="9"/>
      <c r="AB109" s="9"/>
      <c r="AC109" s="9"/>
      <c r="AD109" s="9"/>
      <c r="AE109" s="9"/>
      <c r="AF109" s="9"/>
      <c r="AG109" s="9"/>
      <c r="AH109" s="9"/>
      <c r="AI109" s="9"/>
      <c r="AJ109" s="9"/>
      <c r="AK109" s="9"/>
      <c r="AL109" s="9"/>
      <c r="AM109" s="11">
        <f t="shared" si="4"/>
        <v>0</v>
      </c>
      <c r="AN109" s="11">
        <f t="shared" si="5"/>
        <v>0</v>
      </c>
      <c r="AO109" s="47" t="e">
        <f t="shared" si="6"/>
        <v>#DIV/0!</v>
      </c>
      <c r="AP109" s="11">
        <f>SUM(VLOOKUP(A109,OCT!$A$2:$AM$301,39,FALSE), VLOOKUP(A109,NOV!$A$2:$AL$301,38,FALSE), VLOOKUP(A109,DEC!$A$2:$AM$301,39,FALSE))</f>
        <v>0</v>
      </c>
      <c r="AQ109" s="11">
        <f>SUM(VLOOKUP(A109,OCT!$A$2:$AN$301,40,FALSE), VLOOKUP(A109,NOV!$A$2:$AM$301,39,FALSE), VLOOKUP(A109,DEC!$A$2:$AN$301,40,FALSE))</f>
        <v>0</v>
      </c>
      <c r="AR109" s="125" t="e">
        <f t="shared" si="7"/>
        <v>#DIV/0!</v>
      </c>
    </row>
    <row r="110" spans="1:44" x14ac:dyDescent="0.25">
      <c r="A110" s="10">
        <v>109</v>
      </c>
      <c r="B110" s="11">
        <f>VLOOKUP($A110,Table2[[No]:[Date Student Last Attended Program
(mm/dd/yyyy)]],2,FALSE)</f>
        <v>0</v>
      </c>
      <c r="C110" s="11">
        <f>VLOOKUP($A110,Table2[[No]:[Date Student Last Attended Program
(mm/dd/yyyy)]],4,FALSE)</f>
        <v>0</v>
      </c>
      <c r="D110" s="11">
        <f>VLOOKUP($A110,Table2[[No]:[Date Student Last Attended Program
(mm/dd/yyyy)]],14,FALSE)</f>
        <v>0</v>
      </c>
      <c r="E110" s="207">
        <f>VLOOKUP($A110,Table2[[No]:[Date Student Last Attended Program
(mm/dd/yyyy)]],17,FALSE)</f>
        <v>0</v>
      </c>
      <c r="F110" s="207">
        <f>VLOOKUP($A110,Table2[[No]:[Date Student Last Attended Program
(mm/dd/yyyy)]],18,FALSE)</f>
        <v>0</v>
      </c>
      <c r="G110" s="209">
        <f>VLOOKUP($A110,Table2[[#All],[No]:[Which Group Does Student Participate In?
(optional)]],23,FALSE)</f>
        <v>0</v>
      </c>
      <c r="H110" s="29"/>
      <c r="I110" s="29"/>
      <c r="J110" s="29"/>
      <c r="K110" s="29"/>
      <c r="L110" s="29"/>
      <c r="M110" s="29"/>
      <c r="N110" s="29"/>
      <c r="O110" s="29"/>
      <c r="P110" s="29"/>
      <c r="Q110" s="29"/>
      <c r="R110" s="29"/>
      <c r="S110" s="9"/>
      <c r="T110" s="9"/>
      <c r="U110" s="9"/>
      <c r="V110" s="9"/>
      <c r="W110" s="9"/>
      <c r="X110" s="9"/>
      <c r="Y110" s="9"/>
      <c r="Z110" s="9"/>
      <c r="AA110" s="9"/>
      <c r="AB110" s="9"/>
      <c r="AC110" s="9"/>
      <c r="AD110" s="9"/>
      <c r="AE110" s="9"/>
      <c r="AF110" s="9"/>
      <c r="AG110" s="9"/>
      <c r="AH110" s="9"/>
      <c r="AI110" s="9"/>
      <c r="AJ110" s="9"/>
      <c r="AK110" s="9"/>
      <c r="AL110" s="9"/>
      <c r="AM110" s="11">
        <f t="shared" si="4"/>
        <v>0</v>
      </c>
      <c r="AN110" s="11">
        <f t="shared" si="5"/>
        <v>0</v>
      </c>
      <c r="AO110" s="47" t="e">
        <f t="shared" si="6"/>
        <v>#DIV/0!</v>
      </c>
      <c r="AP110" s="11">
        <f>SUM(VLOOKUP(A110,OCT!$A$2:$AM$301,39,FALSE), VLOOKUP(A110,NOV!$A$2:$AL$301,38,FALSE), VLOOKUP(A110,DEC!$A$2:$AM$301,39,FALSE))</f>
        <v>0</v>
      </c>
      <c r="AQ110" s="11">
        <f>SUM(VLOOKUP(A110,OCT!$A$2:$AN$301,40,FALSE), VLOOKUP(A110,NOV!$A$2:$AM$301,39,FALSE), VLOOKUP(A110,DEC!$A$2:$AN$301,40,FALSE))</f>
        <v>0</v>
      </c>
      <c r="AR110" s="125" t="e">
        <f t="shared" si="7"/>
        <v>#DIV/0!</v>
      </c>
    </row>
    <row r="111" spans="1:44" x14ac:dyDescent="0.25">
      <c r="A111" s="10">
        <v>110</v>
      </c>
      <c r="B111" s="11">
        <f>VLOOKUP($A111,Table2[[No]:[Date Student Last Attended Program
(mm/dd/yyyy)]],2,FALSE)</f>
        <v>0</v>
      </c>
      <c r="C111" s="11">
        <f>VLOOKUP($A111,Table2[[No]:[Date Student Last Attended Program
(mm/dd/yyyy)]],4,FALSE)</f>
        <v>0</v>
      </c>
      <c r="D111" s="11">
        <f>VLOOKUP($A111,Table2[[No]:[Date Student Last Attended Program
(mm/dd/yyyy)]],14,FALSE)</f>
        <v>0</v>
      </c>
      <c r="E111" s="207">
        <f>VLOOKUP($A111,Table2[[No]:[Date Student Last Attended Program
(mm/dd/yyyy)]],17,FALSE)</f>
        <v>0</v>
      </c>
      <c r="F111" s="207">
        <f>VLOOKUP($A111,Table2[[No]:[Date Student Last Attended Program
(mm/dd/yyyy)]],18,FALSE)</f>
        <v>0</v>
      </c>
      <c r="G111" s="209">
        <f>VLOOKUP($A111,Table2[[#All],[No]:[Which Group Does Student Participate In?
(optional)]],23,FALSE)</f>
        <v>0</v>
      </c>
      <c r="H111" s="29"/>
      <c r="I111" s="29"/>
      <c r="J111" s="29"/>
      <c r="K111" s="29"/>
      <c r="L111" s="29"/>
      <c r="M111" s="29"/>
      <c r="N111" s="29"/>
      <c r="O111" s="29"/>
      <c r="P111" s="29"/>
      <c r="Q111" s="29"/>
      <c r="R111" s="29"/>
      <c r="S111" s="9"/>
      <c r="T111" s="9"/>
      <c r="U111" s="9"/>
      <c r="V111" s="9"/>
      <c r="W111" s="9"/>
      <c r="X111" s="9"/>
      <c r="Y111" s="9"/>
      <c r="Z111" s="9"/>
      <c r="AA111" s="9"/>
      <c r="AB111" s="9"/>
      <c r="AC111" s="9"/>
      <c r="AD111" s="9"/>
      <c r="AE111" s="9"/>
      <c r="AF111" s="9"/>
      <c r="AG111" s="9"/>
      <c r="AH111" s="9"/>
      <c r="AI111" s="9"/>
      <c r="AJ111" s="9"/>
      <c r="AK111" s="9"/>
      <c r="AL111" s="9"/>
      <c r="AM111" s="11">
        <f t="shared" si="4"/>
        <v>0</v>
      </c>
      <c r="AN111" s="11">
        <f t="shared" si="5"/>
        <v>0</v>
      </c>
      <c r="AO111" s="47" t="e">
        <f t="shared" si="6"/>
        <v>#DIV/0!</v>
      </c>
      <c r="AP111" s="11">
        <f>SUM(VLOOKUP(A111,OCT!$A$2:$AM$301,39,FALSE), VLOOKUP(A111,NOV!$A$2:$AL$301,38,FALSE), VLOOKUP(A111,DEC!$A$2:$AM$301,39,FALSE))</f>
        <v>0</v>
      </c>
      <c r="AQ111" s="11">
        <f>SUM(VLOOKUP(A111,OCT!$A$2:$AN$301,40,FALSE), VLOOKUP(A111,NOV!$A$2:$AM$301,39,FALSE), VLOOKUP(A111,DEC!$A$2:$AN$301,40,FALSE))</f>
        <v>0</v>
      </c>
      <c r="AR111" s="125" t="e">
        <f t="shared" si="7"/>
        <v>#DIV/0!</v>
      </c>
    </row>
    <row r="112" spans="1:44" x14ac:dyDescent="0.25">
      <c r="A112" s="10">
        <v>111</v>
      </c>
      <c r="B112" s="11">
        <f>VLOOKUP($A112,Table2[[No]:[Date Student Last Attended Program
(mm/dd/yyyy)]],2,FALSE)</f>
        <v>0</v>
      </c>
      <c r="C112" s="11">
        <f>VLOOKUP($A112,Table2[[No]:[Date Student Last Attended Program
(mm/dd/yyyy)]],4,FALSE)</f>
        <v>0</v>
      </c>
      <c r="D112" s="11">
        <f>VLOOKUP($A112,Table2[[No]:[Date Student Last Attended Program
(mm/dd/yyyy)]],14,FALSE)</f>
        <v>0</v>
      </c>
      <c r="E112" s="207">
        <f>VLOOKUP($A112,Table2[[No]:[Date Student Last Attended Program
(mm/dd/yyyy)]],17,FALSE)</f>
        <v>0</v>
      </c>
      <c r="F112" s="207">
        <f>VLOOKUP($A112,Table2[[No]:[Date Student Last Attended Program
(mm/dd/yyyy)]],18,FALSE)</f>
        <v>0</v>
      </c>
      <c r="G112" s="209">
        <f>VLOOKUP($A112,Table2[[#All],[No]:[Which Group Does Student Participate In?
(optional)]],23,FALSE)</f>
        <v>0</v>
      </c>
      <c r="H112" s="29"/>
      <c r="I112" s="29"/>
      <c r="J112" s="29"/>
      <c r="K112" s="29"/>
      <c r="L112" s="29"/>
      <c r="M112" s="29"/>
      <c r="N112" s="29"/>
      <c r="O112" s="29"/>
      <c r="P112" s="29"/>
      <c r="Q112" s="29"/>
      <c r="R112" s="29"/>
      <c r="S112" s="9"/>
      <c r="T112" s="9"/>
      <c r="U112" s="9"/>
      <c r="V112" s="9"/>
      <c r="W112" s="9"/>
      <c r="X112" s="9"/>
      <c r="Y112" s="9"/>
      <c r="Z112" s="9"/>
      <c r="AA112" s="9"/>
      <c r="AB112" s="9"/>
      <c r="AC112" s="9"/>
      <c r="AD112" s="9"/>
      <c r="AE112" s="9"/>
      <c r="AF112" s="9"/>
      <c r="AG112" s="9"/>
      <c r="AH112" s="9"/>
      <c r="AI112" s="9"/>
      <c r="AJ112" s="9"/>
      <c r="AK112" s="9"/>
      <c r="AL112" s="9"/>
      <c r="AM112" s="11">
        <f t="shared" si="4"/>
        <v>0</v>
      </c>
      <c r="AN112" s="11">
        <f t="shared" si="5"/>
        <v>0</v>
      </c>
      <c r="AO112" s="47" t="e">
        <f t="shared" si="6"/>
        <v>#DIV/0!</v>
      </c>
      <c r="AP112" s="11">
        <f>SUM(VLOOKUP(A112,OCT!$A$2:$AM$301,39,FALSE), VLOOKUP(A112,NOV!$A$2:$AL$301,38,FALSE), VLOOKUP(A112,DEC!$A$2:$AM$301,39,FALSE))</f>
        <v>0</v>
      </c>
      <c r="AQ112" s="11">
        <f>SUM(VLOOKUP(A112,OCT!$A$2:$AN$301,40,FALSE), VLOOKUP(A112,NOV!$A$2:$AM$301,39,FALSE), VLOOKUP(A112,DEC!$A$2:$AN$301,40,FALSE))</f>
        <v>0</v>
      </c>
      <c r="AR112" s="125" t="e">
        <f t="shared" si="7"/>
        <v>#DIV/0!</v>
      </c>
    </row>
    <row r="113" spans="1:44" x14ac:dyDescent="0.25">
      <c r="A113" s="10">
        <v>112</v>
      </c>
      <c r="B113" s="11">
        <f>VLOOKUP($A113,Table2[[No]:[Date Student Last Attended Program
(mm/dd/yyyy)]],2,FALSE)</f>
        <v>0</v>
      </c>
      <c r="C113" s="11">
        <f>VLOOKUP($A113,Table2[[No]:[Date Student Last Attended Program
(mm/dd/yyyy)]],4,FALSE)</f>
        <v>0</v>
      </c>
      <c r="D113" s="11">
        <f>VLOOKUP($A113,Table2[[No]:[Date Student Last Attended Program
(mm/dd/yyyy)]],14,FALSE)</f>
        <v>0</v>
      </c>
      <c r="E113" s="207">
        <f>VLOOKUP($A113,Table2[[No]:[Date Student Last Attended Program
(mm/dd/yyyy)]],17,FALSE)</f>
        <v>0</v>
      </c>
      <c r="F113" s="207">
        <f>VLOOKUP($A113,Table2[[No]:[Date Student Last Attended Program
(mm/dd/yyyy)]],18,FALSE)</f>
        <v>0</v>
      </c>
      <c r="G113" s="209">
        <f>VLOOKUP($A113,Table2[[#All],[No]:[Which Group Does Student Participate In?
(optional)]],23,FALSE)</f>
        <v>0</v>
      </c>
      <c r="H113" s="29"/>
      <c r="I113" s="29"/>
      <c r="J113" s="29"/>
      <c r="K113" s="29"/>
      <c r="L113" s="29"/>
      <c r="M113" s="29"/>
      <c r="N113" s="29"/>
      <c r="O113" s="29"/>
      <c r="P113" s="29"/>
      <c r="Q113" s="29"/>
      <c r="R113" s="29"/>
      <c r="S113" s="9"/>
      <c r="T113" s="9"/>
      <c r="U113" s="9"/>
      <c r="V113" s="9"/>
      <c r="W113" s="9"/>
      <c r="X113" s="9"/>
      <c r="Y113" s="9"/>
      <c r="Z113" s="9"/>
      <c r="AA113" s="9"/>
      <c r="AB113" s="9"/>
      <c r="AC113" s="9"/>
      <c r="AD113" s="9"/>
      <c r="AE113" s="9"/>
      <c r="AF113" s="9"/>
      <c r="AG113" s="9"/>
      <c r="AH113" s="9"/>
      <c r="AI113" s="9"/>
      <c r="AJ113" s="9"/>
      <c r="AK113" s="9"/>
      <c r="AL113" s="9"/>
      <c r="AM113" s="11">
        <f t="shared" si="4"/>
        <v>0</v>
      </c>
      <c r="AN113" s="11">
        <f t="shared" si="5"/>
        <v>0</v>
      </c>
      <c r="AO113" s="47" t="e">
        <f t="shared" si="6"/>
        <v>#DIV/0!</v>
      </c>
      <c r="AP113" s="11">
        <f>SUM(VLOOKUP(A113,OCT!$A$2:$AM$301,39,FALSE), VLOOKUP(A113,NOV!$A$2:$AL$301,38,FALSE), VLOOKUP(A113,DEC!$A$2:$AM$301,39,FALSE))</f>
        <v>0</v>
      </c>
      <c r="AQ113" s="11">
        <f>SUM(VLOOKUP(A113,OCT!$A$2:$AN$301,40,FALSE), VLOOKUP(A113,NOV!$A$2:$AM$301,39,FALSE), VLOOKUP(A113,DEC!$A$2:$AN$301,40,FALSE))</f>
        <v>0</v>
      </c>
      <c r="AR113" s="125" t="e">
        <f t="shared" si="7"/>
        <v>#DIV/0!</v>
      </c>
    </row>
    <row r="114" spans="1:44" x14ac:dyDescent="0.25">
      <c r="A114" s="10">
        <v>113</v>
      </c>
      <c r="B114" s="11">
        <f>VLOOKUP($A114,Table2[[No]:[Date Student Last Attended Program
(mm/dd/yyyy)]],2,FALSE)</f>
        <v>0</v>
      </c>
      <c r="C114" s="11">
        <f>VLOOKUP($A114,Table2[[No]:[Date Student Last Attended Program
(mm/dd/yyyy)]],4,FALSE)</f>
        <v>0</v>
      </c>
      <c r="D114" s="11">
        <f>VLOOKUP($A114,Table2[[No]:[Date Student Last Attended Program
(mm/dd/yyyy)]],14,FALSE)</f>
        <v>0</v>
      </c>
      <c r="E114" s="207">
        <f>VLOOKUP($A114,Table2[[No]:[Date Student Last Attended Program
(mm/dd/yyyy)]],17,FALSE)</f>
        <v>0</v>
      </c>
      <c r="F114" s="207">
        <f>VLOOKUP($A114,Table2[[No]:[Date Student Last Attended Program
(mm/dd/yyyy)]],18,FALSE)</f>
        <v>0</v>
      </c>
      <c r="G114" s="209">
        <f>VLOOKUP($A114,Table2[[#All],[No]:[Which Group Does Student Participate In?
(optional)]],23,FALSE)</f>
        <v>0</v>
      </c>
      <c r="H114" s="29"/>
      <c r="I114" s="29"/>
      <c r="J114" s="29"/>
      <c r="K114" s="29"/>
      <c r="L114" s="29"/>
      <c r="M114" s="29"/>
      <c r="N114" s="29"/>
      <c r="O114" s="29"/>
      <c r="P114" s="29"/>
      <c r="Q114" s="29"/>
      <c r="R114" s="29"/>
      <c r="S114" s="9"/>
      <c r="T114" s="9"/>
      <c r="U114" s="9"/>
      <c r="V114" s="9"/>
      <c r="W114" s="9"/>
      <c r="X114" s="9"/>
      <c r="Y114" s="9"/>
      <c r="Z114" s="9"/>
      <c r="AA114" s="9"/>
      <c r="AB114" s="9"/>
      <c r="AC114" s="9"/>
      <c r="AD114" s="9"/>
      <c r="AE114" s="9"/>
      <c r="AF114" s="9"/>
      <c r="AG114" s="9"/>
      <c r="AH114" s="9"/>
      <c r="AI114" s="9"/>
      <c r="AJ114" s="9"/>
      <c r="AK114" s="9"/>
      <c r="AL114" s="9"/>
      <c r="AM114" s="11">
        <f t="shared" si="4"/>
        <v>0</v>
      </c>
      <c r="AN114" s="11">
        <f t="shared" si="5"/>
        <v>0</v>
      </c>
      <c r="AO114" s="47" t="e">
        <f t="shared" si="6"/>
        <v>#DIV/0!</v>
      </c>
      <c r="AP114" s="11">
        <f>SUM(VLOOKUP(A114,OCT!$A$2:$AM$301,39,FALSE), VLOOKUP(A114,NOV!$A$2:$AL$301,38,FALSE), VLOOKUP(A114,DEC!$A$2:$AM$301,39,FALSE))</f>
        <v>0</v>
      </c>
      <c r="AQ114" s="11">
        <f>SUM(VLOOKUP(A114,OCT!$A$2:$AN$301,40,FALSE), VLOOKUP(A114,NOV!$A$2:$AM$301,39,FALSE), VLOOKUP(A114,DEC!$A$2:$AN$301,40,FALSE))</f>
        <v>0</v>
      </c>
      <c r="AR114" s="125" t="e">
        <f t="shared" si="7"/>
        <v>#DIV/0!</v>
      </c>
    </row>
    <row r="115" spans="1:44" x14ac:dyDescent="0.25">
      <c r="A115" s="10">
        <v>114</v>
      </c>
      <c r="B115" s="11">
        <f>VLOOKUP($A115,Table2[[No]:[Date Student Last Attended Program
(mm/dd/yyyy)]],2,FALSE)</f>
        <v>0</v>
      </c>
      <c r="C115" s="11">
        <f>VLOOKUP($A115,Table2[[No]:[Date Student Last Attended Program
(mm/dd/yyyy)]],4,FALSE)</f>
        <v>0</v>
      </c>
      <c r="D115" s="11">
        <f>VLOOKUP($A115,Table2[[No]:[Date Student Last Attended Program
(mm/dd/yyyy)]],14,FALSE)</f>
        <v>0</v>
      </c>
      <c r="E115" s="207">
        <f>VLOOKUP($A115,Table2[[No]:[Date Student Last Attended Program
(mm/dd/yyyy)]],17,FALSE)</f>
        <v>0</v>
      </c>
      <c r="F115" s="207">
        <f>VLOOKUP($A115,Table2[[No]:[Date Student Last Attended Program
(mm/dd/yyyy)]],18,FALSE)</f>
        <v>0</v>
      </c>
      <c r="G115" s="209">
        <f>VLOOKUP($A115,Table2[[#All],[No]:[Which Group Does Student Participate In?
(optional)]],23,FALSE)</f>
        <v>0</v>
      </c>
      <c r="H115" s="29"/>
      <c r="I115" s="29"/>
      <c r="J115" s="29"/>
      <c r="K115" s="29"/>
      <c r="L115" s="29"/>
      <c r="M115" s="29"/>
      <c r="N115" s="29"/>
      <c r="O115" s="29"/>
      <c r="P115" s="29"/>
      <c r="Q115" s="29"/>
      <c r="R115" s="29"/>
      <c r="S115" s="9"/>
      <c r="T115" s="9"/>
      <c r="U115" s="9"/>
      <c r="V115" s="9"/>
      <c r="W115" s="9"/>
      <c r="X115" s="9"/>
      <c r="Y115" s="9"/>
      <c r="Z115" s="9"/>
      <c r="AA115" s="9"/>
      <c r="AB115" s="9"/>
      <c r="AC115" s="9"/>
      <c r="AD115" s="9"/>
      <c r="AE115" s="9"/>
      <c r="AF115" s="9"/>
      <c r="AG115" s="9"/>
      <c r="AH115" s="9"/>
      <c r="AI115" s="9"/>
      <c r="AJ115" s="9"/>
      <c r="AK115" s="9"/>
      <c r="AL115" s="9"/>
      <c r="AM115" s="11">
        <f t="shared" si="4"/>
        <v>0</v>
      </c>
      <c r="AN115" s="11">
        <f t="shared" si="5"/>
        <v>0</v>
      </c>
      <c r="AO115" s="47" t="e">
        <f t="shared" si="6"/>
        <v>#DIV/0!</v>
      </c>
      <c r="AP115" s="11">
        <f>SUM(VLOOKUP(A115,OCT!$A$2:$AM$301,39,FALSE), VLOOKUP(A115,NOV!$A$2:$AL$301,38,FALSE), VLOOKUP(A115,DEC!$A$2:$AM$301,39,FALSE))</f>
        <v>0</v>
      </c>
      <c r="AQ115" s="11">
        <f>SUM(VLOOKUP(A115,OCT!$A$2:$AN$301,40,FALSE), VLOOKUP(A115,NOV!$A$2:$AM$301,39,FALSE), VLOOKUP(A115,DEC!$A$2:$AN$301,40,FALSE))</f>
        <v>0</v>
      </c>
      <c r="AR115" s="125" t="e">
        <f t="shared" si="7"/>
        <v>#DIV/0!</v>
      </c>
    </row>
    <row r="116" spans="1:44" x14ac:dyDescent="0.25">
      <c r="A116" s="10">
        <v>115</v>
      </c>
      <c r="B116" s="11">
        <f>VLOOKUP($A116,Table2[[No]:[Date Student Last Attended Program
(mm/dd/yyyy)]],2,FALSE)</f>
        <v>0</v>
      </c>
      <c r="C116" s="11">
        <f>VLOOKUP($A116,Table2[[No]:[Date Student Last Attended Program
(mm/dd/yyyy)]],4,FALSE)</f>
        <v>0</v>
      </c>
      <c r="D116" s="11">
        <f>VLOOKUP($A116,Table2[[No]:[Date Student Last Attended Program
(mm/dd/yyyy)]],14,FALSE)</f>
        <v>0</v>
      </c>
      <c r="E116" s="207">
        <f>VLOOKUP($A116,Table2[[No]:[Date Student Last Attended Program
(mm/dd/yyyy)]],17,FALSE)</f>
        <v>0</v>
      </c>
      <c r="F116" s="207">
        <f>VLOOKUP($A116,Table2[[No]:[Date Student Last Attended Program
(mm/dd/yyyy)]],18,FALSE)</f>
        <v>0</v>
      </c>
      <c r="G116" s="209">
        <f>VLOOKUP($A116,Table2[[#All],[No]:[Which Group Does Student Participate In?
(optional)]],23,FALSE)</f>
        <v>0</v>
      </c>
      <c r="H116" s="29"/>
      <c r="I116" s="29"/>
      <c r="J116" s="29"/>
      <c r="K116" s="29"/>
      <c r="L116" s="29"/>
      <c r="M116" s="29"/>
      <c r="N116" s="29"/>
      <c r="O116" s="29"/>
      <c r="P116" s="29"/>
      <c r="Q116" s="29"/>
      <c r="R116" s="29"/>
      <c r="S116" s="9"/>
      <c r="T116" s="9"/>
      <c r="U116" s="9"/>
      <c r="V116" s="9"/>
      <c r="W116" s="9"/>
      <c r="X116" s="9"/>
      <c r="Y116" s="9"/>
      <c r="Z116" s="9"/>
      <c r="AA116" s="9"/>
      <c r="AB116" s="9"/>
      <c r="AC116" s="9"/>
      <c r="AD116" s="9"/>
      <c r="AE116" s="9"/>
      <c r="AF116" s="9"/>
      <c r="AG116" s="9"/>
      <c r="AH116" s="9"/>
      <c r="AI116" s="9"/>
      <c r="AJ116" s="9"/>
      <c r="AK116" s="9"/>
      <c r="AL116" s="9"/>
      <c r="AM116" s="11">
        <f t="shared" si="4"/>
        <v>0</v>
      </c>
      <c r="AN116" s="11">
        <f t="shared" si="5"/>
        <v>0</v>
      </c>
      <c r="AO116" s="47" t="e">
        <f t="shared" si="6"/>
        <v>#DIV/0!</v>
      </c>
      <c r="AP116" s="11">
        <f>SUM(VLOOKUP(A116,OCT!$A$2:$AM$301,39,FALSE), VLOOKUP(A116,NOV!$A$2:$AL$301,38,FALSE), VLOOKUP(A116,DEC!$A$2:$AM$301,39,FALSE))</f>
        <v>0</v>
      </c>
      <c r="AQ116" s="11">
        <f>SUM(VLOOKUP(A116,OCT!$A$2:$AN$301,40,FALSE), VLOOKUP(A116,NOV!$A$2:$AM$301,39,FALSE), VLOOKUP(A116,DEC!$A$2:$AN$301,40,FALSE))</f>
        <v>0</v>
      </c>
      <c r="AR116" s="125" t="e">
        <f t="shared" si="7"/>
        <v>#DIV/0!</v>
      </c>
    </row>
    <row r="117" spans="1:44" x14ac:dyDescent="0.25">
      <c r="A117" s="10">
        <v>116</v>
      </c>
      <c r="B117" s="11">
        <f>VLOOKUP($A117,Table2[[No]:[Date Student Last Attended Program
(mm/dd/yyyy)]],2,FALSE)</f>
        <v>0</v>
      </c>
      <c r="C117" s="11">
        <f>VLOOKUP($A117,Table2[[No]:[Date Student Last Attended Program
(mm/dd/yyyy)]],4,FALSE)</f>
        <v>0</v>
      </c>
      <c r="D117" s="11">
        <f>VLOOKUP($A117,Table2[[No]:[Date Student Last Attended Program
(mm/dd/yyyy)]],14,FALSE)</f>
        <v>0</v>
      </c>
      <c r="E117" s="207">
        <f>VLOOKUP($A117,Table2[[No]:[Date Student Last Attended Program
(mm/dd/yyyy)]],17,FALSE)</f>
        <v>0</v>
      </c>
      <c r="F117" s="207">
        <f>VLOOKUP($A117,Table2[[No]:[Date Student Last Attended Program
(mm/dd/yyyy)]],18,FALSE)</f>
        <v>0</v>
      </c>
      <c r="G117" s="209">
        <f>VLOOKUP($A117,Table2[[#All],[No]:[Which Group Does Student Participate In?
(optional)]],23,FALSE)</f>
        <v>0</v>
      </c>
      <c r="H117" s="29"/>
      <c r="I117" s="29"/>
      <c r="J117" s="29"/>
      <c r="K117" s="29"/>
      <c r="L117" s="29"/>
      <c r="M117" s="29"/>
      <c r="N117" s="29"/>
      <c r="O117" s="29"/>
      <c r="P117" s="29"/>
      <c r="Q117" s="29"/>
      <c r="R117" s="29"/>
      <c r="S117" s="9"/>
      <c r="T117" s="9"/>
      <c r="U117" s="9"/>
      <c r="V117" s="9"/>
      <c r="W117" s="9"/>
      <c r="X117" s="9"/>
      <c r="Y117" s="9"/>
      <c r="Z117" s="9"/>
      <c r="AA117" s="9"/>
      <c r="AB117" s="9"/>
      <c r="AC117" s="9"/>
      <c r="AD117" s="9"/>
      <c r="AE117" s="9"/>
      <c r="AF117" s="9"/>
      <c r="AG117" s="9"/>
      <c r="AH117" s="9"/>
      <c r="AI117" s="9"/>
      <c r="AJ117" s="9"/>
      <c r="AK117" s="9"/>
      <c r="AL117" s="9"/>
      <c r="AM117" s="11">
        <f t="shared" si="4"/>
        <v>0</v>
      </c>
      <c r="AN117" s="11">
        <f t="shared" si="5"/>
        <v>0</v>
      </c>
      <c r="AO117" s="47" t="e">
        <f t="shared" si="6"/>
        <v>#DIV/0!</v>
      </c>
      <c r="AP117" s="11">
        <f>SUM(VLOOKUP(A117,OCT!$A$2:$AM$301,39,FALSE), VLOOKUP(A117,NOV!$A$2:$AL$301,38,FALSE), VLOOKUP(A117,DEC!$A$2:$AM$301,39,FALSE))</f>
        <v>0</v>
      </c>
      <c r="AQ117" s="11">
        <f>SUM(VLOOKUP(A117,OCT!$A$2:$AN$301,40,FALSE), VLOOKUP(A117,NOV!$A$2:$AM$301,39,FALSE), VLOOKUP(A117,DEC!$A$2:$AN$301,40,FALSE))</f>
        <v>0</v>
      </c>
      <c r="AR117" s="125" t="e">
        <f t="shared" si="7"/>
        <v>#DIV/0!</v>
      </c>
    </row>
    <row r="118" spans="1:44" x14ac:dyDescent="0.25">
      <c r="A118" s="10">
        <v>117</v>
      </c>
      <c r="B118" s="11">
        <f>VLOOKUP($A118,Table2[[No]:[Date Student Last Attended Program
(mm/dd/yyyy)]],2,FALSE)</f>
        <v>0</v>
      </c>
      <c r="C118" s="11">
        <f>VLOOKUP($A118,Table2[[No]:[Date Student Last Attended Program
(mm/dd/yyyy)]],4,FALSE)</f>
        <v>0</v>
      </c>
      <c r="D118" s="11">
        <f>VLOOKUP($A118,Table2[[No]:[Date Student Last Attended Program
(mm/dd/yyyy)]],14,FALSE)</f>
        <v>0</v>
      </c>
      <c r="E118" s="207">
        <f>VLOOKUP($A118,Table2[[No]:[Date Student Last Attended Program
(mm/dd/yyyy)]],17,FALSE)</f>
        <v>0</v>
      </c>
      <c r="F118" s="207">
        <f>VLOOKUP($A118,Table2[[No]:[Date Student Last Attended Program
(mm/dd/yyyy)]],18,FALSE)</f>
        <v>0</v>
      </c>
      <c r="G118" s="209">
        <f>VLOOKUP($A118,Table2[[#All],[No]:[Which Group Does Student Participate In?
(optional)]],23,FALSE)</f>
        <v>0</v>
      </c>
      <c r="H118" s="29"/>
      <c r="I118" s="29"/>
      <c r="J118" s="29"/>
      <c r="K118" s="29"/>
      <c r="L118" s="29"/>
      <c r="M118" s="29"/>
      <c r="N118" s="29"/>
      <c r="O118" s="29"/>
      <c r="P118" s="29"/>
      <c r="Q118" s="29"/>
      <c r="R118" s="29"/>
      <c r="S118" s="9"/>
      <c r="T118" s="9"/>
      <c r="U118" s="9"/>
      <c r="V118" s="9"/>
      <c r="W118" s="9"/>
      <c r="X118" s="9"/>
      <c r="Y118" s="9"/>
      <c r="Z118" s="9"/>
      <c r="AA118" s="9"/>
      <c r="AB118" s="9"/>
      <c r="AC118" s="9"/>
      <c r="AD118" s="9"/>
      <c r="AE118" s="9"/>
      <c r="AF118" s="9"/>
      <c r="AG118" s="9"/>
      <c r="AH118" s="9"/>
      <c r="AI118" s="9"/>
      <c r="AJ118" s="9"/>
      <c r="AK118" s="9"/>
      <c r="AL118" s="9"/>
      <c r="AM118" s="11">
        <f t="shared" si="4"/>
        <v>0</v>
      </c>
      <c r="AN118" s="11">
        <f t="shared" si="5"/>
        <v>0</v>
      </c>
      <c r="AO118" s="47" t="e">
        <f t="shared" si="6"/>
        <v>#DIV/0!</v>
      </c>
      <c r="AP118" s="11">
        <f>SUM(VLOOKUP(A118,OCT!$A$2:$AM$301,39,FALSE), VLOOKUP(A118,NOV!$A$2:$AL$301,38,FALSE), VLOOKUP(A118,DEC!$A$2:$AM$301,39,FALSE))</f>
        <v>0</v>
      </c>
      <c r="AQ118" s="11">
        <f>SUM(VLOOKUP(A118,OCT!$A$2:$AN$301,40,FALSE), VLOOKUP(A118,NOV!$A$2:$AM$301,39,FALSE), VLOOKUP(A118,DEC!$A$2:$AN$301,40,FALSE))</f>
        <v>0</v>
      </c>
      <c r="AR118" s="125" t="e">
        <f t="shared" si="7"/>
        <v>#DIV/0!</v>
      </c>
    </row>
    <row r="119" spans="1:44" x14ac:dyDescent="0.25">
      <c r="A119" s="10">
        <v>118</v>
      </c>
      <c r="B119" s="11">
        <f>VLOOKUP($A119,Table2[[No]:[Date Student Last Attended Program
(mm/dd/yyyy)]],2,FALSE)</f>
        <v>0</v>
      </c>
      <c r="C119" s="11">
        <f>VLOOKUP($A119,Table2[[No]:[Date Student Last Attended Program
(mm/dd/yyyy)]],4,FALSE)</f>
        <v>0</v>
      </c>
      <c r="D119" s="11">
        <f>VLOOKUP($A119,Table2[[No]:[Date Student Last Attended Program
(mm/dd/yyyy)]],14,FALSE)</f>
        <v>0</v>
      </c>
      <c r="E119" s="207">
        <f>VLOOKUP($A119,Table2[[No]:[Date Student Last Attended Program
(mm/dd/yyyy)]],17,FALSE)</f>
        <v>0</v>
      </c>
      <c r="F119" s="207">
        <f>VLOOKUP($A119,Table2[[No]:[Date Student Last Attended Program
(mm/dd/yyyy)]],18,FALSE)</f>
        <v>0</v>
      </c>
      <c r="G119" s="209">
        <f>VLOOKUP($A119,Table2[[#All],[No]:[Which Group Does Student Participate In?
(optional)]],23,FALSE)</f>
        <v>0</v>
      </c>
      <c r="H119" s="29"/>
      <c r="I119" s="29"/>
      <c r="J119" s="29"/>
      <c r="K119" s="29"/>
      <c r="L119" s="29"/>
      <c r="M119" s="29"/>
      <c r="N119" s="29"/>
      <c r="O119" s="29"/>
      <c r="P119" s="29"/>
      <c r="Q119" s="29"/>
      <c r="R119" s="29"/>
      <c r="S119" s="9"/>
      <c r="T119" s="9"/>
      <c r="U119" s="9"/>
      <c r="V119" s="9"/>
      <c r="W119" s="9"/>
      <c r="X119" s="9"/>
      <c r="Y119" s="9"/>
      <c r="Z119" s="9"/>
      <c r="AA119" s="9"/>
      <c r="AB119" s="9"/>
      <c r="AC119" s="9"/>
      <c r="AD119" s="9"/>
      <c r="AE119" s="9"/>
      <c r="AF119" s="9"/>
      <c r="AG119" s="9"/>
      <c r="AH119" s="9"/>
      <c r="AI119" s="9"/>
      <c r="AJ119" s="9"/>
      <c r="AK119" s="9"/>
      <c r="AL119" s="9"/>
      <c r="AM119" s="11">
        <f t="shared" si="4"/>
        <v>0</v>
      </c>
      <c r="AN119" s="11">
        <f t="shared" si="5"/>
        <v>0</v>
      </c>
      <c r="AO119" s="47" t="e">
        <f t="shared" si="6"/>
        <v>#DIV/0!</v>
      </c>
      <c r="AP119" s="11">
        <f>SUM(VLOOKUP(A119,OCT!$A$2:$AM$301,39,FALSE), VLOOKUP(A119,NOV!$A$2:$AL$301,38,FALSE), VLOOKUP(A119,DEC!$A$2:$AM$301,39,FALSE))</f>
        <v>0</v>
      </c>
      <c r="AQ119" s="11">
        <f>SUM(VLOOKUP(A119,OCT!$A$2:$AN$301,40,FALSE), VLOOKUP(A119,NOV!$A$2:$AM$301,39,FALSE), VLOOKUP(A119,DEC!$A$2:$AN$301,40,FALSE))</f>
        <v>0</v>
      </c>
      <c r="AR119" s="125" t="e">
        <f t="shared" si="7"/>
        <v>#DIV/0!</v>
      </c>
    </row>
    <row r="120" spans="1:44" x14ac:dyDescent="0.25">
      <c r="A120" s="10">
        <v>119</v>
      </c>
      <c r="B120" s="11">
        <f>VLOOKUP($A120,Table2[[No]:[Date Student Last Attended Program
(mm/dd/yyyy)]],2,FALSE)</f>
        <v>0</v>
      </c>
      <c r="C120" s="11">
        <f>VLOOKUP($A120,Table2[[No]:[Date Student Last Attended Program
(mm/dd/yyyy)]],4,FALSE)</f>
        <v>0</v>
      </c>
      <c r="D120" s="11">
        <f>VLOOKUP($A120,Table2[[No]:[Date Student Last Attended Program
(mm/dd/yyyy)]],14,FALSE)</f>
        <v>0</v>
      </c>
      <c r="E120" s="207">
        <f>VLOOKUP($A120,Table2[[No]:[Date Student Last Attended Program
(mm/dd/yyyy)]],17,FALSE)</f>
        <v>0</v>
      </c>
      <c r="F120" s="207">
        <f>VLOOKUP($A120,Table2[[No]:[Date Student Last Attended Program
(mm/dd/yyyy)]],18,FALSE)</f>
        <v>0</v>
      </c>
      <c r="G120" s="209">
        <f>VLOOKUP($A120,Table2[[#All],[No]:[Which Group Does Student Participate In?
(optional)]],23,FALSE)</f>
        <v>0</v>
      </c>
      <c r="H120" s="29"/>
      <c r="I120" s="29"/>
      <c r="J120" s="29"/>
      <c r="K120" s="29"/>
      <c r="L120" s="29"/>
      <c r="M120" s="29"/>
      <c r="N120" s="29"/>
      <c r="O120" s="29"/>
      <c r="P120" s="29"/>
      <c r="Q120" s="29"/>
      <c r="R120" s="29"/>
      <c r="S120" s="9"/>
      <c r="T120" s="9"/>
      <c r="U120" s="9"/>
      <c r="V120" s="9"/>
      <c r="W120" s="9"/>
      <c r="X120" s="9"/>
      <c r="Y120" s="9"/>
      <c r="Z120" s="9"/>
      <c r="AA120" s="9"/>
      <c r="AB120" s="9"/>
      <c r="AC120" s="9"/>
      <c r="AD120" s="9"/>
      <c r="AE120" s="9"/>
      <c r="AF120" s="9"/>
      <c r="AG120" s="9"/>
      <c r="AH120" s="9"/>
      <c r="AI120" s="9"/>
      <c r="AJ120" s="9"/>
      <c r="AK120" s="9"/>
      <c r="AL120" s="9"/>
      <c r="AM120" s="11">
        <f t="shared" si="4"/>
        <v>0</v>
      </c>
      <c r="AN120" s="11">
        <f t="shared" si="5"/>
        <v>0</v>
      </c>
      <c r="AO120" s="47" t="e">
        <f t="shared" si="6"/>
        <v>#DIV/0!</v>
      </c>
      <c r="AP120" s="11">
        <f>SUM(VLOOKUP(A120,OCT!$A$2:$AM$301,39,FALSE), VLOOKUP(A120,NOV!$A$2:$AL$301,38,FALSE), VLOOKUP(A120,DEC!$A$2:$AM$301,39,FALSE))</f>
        <v>0</v>
      </c>
      <c r="AQ120" s="11">
        <f>SUM(VLOOKUP(A120,OCT!$A$2:$AN$301,40,FALSE), VLOOKUP(A120,NOV!$A$2:$AM$301,39,FALSE), VLOOKUP(A120,DEC!$A$2:$AN$301,40,FALSE))</f>
        <v>0</v>
      </c>
      <c r="AR120" s="125" t="e">
        <f t="shared" si="7"/>
        <v>#DIV/0!</v>
      </c>
    </row>
    <row r="121" spans="1:44" x14ac:dyDescent="0.25">
      <c r="A121" s="10">
        <v>120</v>
      </c>
      <c r="B121" s="11">
        <f>VLOOKUP($A121,Table2[[No]:[Date Student Last Attended Program
(mm/dd/yyyy)]],2,FALSE)</f>
        <v>0</v>
      </c>
      <c r="C121" s="11">
        <f>VLOOKUP($A121,Table2[[No]:[Date Student Last Attended Program
(mm/dd/yyyy)]],4,FALSE)</f>
        <v>0</v>
      </c>
      <c r="D121" s="11">
        <f>VLOOKUP($A121,Table2[[No]:[Date Student Last Attended Program
(mm/dd/yyyy)]],14,FALSE)</f>
        <v>0</v>
      </c>
      <c r="E121" s="207">
        <f>VLOOKUP($A121,Table2[[No]:[Date Student Last Attended Program
(mm/dd/yyyy)]],17,FALSE)</f>
        <v>0</v>
      </c>
      <c r="F121" s="207">
        <f>VLOOKUP($A121,Table2[[No]:[Date Student Last Attended Program
(mm/dd/yyyy)]],18,FALSE)</f>
        <v>0</v>
      </c>
      <c r="G121" s="209">
        <f>VLOOKUP($A121,Table2[[#All],[No]:[Which Group Does Student Participate In?
(optional)]],23,FALSE)</f>
        <v>0</v>
      </c>
      <c r="H121" s="29"/>
      <c r="I121" s="29"/>
      <c r="J121" s="29"/>
      <c r="K121" s="29"/>
      <c r="L121" s="29"/>
      <c r="M121" s="29"/>
      <c r="N121" s="29"/>
      <c r="O121" s="29"/>
      <c r="P121" s="29"/>
      <c r="Q121" s="29"/>
      <c r="R121" s="29"/>
      <c r="S121" s="9"/>
      <c r="T121" s="9"/>
      <c r="U121" s="9"/>
      <c r="V121" s="9"/>
      <c r="W121" s="9"/>
      <c r="X121" s="9"/>
      <c r="Y121" s="9"/>
      <c r="Z121" s="9"/>
      <c r="AA121" s="9"/>
      <c r="AB121" s="9"/>
      <c r="AC121" s="9"/>
      <c r="AD121" s="9"/>
      <c r="AE121" s="9"/>
      <c r="AF121" s="9"/>
      <c r="AG121" s="9"/>
      <c r="AH121" s="9"/>
      <c r="AI121" s="9"/>
      <c r="AJ121" s="9"/>
      <c r="AK121" s="9"/>
      <c r="AL121" s="9"/>
      <c r="AM121" s="11">
        <f t="shared" si="4"/>
        <v>0</v>
      </c>
      <c r="AN121" s="11">
        <f t="shared" si="5"/>
        <v>0</v>
      </c>
      <c r="AO121" s="47" t="e">
        <f t="shared" si="6"/>
        <v>#DIV/0!</v>
      </c>
      <c r="AP121" s="11">
        <f>SUM(VLOOKUP(A121,OCT!$A$2:$AM$301,39,FALSE), VLOOKUP(A121,NOV!$A$2:$AL$301,38,FALSE), VLOOKUP(A121,DEC!$A$2:$AM$301,39,FALSE))</f>
        <v>0</v>
      </c>
      <c r="AQ121" s="11">
        <f>SUM(VLOOKUP(A121,OCT!$A$2:$AN$301,40,FALSE), VLOOKUP(A121,NOV!$A$2:$AM$301,39,FALSE), VLOOKUP(A121,DEC!$A$2:$AN$301,40,FALSE))</f>
        <v>0</v>
      </c>
      <c r="AR121" s="125" t="e">
        <f t="shared" si="7"/>
        <v>#DIV/0!</v>
      </c>
    </row>
    <row r="122" spans="1:44" x14ac:dyDescent="0.25">
      <c r="A122" s="10">
        <v>121</v>
      </c>
      <c r="B122" s="11">
        <f>VLOOKUP($A122,Table2[[No]:[Date Student Last Attended Program
(mm/dd/yyyy)]],2,FALSE)</f>
        <v>0</v>
      </c>
      <c r="C122" s="11">
        <f>VLOOKUP($A122,Table2[[No]:[Date Student Last Attended Program
(mm/dd/yyyy)]],4,FALSE)</f>
        <v>0</v>
      </c>
      <c r="D122" s="11">
        <f>VLOOKUP($A122,Table2[[No]:[Date Student Last Attended Program
(mm/dd/yyyy)]],14,FALSE)</f>
        <v>0</v>
      </c>
      <c r="E122" s="207">
        <f>VLOOKUP($A122,Table2[[No]:[Date Student Last Attended Program
(mm/dd/yyyy)]],17,FALSE)</f>
        <v>0</v>
      </c>
      <c r="F122" s="207">
        <f>VLOOKUP($A122,Table2[[No]:[Date Student Last Attended Program
(mm/dd/yyyy)]],18,FALSE)</f>
        <v>0</v>
      </c>
      <c r="G122" s="209">
        <f>VLOOKUP($A122,Table2[[#All],[No]:[Which Group Does Student Participate In?
(optional)]],23,FALSE)</f>
        <v>0</v>
      </c>
      <c r="H122" s="29"/>
      <c r="I122" s="29"/>
      <c r="J122" s="29"/>
      <c r="K122" s="29"/>
      <c r="L122" s="29"/>
      <c r="M122" s="29"/>
      <c r="N122" s="29"/>
      <c r="O122" s="29"/>
      <c r="P122" s="29"/>
      <c r="Q122" s="29"/>
      <c r="R122" s="29"/>
      <c r="S122" s="9"/>
      <c r="T122" s="9"/>
      <c r="U122" s="9"/>
      <c r="V122" s="9"/>
      <c r="W122" s="9"/>
      <c r="X122" s="9"/>
      <c r="Y122" s="9"/>
      <c r="Z122" s="9"/>
      <c r="AA122" s="9"/>
      <c r="AB122" s="9"/>
      <c r="AC122" s="9"/>
      <c r="AD122" s="9"/>
      <c r="AE122" s="9"/>
      <c r="AF122" s="9"/>
      <c r="AG122" s="9"/>
      <c r="AH122" s="9"/>
      <c r="AI122" s="9"/>
      <c r="AJ122" s="9"/>
      <c r="AK122" s="9"/>
      <c r="AL122" s="9"/>
      <c r="AM122" s="11">
        <f t="shared" si="4"/>
        <v>0</v>
      </c>
      <c r="AN122" s="11">
        <f t="shared" si="5"/>
        <v>0</v>
      </c>
      <c r="AO122" s="47" t="e">
        <f t="shared" si="6"/>
        <v>#DIV/0!</v>
      </c>
      <c r="AP122" s="11">
        <f>SUM(VLOOKUP(A122,OCT!$A$2:$AM$301,39,FALSE), VLOOKUP(A122,NOV!$A$2:$AL$301,38,FALSE), VLOOKUP(A122,DEC!$A$2:$AM$301,39,FALSE))</f>
        <v>0</v>
      </c>
      <c r="AQ122" s="11">
        <f>SUM(VLOOKUP(A122,OCT!$A$2:$AN$301,40,FALSE), VLOOKUP(A122,NOV!$A$2:$AM$301,39,FALSE), VLOOKUP(A122,DEC!$A$2:$AN$301,40,FALSE))</f>
        <v>0</v>
      </c>
      <c r="AR122" s="125" t="e">
        <f t="shared" si="7"/>
        <v>#DIV/0!</v>
      </c>
    </row>
    <row r="123" spans="1:44" x14ac:dyDescent="0.25">
      <c r="A123" s="10">
        <v>122</v>
      </c>
      <c r="B123" s="11">
        <f>VLOOKUP($A123,Table2[[No]:[Date Student Last Attended Program
(mm/dd/yyyy)]],2,FALSE)</f>
        <v>0</v>
      </c>
      <c r="C123" s="11">
        <f>VLOOKUP($A123,Table2[[No]:[Date Student Last Attended Program
(mm/dd/yyyy)]],4,FALSE)</f>
        <v>0</v>
      </c>
      <c r="D123" s="11">
        <f>VLOOKUP($A123,Table2[[No]:[Date Student Last Attended Program
(mm/dd/yyyy)]],14,FALSE)</f>
        <v>0</v>
      </c>
      <c r="E123" s="207">
        <f>VLOOKUP($A123,Table2[[No]:[Date Student Last Attended Program
(mm/dd/yyyy)]],17,FALSE)</f>
        <v>0</v>
      </c>
      <c r="F123" s="207">
        <f>VLOOKUP($A123,Table2[[No]:[Date Student Last Attended Program
(mm/dd/yyyy)]],18,FALSE)</f>
        <v>0</v>
      </c>
      <c r="G123" s="209">
        <f>VLOOKUP($A123,Table2[[#All],[No]:[Which Group Does Student Participate In?
(optional)]],23,FALSE)</f>
        <v>0</v>
      </c>
      <c r="H123" s="29"/>
      <c r="I123" s="29"/>
      <c r="J123" s="29"/>
      <c r="K123" s="29"/>
      <c r="L123" s="29"/>
      <c r="M123" s="29"/>
      <c r="N123" s="29"/>
      <c r="O123" s="29"/>
      <c r="P123" s="29"/>
      <c r="Q123" s="29"/>
      <c r="R123" s="29"/>
      <c r="S123" s="9"/>
      <c r="T123" s="9"/>
      <c r="U123" s="9"/>
      <c r="V123" s="9"/>
      <c r="W123" s="9"/>
      <c r="X123" s="9"/>
      <c r="Y123" s="9"/>
      <c r="Z123" s="9"/>
      <c r="AA123" s="9"/>
      <c r="AB123" s="9"/>
      <c r="AC123" s="9"/>
      <c r="AD123" s="9"/>
      <c r="AE123" s="9"/>
      <c r="AF123" s="9"/>
      <c r="AG123" s="9"/>
      <c r="AH123" s="9"/>
      <c r="AI123" s="9"/>
      <c r="AJ123" s="9"/>
      <c r="AK123" s="9"/>
      <c r="AL123" s="9"/>
      <c r="AM123" s="11">
        <f t="shared" si="4"/>
        <v>0</v>
      </c>
      <c r="AN123" s="11">
        <f t="shared" si="5"/>
        <v>0</v>
      </c>
      <c r="AO123" s="47" t="e">
        <f t="shared" si="6"/>
        <v>#DIV/0!</v>
      </c>
      <c r="AP123" s="11">
        <f>SUM(VLOOKUP(A123,OCT!$A$2:$AM$301,39,FALSE), VLOOKUP(A123,NOV!$A$2:$AL$301,38,FALSE), VLOOKUP(A123,DEC!$A$2:$AM$301,39,FALSE))</f>
        <v>0</v>
      </c>
      <c r="AQ123" s="11">
        <f>SUM(VLOOKUP(A123,OCT!$A$2:$AN$301,40,FALSE), VLOOKUP(A123,NOV!$A$2:$AM$301,39,FALSE), VLOOKUP(A123,DEC!$A$2:$AN$301,40,FALSE))</f>
        <v>0</v>
      </c>
      <c r="AR123" s="125" t="e">
        <f t="shared" si="7"/>
        <v>#DIV/0!</v>
      </c>
    </row>
    <row r="124" spans="1:44" x14ac:dyDescent="0.25">
      <c r="A124" s="10">
        <v>123</v>
      </c>
      <c r="B124" s="11">
        <f>VLOOKUP($A124,Table2[[No]:[Date Student Last Attended Program
(mm/dd/yyyy)]],2,FALSE)</f>
        <v>0</v>
      </c>
      <c r="C124" s="11">
        <f>VLOOKUP($A124,Table2[[No]:[Date Student Last Attended Program
(mm/dd/yyyy)]],4,FALSE)</f>
        <v>0</v>
      </c>
      <c r="D124" s="11">
        <f>VLOOKUP($A124,Table2[[No]:[Date Student Last Attended Program
(mm/dd/yyyy)]],14,FALSE)</f>
        <v>0</v>
      </c>
      <c r="E124" s="207">
        <f>VLOOKUP($A124,Table2[[No]:[Date Student Last Attended Program
(mm/dd/yyyy)]],17,FALSE)</f>
        <v>0</v>
      </c>
      <c r="F124" s="207">
        <f>VLOOKUP($A124,Table2[[No]:[Date Student Last Attended Program
(mm/dd/yyyy)]],18,FALSE)</f>
        <v>0</v>
      </c>
      <c r="G124" s="209">
        <f>VLOOKUP($A124,Table2[[#All],[No]:[Which Group Does Student Participate In?
(optional)]],23,FALSE)</f>
        <v>0</v>
      </c>
      <c r="H124" s="29"/>
      <c r="I124" s="29"/>
      <c r="J124" s="29"/>
      <c r="K124" s="29"/>
      <c r="L124" s="29"/>
      <c r="M124" s="29"/>
      <c r="N124" s="29"/>
      <c r="O124" s="29"/>
      <c r="P124" s="29"/>
      <c r="Q124" s="29"/>
      <c r="R124" s="29"/>
      <c r="S124" s="9"/>
      <c r="T124" s="9"/>
      <c r="U124" s="9"/>
      <c r="V124" s="9"/>
      <c r="W124" s="9"/>
      <c r="X124" s="9"/>
      <c r="Y124" s="9"/>
      <c r="Z124" s="9"/>
      <c r="AA124" s="9"/>
      <c r="AB124" s="9"/>
      <c r="AC124" s="9"/>
      <c r="AD124" s="9"/>
      <c r="AE124" s="9"/>
      <c r="AF124" s="9"/>
      <c r="AG124" s="9"/>
      <c r="AH124" s="9"/>
      <c r="AI124" s="9"/>
      <c r="AJ124" s="9"/>
      <c r="AK124" s="9"/>
      <c r="AL124" s="9"/>
      <c r="AM124" s="11">
        <f t="shared" si="4"/>
        <v>0</v>
      </c>
      <c r="AN124" s="11">
        <f t="shared" si="5"/>
        <v>0</v>
      </c>
      <c r="AO124" s="47" t="e">
        <f t="shared" si="6"/>
        <v>#DIV/0!</v>
      </c>
      <c r="AP124" s="11">
        <f>SUM(VLOOKUP(A124,OCT!$A$2:$AM$301,39,FALSE), VLOOKUP(A124,NOV!$A$2:$AL$301,38,FALSE), VLOOKUP(A124,DEC!$A$2:$AM$301,39,FALSE))</f>
        <v>0</v>
      </c>
      <c r="AQ124" s="11">
        <f>SUM(VLOOKUP(A124,OCT!$A$2:$AN$301,40,FALSE), VLOOKUP(A124,NOV!$A$2:$AM$301,39,FALSE), VLOOKUP(A124,DEC!$A$2:$AN$301,40,FALSE))</f>
        <v>0</v>
      </c>
      <c r="AR124" s="125" t="e">
        <f t="shared" si="7"/>
        <v>#DIV/0!</v>
      </c>
    </row>
    <row r="125" spans="1:44" x14ac:dyDescent="0.25">
      <c r="A125" s="10">
        <v>124</v>
      </c>
      <c r="B125" s="11">
        <f>VLOOKUP($A125,Table2[[No]:[Date Student Last Attended Program
(mm/dd/yyyy)]],2,FALSE)</f>
        <v>0</v>
      </c>
      <c r="C125" s="11">
        <f>VLOOKUP($A125,Table2[[No]:[Date Student Last Attended Program
(mm/dd/yyyy)]],4,FALSE)</f>
        <v>0</v>
      </c>
      <c r="D125" s="11">
        <f>VLOOKUP($A125,Table2[[No]:[Date Student Last Attended Program
(mm/dd/yyyy)]],14,FALSE)</f>
        <v>0</v>
      </c>
      <c r="E125" s="207">
        <f>VLOOKUP($A125,Table2[[No]:[Date Student Last Attended Program
(mm/dd/yyyy)]],17,FALSE)</f>
        <v>0</v>
      </c>
      <c r="F125" s="207">
        <f>VLOOKUP($A125,Table2[[No]:[Date Student Last Attended Program
(mm/dd/yyyy)]],18,FALSE)</f>
        <v>0</v>
      </c>
      <c r="G125" s="209">
        <f>VLOOKUP($A125,Table2[[#All],[No]:[Which Group Does Student Participate In?
(optional)]],23,FALSE)</f>
        <v>0</v>
      </c>
      <c r="H125" s="29"/>
      <c r="I125" s="29"/>
      <c r="J125" s="29"/>
      <c r="K125" s="29"/>
      <c r="L125" s="29"/>
      <c r="M125" s="29"/>
      <c r="N125" s="29"/>
      <c r="O125" s="29"/>
      <c r="P125" s="29"/>
      <c r="Q125" s="29"/>
      <c r="R125" s="29"/>
      <c r="S125" s="9"/>
      <c r="T125" s="9"/>
      <c r="U125" s="9"/>
      <c r="V125" s="9"/>
      <c r="W125" s="9"/>
      <c r="X125" s="9"/>
      <c r="Y125" s="9"/>
      <c r="Z125" s="9"/>
      <c r="AA125" s="9"/>
      <c r="AB125" s="9"/>
      <c r="AC125" s="9"/>
      <c r="AD125" s="9"/>
      <c r="AE125" s="9"/>
      <c r="AF125" s="9"/>
      <c r="AG125" s="9"/>
      <c r="AH125" s="9"/>
      <c r="AI125" s="9"/>
      <c r="AJ125" s="9"/>
      <c r="AK125" s="9"/>
      <c r="AL125" s="9"/>
      <c r="AM125" s="11">
        <f t="shared" si="4"/>
        <v>0</v>
      </c>
      <c r="AN125" s="11">
        <f t="shared" si="5"/>
        <v>0</v>
      </c>
      <c r="AO125" s="47" t="e">
        <f t="shared" si="6"/>
        <v>#DIV/0!</v>
      </c>
      <c r="AP125" s="11">
        <f>SUM(VLOOKUP(A125,OCT!$A$2:$AM$301,39,FALSE), VLOOKUP(A125,NOV!$A$2:$AL$301,38,FALSE), VLOOKUP(A125,DEC!$A$2:$AM$301,39,FALSE))</f>
        <v>0</v>
      </c>
      <c r="AQ125" s="11">
        <f>SUM(VLOOKUP(A125,OCT!$A$2:$AN$301,40,FALSE), VLOOKUP(A125,NOV!$A$2:$AM$301,39,FALSE), VLOOKUP(A125,DEC!$A$2:$AN$301,40,FALSE))</f>
        <v>0</v>
      </c>
      <c r="AR125" s="125" t="e">
        <f t="shared" si="7"/>
        <v>#DIV/0!</v>
      </c>
    </row>
    <row r="126" spans="1:44" x14ac:dyDescent="0.25">
      <c r="A126" s="10">
        <v>125</v>
      </c>
      <c r="B126" s="11">
        <f>VLOOKUP($A126,Table2[[No]:[Date Student Last Attended Program
(mm/dd/yyyy)]],2,FALSE)</f>
        <v>0</v>
      </c>
      <c r="C126" s="11">
        <f>VLOOKUP($A126,Table2[[No]:[Date Student Last Attended Program
(mm/dd/yyyy)]],4,FALSE)</f>
        <v>0</v>
      </c>
      <c r="D126" s="11">
        <f>VLOOKUP($A126,Table2[[No]:[Date Student Last Attended Program
(mm/dd/yyyy)]],14,FALSE)</f>
        <v>0</v>
      </c>
      <c r="E126" s="207">
        <f>VLOOKUP($A126,Table2[[No]:[Date Student Last Attended Program
(mm/dd/yyyy)]],17,FALSE)</f>
        <v>0</v>
      </c>
      <c r="F126" s="207">
        <f>VLOOKUP($A126,Table2[[No]:[Date Student Last Attended Program
(mm/dd/yyyy)]],18,FALSE)</f>
        <v>0</v>
      </c>
      <c r="G126" s="209">
        <f>VLOOKUP($A126,Table2[[#All],[No]:[Which Group Does Student Participate In?
(optional)]],23,FALSE)</f>
        <v>0</v>
      </c>
      <c r="H126" s="29"/>
      <c r="I126" s="29"/>
      <c r="J126" s="29"/>
      <c r="K126" s="29"/>
      <c r="L126" s="29"/>
      <c r="M126" s="29"/>
      <c r="N126" s="29"/>
      <c r="O126" s="29"/>
      <c r="P126" s="29"/>
      <c r="Q126" s="29"/>
      <c r="R126" s="29"/>
      <c r="S126" s="9"/>
      <c r="T126" s="9"/>
      <c r="U126" s="9"/>
      <c r="V126" s="9"/>
      <c r="W126" s="9"/>
      <c r="X126" s="9"/>
      <c r="Y126" s="9"/>
      <c r="Z126" s="9"/>
      <c r="AA126" s="9"/>
      <c r="AB126" s="9"/>
      <c r="AC126" s="9"/>
      <c r="AD126" s="9"/>
      <c r="AE126" s="9"/>
      <c r="AF126" s="9"/>
      <c r="AG126" s="9"/>
      <c r="AH126" s="9"/>
      <c r="AI126" s="9"/>
      <c r="AJ126" s="9"/>
      <c r="AK126" s="9"/>
      <c r="AL126" s="9"/>
      <c r="AM126" s="11">
        <f t="shared" si="4"/>
        <v>0</v>
      </c>
      <c r="AN126" s="11">
        <f t="shared" si="5"/>
        <v>0</v>
      </c>
      <c r="AO126" s="47" t="e">
        <f t="shared" si="6"/>
        <v>#DIV/0!</v>
      </c>
      <c r="AP126" s="11">
        <f>SUM(VLOOKUP(A126,OCT!$A$2:$AM$301,39,FALSE), VLOOKUP(A126,NOV!$A$2:$AL$301,38,FALSE), VLOOKUP(A126,DEC!$A$2:$AM$301,39,FALSE))</f>
        <v>0</v>
      </c>
      <c r="AQ126" s="11">
        <f>SUM(VLOOKUP(A126,OCT!$A$2:$AN$301,40,FALSE), VLOOKUP(A126,NOV!$A$2:$AM$301,39,FALSE), VLOOKUP(A126,DEC!$A$2:$AN$301,40,FALSE))</f>
        <v>0</v>
      </c>
      <c r="AR126" s="125" t="e">
        <f t="shared" si="7"/>
        <v>#DIV/0!</v>
      </c>
    </row>
    <row r="127" spans="1:44" x14ac:dyDescent="0.25">
      <c r="A127" s="10">
        <v>126</v>
      </c>
      <c r="B127" s="11">
        <f>VLOOKUP($A127,Table2[[No]:[Date Student Last Attended Program
(mm/dd/yyyy)]],2,FALSE)</f>
        <v>0</v>
      </c>
      <c r="C127" s="11">
        <f>VLOOKUP($A127,Table2[[No]:[Date Student Last Attended Program
(mm/dd/yyyy)]],4,FALSE)</f>
        <v>0</v>
      </c>
      <c r="D127" s="11">
        <f>VLOOKUP($A127,Table2[[No]:[Date Student Last Attended Program
(mm/dd/yyyy)]],14,FALSE)</f>
        <v>0</v>
      </c>
      <c r="E127" s="207">
        <f>VLOOKUP($A127,Table2[[No]:[Date Student Last Attended Program
(mm/dd/yyyy)]],17,FALSE)</f>
        <v>0</v>
      </c>
      <c r="F127" s="207">
        <f>VLOOKUP($A127,Table2[[No]:[Date Student Last Attended Program
(mm/dd/yyyy)]],18,FALSE)</f>
        <v>0</v>
      </c>
      <c r="G127" s="209">
        <f>VLOOKUP($A127,Table2[[#All],[No]:[Which Group Does Student Participate In?
(optional)]],23,FALSE)</f>
        <v>0</v>
      </c>
      <c r="H127" s="29"/>
      <c r="I127" s="29"/>
      <c r="J127" s="29"/>
      <c r="K127" s="29"/>
      <c r="L127" s="29"/>
      <c r="M127" s="29"/>
      <c r="N127" s="29"/>
      <c r="O127" s="29"/>
      <c r="P127" s="29"/>
      <c r="Q127" s="29"/>
      <c r="R127" s="29"/>
      <c r="S127" s="9"/>
      <c r="T127" s="9"/>
      <c r="U127" s="9"/>
      <c r="V127" s="9"/>
      <c r="W127" s="9"/>
      <c r="X127" s="9"/>
      <c r="Y127" s="9"/>
      <c r="Z127" s="9"/>
      <c r="AA127" s="9"/>
      <c r="AB127" s="9"/>
      <c r="AC127" s="9"/>
      <c r="AD127" s="9"/>
      <c r="AE127" s="9"/>
      <c r="AF127" s="9"/>
      <c r="AG127" s="9"/>
      <c r="AH127" s="9"/>
      <c r="AI127" s="9"/>
      <c r="AJ127" s="9"/>
      <c r="AK127" s="9"/>
      <c r="AL127" s="9"/>
      <c r="AM127" s="11">
        <f t="shared" si="4"/>
        <v>0</v>
      </c>
      <c r="AN127" s="11">
        <f t="shared" si="5"/>
        <v>0</v>
      </c>
      <c r="AO127" s="47" t="e">
        <f t="shared" si="6"/>
        <v>#DIV/0!</v>
      </c>
      <c r="AP127" s="11">
        <f>SUM(VLOOKUP(A127,OCT!$A$2:$AM$301,39,FALSE), VLOOKUP(A127,NOV!$A$2:$AL$301,38,FALSE), VLOOKUP(A127,DEC!$A$2:$AM$301,39,FALSE))</f>
        <v>0</v>
      </c>
      <c r="AQ127" s="11">
        <f>SUM(VLOOKUP(A127,OCT!$A$2:$AN$301,40,FALSE), VLOOKUP(A127,NOV!$A$2:$AM$301,39,FALSE), VLOOKUP(A127,DEC!$A$2:$AN$301,40,FALSE))</f>
        <v>0</v>
      </c>
      <c r="AR127" s="125" t="e">
        <f t="shared" si="7"/>
        <v>#DIV/0!</v>
      </c>
    </row>
    <row r="128" spans="1:44" x14ac:dyDescent="0.25">
      <c r="A128" s="10">
        <v>127</v>
      </c>
      <c r="B128" s="11">
        <f>VLOOKUP($A128,Table2[[No]:[Date Student Last Attended Program
(mm/dd/yyyy)]],2,FALSE)</f>
        <v>0</v>
      </c>
      <c r="C128" s="11">
        <f>VLOOKUP($A128,Table2[[No]:[Date Student Last Attended Program
(mm/dd/yyyy)]],4,FALSE)</f>
        <v>0</v>
      </c>
      <c r="D128" s="11">
        <f>VLOOKUP($A128,Table2[[No]:[Date Student Last Attended Program
(mm/dd/yyyy)]],14,FALSE)</f>
        <v>0</v>
      </c>
      <c r="E128" s="207">
        <f>VLOOKUP($A128,Table2[[No]:[Date Student Last Attended Program
(mm/dd/yyyy)]],17,FALSE)</f>
        <v>0</v>
      </c>
      <c r="F128" s="207">
        <f>VLOOKUP($A128,Table2[[No]:[Date Student Last Attended Program
(mm/dd/yyyy)]],18,FALSE)</f>
        <v>0</v>
      </c>
      <c r="G128" s="209">
        <f>VLOOKUP($A128,Table2[[#All],[No]:[Which Group Does Student Participate In?
(optional)]],23,FALSE)</f>
        <v>0</v>
      </c>
      <c r="H128" s="29"/>
      <c r="I128" s="29"/>
      <c r="J128" s="29"/>
      <c r="K128" s="29"/>
      <c r="L128" s="29"/>
      <c r="M128" s="29"/>
      <c r="N128" s="29"/>
      <c r="O128" s="29"/>
      <c r="P128" s="29"/>
      <c r="Q128" s="29"/>
      <c r="R128" s="29"/>
      <c r="S128" s="9"/>
      <c r="T128" s="9"/>
      <c r="U128" s="9"/>
      <c r="V128" s="9"/>
      <c r="W128" s="9"/>
      <c r="X128" s="9"/>
      <c r="Y128" s="9"/>
      <c r="Z128" s="9"/>
      <c r="AA128" s="9"/>
      <c r="AB128" s="9"/>
      <c r="AC128" s="9"/>
      <c r="AD128" s="9"/>
      <c r="AE128" s="9"/>
      <c r="AF128" s="9"/>
      <c r="AG128" s="9"/>
      <c r="AH128" s="9"/>
      <c r="AI128" s="9"/>
      <c r="AJ128" s="9"/>
      <c r="AK128" s="9"/>
      <c r="AL128" s="9"/>
      <c r="AM128" s="11">
        <f t="shared" si="4"/>
        <v>0</v>
      </c>
      <c r="AN128" s="11">
        <f t="shared" si="5"/>
        <v>0</v>
      </c>
      <c r="AO128" s="47" t="e">
        <f t="shared" si="6"/>
        <v>#DIV/0!</v>
      </c>
      <c r="AP128" s="11">
        <f>SUM(VLOOKUP(A128,OCT!$A$2:$AM$301,39,FALSE), VLOOKUP(A128,NOV!$A$2:$AL$301,38,FALSE), VLOOKUP(A128,DEC!$A$2:$AM$301,39,FALSE))</f>
        <v>0</v>
      </c>
      <c r="AQ128" s="11">
        <f>SUM(VLOOKUP(A128,OCT!$A$2:$AN$301,40,FALSE), VLOOKUP(A128,NOV!$A$2:$AM$301,39,FALSE), VLOOKUP(A128,DEC!$A$2:$AN$301,40,FALSE))</f>
        <v>0</v>
      </c>
      <c r="AR128" s="125" t="e">
        <f t="shared" si="7"/>
        <v>#DIV/0!</v>
      </c>
    </row>
    <row r="129" spans="1:44" x14ac:dyDescent="0.25">
      <c r="A129" s="10">
        <v>128</v>
      </c>
      <c r="B129" s="11">
        <f>VLOOKUP($A129,Table2[[No]:[Date Student Last Attended Program
(mm/dd/yyyy)]],2,FALSE)</f>
        <v>0</v>
      </c>
      <c r="C129" s="11">
        <f>VLOOKUP($A129,Table2[[No]:[Date Student Last Attended Program
(mm/dd/yyyy)]],4,FALSE)</f>
        <v>0</v>
      </c>
      <c r="D129" s="11">
        <f>VLOOKUP($A129,Table2[[No]:[Date Student Last Attended Program
(mm/dd/yyyy)]],14,FALSE)</f>
        <v>0</v>
      </c>
      <c r="E129" s="207">
        <f>VLOOKUP($A129,Table2[[No]:[Date Student Last Attended Program
(mm/dd/yyyy)]],17,FALSE)</f>
        <v>0</v>
      </c>
      <c r="F129" s="207">
        <f>VLOOKUP($A129,Table2[[No]:[Date Student Last Attended Program
(mm/dd/yyyy)]],18,FALSE)</f>
        <v>0</v>
      </c>
      <c r="G129" s="209">
        <f>VLOOKUP($A129,Table2[[#All],[No]:[Which Group Does Student Participate In?
(optional)]],23,FALSE)</f>
        <v>0</v>
      </c>
      <c r="H129" s="29"/>
      <c r="I129" s="29"/>
      <c r="J129" s="29"/>
      <c r="K129" s="29"/>
      <c r="L129" s="29"/>
      <c r="M129" s="29"/>
      <c r="N129" s="29"/>
      <c r="O129" s="29"/>
      <c r="P129" s="29"/>
      <c r="Q129" s="29"/>
      <c r="R129" s="29"/>
      <c r="S129" s="9"/>
      <c r="T129" s="9"/>
      <c r="U129" s="9"/>
      <c r="V129" s="9"/>
      <c r="W129" s="9"/>
      <c r="X129" s="9"/>
      <c r="Y129" s="9"/>
      <c r="Z129" s="9"/>
      <c r="AA129" s="9"/>
      <c r="AB129" s="9"/>
      <c r="AC129" s="9"/>
      <c r="AD129" s="9"/>
      <c r="AE129" s="9"/>
      <c r="AF129" s="9"/>
      <c r="AG129" s="9"/>
      <c r="AH129" s="9"/>
      <c r="AI129" s="9"/>
      <c r="AJ129" s="9"/>
      <c r="AK129" s="9"/>
      <c r="AL129" s="9"/>
      <c r="AM129" s="11">
        <f t="shared" si="4"/>
        <v>0</v>
      </c>
      <c r="AN129" s="11">
        <f t="shared" si="5"/>
        <v>0</v>
      </c>
      <c r="AO129" s="47" t="e">
        <f t="shared" si="6"/>
        <v>#DIV/0!</v>
      </c>
      <c r="AP129" s="11">
        <f>SUM(VLOOKUP(A129,OCT!$A$2:$AM$301,39,FALSE), VLOOKUP(A129,NOV!$A$2:$AL$301,38,FALSE), VLOOKUP(A129,DEC!$A$2:$AM$301,39,FALSE))</f>
        <v>0</v>
      </c>
      <c r="AQ129" s="11">
        <f>SUM(VLOOKUP(A129,OCT!$A$2:$AN$301,40,FALSE), VLOOKUP(A129,NOV!$A$2:$AM$301,39,FALSE), VLOOKUP(A129,DEC!$A$2:$AN$301,40,FALSE))</f>
        <v>0</v>
      </c>
      <c r="AR129" s="125" t="e">
        <f t="shared" si="7"/>
        <v>#DIV/0!</v>
      </c>
    </row>
    <row r="130" spans="1:44" x14ac:dyDescent="0.25">
      <c r="A130" s="10">
        <v>129</v>
      </c>
      <c r="B130" s="11">
        <f>VLOOKUP($A130,Table2[[No]:[Date Student Last Attended Program
(mm/dd/yyyy)]],2,FALSE)</f>
        <v>0</v>
      </c>
      <c r="C130" s="11">
        <f>VLOOKUP($A130,Table2[[No]:[Date Student Last Attended Program
(mm/dd/yyyy)]],4,FALSE)</f>
        <v>0</v>
      </c>
      <c r="D130" s="11">
        <f>VLOOKUP($A130,Table2[[No]:[Date Student Last Attended Program
(mm/dd/yyyy)]],14,FALSE)</f>
        <v>0</v>
      </c>
      <c r="E130" s="207">
        <f>VLOOKUP($A130,Table2[[No]:[Date Student Last Attended Program
(mm/dd/yyyy)]],17,FALSE)</f>
        <v>0</v>
      </c>
      <c r="F130" s="207">
        <f>VLOOKUP($A130,Table2[[No]:[Date Student Last Attended Program
(mm/dd/yyyy)]],18,FALSE)</f>
        <v>0</v>
      </c>
      <c r="G130" s="209">
        <f>VLOOKUP($A130,Table2[[#All],[No]:[Which Group Does Student Participate In?
(optional)]],23,FALSE)</f>
        <v>0</v>
      </c>
      <c r="H130" s="29"/>
      <c r="I130" s="29"/>
      <c r="J130" s="29"/>
      <c r="K130" s="29"/>
      <c r="L130" s="29"/>
      <c r="M130" s="29"/>
      <c r="N130" s="29"/>
      <c r="O130" s="29"/>
      <c r="P130" s="29"/>
      <c r="Q130" s="29"/>
      <c r="R130" s="29"/>
      <c r="S130" s="9"/>
      <c r="T130" s="9"/>
      <c r="U130" s="9"/>
      <c r="V130" s="9"/>
      <c r="W130" s="9"/>
      <c r="X130" s="9"/>
      <c r="Y130" s="9"/>
      <c r="Z130" s="9"/>
      <c r="AA130" s="9"/>
      <c r="AB130" s="9"/>
      <c r="AC130" s="9"/>
      <c r="AD130" s="9"/>
      <c r="AE130" s="9"/>
      <c r="AF130" s="9"/>
      <c r="AG130" s="9"/>
      <c r="AH130" s="9"/>
      <c r="AI130" s="9"/>
      <c r="AJ130" s="9"/>
      <c r="AK130" s="9"/>
      <c r="AL130" s="9"/>
      <c r="AM130" s="11">
        <f t="shared" ref="AM130:AM193" si="8">COUNTIF(H130:AL130,"1")</f>
        <v>0</v>
      </c>
      <c r="AN130" s="11">
        <f t="shared" ref="AN130:AN193" si="9">COUNTIFS(H130:AL130,"1")+COUNTIF(H130:AL130,"0")</f>
        <v>0</v>
      </c>
      <c r="AO130" s="47" t="e">
        <f t="shared" ref="AO130:AO193" si="10">AM130/AN130</f>
        <v>#DIV/0!</v>
      </c>
      <c r="AP130" s="11">
        <f>SUM(VLOOKUP(A130,OCT!$A$2:$AM$301,39,FALSE), VLOOKUP(A130,NOV!$A$2:$AL$301,38,FALSE), VLOOKUP(A130,DEC!$A$2:$AM$301,39,FALSE))</f>
        <v>0</v>
      </c>
      <c r="AQ130" s="11">
        <f>SUM(VLOOKUP(A130,OCT!$A$2:$AN$301,40,FALSE), VLOOKUP(A130,NOV!$A$2:$AM$301,39,FALSE), VLOOKUP(A130,DEC!$A$2:$AN$301,40,FALSE))</f>
        <v>0</v>
      </c>
      <c r="AR130" s="125" t="e">
        <f t="shared" ref="AR130:AR193" si="11">AP130/AQ130</f>
        <v>#DIV/0!</v>
      </c>
    </row>
    <row r="131" spans="1:44" x14ac:dyDescent="0.25">
      <c r="A131" s="10">
        <v>130</v>
      </c>
      <c r="B131" s="11">
        <f>VLOOKUP($A131,Table2[[No]:[Date Student Last Attended Program
(mm/dd/yyyy)]],2,FALSE)</f>
        <v>0</v>
      </c>
      <c r="C131" s="11">
        <f>VLOOKUP($A131,Table2[[No]:[Date Student Last Attended Program
(mm/dd/yyyy)]],4,FALSE)</f>
        <v>0</v>
      </c>
      <c r="D131" s="11">
        <f>VLOOKUP($A131,Table2[[No]:[Date Student Last Attended Program
(mm/dd/yyyy)]],14,FALSE)</f>
        <v>0</v>
      </c>
      <c r="E131" s="207">
        <f>VLOOKUP($A131,Table2[[No]:[Date Student Last Attended Program
(mm/dd/yyyy)]],17,FALSE)</f>
        <v>0</v>
      </c>
      <c r="F131" s="207">
        <f>VLOOKUP($A131,Table2[[No]:[Date Student Last Attended Program
(mm/dd/yyyy)]],18,FALSE)</f>
        <v>0</v>
      </c>
      <c r="G131" s="209">
        <f>VLOOKUP($A131,Table2[[#All],[No]:[Which Group Does Student Participate In?
(optional)]],23,FALSE)</f>
        <v>0</v>
      </c>
      <c r="H131" s="29"/>
      <c r="I131" s="29"/>
      <c r="J131" s="29"/>
      <c r="K131" s="29"/>
      <c r="L131" s="29"/>
      <c r="M131" s="29"/>
      <c r="N131" s="29"/>
      <c r="O131" s="29"/>
      <c r="P131" s="29"/>
      <c r="Q131" s="29"/>
      <c r="R131" s="29"/>
      <c r="S131" s="9"/>
      <c r="T131" s="9"/>
      <c r="U131" s="9"/>
      <c r="V131" s="9"/>
      <c r="W131" s="9"/>
      <c r="X131" s="9"/>
      <c r="Y131" s="9"/>
      <c r="Z131" s="9"/>
      <c r="AA131" s="9"/>
      <c r="AB131" s="9"/>
      <c r="AC131" s="9"/>
      <c r="AD131" s="9"/>
      <c r="AE131" s="9"/>
      <c r="AF131" s="9"/>
      <c r="AG131" s="9"/>
      <c r="AH131" s="9"/>
      <c r="AI131" s="9"/>
      <c r="AJ131" s="9"/>
      <c r="AK131" s="9"/>
      <c r="AL131" s="9"/>
      <c r="AM131" s="11">
        <f t="shared" si="8"/>
        <v>0</v>
      </c>
      <c r="AN131" s="11">
        <f t="shared" si="9"/>
        <v>0</v>
      </c>
      <c r="AO131" s="47" t="e">
        <f t="shared" si="10"/>
        <v>#DIV/0!</v>
      </c>
      <c r="AP131" s="11">
        <f>SUM(VLOOKUP(A131,OCT!$A$2:$AM$301,39,FALSE), VLOOKUP(A131,NOV!$A$2:$AL$301,38,FALSE), VLOOKUP(A131,DEC!$A$2:$AM$301,39,FALSE))</f>
        <v>0</v>
      </c>
      <c r="AQ131" s="11">
        <f>SUM(VLOOKUP(A131,OCT!$A$2:$AN$301,40,FALSE), VLOOKUP(A131,NOV!$A$2:$AM$301,39,FALSE), VLOOKUP(A131,DEC!$A$2:$AN$301,40,FALSE))</f>
        <v>0</v>
      </c>
      <c r="AR131" s="125" t="e">
        <f t="shared" si="11"/>
        <v>#DIV/0!</v>
      </c>
    </row>
    <row r="132" spans="1:44" x14ac:dyDescent="0.25">
      <c r="A132" s="10">
        <v>131</v>
      </c>
      <c r="B132" s="11">
        <f>VLOOKUP($A132,Table2[[No]:[Date Student Last Attended Program
(mm/dd/yyyy)]],2,FALSE)</f>
        <v>0</v>
      </c>
      <c r="C132" s="11">
        <f>VLOOKUP($A132,Table2[[No]:[Date Student Last Attended Program
(mm/dd/yyyy)]],4,FALSE)</f>
        <v>0</v>
      </c>
      <c r="D132" s="11">
        <f>VLOOKUP($A132,Table2[[No]:[Date Student Last Attended Program
(mm/dd/yyyy)]],14,FALSE)</f>
        <v>0</v>
      </c>
      <c r="E132" s="207">
        <f>VLOOKUP($A132,Table2[[No]:[Date Student Last Attended Program
(mm/dd/yyyy)]],17,FALSE)</f>
        <v>0</v>
      </c>
      <c r="F132" s="207">
        <f>VLOOKUP($A132,Table2[[No]:[Date Student Last Attended Program
(mm/dd/yyyy)]],18,FALSE)</f>
        <v>0</v>
      </c>
      <c r="G132" s="209">
        <f>VLOOKUP($A132,Table2[[#All],[No]:[Which Group Does Student Participate In?
(optional)]],23,FALSE)</f>
        <v>0</v>
      </c>
      <c r="H132" s="29"/>
      <c r="I132" s="29"/>
      <c r="J132" s="29"/>
      <c r="K132" s="29"/>
      <c r="L132" s="29"/>
      <c r="M132" s="29"/>
      <c r="N132" s="29"/>
      <c r="O132" s="29"/>
      <c r="P132" s="29"/>
      <c r="Q132" s="29"/>
      <c r="R132" s="29"/>
      <c r="S132" s="9"/>
      <c r="T132" s="9"/>
      <c r="U132" s="9"/>
      <c r="V132" s="9"/>
      <c r="W132" s="9"/>
      <c r="X132" s="9"/>
      <c r="Y132" s="9"/>
      <c r="Z132" s="9"/>
      <c r="AA132" s="9"/>
      <c r="AB132" s="9"/>
      <c r="AC132" s="9"/>
      <c r="AD132" s="9"/>
      <c r="AE132" s="9"/>
      <c r="AF132" s="9"/>
      <c r="AG132" s="9"/>
      <c r="AH132" s="9"/>
      <c r="AI132" s="9"/>
      <c r="AJ132" s="9"/>
      <c r="AK132" s="9"/>
      <c r="AL132" s="9"/>
      <c r="AM132" s="11">
        <f t="shared" si="8"/>
        <v>0</v>
      </c>
      <c r="AN132" s="11">
        <f t="shared" si="9"/>
        <v>0</v>
      </c>
      <c r="AO132" s="47" t="e">
        <f t="shared" si="10"/>
        <v>#DIV/0!</v>
      </c>
      <c r="AP132" s="11">
        <f>SUM(VLOOKUP(A132,OCT!$A$2:$AM$301,39,FALSE), VLOOKUP(A132,NOV!$A$2:$AL$301,38,FALSE), VLOOKUP(A132,DEC!$A$2:$AM$301,39,FALSE))</f>
        <v>0</v>
      </c>
      <c r="AQ132" s="11">
        <f>SUM(VLOOKUP(A132,OCT!$A$2:$AN$301,40,FALSE), VLOOKUP(A132,NOV!$A$2:$AM$301,39,FALSE), VLOOKUP(A132,DEC!$A$2:$AN$301,40,FALSE))</f>
        <v>0</v>
      </c>
      <c r="AR132" s="125" t="e">
        <f t="shared" si="11"/>
        <v>#DIV/0!</v>
      </c>
    </row>
    <row r="133" spans="1:44" x14ac:dyDescent="0.25">
      <c r="A133" s="10">
        <v>132</v>
      </c>
      <c r="B133" s="11">
        <f>VLOOKUP($A133,Table2[[No]:[Date Student Last Attended Program
(mm/dd/yyyy)]],2,FALSE)</f>
        <v>0</v>
      </c>
      <c r="C133" s="11">
        <f>VLOOKUP($A133,Table2[[No]:[Date Student Last Attended Program
(mm/dd/yyyy)]],4,FALSE)</f>
        <v>0</v>
      </c>
      <c r="D133" s="11">
        <f>VLOOKUP($A133,Table2[[No]:[Date Student Last Attended Program
(mm/dd/yyyy)]],14,FALSE)</f>
        <v>0</v>
      </c>
      <c r="E133" s="207">
        <f>VLOOKUP($A133,Table2[[No]:[Date Student Last Attended Program
(mm/dd/yyyy)]],17,FALSE)</f>
        <v>0</v>
      </c>
      <c r="F133" s="207">
        <f>VLOOKUP($A133,Table2[[No]:[Date Student Last Attended Program
(mm/dd/yyyy)]],18,FALSE)</f>
        <v>0</v>
      </c>
      <c r="G133" s="209">
        <f>VLOOKUP($A133,Table2[[#All],[No]:[Which Group Does Student Participate In?
(optional)]],23,FALSE)</f>
        <v>0</v>
      </c>
      <c r="H133" s="29"/>
      <c r="I133" s="29"/>
      <c r="J133" s="29"/>
      <c r="K133" s="29"/>
      <c r="L133" s="29"/>
      <c r="M133" s="29"/>
      <c r="N133" s="29"/>
      <c r="O133" s="29"/>
      <c r="P133" s="29"/>
      <c r="Q133" s="29"/>
      <c r="R133" s="29"/>
      <c r="S133" s="9"/>
      <c r="T133" s="9"/>
      <c r="U133" s="9"/>
      <c r="V133" s="9"/>
      <c r="W133" s="9"/>
      <c r="X133" s="9"/>
      <c r="Y133" s="9"/>
      <c r="Z133" s="9"/>
      <c r="AA133" s="9"/>
      <c r="AB133" s="9"/>
      <c r="AC133" s="9"/>
      <c r="AD133" s="9"/>
      <c r="AE133" s="9"/>
      <c r="AF133" s="9"/>
      <c r="AG133" s="9"/>
      <c r="AH133" s="9"/>
      <c r="AI133" s="9"/>
      <c r="AJ133" s="9"/>
      <c r="AK133" s="9"/>
      <c r="AL133" s="9"/>
      <c r="AM133" s="11">
        <f t="shared" si="8"/>
        <v>0</v>
      </c>
      <c r="AN133" s="11">
        <f t="shared" si="9"/>
        <v>0</v>
      </c>
      <c r="AO133" s="47" t="e">
        <f t="shared" si="10"/>
        <v>#DIV/0!</v>
      </c>
      <c r="AP133" s="11">
        <f>SUM(VLOOKUP(A133,OCT!$A$2:$AM$301,39,FALSE), VLOOKUP(A133,NOV!$A$2:$AL$301,38,FALSE), VLOOKUP(A133,DEC!$A$2:$AM$301,39,FALSE))</f>
        <v>0</v>
      </c>
      <c r="AQ133" s="11">
        <f>SUM(VLOOKUP(A133,OCT!$A$2:$AN$301,40,FALSE), VLOOKUP(A133,NOV!$A$2:$AM$301,39,FALSE), VLOOKUP(A133,DEC!$A$2:$AN$301,40,FALSE))</f>
        <v>0</v>
      </c>
      <c r="AR133" s="125" t="e">
        <f t="shared" si="11"/>
        <v>#DIV/0!</v>
      </c>
    </row>
    <row r="134" spans="1:44" x14ac:dyDescent="0.25">
      <c r="A134" s="10">
        <v>133</v>
      </c>
      <c r="B134" s="11">
        <f>VLOOKUP($A134,Table2[[No]:[Date Student Last Attended Program
(mm/dd/yyyy)]],2,FALSE)</f>
        <v>0</v>
      </c>
      <c r="C134" s="11">
        <f>VLOOKUP($A134,Table2[[No]:[Date Student Last Attended Program
(mm/dd/yyyy)]],4,FALSE)</f>
        <v>0</v>
      </c>
      <c r="D134" s="11">
        <f>VLOOKUP($A134,Table2[[No]:[Date Student Last Attended Program
(mm/dd/yyyy)]],14,FALSE)</f>
        <v>0</v>
      </c>
      <c r="E134" s="207">
        <f>VLOOKUP($A134,Table2[[No]:[Date Student Last Attended Program
(mm/dd/yyyy)]],17,FALSE)</f>
        <v>0</v>
      </c>
      <c r="F134" s="207">
        <f>VLOOKUP($A134,Table2[[No]:[Date Student Last Attended Program
(mm/dd/yyyy)]],18,FALSE)</f>
        <v>0</v>
      </c>
      <c r="G134" s="209">
        <f>VLOOKUP($A134,Table2[[#All],[No]:[Which Group Does Student Participate In?
(optional)]],23,FALSE)</f>
        <v>0</v>
      </c>
      <c r="H134" s="29"/>
      <c r="I134" s="29"/>
      <c r="J134" s="29"/>
      <c r="K134" s="29"/>
      <c r="L134" s="29"/>
      <c r="M134" s="29"/>
      <c r="N134" s="29"/>
      <c r="O134" s="29"/>
      <c r="P134" s="29"/>
      <c r="Q134" s="29"/>
      <c r="R134" s="29"/>
      <c r="S134" s="9"/>
      <c r="T134" s="9"/>
      <c r="U134" s="9"/>
      <c r="V134" s="9"/>
      <c r="W134" s="9"/>
      <c r="X134" s="9"/>
      <c r="Y134" s="9"/>
      <c r="Z134" s="9"/>
      <c r="AA134" s="9"/>
      <c r="AB134" s="9"/>
      <c r="AC134" s="9"/>
      <c r="AD134" s="9"/>
      <c r="AE134" s="9"/>
      <c r="AF134" s="9"/>
      <c r="AG134" s="9"/>
      <c r="AH134" s="9"/>
      <c r="AI134" s="9"/>
      <c r="AJ134" s="9"/>
      <c r="AK134" s="9"/>
      <c r="AL134" s="9"/>
      <c r="AM134" s="11">
        <f t="shared" si="8"/>
        <v>0</v>
      </c>
      <c r="AN134" s="11">
        <f t="shared" si="9"/>
        <v>0</v>
      </c>
      <c r="AO134" s="47" t="e">
        <f t="shared" si="10"/>
        <v>#DIV/0!</v>
      </c>
      <c r="AP134" s="11">
        <f>SUM(VLOOKUP(A134,OCT!$A$2:$AM$301,39,FALSE), VLOOKUP(A134,NOV!$A$2:$AL$301,38,FALSE), VLOOKUP(A134,DEC!$A$2:$AM$301,39,FALSE))</f>
        <v>0</v>
      </c>
      <c r="AQ134" s="11">
        <f>SUM(VLOOKUP(A134,OCT!$A$2:$AN$301,40,FALSE), VLOOKUP(A134,NOV!$A$2:$AM$301,39,FALSE), VLOOKUP(A134,DEC!$A$2:$AN$301,40,FALSE))</f>
        <v>0</v>
      </c>
      <c r="AR134" s="125" t="e">
        <f t="shared" si="11"/>
        <v>#DIV/0!</v>
      </c>
    </row>
    <row r="135" spans="1:44" x14ac:dyDescent="0.25">
      <c r="A135" s="10">
        <v>134</v>
      </c>
      <c r="B135" s="11">
        <f>VLOOKUP($A135,Table2[[No]:[Date Student Last Attended Program
(mm/dd/yyyy)]],2,FALSE)</f>
        <v>0</v>
      </c>
      <c r="C135" s="11">
        <f>VLOOKUP($A135,Table2[[No]:[Date Student Last Attended Program
(mm/dd/yyyy)]],4,FALSE)</f>
        <v>0</v>
      </c>
      <c r="D135" s="11">
        <f>VLOOKUP($A135,Table2[[No]:[Date Student Last Attended Program
(mm/dd/yyyy)]],14,FALSE)</f>
        <v>0</v>
      </c>
      <c r="E135" s="207">
        <f>VLOOKUP($A135,Table2[[No]:[Date Student Last Attended Program
(mm/dd/yyyy)]],17,FALSE)</f>
        <v>0</v>
      </c>
      <c r="F135" s="207">
        <f>VLOOKUP($A135,Table2[[No]:[Date Student Last Attended Program
(mm/dd/yyyy)]],18,FALSE)</f>
        <v>0</v>
      </c>
      <c r="G135" s="209">
        <f>VLOOKUP($A135,Table2[[#All],[No]:[Which Group Does Student Participate In?
(optional)]],23,FALSE)</f>
        <v>0</v>
      </c>
      <c r="H135" s="29"/>
      <c r="I135" s="29"/>
      <c r="J135" s="29"/>
      <c r="K135" s="29"/>
      <c r="L135" s="29"/>
      <c r="M135" s="29"/>
      <c r="N135" s="29"/>
      <c r="O135" s="29"/>
      <c r="P135" s="29"/>
      <c r="Q135" s="29"/>
      <c r="R135" s="29"/>
      <c r="S135" s="9"/>
      <c r="T135" s="9"/>
      <c r="U135" s="9"/>
      <c r="V135" s="9"/>
      <c r="W135" s="9"/>
      <c r="X135" s="9"/>
      <c r="Y135" s="9"/>
      <c r="Z135" s="9"/>
      <c r="AA135" s="9"/>
      <c r="AB135" s="9"/>
      <c r="AC135" s="9"/>
      <c r="AD135" s="9"/>
      <c r="AE135" s="9"/>
      <c r="AF135" s="9"/>
      <c r="AG135" s="9"/>
      <c r="AH135" s="9"/>
      <c r="AI135" s="9"/>
      <c r="AJ135" s="9"/>
      <c r="AK135" s="9"/>
      <c r="AL135" s="9"/>
      <c r="AM135" s="11">
        <f t="shared" si="8"/>
        <v>0</v>
      </c>
      <c r="AN135" s="11">
        <f t="shared" si="9"/>
        <v>0</v>
      </c>
      <c r="AO135" s="47" t="e">
        <f t="shared" si="10"/>
        <v>#DIV/0!</v>
      </c>
      <c r="AP135" s="11">
        <f>SUM(VLOOKUP(A135,OCT!$A$2:$AM$301,39,FALSE), VLOOKUP(A135,NOV!$A$2:$AL$301,38,FALSE), VLOOKUP(A135,DEC!$A$2:$AM$301,39,FALSE))</f>
        <v>0</v>
      </c>
      <c r="AQ135" s="11">
        <f>SUM(VLOOKUP(A135,OCT!$A$2:$AN$301,40,FALSE), VLOOKUP(A135,NOV!$A$2:$AM$301,39,FALSE), VLOOKUP(A135,DEC!$A$2:$AN$301,40,FALSE))</f>
        <v>0</v>
      </c>
      <c r="AR135" s="125" t="e">
        <f t="shared" si="11"/>
        <v>#DIV/0!</v>
      </c>
    </row>
    <row r="136" spans="1:44" x14ac:dyDescent="0.25">
      <c r="A136" s="10">
        <v>135</v>
      </c>
      <c r="B136" s="11">
        <f>VLOOKUP($A136,Table2[[No]:[Date Student Last Attended Program
(mm/dd/yyyy)]],2,FALSE)</f>
        <v>0</v>
      </c>
      <c r="C136" s="11">
        <f>VLOOKUP($A136,Table2[[No]:[Date Student Last Attended Program
(mm/dd/yyyy)]],4,FALSE)</f>
        <v>0</v>
      </c>
      <c r="D136" s="11">
        <f>VLOOKUP($A136,Table2[[No]:[Date Student Last Attended Program
(mm/dd/yyyy)]],14,FALSE)</f>
        <v>0</v>
      </c>
      <c r="E136" s="207">
        <f>VLOOKUP($A136,Table2[[No]:[Date Student Last Attended Program
(mm/dd/yyyy)]],17,FALSE)</f>
        <v>0</v>
      </c>
      <c r="F136" s="207">
        <f>VLOOKUP($A136,Table2[[No]:[Date Student Last Attended Program
(mm/dd/yyyy)]],18,FALSE)</f>
        <v>0</v>
      </c>
      <c r="G136" s="209">
        <f>VLOOKUP($A136,Table2[[#All],[No]:[Which Group Does Student Participate In?
(optional)]],23,FALSE)</f>
        <v>0</v>
      </c>
      <c r="H136" s="29"/>
      <c r="I136" s="29"/>
      <c r="J136" s="29"/>
      <c r="K136" s="29"/>
      <c r="L136" s="29"/>
      <c r="M136" s="29"/>
      <c r="N136" s="29"/>
      <c r="O136" s="29"/>
      <c r="P136" s="29"/>
      <c r="Q136" s="29"/>
      <c r="R136" s="29"/>
      <c r="S136" s="9"/>
      <c r="T136" s="9"/>
      <c r="U136" s="9"/>
      <c r="V136" s="9"/>
      <c r="W136" s="9"/>
      <c r="X136" s="9"/>
      <c r="Y136" s="9"/>
      <c r="Z136" s="9"/>
      <c r="AA136" s="9"/>
      <c r="AB136" s="9"/>
      <c r="AC136" s="9"/>
      <c r="AD136" s="9"/>
      <c r="AE136" s="9"/>
      <c r="AF136" s="9"/>
      <c r="AG136" s="9"/>
      <c r="AH136" s="9"/>
      <c r="AI136" s="9"/>
      <c r="AJ136" s="9"/>
      <c r="AK136" s="9"/>
      <c r="AL136" s="9"/>
      <c r="AM136" s="11">
        <f t="shared" si="8"/>
        <v>0</v>
      </c>
      <c r="AN136" s="11">
        <f t="shared" si="9"/>
        <v>0</v>
      </c>
      <c r="AO136" s="47" t="e">
        <f t="shared" si="10"/>
        <v>#DIV/0!</v>
      </c>
      <c r="AP136" s="11">
        <f>SUM(VLOOKUP(A136,OCT!$A$2:$AM$301,39,FALSE), VLOOKUP(A136,NOV!$A$2:$AL$301,38,FALSE), VLOOKUP(A136,DEC!$A$2:$AM$301,39,FALSE))</f>
        <v>0</v>
      </c>
      <c r="AQ136" s="11">
        <f>SUM(VLOOKUP(A136,OCT!$A$2:$AN$301,40,FALSE), VLOOKUP(A136,NOV!$A$2:$AM$301,39,FALSE), VLOOKUP(A136,DEC!$A$2:$AN$301,40,FALSE))</f>
        <v>0</v>
      </c>
      <c r="AR136" s="125" t="e">
        <f t="shared" si="11"/>
        <v>#DIV/0!</v>
      </c>
    </row>
    <row r="137" spans="1:44" x14ac:dyDescent="0.25">
      <c r="A137" s="10">
        <v>136</v>
      </c>
      <c r="B137" s="11">
        <f>VLOOKUP($A137,Table2[[No]:[Date Student Last Attended Program
(mm/dd/yyyy)]],2,FALSE)</f>
        <v>0</v>
      </c>
      <c r="C137" s="11">
        <f>VLOOKUP($A137,Table2[[No]:[Date Student Last Attended Program
(mm/dd/yyyy)]],4,FALSE)</f>
        <v>0</v>
      </c>
      <c r="D137" s="11">
        <f>VLOOKUP($A137,Table2[[No]:[Date Student Last Attended Program
(mm/dd/yyyy)]],14,FALSE)</f>
        <v>0</v>
      </c>
      <c r="E137" s="207">
        <f>VLOOKUP($A137,Table2[[No]:[Date Student Last Attended Program
(mm/dd/yyyy)]],17,FALSE)</f>
        <v>0</v>
      </c>
      <c r="F137" s="207">
        <f>VLOOKUP($A137,Table2[[No]:[Date Student Last Attended Program
(mm/dd/yyyy)]],18,FALSE)</f>
        <v>0</v>
      </c>
      <c r="G137" s="209">
        <f>VLOOKUP($A137,Table2[[#All],[No]:[Which Group Does Student Participate In?
(optional)]],23,FALSE)</f>
        <v>0</v>
      </c>
      <c r="H137" s="29"/>
      <c r="I137" s="29"/>
      <c r="J137" s="29"/>
      <c r="K137" s="29"/>
      <c r="L137" s="29"/>
      <c r="M137" s="29"/>
      <c r="N137" s="29"/>
      <c r="O137" s="29"/>
      <c r="P137" s="29"/>
      <c r="Q137" s="29"/>
      <c r="R137" s="29"/>
      <c r="S137" s="9"/>
      <c r="T137" s="9"/>
      <c r="U137" s="9"/>
      <c r="V137" s="9"/>
      <c r="W137" s="9"/>
      <c r="X137" s="9"/>
      <c r="Y137" s="9"/>
      <c r="Z137" s="9"/>
      <c r="AA137" s="9"/>
      <c r="AB137" s="9"/>
      <c r="AC137" s="9"/>
      <c r="AD137" s="9"/>
      <c r="AE137" s="9"/>
      <c r="AF137" s="9"/>
      <c r="AG137" s="9"/>
      <c r="AH137" s="9"/>
      <c r="AI137" s="9"/>
      <c r="AJ137" s="9"/>
      <c r="AK137" s="9"/>
      <c r="AL137" s="9"/>
      <c r="AM137" s="11">
        <f t="shared" si="8"/>
        <v>0</v>
      </c>
      <c r="AN137" s="11">
        <f t="shared" si="9"/>
        <v>0</v>
      </c>
      <c r="AO137" s="47" t="e">
        <f t="shared" si="10"/>
        <v>#DIV/0!</v>
      </c>
      <c r="AP137" s="11">
        <f>SUM(VLOOKUP(A137,OCT!$A$2:$AM$301,39,FALSE), VLOOKUP(A137,NOV!$A$2:$AL$301,38,FALSE), VLOOKUP(A137,DEC!$A$2:$AM$301,39,FALSE))</f>
        <v>0</v>
      </c>
      <c r="AQ137" s="11">
        <f>SUM(VLOOKUP(A137,OCT!$A$2:$AN$301,40,FALSE), VLOOKUP(A137,NOV!$A$2:$AM$301,39,FALSE), VLOOKUP(A137,DEC!$A$2:$AN$301,40,FALSE))</f>
        <v>0</v>
      </c>
      <c r="AR137" s="125" t="e">
        <f t="shared" si="11"/>
        <v>#DIV/0!</v>
      </c>
    </row>
    <row r="138" spans="1:44" x14ac:dyDescent="0.25">
      <c r="A138" s="10">
        <v>137</v>
      </c>
      <c r="B138" s="11">
        <f>VLOOKUP($A138,Table2[[No]:[Date Student Last Attended Program
(mm/dd/yyyy)]],2,FALSE)</f>
        <v>0</v>
      </c>
      <c r="C138" s="11">
        <f>VLOOKUP($A138,Table2[[No]:[Date Student Last Attended Program
(mm/dd/yyyy)]],4,FALSE)</f>
        <v>0</v>
      </c>
      <c r="D138" s="11">
        <f>VLOOKUP($A138,Table2[[No]:[Date Student Last Attended Program
(mm/dd/yyyy)]],14,FALSE)</f>
        <v>0</v>
      </c>
      <c r="E138" s="207">
        <f>VLOOKUP($A138,Table2[[No]:[Date Student Last Attended Program
(mm/dd/yyyy)]],17,FALSE)</f>
        <v>0</v>
      </c>
      <c r="F138" s="207">
        <f>VLOOKUP($A138,Table2[[No]:[Date Student Last Attended Program
(mm/dd/yyyy)]],18,FALSE)</f>
        <v>0</v>
      </c>
      <c r="G138" s="209">
        <f>VLOOKUP($A138,Table2[[#All],[No]:[Which Group Does Student Participate In?
(optional)]],23,FALSE)</f>
        <v>0</v>
      </c>
      <c r="H138" s="29"/>
      <c r="I138" s="29"/>
      <c r="J138" s="29"/>
      <c r="K138" s="29"/>
      <c r="L138" s="29"/>
      <c r="M138" s="29"/>
      <c r="N138" s="29"/>
      <c r="O138" s="29"/>
      <c r="P138" s="29"/>
      <c r="Q138" s="29"/>
      <c r="R138" s="29"/>
      <c r="S138" s="9"/>
      <c r="T138" s="9"/>
      <c r="U138" s="9"/>
      <c r="V138" s="9"/>
      <c r="W138" s="9"/>
      <c r="X138" s="9"/>
      <c r="Y138" s="9"/>
      <c r="Z138" s="9"/>
      <c r="AA138" s="9"/>
      <c r="AB138" s="9"/>
      <c r="AC138" s="9"/>
      <c r="AD138" s="9"/>
      <c r="AE138" s="9"/>
      <c r="AF138" s="9"/>
      <c r="AG138" s="9"/>
      <c r="AH138" s="9"/>
      <c r="AI138" s="9"/>
      <c r="AJ138" s="9"/>
      <c r="AK138" s="9"/>
      <c r="AL138" s="9"/>
      <c r="AM138" s="11">
        <f t="shared" si="8"/>
        <v>0</v>
      </c>
      <c r="AN138" s="11">
        <f t="shared" si="9"/>
        <v>0</v>
      </c>
      <c r="AO138" s="47" t="e">
        <f t="shared" si="10"/>
        <v>#DIV/0!</v>
      </c>
      <c r="AP138" s="11">
        <f>SUM(VLOOKUP(A138,OCT!$A$2:$AM$301,39,FALSE), VLOOKUP(A138,NOV!$A$2:$AL$301,38,FALSE), VLOOKUP(A138,DEC!$A$2:$AM$301,39,FALSE))</f>
        <v>0</v>
      </c>
      <c r="AQ138" s="11">
        <f>SUM(VLOOKUP(A138,OCT!$A$2:$AN$301,40,FALSE), VLOOKUP(A138,NOV!$A$2:$AM$301,39,FALSE), VLOOKUP(A138,DEC!$A$2:$AN$301,40,FALSE))</f>
        <v>0</v>
      </c>
      <c r="AR138" s="125" t="e">
        <f t="shared" si="11"/>
        <v>#DIV/0!</v>
      </c>
    </row>
    <row r="139" spans="1:44" x14ac:dyDescent="0.25">
      <c r="A139" s="10">
        <v>138</v>
      </c>
      <c r="B139" s="11">
        <f>VLOOKUP($A139,Table2[[No]:[Date Student Last Attended Program
(mm/dd/yyyy)]],2,FALSE)</f>
        <v>0</v>
      </c>
      <c r="C139" s="11">
        <f>VLOOKUP($A139,Table2[[No]:[Date Student Last Attended Program
(mm/dd/yyyy)]],4,FALSE)</f>
        <v>0</v>
      </c>
      <c r="D139" s="11">
        <f>VLOOKUP($A139,Table2[[No]:[Date Student Last Attended Program
(mm/dd/yyyy)]],14,FALSE)</f>
        <v>0</v>
      </c>
      <c r="E139" s="207">
        <f>VLOOKUP($A139,Table2[[No]:[Date Student Last Attended Program
(mm/dd/yyyy)]],17,FALSE)</f>
        <v>0</v>
      </c>
      <c r="F139" s="207">
        <f>VLOOKUP($A139,Table2[[No]:[Date Student Last Attended Program
(mm/dd/yyyy)]],18,FALSE)</f>
        <v>0</v>
      </c>
      <c r="G139" s="209">
        <f>VLOOKUP($A139,Table2[[#All],[No]:[Which Group Does Student Participate In?
(optional)]],23,FALSE)</f>
        <v>0</v>
      </c>
      <c r="H139" s="29"/>
      <c r="I139" s="29"/>
      <c r="J139" s="29"/>
      <c r="K139" s="29"/>
      <c r="L139" s="29"/>
      <c r="M139" s="29"/>
      <c r="N139" s="29"/>
      <c r="O139" s="29"/>
      <c r="P139" s="29"/>
      <c r="Q139" s="29"/>
      <c r="R139" s="29"/>
      <c r="S139" s="9"/>
      <c r="T139" s="9"/>
      <c r="U139" s="9"/>
      <c r="V139" s="9"/>
      <c r="W139" s="9"/>
      <c r="X139" s="9"/>
      <c r="Y139" s="9"/>
      <c r="Z139" s="9"/>
      <c r="AA139" s="9"/>
      <c r="AB139" s="9"/>
      <c r="AC139" s="9"/>
      <c r="AD139" s="9"/>
      <c r="AE139" s="9"/>
      <c r="AF139" s="9"/>
      <c r="AG139" s="9"/>
      <c r="AH139" s="9"/>
      <c r="AI139" s="9"/>
      <c r="AJ139" s="9"/>
      <c r="AK139" s="9"/>
      <c r="AL139" s="9"/>
      <c r="AM139" s="11">
        <f t="shared" si="8"/>
        <v>0</v>
      </c>
      <c r="AN139" s="11">
        <f t="shared" si="9"/>
        <v>0</v>
      </c>
      <c r="AO139" s="47" t="e">
        <f t="shared" si="10"/>
        <v>#DIV/0!</v>
      </c>
      <c r="AP139" s="11">
        <f>SUM(VLOOKUP(A139,OCT!$A$2:$AM$301,39,FALSE), VLOOKUP(A139,NOV!$A$2:$AL$301,38,FALSE), VLOOKUP(A139,DEC!$A$2:$AM$301,39,FALSE))</f>
        <v>0</v>
      </c>
      <c r="AQ139" s="11">
        <f>SUM(VLOOKUP(A139,OCT!$A$2:$AN$301,40,FALSE), VLOOKUP(A139,NOV!$A$2:$AM$301,39,FALSE), VLOOKUP(A139,DEC!$A$2:$AN$301,40,FALSE))</f>
        <v>0</v>
      </c>
      <c r="AR139" s="125" t="e">
        <f t="shared" si="11"/>
        <v>#DIV/0!</v>
      </c>
    </row>
    <row r="140" spans="1:44" x14ac:dyDescent="0.25">
      <c r="A140" s="10">
        <v>139</v>
      </c>
      <c r="B140" s="11">
        <f>VLOOKUP($A140,Table2[[No]:[Date Student Last Attended Program
(mm/dd/yyyy)]],2,FALSE)</f>
        <v>0</v>
      </c>
      <c r="C140" s="11">
        <f>VLOOKUP($A140,Table2[[No]:[Date Student Last Attended Program
(mm/dd/yyyy)]],4,FALSE)</f>
        <v>0</v>
      </c>
      <c r="D140" s="11">
        <f>VLOOKUP($A140,Table2[[No]:[Date Student Last Attended Program
(mm/dd/yyyy)]],14,FALSE)</f>
        <v>0</v>
      </c>
      <c r="E140" s="207">
        <f>VLOOKUP($A140,Table2[[No]:[Date Student Last Attended Program
(mm/dd/yyyy)]],17,FALSE)</f>
        <v>0</v>
      </c>
      <c r="F140" s="207">
        <f>VLOOKUP($A140,Table2[[No]:[Date Student Last Attended Program
(mm/dd/yyyy)]],18,FALSE)</f>
        <v>0</v>
      </c>
      <c r="G140" s="209">
        <f>VLOOKUP($A140,Table2[[#All],[No]:[Which Group Does Student Participate In?
(optional)]],23,FALSE)</f>
        <v>0</v>
      </c>
      <c r="H140" s="29"/>
      <c r="I140" s="29"/>
      <c r="J140" s="29"/>
      <c r="K140" s="29"/>
      <c r="L140" s="29"/>
      <c r="M140" s="29"/>
      <c r="N140" s="29"/>
      <c r="O140" s="29"/>
      <c r="P140" s="29"/>
      <c r="Q140" s="29"/>
      <c r="R140" s="29"/>
      <c r="S140" s="9"/>
      <c r="T140" s="9"/>
      <c r="U140" s="9"/>
      <c r="V140" s="9"/>
      <c r="W140" s="9"/>
      <c r="X140" s="9"/>
      <c r="Y140" s="9"/>
      <c r="Z140" s="9"/>
      <c r="AA140" s="9"/>
      <c r="AB140" s="9"/>
      <c r="AC140" s="9"/>
      <c r="AD140" s="9"/>
      <c r="AE140" s="9"/>
      <c r="AF140" s="9"/>
      <c r="AG140" s="9"/>
      <c r="AH140" s="9"/>
      <c r="AI140" s="9"/>
      <c r="AJ140" s="9"/>
      <c r="AK140" s="9"/>
      <c r="AL140" s="9"/>
      <c r="AM140" s="11">
        <f t="shared" si="8"/>
        <v>0</v>
      </c>
      <c r="AN140" s="11">
        <f t="shared" si="9"/>
        <v>0</v>
      </c>
      <c r="AO140" s="47" t="e">
        <f t="shared" si="10"/>
        <v>#DIV/0!</v>
      </c>
      <c r="AP140" s="11">
        <f>SUM(VLOOKUP(A140,OCT!$A$2:$AM$301,39,FALSE), VLOOKUP(A140,NOV!$A$2:$AL$301,38,FALSE), VLOOKUP(A140,DEC!$A$2:$AM$301,39,FALSE))</f>
        <v>0</v>
      </c>
      <c r="AQ140" s="11">
        <f>SUM(VLOOKUP(A140,OCT!$A$2:$AN$301,40,FALSE), VLOOKUP(A140,NOV!$A$2:$AM$301,39,FALSE), VLOOKUP(A140,DEC!$A$2:$AN$301,40,FALSE))</f>
        <v>0</v>
      </c>
      <c r="AR140" s="125" t="e">
        <f t="shared" si="11"/>
        <v>#DIV/0!</v>
      </c>
    </row>
    <row r="141" spans="1:44" x14ac:dyDescent="0.25">
      <c r="A141" s="10">
        <v>140</v>
      </c>
      <c r="B141" s="11">
        <f>VLOOKUP($A141,Table2[[No]:[Date Student Last Attended Program
(mm/dd/yyyy)]],2,FALSE)</f>
        <v>0</v>
      </c>
      <c r="C141" s="11">
        <f>VLOOKUP($A141,Table2[[No]:[Date Student Last Attended Program
(mm/dd/yyyy)]],4,FALSE)</f>
        <v>0</v>
      </c>
      <c r="D141" s="11">
        <f>VLOOKUP($A141,Table2[[No]:[Date Student Last Attended Program
(mm/dd/yyyy)]],14,FALSE)</f>
        <v>0</v>
      </c>
      <c r="E141" s="207">
        <f>VLOOKUP($A141,Table2[[No]:[Date Student Last Attended Program
(mm/dd/yyyy)]],17,FALSE)</f>
        <v>0</v>
      </c>
      <c r="F141" s="207">
        <f>VLOOKUP($A141,Table2[[No]:[Date Student Last Attended Program
(mm/dd/yyyy)]],18,FALSE)</f>
        <v>0</v>
      </c>
      <c r="G141" s="209">
        <f>VLOOKUP($A141,Table2[[#All],[No]:[Which Group Does Student Participate In?
(optional)]],23,FALSE)</f>
        <v>0</v>
      </c>
      <c r="H141" s="29"/>
      <c r="I141" s="29"/>
      <c r="J141" s="29"/>
      <c r="K141" s="29"/>
      <c r="L141" s="29"/>
      <c r="M141" s="29"/>
      <c r="N141" s="29"/>
      <c r="O141" s="29"/>
      <c r="P141" s="29"/>
      <c r="Q141" s="29"/>
      <c r="R141" s="29"/>
      <c r="S141" s="9"/>
      <c r="T141" s="9"/>
      <c r="U141" s="9"/>
      <c r="V141" s="9"/>
      <c r="W141" s="9"/>
      <c r="X141" s="9"/>
      <c r="Y141" s="9"/>
      <c r="Z141" s="9"/>
      <c r="AA141" s="9"/>
      <c r="AB141" s="9"/>
      <c r="AC141" s="9"/>
      <c r="AD141" s="9"/>
      <c r="AE141" s="9"/>
      <c r="AF141" s="9"/>
      <c r="AG141" s="9"/>
      <c r="AH141" s="9"/>
      <c r="AI141" s="9"/>
      <c r="AJ141" s="9"/>
      <c r="AK141" s="9"/>
      <c r="AL141" s="9"/>
      <c r="AM141" s="11">
        <f t="shared" si="8"/>
        <v>0</v>
      </c>
      <c r="AN141" s="11">
        <f t="shared" si="9"/>
        <v>0</v>
      </c>
      <c r="AO141" s="47" t="e">
        <f t="shared" si="10"/>
        <v>#DIV/0!</v>
      </c>
      <c r="AP141" s="11">
        <f>SUM(VLOOKUP(A141,OCT!$A$2:$AM$301,39,FALSE), VLOOKUP(A141,NOV!$A$2:$AL$301,38,FALSE), VLOOKUP(A141,DEC!$A$2:$AM$301,39,FALSE))</f>
        <v>0</v>
      </c>
      <c r="AQ141" s="11">
        <f>SUM(VLOOKUP(A141,OCT!$A$2:$AN$301,40,FALSE), VLOOKUP(A141,NOV!$A$2:$AM$301,39,FALSE), VLOOKUP(A141,DEC!$A$2:$AN$301,40,FALSE))</f>
        <v>0</v>
      </c>
      <c r="AR141" s="125" t="e">
        <f t="shared" si="11"/>
        <v>#DIV/0!</v>
      </c>
    </row>
    <row r="142" spans="1:44" x14ac:dyDescent="0.25">
      <c r="A142" s="10">
        <v>141</v>
      </c>
      <c r="B142" s="11">
        <f>VLOOKUP($A142,Table2[[No]:[Date Student Last Attended Program
(mm/dd/yyyy)]],2,FALSE)</f>
        <v>0</v>
      </c>
      <c r="C142" s="11">
        <f>VLOOKUP($A142,Table2[[No]:[Date Student Last Attended Program
(mm/dd/yyyy)]],4,FALSE)</f>
        <v>0</v>
      </c>
      <c r="D142" s="11">
        <f>VLOOKUP($A142,Table2[[No]:[Date Student Last Attended Program
(mm/dd/yyyy)]],14,FALSE)</f>
        <v>0</v>
      </c>
      <c r="E142" s="207">
        <f>VLOOKUP($A142,Table2[[No]:[Date Student Last Attended Program
(mm/dd/yyyy)]],17,FALSE)</f>
        <v>0</v>
      </c>
      <c r="F142" s="207">
        <f>VLOOKUP($A142,Table2[[No]:[Date Student Last Attended Program
(mm/dd/yyyy)]],18,FALSE)</f>
        <v>0</v>
      </c>
      <c r="G142" s="209">
        <f>VLOOKUP($A142,Table2[[#All],[No]:[Which Group Does Student Participate In?
(optional)]],23,FALSE)</f>
        <v>0</v>
      </c>
      <c r="H142" s="29"/>
      <c r="I142" s="29"/>
      <c r="J142" s="29"/>
      <c r="K142" s="29"/>
      <c r="L142" s="29"/>
      <c r="M142" s="29"/>
      <c r="N142" s="29"/>
      <c r="O142" s="29"/>
      <c r="P142" s="29"/>
      <c r="Q142" s="29"/>
      <c r="R142" s="29"/>
      <c r="S142" s="9"/>
      <c r="T142" s="9"/>
      <c r="U142" s="9"/>
      <c r="V142" s="9"/>
      <c r="W142" s="9"/>
      <c r="X142" s="9"/>
      <c r="Y142" s="9"/>
      <c r="Z142" s="9"/>
      <c r="AA142" s="9"/>
      <c r="AB142" s="9"/>
      <c r="AC142" s="9"/>
      <c r="AD142" s="9"/>
      <c r="AE142" s="9"/>
      <c r="AF142" s="9"/>
      <c r="AG142" s="9"/>
      <c r="AH142" s="9"/>
      <c r="AI142" s="9"/>
      <c r="AJ142" s="9"/>
      <c r="AK142" s="9"/>
      <c r="AL142" s="9"/>
      <c r="AM142" s="11">
        <f t="shared" si="8"/>
        <v>0</v>
      </c>
      <c r="AN142" s="11">
        <f t="shared" si="9"/>
        <v>0</v>
      </c>
      <c r="AO142" s="47" t="e">
        <f t="shared" si="10"/>
        <v>#DIV/0!</v>
      </c>
      <c r="AP142" s="11">
        <f>SUM(VLOOKUP(A142,OCT!$A$2:$AM$301,39,FALSE), VLOOKUP(A142,NOV!$A$2:$AL$301,38,FALSE), VLOOKUP(A142,DEC!$A$2:$AM$301,39,FALSE))</f>
        <v>0</v>
      </c>
      <c r="AQ142" s="11">
        <f>SUM(VLOOKUP(A142,OCT!$A$2:$AN$301,40,FALSE), VLOOKUP(A142,NOV!$A$2:$AM$301,39,FALSE), VLOOKUP(A142,DEC!$A$2:$AN$301,40,FALSE))</f>
        <v>0</v>
      </c>
      <c r="AR142" s="125" t="e">
        <f t="shared" si="11"/>
        <v>#DIV/0!</v>
      </c>
    </row>
    <row r="143" spans="1:44" x14ac:dyDescent="0.25">
      <c r="A143" s="10">
        <v>142</v>
      </c>
      <c r="B143" s="11">
        <f>VLOOKUP($A143,Table2[[No]:[Date Student Last Attended Program
(mm/dd/yyyy)]],2,FALSE)</f>
        <v>0</v>
      </c>
      <c r="C143" s="11">
        <f>VLOOKUP($A143,Table2[[No]:[Date Student Last Attended Program
(mm/dd/yyyy)]],4,FALSE)</f>
        <v>0</v>
      </c>
      <c r="D143" s="11">
        <f>VLOOKUP($A143,Table2[[No]:[Date Student Last Attended Program
(mm/dd/yyyy)]],14,FALSE)</f>
        <v>0</v>
      </c>
      <c r="E143" s="207">
        <f>VLOOKUP($A143,Table2[[No]:[Date Student Last Attended Program
(mm/dd/yyyy)]],17,FALSE)</f>
        <v>0</v>
      </c>
      <c r="F143" s="207">
        <f>VLOOKUP($A143,Table2[[No]:[Date Student Last Attended Program
(mm/dd/yyyy)]],18,FALSE)</f>
        <v>0</v>
      </c>
      <c r="G143" s="209">
        <f>VLOOKUP($A143,Table2[[#All],[No]:[Which Group Does Student Participate In?
(optional)]],23,FALSE)</f>
        <v>0</v>
      </c>
      <c r="H143" s="29"/>
      <c r="I143" s="29"/>
      <c r="J143" s="29"/>
      <c r="K143" s="29"/>
      <c r="L143" s="29"/>
      <c r="M143" s="29"/>
      <c r="N143" s="29"/>
      <c r="O143" s="29"/>
      <c r="P143" s="29"/>
      <c r="Q143" s="29"/>
      <c r="R143" s="29"/>
      <c r="S143" s="9"/>
      <c r="T143" s="9"/>
      <c r="U143" s="9"/>
      <c r="V143" s="9"/>
      <c r="W143" s="9"/>
      <c r="X143" s="9"/>
      <c r="Y143" s="9"/>
      <c r="Z143" s="9"/>
      <c r="AA143" s="9"/>
      <c r="AB143" s="9"/>
      <c r="AC143" s="9"/>
      <c r="AD143" s="9"/>
      <c r="AE143" s="9"/>
      <c r="AF143" s="9"/>
      <c r="AG143" s="9"/>
      <c r="AH143" s="9"/>
      <c r="AI143" s="9"/>
      <c r="AJ143" s="9"/>
      <c r="AK143" s="9"/>
      <c r="AL143" s="9"/>
      <c r="AM143" s="11">
        <f t="shared" si="8"/>
        <v>0</v>
      </c>
      <c r="AN143" s="11">
        <f t="shared" si="9"/>
        <v>0</v>
      </c>
      <c r="AO143" s="47" t="e">
        <f t="shared" si="10"/>
        <v>#DIV/0!</v>
      </c>
      <c r="AP143" s="11">
        <f>SUM(VLOOKUP(A143,OCT!$A$2:$AM$301,39,FALSE), VLOOKUP(A143,NOV!$A$2:$AL$301,38,FALSE), VLOOKUP(A143,DEC!$A$2:$AM$301,39,FALSE))</f>
        <v>0</v>
      </c>
      <c r="AQ143" s="11">
        <f>SUM(VLOOKUP(A143,OCT!$A$2:$AN$301,40,FALSE), VLOOKUP(A143,NOV!$A$2:$AM$301,39,FALSE), VLOOKUP(A143,DEC!$A$2:$AN$301,40,FALSE))</f>
        <v>0</v>
      </c>
      <c r="AR143" s="125" t="e">
        <f t="shared" si="11"/>
        <v>#DIV/0!</v>
      </c>
    </row>
    <row r="144" spans="1:44" x14ac:dyDescent="0.25">
      <c r="A144" s="10">
        <v>143</v>
      </c>
      <c r="B144" s="11">
        <f>VLOOKUP($A144,Table2[[No]:[Date Student Last Attended Program
(mm/dd/yyyy)]],2,FALSE)</f>
        <v>0</v>
      </c>
      <c r="C144" s="11">
        <f>VLOOKUP($A144,Table2[[No]:[Date Student Last Attended Program
(mm/dd/yyyy)]],4,FALSE)</f>
        <v>0</v>
      </c>
      <c r="D144" s="11">
        <f>VLOOKUP($A144,Table2[[No]:[Date Student Last Attended Program
(mm/dd/yyyy)]],14,FALSE)</f>
        <v>0</v>
      </c>
      <c r="E144" s="207">
        <f>VLOOKUP($A144,Table2[[No]:[Date Student Last Attended Program
(mm/dd/yyyy)]],17,FALSE)</f>
        <v>0</v>
      </c>
      <c r="F144" s="207">
        <f>VLOOKUP($A144,Table2[[No]:[Date Student Last Attended Program
(mm/dd/yyyy)]],18,FALSE)</f>
        <v>0</v>
      </c>
      <c r="G144" s="209">
        <f>VLOOKUP($A144,Table2[[#All],[No]:[Which Group Does Student Participate In?
(optional)]],23,FALSE)</f>
        <v>0</v>
      </c>
      <c r="H144" s="29"/>
      <c r="I144" s="29"/>
      <c r="J144" s="29"/>
      <c r="K144" s="29"/>
      <c r="L144" s="29"/>
      <c r="M144" s="29"/>
      <c r="N144" s="29"/>
      <c r="O144" s="29"/>
      <c r="P144" s="29"/>
      <c r="Q144" s="29"/>
      <c r="R144" s="29"/>
      <c r="S144" s="9"/>
      <c r="T144" s="9"/>
      <c r="U144" s="9"/>
      <c r="V144" s="9"/>
      <c r="W144" s="9"/>
      <c r="X144" s="9"/>
      <c r="Y144" s="9"/>
      <c r="Z144" s="9"/>
      <c r="AA144" s="9"/>
      <c r="AB144" s="9"/>
      <c r="AC144" s="9"/>
      <c r="AD144" s="9"/>
      <c r="AE144" s="9"/>
      <c r="AF144" s="9"/>
      <c r="AG144" s="9"/>
      <c r="AH144" s="9"/>
      <c r="AI144" s="9"/>
      <c r="AJ144" s="9"/>
      <c r="AK144" s="9"/>
      <c r="AL144" s="9"/>
      <c r="AM144" s="11">
        <f t="shared" si="8"/>
        <v>0</v>
      </c>
      <c r="AN144" s="11">
        <f t="shared" si="9"/>
        <v>0</v>
      </c>
      <c r="AO144" s="47" t="e">
        <f t="shared" si="10"/>
        <v>#DIV/0!</v>
      </c>
      <c r="AP144" s="11">
        <f>SUM(VLOOKUP(A144,OCT!$A$2:$AM$301,39,FALSE), VLOOKUP(A144,NOV!$A$2:$AL$301,38,FALSE), VLOOKUP(A144,DEC!$A$2:$AM$301,39,FALSE))</f>
        <v>0</v>
      </c>
      <c r="AQ144" s="11">
        <f>SUM(VLOOKUP(A144,OCT!$A$2:$AN$301,40,FALSE), VLOOKUP(A144,NOV!$A$2:$AM$301,39,FALSE), VLOOKUP(A144,DEC!$A$2:$AN$301,40,FALSE))</f>
        <v>0</v>
      </c>
      <c r="AR144" s="125" t="e">
        <f t="shared" si="11"/>
        <v>#DIV/0!</v>
      </c>
    </row>
    <row r="145" spans="1:44" x14ac:dyDescent="0.25">
      <c r="A145" s="10">
        <v>144</v>
      </c>
      <c r="B145" s="11">
        <f>VLOOKUP($A145,Table2[[No]:[Date Student Last Attended Program
(mm/dd/yyyy)]],2,FALSE)</f>
        <v>0</v>
      </c>
      <c r="C145" s="11">
        <f>VLOOKUP($A145,Table2[[No]:[Date Student Last Attended Program
(mm/dd/yyyy)]],4,FALSE)</f>
        <v>0</v>
      </c>
      <c r="D145" s="11">
        <f>VLOOKUP($A145,Table2[[No]:[Date Student Last Attended Program
(mm/dd/yyyy)]],14,FALSE)</f>
        <v>0</v>
      </c>
      <c r="E145" s="207">
        <f>VLOOKUP($A145,Table2[[No]:[Date Student Last Attended Program
(mm/dd/yyyy)]],17,FALSE)</f>
        <v>0</v>
      </c>
      <c r="F145" s="207">
        <f>VLOOKUP($A145,Table2[[No]:[Date Student Last Attended Program
(mm/dd/yyyy)]],18,FALSE)</f>
        <v>0</v>
      </c>
      <c r="G145" s="209">
        <f>VLOOKUP($A145,Table2[[#All],[No]:[Which Group Does Student Participate In?
(optional)]],23,FALSE)</f>
        <v>0</v>
      </c>
      <c r="H145" s="29"/>
      <c r="I145" s="29"/>
      <c r="J145" s="29"/>
      <c r="K145" s="29"/>
      <c r="L145" s="29"/>
      <c r="M145" s="29"/>
      <c r="N145" s="29"/>
      <c r="O145" s="29"/>
      <c r="P145" s="29"/>
      <c r="Q145" s="29"/>
      <c r="R145" s="29"/>
      <c r="S145" s="9"/>
      <c r="T145" s="9"/>
      <c r="U145" s="9"/>
      <c r="V145" s="9"/>
      <c r="W145" s="9"/>
      <c r="X145" s="9"/>
      <c r="Y145" s="9"/>
      <c r="Z145" s="9"/>
      <c r="AA145" s="9"/>
      <c r="AB145" s="9"/>
      <c r="AC145" s="9"/>
      <c r="AD145" s="9"/>
      <c r="AE145" s="9"/>
      <c r="AF145" s="9"/>
      <c r="AG145" s="9"/>
      <c r="AH145" s="9"/>
      <c r="AI145" s="9"/>
      <c r="AJ145" s="9"/>
      <c r="AK145" s="9"/>
      <c r="AL145" s="9"/>
      <c r="AM145" s="11">
        <f t="shared" si="8"/>
        <v>0</v>
      </c>
      <c r="AN145" s="11">
        <f t="shared" si="9"/>
        <v>0</v>
      </c>
      <c r="AO145" s="47" t="e">
        <f t="shared" si="10"/>
        <v>#DIV/0!</v>
      </c>
      <c r="AP145" s="11">
        <f>SUM(VLOOKUP(A145,OCT!$A$2:$AM$301,39,FALSE), VLOOKUP(A145,NOV!$A$2:$AL$301,38,FALSE), VLOOKUP(A145,DEC!$A$2:$AM$301,39,FALSE))</f>
        <v>0</v>
      </c>
      <c r="AQ145" s="11">
        <f>SUM(VLOOKUP(A145,OCT!$A$2:$AN$301,40,FALSE), VLOOKUP(A145,NOV!$A$2:$AM$301,39,FALSE), VLOOKUP(A145,DEC!$A$2:$AN$301,40,FALSE))</f>
        <v>0</v>
      </c>
      <c r="AR145" s="125" t="e">
        <f t="shared" si="11"/>
        <v>#DIV/0!</v>
      </c>
    </row>
    <row r="146" spans="1:44" x14ac:dyDescent="0.25">
      <c r="A146" s="10">
        <v>145</v>
      </c>
      <c r="B146" s="11">
        <f>VLOOKUP($A146,Table2[[No]:[Date Student Last Attended Program
(mm/dd/yyyy)]],2,FALSE)</f>
        <v>0</v>
      </c>
      <c r="C146" s="11">
        <f>VLOOKUP($A146,Table2[[No]:[Date Student Last Attended Program
(mm/dd/yyyy)]],4,FALSE)</f>
        <v>0</v>
      </c>
      <c r="D146" s="11">
        <f>VLOOKUP($A146,Table2[[No]:[Date Student Last Attended Program
(mm/dd/yyyy)]],14,FALSE)</f>
        <v>0</v>
      </c>
      <c r="E146" s="207">
        <f>VLOOKUP($A146,Table2[[No]:[Date Student Last Attended Program
(mm/dd/yyyy)]],17,FALSE)</f>
        <v>0</v>
      </c>
      <c r="F146" s="207">
        <f>VLOOKUP($A146,Table2[[No]:[Date Student Last Attended Program
(mm/dd/yyyy)]],18,FALSE)</f>
        <v>0</v>
      </c>
      <c r="G146" s="209">
        <f>VLOOKUP($A146,Table2[[#All],[No]:[Which Group Does Student Participate In?
(optional)]],23,FALSE)</f>
        <v>0</v>
      </c>
      <c r="H146" s="29"/>
      <c r="I146" s="29"/>
      <c r="J146" s="29"/>
      <c r="K146" s="29"/>
      <c r="L146" s="29"/>
      <c r="M146" s="29"/>
      <c r="N146" s="29"/>
      <c r="O146" s="29"/>
      <c r="P146" s="29"/>
      <c r="Q146" s="29"/>
      <c r="R146" s="29"/>
      <c r="S146" s="9"/>
      <c r="T146" s="9"/>
      <c r="U146" s="9"/>
      <c r="V146" s="9"/>
      <c r="W146" s="9"/>
      <c r="X146" s="9"/>
      <c r="Y146" s="9"/>
      <c r="Z146" s="9"/>
      <c r="AA146" s="9"/>
      <c r="AB146" s="9"/>
      <c r="AC146" s="9"/>
      <c r="AD146" s="9"/>
      <c r="AE146" s="9"/>
      <c r="AF146" s="9"/>
      <c r="AG146" s="9"/>
      <c r="AH146" s="9"/>
      <c r="AI146" s="9"/>
      <c r="AJ146" s="9"/>
      <c r="AK146" s="9"/>
      <c r="AL146" s="9"/>
      <c r="AM146" s="11">
        <f t="shared" si="8"/>
        <v>0</v>
      </c>
      <c r="AN146" s="11">
        <f t="shared" si="9"/>
        <v>0</v>
      </c>
      <c r="AO146" s="47" t="e">
        <f t="shared" si="10"/>
        <v>#DIV/0!</v>
      </c>
      <c r="AP146" s="11">
        <f>SUM(VLOOKUP(A146,OCT!$A$2:$AM$301,39,FALSE), VLOOKUP(A146,NOV!$A$2:$AL$301,38,FALSE), VLOOKUP(A146,DEC!$A$2:$AM$301,39,FALSE))</f>
        <v>0</v>
      </c>
      <c r="AQ146" s="11">
        <f>SUM(VLOOKUP(A146,OCT!$A$2:$AN$301,40,FALSE), VLOOKUP(A146,NOV!$A$2:$AM$301,39,FALSE), VLOOKUP(A146,DEC!$A$2:$AN$301,40,FALSE))</f>
        <v>0</v>
      </c>
      <c r="AR146" s="125" t="e">
        <f t="shared" si="11"/>
        <v>#DIV/0!</v>
      </c>
    </row>
    <row r="147" spans="1:44" x14ac:dyDescent="0.25">
      <c r="A147" s="10">
        <v>146</v>
      </c>
      <c r="B147" s="11">
        <f>VLOOKUP($A147,Table2[[No]:[Date Student Last Attended Program
(mm/dd/yyyy)]],2,FALSE)</f>
        <v>0</v>
      </c>
      <c r="C147" s="11">
        <f>VLOOKUP($A147,Table2[[No]:[Date Student Last Attended Program
(mm/dd/yyyy)]],4,FALSE)</f>
        <v>0</v>
      </c>
      <c r="D147" s="11">
        <f>VLOOKUP($A147,Table2[[No]:[Date Student Last Attended Program
(mm/dd/yyyy)]],14,FALSE)</f>
        <v>0</v>
      </c>
      <c r="E147" s="207">
        <f>VLOOKUP($A147,Table2[[No]:[Date Student Last Attended Program
(mm/dd/yyyy)]],17,FALSE)</f>
        <v>0</v>
      </c>
      <c r="F147" s="207">
        <f>VLOOKUP($A147,Table2[[No]:[Date Student Last Attended Program
(mm/dd/yyyy)]],18,FALSE)</f>
        <v>0</v>
      </c>
      <c r="G147" s="209">
        <f>VLOOKUP($A147,Table2[[#All],[No]:[Which Group Does Student Participate In?
(optional)]],23,FALSE)</f>
        <v>0</v>
      </c>
      <c r="H147" s="29"/>
      <c r="I147" s="29"/>
      <c r="J147" s="29"/>
      <c r="K147" s="29"/>
      <c r="L147" s="29"/>
      <c r="M147" s="29"/>
      <c r="N147" s="29"/>
      <c r="O147" s="29"/>
      <c r="P147" s="29"/>
      <c r="Q147" s="29"/>
      <c r="R147" s="29"/>
      <c r="S147" s="9"/>
      <c r="T147" s="9"/>
      <c r="U147" s="9"/>
      <c r="V147" s="9"/>
      <c r="W147" s="9"/>
      <c r="X147" s="9"/>
      <c r="Y147" s="9"/>
      <c r="Z147" s="9"/>
      <c r="AA147" s="9"/>
      <c r="AB147" s="9"/>
      <c r="AC147" s="9"/>
      <c r="AD147" s="9"/>
      <c r="AE147" s="9"/>
      <c r="AF147" s="9"/>
      <c r="AG147" s="9"/>
      <c r="AH147" s="9"/>
      <c r="AI147" s="9"/>
      <c r="AJ147" s="9"/>
      <c r="AK147" s="9"/>
      <c r="AL147" s="9"/>
      <c r="AM147" s="11">
        <f t="shared" si="8"/>
        <v>0</v>
      </c>
      <c r="AN147" s="11">
        <f t="shared" si="9"/>
        <v>0</v>
      </c>
      <c r="AO147" s="47" t="e">
        <f t="shared" si="10"/>
        <v>#DIV/0!</v>
      </c>
      <c r="AP147" s="11">
        <f>SUM(VLOOKUP(A147,OCT!$A$2:$AM$301,39,FALSE), VLOOKUP(A147,NOV!$A$2:$AL$301,38,FALSE), VLOOKUP(A147,DEC!$A$2:$AM$301,39,FALSE))</f>
        <v>0</v>
      </c>
      <c r="AQ147" s="11">
        <f>SUM(VLOOKUP(A147,OCT!$A$2:$AN$301,40,FALSE), VLOOKUP(A147,NOV!$A$2:$AM$301,39,FALSE), VLOOKUP(A147,DEC!$A$2:$AN$301,40,FALSE))</f>
        <v>0</v>
      </c>
      <c r="AR147" s="125" t="e">
        <f t="shared" si="11"/>
        <v>#DIV/0!</v>
      </c>
    </row>
    <row r="148" spans="1:44" x14ac:dyDescent="0.25">
      <c r="A148" s="10">
        <v>147</v>
      </c>
      <c r="B148" s="11">
        <f>VLOOKUP($A148,Table2[[No]:[Date Student Last Attended Program
(mm/dd/yyyy)]],2,FALSE)</f>
        <v>0</v>
      </c>
      <c r="C148" s="11">
        <f>VLOOKUP($A148,Table2[[No]:[Date Student Last Attended Program
(mm/dd/yyyy)]],4,FALSE)</f>
        <v>0</v>
      </c>
      <c r="D148" s="11">
        <f>VLOOKUP($A148,Table2[[No]:[Date Student Last Attended Program
(mm/dd/yyyy)]],14,FALSE)</f>
        <v>0</v>
      </c>
      <c r="E148" s="207">
        <f>VLOOKUP($A148,Table2[[No]:[Date Student Last Attended Program
(mm/dd/yyyy)]],17,FALSE)</f>
        <v>0</v>
      </c>
      <c r="F148" s="207">
        <f>VLOOKUP($A148,Table2[[No]:[Date Student Last Attended Program
(mm/dd/yyyy)]],18,FALSE)</f>
        <v>0</v>
      </c>
      <c r="G148" s="209">
        <f>VLOOKUP($A148,Table2[[#All],[No]:[Which Group Does Student Participate In?
(optional)]],23,FALSE)</f>
        <v>0</v>
      </c>
      <c r="H148" s="29"/>
      <c r="I148" s="29"/>
      <c r="J148" s="29"/>
      <c r="K148" s="29"/>
      <c r="L148" s="29"/>
      <c r="M148" s="29"/>
      <c r="N148" s="29"/>
      <c r="O148" s="29"/>
      <c r="P148" s="29"/>
      <c r="Q148" s="29"/>
      <c r="R148" s="29"/>
      <c r="S148" s="9"/>
      <c r="T148" s="9"/>
      <c r="U148" s="9"/>
      <c r="V148" s="9"/>
      <c r="W148" s="9"/>
      <c r="X148" s="9"/>
      <c r="Y148" s="9"/>
      <c r="Z148" s="9"/>
      <c r="AA148" s="9"/>
      <c r="AB148" s="9"/>
      <c r="AC148" s="9"/>
      <c r="AD148" s="9"/>
      <c r="AE148" s="9"/>
      <c r="AF148" s="9"/>
      <c r="AG148" s="9"/>
      <c r="AH148" s="9"/>
      <c r="AI148" s="9"/>
      <c r="AJ148" s="9"/>
      <c r="AK148" s="9"/>
      <c r="AL148" s="9"/>
      <c r="AM148" s="11">
        <f t="shared" si="8"/>
        <v>0</v>
      </c>
      <c r="AN148" s="11">
        <f t="shared" si="9"/>
        <v>0</v>
      </c>
      <c r="AO148" s="47" t="e">
        <f t="shared" si="10"/>
        <v>#DIV/0!</v>
      </c>
      <c r="AP148" s="11">
        <f>SUM(VLOOKUP(A148,OCT!$A$2:$AM$301,39,FALSE), VLOOKUP(A148,NOV!$A$2:$AL$301,38,FALSE), VLOOKUP(A148,DEC!$A$2:$AM$301,39,FALSE))</f>
        <v>0</v>
      </c>
      <c r="AQ148" s="11">
        <f>SUM(VLOOKUP(A148,OCT!$A$2:$AN$301,40,FALSE), VLOOKUP(A148,NOV!$A$2:$AM$301,39,FALSE), VLOOKUP(A148,DEC!$A$2:$AN$301,40,FALSE))</f>
        <v>0</v>
      </c>
      <c r="AR148" s="125" t="e">
        <f t="shared" si="11"/>
        <v>#DIV/0!</v>
      </c>
    </row>
    <row r="149" spans="1:44" x14ac:dyDescent="0.25">
      <c r="A149" s="10">
        <v>148</v>
      </c>
      <c r="B149" s="11">
        <f>VLOOKUP($A149,Table2[[No]:[Date Student Last Attended Program
(mm/dd/yyyy)]],2,FALSE)</f>
        <v>0</v>
      </c>
      <c r="C149" s="11">
        <f>VLOOKUP($A149,Table2[[No]:[Date Student Last Attended Program
(mm/dd/yyyy)]],4,FALSE)</f>
        <v>0</v>
      </c>
      <c r="D149" s="11">
        <f>VLOOKUP($A149,Table2[[No]:[Date Student Last Attended Program
(mm/dd/yyyy)]],14,FALSE)</f>
        <v>0</v>
      </c>
      <c r="E149" s="207">
        <f>VLOOKUP($A149,Table2[[No]:[Date Student Last Attended Program
(mm/dd/yyyy)]],17,FALSE)</f>
        <v>0</v>
      </c>
      <c r="F149" s="207">
        <f>VLOOKUP($A149,Table2[[No]:[Date Student Last Attended Program
(mm/dd/yyyy)]],18,FALSE)</f>
        <v>0</v>
      </c>
      <c r="G149" s="209">
        <f>VLOOKUP($A149,Table2[[#All],[No]:[Which Group Does Student Participate In?
(optional)]],23,FALSE)</f>
        <v>0</v>
      </c>
      <c r="H149" s="29"/>
      <c r="I149" s="29"/>
      <c r="J149" s="29"/>
      <c r="K149" s="29"/>
      <c r="L149" s="29"/>
      <c r="M149" s="29"/>
      <c r="N149" s="29"/>
      <c r="O149" s="29"/>
      <c r="P149" s="29"/>
      <c r="Q149" s="29"/>
      <c r="R149" s="29"/>
      <c r="S149" s="9"/>
      <c r="T149" s="9"/>
      <c r="U149" s="9"/>
      <c r="V149" s="9"/>
      <c r="W149" s="9"/>
      <c r="X149" s="9"/>
      <c r="Y149" s="9"/>
      <c r="Z149" s="9"/>
      <c r="AA149" s="9"/>
      <c r="AB149" s="9"/>
      <c r="AC149" s="9"/>
      <c r="AD149" s="9"/>
      <c r="AE149" s="9"/>
      <c r="AF149" s="9"/>
      <c r="AG149" s="9"/>
      <c r="AH149" s="9"/>
      <c r="AI149" s="9"/>
      <c r="AJ149" s="9"/>
      <c r="AK149" s="9"/>
      <c r="AL149" s="9"/>
      <c r="AM149" s="11">
        <f t="shared" si="8"/>
        <v>0</v>
      </c>
      <c r="AN149" s="11">
        <f t="shared" si="9"/>
        <v>0</v>
      </c>
      <c r="AO149" s="47" t="e">
        <f t="shared" si="10"/>
        <v>#DIV/0!</v>
      </c>
      <c r="AP149" s="11">
        <f>SUM(VLOOKUP(A149,OCT!$A$2:$AM$301,39,FALSE), VLOOKUP(A149,NOV!$A$2:$AL$301,38,FALSE), VLOOKUP(A149,DEC!$A$2:$AM$301,39,FALSE))</f>
        <v>0</v>
      </c>
      <c r="AQ149" s="11">
        <f>SUM(VLOOKUP(A149,OCT!$A$2:$AN$301,40,FALSE), VLOOKUP(A149,NOV!$A$2:$AM$301,39,FALSE), VLOOKUP(A149,DEC!$A$2:$AN$301,40,FALSE))</f>
        <v>0</v>
      </c>
      <c r="AR149" s="125" t="e">
        <f t="shared" si="11"/>
        <v>#DIV/0!</v>
      </c>
    </row>
    <row r="150" spans="1:44" x14ac:dyDescent="0.25">
      <c r="A150" s="10">
        <v>149</v>
      </c>
      <c r="B150" s="11">
        <f>VLOOKUP($A150,Table2[[No]:[Date Student Last Attended Program
(mm/dd/yyyy)]],2,FALSE)</f>
        <v>0</v>
      </c>
      <c r="C150" s="11">
        <f>VLOOKUP($A150,Table2[[No]:[Date Student Last Attended Program
(mm/dd/yyyy)]],4,FALSE)</f>
        <v>0</v>
      </c>
      <c r="D150" s="11">
        <f>VLOOKUP($A150,Table2[[No]:[Date Student Last Attended Program
(mm/dd/yyyy)]],14,FALSE)</f>
        <v>0</v>
      </c>
      <c r="E150" s="207">
        <f>VLOOKUP($A150,Table2[[No]:[Date Student Last Attended Program
(mm/dd/yyyy)]],17,FALSE)</f>
        <v>0</v>
      </c>
      <c r="F150" s="207">
        <f>VLOOKUP($A150,Table2[[No]:[Date Student Last Attended Program
(mm/dd/yyyy)]],18,FALSE)</f>
        <v>0</v>
      </c>
      <c r="G150" s="209">
        <f>VLOOKUP($A150,Table2[[#All],[No]:[Which Group Does Student Participate In?
(optional)]],23,FALSE)</f>
        <v>0</v>
      </c>
      <c r="H150" s="29"/>
      <c r="I150" s="29"/>
      <c r="J150" s="29"/>
      <c r="K150" s="29"/>
      <c r="L150" s="29"/>
      <c r="M150" s="29"/>
      <c r="N150" s="29"/>
      <c r="O150" s="29"/>
      <c r="P150" s="29"/>
      <c r="Q150" s="29"/>
      <c r="R150" s="29"/>
      <c r="S150" s="9"/>
      <c r="T150" s="9"/>
      <c r="U150" s="9"/>
      <c r="V150" s="9"/>
      <c r="W150" s="9"/>
      <c r="X150" s="9"/>
      <c r="Y150" s="9"/>
      <c r="Z150" s="9"/>
      <c r="AA150" s="9"/>
      <c r="AB150" s="9"/>
      <c r="AC150" s="9"/>
      <c r="AD150" s="9"/>
      <c r="AE150" s="9"/>
      <c r="AF150" s="9"/>
      <c r="AG150" s="9"/>
      <c r="AH150" s="9"/>
      <c r="AI150" s="9"/>
      <c r="AJ150" s="9"/>
      <c r="AK150" s="9"/>
      <c r="AL150" s="9"/>
      <c r="AM150" s="11">
        <f t="shared" si="8"/>
        <v>0</v>
      </c>
      <c r="AN150" s="11">
        <f t="shared" si="9"/>
        <v>0</v>
      </c>
      <c r="AO150" s="47" t="e">
        <f t="shared" si="10"/>
        <v>#DIV/0!</v>
      </c>
      <c r="AP150" s="11">
        <f>SUM(VLOOKUP(A150,OCT!$A$2:$AM$301,39,FALSE), VLOOKUP(A150,NOV!$A$2:$AL$301,38,FALSE), VLOOKUP(A150,DEC!$A$2:$AM$301,39,FALSE))</f>
        <v>0</v>
      </c>
      <c r="AQ150" s="11">
        <f>SUM(VLOOKUP(A150,OCT!$A$2:$AN$301,40,FALSE), VLOOKUP(A150,NOV!$A$2:$AM$301,39,FALSE), VLOOKUP(A150,DEC!$A$2:$AN$301,40,FALSE))</f>
        <v>0</v>
      </c>
      <c r="AR150" s="125" t="e">
        <f t="shared" si="11"/>
        <v>#DIV/0!</v>
      </c>
    </row>
    <row r="151" spans="1:44" x14ac:dyDescent="0.25">
      <c r="A151" s="10">
        <v>150</v>
      </c>
      <c r="B151" s="11">
        <f>VLOOKUP($A151,Table2[[No]:[Date Student Last Attended Program
(mm/dd/yyyy)]],2,FALSE)</f>
        <v>0</v>
      </c>
      <c r="C151" s="11">
        <f>VLOOKUP($A151,Table2[[No]:[Date Student Last Attended Program
(mm/dd/yyyy)]],4,FALSE)</f>
        <v>0</v>
      </c>
      <c r="D151" s="11">
        <f>VLOOKUP($A151,Table2[[No]:[Date Student Last Attended Program
(mm/dd/yyyy)]],14,FALSE)</f>
        <v>0</v>
      </c>
      <c r="E151" s="207">
        <f>VLOOKUP($A151,Table2[[No]:[Date Student Last Attended Program
(mm/dd/yyyy)]],17,FALSE)</f>
        <v>0</v>
      </c>
      <c r="F151" s="207">
        <f>VLOOKUP($A151,Table2[[No]:[Date Student Last Attended Program
(mm/dd/yyyy)]],18,FALSE)</f>
        <v>0</v>
      </c>
      <c r="G151" s="209">
        <f>VLOOKUP($A151,Table2[[#All],[No]:[Which Group Does Student Participate In?
(optional)]],23,FALSE)</f>
        <v>0</v>
      </c>
      <c r="H151" s="29"/>
      <c r="I151" s="29"/>
      <c r="J151" s="29"/>
      <c r="K151" s="29"/>
      <c r="L151" s="29"/>
      <c r="M151" s="29"/>
      <c r="N151" s="29"/>
      <c r="O151" s="29"/>
      <c r="P151" s="29"/>
      <c r="Q151" s="29"/>
      <c r="R151" s="29"/>
      <c r="S151" s="9"/>
      <c r="T151" s="9"/>
      <c r="U151" s="9"/>
      <c r="V151" s="9"/>
      <c r="W151" s="9"/>
      <c r="X151" s="9"/>
      <c r="Y151" s="9"/>
      <c r="Z151" s="9"/>
      <c r="AA151" s="9"/>
      <c r="AB151" s="9"/>
      <c r="AC151" s="9"/>
      <c r="AD151" s="9"/>
      <c r="AE151" s="9"/>
      <c r="AF151" s="9"/>
      <c r="AG151" s="9"/>
      <c r="AH151" s="9"/>
      <c r="AI151" s="9"/>
      <c r="AJ151" s="9"/>
      <c r="AK151" s="9"/>
      <c r="AL151" s="9"/>
      <c r="AM151" s="11">
        <f t="shared" si="8"/>
        <v>0</v>
      </c>
      <c r="AN151" s="11">
        <f t="shared" si="9"/>
        <v>0</v>
      </c>
      <c r="AO151" s="47" t="e">
        <f t="shared" si="10"/>
        <v>#DIV/0!</v>
      </c>
      <c r="AP151" s="11">
        <f>SUM(VLOOKUP(A151,OCT!$A$2:$AM$301,39,FALSE), VLOOKUP(A151,NOV!$A$2:$AL$301,38,FALSE), VLOOKUP(A151,DEC!$A$2:$AM$301,39,FALSE))</f>
        <v>0</v>
      </c>
      <c r="AQ151" s="11">
        <f>SUM(VLOOKUP(A151,OCT!$A$2:$AN$301,40,FALSE), VLOOKUP(A151,NOV!$A$2:$AM$301,39,FALSE), VLOOKUP(A151,DEC!$A$2:$AN$301,40,FALSE))</f>
        <v>0</v>
      </c>
      <c r="AR151" s="125" t="e">
        <f t="shared" si="11"/>
        <v>#DIV/0!</v>
      </c>
    </row>
    <row r="152" spans="1:44" x14ac:dyDescent="0.25">
      <c r="A152" s="10">
        <v>151</v>
      </c>
      <c r="B152" s="11">
        <f>VLOOKUP($A152,Table2[[No]:[Date Student Last Attended Program
(mm/dd/yyyy)]],2,FALSE)</f>
        <v>0</v>
      </c>
      <c r="C152" s="11">
        <f>VLOOKUP($A152,Table2[[No]:[Date Student Last Attended Program
(mm/dd/yyyy)]],4,FALSE)</f>
        <v>0</v>
      </c>
      <c r="D152" s="11">
        <f>VLOOKUP($A152,Table2[[No]:[Date Student Last Attended Program
(mm/dd/yyyy)]],14,FALSE)</f>
        <v>0</v>
      </c>
      <c r="E152" s="207">
        <f>VLOOKUP($A152,Table2[[No]:[Date Student Last Attended Program
(mm/dd/yyyy)]],17,FALSE)</f>
        <v>0</v>
      </c>
      <c r="F152" s="207">
        <f>VLOOKUP($A152,Table2[[No]:[Date Student Last Attended Program
(mm/dd/yyyy)]],18,FALSE)</f>
        <v>0</v>
      </c>
      <c r="G152" s="209">
        <f>VLOOKUP($A152,Table2[[#All],[No]:[Which Group Does Student Participate In?
(optional)]],23,FALSE)</f>
        <v>0</v>
      </c>
      <c r="H152" s="29"/>
      <c r="I152" s="29"/>
      <c r="J152" s="29"/>
      <c r="K152" s="29"/>
      <c r="L152" s="29"/>
      <c r="M152" s="29"/>
      <c r="N152" s="29"/>
      <c r="O152" s="29"/>
      <c r="P152" s="29"/>
      <c r="Q152" s="29"/>
      <c r="R152" s="29"/>
      <c r="S152" s="9"/>
      <c r="T152" s="9"/>
      <c r="U152" s="9"/>
      <c r="V152" s="9"/>
      <c r="W152" s="9"/>
      <c r="X152" s="9"/>
      <c r="Y152" s="9"/>
      <c r="Z152" s="9"/>
      <c r="AA152" s="9"/>
      <c r="AB152" s="9"/>
      <c r="AC152" s="9"/>
      <c r="AD152" s="9"/>
      <c r="AE152" s="9"/>
      <c r="AF152" s="9"/>
      <c r="AG152" s="9"/>
      <c r="AH152" s="9"/>
      <c r="AI152" s="9"/>
      <c r="AJ152" s="9"/>
      <c r="AK152" s="9"/>
      <c r="AL152" s="9"/>
      <c r="AM152" s="11">
        <f t="shared" si="8"/>
        <v>0</v>
      </c>
      <c r="AN152" s="11">
        <f t="shared" si="9"/>
        <v>0</v>
      </c>
      <c r="AO152" s="47" t="e">
        <f t="shared" si="10"/>
        <v>#DIV/0!</v>
      </c>
      <c r="AP152" s="11">
        <f>SUM(VLOOKUP(A152,OCT!$A$2:$AM$301,39,FALSE), VLOOKUP(A152,NOV!$A$2:$AL$301,38,FALSE), VLOOKUP(A152,DEC!$A$2:$AM$301,39,FALSE))</f>
        <v>0</v>
      </c>
      <c r="AQ152" s="11">
        <f>SUM(VLOOKUP(A152,OCT!$A$2:$AN$301,40,FALSE), VLOOKUP(A152,NOV!$A$2:$AM$301,39,FALSE), VLOOKUP(A152,DEC!$A$2:$AN$301,40,FALSE))</f>
        <v>0</v>
      </c>
      <c r="AR152" s="125" t="e">
        <f t="shared" si="11"/>
        <v>#DIV/0!</v>
      </c>
    </row>
    <row r="153" spans="1:44" x14ac:dyDescent="0.25">
      <c r="A153" s="10">
        <v>152</v>
      </c>
      <c r="B153" s="11">
        <f>VLOOKUP($A153,Table2[[No]:[Date Student Last Attended Program
(mm/dd/yyyy)]],2,FALSE)</f>
        <v>0</v>
      </c>
      <c r="C153" s="11">
        <f>VLOOKUP($A153,Table2[[No]:[Date Student Last Attended Program
(mm/dd/yyyy)]],4,FALSE)</f>
        <v>0</v>
      </c>
      <c r="D153" s="11">
        <f>VLOOKUP($A153,Table2[[No]:[Date Student Last Attended Program
(mm/dd/yyyy)]],14,FALSE)</f>
        <v>0</v>
      </c>
      <c r="E153" s="207">
        <f>VLOOKUP($A153,Table2[[No]:[Date Student Last Attended Program
(mm/dd/yyyy)]],17,FALSE)</f>
        <v>0</v>
      </c>
      <c r="F153" s="207">
        <f>VLOOKUP($A153,Table2[[No]:[Date Student Last Attended Program
(mm/dd/yyyy)]],18,FALSE)</f>
        <v>0</v>
      </c>
      <c r="G153" s="209">
        <f>VLOOKUP($A153,Table2[[#All],[No]:[Which Group Does Student Participate In?
(optional)]],23,FALSE)</f>
        <v>0</v>
      </c>
      <c r="H153" s="29"/>
      <c r="I153" s="29"/>
      <c r="J153" s="29"/>
      <c r="K153" s="29"/>
      <c r="L153" s="29"/>
      <c r="M153" s="29"/>
      <c r="N153" s="29"/>
      <c r="O153" s="29"/>
      <c r="P153" s="29"/>
      <c r="Q153" s="29"/>
      <c r="R153" s="29"/>
      <c r="S153" s="9"/>
      <c r="T153" s="9"/>
      <c r="U153" s="9"/>
      <c r="V153" s="9"/>
      <c r="W153" s="9"/>
      <c r="X153" s="9"/>
      <c r="Y153" s="9"/>
      <c r="Z153" s="9"/>
      <c r="AA153" s="9"/>
      <c r="AB153" s="9"/>
      <c r="AC153" s="9"/>
      <c r="AD153" s="9"/>
      <c r="AE153" s="9"/>
      <c r="AF153" s="9"/>
      <c r="AG153" s="9"/>
      <c r="AH153" s="9"/>
      <c r="AI153" s="9"/>
      <c r="AJ153" s="9"/>
      <c r="AK153" s="9"/>
      <c r="AL153" s="9"/>
      <c r="AM153" s="11">
        <f t="shared" si="8"/>
        <v>0</v>
      </c>
      <c r="AN153" s="11">
        <f t="shared" si="9"/>
        <v>0</v>
      </c>
      <c r="AO153" s="47" t="e">
        <f t="shared" si="10"/>
        <v>#DIV/0!</v>
      </c>
      <c r="AP153" s="11">
        <f>SUM(VLOOKUP(A153,OCT!$A$2:$AM$301,39,FALSE), VLOOKUP(A153,NOV!$A$2:$AL$301,38,FALSE), VLOOKUP(A153,DEC!$A$2:$AM$301,39,FALSE))</f>
        <v>0</v>
      </c>
      <c r="AQ153" s="11">
        <f>SUM(VLOOKUP(A153,OCT!$A$2:$AN$301,40,FALSE), VLOOKUP(A153,NOV!$A$2:$AM$301,39,FALSE), VLOOKUP(A153,DEC!$A$2:$AN$301,40,FALSE))</f>
        <v>0</v>
      </c>
      <c r="AR153" s="125" t="e">
        <f t="shared" si="11"/>
        <v>#DIV/0!</v>
      </c>
    </row>
    <row r="154" spans="1:44" x14ac:dyDescent="0.25">
      <c r="A154" s="10">
        <v>153</v>
      </c>
      <c r="B154" s="11">
        <f>VLOOKUP($A154,Table2[[No]:[Date Student Last Attended Program
(mm/dd/yyyy)]],2,FALSE)</f>
        <v>0</v>
      </c>
      <c r="C154" s="11">
        <f>VLOOKUP($A154,Table2[[No]:[Date Student Last Attended Program
(mm/dd/yyyy)]],4,FALSE)</f>
        <v>0</v>
      </c>
      <c r="D154" s="11">
        <f>VLOOKUP($A154,Table2[[No]:[Date Student Last Attended Program
(mm/dd/yyyy)]],14,FALSE)</f>
        <v>0</v>
      </c>
      <c r="E154" s="207">
        <f>VLOOKUP($A154,Table2[[No]:[Date Student Last Attended Program
(mm/dd/yyyy)]],17,FALSE)</f>
        <v>0</v>
      </c>
      <c r="F154" s="207">
        <f>VLOOKUP($A154,Table2[[No]:[Date Student Last Attended Program
(mm/dd/yyyy)]],18,FALSE)</f>
        <v>0</v>
      </c>
      <c r="G154" s="209">
        <f>VLOOKUP($A154,Table2[[#All],[No]:[Which Group Does Student Participate In?
(optional)]],23,FALSE)</f>
        <v>0</v>
      </c>
      <c r="H154" s="29"/>
      <c r="I154" s="29"/>
      <c r="J154" s="29"/>
      <c r="K154" s="29"/>
      <c r="L154" s="29"/>
      <c r="M154" s="29"/>
      <c r="N154" s="29"/>
      <c r="O154" s="29"/>
      <c r="P154" s="29"/>
      <c r="Q154" s="29"/>
      <c r="R154" s="29"/>
      <c r="S154" s="9"/>
      <c r="T154" s="9"/>
      <c r="U154" s="9"/>
      <c r="V154" s="9"/>
      <c r="W154" s="9"/>
      <c r="X154" s="9"/>
      <c r="Y154" s="9"/>
      <c r="Z154" s="9"/>
      <c r="AA154" s="9"/>
      <c r="AB154" s="9"/>
      <c r="AC154" s="9"/>
      <c r="AD154" s="9"/>
      <c r="AE154" s="9"/>
      <c r="AF154" s="9"/>
      <c r="AG154" s="9"/>
      <c r="AH154" s="9"/>
      <c r="AI154" s="9"/>
      <c r="AJ154" s="9"/>
      <c r="AK154" s="9"/>
      <c r="AL154" s="9"/>
      <c r="AM154" s="11">
        <f t="shared" si="8"/>
        <v>0</v>
      </c>
      <c r="AN154" s="11">
        <f t="shared" si="9"/>
        <v>0</v>
      </c>
      <c r="AO154" s="47" t="e">
        <f t="shared" si="10"/>
        <v>#DIV/0!</v>
      </c>
      <c r="AP154" s="11">
        <f>SUM(VLOOKUP(A154,OCT!$A$2:$AM$301,39,FALSE), VLOOKUP(A154,NOV!$A$2:$AL$301,38,FALSE), VLOOKUP(A154,DEC!$A$2:$AM$301,39,FALSE))</f>
        <v>0</v>
      </c>
      <c r="AQ154" s="11">
        <f>SUM(VLOOKUP(A154,OCT!$A$2:$AN$301,40,FALSE), VLOOKUP(A154,NOV!$A$2:$AM$301,39,FALSE), VLOOKUP(A154,DEC!$A$2:$AN$301,40,FALSE))</f>
        <v>0</v>
      </c>
      <c r="AR154" s="125" t="e">
        <f t="shared" si="11"/>
        <v>#DIV/0!</v>
      </c>
    </row>
    <row r="155" spans="1:44" x14ac:dyDescent="0.25">
      <c r="A155" s="10">
        <v>154</v>
      </c>
      <c r="B155" s="11">
        <f>VLOOKUP($A155,Table2[[No]:[Date Student Last Attended Program
(mm/dd/yyyy)]],2,FALSE)</f>
        <v>0</v>
      </c>
      <c r="C155" s="11">
        <f>VLOOKUP($A155,Table2[[No]:[Date Student Last Attended Program
(mm/dd/yyyy)]],4,FALSE)</f>
        <v>0</v>
      </c>
      <c r="D155" s="11">
        <f>VLOOKUP($A155,Table2[[No]:[Date Student Last Attended Program
(mm/dd/yyyy)]],14,FALSE)</f>
        <v>0</v>
      </c>
      <c r="E155" s="207">
        <f>VLOOKUP($A155,Table2[[No]:[Date Student Last Attended Program
(mm/dd/yyyy)]],17,FALSE)</f>
        <v>0</v>
      </c>
      <c r="F155" s="207">
        <f>VLOOKUP($A155,Table2[[No]:[Date Student Last Attended Program
(mm/dd/yyyy)]],18,FALSE)</f>
        <v>0</v>
      </c>
      <c r="G155" s="209">
        <f>VLOOKUP($A155,Table2[[#All],[No]:[Which Group Does Student Participate In?
(optional)]],23,FALSE)</f>
        <v>0</v>
      </c>
      <c r="H155" s="29"/>
      <c r="I155" s="29"/>
      <c r="J155" s="29"/>
      <c r="K155" s="29"/>
      <c r="L155" s="29"/>
      <c r="M155" s="29"/>
      <c r="N155" s="29"/>
      <c r="O155" s="29"/>
      <c r="P155" s="29"/>
      <c r="Q155" s="29"/>
      <c r="R155" s="29"/>
      <c r="S155" s="9"/>
      <c r="T155" s="9"/>
      <c r="U155" s="9"/>
      <c r="V155" s="9"/>
      <c r="W155" s="9"/>
      <c r="X155" s="9"/>
      <c r="Y155" s="9"/>
      <c r="Z155" s="9"/>
      <c r="AA155" s="9"/>
      <c r="AB155" s="9"/>
      <c r="AC155" s="9"/>
      <c r="AD155" s="9"/>
      <c r="AE155" s="9"/>
      <c r="AF155" s="9"/>
      <c r="AG155" s="9"/>
      <c r="AH155" s="9"/>
      <c r="AI155" s="9"/>
      <c r="AJ155" s="9"/>
      <c r="AK155" s="9"/>
      <c r="AL155" s="9"/>
      <c r="AM155" s="11">
        <f t="shared" si="8"/>
        <v>0</v>
      </c>
      <c r="AN155" s="11">
        <f t="shared" si="9"/>
        <v>0</v>
      </c>
      <c r="AO155" s="47" t="e">
        <f t="shared" si="10"/>
        <v>#DIV/0!</v>
      </c>
      <c r="AP155" s="11">
        <f>SUM(VLOOKUP(A155,OCT!$A$2:$AM$301,39,FALSE), VLOOKUP(A155,NOV!$A$2:$AL$301,38,FALSE), VLOOKUP(A155,DEC!$A$2:$AM$301,39,FALSE))</f>
        <v>0</v>
      </c>
      <c r="AQ155" s="11">
        <f>SUM(VLOOKUP(A155,OCT!$A$2:$AN$301,40,FALSE), VLOOKUP(A155,NOV!$A$2:$AM$301,39,FALSE), VLOOKUP(A155,DEC!$A$2:$AN$301,40,FALSE))</f>
        <v>0</v>
      </c>
      <c r="AR155" s="125" t="e">
        <f t="shared" si="11"/>
        <v>#DIV/0!</v>
      </c>
    </row>
    <row r="156" spans="1:44" x14ac:dyDescent="0.25">
      <c r="A156" s="10">
        <v>155</v>
      </c>
      <c r="B156" s="11">
        <f>VLOOKUP($A156,Table2[[No]:[Date Student Last Attended Program
(mm/dd/yyyy)]],2,FALSE)</f>
        <v>0</v>
      </c>
      <c r="C156" s="11">
        <f>VLOOKUP($A156,Table2[[No]:[Date Student Last Attended Program
(mm/dd/yyyy)]],4,FALSE)</f>
        <v>0</v>
      </c>
      <c r="D156" s="11">
        <f>VLOOKUP($A156,Table2[[No]:[Date Student Last Attended Program
(mm/dd/yyyy)]],14,FALSE)</f>
        <v>0</v>
      </c>
      <c r="E156" s="207">
        <f>VLOOKUP($A156,Table2[[No]:[Date Student Last Attended Program
(mm/dd/yyyy)]],17,FALSE)</f>
        <v>0</v>
      </c>
      <c r="F156" s="207">
        <f>VLOOKUP($A156,Table2[[No]:[Date Student Last Attended Program
(mm/dd/yyyy)]],18,FALSE)</f>
        <v>0</v>
      </c>
      <c r="G156" s="209">
        <f>VLOOKUP($A156,Table2[[#All],[No]:[Which Group Does Student Participate In?
(optional)]],23,FALSE)</f>
        <v>0</v>
      </c>
      <c r="H156" s="29"/>
      <c r="I156" s="29"/>
      <c r="J156" s="29"/>
      <c r="K156" s="29"/>
      <c r="L156" s="29"/>
      <c r="M156" s="29"/>
      <c r="N156" s="29"/>
      <c r="O156" s="29"/>
      <c r="P156" s="29"/>
      <c r="Q156" s="29"/>
      <c r="R156" s="29"/>
      <c r="S156" s="9"/>
      <c r="T156" s="9"/>
      <c r="U156" s="9"/>
      <c r="V156" s="9"/>
      <c r="W156" s="9"/>
      <c r="X156" s="9"/>
      <c r="Y156" s="9"/>
      <c r="Z156" s="9"/>
      <c r="AA156" s="9"/>
      <c r="AB156" s="9"/>
      <c r="AC156" s="9"/>
      <c r="AD156" s="9"/>
      <c r="AE156" s="9"/>
      <c r="AF156" s="9"/>
      <c r="AG156" s="9"/>
      <c r="AH156" s="9"/>
      <c r="AI156" s="9"/>
      <c r="AJ156" s="9"/>
      <c r="AK156" s="9"/>
      <c r="AL156" s="9"/>
      <c r="AM156" s="11">
        <f t="shared" si="8"/>
        <v>0</v>
      </c>
      <c r="AN156" s="11">
        <f t="shared" si="9"/>
        <v>0</v>
      </c>
      <c r="AO156" s="47" t="e">
        <f t="shared" si="10"/>
        <v>#DIV/0!</v>
      </c>
      <c r="AP156" s="11">
        <f>SUM(VLOOKUP(A156,OCT!$A$2:$AM$301,39,FALSE), VLOOKUP(A156,NOV!$A$2:$AL$301,38,FALSE), VLOOKUP(A156,DEC!$A$2:$AM$301,39,FALSE))</f>
        <v>0</v>
      </c>
      <c r="AQ156" s="11">
        <f>SUM(VLOOKUP(A156,OCT!$A$2:$AN$301,40,FALSE), VLOOKUP(A156,NOV!$A$2:$AM$301,39,FALSE), VLOOKUP(A156,DEC!$A$2:$AN$301,40,FALSE))</f>
        <v>0</v>
      </c>
      <c r="AR156" s="125" t="e">
        <f t="shared" si="11"/>
        <v>#DIV/0!</v>
      </c>
    </row>
    <row r="157" spans="1:44" x14ac:dyDescent="0.25">
      <c r="A157" s="10">
        <v>156</v>
      </c>
      <c r="B157" s="11">
        <f>VLOOKUP($A157,Table2[[No]:[Date Student Last Attended Program
(mm/dd/yyyy)]],2,FALSE)</f>
        <v>0</v>
      </c>
      <c r="C157" s="11">
        <f>VLOOKUP($A157,Table2[[No]:[Date Student Last Attended Program
(mm/dd/yyyy)]],4,FALSE)</f>
        <v>0</v>
      </c>
      <c r="D157" s="11">
        <f>VLOOKUP($A157,Table2[[No]:[Date Student Last Attended Program
(mm/dd/yyyy)]],14,FALSE)</f>
        <v>0</v>
      </c>
      <c r="E157" s="207">
        <f>VLOOKUP($A157,Table2[[No]:[Date Student Last Attended Program
(mm/dd/yyyy)]],17,FALSE)</f>
        <v>0</v>
      </c>
      <c r="F157" s="207">
        <f>VLOOKUP($A157,Table2[[No]:[Date Student Last Attended Program
(mm/dd/yyyy)]],18,FALSE)</f>
        <v>0</v>
      </c>
      <c r="G157" s="209">
        <f>VLOOKUP($A157,Table2[[#All],[No]:[Which Group Does Student Participate In?
(optional)]],23,FALSE)</f>
        <v>0</v>
      </c>
      <c r="H157" s="29"/>
      <c r="I157" s="29"/>
      <c r="J157" s="29"/>
      <c r="K157" s="29"/>
      <c r="L157" s="29"/>
      <c r="M157" s="29"/>
      <c r="N157" s="29"/>
      <c r="O157" s="29"/>
      <c r="P157" s="29"/>
      <c r="Q157" s="29"/>
      <c r="R157" s="29"/>
      <c r="S157" s="9"/>
      <c r="T157" s="9"/>
      <c r="U157" s="9"/>
      <c r="V157" s="9"/>
      <c r="W157" s="9"/>
      <c r="X157" s="9"/>
      <c r="Y157" s="9"/>
      <c r="Z157" s="9"/>
      <c r="AA157" s="9"/>
      <c r="AB157" s="9"/>
      <c r="AC157" s="9"/>
      <c r="AD157" s="9"/>
      <c r="AE157" s="9"/>
      <c r="AF157" s="9"/>
      <c r="AG157" s="9"/>
      <c r="AH157" s="9"/>
      <c r="AI157" s="9"/>
      <c r="AJ157" s="9"/>
      <c r="AK157" s="9"/>
      <c r="AL157" s="9"/>
      <c r="AM157" s="11">
        <f t="shared" si="8"/>
        <v>0</v>
      </c>
      <c r="AN157" s="11">
        <f t="shared" si="9"/>
        <v>0</v>
      </c>
      <c r="AO157" s="47" t="e">
        <f t="shared" si="10"/>
        <v>#DIV/0!</v>
      </c>
      <c r="AP157" s="11">
        <f>SUM(VLOOKUP(A157,OCT!$A$2:$AM$301,39,FALSE), VLOOKUP(A157,NOV!$A$2:$AL$301,38,FALSE), VLOOKUP(A157,DEC!$A$2:$AM$301,39,FALSE))</f>
        <v>0</v>
      </c>
      <c r="AQ157" s="11">
        <f>SUM(VLOOKUP(A157,OCT!$A$2:$AN$301,40,FALSE), VLOOKUP(A157,NOV!$A$2:$AM$301,39,FALSE), VLOOKUP(A157,DEC!$A$2:$AN$301,40,FALSE))</f>
        <v>0</v>
      </c>
      <c r="AR157" s="125" t="e">
        <f t="shared" si="11"/>
        <v>#DIV/0!</v>
      </c>
    </row>
    <row r="158" spans="1:44" x14ac:dyDescent="0.25">
      <c r="A158" s="10">
        <v>157</v>
      </c>
      <c r="B158" s="11">
        <f>VLOOKUP($A158,Table2[[No]:[Date Student Last Attended Program
(mm/dd/yyyy)]],2,FALSE)</f>
        <v>0</v>
      </c>
      <c r="C158" s="11">
        <f>VLOOKUP($A158,Table2[[No]:[Date Student Last Attended Program
(mm/dd/yyyy)]],4,FALSE)</f>
        <v>0</v>
      </c>
      <c r="D158" s="11">
        <f>VLOOKUP($A158,Table2[[No]:[Date Student Last Attended Program
(mm/dd/yyyy)]],14,FALSE)</f>
        <v>0</v>
      </c>
      <c r="E158" s="207">
        <f>VLOOKUP($A158,Table2[[No]:[Date Student Last Attended Program
(mm/dd/yyyy)]],17,FALSE)</f>
        <v>0</v>
      </c>
      <c r="F158" s="207">
        <f>VLOOKUP($A158,Table2[[No]:[Date Student Last Attended Program
(mm/dd/yyyy)]],18,FALSE)</f>
        <v>0</v>
      </c>
      <c r="G158" s="209">
        <f>VLOOKUP($A158,Table2[[#All],[No]:[Which Group Does Student Participate In?
(optional)]],23,FALSE)</f>
        <v>0</v>
      </c>
      <c r="H158" s="29"/>
      <c r="I158" s="29"/>
      <c r="J158" s="29"/>
      <c r="K158" s="29"/>
      <c r="L158" s="29"/>
      <c r="M158" s="29"/>
      <c r="N158" s="29"/>
      <c r="O158" s="29"/>
      <c r="P158" s="29"/>
      <c r="Q158" s="29"/>
      <c r="R158" s="29"/>
      <c r="S158" s="9"/>
      <c r="T158" s="9"/>
      <c r="U158" s="9"/>
      <c r="V158" s="9"/>
      <c r="W158" s="9"/>
      <c r="X158" s="9"/>
      <c r="Y158" s="9"/>
      <c r="Z158" s="9"/>
      <c r="AA158" s="9"/>
      <c r="AB158" s="9"/>
      <c r="AC158" s="9"/>
      <c r="AD158" s="9"/>
      <c r="AE158" s="9"/>
      <c r="AF158" s="9"/>
      <c r="AG158" s="9"/>
      <c r="AH158" s="9"/>
      <c r="AI158" s="9"/>
      <c r="AJ158" s="9"/>
      <c r="AK158" s="9"/>
      <c r="AL158" s="9"/>
      <c r="AM158" s="11">
        <f t="shared" si="8"/>
        <v>0</v>
      </c>
      <c r="AN158" s="11">
        <f t="shared" si="9"/>
        <v>0</v>
      </c>
      <c r="AO158" s="47" t="e">
        <f t="shared" si="10"/>
        <v>#DIV/0!</v>
      </c>
      <c r="AP158" s="11">
        <f>SUM(VLOOKUP(A158,OCT!$A$2:$AM$301,39,FALSE), VLOOKUP(A158,NOV!$A$2:$AL$301,38,FALSE), VLOOKUP(A158,DEC!$A$2:$AM$301,39,FALSE))</f>
        <v>0</v>
      </c>
      <c r="AQ158" s="11">
        <f>SUM(VLOOKUP(A158,OCT!$A$2:$AN$301,40,FALSE), VLOOKUP(A158,NOV!$A$2:$AM$301,39,FALSE), VLOOKUP(A158,DEC!$A$2:$AN$301,40,FALSE))</f>
        <v>0</v>
      </c>
      <c r="AR158" s="125" t="e">
        <f t="shared" si="11"/>
        <v>#DIV/0!</v>
      </c>
    </row>
    <row r="159" spans="1:44" x14ac:dyDescent="0.25">
      <c r="A159" s="10">
        <v>158</v>
      </c>
      <c r="B159" s="11">
        <f>VLOOKUP($A159,Table2[[No]:[Date Student Last Attended Program
(mm/dd/yyyy)]],2,FALSE)</f>
        <v>0</v>
      </c>
      <c r="C159" s="11">
        <f>VLOOKUP($A159,Table2[[No]:[Date Student Last Attended Program
(mm/dd/yyyy)]],4,FALSE)</f>
        <v>0</v>
      </c>
      <c r="D159" s="11">
        <f>VLOOKUP($A159,Table2[[No]:[Date Student Last Attended Program
(mm/dd/yyyy)]],14,FALSE)</f>
        <v>0</v>
      </c>
      <c r="E159" s="207">
        <f>VLOOKUP($A159,Table2[[No]:[Date Student Last Attended Program
(mm/dd/yyyy)]],17,FALSE)</f>
        <v>0</v>
      </c>
      <c r="F159" s="207">
        <f>VLOOKUP($A159,Table2[[No]:[Date Student Last Attended Program
(mm/dd/yyyy)]],18,FALSE)</f>
        <v>0</v>
      </c>
      <c r="G159" s="209">
        <f>VLOOKUP($A159,Table2[[#All],[No]:[Which Group Does Student Participate In?
(optional)]],23,FALSE)</f>
        <v>0</v>
      </c>
      <c r="H159" s="29"/>
      <c r="I159" s="29"/>
      <c r="J159" s="29"/>
      <c r="K159" s="29"/>
      <c r="L159" s="29"/>
      <c r="M159" s="29"/>
      <c r="N159" s="29"/>
      <c r="O159" s="29"/>
      <c r="P159" s="29"/>
      <c r="Q159" s="29"/>
      <c r="R159" s="29"/>
      <c r="S159" s="9"/>
      <c r="T159" s="9"/>
      <c r="U159" s="9"/>
      <c r="V159" s="9"/>
      <c r="W159" s="9"/>
      <c r="X159" s="9"/>
      <c r="Y159" s="9"/>
      <c r="Z159" s="9"/>
      <c r="AA159" s="9"/>
      <c r="AB159" s="9"/>
      <c r="AC159" s="9"/>
      <c r="AD159" s="9"/>
      <c r="AE159" s="9"/>
      <c r="AF159" s="9"/>
      <c r="AG159" s="9"/>
      <c r="AH159" s="9"/>
      <c r="AI159" s="9"/>
      <c r="AJ159" s="9"/>
      <c r="AK159" s="9"/>
      <c r="AL159" s="9"/>
      <c r="AM159" s="11">
        <f t="shared" si="8"/>
        <v>0</v>
      </c>
      <c r="AN159" s="11">
        <f t="shared" si="9"/>
        <v>0</v>
      </c>
      <c r="AO159" s="47" t="e">
        <f t="shared" si="10"/>
        <v>#DIV/0!</v>
      </c>
      <c r="AP159" s="11">
        <f>SUM(VLOOKUP(A159,OCT!$A$2:$AM$301,39,FALSE), VLOOKUP(A159,NOV!$A$2:$AL$301,38,FALSE), VLOOKUP(A159,DEC!$A$2:$AM$301,39,FALSE))</f>
        <v>0</v>
      </c>
      <c r="AQ159" s="11">
        <f>SUM(VLOOKUP(A159,OCT!$A$2:$AN$301,40,FALSE), VLOOKUP(A159,NOV!$A$2:$AM$301,39,FALSE), VLOOKUP(A159,DEC!$A$2:$AN$301,40,FALSE))</f>
        <v>0</v>
      </c>
      <c r="AR159" s="125" t="e">
        <f t="shared" si="11"/>
        <v>#DIV/0!</v>
      </c>
    </row>
    <row r="160" spans="1:44" x14ac:dyDescent="0.25">
      <c r="A160" s="10">
        <v>159</v>
      </c>
      <c r="B160" s="11">
        <f>VLOOKUP($A160,Table2[[No]:[Date Student Last Attended Program
(mm/dd/yyyy)]],2,FALSE)</f>
        <v>0</v>
      </c>
      <c r="C160" s="11">
        <f>VLOOKUP($A160,Table2[[No]:[Date Student Last Attended Program
(mm/dd/yyyy)]],4,FALSE)</f>
        <v>0</v>
      </c>
      <c r="D160" s="11">
        <f>VLOOKUP($A160,Table2[[No]:[Date Student Last Attended Program
(mm/dd/yyyy)]],14,FALSE)</f>
        <v>0</v>
      </c>
      <c r="E160" s="207">
        <f>VLOOKUP($A160,Table2[[No]:[Date Student Last Attended Program
(mm/dd/yyyy)]],17,FALSE)</f>
        <v>0</v>
      </c>
      <c r="F160" s="207">
        <f>VLOOKUP($A160,Table2[[No]:[Date Student Last Attended Program
(mm/dd/yyyy)]],18,FALSE)</f>
        <v>0</v>
      </c>
      <c r="G160" s="209">
        <f>VLOOKUP($A160,Table2[[#All],[No]:[Which Group Does Student Participate In?
(optional)]],23,FALSE)</f>
        <v>0</v>
      </c>
      <c r="H160" s="29"/>
      <c r="I160" s="29"/>
      <c r="J160" s="29"/>
      <c r="K160" s="29"/>
      <c r="L160" s="29"/>
      <c r="M160" s="29"/>
      <c r="N160" s="29"/>
      <c r="O160" s="29"/>
      <c r="P160" s="29"/>
      <c r="Q160" s="29"/>
      <c r="R160" s="29"/>
      <c r="S160" s="9"/>
      <c r="T160" s="9"/>
      <c r="U160" s="9"/>
      <c r="V160" s="9"/>
      <c r="W160" s="9"/>
      <c r="X160" s="9"/>
      <c r="Y160" s="9"/>
      <c r="Z160" s="9"/>
      <c r="AA160" s="9"/>
      <c r="AB160" s="9"/>
      <c r="AC160" s="9"/>
      <c r="AD160" s="9"/>
      <c r="AE160" s="9"/>
      <c r="AF160" s="9"/>
      <c r="AG160" s="9"/>
      <c r="AH160" s="9"/>
      <c r="AI160" s="9"/>
      <c r="AJ160" s="9"/>
      <c r="AK160" s="9"/>
      <c r="AL160" s="9"/>
      <c r="AM160" s="11">
        <f t="shared" si="8"/>
        <v>0</v>
      </c>
      <c r="AN160" s="11">
        <f t="shared" si="9"/>
        <v>0</v>
      </c>
      <c r="AO160" s="47" t="e">
        <f t="shared" si="10"/>
        <v>#DIV/0!</v>
      </c>
      <c r="AP160" s="11">
        <f>SUM(VLOOKUP(A160,OCT!$A$2:$AM$301,39,FALSE), VLOOKUP(A160,NOV!$A$2:$AL$301,38,FALSE), VLOOKUP(A160,DEC!$A$2:$AM$301,39,FALSE))</f>
        <v>0</v>
      </c>
      <c r="AQ160" s="11">
        <f>SUM(VLOOKUP(A160,OCT!$A$2:$AN$301,40,FALSE), VLOOKUP(A160,NOV!$A$2:$AM$301,39,FALSE), VLOOKUP(A160,DEC!$A$2:$AN$301,40,FALSE))</f>
        <v>0</v>
      </c>
      <c r="AR160" s="125" t="e">
        <f t="shared" si="11"/>
        <v>#DIV/0!</v>
      </c>
    </row>
    <row r="161" spans="1:44" x14ac:dyDescent="0.25">
      <c r="A161" s="10">
        <v>160</v>
      </c>
      <c r="B161" s="11">
        <f>VLOOKUP($A161,Table2[[No]:[Date Student Last Attended Program
(mm/dd/yyyy)]],2,FALSE)</f>
        <v>0</v>
      </c>
      <c r="C161" s="11">
        <f>VLOOKUP($A161,Table2[[No]:[Date Student Last Attended Program
(mm/dd/yyyy)]],4,FALSE)</f>
        <v>0</v>
      </c>
      <c r="D161" s="11">
        <f>VLOOKUP($A161,Table2[[No]:[Date Student Last Attended Program
(mm/dd/yyyy)]],14,FALSE)</f>
        <v>0</v>
      </c>
      <c r="E161" s="207">
        <f>VLOOKUP($A161,Table2[[No]:[Date Student Last Attended Program
(mm/dd/yyyy)]],17,FALSE)</f>
        <v>0</v>
      </c>
      <c r="F161" s="207">
        <f>VLOOKUP($A161,Table2[[No]:[Date Student Last Attended Program
(mm/dd/yyyy)]],18,FALSE)</f>
        <v>0</v>
      </c>
      <c r="G161" s="209">
        <f>VLOOKUP($A161,Table2[[#All],[No]:[Which Group Does Student Participate In?
(optional)]],23,FALSE)</f>
        <v>0</v>
      </c>
      <c r="H161" s="29"/>
      <c r="I161" s="29"/>
      <c r="J161" s="29"/>
      <c r="K161" s="29"/>
      <c r="L161" s="29"/>
      <c r="M161" s="29"/>
      <c r="N161" s="29"/>
      <c r="O161" s="29"/>
      <c r="P161" s="29"/>
      <c r="Q161" s="29"/>
      <c r="R161" s="29"/>
      <c r="S161" s="9"/>
      <c r="T161" s="9"/>
      <c r="U161" s="9"/>
      <c r="V161" s="9"/>
      <c r="W161" s="9"/>
      <c r="X161" s="9"/>
      <c r="Y161" s="9"/>
      <c r="Z161" s="9"/>
      <c r="AA161" s="9"/>
      <c r="AB161" s="9"/>
      <c r="AC161" s="9"/>
      <c r="AD161" s="9"/>
      <c r="AE161" s="9"/>
      <c r="AF161" s="9"/>
      <c r="AG161" s="9"/>
      <c r="AH161" s="9"/>
      <c r="AI161" s="9"/>
      <c r="AJ161" s="9"/>
      <c r="AK161" s="9"/>
      <c r="AL161" s="9"/>
      <c r="AM161" s="11">
        <f t="shared" si="8"/>
        <v>0</v>
      </c>
      <c r="AN161" s="11">
        <f t="shared" si="9"/>
        <v>0</v>
      </c>
      <c r="AO161" s="47" t="e">
        <f t="shared" si="10"/>
        <v>#DIV/0!</v>
      </c>
      <c r="AP161" s="11">
        <f>SUM(VLOOKUP(A161,OCT!$A$2:$AM$301,39,FALSE), VLOOKUP(A161,NOV!$A$2:$AL$301,38,FALSE), VLOOKUP(A161,DEC!$A$2:$AM$301,39,FALSE))</f>
        <v>0</v>
      </c>
      <c r="AQ161" s="11">
        <f>SUM(VLOOKUP(A161,OCT!$A$2:$AN$301,40,FALSE), VLOOKUP(A161,NOV!$A$2:$AM$301,39,FALSE), VLOOKUP(A161,DEC!$A$2:$AN$301,40,FALSE))</f>
        <v>0</v>
      </c>
      <c r="AR161" s="125" t="e">
        <f t="shared" si="11"/>
        <v>#DIV/0!</v>
      </c>
    </row>
    <row r="162" spans="1:44" x14ac:dyDescent="0.25">
      <c r="A162" s="10">
        <v>161</v>
      </c>
      <c r="B162" s="11">
        <f>VLOOKUP($A162,Table2[[No]:[Date Student Last Attended Program
(mm/dd/yyyy)]],2,FALSE)</f>
        <v>0</v>
      </c>
      <c r="C162" s="11">
        <f>VLOOKUP($A162,Table2[[No]:[Date Student Last Attended Program
(mm/dd/yyyy)]],4,FALSE)</f>
        <v>0</v>
      </c>
      <c r="D162" s="11">
        <f>VLOOKUP($A162,Table2[[No]:[Date Student Last Attended Program
(mm/dd/yyyy)]],14,FALSE)</f>
        <v>0</v>
      </c>
      <c r="E162" s="207">
        <f>VLOOKUP($A162,Table2[[No]:[Date Student Last Attended Program
(mm/dd/yyyy)]],17,FALSE)</f>
        <v>0</v>
      </c>
      <c r="F162" s="207">
        <f>VLOOKUP($A162,Table2[[No]:[Date Student Last Attended Program
(mm/dd/yyyy)]],18,FALSE)</f>
        <v>0</v>
      </c>
      <c r="G162" s="209">
        <f>VLOOKUP($A162,Table2[[#All],[No]:[Which Group Does Student Participate In?
(optional)]],23,FALSE)</f>
        <v>0</v>
      </c>
      <c r="H162" s="29"/>
      <c r="I162" s="29"/>
      <c r="J162" s="29"/>
      <c r="K162" s="29"/>
      <c r="L162" s="29"/>
      <c r="M162" s="29"/>
      <c r="N162" s="29"/>
      <c r="O162" s="29"/>
      <c r="P162" s="29"/>
      <c r="Q162" s="29"/>
      <c r="R162" s="29"/>
      <c r="S162" s="9"/>
      <c r="T162" s="9"/>
      <c r="U162" s="9"/>
      <c r="V162" s="9"/>
      <c r="W162" s="9"/>
      <c r="X162" s="9"/>
      <c r="Y162" s="9"/>
      <c r="Z162" s="9"/>
      <c r="AA162" s="9"/>
      <c r="AB162" s="9"/>
      <c r="AC162" s="9"/>
      <c r="AD162" s="9"/>
      <c r="AE162" s="9"/>
      <c r="AF162" s="9"/>
      <c r="AG162" s="9"/>
      <c r="AH162" s="9"/>
      <c r="AI162" s="9"/>
      <c r="AJ162" s="9"/>
      <c r="AK162" s="9"/>
      <c r="AL162" s="9"/>
      <c r="AM162" s="11">
        <f t="shared" si="8"/>
        <v>0</v>
      </c>
      <c r="AN162" s="11">
        <f t="shared" si="9"/>
        <v>0</v>
      </c>
      <c r="AO162" s="47" t="e">
        <f t="shared" si="10"/>
        <v>#DIV/0!</v>
      </c>
      <c r="AP162" s="11">
        <f>SUM(VLOOKUP(A162,OCT!$A$2:$AM$301,39,FALSE), VLOOKUP(A162,NOV!$A$2:$AL$301,38,FALSE), VLOOKUP(A162,DEC!$A$2:$AM$301,39,FALSE))</f>
        <v>0</v>
      </c>
      <c r="AQ162" s="11">
        <f>SUM(VLOOKUP(A162,OCT!$A$2:$AN$301,40,FALSE), VLOOKUP(A162,NOV!$A$2:$AM$301,39,FALSE), VLOOKUP(A162,DEC!$A$2:$AN$301,40,FALSE))</f>
        <v>0</v>
      </c>
      <c r="AR162" s="125" t="e">
        <f t="shared" si="11"/>
        <v>#DIV/0!</v>
      </c>
    </row>
    <row r="163" spans="1:44" x14ac:dyDescent="0.25">
      <c r="A163" s="10">
        <v>162</v>
      </c>
      <c r="B163" s="11">
        <f>VLOOKUP($A163,Table2[[No]:[Date Student Last Attended Program
(mm/dd/yyyy)]],2,FALSE)</f>
        <v>0</v>
      </c>
      <c r="C163" s="11">
        <f>VLOOKUP($A163,Table2[[No]:[Date Student Last Attended Program
(mm/dd/yyyy)]],4,FALSE)</f>
        <v>0</v>
      </c>
      <c r="D163" s="11">
        <f>VLOOKUP($A163,Table2[[No]:[Date Student Last Attended Program
(mm/dd/yyyy)]],14,FALSE)</f>
        <v>0</v>
      </c>
      <c r="E163" s="207">
        <f>VLOOKUP($A163,Table2[[No]:[Date Student Last Attended Program
(mm/dd/yyyy)]],17,FALSE)</f>
        <v>0</v>
      </c>
      <c r="F163" s="207">
        <f>VLOOKUP($A163,Table2[[No]:[Date Student Last Attended Program
(mm/dd/yyyy)]],18,FALSE)</f>
        <v>0</v>
      </c>
      <c r="G163" s="209">
        <f>VLOOKUP($A163,Table2[[#All],[No]:[Which Group Does Student Participate In?
(optional)]],23,FALSE)</f>
        <v>0</v>
      </c>
      <c r="H163" s="29"/>
      <c r="I163" s="29"/>
      <c r="J163" s="29"/>
      <c r="K163" s="29"/>
      <c r="L163" s="29"/>
      <c r="M163" s="29"/>
      <c r="N163" s="29"/>
      <c r="O163" s="29"/>
      <c r="P163" s="29"/>
      <c r="Q163" s="29"/>
      <c r="R163" s="29"/>
      <c r="S163" s="9"/>
      <c r="T163" s="9"/>
      <c r="U163" s="9"/>
      <c r="V163" s="9"/>
      <c r="W163" s="9"/>
      <c r="X163" s="9"/>
      <c r="Y163" s="9"/>
      <c r="Z163" s="9"/>
      <c r="AA163" s="9"/>
      <c r="AB163" s="9"/>
      <c r="AC163" s="9"/>
      <c r="AD163" s="9"/>
      <c r="AE163" s="9"/>
      <c r="AF163" s="9"/>
      <c r="AG163" s="9"/>
      <c r="AH163" s="9"/>
      <c r="AI163" s="9"/>
      <c r="AJ163" s="9"/>
      <c r="AK163" s="9"/>
      <c r="AL163" s="9"/>
      <c r="AM163" s="11">
        <f t="shared" si="8"/>
        <v>0</v>
      </c>
      <c r="AN163" s="11">
        <f t="shared" si="9"/>
        <v>0</v>
      </c>
      <c r="AO163" s="47" t="e">
        <f t="shared" si="10"/>
        <v>#DIV/0!</v>
      </c>
      <c r="AP163" s="11">
        <f>SUM(VLOOKUP(A163,OCT!$A$2:$AM$301,39,FALSE), VLOOKUP(A163,NOV!$A$2:$AL$301,38,FALSE), VLOOKUP(A163,DEC!$A$2:$AM$301,39,FALSE))</f>
        <v>0</v>
      </c>
      <c r="AQ163" s="11">
        <f>SUM(VLOOKUP(A163,OCT!$A$2:$AN$301,40,FALSE), VLOOKUP(A163,NOV!$A$2:$AM$301,39,FALSE), VLOOKUP(A163,DEC!$A$2:$AN$301,40,FALSE))</f>
        <v>0</v>
      </c>
      <c r="AR163" s="125" t="e">
        <f t="shared" si="11"/>
        <v>#DIV/0!</v>
      </c>
    </row>
    <row r="164" spans="1:44" x14ac:dyDescent="0.25">
      <c r="A164" s="10">
        <v>163</v>
      </c>
      <c r="B164" s="11">
        <f>VLOOKUP($A164,Table2[[No]:[Date Student Last Attended Program
(mm/dd/yyyy)]],2,FALSE)</f>
        <v>0</v>
      </c>
      <c r="C164" s="11">
        <f>VLOOKUP($A164,Table2[[No]:[Date Student Last Attended Program
(mm/dd/yyyy)]],4,FALSE)</f>
        <v>0</v>
      </c>
      <c r="D164" s="11">
        <f>VLOOKUP($A164,Table2[[No]:[Date Student Last Attended Program
(mm/dd/yyyy)]],14,FALSE)</f>
        <v>0</v>
      </c>
      <c r="E164" s="207">
        <f>VLOOKUP($A164,Table2[[No]:[Date Student Last Attended Program
(mm/dd/yyyy)]],17,FALSE)</f>
        <v>0</v>
      </c>
      <c r="F164" s="207">
        <f>VLOOKUP($A164,Table2[[No]:[Date Student Last Attended Program
(mm/dd/yyyy)]],18,FALSE)</f>
        <v>0</v>
      </c>
      <c r="G164" s="209">
        <f>VLOOKUP($A164,Table2[[#All],[No]:[Which Group Does Student Participate In?
(optional)]],23,FALSE)</f>
        <v>0</v>
      </c>
      <c r="H164" s="29"/>
      <c r="I164" s="29"/>
      <c r="J164" s="29"/>
      <c r="K164" s="29"/>
      <c r="L164" s="29"/>
      <c r="M164" s="29"/>
      <c r="N164" s="29"/>
      <c r="O164" s="29"/>
      <c r="P164" s="29"/>
      <c r="Q164" s="29"/>
      <c r="R164" s="29"/>
      <c r="S164" s="9"/>
      <c r="T164" s="9"/>
      <c r="U164" s="9"/>
      <c r="V164" s="9"/>
      <c r="W164" s="9"/>
      <c r="X164" s="9"/>
      <c r="Y164" s="9"/>
      <c r="Z164" s="9"/>
      <c r="AA164" s="9"/>
      <c r="AB164" s="9"/>
      <c r="AC164" s="9"/>
      <c r="AD164" s="9"/>
      <c r="AE164" s="9"/>
      <c r="AF164" s="9"/>
      <c r="AG164" s="9"/>
      <c r="AH164" s="9"/>
      <c r="AI164" s="9"/>
      <c r="AJ164" s="9"/>
      <c r="AK164" s="9"/>
      <c r="AL164" s="9"/>
      <c r="AM164" s="11">
        <f t="shared" si="8"/>
        <v>0</v>
      </c>
      <c r="AN164" s="11">
        <f t="shared" si="9"/>
        <v>0</v>
      </c>
      <c r="AO164" s="47" t="e">
        <f t="shared" si="10"/>
        <v>#DIV/0!</v>
      </c>
      <c r="AP164" s="11">
        <f>SUM(VLOOKUP(A164,OCT!$A$2:$AM$301,39,FALSE), VLOOKUP(A164,NOV!$A$2:$AL$301,38,FALSE), VLOOKUP(A164,DEC!$A$2:$AM$301,39,FALSE))</f>
        <v>0</v>
      </c>
      <c r="AQ164" s="11">
        <f>SUM(VLOOKUP(A164,OCT!$A$2:$AN$301,40,FALSE), VLOOKUP(A164,NOV!$A$2:$AM$301,39,FALSE), VLOOKUP(A164,DEC!$A$2:$AN$301,40,FALSE))</f>
        <v>0</v>
      </c>
      <c r="AR164" s="125" t="e">
        <f t="shared" si="11"/>
        <v>#DIV/0!</v>
      </c>
    </row>
    <row r="165" spans="1:44" x14ac:dyDescent="0.25">
      <c r="A165" s="10">
        <v>164</v>
      </c>
      <c r="B165" s="11">
        <f>VLOOKUP($A165,Table2[[No]:[Date Student Last Attended Program
(mm/dd/yyyy)]],2,FALSE)</f>
        <v>0</v>
      </c>
      <c r="C165" s="11">
        <f>VLOOKUP($A165,Table2[[No]:[Date Student Last Attended Program
(mm/dd/yyyy)]],4,FALSE)</f>
        <v>0</v>
      </c>
      <c r="D165" s="11">
        <f>VLOOKUP($A165,Table2[[No]:[Date Student Last Attended Program
(mm/dd/yyyy)]],14,FALSE)</f>
        <v>0</v>
      </c>
      <c r="E165" s="207">
        <f>VLOOKUP($A165,Table2[[No]:[Date Student Last Attended Program
(mm/dd/yyyy)]],17,FALSE)</f>
        <v>0</v>
      </c>
      <c r="F165" s="207">
        <f>VLOOKUP($A165,Table2[[No]:[Date Student Last Attended Program
(mm/dd/yyyy)]],18,FALSE)</f>
        <v>0</v>
      </c>
      <c r="G165" s="209">
        <f>VLOOKUP($A165,Table2[[#All],[No]:[Which Group Does Student Participate In?
(optional)]],23,FALSE)</f>
        <v>0</v>
      </c>
      <c r="H165" s="29"/>
      <c r="I165" s="29"/>
      <c r="J165" s="29"/>
      <c r="K165" s="29"/>
      <c r="L165" s="29"/>
      <c r="M165" s="29"/>
      <c r="N165" s="29"/>
      <c r="O165" s="29"/>
      <c r="P165" s="29"/>
      <c r="Q165" s="29"/>
      <c r="R165" s="29"/>
      <c r="S165" s="9"/>
      <c r="T165" s="9"/>
      <c r="U165" s="9"/>
      <c r="V165" s="9"/>
      <c r="W165" s="9"/>
      <c r="X165" s="9"/>
      <c r="Y165" s="9"/>
      <c r="Z165" s="9"/>
      <c r="AA165" s="9"/>
      <c r="AB165" s="9"/>
      <c r="AC165" s="9"/>
      <c r="AD165" s="9"/>
      <c r="AE165" s="9"/>
      <c r="AF165" s="9"/>
      <c r="AG165" s="9"/>
      <c r="AH165" s="9"/>
      <c r="AI165" s="9"/>
      <c r="AJ165" s="9"/>
      <c r="AK165" s="9"/>
      <c r="AL165" s="9"/>
      <c r="AM165" s="11">
        <f t="shared" si="8"/>
        <v>0</v>
      </c>
      <c r="AN165" s="11">
        <f t="shared" si="9"/>
        <v>0</v>
      </c>
      <c r="AO165" s="47" t="e">
        <f t="shared" si="10"/>
        <v>#DIV/0!</v>
      </c>
      <c r="AP165" s="11">
        <f>SUM(VLOOKUP(A165,OCT!$A$2:$AM$301,39,FALSE), VLOOKUP(A165,NOV!$A$2:$AL$301,38,FALSE), VLOOKUP(A165,DEC!$A$2:$AM$301,39,FALSE))</f>
        <v>0</v>
      </c>
      <c r="AQ165" s="11">
        <f>SUM(VLOOKUP(A165,OCT!$A$2:$AN$301,40,FALSE), VLOOKUP(A165,NOV!$A$2:$AM$301,39,FALSE), VLOOKUP(A165,DEC!$A$2:$AN$301,40,FALSE))</f>
        <v>0</v>
      </c>
      <c r="AR165" s="125" t="e">
        <f t="shared" si="11"/>
        <v>#DIV/0!</v>
      </c>
    </row>
    <row r="166" spans="1:44" x14ac:dyDescent="0.25">
      <c r="A166" s="10">
        <v>165</v>
      </c>
      <c r="B166" s="11">
        <f>VLOOKUP($A166,Table2[[No]:[Date Student Last Attended Program
(mm/dd/yyyy)]],2,FALSE)</f>
        <v>0</v>
      </c>
      <c r="C166" s="11">
        <f>VLOOKUP($A166,Table2[[No]:[Date Student Last Attended Program
(mm/dd/yyyy)]],4,FALSE)</f>
        <v>0</v>
      </c>
      <c r="D166" s="11">
        <f>VLOOKUP($A166,Table2[[No]:[Date Student Last Attended Program
(mm/dd/yyyy)]],14,FALSE)</f>
        <v>0</v>
      </c>
      <c r="E166" s="207">
        <f>VLOOKUP($A166,Table2[[No]:[Date Student Last Attended Program
(mm/dd/yyyy)]],17,FALSE)</f>
        <v>0</v>
      </c>
      <c r="F166" s="207">
        <f>VLOOKUP($A166,Table2[[No]:[Date Student Last Attended Program
(mm/dd/yyyy)]],18,FALSE)</f>
        <v>0</v>
      </c>
      <c r="G166" s="209">
        <f>VLOOKUP($A166,Table2[[#All],[No]:[Which Group Does Student Participate In?
(optional)]],23,FALSE)</f>
        <v>0</v>
      </c>
      <c r="H166" s="29"/>
      <c r="I166" s="29"/>
      <c r="J166" s="29"/>
      <c r="K166" s="29"/>
      <c r="L166" s="29"/>
      <c r="M166" s="29"/>
      <c r="N166" s="29"/>
      <c r="O166" s="29"/>
      <c r="P166" s="29"/>
      <c r="Q166" s="29"/>
      <c r="R166" s="29"/>
      <c r="S166" s="9"/>
      <c r="T166" s="9"/>
      <c r="U166" s="9"/>
      <c r="V166" s="9"/>
      <c r="W166" s="9"/>
      <c r="X166" s="9"/>
      <c r="Y166" s="9"/>
      <c r="Z166" s="9"/>
      <c r="AA166" s="9"/>
      <c r="AB166" s="9"/>
      <c r="AC166" s="9"/>
      <c r="AD166" s="9"/>
      <c r="AE166" s="9"/>
      <c r="AF166" s="9"/>
      <c r="AG166" s="9"/>
      <c r="AH166" s="9"/>
      <c r="AI166" s="9"/>
      <c r="AJ166" s="9"/>
      <c r="AK166" s="9"/>
      <c r="AL166" s="9"/>
      <c r="AM166" s="11">
        <f t="shared" si="8"/>
        <v>0</v>
      </c>
      <c r="AN166" s="11">
        <f t="shared" si="9"/>
        <v>0</v>
      </c>
      <c r="AO166" s="47" t="e">
        <f t="shared" si="10"/>
        <v>#DIV/0!</v>
      </c>
      <c r="AP166" s="11">
        <f>SUM(VLOOKUP(A166,OCT!$A$2:$AM$301,39,FALSE), VLOOKUP(A166,NOV!$A$2:$AL$301,38,FALSE), VLOOKUP(A166,DEC!$A$2:$AM$301,39,FALSE))</f>
        <v>0</v>
      </c>
      <c r="AQ166" s="11">
        <f>SUM(VLOOKUP(A166,OCT!$A$2:$AN$301,40,FALSE), VLOOKUP(A166,NOV!$A$2:$AM$301,39,FALSE), VLOOKUP(A166,DEC!$A$2:$AN$301,40,FALSE))</f>
        <v>0</v>
      </c>
      <c r="AR166" s="125" t="e">
        <f t="shared" si="11"/>
        <v>#DIV/0!</v>
      </c>
    </row>
    <row r="167" spans="1:44" x14ac:dyDescent="0.25">
      <c r="A167" s="10">
        <v>166</v>
      </c>
      <c r="B167" s="11">
        <f>VLOOKUP($A167,Table2[[No]:[Date Student Last Attended Program
(mm/dd/yyyy)]],2,FALSE)</f>
        <v>0</v>
      </c>
      <c r="C167" s="11">
        <f>VLOOKUP($A167,Table2[[No]:[Date Student Last Attended Program
(mm/dd/yyyy)]],4,FALSE)</f>
        <v>0</v>
      </c>
      <c r="D167" s="11">
        <f>VLOOKUP($A167,Table2[[No]:[Date Student Last Attended Program
(mm/dd/yyyy)]],14,FALSE)</f>
        <v>0</v>
      </c>
      <c r="E167" s="207">
        <f>VLOOKUP($A167,Table2[[No]:[Date Student Last Attended Program
(mm/dd/yyyy)]],17,FALSE)</f>
        <v>0</v>
      </c>
      <c r="F167" s="207">
        <f>VLOOKUP($A167,Table2[[No]:[Date Student Last Attended Program
(mm/dd/yyyy)]],18,FALSE)</f>
        <v>0</v>
      </c>
      <c r="G167" s="209">
        <f>VLOOKUP($A167,Table2[[#All],[No]:[Which Group Does Student Participate In?
(optional)]],23,FALSE)</f>
        <v>0</v>
      </c>
      <c r="H167" s="29"/>
      <c r="I167" s="29"/>
      <c r="J167" s="29"/>
      <c r="K167" s="29"/>
      <c r="L167" s="29"/>
      <c r="M167" s="29"/>
      <c r="N167" s="29"/>
      <c r="O167" s="29"/>
      <c r="P167" s="29"/>
      <c r="Q167" s="29"/>
      <c r="R167" s="29"/>
      <c r="S167" s="9"/>
      <c r="T167" s="9"/>
      <c r="U167" s="9"/>
      <c r="V167" s="9"/>
      <c r="W167" s="9"/>
      <c r="X167" s="9"/>
      <c r="Y167" s="9"/>
      <c r="Z167" s="9"/>
      <c r="AA167" s="9"/>
      <c r="AB167" s="9"/>
      <c r="AC167" s="9"/>
      <c r="AD167" s="9"/>
      <c r="AE167" s="9"/>
      <c r="AF167" s="9"/>
      <c r="AG167" s="9"/>
      <c r="AH167" s="9"/>
      <c r="AI167" s="9"/>
      <c r="AJ167" s="9"/>
      <c r="AK167" s="9"/>
      <c r="AL167" s="9"/>
      <c r="AM167" s="11">
        <f t="shared" si="8"/>
        <v>0</v>
      </c>
      <c r="AN167" s="11">
        <f t="shared" si="9"/>
        <v>0</v>
      </c>
      <c r="AO167" s="47" t="e">
        <f t="shared" si="10"/>
        <v>#DIV/0!</v>
      </c>
      <c r="AP167" s="11">
        <f>SUM(VLOOKUP(A167,OCT!$A$2:$AM$301,39,FALSE), VLOOKUP(A167,NOV!$A$2:$AL$301,38,FALSE), VLOOKUP(A167,DEC!$A$2:$AM$301,39,FALSE))</f>
        <v>0</v>
      </c>
      <c r="AQ167" s="11">
        <f>SUM(VLOOKUP(A167,OCT!$A$2:$AN$301,40,FALSE), VLOOKUP(A167,NOV!$A$2:$AM$301,39,FALSE), VLOOKUP(A167,DEC!$A$2:$AN$301,40,FALSE))</f>
        <v>0</v>
      </c>
      <c r="AR167" s="125" t="e">
        <f t="shared" si="11"/>
        <v>#DIV/0!</v>
      </c>
    </row>
    <row r="168" spans="1:44" x14ac:dyDescent="0.25">
      <c r="A168" s="10">
        <v>167</v>
      </c>
      <c r="B168" s="11">
        <f>VLOOKUP($A168,Table2[[No]:[Date Student Last Attended Program
(mm/dd/yyyy)]],2,FALSE)</f>
        <v>0</v>
      </c>
      <c r="C168" s="11">
        <f>VLOOKUP($A168,Table2[[No]:[Date Student Last Attended Program
(mm/dd/yyyy)]],4,FALSE)</f>
        <v>0</v>
      </c>
      <c r="D168" s="11">
        <f>VLOOKUP($A168,Table2[[No]:[Date Student Last Attended Program
(mm/dd/yyyy)]],14,FALSE)</f>
        <v>0</v>
      </c>
      <c r="E168" s="207">
        <f>VLOOKUP($A168,Table2[[No]:[Date Student Last Attended Program
(mm/dd/yyyy)]],17,FALSE)</f>
        <v>0</v>
      </c>
      <c r="F168" s="207">
        <f>VLOOKUP($A168,Table2[[No]:[Date Student Last Attended Program
(mm/dd/yyyy)]],18,FALSE)</f>
        <v>0</v>
      </c>
      <c r="G168" s="209">
        <f>VLOOKUP($A168,Table2[[#All],[No]:[Which Group Does Student Participate In?
(optional)]],23,FALSE)</f>
        <v>0</v>
      </c>
      <c r="H168" s="29"/>
      <c r="I168" s="29"/>
      <c r="J168" s="29"/>
      <c r="K168" s="29"/>
      <c r="L168" s="29"/>
      <c r="M168" s="29"/>
      <c r="N168" s="29"/>
      <c r="O168" s="29"/>
      <c r="P168" s="29"/>
      <c r="Q168" s="29"/>
      <c r="R168" s="29"/>
      <c r="S168" s="9"/>
      <c r="T168" s="9"/>
      <c r="U168" s="9"/>
      <c r="V168" s="9"/>
      <c r="W168" s="9"/>
      <c r="X168" s="9"/>
      <c r="Y168" s="9"/>
      <c r="Z168" s="9"/>
      <c r="AA168" s="9"/>
      <c r="AB168" s="9"/>
      <c r="AC168" s="9"/>
      <c r="AD168" s="9"/>
      <c r="AE168" s="9"/>
      <c r="AF168" s="9"/>
      <c r="AG168" s="9"/>
      <c r="AH168" s="9"/>
      <c r="AI168" s="9"/>
      <c r="AJ168" s="9"/>
      <c r="AK168" s="9"/>
      <c r="AL168" s="9"/>
      <c r="AM168" s="11">
        <f t="shared" si="8"/>
        <v>0</v>
      </c>
      <c r="AN168" s="11">
        <f t="shared" si="9"/>
        <v>0</v>
      </c>
      <c r="AO168" s="47" t="e">
        <f t="shared" si="10"/>
        <v>#DIV/0!</v>
      </c>
      <c r="AP168" s="11">
        <f>SUM(VLOOKUP(A168,OCT!$A$2:$AM$301,39,FALSE), VLOOKUP(A168,NOV!$A$2:$AL$301,38,FALSE), VLOOKUP(A168,DEC!$A$2:$AM$301,39,FALSE))</f>
        <v>0</v>
      </c>
      <c r="AQ168" s="11">
        <f>SUM(VLOOKUP(A168,OCT!$A$2:$AN$301,40,FALSE), VLOOKUP(A168,NOV!$A$2:$AM$301,39,FALSE), VLOOKUP(A168,DEC!$A$2:$AN$301,40,FALSE))</f>
        <v>0</v>
      </c>
      <c r="AR168" s="125" t="e">
        <f t="shared" si="11"/>
        <v>#DIV/0!</v>
      </c>
    </row>
    <row r="169" spans="1:44" x14ac:dyDescent="0.25">
      <c r="A169" s="10">
        <v>168</v>
      </c>
      <c r="B169" s="11">
        <f>VLOOKUP($A169,Table2[[No]:[Date Student Last Attended Program
(mm/dd/yyyy)]],2,FALSE)</f>
        <v>0</v>
      </c>
      <c r="C169" s="11">
        <f>VLOOKUP($A169,Table2[[No]:[Date Student Last Attended Program
(mm/dd/yyyy)]],4,FALSE)</f>
        <v>0</v>
      </c>
      <c r="D169" s="11">
        <f>VLOOKUP($A169,Table2[[No]:[Date Student Last Attended Program
(mm/dd/yyyy)]],14,FALSE)</f>
        <v>0</v>
      </c>
      <c r="E169" s="207">
        <f>VLOOKUP($A169,Table2[[No]:[Date Student Last Attended Program
(mm/dd/yyyy)]],17,FALSE)</f>
        <v>0</v>
      </c>
      <c r="F169" s="207">
        <f>VLOOKUP($A169,Table2[[No]:[Date Student Last Attended Program
(mm/dd/yyyy)]],18,FALSE)</f>
        <v>0</v>
      </c>
      <c r="G169" s="209">
        <f>VLOOKUP($A169,Table2[[#All],[No]:[Which Group Does Student Participate In?
(optional)]],23,FALSE)</f>
        <v>0</v>
      </c>
      <c r="H169" s="29"/>
      <c r="I169" s="29"/>
      <c r="J169" s="29"/>
      <c r="K169" s="29"/>
      <c r="L169" s="29"/>
      <c r="M169" s="29"/>
      <c r="N169" s="29"/>
      <c r="O169" s="29"/>
      <c r="P169" s="29"/>
      <c r="Q169" s="29"/>
      <c r="R169" s="29"/>
      <c r="S169" s="9"/>
      <c r="T169" s="9"/>
      <c r="U169" s="9"/>
      <c r="V169" s="9"/>
      <c r="W169" s="9"/>
      <c r="X169" s="9"/>
      <c r="Y169" s="9"/>
      <c r="Z169" s="9"/>
      <c r="AA169" s="9"/>
      <c r="AB169" s="9"/>
      <c r="AC169" s="9"/>
      <c r="AD169" s="9"/>
      <c r="AE169" s="9"/>
      <c r="AF169" s="9"/>
      <c r="AG169" s="9"/>
      <c r="AH169" s="9"/>
      <c r="AI169" s="9"/>
      <c r="AJ169" s="9"/>
      <c r="AK169" s="9"/>
      <c r="AL169" s="9"/>
      <c r="AM169" s="11">
        <f t="shared" si="8"/>
        <v>0</v>
      </c>
      <c r="AN169" s="11">
        <f t="shared" si="9"/>
        <v>0</v>
      </c>
      <c r="AO169" s="47" t="e">
        <f t="shared" si="10"/>
        <v>#DIV/0!</v>
      </c>
      <c r="AP169" s="11">
        <f>SUM(VLOOKUP(A169,OCT!$A$2:$AM$301,39,FALSE), VLOOKUP(A169,NOV!$A$2:$AL$301,38,FALSE), VLOOKUP(A169,DEC!$A$2:$AM$301,39,FALSE))</f>
        <v>0</v>
      </c>
      <c r="AQ169" s="11">
        <f>SUM(VLOOKUP(A169,OCT!$A$2:$AN$301,40,FALSE), VLOOKUP(A169,NOV!$A$2:$AM$301,39,FALSE), VLOOKUP(A169,DEC!$A$2:$AN$301,40,FALSE))</f>
        <v>0</v>
      </c>
      <c r="AR169" s="125" t="e">
        <f t="shared" si="11"/>
        <v>#DIV/0!</v>
      </c>
    </row>
    <row r="170" spans="1:44" x14ac:dyDescent="0.25">
      <c r="A170" s="10">
        <v>169</v>
      </c>
      <c r="B170" s="11">
        <f>VLOOKUP($A170,Table2[[No]:[Date Student Last Attended Program
(mm/dd/yyyy)]],2,FALSE)</f>
        <v>0</v>
      </c>
      <c r="C170" s="11">
        <f>VLOOKUP($A170,Table2[[No]:[Date Student Last Attended Program
(mm/dd/yyyy)]],4,FALSE)</f>
        <v>0</v>
      </c>
      <c r="D170" s="11">
        <f>VLOOKUP($A170,Table2[[No]:[Date Student Last Attended Program
(mm/dd/yyyy)]],14,FALSE)</f>
        <v>0</v>
      </c>
      <c r="E170" s="207">
        <f>VLOOKUP($A170,Table2[[No]:[Date Student Last Attended Program
(mm/dd/yyyy)]],17,FALSE)</f>
        <v>0</v>
      </c>
      <c r="F170" s="207">
        <f>VLOOKUP($A170,Table2[[No]:[Date Student Last Attended Program
(mm/dd/yyyy)]],18,FALSE)</f>
        <v>0</v>
      </c>
      <c r="G170" s="209">
        <f>VLOOKUP($A170,Table2[[#All],[No]:[Which Group Does Student Participate In?
(optional)]],23,FALSE)</f>
        <v>0</v>
      </c>
      <c r="H170" s="29"/>
      <c r="I170" s="29"/>
      <c r="J170" s="29"/>
      <c r="K170" s="29"/>
      <c r="L170" s="29"/>
      <c r="M170" s="29"/>
      <c r="N170" s="29"/>
      <c r="O170" s="29"/>
      <c r="P170" s="29"/>
      <c r="Q170" s="29"/>
      <c r="R170" s="29"/>
      <c r="S170" s="9"/>
      <c r="T170" s="9"/>
      <c r="U170" s="9"/>
      <c r="V170" s="9"/>
      <c r="W170" s="9"/>
      <c r="X170" s="9"/>
      <c r="Y170" s="9"/>
      <c r="Z170" s="9"/>
      <c r="AA170" s="9"/>
      <c r="AB170" s="9"/>
      <c r="AC170" s="9"/>
      <c r="AD170" s="9"/>
      <c r="AE170" s="9"/>
      <c r="AF170" s="9"/>
      <c r="AG170" s="9"/>
      <c r="AH170" s="9"/>
      <c r="AI170" s="9"/>
      <c r="AJ170" s="9"/>
      <c r="AK170" s="9"/>
      <c r="AL170" s="9"/>
      <c r="AM170" s="11">
        <f t="shared" si="8"/>
        <v>0</v>
      </c>
      <c r="AN170" s="11">
        <f t="shared" si="9"/>
        <v>0</v>
      </c>
      <c r="AO170" s="47" t="e">
        <f t="shared" si="10"/>
        <v>#DIV/0!</v>
      </c>
      <c r="AP170" s="11">
        <f>SUM(VLOOKUP(A170,OCT!$A$2:$AM$301,39,FALSE), VLOOKUP(A170,NOV!$A$2:$AL$301,38,FALSE), VLOOKUP(A170,DEC!$A$2:$AM$301,39,FALSE))</f>
        <v>0</v>
      </c>
      <c r="AQ170" s="11">
        <f>SUM(VLOOKUP(A170,OCT!$A$2:$AN$301,40,FALSE), VLOOKUP(A170,NOV!$A$2:$AM$301,39,FALSE), VLOOKUP(A170,DEC!$A$2:$AN$301,40,FALSE))</f>
        <v>0</v>
      </c>
      <c r="AR170" s="125" t="e">
        <f t="shared" si="11"/>
        <v>#DIV/0!</v>
      </c>
    </row>
    <row r="171" spans="1:44" x14ac:dyDescent="0.25">
      <c r="A171" s="10">
        <v>170</v>
      </c>
      <c r="B171" s="11">
        <f>VLOOKUP($A171,Table2[[No]:[Date Student Last Attended Program
(mm/dd/yyyy)]],2,FALSE)</f>
        <v>0</v>
      </c>
      <c r="C171" s="11">
        <f>VLOOKUP($A171,Table2[[No]:[Date Student Last Attended Program
(mm/dd/yyyy)]],4,FALSE)</f>
        <v>0</v>
      </c>
      <c r="D171" s="11">
        <f>VLOOKUP($A171,Table2[[No]:[Date Student Last Attended Program
(mm/dd/yyyy)]],14,FALSE)</f>
        <v>0</v>
      </c>
      <c r="E171" s="207">
        <f>VLOOKUP($A171,Table2[[No]:[Date Student Last Attended Program
(mm/dd/yyyy)]],17,FALSE)</f>
        <v>0</v>
      </c>
      <c r="F171" s="207">
        <f>VLOOKUP($A171,Table2[[No]:[Date Student Last Attended Program
(mm/dd/yyyy)]],18,FALSE)</f>
        <v>0</v>
      </c>
      <c r="G171" s="209">
        <f>VLOOKUP($A171,Table2[[#All],[No]:[Which Group Does Student Participate In?
(optional)]],23,FALSE)</f>
        <v>0</v>
      </c>
      <c r="H171" s="29"/>
      <c r="I171" s="29"/>
      <c r="J171" s="29"/>
      <c r="K171" s="29"/>
      <c r="L171" s="29"/>
      <c r="M171" s="29"/>
      <c r="N171" s="29"/>
      <c r="O171" s="29"/>
      <c r="P171" s="29"/>
      <c r="Q171" s="29"/>
      <c r="R171" s="29"/>
      <c r="S171" s="9"/>
      <c r="T171" s="9"/>
      <c r="U171" s="9"/>
      <c r="V171" s="9"/>
      <c r="W171" s="9"/>
      <c r="X171" s="9"/>
      <c r="Y171" s="9"/>
      <c r="Z171" s="9"/>
      <c r="AA171" s="9"/>
      <c r="AB171" s="9"/>
      <c r="AC171" s="9"/>
      <c r="AD171" s="9"/>
      <c r="AE171" s="9"/>
      <c r="AF171" s="9"/>
      <c r="AG171" s="9"/>
      <c r="AH171" s="9"/>
      <c r="AI171" s="9"/>
      <c r="AJ171" s="9"/>
      <c r="AK171" s="9"/>
      <c r="AL171" s="9"/>
      <c r="AM171" s="11">
        <f t="shared" si="8"/>
        <v>0</v>
      </c>
      <c r="AN171" s="11">
        <f t="shared" si="9"/>
        <v>0</v>
      </c>
      <c r="AO171" s="47" t="e">
        <f t="shared" si="10"/>
        <v>#DIV/0!</v>
      </c>
      <c r="AP171" s="11">
        <f>SUM(VLOOKUP(A171,OCT!$A$2:$AM$301,39,FALSE), VLOOKUP(A171,NOV!$A$2:$AL$301,38,FALSE), VLOOKUP(A171,DEC!$A$2:$AM$301,39,FALSE))</f>
        <v>0</v>
      </c>
      <c r="AQ171" s="11">
        <f>SUM(VLOOKUP(A171,OCT!$A$2:$AN$301,40,FALSE), VLOOKUP(A171,NOV!$A$2:$AM$301,39,FALSE), VLOOKUP(A171,DEC!$A$2:$AN$301,40,FALSE))</f>
        <v>0</v>
      </c>
      <c r="AR171" s="125" t="e">
        <f t="shared" si="11"/>
        <v>#DIV/0!</v>
      </c>
    </row>
    <row r="172" spans="1:44" x14ac:dyDescent="0.25">
      <c r="A172" s="10">
        <v>171</v>
      </c>
      <c r="B172" s="11">
        <f>VLOOKUP($A172,Table2[[No]:[Date Student Last Attended Program
(mm/dd/yyyy)]],2,FALSE)</f>
        <v>0</v>
      </c>
      <c r="C172" s="11">
        <f>VLOOKUP($A172,Table2[[No]:[Date Student Last Attended Program
(mm/dd/yyyy)]],4,FALSE)</f>
        <v>0</v>
      </c>
      <c r="D172" s="11">
        <f>VLOOKUP($A172,Table2[[No]:[Date Student Last Attended Program
(mm/dd/yyyy)]],14,FALSE)</f>
        <v>0</v>
      </c>
      <c r="E172" s="207">
        <f>VLOOKUP($A172,Table2[[No]:[Date Student Last Attended Program
(mm/dd/yyyy)]],17,FALSE)</f>
        <v>0</v>
      </c>
      <c r="F172" s="207">
        <f>VLOOKUP($A172,Table2[[No]:[Date Student Last Attended Program
(mm/dd/yyyy)]],18,FALSE)</f>
        <v>0</v>
      </c>
      <c r="G172" s="209">
        <f>VLOOKUP($A172,Table2[[#All],[No]:[Which Group Does Student Participate In?
(optional)]],23,FALSE)</f>
        <v>0</v>
      </c>
      <c r="H172" s="29"/>
      <c r="I172" s="29"/>
      <c r="J172" s="29"/>
      <c r="K172" s="29"/>
      <c r="L172" s="29"/>
      <c r="M172" s="29"/>
      <c r="N172" s="29"/>
      <c r="O172" s="29"/>
      <c r="P172" s="29"/>
      <c r="Q172" s="29"/>
      <c r="R172" s="29"/>
      <c r="S172" s="9"/>
      <c r="T172" s="9"/>
      <c r="U172" s="9"/>
      <c r="V172" s="9"/>
      <c r="W172" s="9"/>
      <c r="X172" s="9"/>
      <c r="Y172" s="9"/>
      <c r="Z172" s="9"/>
      <c r="AA172" s="9"/>
      <c r="AB172" s="9"/>
      <c r="AC172" s="9"/>
      <c r="AD172" s="9"/>
      <c r="AE172" s="9"/>
      <c r="AF172" s="9"/>
      <c r="AG172" s="9"/>
      <c r="AH172" s="9"/>
      <c r="AI172" s="9"/>
      <c r="AJ172" s="9"/>
      <c r="AK172" s="9"/>
      <c r="AL172" s="9"/>
      <c r="AM172" s="11">
        <f t="shared" si="8"/>
        <v>0</v>
      </c>
      <c r="AN172" s="11">
        <f t="shared" si="9"/>
        <v>0</v>
      </c>
      <c r="AO172" s="47" t="e">
        <f t="shared" si="10"/>
        <v>#DIV/0!</v>
      </c>
      <c r="AP172" s="11">
        <f>SUM(VLOOKUP(A172,OCT!$A$2:$AM$301,39,FALSE), VLOOKUP(A172,NOV!$A$2:$AL$301,38,FALSE), VLOOKUP(A172,DEC!$A$2:$AM$301,39,FALSE))</f>
        <v>0</v>
      </c>
      <c r="AQ172" s="11">
        <f>SUM(VLOOKUP(A172,OCT!$A$2:$AN$301,40,FALSE), VLOOKUP(A172,NOV!$A$2:$AM$301,39,FALSE), VLOOKUP(A172,DEC!$A$2:$AN$301,40,FALSE))</f>
        <v>0</v>
      </c>
      <c r="AR172" s="125" t="e">
        <f t="shared" si="11"/>
        <v>#DIV/0!</v>
      </c>
    </row>
    <row r="173" spans="1:44" x14ac:dyDescent="0.25">
      <c r="A173" s="10">
        <v>172</v>
      </c>
      <c r="B173" s="11">
        <f>VLOOKUP($A173,Table2[[No]:[Date Student Last Attended Program
(mm/dd/yyyy)]],2,FALSE)</f>
        <v>0</v>
      </c>
      <c r="C173" s="11">
        <f>VLOOKUP($A173,Table2[[No]:[Date Student Last Attended Program
(mm/dd/yyyy)]],4,FALSE)</f>
        <v>0</v>
      </c>
      <c r="D173" s="11">
        <f>VLOOKUP($A173,Table2[[No]:[Date Student Last Attended Program
(mm/dd/yyyy)]],14,FALSE)</f>
        <v>0</v>
      </c>
      <c r="E173" s="207">
        <f>VLOOKUP($A173,Table2[[No]:[Date Student Last Attended Program
(mm/dd/yyyy)]],17,FALSE)</f>
        <v>0</v>
      </c>
      <c r="F173" s="207">
        <f>VLOOKUP($A173,Table2[[No]:[Date Student Last Attended Program
(mm/dd/yyyy)]],18,FALSE)</f>
        <v>0</v>
      </c>
      <c r="G173" s="209">
        <f>VLOOKUP($A173,Table2[[#All],[No]:[Which Group Does Student Participate In?
(optional)]],23,FALSE)</f>
        <v>0</v>
      </c>
      <c r="H173" s="29"/>
      <c r="I173" s="29"/>
      <c r="J173" s="29"/>
      <c r="K173" s="29"/>
      <c r="L173" s="29"/>
      <c r="M173" s="29"/>
      <c r="N173" s="29"/>
      <c r="O173" s="29"/>
      <c r="P173" s="29"/>
      <c r="Q173" s="29"/>
      <c r="R173" s="29"/>
      <c r="S173" s="9"/>
      <c r="T173" s="9"/>
      <c r="U173" s="9"/>
      <c r="V173" s="9"/>
      <c r="W173" s="9"/>
      <c r="X173" s="9"/>
      <c r="Y173" s="9"/>
      <c r="Z173" s="9"/>
      <c r="AA173" s="9"/>
      <c r="AB173" s="9"/>
      <c r="AC173" s="9"/>
      <c r="AD173" s="9"/>
      <c r="AE173" s="9"/>
      <c r="AF173" s="9"/>
      <c r="AG173" s="9"/>
      <c r="AH173" s="9"/>
      <c r="AI173" s="9"/>
      <c r="AJ173" s="9"/>
      <c r="AK173" s="9"/>
      <c r="AL173" s="9"/>
      <c r="AM173" s="11">
        <f t="shared" si="8"/>
        <v>0</v>
      </c>
      <c r="AN173" s="11">
        <f t="shared" si="9"/>
        <v>0</v>
      </c>
      <c r="AO173" s="47" t="e">
        <f t="shared" si="10"/>
        <v>#DIV/0!</v>
      </c>
      <c r="AP173" s="11">
        <f>SUM(VLOOKUP(A173,OCT!$A$2:$AM$301,39,FALSE), VLOOKUP(A173,NOV!$A$2:$AL$301,38,FALSE), VLOOKUP(A173,DEC!$A$2:$AM$301,39,FALSE))</f>
        <v>0</v>
      </c>
      <c r="AQ173" s="11">
        <f>SUM(VLOOKUP(A173,OCT!$A$2:$AN$301,40,FALSE), VLOOKUP(A173,NOV!$A$2:$AM$301,39,FALSE), VLOOKUP(A173,DEC!$A$2:$AN$301,40,FALSE))</f>
        <v>0</v>
      </c>
      <c r="AR173" s="125" t="e">
        <f t="shared" si="11"/>
        <v>#DIV/0!</v>
      </c>
    </row>
    <row r="174" spans="1:44" x14ac:dyDescent="0.25">
      <c r="A174" s="10">
        <v>173</v>
      </c>
      <c r="B174" s="11">
        <f>VLOOKUP($A174,Table2[[No]:[Date Student Last Attended Program
(mm/dd/yyyy)]],2,FALSE)</f>
        <v>0</v>
      </c>
      <c r="C174" s="11">
        <f>VLOOKUP($A174,Table2[[No]:[Date Student Last Attended Program
(mm/dd/yyyy)]],4,FALSE)</f>
        <v>0</v>
      </c>
      <c r="D174" s="11">
        <f>VLOOKUP($A174,Table2[[No]:[Date Student Last Attended Program
(mm/dd/yyyy)]],14,FALSE)</f>
        <v>0</v>
      </c>
      <c r="E174" s="207">
        <f>VLOOKUP($A174,Table2[[No]:[Date Student Last Attended Program
(mm/dd/yyyy)]],17,FALSE)</f>
        <v>0</v>
      </c>
      <c r="F174" s="207">
        <f>VLOOKUP($A174,Table2[[No]:[Date Student Last Attended Program
(mm/dd/yyyy)]],18,FALSE)</f>
        <v>0</v>
      </c>
      <c r="G174" s="209">
        <f>VLOOKUP($A174,Table2[[#All],[No]:[Which Group Does Student Participate In?
(optional)]],23,FALSE)</f>
        <v>0</v>
      </c>
      <c r="H174" s="29"/>
      <c r="I174" s="29"/>
      <c r="J174" s="29"/>
      <c r="K174" s="29"/>
      <c r="L174" s="29"/>
      <c r="M174" s="29"/>
      <c r="N174" s="29"/>
      <c r="O174" s="29"/>
      <c r="P174" s="29"/>
      <c r="Q174" s="29"/>
      <c r="R174" s="29"/>
      <c r="S174" s="9"/>
      <c r="T174" s="9"/>
      <c r="U174" s="9"/>
      <c r="V174" s="9"/>
      <c r="W174" s="9"/>
      <c r="X174" s="9"/>
      <c r="Y174" s="9"/>
      <c r="Z174" s="9"/>
      <c r="AA174" s="9"/>
      <c r="AB174" s="9"/>
      <c r="AC174" s="9"/>
      <c r="AD174" s="9"/>
      <c r="AE174" s="9"/>
      <c r="AF174" s="9"/>
      <c r="AG174" s="9"/>
      <c r="AH174" s="9"/>
      <c r="AI174" s="9"/>
      <c r="AJ174" s="9"/>
      <c r="AK174" s="9"/>
      <c r="AL174" s="9"/>
      <c r="AM174" s="11">
        <f t="shared" si="8"/>
        <v>0</v>
      </c>
      <c r="AN174" s="11">
        <f t="shared" si="9"/>
        <v>0</v>
      </c>
      <c r="AO174" s="47" t="e">
        <f t="shared" si="10"/>
        <v>#DIV/0!</v>
      </c>
      <c r="AP174" s="11">
        <f>SUM(VLOOKUP(A174,OCT!$A$2:$AM$301,39,FALSE), VLOOKUP(A174,NOV!$A$2:$AL$301,38,FALSE), VLOOKUP(A174,DEC!$A$2:$AM$301,39,FALSE))</f>
        <v>0</v>
      </c>
      <c r="AQ174" s="11">
        <f>SUM(VLOOKUP(A174,OCT!$A$2:$AN$301,40,FALSE), VLOOKUP(A174,NOV!$A$2:$AM$301,39,FALSE), VLOOKUP(A174,DEC!$A$2:$AN$301,40,FALSE))</f>
        <v>0</v>
      </c>
      <c r="AR174" s="125" t="e">
        <f t="shared" si="11"/>
        <v>#DIV/0!</v>
      </c>
    </row>
    <row r="175" spans="1:44" x14ac:dyDescent="0.25">
      <c r="A175" s="10">
        <v>174</v>
      </c>
      <c r="B175" s="11">
        <f>VLOOKUP($A175,Table2[[No]:[Date Student Last Attended Program
(mm/dd/yyyy)]],2,FALSE)</f>
        <v>0</v>
      </c>
      <c r="C175" s="11">
        <f>VLOOKUP($A175,Table2[[No]:[Date Student Last Attended Program
(mm/dd/yyyy)]],4,FALSE)</f>
        <v>0</v>
      </c>
      <c r="D175" s="11">
        <f>VLOOKUP($A175,Table2[[No]:[Date Student Last Attended Program
(mm/dd/yyyy)]],14,FALSE)</f>
        <v>0</v>
      </c>
      <c r="E175" s="207">
        <f>VLOOKUP($A175,Table2[[No]:[Date Student Last Attended Program
(mm/dd/yyyy)]],17,FALSE)</f>
        <v>0</v>
      </c>
      <c r="F175" s="207">
        <f>VLOOKUP($A175,Table2[[No]:[Date Student Last Attended Program
(mm/dd/yyyy)]],18,FALSE)</f>
        <v>0</v>
      </c>
      <c r="G175" s="209">
        <f>VLOOKUP($A175,Table2[[#All],[No]:[Which Group Does Student Participate In?
(optional)]],23,FALSE)</f>
        <v>0</v>
      </c>
      <c r="H175" s="29"/>
      <c r="I175" s="29"/>
      <c r="J175" s="29"/>
      <c r="K175" s="29"/>
      <c r="L175" s="29"/>
      <c r="M175" s="29"/>
      <c r="N175" s="29"/>
      <c r="O175" s="29"/>
      <c r="P175" s="29"/>
      <c r="Q175" s="29"/>
      <c r="R175" s="29"/>
      <c r="S175" s="9"/>
      <c r="T175" s="9"/>
      <c r="U175" s="9"/>
      <c r="V175" s="9"/>
      <c r="W175" s="9"/>
      <c r="X175" s="9"/>
      <c r="Y175" s="9"/>
      <c r="Z175" s="9"/>
      <c r="AA175" s="9"/>
      <c r="AB175" s="9"/>
      <c r="AC175" s="9"/>
      <c r="AD175" s="9"/>
      <c r="AE175" s="9"/>
      <c r="AF175" s="9"/>
      <c r="AG175" s="9"/>
      <c r="AH175" s="9"/>
      <c r="AI175" s="9"/>
      <c r="AJ175" s="9"/>
      <c r="AK175" s="9"/>
      <c r="AL175" s="9"/>
      <c r="AM175" s="11">
        <f t="shared" si="8"/>
        <v>0</v>
      </c>
      <c r="AN175" s="11">
        <f t="shared" si="9"/>
        <v>0</v>
      </c>
      <c r="AO175" s="47" t="e">
        <f t="shared" si="10"/>
        <v>#DIV/0!</v>
      </c>
      <c r="AP175" s="11">
        <f>SUM(VLOOKUP(A175,OCT!$A$2:$AM$301,39,FALSE), VLOOKUP(A175,NOV!$A$2:$AL$301,38,FALSE), VLOOKUP(A175,DEC!$A$2:$AM$301,39,FALSE))</f>
        <v>0</v>
      </c>
      <c r="AQ175" s="11">
        <f>SUM(VLOOKUP(A175,OCT!$A$2:$AN$301,40,FALSE), VLOOKUP(A175,NOV!$A$2:$AM$301,39,FALSE), VLOOKUP(A175,DEC!$A$2:$AN$301,40,FALSE))</f>
        <v>0</v>
      </c>
      <c r="AR175" s="125" t="e">
        <f t="shared" si="11"/>
        <v>#DIV/0!</v>
      </c>
    </row>
    <row r="176" spans="1:44" x14ac:dyDescent="0.25">
      <c r="A176" s="10">
        <v>175</v>
      </c>
      <c r="B176" s="11">
        <f>VLOOKUP($A176,Table2[[No]:[Date Student Last Attended Program
(mm/dd/yyyy)]],2,FALSE)</f>
        <v>0</v>
      </c>
      <c r="C176" s="11">
        <f>VLOOKUP($A176,Table2[[No]:[Date Student Last Attended Program
(mm/dd/yyyy)]],4,FALSE)</f>
        <v>0</v>
      </c>
      <c r="D176" s="11">
        <f>VLOOKUP($A176,Table2[[No]:[Date Student Last Attended Program
(mm/dd/yyyy)]],14,FALSE)</f>
        <v>0</v>
      </c>
      <c r="E176" s="207">
        <f>VLOOKUP($A176,Table2[[No]:[Date Student Last Attended Program
(mm/dd/yyyy)]],17,FALSE)</f>
        <v>0</v>
      </c>
      <c r="F176" s="207">
        <f>VLOOKUP($A176,Table2[[No]:[Date Student Last Attended Program
(mm/dd/yyyy)]],18,FALSE)</f>
        <v>0</v>
      </c>
      <c r="G176" s="209">
        <f>VLOOKUP($A176,Table2[[#All],[No]:[Which Group Does Student Participate In?
(optional)]],23,FALSE)</f>
        <v>0</v>
      </c>
      <c r="H176" s="29"/>
      <c r="I176" s="29"/>
      <c r="J176" s="29"/>
      <c r="K176" s="29"/>
      <c r="L176" s="29"/>
      <c r="M176" s="29"/>
      <c r="N176" s="29"/>
      <c r="O176" s="29"/>
      <c r="P176" s="29"/>
      <c r="Q176" s="29"/>
      <c r="R176" s="29"/>
      <c r="S176" s="9"/>
      <c r="T176" s="9"/>
      <c r="U176" s="9"/>
      <c r="V176" s="9"/>
      <c r="W176" s="9"/>
      <c r="X176" s="9"/>
      <c r="Y176" s="9"/>
      <c r="Z176" s="9"/>
      <c r="AA176" s="9"/>
      <c r="AB176" s="9"/>
      <c r="AC176" s="9"/>
      <c r="AD176" s="9"/>
      <c r="AE176" s="9"/>
      <c r="AF176" s="9"/>
      <c r="AG176" s="9"/>
      <c r="AH176" s="9"/>
      <c r="AI176" s="9"/>
      <c r="AJ176" s="9"/>
      <c r="AK176" s="9"/>
      <c r="AL176" s="9"/>
      <c r="AM176" s="11">
        <f t="shared" si="8"/>
        <v>0</v>
      </c>
      <c r="AN176" s="11">
        <f t="shared" si="9"/>
        <v>0</v>
      </c>
      <c r="AO176" s="47" t="e">
        <f t="shared" si="10"/>
        <v>#DIV/0!</v>
      </c>
      <c r="AP176" s="11">
        <f>SUM(VLOOKUP(A176,OCT!$A$2:$AM$301,39,FALSE), VLOOKUP(A176,NOV!$A$2:$AL$301,38,FALSE), VLOOKUP(A176,DEC!$A$2:$AM$301,39,FALSE))</f>
        <v>0</v>
      </c>
      <c r="AQ176" s="11">
        <f>SUM(VLOOKUP(A176,OCT!$A$2:$AN$301,40,FALSE), VLOOKUP(A176,NOV!$A$2:$AM$301,39,FALSE), VLOOKUP(A176,DEC!$A$2:$AN$301,40,FALSE))</f>
        <v>0</v>
      </c>
      <c r="AR176" s="125" t="e">
        <f t="shared" si="11"/>
        <v>#DIV/0!</v>
      </c>
    </row>
    <row r="177" spans="1:44" x14ac:dyDescent="0.25">
      <c r="A177" s="10">
        <v>176</v>
      </c>
      <c r="B177" s="11">
        <f>VLOOKUP($A177,Table2[[No]:[Date Student Last Attended Program
(mm/dd/yyyy)]],2,FALSE)</f>
        <v>0</v>
      </c>
      <c r="C177" s="11">
        <f>VLOOKUP($A177,Table2[[No]:[Date Student Last Attended Program
(mm/dd/yyyy)]],4,FALSE)</f>
        <v>0</v>
      </c>
      <c r="D177" s="11">
        <f>VLOOKUP($A177,Table2[[No]:[Date Student Last Attended Program
(mm/dd/yyyy)]],14,FALSE)</f>
        <v>0</v>
      </c>
      <c r="E177" s="207">
        <f>VLOOKUP($A177,Table2[[No]:[Date Student Last Attended Program
(mm/dd/yyyy)]],17,FALSE)</f>
        <v>0</v>
      </c>
      <c r="F177" s="207">
        <f>VLOOKUP($A177,Table2[[No]:[Date Student Last Attended Program
(mm/dd/yyyy)]],18,FALSE)</f>
        <v>0</v>
      </c>
      <c r="G177" s="209">
        <f>VLOOKUP($A177,Table2[[#All],[No]:[Which Group Does Student Participate In?
(optional)]],23,FALSE)</f>
        <v>0</v>
      </c>
      <c r="H177" s="29"/>
      <c r="I177" s="29"/>
      <c r="J177" s="29"/>
      <c r="K177" s="29"/>
      <c r="L177" s="29"/>
      <c r="M177" s="29"/>
      <c r="N177" s="29"/>
      <c r="O177" s="29"/>
      <c r="P177" s="29"/>
      <c r="Q177" s="29"/>
      <c r="R177" s="29"/>
      <c r="S177" s="9"/>
      <c r="T177" s="9"/>
      <c r="U177" s="9"/>
      <c r="V177" s="9"/>
      <c r="W177" s="9"/>
      <c r="X177" s="9"/>
      <c r="Y177" s="9"/>
      <c r="Z177" s="9"/>
      <c r="AA177" s="9"/>
      <c r="AB177" s="9"/>
      <c r="AC177" s="9"/>
      <c r="AD177" s="9"/>
      <c r="AE177" s="9"/>
      <c r="AF177" s="9"/>
      <c r="AG177" s="9"/>
      <c r="AH177" s="9"/>
      <c r="AI177" s="9"/>
      <c r="AJ177" s="9"/>
      <c r="AK177" s="9"/>
      <c r="AL177" s="9"/>
      <c r="AM177" s="11">
        <f t="shared" si="8"/>
        <v>0</v>
      </c>
      <c r="AN177" s="11">
        <f t="shared" si="9"/>
        <v>0</v>
      </c>
      <c r="AO177" s="47" t="e">
        <f t="shared" si="10"/>
        <v>#DIV/0!</v>
      </c>
      <c r="AP177" s="11">
        <f>SUM(VLOOKUP(A177,OCT!$A$2:$AM$301,39,FALSE), VLOOKUP(A177,NOV!$A$2:$AL$301,38,FALSE), VLOOKUP(A177,DEC!$A$2:$AM$301,39,FALSE))</f>
        <v>0</v>
      </c>
      <c r="AQ177" s="11">
        <f>SUM(VLOOKUP(A177,OCT!$A$2:$AN$301,40,FALSE), VLOOKUP(A177,NOV!$A$2:$AM$301,39,FALSE), VLOOKUP(A177,DEC!$A$2:$AN$301,40,FALSE))</f>
        <v>0</v>
      </c>
      <c r="AR177" s="125" t="e">
        <f t="shared" si="11"/>
        <v>#DIV/0!</v>
      </c>
    </row>
    <row r="178" spans="1:44" x14ac:dyDescent="0.25">
      <c r="A178" s="10">
        <v>177</v>
      </c>
      <c r="B178" s="11">
        <f>VLOOKUP($A178,Table2[[No]:[Date Student Last Attended Program
(mm/dd/yyyy)]],2,FALSE)</f>
        <v>0</v>
      </c>
      <c r="C178" s="11">
        <f>VLOOKUP($A178,Table2[[No]:[Date Student Last Attended Program
(mm/dd/yyyy)]],4,FALSE)</f>
        <v>0</v>
      </c>
      <c r="D178" s="11">
        <f>VLOOKUP($A178,Table2[[No]:[Date Student Last Attended Program
(mm/dd/yyyy)]],14,FALSE)</f>
        <v>0</v>
      </c>
      <c r="E178" s="207">
        <f>VLOOKUP($A178,Table2[[No]:[Date Student Last Attended Program
(mm/dd/yyyy)]],17,FALSE)</f>
        <v>0</v>
      </c>
      <c r="F178" s="207">
        <f>VLOOKUP($A178,Table2[[No]:[Date Student Last Attended Program
(mm/dd/yyyy)]],18,FALSE)</f>
        <v>0</v>
      </c>
      <c r="G178" s="209">
        <f>VLOOKUP($A178,Table2[[#All],[No]:[Which Group Does Student Participate In?
(optional)]],23,FALSE)</f>
        <v>0</v>
      </c>
      <c r="H178" s="29"/>
      <c r="I178" s="29"/>
      <c r="J178" s="29"/>
      <c r="K178" s="29"/>
      <c r="L178" s="29"/>
      <c r="M178" s="29"/>
      <c r="N178" s="29"/>
      <c r="O178" s="29"/>
      <c r="P178" s="29"/>
      <c r="Q178" s="29"/>
      <c r="R178" s="29"/>
      <c r="S178" s="9"/>
      <c r="T178" s="9"/>
      <c r="U178" s="9"/>
      <c r="V178" s="9"/>
      <c r="W178" s="9"/>
      <c r="X178" s="9"/>
      <c r="Y178" s="9"/>
      <c r="Z178" s="9"/>
      <c r="AA178" s="9"/>
      <c r="AB178" s="9"/>
      <c r="AC178" s="9"/>
      <c r="AD178" s="9"/>
      <c r="AE178" s="9"/>
      <c r="AF178" s="9"/>
      <c r="AG178" s="9"/>
      <c r="AH178" s="9"/>
      <c r="AI178" s="9"/>
      <c r="AJ178" s="9"/>
      <c r="AK178" s="9"/>
      <c r="AL178" s="9"/>
      <c r="AM178" s="11">
        <f t="shared" si="8"/>
        <v>0</v>
      </c>
      <c r="AN178" s="11">
        <f t="shared" si="9"/>
        <v>0</v>
      </c>
      <c r="AO178" s="47" t="e">
        <f t="shared" si="10"/>
        <v>#DIV/0!</v>
      </c>
      <c r="AP178" s="11">
        <f>SUM(VLOOKUP(A178,OCT!$A$2:$AM$301,39,FALSE), VLOOKUP(A178,NOV!$A$2:$AL$301,38,FALSE), VLOOKUP(A178,DEC!$A$2:$AM$301,39,FALSE))</f>
        <v>0</v>
      </c>
      <c r="AQ178" s="11">
        <f>SUM(VLOOKUP(A178,OCT!$A$2:$AN$301,40,FALSE), VLOOKUP(A178,NOV!$A$2:$AM$301,39,FALSE), VLOOKUP(A178,DEC!$A$2:$AN$301,40,FALSE))</f>
        <v>0</v>
      </c>
      <c r="AR178" s="125" t="e">
        <f t="shared" si="11"/>
        <v>#DIV/0!</v>
      </c>
    </row>
    <row r="179" spans="1:44" x14ac:dyDescent="0.25">
      <c r="A179" s="10">
        <v>178</v>
      </c>
      <c r="B179" s="11">
        <f>VLOOKUP($A179,Table2[[No]:[Date Student Last Attended Program
(mm/dd/yyyy)]],2,FALSE)</f>
        <v>0</v>
      </c>
      <c r="C179" s="11">
        <f>VLOOKUP($A179,Table2[[No]:[Date Student Last Attended Program
(mm/dd/yyyy)]],4,FALSE)</f>
        <v>0</v>
      </c>
      <c r="D179" s="11">
        <f>VLOOKUP($A179,Table2[[No]:[Date Student Last Attended Program
(mm/dd/yyyy)]],14,FALSE)</f>
        <v>0</v>
      </c>
      <c r="E179" s="207">
        <f>VLOOKUP($A179,Table2[[No]:[Date Student Last Attended Program
(mm/dd/yyyy)]],17,FALSE)</f>
        <v>0</v>
      </c>
      <c r="F179" s="207">
        <f>VLOOKUP($A179,Table2[[No]:[Date Student Last Attended Program
(mm/dd/yyyy)]],18,FALSE)</f>
        <v>0</v>
      </c>
      <c r="G179" s="209">
        <f>VLOOKUP($A179,Table2[[#All],[No]:[Which Group Does Student Participate In?
(optional)]],23,FALSE)</f>
        <v>0</v>
      </c>
      <c r="H179" s="29"/>
      <c r="I179" s="29"/>
      <c r="J179" s="29"/>
      <c r="K179" s="29"/>
      <c r="L179" s="29"/>
      <c r="M179" s="29"/>
      <c r="N179" s="29"/>
      <c r="O179" s="29"/>
      <c r="P179" s="29"/>
      <c r="Q179" s="29"/>
      <c r="R179" s="29"/>
      <c r="S179" s="9"/>
      <c r="T179" s="9"/>
      <c r="U179" s="9"/>
      <c r="V179" s="9"/>
      <c r="W179" s="9"/>
      <c r="X179" s="9"/>
      <c r="Y179" s="9"/>
      <c r="Z179" s="9"/>
      <c r="AA179" s="9"/>
      <c r="AB179" s="9"/>
      <c r="AC179" s="9"/>
      <c r="AD179" s="9"/>
      <c r="AE179" s="9"/>
      <c r="AF179" s="9"/>
      <c r="AG179" s="9"/>
      <c r="AH179" s="9"/>
      <c r="AI179" s="9"/>
      <c r="AJ179" s="9"/>
      <c r="AK179" s="9"/>
      <c r="AL179" s="9"/>
      <c r="AM179" s="11">
        <f t="shared" si="8"/>
        <v>0</v>
      </c>
      <c r="AN179" s="11">
        <f t="shared" si="9"/>
        <v>0</v>
      </c>
      <c r="AO179" s="47" t="e">
        <f t="shared" si="10"/>
        <v>#DIV/0!</v>
      </c>
      <c r="AP179" s="11">
        <f>SUM(VLOOKUP(A179,OCT!$A$2:$AM$301,39,FALSE), VLOOKUP(A179,NOV!$A$2:$AL$301,38,FALSE), VLOOKUP(A179,DEC!$A$2:$AM$301,39,FALSE))</f>
        <v>0</v>
      </c>
      <c r="AQ179" s="11">
        <f>SUM(VLOOKUP(A179,OCT!$A$2:$AN$301,40,FALSE), VLOOKUP(A179,NOV!$A$2:$AM$301,39,FALSE), VLOOKUP(A179,DEC!$A$2:$AN$301,40,FALSE))</f>
        <v>0</v>
      </c>
      <c r="AR179" s="125" t="e">
        <f t="shared" si="11"/>
        <v>#DIV/0!</v>
      </c>
    </row>
    <row r="180" spans="1:44" x14ac:dyDescent="0.25">
      <c r="A180" s="10">
        <v>179</v>
      </c>
      <c r="B180" s="11">
        <f>VLOOKUP($A180,Table2[[No]:[Date Student Last Attended Program
(mm/dd/yyyy)]],2,FALSE)</f>
        <v>0</v>
      </c>
      <c r="C180" s="11">
        <f>VLOOKUP($A180,Table2[[No]:[Date Student Last Attended Program
(mm/dd/yyyy)]],4,FALSE)</f>
        <v>0</v>
      </c>
      <c r="D180" s="11">
        <f>VLOOKUP($A180,Table2[[No]:[Date Student Last Attended Program
(mm/dd/yyyy)]],14,FALSE)</f>
        <v>0</v>
      </c>
      <c r="E180" s="207">
        <f>VLOOKUP($A180,Table2[[No]:[Date Student Last Attended Program
(mm/dd/yyyy)]],17,FALSE)</f>
        <v>0</v>
      </c>
      <c r="F180" s="207">
        <f>VLOOKUP($A180,Table2[[No]:[Date Student Last Attended Program
(mm/dd/yyyy)]],18,FALSE)</f>
        <v>0</v>
      </c>
      <c r="G180" s="209">
        <f>VLOOKUP($A180,Table2[[#All],[No]:[Which Group Does Student Participate In?
(optional)]],23,FALSE)</f>
        <v>0</v>
      </c>
      <c r="H180" s="29"/>
      <c r="I180" s="29"/>
      <c r="J180" s="29"/>
      <c r="K180" s="29"/>
      <c r="L180" s="29"/>
      <c r="M180" s="29"/>
      <c r="N180" s="29"/>
      <c r="O180" s="29"/>
      <c r="P180" s="29"/>
      <c r="Q180" s="29"/>
      <c r="R180" s="29"/>
      <c r="S180" s="9"/>
      <c r="T180" s="9"/>
      <c r="U180" s="9"/>
      <c r="V180" s="9"/>
      <c r="W180" s="9"/>
      <c r="X180" s="9"/>
      <c r="Y180" s="9"/>
      <c r="Z180" s="9"/>
      <c r="AA180" s="9"/>
      <c r="AB180" s="9"/>
      <c r="AC180" s="9"/>
      <c r="AD180" s="9"/>
      <c r="AE180" s="9"/>
      <c r="AF180" s="9"/>
      <c r="AG180" s="9"/>
      <c r="AH180" s="9"/>
      <c r="AI180" s="9"/>
      <c r="AJ180" s="9"/>
      <c r="AK180" s="9"/>
      <c r="AL180" s="9"/>
      <c r="AM180" s="11">
        <f t="shared" si="8"/>
        <v>0</v>
      </c>
      <c r="AN180" s="11">
        <f t="shared" si="9"/>
        <v>0</v>
      </c>
      <c r="AO180" s="47" t="e">
        <f t="shared" si="10"/>
        <v>#DIV/0!</v>
      </c>
      <c r="AP180" s="11">
        <f>SUM(VLOOKUP(A180,OCT!$A$2:$AM$301,39,FALSE), VLOOKUP(A180,NOV!$A$2:$AL$301,38,FALSE), VLOOKUP(A180,DEC!$A$2:$AM$301,39,FALSE))</f>
        <v>0</v>
      </c>
      <c r="AQ180" s="11">
        <f>SUM(VLOOKUP(A180,OCT!$A$2:$AN$301,40,FALSE), VLOOKUP(A180,NOV!$A$2:$AM$301,39,FALSE), VLOOKUP(A180,DEC!$A$2:$AN$301,40,FALSE))</f>
        <v>0</v>
      </c>
      <c r="AR180" s="125" t="e">
        <f t="shared" si="11"/>
        <v>#DIV/0!</v>
      </c>
    </row>
    <row r="181" spans="1:44" x14ac:dyDescent="0.25">
      <c r="A181" s="10">
        <v>180</v>
      </c>
      <c r="B181" s="11">
        <f>VLOOKUP($A181,Table2[[No]:[Date Student Last Attended Program
(mm/dd/yyyy)]],2,FALSE)</f>
        <v>0</v>
      </c>
      <c r="C181" s="11">
        <f>VLOOKUP($A181,Table2[[No]:[Date Student Last Attended Program
(mm/dd/yyyy)]],4,FALSE)</f>
        <v>0</v>
      </c>
      <c r="D181" s="11">
        <f>VLOOKUP($A181,Table2[[No]:[Date Student Last Attended Program
(mm/dd/yyyy)]],14,FALSE)</f>
        <v>0</v>
      </c>
      <c r="E181" s="207">
        <f>VLOOKUP($A181,Table2[[No]:[Date Student Last Attended Program
(mm/dd/yyyy)]],17,FALSE)</f>
        <v>0</v>
      </c>
      <c r="F181" s="207">
        <f>VLOOKUP($A181,Table2[[No]:[Date Student Last Attended Program
(mm/dd/yyyy)]],18,FALSE)</f>
        <v>0</v>
      </c>
      <c r="G181" s="209">
        <f>VLOOKUP($A181,Table2[[#All],[No]:[Which Group Does Student Participate In?
(optional)]],23,FALSE)</f>
        <v>0</v>
      </c>
      <c r="H181" s="29"/>
      <c r="I181" s="29"/>
      <c r="J181" s="29"/>
      <c r="K181" s="29"/>
      <c r="L181" s="29"/>
      <c r="M181" s="29"/>
      <c r="N181" s="29"/>
      <c r="O181" s="29"/>
      <c r="P181" s="29"/>
      <c r="Q181" s="29"/>
      <c r="R181" s="29"/>
      <c r="S181" s="9"/>
      <c r="T181" s="9"/>
      <c r="U181" s="9"/>
      <c r="V181" s="9"/>
      <c r="W181" s="9"/>
      <c r="X181" s="9"/>
      <c r="Y181" s="9"/>
      <c r="Z181" s="9"/>
      <c r="AA181" s="9"/>
      <c r="AB181" s="9"/>
      <c r="AC181" s="9"/>
      <c r="AD181" s="9"/>
      <c r="AE181" s="9"/>
      <c r="AF181" s="9"/>
      <c r="AG181" s="9"/>
      <c r="AH181" s="9"/>
      <c r="AI181" s="9"/>
      <c r="AJ181" s="9"/>
      <c r="AK181" s="9"/>
      <c r="AL181" s="9"/>
      <c r="AM181" s="11">
        <f t="shared" si="8"/>
        <v>0</v>
      </c>
      <c r="AN181" s="11">
        <f t="shared" si="9"/>
        <v>0</v>
      </c>
      <c r="AO181" s="47" t="e">
        <f t="shared" si="10"/>
        <v>#DIV/0!</v>
      </c>
      <c r="AP181" s="11">
        <f>SUM(VLOOKUP(A181,OCT!$A$2:$AM$301,39,FALSE), VLOOKUP(A181,NOV!$A$2:$AL$301,38,FALSE), VLOOKUP(A181,DEC!$A$2:$AM$301,39,FALSE))</f>
        <v>0</v>
      </c>
      <c r="AQ181" s="11">
        <f>SUM(VLOOKUP(A181,OCT!$A$2:$AN$301,40,FALSE), VLOOKUP(A181,NOV!$A$2:$AM$301,39,FALSE), VLOOKUP(A181,DEC!$A$2:$AN$301,40,FALSE))</f>
        <v>0</v>
      </c>
      <c r="AR181" s="125" t="e">
        <f t="shared" si="11"/>
        <v>#DIV/0!</v>
      </c>
    </row>
    <row r="182" spans="1:44" x14ac:dyDescent="0.25">
      <c r="A182" s="10">
        <v>181</v>
      </c>
      <c r="B182" s="11">
        <f>VLOOKUP($A182,Table2[[No]:[Date Student Last Attended Program
(mm/dd/yyyy)]],2,FALSE)</f>
        <v>0</v>
      </c>
      <c r="C182" s="11">
        <f>VLOOKUP($A182,Table2[[No]:[Date Student Last Attended Program
(mm/dd/yyyy)]],4,FALSE)</f>
        <v>0</v>
      </c>
      <c r="D182" s="11">
        <f>VLOOKUP($A182,Table2[[No]:[Date Student Last Attended Program
(mm/dd/yyyy)]],14,FALSE)</f>
        <v>0</v>
      </c>
      <c r="E182" s="207">
        <f>VLOOKUP($A182,Table2[[No]:[Date Student Last Attended Program
(mm/dd/yyyy)]],17,FALSE)</f>
        <v>0</v>
      </c>
      <c r="F182" s="207">
        <f>VLOOKUP($A182,Table2[[No]:[Date Student Last Attended Program
(mm/dd/yyyy)]],18,FALSE)</f>
        <v>0</v>
      </c>
      <c r="G182" s="209">
        <f>VLOOKUP($A182,Table2[[#All],[No]:[Which Group Does Student Participate In?
(optional)]],23,FALSE)</f>
        <v>0</v>
      </c>
      <c r="H182" s="29"/>
      <c r="I182" s="29"/>
      <c r="J182" s="29"/>
      <c r="K182" s="29"/>
      <c r="L182" s="29"/>
      <c r="M182" s="29"/>
      <c r="N182" s="29"/>
      <c r="O182" s="29"/>
      <c r="P182" s="29"/>
      <c r="Q182" s="29"/>
      <c r="R182" s="29"/>
      <c r="S182" s="9"/>
      <c r="T182" s="9"/>
      <c r="U182" s="9"/>
      <c r="V182" s="9"/>
      <c r="W182" s="9"/>
      <c r="X182" s="9"/>
      <c r="Y182" s="9"/>
      <c r="Z182" s="9"/>
      <c r="AA182" s="9"/>
      <c r="AB182" s="9"/>
      <c r="AC182" s="9"/>
      <c r="AD182" s="9"/>
      <c r="AE182" s="9"/>
      <c r="AF182" s="9"/>
      <c r="AG182" s="9"/>
      <c r="AH182" s="9"/>
      <c r="AI182" s="9"/>
      <c r="AJ182" s="9"/>
      <c r="AK182" s="9"/>
      <c r="AL182" s="9"/>
      <c r="AM182" s="11">
        <f t="shared" si="8"/>
        <v>0</v>
      </c>
      <c r="AN182" s="11">
        <f t="shared" si="9"/>
        <v>0</v>
      </c>
      <c r="AO182" s="47" t="e">
        <f t="shared" si="10"/>
        <v>#DIV/0!</v>
      </c>
      <c r="AP182" s="11">
        <f>SUM(VLOOKUP(A182,OCT!$A$2:$AM$301,39,FALSE), VLOOKUP(A182,NOV!$A$2:$AL$301,38,FALSE), VLOOKUP(A182,DEC!$A$2:$AM$301,39,FALSE))</f>
        <v>0</v>
      </c>
      <c r="AQ182" s="11">
        <f>SUM(VLOOKUP(A182,OCT!$A$2:$AN$301,40,FALSE), VLOOKUP(A182,NOV!$A$2:$AM$301,39,FALSE), VLOOKUP(A182,DEC!$A$2:$AN$301,40,FALSE))</f>
        <v>0</v>
      </c>
      <c r="AR182" s="125" t="e">
        <f t="shared" si="11"/>
        <v>#DIV/0!</v>
      </c>
    </row>
    <row r="183" spans="1:44" x14ac:dyDescent="0.25">
      <c r="A183" s="10">
        <v>182</v>
      </c>
      <c r="B183" s="11">
        <f>VLOOKUP($A183,Table2[[No]:[Date Student Last Attended Program
(mm/dd/yyyy)]],2,FALSE)</f>
        <v>0</v>
      </c>
      <c r="C183" s="11">
        <f>VLOOKUP($A183,Table2[[No]:[Date Student Last Attended Program
(mm/dd/yyyy)]],4,FALSE)</f>
        <v>0</v>
      </c>
      <c r="D183" s="11">
        <f>VLOOKUP($A183,Table2[[No]:[Date Student Last Attended Program
(mm/dd/yyyy)]],14,FALSE)</f>
        <v>0</v>
      </c>
      <c r="E183" s="207">
        <f>VLOOKUP($A183,Table2[[No]:[Date Student Last Attended Program
(mm/dd/yyyy)]],17,FALSE)</f>
        <v>0</v>
      </c>
      <c r="F183" s="207">
        <f>VLOOKUP($A183,Table2[[No]:[Date Student Last Attended Program
(mm/dd/yyyy)]],18,FALSE)</f>
        <v>0</v>
      </c>
      <c r="G183" s="209">
        <f>VLOOKUP($A183,Table2[[#All],[No]:[Which Group Does Student Participate In?
(optional)]],23,FALSE)</f>
        <v>0</v>
      </c>
      <c r="H183" s="29"/>
      <c r="I183" s="29"/>
      <c r="J183" s="29"/>
      <c r="K183" s="29"/>
      <c r="L183" s="29"/>
      <c r="M183" s="29"/>
      <c r="N183" s="29"/>
      <c r="O183" s="29"/>
      <c r="P183" s="29"/>
      <c r="Q183" s="29"/>
      <c r="R183" s="29"/>
      <c r="S183" s="9"/>
      <c r="T183" s="9"/>
      <c r="U183" s="9"/>
      <c r="V183" s="9"/>
      <c r="W183" s="9"/>
      <c r="X183" s="9"/>
      <c r="Y183" s="9"/>
      <c r="Z183" s="9"/>
      <c r="AA183" s="9"/>
      <c r="AB183" s="9"/>
      <c r="AC183" s="9"/>
      <c r="AD183" s="9"/>
      <c r="AE183" s="9"/>
      <c r="AF183" s="9"/>
      <c r="AG183" s="9"/>
      <c r="AH183" s="9"/>
      <c r="AI183" s="9"/>
      <c r="AJ183" s="9"/>
      <c r="AK183" s="9"/>
      <c r="AL183" s="9"/>
      <c r="AM183" s="11">
        <f t="shared" si="8"/>
        <v>0</v>
      </c>
      <c r="AN183" s="11">
        <f t="shared" si="9"/>
        <v>0</v>
      </c>
      <c r="AO183" s="47" t="e">
        <f t="shared" si="10"/>
        <v>#DIV/0!</v>
      </c>
      <c r="AP183" s="11">
        <f>SUM(VLOOKUP(A183,OCT!$A$2:$AM$301,39,FALSE), VLOOKUP(A183,NOV!$A$2:$AL$301,38,FALSE), VLOOKUP(A183,DEC!$A$2:$AM$301,39,FALSE))</f>
        <v>0</v>
      </c>
      <c r="AQ183" s="11">
        <f>SUM(VLOOKUP(A183,OCT!$A$2:$AN$301,40,FALSE), VLOOKUP(A183,NOV!$A$2:$AM$301,39,FALSE), VLOOKUP(A183,DEC!$A$2:$AN$301,40,FALSE))</f>
        <v>0</v>
      </c>
      <c r="AR183" s="125" t="e">
        <f t="shared" si="11"/>
        <v>#DIV/0!</v>
      </c>
    </row>
    <row r="184" spans="1:44" x14ac:dyDescent="0.25">
      <c r="A184" s="10">
        <v>183</v>
      </c>
      <c r="B184" s="11">
        <f>VLOOKUP($A184,Table2[[No]:[Date Student Last Attended Program
(mm/dd/yyyy)]],2,FALSE)</f>
        <v>0</v>
      </c>
      <c r="C184" s="11">
        <f>VLOOKUP($A184,Table2[[No]:[Date Student Last Attended Program
(mm/dd/yyyy)]],4,FALSE)</f>
        <v>0</v>
      </c>
      <c r="D184" s="11">
        <f>VLOOKUP($A184,Table2[[No]:[Date Student Last Attended Program
(mm/dd/yyyy)]],14,FALSE)</f>
        <v>0</v>
      </c>
      <c r="E184" s="207">
        <f>VLOOKUP($A184,Table2[[No]:[Date Student Last Attended Program
(mm/dd/yyyy)]],17,FALSE)</f>
        <v>0</v>
      </c>
      <c r="F184" s="207">
        <f>VLOOKUP($A184,Table2[[No]:[Date Student Last Attended Program
(mm/dd/yyyy)]],18,FALSE)</f>
        <v>0</v>
      </c>
      <c r="G184" s="209">
        <f>VLOOKUP($A184,Table2[[#All],[No]:[Which Group Does Student Participate In?
(optional)]],23,FALSE)</f>
        <v>0</v>
      </c>
      <c r="H184" s="29"/>
      <c r="I184" s="29"/>
      <c r="J184" s="29"/>
      <c r="K184" s="29"/>
      <c r="L184" s="29"/>
      <c r="M184" s="29"/>
      <c r="N184" s="29"/>
      <c r="O184" s="29"/>
      <c r="P184" s="29"/>
      <c r="Q184" s="29"/>
      <c r="R184" s="29"/>
      <c r="S184" s="9"/>
      <c r="T184" s="9"/>
      <c r="U184" s="9"/>
      <c r="V184" s="9"/>
      <c r="W184" s="9"/>
      <c r="X184" s="9"/>
      <c r="Y184" s="9"/>
      <c r="Z184" s="9"/>
      <c r="AA184" s="9"/>
      <c r="AB184" s="9"/>
      <c r="AC184" s="9"/>
      <c r="AD184" s="9"/>
      <c r="AE184" s="9"/>
      <c r="AF184" s="9"/>
      <c r="AG184" s="9"/>
      <c r="AH184" s="9"/>
      <c r="AI184" s="9"/>
      <c r="AJ184" s="9"/>
      <c r="AK184" s="9"/>
      <c r="AL184" s="9"/>
      <c r="AM184" s="11">
        <f t="shared" si="8"/>
        <v>0</v>
      </c>
      <c r="AN184" s="11">
        <f t="shared" si="9"/>
        <v>0</v>
      </c>
      <c r="AO184" s="47" t="e">
        <f t="shared" si="10"/>
        <v>#DIV/0!</v>
      </c>
      <c r="AP184" s="11">
        <f>SUM(VLOOKUP(A184,OCT!$A$2:$AM$301,39,FALSE), VLOOKUP(A184,NOV!$A$2:$AL$301,38,FALSE), VLOOKUP(A184,DEC!$A$2:$AM$301,39,FALSE))</f>
        <v>0</v>
      </c>
      <c r="AQ184" s="11">
        <f>SUM(VLOOKUP(A184,OCT!$A$2:$AN$301,40,FALSE), VLOOKUP(A184,NOV!$A$2:$AM$301,39,FALSE), VLOOKUP(A184,DEC!$A$2:$AN$301,40,FALSE))</f>
        <v>0</v>
      </c>
      <c r="AR184" s="125" t="e">
        <f t="shared" si="11"/>
        <v>#DIV/0!</v>
      </c>
    </row>
    <row r="185" spans="1:44" x14ac:dyDescent="0.25">
      <c r="A185" s="10">
        <v>184</v>
      </c>
      <c r="B185" s="11">
        <f>VLOOKUP($A185,Table2[[No]:[Date Student Last Attended Program
(mm/dd/yyyy)]],2,FALSE)</f>
        <v>0</v>
      </c>
      <c r="C185" s="11">
        <f>VLOOKUP($A185,Table2[[No]:[Date Student Last Attended Program
(mm/dd/yyyy)]],4,FALSE)</f>
        <v>0</v>
      </c>
      <c r="D185" s="11">
        <f>VLOOKUP($A185,Table2[[No]:[Date Student Last Attended Program
(mm/dd/yyyy)]],14,FALSE)</f>
        <v>0</v>
      </c>
      <c r="E185" s="207">
        <f>VLOOKUP($A185,Table2[[No]:[Date Student Last Attended Program
(mm/dd/yyyy)]],17,FALSE)</f>
        <v>0</v>
      </c>
      <c r="F185" s="207">
        <f>VLOOKUP($A185,Table2[[No]:[Date Student Last Attended Program
(mm/dd/yyyy)]],18,FALSE)</f>
        <v>0</v>
      </c>
      <c r="G185" s="209">
        <f>VLOOKUP($A185,Table2[[#All],[No]:[Which Group Does Student Participate In?
(optional)]],23,FALSE)</f>
        <v>0</v>
      </c>
      <c r="H185" s="29"/>
      <c r="I185" s="29"/>
      <c r="J185" s="29"/>
      <c r="K185" s="29"/>
      <c r="L185" s="29"/>
      <c r="M185" s="29"/>
      <c r="N185" s="29"/>
      <c r="O185" s="29"/>
      <c r="P185" s="29"/>
      <c r="Q185" s="29"/>
      <c r="R185" s="29"/>
      <c r="S185" s="9"/>
      <c r="T185" s="9"/>
      <c r="U185" s="9"/>
      <c r="V185" s="9"/>
      <c r="W185" s="9"/>
      <c r="X185" s="9"/>
      <c r="Y185" s="9"/>
      <c r="Z185" s="9"/>
      <c r="AA185" s="9"/>
      <c r="AB185" s="9"/>
      <c r="AC185" s="9"/>
      <c r="AD185" s="9"/>
      <c r="AE185" s="9"/>
      <c r="AF185" s="9"/>
      <c r="AG185" s="9"/>
      <c r="AH185" s="9"/>
      <c r="AI185" s="9"/>
      <c r="AJ185" s="9"/>
      <c r="AK185" s="9"/>
      <c r="AL185" s="9"/>
      <c r="AM185" s="11">
        <f t="shared" si="8"/>
        <v>0</v>
      </c>
      <c r="AN185" s="11">
        <f t="shared" si="9"/>
        <v>0</v>
      </c>
      <c r="AO185" s="47" t="e">
        <f t="shared" si="10"/>
        <v>#DIV/0!</v>
      </c>
      <c r="AP185" s="11">
        <f>SUM(VLOOKUP(A185,OCT!$A$2:$AM$301,39,FALSE), VLOOKUP(A185,NOV!$A$2:$AL$301,38,FALSE), VLOOKUP(A185,DEC!$A$2:$AM$301,39,FALSE))</f>
        <v>0</v>
      </c>
      <c r="AQ185" s="11">
        <f>SUM(VLOOKUP(A185,OCT!$A$2:$AN$301,40,FALSE), VLOOKUP(A185,NOV!$A$2:$AM$301,39,FALSE), VLOOKUP(A185,DEC!$A$2:$AN$301,40,FALSE))</f>
        <v>0</v>
      </c>
      <c r="AR185" s="125" t="e">
        <f t="shared" si="11"/>
        <v>#DIV/0!</v>
      </c>
    </row>
    <row r="186" spans="1:44" x14ac:dyDescent="0.25">
      <c r="A186" s="10">
        <v>185</v>
      </c>
      <c r="B186" s="11">
        <f>VLOOKUP($A186,Table2[[No]:[Date Student Last Attended Program
(mm/dd/yyyy)]],2,FALSE)</f>
        <v>0</v>
      </c>
      <c r="C186" s="11">
        <f>VLOOKUP($A186,Table2[[No]:[Date Student Last Attended Program
(mm/dd/yyyy)]],4,FALSE)</f>
        <v>0</v>
      </c>
      <c r="D186" s="11">
        <f>VLOOKUP($A186,Table2[[No]:[Date Student Last Attended Program
(mm/dd/yyyy)]],14,FALSE)</f>
        <v>0</v>
      </c>
      <c r="E186" s="207">
        <f>VLOOKUP($A186,Table2[[No]:[Date Student Last Attended Program
(mm/dd/yyyy)]],17,FALSE)</f>
        <v>0</v>
      </c>
      <c r="F186" s="207">
        <f>VLOOKUP($A186,Table2[[No]:[Date Student Last Attended Program
(mm/dd/yyyy)]],18,FALSE)</f>
        <v>0</v>
      </c>
      <c r="G186" s="209">
        <f>VLOOKUP($A186,Table2[[#All],[No]:[Which Group Does Student Participate In?
(optional)]],23,FALSE)</f>
        <v>0</v>
      </c>
      <c r="H186" s="29"/>
      <c r="I186" s="29"/>
      <c r="J186" s="29"/>
      <c r="K186" s="29"/>
      <c r="L186" s="29"/>
      <c r="M186" s="29"/>
      <c r="N186" s="29"/>
      <c r="O186" s="29"/>
      <c r="P186" s="29"/>
      <c r="Q186" s="29"/>
      <c r="R186" s="29"/>
      <c r="S186" s="9"/>
      <c r="T186" s="9"/>
      <c r="U186" s="9"/>
      <c r="V186" s="9"/>
      <c r="W186" s="9"/>
      <c r="X186" s="9"/>
      <c r="Y186" s="9"/>
      <c r="Z186" s="9"/>
      <c r="AA186" s="9"/>
      <c r="AB186" s="9"/>
      <c r="AC186" s="9"/>
      <c r="AD186" s="9"/>
      <c r="AE186" s="9"/>
      <c r="AF186" s="9"/>
      <c r="AG186" s="9"/>
      <c r="AH186" s="9"/>
      <c r="AI186" s="9"/>
      <c r="AJ186" s="9"/>
      <c r="AK186" s="9"/>
      <c r="AL186" s="9"/>
      <c r="AM186" s="11">
        <f t="shared" si="8"/>
        <v>0</v>
      </c>
      <c r="AN186" s="11">
        <f t="shared" si="9"/>
        <v>0</v>
      </c>
      <c r="AO186" s="47" t="e">
        <f t="shared" si="10"/>
        <v>#DIV/0!</v>
      </c>
      <c r="AP186" s="11">
        <f>SUM(VLOOKUP(A186,OCT!$A$2:$AM$301,39,FALSE), VLOOKUP(A186,NOV!$A$2:$AL$301,38,FALSE), VLOOKUP(A186,DEC!$A$2:$AM$301,39,FALSE))</f>
        <v>0</v>
      </c>
      <c r="AQ186" s="11">
        <f>SUM(VLOOKUP(A186,OCT!$A$2:$AN$301,40,FALSE), VLOOKUP(A186,NOV!$A$2:$AM$301,39,FALSE), VLOOKUP(A186,DEC!$A$2:$AN$301,40,FALSE))</f>
        <v>0</v>
      </c>
      <c r="AR186" s="125" t="e">
        <f t="shared" si="11"/>
        <v>#DIV/0!</v>
      </c>
    </row>
    <row r="187" spans="1:44" x14ac:dyDescent="0.25">
      <c r="A187" s="10">
        <v>186</v>
      </c>
      <c r="B187" s="11">
        <f>VLOOKUP($A187,Table2[[No]:[Date Student Last Attended Program
(mm/dd/yyyy)]],2,FALSE)</f>
        <v>0</v>
      </c>
      <c r="C187" s="11">
        <f>VLOOKUP($A187,Table2[[No]:[Date Student Last Attended Program
(mm/dd/yyyy)]],4,FALSE)</f>
        <v>0</v>
      </c>
      <c r="D187" s="11">
        <f>VLOOKUP($A187,Table2[[No]:[Date Student Last Attended Program
(mm/dd/yyyy)]],14,FALSE)</f>
        <v>0</v>
      </c>
      <c r="E187" s="207">
        <f>VLOOKUP($A187,Table2[[No]:[Date Student Last Attended Program
(mm/dd/yyyy)]],17,FALSE)</f>
        <v>0</v>
      </c>
      <c r="F187" s="207">
        <f>VLOOKUP($A187,Table2[[No]:[Date Student Last Attended Program
(mm/dd/yyyy)]],18,FALSE)</f>
        <v>0</v>
      </c>
      <c r="G187" s="209">
        <f>VLOOKUP($A187,Table2[[#All],[No]:[Which Group Does Student Participate In?
(optional)]],23,FALSE)</f>
        <v>0</v>
      </c>
      <c r="H187" s="29"/>
      <c r="I187" s="29"/>
      <c r="J187" s="29"/>
      <c r="K187" s="29"/>
      <c r="L187" s="29"/>
      <c r="M187" s="29"/>
      <c r="N187" s="29"/>
      <c r="O187" s="29"/>
      <c r="P187" s="29"/>
      <c r="Q187" s="29"/>
      <c r="R187" s="29"/>
      <c r="S187" s="9"/>
      <c r="T187" s="9"/>
      <c r="U187" s="9"/>
      <c r="V187" s="9"/>
      <c r="W187" s="9"/>
      <c r="X187" s="9"/>
      <c r="Y187" s="9"/>
      <c r="Z187" s="9"/>
      <c r="AA187" s="9"/>
      <c r="AB187" s="9"/>
      <c r="AC187" s="9"/>
      <c r="AD187" s="9"/>
      <c r="AE187" s="9"/>
      <c r="AF187" s="9"/>
      <c r="AG187" s="9"/>
      <c r="AH187" s="9"/>
      <c r="AI187" s="9"/>
      <c r="AJ187" s="9"/>
      <c r="AK187" s="9"/>
      <c r="AL187" s="9"/>
      <c r="AM187" s="11">
        <f t="shared" si="8"/>
        <v>0</v>
      </c>
      <c r="AN187" s="11">
        <f t="shared" si="9"/>
        <v>0</v>
      </c>
      <c r="AO187" s="47" t="e">
        <f t="shared" si="10"/>
        <v>#DIV/0!</v>
      </c>
      <c r="AP187" s="11">
        <f>SUM(VLOOKUP(A187,OCT!$A$2:$AM$301,39,FALSE), VLOOKUP(A187,NOV!$A$2:$AL$301,38,FALSE), VLOOKUP(A187,DEC!$A$2:$AM$301,39,FALSE))</f>
        <v>0</v>
      </c>
      <c r="AQ187" s="11">
        <f>SUM(VLOOKUP(A187,OCT!$A$2:$AN$301,40,FALSE), VLOOKUP(A187,NOV!$A$2:$AM$301,39,FALSE), VLOOKUP(A187,DEC!$A$2:$AN$301,40,FALSE))</f>
        <v>0</v>
      </c>
      <c r="AR187" s="125" t="e">
        <f t="shared" si="11"/>
        <v>#DIV/0!</v>
      </c>
    </row>
    <row r="188" spans="1:44" x14ac:dyDescent="0.25">
      <c r="A188" s="10">
        <v>187</v>
      </c>
      <c r="B188" s="11">
        <f>VLOOKUP($A188,Table2[[No]:[Date Student Last Attended Program
(mm/dd/yyyy)]],2,FALSE)</f>
        <v>0</v>
      </c>
      <c r="C188" s="11">
        <f>VLOOKUP($A188,Table2[[No]:[Date Student Last Attended Program
(mm/dd/yyyy)]],4,FALSE)</f>
        <v>0</v>
      </c>
      <c r="D188" s="11">
        <f>VLOOKUP($A188,Table2[[No]:[Date Student Last Attended Program
(mm/dd/yyyy)]],14,FALSE)</f>
        <v>0</v>
      </c>
      <c r="E188" s="207">
        <f>VLOOKUP($A188,Table2[[No]:[Date Student Last Attended Program
(mm/dd/yyyy)]],17,FALSE)</f>
        <v>0</v>
      </c>
      <c r="F188" s="207">
        <f>VLOOKUP($A188,Table2[[No]:[Date Student Last Attended Program
(mm/dd/yyyy)]],18,FALSE)</f>
        <v>0</v>
      </c>
      <c r="G188" s="209">
        <f>VLOOKUP($A188,Table2[[#All],[No]:[Which Group Does Student Participate In?
(optional)]],23,FALSE)</f>
        <v>0</v>
      </c>
      <c r="H188" s="29"/>
      <c r="I188" s="29"/>
      <c r="J188" s="29"/>
      <c r="K188" s="29"/>
      <c r="L188" s="29"/>
      <c r="M188" s="29"/>
      <c r="N188" s="29"/>
      <c r="O188" s="29"/>
      <c r="P188" s="29"/>
      <c r="Q188" s="29"/>
      <c r="R188" s="29"/>
      <c r="S188" s="9"/>
      <c r="T188" s="9"/>
      <c r="U188" s="9"/>
      <c r="V188" s="9"/>
      <c r="W188" s="9"/>
      <c r="X188" s="9"/>
      <c r="Y188" s="9"/>
      <c r="Z188" s="9"/>
      <c r="AA188" s="9"/>
      <c r="AB188" s="9"/>
      <c r="AC188" s="9"/>
      <c r="AD188" s="9"/>
      <c r="AE188" s="9"/>
      <c r="AF188" s="9"/>
      <c r="AG188" s="9"/>
      <c r="AH188" s="9"/>
      <c r="AI188" s="9"/>
      <c r="AJ188" s="9"/>
      <c r="AK188" s="9"/>
      <c r="AL188" s="9"/>
      <c r="AM188" s="11">
        <f t="shared" si="8"/>
        <v>0</v>
      </c>
      <c r="AN188" s="11">
        <f t="shared" si="9"/>
        <v>0</v>
      </c>
      <c r="AO188" s="47" t="e">
        <f t="shared" si="10"/>
        <v>#DIV/0!</v>
      </c>
      <c r="AP188" s="11">
        <f>SUM(VLOOKUP(A188,OCT!$A$2:$AM$301,39,FALSE), VLOOKUP(A188,NOV!$A$2:$AL$301,38,FALSE), VLOOKUP(A188,DEC!$A$2:$AM$301,39,FALSE))</f>
        <v>0</v>
      </c>
      <c r="AQ188" s="11">
        <f>SUM(VLOOKUP(A188,OCT!$A$2:$AN$301,40,FALSE), VLOOKUP(A188,NOV!$A$2:$AM$301,39,FALSE), VLOOKUP(A188,DEC!$A$2:$AN$301,40,FALSE))</f>
        <v>0</v>
      </c>
      <c r="AR188" s="125" t="e">
        <f t="shared" si="11"/>
        <v>#DIV/0!</v>
      </c>
    </row>
    <row r="189" spans="1:44" x14ac:dyDescent="0.25">
      <c r="A189" s="10">
        <v>188</v>
      </c>
      <c r="B189" s="11">
        <f>VLOOKUP($A189,Table2[[No]:[Date Student Last Attended Program
(mm/dd/yyyy)]],2,FALSE)</f>
        <v>0</v>
      </c>
      <c r="C189" s="11">
        <f>VLOOKUP($A189,Table2[[No]:[Date Student Last Attended Program
(mm/dd/yyyy)]],4,FALSE)</f>
        <v>0</v>
      </c>
      <c r="D189" s="11">
        <f>VLOOKUP($A189,Table2[[No]:[Date Student Last Attended Program
(mm/dd/yyyy)]],14,FALSE)</f>
        <v>0</v>
      </c>
      <c r="E189" s="207">
        <f>VLOOKUP($A189,Table2[[No]:[Date Student Last Attended Program
(mm/dd/yyyy)]],17,FALSE)</f>
        <v>0</v>
      </c>
      <c r="F189" s="207">
        <f>VLOOKUP($A189,Table2[[No]:[Date Student Last Attended Program
(mm/dd/yyyy)]],18,FALSE)</f>
        <v>0</v>
      </c>
      <c r="G189" s="209">
        <f>VLOOKUP($A189,Table2[[#All],[No]:[Which Group Does Student Participate In?
(optional)]],23,FALSE)</f>
        <v>0</v>
      </c>
      <c r="H189" s="29"/>
      <c r="I189" s="29"/>
      <c r="J189" s="29"/>
      <c r="K189" s="29"/>
      <c r="L189" s="29"/>
      <c r="M189" s="29"/>
      <c r="N189" s="29"/>
      <c r="O189" s="29"/>
      <c r="P189" s="29"/>
      <c r="Q189" s="29"/>
      <c r="R189" s="29"/>
      <c r="S189" s="9"/>
      <c r="T189" s="9"/>
      <c r="U189" s="9"/>
      <c r="V189" s="9"/>
      <c r="W189" s="9"/>
      <c r="X189" s="9"/>
      <c r="Y189" s="9"/>
      <c r="Z189" s="9"/>
      <c r="AA189" s="9"/>
      <c r="AB189" s="9"/>
      <c r="AC189" s="9"/>
      <c r="AD189" s="9"/>
      <c r="AE189" s="9"/>
      <c r="AF189" s="9"/>
      <c r="AG189" s="9"/>
      <c r="AH189" s="9"/>
      <c r="AI189" s="9"/>
      <c r="AJ189" s="9"/>
      <c r="AK189" s="9"/>
      <c r="AL189" s="9"/>
      <c r="AM189" s="11">
        <f t="shared" si="8"/>
        <v>0</v>
      </c>
      <c r="AN189" s="11">
        <f t="shared" si="9"/>
        <v>0</v>
      </c>
      <c r="AO189" s="47" t="e">
        <f t="shared" si="10"/>
        <v>#DIV/0!</v>
      </c>
      <c r="AP189" s="11">
        <f>SUM(VLOOKUP(A189,OCT!$A$2:$AM$301,39,FALSE), VLOOKUP(A189,NOV!$A$2:$AL$301,38,FALSE), VLOOKUP(A189,DEC!$A$2:$AM$301,39,FALSE))</f>
        <v>0</v>
      </c>
      <c r="AQ189" s="11">
        <f>SUM(VLOOKUP(A189,OCT!$A$2:$AN$301,40,FALSE), VLOOKUP(A189,NOV!$A$2:$AM$301,39,FALSE), VLOOKUP(A189,DEC!$A$2:$AN$301,40,FALSE))</f>
        <v>0</v>
      </c>
      <c r="AR189" s="125" t="e">
        <f t="shared" si="11"/>
        <v>#DIV/0!</v>
      </c>
    </row>
    <row r="190" spans="1:44" x14ac:dyDescent="0.25">
      <c r="A190" s="10">
        <v>189</v>
      </c>
      <c r="B190" s="11">
        <f>VLOOKUP($A190,Table2[[No]:[Date Student Last Attended Program
(mm/dd/yyyy)]],2,FALSE)</f>
        <v>0</v>
      </c>
      <c r="C190" s="11">
        <f>VLOOKUP($A190,Table2[[No]:[Date Student Last Attended Program
(mm/dd/yyyy)]],4,FALSE)</f>
        <v>0</v>
      </c>
      <c r="D190" s="11">
        <f>VLOOKUP($A190,Table2[[No]:[Date Student Last Attended Program
(mm/dd/yyyy)]],14,FALSE)</f>
        <v>0</v>
      </c>
      <c r="E190" s="207">
        <f>VLOOKUP($A190,Table2[[No]:[Date Student Last Attended Program
(mm/dd/yyyy)]],17,FALSE)</f>
        <v>0</v>
      </c>
      <c r="F190" s="207">
        <f>VLOOKUP($A190,Table2[[No]:[Date Student Last Attended Program
(mm/dd/yyyy)]],18,FALSE)</f>
        <v>0</v>
      </c>
      <c r="G190" s="209">
        <f>VLOOKUP($A190,Table2[[#All],[No]:[Which Group Does Student Participate In?
(optional)]],23,FALSE)</f>
        <v>0</v>
      </c>
      <c r="H190" s="29"/>
      <c r="I190" s="29"/>
      <c r="J190" s="29"/>
      <c r="K190" s="29"/>
      <c r="L190" s="29"/>
      <c r="M190" s="29"/>
      <c r="N190" s="29"/>
      <c r="O190" s="29"/>
      <c r="P190" s="29"/>
      <c r="Q190" s="29"/>
      <c r="R190" s="29"/>
      <c r="S190" s="9"/>
      <c r="T190" s="9"/>
      <c r="U190" s="9"/>
      <c r="V190" s="9"/>
      <c r="W190" s="9"/>
      <c r="X190" s="9"/>
      <c r="Y190" s="9"/>
      <c r="Z190" s="9"/>
      <c r="AA190" s="9"/>
      <c r="AB190" s="9"/>
      <c r="AC190" s="9"/>
      <c r="AD190" s="9"/>
      <c r="AE190" s="9"/>
      <c r="AF190" s="9"/>
      <c r="AG190" s="9"/>
      <c r="AH190" s="9"/>
      <c r="AI190" s="9"/>
      <c r="AJ190" s="9"/>
      <c r="AK190" s="9"/>
      <c r="AL190" s="9"/>
      <c r="AM190" s="11">
        <f t="shared" si="8"/>
        <v>0</v>
      </c>
      <c r="AN190" s="11">
        <f t="shared" si="9"/>
        <v>0</v>
      </c>
      <c r="AO190" s="47" t="e">
        <f t="shared" si="10"/>
        <v>#DIV/0!</v>
      </c>
      <c r="AP190" s="11">
        <f>SUM(VLOOKUP(A190,OCT!$A$2:$AM$301,39,FALSE), VLOOKUP(A190,NOV!$A$2:$AL$301,38,FALSE), VLOOKUP(A190,DEC!$A$2:$AM$301,39,FALSE))</f>
        <v>0</v>
      </c>
      <c r="AQ190" s="11">
        <f>SUM(VLOOKUP(A190,OCT!$A$2:$AN$301,40,FALSE), VLOOKUP(A190,NOV!$A$2:$AM$301,39,FALSE), VLOOKUP(A190,DEC!$A$2:$AN$301,40,FALSE))</f>
        <v>0</v>
      </c>
      <c r="AR190" s="125" t="e">
        <f t="shared" si="11"/>
        <v>#DIV/0!</v>
      </c>
    </row>
    <row r="191" spans="1:44" x14ac:dyDescent="0.25">
      <c r="A191" s="10">
        <v>190</v>
      </c>
      <c r="B191" s="11">
        <f>VLOOKUP($A191,Table2[[No]:[Date Student Last Attended Program
(mm/dd/yyyy)]],2,FALSE)</f>
        <v>0</v>
      </c>
      <c r="C191" s="11">
        <f>VLOOKUP($A191,Table2[[No]:[Date Student Last Attended Program
(mm/dd/yyyy)]],4,FALSE)</f>
        <v>0</v>
      </c>
      <c r="D191" s="11">
        <f>VLOOKUP($A191,Table2[[No]:[Date Student Last Attended Program
(mm/dd/yyyy)]],14,FALSE)</f>
        <v>0</v>
      </c>
      <c r="E191" s="207">
        <f>VLOOKUP($A191,Table2[[No]:[Date Student Last Attended Program
(mm/dd/yyyy)]],17,FALSE)</f>
        <v>0</v>
      </c>
      <c r="F191" s="207">
        <f>VLOOKUP($A191,Table2[[No]:[Date Student Last Attended Program
(mm/dd/yyyy)]],18,FALSE)</f>
        <v>0</v>
      </c>
      <c r="G191" s="209">
        <f>VLOOKUP($A191,Table2[[#All],[No]:[Which Group Does Student Participate In?
(optional)]],23,FALSE)</f>
        <v>0</v>
      </c>
      <c r="H191" s="29"/>
      <c r="I191" s="29"/>
      <c r="J191" s="29"/>
      <c r="K191" s="29"/>
      <c r="L191" s="29"/>
      <c r="M191" s="29"/>
      <c r="N191" s="29"/>
      <c r="O191" s="29"/>
      <c r="P191" s="29"/>
      <c r="Q191" s="29"/>
      <c r="R191" s="29"/>
      <c r="S191" s="9"/>
      <c r="T191" s="9"/>
      <c r="U191" s="9"/>
      <c r="V191" s="9"/>
      <c r="W191" s="9"/>
      <c r="X191" s="9"/>
      <c r="Y191" s="9"/>
      <c r="Z191" s="9"/>
      <c r="AA191" s="9"/>
      <c r="AB191" s="9"/>
      <c r="AC191" s="9"/>
      <c r="AD191" s="9"/>
      <c r="AE191" s="9"/>
      <c r="AF191" s="9"/>
      <c r="AG191" s="9"/>
      <c r="AH191" s="9"/>
      <c r="AI191" s="9"/>
      <c r="AJ191" s="9"/>
      <c r="AK191" s="9"/>
      <c r="AL191" s="9"/>
      <c r="AM191" s="11">
        <f t="shared" si="8"/>
        <v>0</v>
      </c>
      <c r="AN191" s="11">
        <f t="shared" si="9"/>
        <v>0</v>
      </c>
      <c r="AO191" s="47" t="e">
        <f t="shared" si="10"/>
        <v>#DIV/0!</v>
      </c>
      <c r="AP191" s="11">
        <f>SUM(VLOOKUP(A191,OCT!$A$2:$AM$301,39,FALSE), VLOOKUP(A191,NOV!$A$2:$AL$301,38,FALSE), VLOOKUP(A191,DEC!$A$2:$AM$301,39,FALSE))</f>
        <v>0</v>
      </c>
      <c r="AQ191" s="11">
        <f>SUM(VLOOKUP(A191,OCT!$A$2:$AN$301,40,FALSE), VLOOKUP(A191,NOV!$A$2:$AM$301,39,FALSE), VLOOKUP(A191,DEC!$A$2:$AN$301,40,FALSE))</f>
        <v>0</v>
      </c>
      <c r="AR191" s="125" t="e">
        <f t="shared" si="11"/>
        <v>#DIV/0!</v>
      </c>
    </row>
    <row r="192" spans="1:44" x14ac:dyDescent="0.25">
      <c r="A192" s="10">
        <v>191</v>
      </c>
      <c r="B192" s="11">
        <f>VLOOKUP($A192,Table2[[No]:[Date Student Last Attended Program
(mm/dd/yyyy)]],2,FALSE)</f>
        <v>0</v>
      </c>
      <c r="C192" s="11">
        <f>VLOOKUP($A192,Table2[[No]:[Date Student Last Attended Program
(mm/dd/yyyy)]],4,FALSE)</f>
        <v>0</v>
      </c>
      <c r="D192" s="11">
        <f>VLOOKUP($A192,Table2[[No]:[Date Student Last Attended Program
(mm/dd/yyyy)]],14,FALSE)</f>
        <v>0</v>
      </c>
      <c r="E192" s="207">
        <f>VLOOKUP($A192,Table2[[No]:[Date Student Last Attended Program
(mm/dd/yyyy)]],17,FALSE)</f>
        <v>0</v>
      </c>
      <c r="F192" s="207">
        <f>VLOOKUP($A192,Table2[[No]:[Date Student Last Attended Program
(mm/dd/yyyy)]],18,FALSE)</f>
        <v>0</v>
      </c>
      <c r="G192" s="209">
        <f>VLOOKUP($A192,Table2[[#All],[No]:[Which Group Does Student Participate In?
(optional)]],23,FALSE)</f>
        <v>0</v>
      </c>
      <c r="H192" s="29"/>
      <c r="I192" s="29"/>
      <c r="J192" s="29"/>
      <c r="K192" s="29"/>
      <c r="L192" s="29"/>
      <c r="M192" s="29"/>
      <c r="N192" s="29"/>
      <c r="O192" s="29"/>
      <c r="P192" s="29"/>
      <c r="Q192" s="29"/>
      <c r="R192" s="29"/>
      <c r="S192" s="9"/>
      <c r="T192" s="9"/>
      <c r="U192" s="9"/>
      <c r="V192" s="9"/>
      <c r="W192" s="9"/>
      <c r="X192" s="9"/>
      <c r="Y192" s="9"/>
      <c r="Z192" s="9"/>
      <c r="AA192" s="9"/>
      <c r="AB192" s="9"/>
      <c r="AC192" s="9"/>
      <c r="AD192" s="9"/>
      <c r="AE192" s="9"/>
      <c r="AF192" s="9"/>
      <c r="AG192" s="9"/>
      <c r="AH192" s="9"/>
      <c r="AI192" s="9"/>
      <c r="AJ192" s="9"/>
      <c r="AK192" s="9"/>
      <c r="AL192" s="9"/>
      <c r="AM192" s="11">
        <f t="shared" si="8"/>
        <v>0</v>
      </c>
      <c r="AN192" s="11">
        <f t="shared" si="9"/>
        <v>0</v>
      </c>
      <c r="AO192" s="47" t="e">
        <f t="shared" si="10"/>
        <v>#DIV/0!</v>
      </c>
      <c r="AP192" s="11">
        <f>SUM(VLOOKUP(A192,OCT!$A$2:$AM$301,39,FALSE), VLOOKUP(A192,NOV!$A$2:$AL$301,38,FALSE), VLOOKUP(A192,DEC!$A$2:$AM$301,39,FALSE))</f>
        <v>0</v>
      </c>
      <c r="AQ192" s="11">
        <f>SUM(VLOOKUP(A192,OCT!$A$2:$AN$301,40,FALSE), VLOOKUP(A192,NOV!$A$2:$AM$301,39,FALSE), VLOOKUP(A192,DEC!$A$2:$AN$301,40,FALSE))</f>
        <v>0</v>
      </c>
      <c r="AR192" s="125" t="e">
        <f t="shared" si="11"/>
        <v>#DIV/0!</v>
      </c>
    </row>
    <row r="193" spans="1:44" x14ac:dyDescent="0.25">
      <c r="A193" s="10">
        <v>192</v>
      </c>
      <c r="B193" s="11">
        <f>VLOOKUP($A193,Table2[[No]:[Date Student Last Attended Program
(mm/dd/yyyy)]],2,FALSE)</f>
        <v>0</v>
      </c>
      <c r="C193" s="11">
        <f>VLOOKUP($A193,Table2[[No]:[Date Student Last Attended Program
(mm/dd/yyyy)]],4,FALSE)</f>
        <v>0</v>
      </c>
      <c r="D193" s="11">
        <f>VLOOKUP($A193,Table2[[No]:[Date Student Last Attended Program
(mm/dd/yyyy)]],14,FALSE)</f>
        <v>0</v>
      </c>
      <c r="E193" s="207">
        <f>VLOOKUP($A193,Table2[[No]:[Date Student Last Attended Program
(mm/dd/yyyy)]],17,FALSE)</f>
        <v>0</v>
      </c>
      <c r="F193" s="207">
        <f>VLOOKUP($A193,Table2[[No]:[Date Student Last Attended Program
(mm/dd/yyyy)]],18,FALSE)</f>
        <v>0</v>
      </c>
      <c r="G193" s="209">
        <f>VLOOKUP($A193,Table2[[#All],[No]:[Which Group Does Student Participate In?
(optional)]],23,FALSE)</f>
        <v>0</v>
      </c>
      <c r="H193" s="29"/>
      <c r="I193" s="29"/>
      <c r="J193" s="29"/>
      <c r="K193" s="29"/>
      <c r="L193" s="29"/>
      <c r="M193" s="29"/>
      <c r="N193" s="29"/>
      <c r="O193" s="29"/>
      <c r="P193" s="29"/>
      <c r="Q193" s="29"/>
      <c r="R193" s="29"/>
      <c r="S193" s="9"/>
      <c r="T193" s="9"/>
      <c r="U193" s="9"/>
      <c r="V193" s="9"/>
      <c r="W193" s="9"/>
      <c r="X193" s="9"/>
      <c r="Y193" s="9"/>
      <c r="Z193" s="9"/>
      <c r="AA193" s="9"/>
      <c r="AB193" s="9"/>
      <c r="AC193" s="9"/>
      <c r="AD193" s="9"/>
      <c r="AE193" s="9"/>
      <c r="AF193" s="9"/>
      <c r="AG193" s="9"/>
      <c r="AH193" s="9"/>
      <c r="AI193" s="9"/>
      <c r="AJ193" s="9"/>
      <c r="AK193" s="9"/>
      <c r="AL193" s="9"/>
      <c r="AM193" s="11">
        <f t="shared" si="8"/>
        <v>0</v>
      </c>
      <c r="AN193" s="11">
        <f t="shared" si="9"/>
        <v>0</v>
      </c>
      <c r="AO193" s="47" t="e">
        <f t="shared" si="10"/>
        <v>#DIV/0!</v>
      </c>
      <c r="AP193" s="11">
        <f>SUM(VLOOKUP(A193,OCT!$A$2:$AM$301,39,FALSE), VLOOKUP(A193,NOV!$A$2:$AL$301,38,FALSE), VLOOKUP(A193,DEC!$A$2:$AM$301,39,FALSE))</f>
        <v>0</v>
      </c>
      <c r="AQ193" s="11">
        <f>SUM(VLOOKUP(A193,OCT!$A$2:$AN$301,40,FALSE), VLOOKUP(A193,NOV!$A$2:$AM$301,39,FALSE), VLOOKUP(A193,DEC!$A$2:$AN$301,40,FALSE))</f>
        <v>0</v>
      </c>
      <c r="AR193" s="125" t="e">
        <f t="shared" si="11"/>
        <v>#DIV/0!</v>
      </c>
    </row>
    <row r="194" spans="1:44" x14ac:dyDescent="0.25">
      <c r="A194" s="10">
        <v>193</v>
      </c>
      <c r="B194" s="11">
        <f>VLOOKUP($A194,Table2[[No]:[Date Student Last Attended Program
(mm/dd/yyyy)]],2,FALSE)</f>
        <v>0</v>
      </c>
      <c r="C194" s="11">
        <f>VLOOKUP($A194,Table2[[No]:[Date Student Last Attended Program
(mm/dd/yyyy)]],4,FALSE)</f>
        <v>0</v>
      </c>
      <c r="D194" s="11">
        <f>VLOOKUP($A194,Table2[[No]:[Date Student Last Attended Program
(mm/dd/yyyy)]],14,FALSE)</f>
        <v>0</v>
      </c>
      <c r="E194" s="207">
        <f>VLOOKUP($A194,Table2[[No]:[Date Student Last Attended Program
(mm/dd/yyyy)]],17,FALSE)</f>
        <v>0</v>
      </c>
      <c r="F194" s="207">
        <f>VLOOKUP($A194,Table2[[No]:[Date Student Last Attended Program
(mm/dd/yyyy)]],18,FALSE)</f>
        <v>0</v>
      </c>
      <c r="G194" s="209">
        <f>VLOOKUP($A194,Table2[[#All],[No]:[Which Group Does Student Participate In?
(optional)]],23,FALSE)</f>
        <v>0</v>
      </c>
      <c r="H194" s="29"/>
      <c r="I194" s="29"/>
      <c r="J194" s="29"/>
      <c r="K194" s="29"/>
      <c r="L194" s="29"/>
      <c r="M194" s="29"/>
      <c r="N194" s="29"/>
      <c r="O194" s="29"/>
      <c r="P194" s="29"/>
      <c r="Q194" s="29"/>
      <c r="R194" s="29"/>
      <c r="S194" s="9"/>
      <c r="T194" s="9"/>
      <c r="U194" s="9"/>
      <c r="V194" s="9"/>
      <c r="W194" s="9"/>
      <c r="X194" s="9"/>
      <c r="Y194" s="9"/>
      <c r="Z194" s="9"/>
      <c r="AA194" s="9"/>
      <c r="AB194" s="9"/>
      <c r="AC194" s="9"/>
      <c r="AD194" s="9"/>
      <c r="AE194" s="9"/>
      <c r="AF194" s="9"/>
      <c r="AG194" s="9"/>
      <c r="AH194" s="9"/>
      <c r="AI194" s="9"/>
      <c r="AJ194" s="9"/>
      <c r="AK194" s="9"/>
      <c r="AL194" s="9"/>
      <c r="AM194" s="11">
        <f t="shared" ref="AM194:AM257" si="12">COUNTIF(H194:AL194,"1")</f>
        <v>0</v>
      </c>
      <c r="AN194" s="11">
        <f t="shared" ref="AN194:AN257" si="13">COUNTIFS(H194:AL194,"1")+COUNTIF(H194:AL194,"0")</f>
        <v>0</v>
      </c>
      <c r="AO194" s="47" t="e">
        <f t="shared" ref="AO194:AO257" si="14">AM194/AN194</f>
        <v>#DIV/0!</v>
      </c>
      <c r="AP194" s="11">
        <f>SUM(VLOOKUP(A194,OCT!$A$2:$AM$301,39,FALSE), VLOOKUP(A194,NOV!$A$2:$AL$301,38,FALSE), VLOOKUP(A194,DEC!$A$2:$AM$301,39,FALSE))</f>
        <v>0</v>
      </c>
      <c r="AQ194" s="11">
        <f>SUM(VLOOKUP(A194,OCT!$A$2:$AN$301,40,FALSE), VLOOKUP(A194,NOV!$A$2:$AM$301,39,FALSE), VLOOKUP(A194,DEC!$A$2:$AN$301,40,FALSE))</f>
        <v>0</v>
      </c>
      <c r="AR194" s="125" t="e">
        <f t="shared" ref="AR194:AR257" si="15">AP194/AQ194</f>
        <v>#DIV/0!</v>
      </c>
    </row>
    <row r="195" spans="1:44" x14ac:dyDescent="0.25">
      <c r="A195" s="10">
        <v>194</v>
      </c>
      <c r="B195" s="11">
        <f>VLOOKUP($A195,Table2[[No]:[Date Student Last Attended Program
(mm/dd/yyyy)]],2,FALSE)</f>
        <v>0</v>
      </c>
      <c r="C195" s="11">
        <f>VLOOKUP($A195,Table2[[No]:[Date Student Last Attended Program
(mm/dd/yyyy)]],4,FALSE)</f>
        <v>0</v>
      </c>
      <c r="D195" s="11">
        <f>VLOOKUP($A195,Table2[[No]:[Date Student Last Attended Program
(mm/dd/yyyy)]],14,FALSE)</f>
        <v>0</v>
      </c>
      <c r="E195" s="207">
        <f>VLOOKUP($A195,Table2[[No]:[Date Student Last Attended Program
(mm/dd/yyyy)]],17,FALSE)</f>
        <v>0</v>
      </c>
      <c r="F195" s="207">
        <f>VLOOKUP($A195,Table2[[No]:[Date Student Last Attended Program
(mm/dd/yyyy)]],18,FALSE)</f>
        <v>0</v>
      </c>
      <c r="G195" s="209">
        <f>VLOOKUP($A195,Table2[[#All],[No]:[Which Group Does Student Participate In?
(optional)]],23,FALSE)</f>
        <v>0</v>
      </c>
      <c r="H195" s="29"/>
      <c r="I195" s="29"/>
      <c r="J195" s="29"/>
      <c r="K195" s="29"/>
      <c r="L195" s="29"/>
      <c r="M195" s="29"/>
      <c r="N195" s="29"/>
      <c r="O195" s="29"/>
      <c r="P195" s="29"/>
      <c r="Q195" s="29"/>
      <c r="R195" s="29"/>
      <c r="S195" s="9"/>
      <c r="T195" s="9"/>
      <c r="U195" s="9"/>
      <c r="V195" s="9"/>
      <c r="W195" s="9"/>
      <c r="X195" s="9"/>
      <c r="Y195" s="9"/>
      <c r="Z195" s="9"/>
      <c r="AA195" s="9"/>
      <c r="AB195" s="9"/>
      <c r="AC195" s="9"/>
      <c r="AD195" s="9"/>
      <c r="AE195" s="9"/>
      <c r="AF195" s="9"/>
      <c r="AG195" s="9"/>
      <c r="AH195" s="9"/>
      <c r="AI195" s="9"/>
      <c r="AJ195" s="9"/>
      <c r="AK195" s="9"/>
      <c r="AL195" s="9"/>
      <c r="AM195" s="11">
        <f t="shared" si="12"/>
        <v>0</v>
      </c>
      <c r="AN195" s="11">
        <f t="shared" si="13"/>
        <v>0</v>
      </c>
      <c r="AO195" s="47" t="e">
        <f t="shared" si="14"/>
        <v>#DIV/0!</v>
      </c>
      <c r="AP195" s="11">
        <f>SUM(VLOOKUP(A195,OCT!$A$2:$AM$301,39,FALSE), VLOOKUP(A195,NOV!$A$2:$AL$301,38,FALSE), VLOOKUP(A195,DEC!$A$2:$AM$301,39,FALSE))</f>
        <v>0</v>
      </c>
      <c r="AQ195" s="11">
        <f>SUM(VLOOKUP(A195,OCT!$A$2:$AN$301,40,FALSE), VLOOKUP(A195,NOV!$A$2:$AM$301,39,FALSE), VLOOKUP(A195,DEC!$A$2:$AN$301,40,FALSE))</f>
        <v>0</v>
      </c>
      <c r="AR195" s="125" t="e">
        <f t="shared" si="15"/>
        <v>#DIV/0!</v>
      </c>
    </row>
    <row r="196" spans="1:44" x14ac:dyDescent="0.25">
      <c r="A196" s="10">
        <v>195</v>
      </c>
      <c r="B196" s="11">
        <f>VLOOKUP($A196,Table2[[No]:[Date Student Last Attended Program
(mm/dd/yyyy)]],2,FALSE)</f>
        <v>0</v>
      </c>
      <c r="C196" s="11">
        <f>VLOOKUP($A196,Table2[[No]:[Date Student Last Attended Program
(mm/dd/yyyy)]],4,FALSE)</f>
        <v>0</v>
      </c>
      <c r="D196" s="11">
        <f>VLOOKUP($A196,Table2[[No]:[Date Student Last Attended Program
(mm/dd/yyyy)]],14,FALSE)</f>
        <v>0</v>
      </c>
      <c r="E196" s="207">
        <f>VLOOKUP($A196,Table2[[No]:[Date Student Last Attended Program
(mm/dd/yyyy)]],17,FALSE)</f>
        <v>0</v>
      </c>
      <c r="F196" s="207">
        <f>VLOOKUP($A196,Table2[[No]:[Date Student Last Attended Program
(mm/dd/yyyy)]],18,FALSE)</f>
        <v>0</v>
      </c>
      <c r="G196" s="209">
        <f>VLOOKUP($A196,Table2[[#All],[No]:[Which Group Does Student Participate In?
(optional)]],23,FALSE)</f>
        <v>0</v>
      </c>
      <c r="H196" s="29"/>
      <c r="I196" s="29"/>
      <c r="J196" s="29"/>
      <c r="K196" s="29"/>
      <c r="L196" s="29"/>
      <c r="M196" s="29"/>
      <c r="N196" s="29"/>
      <c r="O196" s="29"/>
      <c r="P196" s="29"/>
      <c r="Q196" s="29"/>
      <c r="R196" s="29"/>
      <c r="S196" s="9"/>
      <c r="T196" s="9"/>
      <c r="U196" s="9"/>
      <c r="V196" s="9"/>
      <c r="W196" s="9"/>
      <c r="X196" s="9"/>
      <c r="Y196" s="9"/>
      <c r="Z196" s="9"/>
      <c r="AA196" s="9"/>
      <c r="AB196" s="9"/>
      <c r="AC196" s="9"/>
      <c r="AD196" s="9"/>
      <c r="AE196" s="9"/>
      <c r="AF196" s="9"/>
      <c r="AG196" s="9"/>
      <c r="AH196" s="9"/>
      <c r="AI196" s="9"/>
      <c r="AJ196" s="9"/>
      <c r="AK196" s="9"/>
      <c r="AL196" s="9"/>
      <c r="AM196" s="11">
        <f t="shared" si="12"/>
        <v>0</v>
      </c>
      <c r="AN196" s="11">
        <f t="shared" si="13"/>
        <v>0</v>
      </c>
      <c r="AO196" s="47" t="e">
        <f t="shared" si="14"/>
        <v>#DIV/0!</v>
      </c>
      <c r="AP196" s="11">
        <f>SUM(VLOOKUP(A196,OCT!$A$2:$AM$301,39,FALSE), VLOOKUP(A196,NOV!$A$2:$AL$301,38,FALSE), VLOOKUP(A196,DEC!$A$2:$AM$301,39,FALSE))</f>
        <v>0</v>
      </c>
      <c r="AQ196" s="11">
        <f>SUM(VLOOKUP(A196,OCT!$A$2:$AN$301,40,FALSE), VLOOKUP(A196,NOV!$A$2:$AM$301,39,FALSE), VLOOKUP(A196,DEC!$A$2:$AN$301,40,FALSE))</f>
        <v>0</v>
      </c>
      <c r="AR196" s="125" t="e">
        <f t="shared" si="15"/>
        <v>#DIV/0!</v>
      </c>
    </row>
    <row r="197" spans="1:44" x14ac:dyDescent="0.25">
      <c r="A197" s="10">
        <v>196</v>
      </c>
      <c r="B197" s="11">
        <f>VLOOKUP($A197,Table2[[No]:[Date Student Last Attended Program
(mm/dd/yyyy)]],2,FALSE)</f>
        <v>0</v>
      </c>
      <c r="C197" s="11">
        <f>VLOOKUP($A197,Table2[[No]:[Date Student Last Attended Program
(mm/dd/yyyy)]],4,FALSE)</f>
        <v>0</v>
      </c>
      <c r="D197" s="11">
        <f>VLOOKUP($A197,Table2[[No]:[Date Student Last Attended Program
(mm/dd/yyyy)]],14,FALSE)</f>
        <v>0</v>
      </c>
      <c r="E197" s="207">
        <f>VLOOKUP($A197,Table2[[No]:[Date Student Last Attended Program
(mm/dd/yyyy)]],17,FALSE)</f>
        <v>0</v>
      </c>
      <c r="F197" s="207">
        <f>VLOOKUP($A197,Table2[[No]:[Date Student Last Attended Program
(mm/dd/yyyy)]],18,FALSE)</f>
        <v>0</v>
      </c>
      <c r="G197" s="209">
        <f>VLOOKUP($A197,Table2[[#All],[No]:[Which Group Does Student Participate In?
(optional)]],23,FALSE)</f>
        <v>0</v>
      </c>
      <c r="H197" s="29"/>
      <c r="I197" s="29"/>
      <c r="J197" s="29"/>
      <c r="K197" s="29"/>
      <c r="L197" s="29"/>
      <c r="M197" s="29"/>
      <c r="N197" s="29"/>
      <c r="O197" s="29"/>
      <c r="P197" s="29"/>
      <c r="Q197" s="29"/>
      <c r="R197" s="29"/>
      <c r="S197" s="9"/>
      <c r="T197" s="9"/>
      <c r="U197" s="9"/>
      <c r="V197" s="9"/>
      <c r="W197" s="9"/>
      <c r="X197" s="9"/>
      <c r="Y197" s="9"/>
      <c r="Z197" s="9"/>
      <c r="AA197" s="9"/>
      <c r="AB197" s="9"/>
      <c r="AC197" s="9"/>
      <c r="AD197" s="9"/>
      <c r="AE197" s="9"/>
      <c r="AF197" s="9"/>
      <c r="AG197" s="9"/>
      <c r="AH197" s="9"/>
      <c r="AI197" s="9"/>
      <c r="AJ197" s="9"/>
      <c r="AK197" s="9"/>
      <c r="AL197" s="9"/>
      <c r="AM197" s="11">
        <f t="shared" si="12"/>
        <v>0</v>
      </c>
      <c r="AN197" s="11">
        <f t="shared" si="13"/>
        <v>0</v>
      </c>
      <c r="AO197" s="47" t="e">
        <f t="shared" si="14"/>
        <v>#DIV/0!</v>
      </c>
      <c r="AP197" s="11">
        <f>SUM(VLOOKUP(A197,OCT!$A$2:$AM$301,39,FALSE), VLOOKUP(A197,NOV!$A$2:$AL$301,38,FALSE), VLOOKUP(A197,DEC!$A$2:$AM$301,39,FALSE))</f>
        <v>0</v>
      </c>
      <c r="AQ197" s="11">
        <f>SUM(VLOOKUP(A197,OCT!$A$2:$AN$301,40,FALSE), VLOOKUP(A197,NOV!$A$2:$AM$301,39,FALSE), VLOOKUP(A197,DEC!$A$2:$AN$301,40,FALSE))</f>
        <v>0</v>
      </c>
      <c r="AR197" s="125" t="e">
        <f t="shared" si="15"/>
        <v>#DIV/0!</v>
      </c>
    </row>
    <row r="198" spans="1:44" x14ac:dyDescent="0.25">
      <c r="A198" s="10">
        <v>197</v>
      </c>
      <c r="B198" s="11">
        <f>VLOOKUP($A198,Table2[[No]:[Date Student Last Attended Program
(mm/dd/yyyy)]],2,FALSE)</f>
        <v>0</v>
      </c>
      <c r="C198" s="11">
        <f>VLOOKUP($A198,Table2[[No]:[Date Student Last Attended Program
(mm/dd/yyyy)]],4,FALSE)</f>
        <v>0</v>
      </c>
      <c r="D198" s="11">
        <f>VLOOKUP($A198,Table2[[No]:[Date Student Last Attended Program
(mm/dd/yyyy)]],14,FALSE)</f>
        <v>0</v>
      </c>
      <c r="E198" s="207">
        <f>VLOOKUP($A198,Table2[[No]:[Date Student Last Attended Program
(mm/dd/yyyy)]],17,FALSE)</f>
        <v>0</v>
      </c>
      <c r="F198" s="207">
        <f>VLOOKUP($A198,Table2[[No]:[Date Student Last Attended Program
(mm/dd/yyyy)]],18,FALSE)</f>
        <v>0</v>
      </c>
      <c r="G198" s="209">
        <f>VLOOKUP($A198,Table2[[#All],[No]:[Which Group Does Student Participate In?
(optional)]],23,FALSE)</f>
        <v>0</v>
      </c>
      <c r="H198" s="29"/>
      <c r="I198" s="29"/>
      <c r="J198" s="29"/>
      <c r="K198" s="29"/>
      <c r="L198" s="29"/>
      <c r="M198" s="29"/>
      <c r="N198" s="29"/>
      <c r="O198" s="29"/>
      <c r="P198" s="29"/>
      <c r="Q198" s="29"/>
      <c r="R198" s="29"/>
      <c r="S198" s="9"/>
      <c r="T198" s="9"/>
      <c r="U198" s="9"/>
      <c r="V198" s="9"/>
      <c r="W198" s="9"/>
      <c r="X198" s="9"/>
      <c r="Y198" s="9"/>
      <c r="Z198" s="9"/>
      <c r="AA198" s="9"/>
      <c r="AB198" s="9"/>
      <c r="AC198" s="9"/>
      <c r="AD198" s="9"/>
      <c r="AE198" s="9"/>
      <c r="AF198" s="9"/>
      <c r="AG198" s="9"/>
      <c r="AH198" s="9"/>
      <c r="AI198" s="9"/>
      <c r="AJ198" s="9"/>
      <c r="AK198" s="9"/>
      <c r="AL198" s="9"/>
      <c r="AM198" s="11">
        <f t="shared" si="12"/>
        <v>0</v>
      </c>
      <c r="AN198" s="11">
        <f t="shared" si="13"/>
        <v>0</v>
      </c>
      <c r="AO198" s="47" t="e">
        <f t="shared" si="14"/>
        <v>#DIV/0!</v>
      </c>
      <c r="AP198" s="11">
        <f>SUM(VLOOKUP(A198,OCT!$A$2:$AM$301,39,FALSE), VLOOKUP(A198,NOV!$A$2:$AL$301,38,FALSE), VLOOKUP(A198,DEC!$A$2:$AM$301,39,FALSE))</f>
        <v>0</v>
      </c>
      <c r="AQ198" s="11">
        <f>SUM(VLOOKUP(A198,OCT!$A$2:$AN$301,40,FALSE), VLOOKUP(A198,NOV!$A$2:$AM$301,39,FALSE), VLOOKUP(A198,DEC!$A$2:$AN$301,40,FALSE))</f>
        <v>0</v>
      </c>
      <c r="AR198" s="125" t="e">
        <f t="shared" si="15"/>
        <v>#DIV/0!</v>
      </c>
    </row>
    <row r="199" spans="1:44" x14ac:dyDescent="0.25">
      <c r="A199" s="10">
        <v>198</v>
      </c>
      <c r="B199" s="11">
        <f>VLOOKUP($A199,Table2[[No]:[Date Student Last Attended Program
(mm/dd/yyyy)]],2,FALSE)</f>
        <v>0</v>
      </c>
      <c r="C199" s="11">
        <f>VLOOKUP($A199,Table2[[No]:[Date Student Last Attended Program
(mm/dd/yyyy)]],4,FALSE)</f>
        <v>0</v>
      </c>
      <c r="D199" s="11">
        <f>VLOOKUP($A199,Table2[[No]:[Date Student Last Attended Program
(mm/dd/yyyy)]],14,FALSE)</f>
        <v>0</v>
      </c>
      <c r="E199" s="207">
        <f>VLOOKUP($A199,Table2[[No]:[Date Student Last Attended Program
(mm/dd/yyyy)]],17,FALSE)</f>
        <v>0</v>
      </c>
      <c r="F199" s="207">
        <f>VLOOKUP($A199,Table2[[No]:[Date Student Last Attended Program
(mm/dd/yyyy)]],18,FALSE)</f>
        <v>0</v>
      </c>
      <c r="G199" s="209">
        <f>VLOOKUP($A199,Table2[[#All],[No]:[Which Group Does Student Participate In?
(optional)]],23,FALSE)</f>
        <v>0</v>
      </c>
      <c r="H199" s="29"/>
      <c r="I199" s="29"/>
      <c r="J199" s="29"/>
      <c r="K199" s="29"/>
      <c r="L199" s="29"/>
      <c r="M199" s="29"/>
      <c r="N199" s="29"/>
      <c r="O199" s="29"/>
      <c r="P199" s="29"/>
      <c r="Q199" s="29"/>
      <c r="R199" s="29"/>
      <c r="S199" s="9"/>
      <c r="T199" s="9"/>
      <c r="U199" s="9"/>
      <c r="V199" s="9"/>
      <c r="W199" s="9"/>
      <c r="X199" s="9"/>
      <c r="Y199" s="9"/>
      <c r="Z199" s="9"/>
      <c r="AA199" s="9"/>
      <c r="AB199" s="9"/>
      <c r="AC199" s="9"/>
      <c r="AD199" s="9"/>
      <c r="AE199" s="9"/>
      <c r="AF199" s="9"/>
      <c r="AG199" s="9"/>
      <c r="AH199" s="9"/>
      <c r="AI199" s="9"/>
      <c r="AJ199" s="9"/>
      <c r="AK199" s="9"/>
      <c r="AL199" s="9"/>
      <c r="AM199" s="11">
        <f t="shared" si="12"/>
        <v>0</v>
      </c>
      <c r="AN199" s="11">
        <f t="shared" si="13"/>
        <v>0</v>
      </c>
      <c r="AO199" s="47" t="e">
        <f t="shared" si="14"/>
        <v>#DIV/0!</v>
      </c>
      <c r="AP199" s="11">
        <f>SUM(VLOOKUP(A199,OCT!$A$2:$AM$301,39,FALSE), VLOOKUP(A199,NOV!$A$2:$AL$301,38,FALSE), VLOOKUP(A199,DEC!$A$2:$AM$301,39,FALSE))</f>
        <v>0</v>
      </c>
      <c r="AQ199" s="11">
        <f>SUM(VLOOKUP(A199,OCT!$A$2:$AN$301,40,FALSE), VLOOKUP(A199,NOV!$A$2:$AM$301,39,FALSE), VLOOKUP(A199,DEC!$A$2:$AN$301,40,FALSE))</f>
        <v>0</v>
      </c>
      <c r="AR199" s="125" t="e">
        <f t="shared" si="15"/>
        <v>#DIV/0!</v>
      </c>
    </row>
    <row r="200" spans="1:44" x14ac:dyDescent="0.25">
      <c r="A200" s="10">
        <v>199</v>
      </c>
      <c r="B200" s="11">
        <f>VLOOKUP($A200,Table2[[No]:[Date Student Last Attended Program
(mm/dd/yyyy)]],2,FALSE)</f>
        <v>0</v>
      </c>
      <c r="C200" s="11">
        <f>VLOOKUP($A200,Table2[[No]:[Date Student Last Attended Program
(mm/dd/yyyy)]],4,FALSE)</f>
        <v>0</v>
      </c>
      <c r="D200" s="11">
        <f>VLOOKUP($A200,Table2[[No]:[Date Student Last Attended Program
(mm/dd/yyyy)]],14,FALSE)</f>
        <v>0</v>
      </c>
      <c r="E200" s="207">
        <f>VLOOKUP($A200,Table2[[No]:[Date Student Last Attended Program
(mm/dd/yyyy)]],17,FALSE)</f>
        <v>0</v>
      </c>
      <c r="F200" s="207">
        <f>VLOOKUP($A200,Table2[[No]:[Date Student Last Attended Program
(mm/dd/yyyy)]],18,FALSE)</f>
        <v>0</v>
      </c>
      <c r="G200" s="209">
        <f>VLOOKUP($A200,Table2[[#All],[No]:[Which Group Does Student Participate In?
(optional)]],23,FALSE)</f>
        <v>0</v>
      </c>
      <c r="H200" s="29"/>
      <c r="I200" s="29"/>
      <c r="J200" s="29"/>
      <c r="K200" s="29"/>
      <c r="L200" s="29"/>
      <c r="M200" s="29"/>
      <c r="N200" s="29"/>
      <c r="O200" s="29"/>
      <c r="P200" s="29"/>
      <c r="Q200" s="29"/>
      <c r="R200" s="29"/>
      <c r="S200" s="9"/>
      <c r="T200" s="9"/>
      <c r="U200" s="9"/>
      <c r="V200" s="9"/>
      <c r="W200" s="9"/>
      <c r="X200" s="9"/>
      <c r="Y200" s="9"/>
      <c r="Z200" s="9"/>
      <c r="AA200" s="9"/>
      <c r="AB200" s="9"/>
      <c r="AC200" s="9"/>
      <c r="AD200" s="9"/>
      <c r="AE200" s="9"/>
      <c r="AF200" s="9"/>
      <c r="AG200" s="9"/>
      <c r="AH200" s="9"/>
      <c r="AI200" s="9"/>
      <c r="AJ200" s="9"/>
      <c r="AK200" s="9"/>
      <c r="AL200" s="9"/>
      <c r="AM200" s="11">
        <f t="shared" si="12"/>
        <v>0</v>
      </c>
      <c r="AN200" s="11">
        <f t="shared" si="13"/>
        <v>0</v>
      </c>
      <c r="AO200" s="47" t="e">
        <f t="shared" si="14"/>
        <v>#DIV/0!</v>
      </c>
      <c r="AP200" s="11">
        <f>SUM(VLOOKUP(A200,OCT!$A$2:$AM$301,39,FALSE), VLOOKUP(A200,NOV!$A$2:$AL$301,38,FALSE), VLOOKUP(A200,DEC!$A$2:$AM$301,39,FALSE))</f>
        <v>0</v>
      </c>
      <c r="AQ200" s="11">
        <f>SUM(VLOOKUP(A200,OCT!$A$2:$AN$301,40,FALSE), VLOOKUP(A200,NOV!$A$2:$AM$301,39,FALSE), VLOOKUP(A200,DEC!$A$2:$AN$301,40,FALSE))</f>
        <v>0</v>
      </c>
      <c r="AR200" s="125" t="e">
        <f t="shared" si="15"/>
        <v>#DIV/0!</v>
      </c>
    </row>
    <row r="201" spans="1:44" x14ac:dyDescent="0.25">
      <c r="A201" s="10">
        <v>200</v>
      </c>
      <c r="B201" s="11">
        <f>VLOOKUP($A201,Table2[[No]:[Date Student Last Attended Program
(mm/dd/yyyy)]],2,FALSE)</f>
        <v>0</v>
      </c>
      <c r="C201" s="11">
        <f>VLOOKUP($A201,Table2[[No]:[Date Student Last Attended Program
(mm/dd/yyyy)]],4,FALSE)</f>
        <v>0</v>
      </c>
      <c r="D201" s="11">
        <f>VLOOKUP($A201,Table2[[No]:[Date Student Last Attended Program
(mm/dd/yyyy)]],14,FALSE)</f>
        <v>0</v>
      </c>
      <c r="E201" s="207">
        <f>VLOOKUP($A201,Table2[[No]:[Date Student Last Attended Program
(mm/dd/yyyy)]],17,FALSE)</f>
        <v>0</v>
      </c>
      <c r="F201" s="207">
        <f>VLOOKUP($A201,Table2[[No]:[Date Student Last Attended Program
(mm/dd/yyyy)]],18,FALSE)</f>
        <v>0</v>
      </c>
      <c r="G201" s="209">
        <f>VLOOKUP($A201,Table2[[#All],[No]:[Which Group Does Student Participate In?
(optional)]],23,FALSE)</f>
        <v>0</v>
      </c>
      <c r="H201" s="29"/>
      <c r="I201" s="29"/>
      <c r="J201" s="29"/>
      <c r="K201" s="29"/>
      <c r="L201" s="29"/>
      <c r="M201" s="29"/>
      <c r="N201" s="29"/>
      <c r="O201" s="29"/>
      <c r="P201" s="29"/>
      <c r="Q201" s="29"/>
      <c r="R201" s="29"/>
      <c r="S201" s="9"/>
      <c r="T201" s="9"/>
      <c r="U201" s="9"/>
      <c r="V201" s="9"/>
      <c r="W201" s="9"/>
      <c r="X201" s="9"/>
      <c r="Y201" s="9"/>
      <c r="Z201" s="9"/>
      <c r="AA201" s="9"/>
      <c r="AB201" s="9"/>
      <c r="AC201" s="9"/>
      <c r="AD201" s="9"/>
      <c r="AE201" s="9"/>
      <c r="AF201" s="9"/>
      <c r="AG201" s="9"/>
      <c r="AH201" s="9"/>
      <c r="AI201" s="9"/>
      <c r="AJ201" s="9"/>
      <c r="AK201" s="9"/>
      <c r="AL201" s="9"/>
      <c r="AM201" s="11">
        <f t="shared" si="12"/>
        <v>0</v>
      </c>
      <c r="AN201" s="11">
        <f t="shared" si="13"/>
        <v>0</v>
      </c>
      <c r="AO201" s="47" t="e">
        <f t="shared" si="14"/>
        <v>#DIV/0!</v>
      </c>
      <c r="AP201" s="11">
        <f>SUM(VLOOKUP(A201,OCT!$A$2:$AM$301,39,FALSE), VLOOKUP(A201,NOV!$A$2:$AL$301,38,FALSE), VLOOKUP(A201,DEC!$A$2:$AM$301,39,FALSE))</f>
        <v>0</v>
      </c>
      <c r="AQ201" s="11">
        <f>SUM(VLOOKUP(A201,OCT!$A$2:$AN$301,40,FALSE), VLOOKUP(A201,NOV!$A$2:$AM$301,39,FALSE), VLOOKUP(A201,DEC!$A$2:$AN$301,40,FALSE))</f>
        <v>0</v>
      </c>
      <c r="AR201" s="125" t="e">
        <f t="shared" si="15"/>
        <v>#DIV/0!</v>
      </c>
    </row>
    <row r="202" spans="1:44" x14ac:dyDescent="0.25">
      <c r="A202" s="10">
        <v>201</v>
      </c>
      <c r="B202" s="11">
        <f>VLOOKUP($A202,Table2[[No]:[Date Student Last Attended Program
(mm/dd/yyyy)]],2,FALSE)</f>
        <v>0</v>
      </c>
      <c r="C202" s="11">
        <f>VLOOKUP($A202,Table2[[No]:[Date Student Last Attended Program
(mm/dd/yyyy)]],4,FALSE)</f>
        <v>0</v>
      </c>
      <c r="D202" s="11">
        <f>VLOOKUP($A202,Table2[[No]:[Date Student Last Attended Program
(mm/dd/yyyy)]],14,FALSE)</f>
        <v>0</v>
      </c>
      <c r="E202" s="207">
        <f>VLOOKUP($A202,Table2[[No]:[Date Student Last Attended Program
(mm/dd/yyyy)]],17,FALSE)</f>
        <v>0</v>
      </c>
      <c r="F202" s="207">
        <f>VLOOKUP($A202,Table2[[No]:[Date Student Last Attended Program
(mm/dd/yyyy)]],18,FALSE)</f>
        <v>0</v>
      </c>
      <c r="G202" s="209">
        <f>VLOOKUP($A202,Table2[[#All],[No]:[Which Group Does Student Participate In?
(optional)]],23,FALSE)</f>
        <v>0</v>
      </c>
      <c r="H202" s="29"/>
      <c r="I202" s="29"/>
      <c r="J202" s="29"/>
      <c r="K202" s="29"/>
      <c r="L202" s="29"/>
      <c r="M202" s="29"/>
      <c r="N202" s="29"/>
      <c r="O202" s="29"/>
      <c r="P202" s="29"/>
      <c r="Q202" s="29"/>
      <c r="R202" s="29"/>
      <c r="S202" s="9"/>
      <c r="T202" s="9"/>
      <c r="U202" s="9"/>
      <c r="V202" s="9"/>
      <c r="W202" s="9"/>
      <c r="X202" s="9"/>
      <c r="Y202" s="9"/>
      <c r="Z202" s="9"/>
      <c r="AA202" s="9"/>
      <c r="AB202" s="9"/>
      <c r="AC202" s="9"/>
      <c r="AD202" s="9"/>
      <c r="AE202" s="9"/>
      <c r="AF202" s="9"/>
      <c r="AG202" s="9"/>
      <c r="AH202" s="9"/>
      <c r="AI202" s="9"/>
      <c r="AJ202" s="9"/>
      <c r="AK202" s="9"/>
      <c r="AL202" s="9"/>
      <c r="AM202" s="11">
        <f t="shared" si="12"/>
        <v>0</v>
      </c>
      <c r="AN202" s="11">
        <f t="shared" si="13"/>
        <v>0</v>
      </c>
      <c r="AO202" s="47" t="e">
        <f t="shared" si="14"/>
        <v>#DIV/0!</v>
      </c>
      <c r="AP202" s="11">
        <f>SUM(VLOOKUP(A202,OCT!$A$2:$AM$301,39,FALSE), VLOOKUP(A202,NOV!$A$2:$AL$301,38,FALSE), VLOOKUP(A202,DEC!$A$2:$AM$301,39,FALSE))</f>
        <v>0</v>
      </c>
      <c r="AQ202" s="11">
        <f>SUM(VLOOKUP(A202,OCT!$A$2:$AN$301,40,FALSE), VLOOKUP(A202,NOV!$A$2:$AM$301,39,FALSE), VLOOKUP(A202,DEC!$A$2:$AN$301,40,FALSE))</f>
        <v>0</v>
      </c>
      <c r="AR202" s="125" t="e">
        <f t="shared" si="15"/>
        <v>#DIV/0!</v>
      </c>
    </row>
    <row r="203" spans="1:44" x14ac:dyDescent="0.25">
      <c r="A203" s="10">
        <v>202</v>
      </c>
      <c r="B203" s="11">
        <f>VLOOKUP($A203,Table2[[No]:[Date Student Last Attended Program
(mm/dd/yyyy)]],2,FALSE)</f>
        <v>0</v>
      </c>
      <c r="C203" s="11">
        <f>VLOOKUP($A203,Table2[[No]:[Date Student Last Attended Program
(mm/dd/yyyy)]],4,FALSE)</f>
        <v>0</v>
      </c>
      <c r="D203" s="11">
        <f>VLOOKUP($A203,Table2[[No]:[Date Student Last Attended Program
(mm/dd/yyyy)]],14,FALSE)</f>
        <v>0</v>
      </c>
      <c r="E203" s="207">
        <f>VLOOKUP($A203,Table2[[No]:[Date Student Last Attended Program
(mm/dd/yyyy)]],17,FALSE)</f>
        <v>0</v>
      </c>
      <c r="F203" s="207">
        <f>VLOOKUP($A203,Table2[[No]:[Date Student Last Attended Program
(mm/dd/yyyy)]],18,FALSE)</f>
        <v>0</v>
      </c>
      <c r="G203" s="209">
        <f>VLOOKUP($A203,Table2[[#All],[No]:[Which Group Does Student Participate In?
(optional)]],23,FALSE)</f>
        <v>0</v>
      </c>
      <c r="H203" s="29"/>
      <c r="I203" s="29"/>
      <c r="J203" s="29"/>
      <c r="K203" s="29"/>
      <c r="L203" s="29"/>
      <c r="M203" s="29"/>
      <c r="N203" s="29"/>
      <c r="O203" s="29"/>
      <c r="P203" s="29"/>
      <c r="Q203" s="29"/>
      <c r="R203" s="29"/>
      <c r="S203" s="9"/>
      <c r="T203" s="9"/>
      <c r="U203" s="9"/>
      <c r="V203" s="9"/>
      <c r="W203" s="9"/>
      <c r="X203" s="9"/>
      <c r="Y203" s="9"/>
      <c r="Z203" s="9"/>
      <c r="AA203" s="9"/>
      <c r="AB203" s="9"/>
      <c r="AC203" s="9"/>
      <c r="AD203" s="9"/>
      <c r="AE203" s="9"/>
      <c r="AF203" s="9"/>
      <c r="AG203" s="9"/>
      <c r="AH203" s="9"/>
      <c r="AI203" s="9"/>
      <c r="AJ203" s="9"/>
      <c r="AK203" s="9"/>
      <c r="AL203" s="9"/>
      <c r="AM203" s="11">
        <f t="shared" si="12"/>
        <v>0</v>
      </c>
      <c r="AN203" s="11">
        <f t="shared" si="13"/>
        <v>0</v>
      </c>
      <c r="AO203" s="47" t="e">
        <f t="shared" si="14"/>
        <v>#DIV/0!</v>
      </c>
      <c r="AP203" s="11">
        <f>SUM(VLOOKUP(A203,OCT!$A$2:$AM$301,39,FALSE), VLOOKUP(A203,NOV!$A$2:$AL$301,38,FALSE), VLOOKUP(A203,DEC!$A$2:$AM$301,39,FALSE))</f>
        <v>0</v>
      </c>
      <c r="AQ203" s="11">
        <f>SUM(VLOOKUP(A203,OCT!$A$2:$AN$301,40,FALSE), VLOOKUP(A203,NOV!$A$2:$AM$301,39,FALSE), VLOOKUP(A203,DEC!$A$2:$AN$301,40,FALSE))</f>
        <v>0</v>
      </c>
      <c r="AR203" s="125" t="e">
        <f t="shared" si="15"/>
        <v>#DIV/0!</v>
      </c>
    </row>
    <row r="204" spans="1:44" x14ac:dyDescent="0.25">
      <c r="A204" s="10">
        <v>203</v>
      </c>
      <c r="B204" s="11">
        <f>VLOOKUP($A204,Table2[[No]:[Date Student Last Attended Program
(mm/dd/yyyy)]],2,FALSE)</f>
        <v>0</v>
      </c>
      <c r="C204" s="11">
        <f>VLOOKUP($A204,Table2[[No]:[Date Student Last Attended Program
(mm/dd/yyyy)]],4,FALSE)</f>
        <v>0</v>
      </c>
      <c r="D204" s="11">
        <f>VLOOKUP($A204,Table2[[No]:[Date Student Last Attended Program
(mm/dd/yyyy)]],14,FALSE)</f>
        <v>0</v>
      </c>
      <c r="E204" s="207">
        <f>VLOOKUP($A204,Table2[[No]:[Date Student Last Attended Program
(mm/dd/yyyy)]],17,FALSE)</f>
        <v>0</v>
      </c>
      <c r="F204" s="207">
        <f>VLOOKUP($A204,Table2[[No]:[Date Student Last Attended Program
(mm/dd/yyyy)]],18,FALSE)</f>
        <v>0</v>
      </c>
      <c r="G204" s="209">
        <f>VLOOKUP($A204,Table2[[#All],[No]:[Which Group Does Student Participate In?
(optional)]],23,FALSE)</f>
        <v>0</v>
      </c>
      <c r="H204" s="29"/>
      <c r="I204" s="29"/>
      <c r="J204" s="29"/>
      <c r="K204" s="29"/>
      <c r="L204" s="29"/>
      <c r="M204" s="29"/>
      <c r="N204" s="29"/>
      <c r="O204" s="29"/>
      <c r="P204" s="29"/>
      <c r="Q204" s="29"/>
      <c r="R204" s="29"/>
      <c r="S204" s="9"/>
      <c r="T204" s="9"/>
      <c r="U204" s="9"/>
      <c r="V204" s="9"/>
      <c r="W204" s="9"/>
      <c r="X204" s="9"/>
      <c r="Y204" s="9"/>
      <c r="Z204" s="9"/>
      <c r="AA204" s="9"/>
      <c r="AB204" s="9"/>
      <c r="AC204" s="9"/>
      <c r="AD204" s="9"/>
      <c r="AE204" s="9"/>
      <c r="AF204" s="9"/>
      <c r="AG204" s="9"/>
      <c r="AH204" s="9"/>
      <c r="AI204" s="9"/>
      <c r="AJ204" s="9"/>
      <c r="AK204" s="9"/>
      <c r="AL204" s="9"/>
      <c r="AM204" s="11">
        <f t="shared" si="12"/>
        <v>0</v>
      </c>
      <c r="AN204" s="11">
        <f t="shared" si="13"/>
        <v>0</v>
      </c>
      <c r="AO204" s="47" t="e">
        <f t="shared" si="14"/>
        <v>#DIV/0!</v>
      </c>
      <c r="AP204" s="11">
        <f>SUM(VLOOKUP(A204,OCT!$A$2:$AM$301,39,FALSE), VLOOKUP(A204,NOV!$A$2:$AL$301,38,FALSE), VLOOKUP(A204,DEC!$A$2:$AM$301,39,FALSE))</f>
        <v>0</v>
      </c>
      <c r="AQ204" s="11">
        <f>SUM(VLOOKUP(A204,OCT!$A$2:$AN$301,40,FALSE), VLOOKUP(A204,NOV!$A$2:$AM$301,39,FALSE), VLOOKUP(A204,DEC!$A$2:$AN$301,40,FALSE))</f>
        <v>0</v>
      </c>
      <c r="AR204" s="125" t="e">
        <f t="shared" si="15"/>
        <v>#DIV/0!</v>
      </c>
    </row>
    <row r="205" spans="1:44" x14ac:dyDescent="0.25">
      <c r="A205" s="10">
        <v>204</v>
      </c>
      <c r="B205" s="11">
        <f>VLOOKUP($A205,Table2[[No]:[Date Student Last Attended Program
(mm/dd/yyyy)]],2,FALSE)</f>
        <v>0</v>
      </c>
      <c r="C205" s="11">
        <f>VLOOKUP($A205,Table2[[No]:[Date Student Last Attended Program
(mm/dd/yyyy)]],4,FALSE)</f>
        <v>0</v>
      </c>
      <c r="D205" s="11">
        <f>VLOOKUP($A205,Table2[[No]:[Date Student Last Attended Program
(mm/dd/yyyy)]],14,FALSE)</f>
        <v>0</v>
      </c>
      <c r="E205" s="207">
        <f>VLOOKUP($A205,Table2[[No]:[Date Student Last Attended Program
(mm/dd/yyyy)]],17,FALSE)</f>
        <v>0</v>
      </c>
      <c r="F205" s="207">
        <f>VLOOKUP($A205,Table2[[No]:[Date Student Last Attended Program
(mm/dd/yyyy)]],18,FALSE)</f>
        <v>0</v>
      </c>
      <c r="G205" s="209">
        <f>VLOOKUP($A205,Table2[[#All],[No]:[Which Group Does Student Participate In?
(optional)]],23,FALSE)</f>
        <v>0</v>
      </c>
      <c r="H205" s="29"/>
      <c r="I205" s="29"/>
      <c r="J205" s="29"/>
      <c r="K205" s="29"/>
      <c r="L205" s="29"/>
      <c r="M205" s="29"/>
      <c r="N205" s="29"/>
      <c r="O205" s="29"/>
      <c r="P205" s="29"/>
      <c r="Q205" s="29"/>
      <c r="R205" s="29"/>
      <c r="S205" s="9"/>
      <c r="T205" s="9"/>
      <c r="U205" s="9"/>
      <c r="V205" s="9"/>
      <c r="W205" s="9"/>
      <c r="X205" s="9"/>
      <c r="Y205" s="9"/>
      <c r="Z205" s="9"/>
      <c r="AA205" s="9"/>
      <c r="AB205" s="9"/>
      <c r="AC205" s="9"/>
      <c r="AD205" s="9"/>
      <c r="AE205" s="9"/>
      <c r="AF205" s="9"/>
      <c r="AG205" s="9"/>
      <c r="AH205" s="9"/>
      <c r="AI205" s="9"/>
      <c r="AJ205" s="9"/>
      <c r="AK205" s="9"/>
      <c r="AL205" s="9"/>
      <c r="AM205" s="11">
        <f t="shared" si="12"/>
        <v>0</v>
      </c>
      <c r="AN205" s="11">
        <f t="shared" si="13"/>
        <v>0</v>
      </c>
      <c r="AO205" s="47" t="e">
        <f t="shared" si="14"/>
        <v>#DIV/0!</v>
      </c>
      <c r="AP205" s="11">
        <f>SUM(VLOOKUP(A205,OCT!$A$2:$AM$301,39,FALSE), VLOOKUP(A205,NOV!$A$2:$AL$301,38,FALSE), VLOOKUP(A205,DEC!$A$2:$AM$301,39,FALSE))</f>
        <v>0</v>
      </c>
      <c r="AQ205" s="11">
        <f>SUM(VLOOKUP(A205,OCT!$A$2:$AN$301,40,FALSE), VLOOKUP(A205,NOV!$A$2:$AM$301,39,FALSE), VLOOKUP(A205,DEC!$A$2:$AN$301,40,FALSE))</f>
        <v>0</v>
      </c>
      <c r="AR205" s="125" t="e">
        <f t="shared" si="15"/>
        <v>#DIV/0!</v>
      </c>
    </row>
    <row r="206" spans="1:44" x14ac:dyDescent="0.25">
      <c r="A206" s="10">
        <v>205</v>
      </c>
      <c r="B206" s="11">
        <f>VLOOKUP($A206,Table2[[No]:[Date Student Last Attended Program
(mm/dd/yyyy)]],2,FALSE)</f>
        <v>0</v>
      </c>
      <c r="C206" s="11">
        <f>VLOOKUP($A206,Table2[[No]:[Date Student Last Attended Program
(mm/dd/yyyy)]],4,FALSE)</f>
        <v>0</v>
      </c>
      <c r="D206" s="11">
        <f>VLOOKUP($A206,Table2[[No]:[Date Student Last Attended Program
(mm/dd/yyyy)]],14,FALSE)</f>
        <v>0</v>
      </c>
      <c r="E206" s="207">
        <f>VLOOKUP($A206,Table2[[No]:[Date Student Last Attended Program
(mm/dd/yyyy)]],17,FALSE)</f>
        <v>0</v>
      </c>
      <c r="F206" s="207">
        <f>VLOOKUP($A206,Table2[[No]:[Date Student Last Attended Program
(mm/dd/yyyy)]],18,FALSE)</f>
        <v>0</v>
      </c>
      <c r="G206" s="209">
        <f>VLOOKUP($A206,Table2[[#All],[No]:[Which Group Does Student Participate In?
(optional)]],23,FALSE)</f>
        <v>0</v>
      </c>
      <c r="H206" s="29"/>
      <c r="I206" s="29"/>
      <c r="J206" s="29"/>
      <c r="K206" s="29"/>
      <c r="L206" s="29"/>
      <c r="M206" s="29"/>
      <c r="N206" s="29"/>
      <c r="O206" s="29"/>
      <c r="P206" s="29"/>
      <c r="Q206" s="29"/>
      <c r="R206" s="29"/>
      <c r="S206" s="9"/>
      <c r="T206" s="9"/>
      <c r="U206" s="9"/>
      <c r="V206" s="9"/>
      <c r="W206" s="9"/>
      <c r="X206" s="9"/>
      <c r="Y206" s="9"/>
      <c r="Z206" s="9"/>
      <c r="AA206" s="9"/>
      <c r="AB206" s="9"/>
      <c r="AC206" s="9"/>
      <c r="AD206" s="9"/>
      <c r="AE206" s="9"/>
      <c r="AF206" s="9"/>
      <c r="AG206" s="9"/>
      <c r="AH206" s="9"/>
      <c r="AI206" s="9"/>
      <c r="AJ206" s="9"/>
      <c r="AK206" s="9"/>
      <c r="AL206" s="9"/>
      <c r="AM206" s="11">
        <f t="shared" si="12"/>
        <v>0</v>
      </c>
      <c r="AN206" s="11">
        <f t="shared" si="13"/>
        <v>0</v>
      </c>
      <c r="AO206" s="47" t="e">
        <f t="shared" si="14"/>
        <v>#DIV/0!</v>
      </c>
      <c r="AP206" s="11">
        <f>SUM(VLOOKUP(A206,OCT!$A$2:$AM$301,39,FALSE), VLOOKUP(A206,NOV!$A$2:$AL$301,38,FALSE), VLOOKUP(A206,DEC!$A$2:$AM$301,39,FALSE))</f>
        <v>0</v>
      </c>
      <c r="AQ206" s="11">
        <f>SUM(VLOOKUP(A206,OCT!$A$2:$AN$301,40,FALSE), VLOOKUP(A206,NOV!$A$2:$AM$301,39,FALSE), VLOOKUP(A206,DEC!$A$2:$AN$301,40,FALSE))</f>
        <v>0</v>
      </c>
      <c r="AR206" s="125" t="e">
        <f t="shared" si="15"/>
        <v>#DIV/0!</v>
      </c>
    </row>
    <row r="207" spans="1:44" x14ac:dyDescent="0.25">
      <c r="A207" s="10">
        <v>206</v>
      </c>
      <c r="B207" s="11">
        <f>VLOOKUP($A207,Table2[[No]:[Date Student Last Attended Program
(mm/dd/yyyy)]],2,FALSE)</f>
        <v>0</v>
      </c>
      <c r="C207" s="11">
        <f>VLOOKUP($A207,Table2[[No]:[Date Student Last Attended Program
(mm/dd/yyyy)]],4,FALSE)</f>
        <v>0</v>
      </c>
      <c r="D207" s="11">
        <f>VLOOKUP($A207,Table2[[No]:[Date Student Last Attended Program
(mm/dd/yyyy)]],14,FALSE)</f>
        <v>0</v>
      </c>
      <c r="E207" s="207">
        <f>VLOOKUP($A207,Table2[[No]:[Date Student Last Attended Program
(mm/dd/yyyy)]],17,FALSE)</f>
        <v>0</v>
      </c>
      <c r="F207" s="207">
        <f>VLOOKUP($A207,Table2[[No]:[Date Student Last Attended Program
(mm/dd/yyyy)]],18,FALSE)</f>
        <v>0</v>
      </c>
      <c r="G207" s="209">
        <f>VLOOKUP($A207,Table2[[#All],[No]:[Which Group Does Student Participate In?
(optional)]],23,FALSE)</f>
        <v>0</v>
      </c>
      <c r="H207" s="29"/>
      <c r="I207" s="29"/>
      <c r="J207" s="29"/>
      <c r="K207" s="29"/>
      <c r="L207" s="29"/>
      <c r="M207" s="29"/>
      <c r="N207" s="29"/>
      <c r="O207" s="29"/>
      <c r="P207" s="29"/>
      <c r="Q207" s="29"/>
      <c r="R207" s="29"/>
      <c r="S207" s="9"/>
      <c r="T207" s="9"/>
      <c r="U207" s="9"/>
      <c r="V207" s="9"/>
      <c r="W207" s="9"/>
      <c r="X207" s="9"/>
      <c r="Y207" s="9"/>
      <c r="Z207" s="9"/>
      <c r="AA207" s="9"/>
      <c r="AB207" s="9"/>
      <c r="AC207" s="9"/>
      <c r="AD207" s="9"/>
      <c r="AE207" s="9"/>
      <c r="AF207" s="9"/>
      <c r="AG207" s="9"/>
      <c r="AH207" s="9"/>
      <c r="AI207" s="9"/>
      <c r="AJ207" s="9"/>
      <c r="AK207" s="9"/>
      <c r="AL207" s="9"/>
      <c r="AM207" s="11">
        <f t="shared" si="12"/>
        <v>0</v>
      </c>
      <c r="AN207" s="11">
        <f t="shared" si="13"/>
        <v>0</v>
      </c>
      <c r="AO207" s="47" t="e">
        <f t="shared" si="14"/>
        <v>#DIV/0!</v>
      </c>
      <c r="AP207" s="11">
        <f>SUM(VLOOKUP(A207,OCT!$A$2:$AM$301,39,FALSE), VLOOKUP(A207,NOV!$A$2:$AL$301,38,FALSE), VLOOKUP(A207,DEC!$A$2:$AM$301,39,FALSE))</f>
        <v>0</v>
      </c>
      <c r="AQ207" s="11">
        <f>SUM(VLOOKUP(A207,OCT!$A$2:$AN$301,40,FALSE), VLOOKUP(A207,NOV!$A$2:$AM$301,39,FALSE), VLOOKUP(A207,DEC!$A$2:$AN$301,40,FALSE))</f>
        <v>0</v>
      </c>
      <c r="AR207" s="125" t="e">
        <f t="shared" si="15"/>
        <v>#DIV/0!</v>
      </c>
    </row>
    <row r="208" spans="1:44" x14ac:dyDescent="0.25">
      <c r="A208" s="10">
        <v>207</v>
      </c>
      <c r="B208" s="11">
        <f>VLOOKUP($A208,Table2[[No]:[Date Student Last Attended Program
(mm/dd/yyyy)]],2,FALSE)</f>
        <v>0</v>
      </c>
      <c r="C208" s="11">
        <f>VLOOKUP($A208,Table2[[No]:[Date Student Last Attended Program
(mm/dd/yyyy)]],4,FALSE)</f>
        <v>0</v>
      </c>
      <c r="D208" s="11">
        <f>VLOOKUP($A208,Table2[[No]:[Date Student Last Attended Program
(mm/dd/yyyy)]],14,FALSE)</f>
        <v>0</v>
      </c>
      <c r="E208" s="207">
        <f>VLOOKUP($A208,Table2[[No]:[Date Student Last Attended Program
(mm/dd/yyyy)]],17,FALSE)</f>
        <v>0</v>
      </c>
      <c r="F208" s="207">
        <f>VLOOKUP($A208,Table2[[No]:[Date Student Last Attended Program
(mm/dd/yyyy)]],18,FALSE)</f>
        <v>0</v>
      </c>
      <c r="G208" s="209">
        <f>VLOOKUP($A208,Table2[[#All],[No]:[Which Group Does Student Participate In?
(optional)]],23,FALSE)</f>
        <v>0</v>
      </c>
      <c r="H208" s="29"/>
      <c r="I208" s="29"/>
      <c r="J208" s="29"/>
      <c r="K208" s="29"/>
      <c r="L208" s="29"/>
      <c r="M208" s="29"/>
      <c r="N208" s="29"/>
      <c r="O208" s="29"/>
      <c r="P208" s="29"/>
      <c r="Q208" s="29"/>
      <c r="R208" s="29"/>
      <c r="S208" s="9"/>
      <c r="T208" s="9"/>
      <c r="U208" s="9"/>
      <c r="V208" s="9"/>
      <c r="W208" s="9"/>
      <c r="X208" s="9"/>
      <c r="Y208" s="9"/>
      <c r="Z208" s="9"/>
      <c r="AA208" s="9"/>
      <c r="AB208" s="9"/>
      <c r="AC208" s="9"/>
      <c r="AD208" s="9"/>
      <c r="AE208" s="9"/>
      <c r="AF208" s="9"/>
      <c r="AG208" s="9"/>
      <c r="AH208" s="9"/>
      <c r="AI208" s="9"/>
      <c r="AJ208" s="9"/>
      <c r="AK208" s="9"/>
      <c r="AL208" s="9"/>
      <c r="AM208" s="11">
        <f t="shared" si="12"/>
        <v>0</v>
      </c>
      <c r="AN208" s="11">
        <f t="shared" si="13"/>
        <v>0</v>
      </c>
      <c r="AO208" s="47" t="e">
        <f t="shared" si="14"/>
        <v>#DIV/0!</v>
      </c>
      <c r="AP208" s="11">
        <f>SUM(VLOOKUP(A208,OCT!$A$2:$AM$301,39,FALSE), VLOOKUP(A208,NOV!$A$2:$AL$301,38,FALSE), VLOOKUP(A208,DEC!$A$2:$AM$301,39,FALSE))</f>
        <v>0</v>
      </c>
      <c r="AQ208" s="11">
        <f>SUM(VLOOKUP(A208,OCT!$A$2:$AN$301,40,FALSE), VLOOKUP(A208,NOV!$A$2:$AM$301,39,FALSE), VLOOKUP(A208,DEC!$A$2:$AN$301,40,FALSE))</f>
        <v>0</v>
      </c>
      <c r="AR208" s="125" t="e">
        <f t="shared" si="15"/>
        <v>#DIV/0!</v>
      </c>
    </row>
    <row r="209" spans="1:44" x14ac:dyDescent="0.25">
      <c r="A209" s="10">
        <v>208</v>
      </c>
      <c r="B209" s="11">
        <f>VLOOKUP($A209,Table2[[No]:[Date Student Last Attended Program
(mm/dd/yyyy)]],2,FALSE)</f>
        <v>0</v>
      </c>
      <c r="C209" s="11">
        <f>VLOOKUP($A209,Table2[[No]:[Date Student Last Attended Program
(mm/dd/yyyy)]],4,FALSE)</f>
        <v>0</v>
      </c>
      <c r="D209" s="11">
        <f>VLOOKUP($A209,Table2[[No]:[Date Student Last Attended Program
(mm/dd/yyyy)]],14,FALSE)</f>
        <v>0</v>
      </c>
      <c r="E209" s="207">
        <f>VLOOKUP($A209,Table2[[No]:[Date Student Last Attended Program
(mm/dd/yyyy)]],17,FALSE)</f>
        <v>0</v>
      </c>
      <c r="F209" s="207">
        <f>VLOOKUP($A209,Table2[[No]:[Date Student Last Attended Program
(mm/dd/yyyy)]],18,FALSE)</f>
        <v>0</v>
      </c>
      <c r="G209" s="209">
        <f>VLOOKUP($A209,Table2[[#All],[No]:[Which Group Does Student Participate In?
(optional)]],23,FALSE)</f>
        <v>0</v>
      </c>
      <c r="H209" s="29"/>
      <c r="I209" s="29"/>
      <c r="J209" s="29"/>
      <c r="K209" s="29"/>
      <c r="L209" s="29"/>
      <c r="M209" s="29"/>
      <c r="N209" s="29"/>
      <c r="O209" s="29"/>
      <c r="P209" s="29"/>
      <c r="Q209" s="29"/>
      <c r="R209" s="29"/>
      <c r="S209" s="9"/>
      <c r="T209" s="9"/>
      <c r="U209" s="9"/>
      <c r="V209" s="9"/>
      <c r="W209" s="9"/>
      <c r="X209" s="9"/>
      <c r="Y209" s="9"/>
      <c r="Z209" s="9"/>
      <c r="AA209" s="9"/>
      <c r="AB209" s="9"/>
      <c r="AC209" s="9"/>
      <c r="AD209" s="9"/>
      <c r="AE209" s="9"/>
      <c r="AF209" s="9"/>
      <c r="AG209" s="9"/>
      <c r="AH209" s="9"/>
      <c r="AI209" s="9"/>
      <c r="AJ209" s="9"/>
      <c r="AK209" s="9"/>
      <c r="AL209" s="9"/>
      <c r="AM209" s="11">
        <f t="shared" si="12"/>
        <v>0</v>
      </c>
      <c r="AN209" s="11">
        <f t="shared" si="13"/>
        <v>0</v>
      </c>
      <c r="AO209" s="47" t="e">
        <f t="shared" si="14"/>
        <v>#DIV/0!</v>
      </c>
      <c r="AP209" s="11">
        <f>SUM(VLOOKUP(A209,OCT!$A$2:$AM$301,39,FALSE), VLOOKUP(A209,NOV!$A$2:$AL$301,38,FALSE), VLOOKUP(A209,DEC!$A$2:$AM$301,39,FALSE))</f>
        <v>0</v>
      </c>
      <c r="AQ209" s="11">
        <f>SUM(VLOOKUP(A209,OCT!$A$2:$AN$301,40,FALSE), VLOOKUP(A209,NOV!$A$2:$AM$301,39,FALSE), VLOOKUP(A209,DEC!$A$2:$AN$301,40,FALSE))</f>
        <v>0</v>
      </c>
      <c r="AR209" s="125" t="e">
        <f t="shared" si="15"/>
        <v>#DIV/0!</v>
      </c>
    </row>
    <row r="210" spans="1:44" x14ac:dyDescent="0.25">
      <c r="A210" s="10">
        <v>209</v>
      </c>
      <c r="B210" s="11">
        <f>VLOOKUP($A210,Table2[[No]:[Date Student Last Attended Program
(mm/dd/yyyy)]],2,FALSE)</f>
        <v>0</v>
      </c>
      <c r="C210" s="11">
        <f>VLOOKUP($A210,Table2[[No]:[Date Student Last Attended Program
(mm/dd/yyyy)]],4,FALSE)</f>
        <v>0</v>
      </c>
      <c r="D210" s="11">
        <f>VLOOKUP($A210,Table2[[No]:[Date Student Last Attended Program
(mm/dd/yyyy)]],14,FALSE)</f>
        <v>0</v>
      </c>
      <c r="E210" s="207">
        <f>VLOOKUP($A210,Table2[[No]:[Date Student Last Attended Program
(mm/dd/yyyy)]],17,FALSE)</f>
        <v>0</v>
      </c>
      <c r="F210" s="207">
        <f>VLOOKUP($A210,Table2[[No]:[Date Student Last Attended Program
(mm/dd/yyyy)]],18,FALSE)</f>
        <v>0</v>
      </c>
      <c r="G210" s="209">
        <f>VLOOKUP($A210,Table2[[#All],[No]:[Which Group Does Student Participate In?
(optional)]],23,FALSE)</f>
        <v>0</v>
      </c>
      <c r="H210" s="29"/>
      <c r="I210" s="29"/>
      <c r="J210" s="29"/>
      <c r="K210" s="29"/>
      <c r="L210" s="29"/>
      <c r="M210" s="29"/>
      <c r="N210" s="29"/>
      <c r="O210" s="29"/>
      <c r="P210" s="29"/>
      <c r="Q210" s="29"/>
      <c r="R210" s="29"/>
      <c r="S210" s="9"/>
      <c r="T210" s="9"/>
      <c r="U210" s="9"/>
      <c r="V210" s="9"/>
      <c r="W210" s="9"/>
      <c r="X210" s="9"/>
      <c r="Y210" s="9"/>
      <c r="Z210" s="9"/>
      <c r="AA210" s="9"/>
      <c r="AB210" s="9"/>
      <c r="AC210" s="9"/>
      <c r="AD210" s="9"/>
      <c r="AE210" s="9"/>
      <c r="AF210" s="9"/>
      <c r="AG210" s="9"/>
      <c r="AH210" s="9"/>
      <c r="AI210" s="9"/>
      <c r="AJ210" s="9"/>
      <c r="AK210" s="9"/>
      <c r="AL210" s="9"/>
      <c r="AM210" s="11">
        <f t="shared" si="12"/>
        <v>0</v>
      </c>
      <c r="AN210" s="11">
        <f t="shared" si="13"/>
        <v>0</v>
      </c>
      <c r="AO210" s="47" t="e">
        <f t="shared" si="14"/>
        <v>#DIV/0!</v>
      </c>
      <c r="AP210" s="11">
        <f>SUM(VLOOKUP(A210,OCT!$A$2:$AM$301,39,FALSE), VLOOKUP(A210,NOV!$A$2:$AL$301,38,FALSE), VLOOKUP(A210,DEC!$A$2:$AM$301,39,FALSE))</f>
        <v>0</v>
      </c>
      <c r="AQ210" s="11">
        <f>SUM(VLOOKUP(A210,OCT!$A$2:$AN$301,40,FALSE), VLOOKUP(A210,NOV!$A$2:$AM$301,39,FALSE), VLOOKUP(A210,DEC!$A$2:$AN$301,40,FALSE))</f>
        <v>0</v>
      </c>
      <c r="AR210" s="125" t="e">
        <f t="shared" si="15"/>
        <v>#DIV/0!</v>
      </c>
    </row>
    <row r="211" spans="1:44" x14ac:dyDescent="0.25">
      <c r="A211" s="10">
        <v>210</v>
      </c>
      <c r="B211" s="11">
        <f>VLOOKUP($A211,Table2[[No]:[Date Student Last Attended Program
(mm/dd/yyyy)]],2,FALSE)</f>
        <v>0</v>
      </c>
      <c r="C211" s="11">
        <f>VLOOKUP($A211,Table2[[No]:[Date Student Last Attended Program
(mm/dd/yyyy)]],4,FALSE)</f>
        <v>0</v>
      </c>
      <c r="D211" s="11">
        <f>VLOOKUP($A211,Table2[[No]:[Date Student Last Attended Program
(mm/dd/yyyy)]],14,FALSE)</f>
        <v>0</v>
      </c>
      <c r="E211" s="207">
        <f>VLOOKUP($A211,Table2[[No]:[Date Student Last Attended Program
(mm/dd/yyyy)]],17,FALSE)</f>
        <v>0</v>
      </c>
      <c r="F211" s="207">
        <f>VLOOKUP($A211,Table2[[No]:[Date Student Last Attended Program
(mm/dd/yyyy)]],18,FALSE)</f>
        <v>0</v>
      </c>
      <c r="G211" s="209">
        <f>VLOOKUP($A211,Table2[[#All],[No]:[Which Group Does Student Participate In?
(optional)]],23,FALSE)</f>
        <v>0</v>
      </c>
      <c r="H211" s="29"/>
      <c r="I211" s="29"/>
      <c r="J211" s="29"/>
      <c r="K211" s="29"/>
      <c r="L211" s="29"/>
      <c r="M211" s="29"/>
      <c r="N211" s="29"/>
      <c r="O211" s="29"/>
      <c r="P211" s="29"/>
      <c r="Q211" s="29"/>
      <c r="R211" s="29"/>
      <c r="S211" s="9"/>
      <c r="T211" s="9"/>
      <c r="U211" s="9"/>
      <c r="V211" s="9"/>
      <c r="W211" s="9"/>
      <c r="X211" s="9"/>
      <c r="Y211" s="9"/>
      <c r="Z211" s="9"/>
      <c r="AA211" s="9"/>
      <c r="AB211" s="9"/>
      <c r="AC211" s="9"/>
      <c r="AD211" s="9"/>
      <c r="AE211" s="9"/>
      <c r="AF211" s="9"/>
      <c r="AG211" s="9"/>
      <c r="AH211" s="9"/>
      <c r="AI211" s="9"/>
      <c r="AJ211" s="9"/>
      <c r="AK211" s="9"/>
      <c r="AL211" s="9"/>
      <c r="AM211" s="11">
        <f t="shared" si="12"/>
        <v>0</v>
      </c>
      <c r="AN211" s="11">
        <f t="shared" si="13"/>
        <v>0</v>
      </c>
      <c r="AO211" s="47" t="e">
        <f t="shared" si="14"/>
        <v>#DIV/0!</v>
      </c>
      <c r="AP211" s="11">
        <f>SUM(VLOOKUP(A211,OCT!$A$2:$AM$301,39,FALSE), VLOOKUP(A211,NOV!$A$2:$AL$301,38,FALSE), VLOOKUP(A211,DEC!$A$2:$AM$301,39,FALSE))</f>
        <v>0</v>
      </c>
      <c r="AQ211" s="11">
        <f>SUM(VLOOKUP(A211,OCT!$A$2:$AN$301,40,FALSE), VLOOKUP(A211,NOV!$A$2:$AM$301,39,FALSE), VLOOKUP(A211,DEC!$A$2:$AN$301,40,FALSE))</f>
        <v>0</v>
      </c>
      <c r="AR211" s="125" t="e">
        <f t="shared" si="15"/>
        <v>#DIV/0!</v>
      </c>
    </row>
    <row r="212" spans="1:44" x14ac:dyDescent="0.25">
      <c r="A212" s="10">
        <v>211</v>
      </c>
      <c r="B212" s="11">
        <f>VLOOKUP($A212,Table2[[No]:[Date Student Last Attended Program
(mm/dd/yyyy)]],2,FALSE)</f>
        <v>0</v>
      </c>
      <c r="C212" s="11">
        <f>VLOOKUP($A212,Table2[[No]:[Date Student Last Attended Program
(mm/dd/yyyy)]],4,FALSE)</f>
        <v>0</v>
      </c>
      <c r="D212" s="11">
        <f>VLOOKUP($A212,Table2[[No]:[Date Student Last Attended Program
(mm/dd/yyyy)]],14,FALSE)</f>
        <v>0</v>
      </c>
      <c r="E212" s="207">
        <f>VLOOKUP($A212,Table2[[No]:[Date Student Last Attended Program
(mm/dd/yyyy)]],17,FALSE)</f>
        <v>0</v>
      </c>
      <c r="F212" s="207">
        <f>VLOOKUP($A212,Table2[[No]:[Date Student Last Attended Program
(mm/dd/yyyy)]],18,FALSE)</f>
        <v>0</v>
      </c>
      <c r="G212" s="209">
        <f>VLOOKUP($A212,Table2[[#All],[No]:[Which Group Does Student Participate In?
(optional)]],23,FALSE)</f>
        <v>0</v>
      </c>
      <c r="H212" s="29"/>
      <c r="I212" s="29"/>
      <c r="J212" s="29"/>
      <c r="K212" s="29"/>
      <c r="L212" s="29"/>
      <c r="M212" s="29"/>
      <c r="N212" s="29"/>
      <c r="O212" s="29"/>
      <c r="P212" s="29"/>
      <c r="Q212" s="29"/>
      <c r="R212" s="29"/>
      <c r="S212" s="9"/>
      <c r="T212" s="9"/>
      <c r="U212" s="9"/>
      <c r="V212" s="9"/>
      <c r="W212" s="9"/>
      <c r="X212" s="9"/>
      <c r="Y212" s="9"/>
      <c r="Z212" s="9"/>
      <c r="AA212" s="9"/>
      <c r="AB212" s="9"/>
      <c r="AC212" s="9"/>
      <c r="AD212" s="9"/>
      <c r="AE212" s="9"/>
      <c r="AF212" s="9"/>
      <c r="AG212" s="9"/>
      <c r="AH212" s="9"/>
      <c r="AI212" s="9"/>
      <c r="AJ212" s="9"/>
      <c r="AK212" s="9"/>
      <c r="AL212" s="9"/>
      <c r="AM212" s="11">
        <f t="shared" si="12"/>
        <v>0</v>
      </c>
      <c r="AN212" s="11">
        <f t="shared" si="13"/>
        <v>0</v>
      </c>
      <c r="AO212" s="47" t="e">
        <f t="shared" si="14"/>
        <v>#DIV/0!</v>
      </c>
      <c r="AP212" s="11">
        <f>SUM(VLOOKUP(A212,OCT!$A$2:$AM$301,39,FALSE), VLOOKUP(A212,NOV!$A$2:$AL$301,38,FALSE), VLOOKUP(A212,DEC!$A$2:$AM$301,39,FALSE))</f>
        <v>0</v>
      </c>
      <c r="AQ212" s="11">
        <f>SUM(VLOOKUP(A212,OCT!$A$2:$AN$301,40,FALSE), VLOOKUP(A212,NOV!$A$2:$AM$301,39,FALSE), VLOOKUP(A212,DEC!$A$2:$AN$301,40,FALSE))</f>
        <v>0</v>
      </c>
      <c r="AR212" s="125" t="e">
        <f t="shared" si="15"/>
        <v>#DIV/0!</v>
      </c>
    </row>
    <row r="213" spans="1:44" x14ac:dyDescent="0.25">
      <c r="A213" s="10">
        <v>212</v>
      </c>
      <c r="B213" s="11">
        <f>VLOOKUP($A213,Table2[[No]:[Date Student Last Attended Program
(mm/dd/yyyy)]],2,FALSE)</f>
        <v>0</v>
      </c>
      <c r="C213" s="11">
        <f>VLOOKUP($A213,Table2[[No]:[Date Student Last Attended Program
(mm/dd/yyyy)]],4,FALSE)</f>
        <v>0</v>
      </c>
      <c r="D213" s="11">
        <f>VLOOKUP($A213,Table2[[No]:[Date Student Last Attended Program
(mm/dd/yyyy)]],14,FALSE)</f>
        <v>0</v>
      </c>
      <c r="E213" s="207">
        <f>VLOOKUP($A213,Table2[[No]:[Date Student Last Attended Program
(mm/dd/yyyy)]],17,FALSE)</f>
        <v>0</v>
      </c>
      <c r="F213" s="207">
        <f>VLOOKUP($A213,Table2[[No]:[Date Student Last Attended Program
(mm/dd/yyyy)]],18,FALSE)</f>
        <v>0</v>
      </c>
      <c r="G213" s="209">
        <f>VLOOKUP($A213,Table2[[#All],[No]:[Which Group Does Student Participate In?
(optional)]],23,FALSE)</f>
        <v>0</v>
      </c>
      <c r="H213" s="29"/>
      <c r="I213" s="29"/>
      <c r="J213" s="29"/>
      <c r="K213" s="29"/>
      <c r="L213" s="29"/>
      <c r="M213" s="29"/>
      <c r="N213" s="29"/>
      <c r="O213" s="29"/>
      <c r="P213" s="29"/>
      <c r="Q213" s="29"/>
      <c r="R213" s="29"/>
      <c r="S213" s="9"/>
      <c r="T213" s="9"/>
      <c r="U213" s="9"/>
      <c r="V213" s="9"/>
      <c r="W213" s="9"/>
      <c r="X213" s="9"/>
      <c r="Y213" s="9"/>
      <c r="Z213" s="9"/>
      <c r="AA213" s="9"/>
      <c r="AB213" s="9"/>
      <c r="AC213" s="9"/>
      <c r="AD213" s="9"/>
      <c r="AE213" s="9"/>
      <c r="AF213" s="9"/>
      <c r="AG213" s="9"/>
      <c r="AH213" s="9"/>
      <c r="AI213" s="9"/>
      <c r="AJ213" s="9"/>
      <c r="AK213" s="9"/>
      <c r="AL213" s="9"/>
      <c r="AM213" s="11">
        <f t="shared" si="12"/>
        <v>0</v>
      </c>
      <c r="AN213" s="11">
        <f t="shared" si="13"/>
        <v>0</v>
      </c>
      <c r="AO213" s="47" t="e">
        <f t="shared" si="14"/>
        <v>#DIV/0!</v>
      </c>
      <c r="AP213" s="11">
        <f>SUM(VLOOKUP(A213,OCT!$A$2:$AM$301,39,FALSE), VLOOKUP(A213,NOV!$A$2:$AL$301,38,FALSE), VLOOKUP(A213,DEC!$A$2:$AM$301,39,FALSE))</f>
        <v>0</v>
      </c>
      <c r="AQ213" s="11">
        <f>SUM(VLOOKUP(A213,OCT!$A$2:$AN$301,40,FALSE), VLOOKUP(A213,NOV!$A$2:$AM$301,39,FALSE), VLOOKUP(A213,DEC!$A$2:$AN$301,40,FALSE))</f>
        <v>0</v>
      </c>
      <c r="AR213" s="125" t="e">
        <f t="shared" si="15"/>
        <v>#DIV/0!</v>
      </c>
    </row>
    <row r="214" spans="1:44" x14ac:dyDescent="0.25">
      <c r="A214" s="10">
        <v>213</v>
      </c>
      <c r="B214" s="11">
        <f>VLOOKUP($A214,Table2[[No]:[Date Student Last Attended Program
(mm/dd/yyyy)]],2,FALSE)</f>
        <v>0</v>
      </c>
      <c r="C214" s="11">
        <f>VLOOKUP($A214,Table2[[No]:[Date Student Last Attended Program
(mm/dd/yyyy)]],4,FALSE)</f>
        <v>0</v>
      </c>
      <c r="D214" s="11">
        <f>VLOOKUP($A214,Table2[[No]:[Date Student Last Attended Program
(mm/dd/yyyy)]],14,FALSE)</f>
        <v>0</v>
      </c>
      <c r="E214" s="207">
        <f>VLOOKUP($A214,Table2[[No]:[Date Student Last Attended Program
(mm/dd/yyyy)]],17,FALSE)</f>
        <v>0</v>
      </c>
      <c r="F214" s="207">
        <f>VLOOKUP($A214,Table2[[No]:[Date Student Last Attended Program
(mm/dd/yyyy)]],18,FALSE)</f>
        <v>0</v>
      </c>
      <c r="G214" s="209">
        <f>VLOOKUP($A214,Table2[[#All],[No]:[Which Group Does Student Participate In?
(optional)]],23,FALSE)</f>
        <v>0</v>
      </c>
      <c r="H214" s="29"/>
      <c r="I214" s="29"/>
      <c r="J214" s="29"/>
      <c r="K214" s="29"/>
      <c r="L214" s="29"/>
      <c r="M214" s="29"/>
      <c r="N214" s="29"/>
      <c r="O214" s="29"/>
      <c r="P214" s="29"/>
      <c r="Q214" s="29"/>
      <c r="R214" s="29"/>
      <c r="S214" s="9"/>
      <c r="T214" s="9"/>
      <c r="U214" s="9"/>
      <c r="V214" s="9"/>
      <c r="W214" s="9"/>
      <c r="X214" s="9"/>
      <c r="Y214" s="9"/>
      <c r="Z214" s="9"/>
      <c r="AA214" s="9"/>
      <c r="AB214" s="9"/>
      <c r="AC214" s="9"/>
      <c r="AD214" s="9"/>
      <c r="AE214" s="9"/>
      <c r="AF214" s="9"/>
      <c r="AG214" s="9"/>
      <c r="AH214" s="9"/>
      <c r="AI214" s="9"/>
      <c r="AJ214" s="9"/>
      <c r="AK214" s="9"/>
      <c r="AL214" s="9"/>
      <c r="AM214" s="11">
        <f t="shared" si="12"/>
        <v>0</v>
      </c>
      <c r="AN214" s="11">
        <f t="shared" si="13"/>
        <v>0</v>
      </c>
      <c r="AO214" s="47" t="e">
        <f t="shared" si="14"/>
        <v>#DIV/0!</v>
      </c>
      <c r="AP214" s="11">
        <f>SUM(VLOOKUP(A214,OCT!$A$2:$AM$301,39,FALSE), VLOOKUP(A214,NOV!$A$2:$AL$301,38,FALSE), VLOOKUP(A214,DEC!$A$2:$AM$301,39,FALSE))</f>
        <v>0</v>
      </c>
      <c r="AQ214" s="11">
        <f>SUM(VLOOKUP(A214,OCT!$A$2:$AN$301,40,FALSE), VLOOKUP(A214,NOV!$A$2:$AM$301,39,FALSE), VLOOKUP(A214,DEC!$A$2:$AN$301,40,FALSE))</f>
        <v>0</v>
      </c>
      <c r="AR214" s="125" t="e">
        <f t="shared" si="15"/>
        <v>#DIV/0!</v>
      </c>
    </row>
    <row r="215" spans="1:44" x14ac:dyDescent="0.25">
      <c r="A215" s="10">
        <v>214</v>
      </c>
      <c r="B215" s="11">
        <f>VLOOKUP($A215,Table2[[No]:[Date Student Last Attended Program
(mm/dd/yyyy)]],2,FALSE)</f>
        <v>0</v>
      </c>
      <c r="C215" s="11">
        <f>VLOOKUP($A215,Table2[[No]:[Date Student Last Attended Program
(mm/dd/yyyy)]],4,FALSE)</f>
        <v>0</v>
      </c>
      <c r="D215" s="11">
        <f>VLOOKUP($A215,Table2[[No]:[Date Student Last Attended Program
(mm/dd/yyyy)]],14,FALSE)</f>
        <v>0</v>
      </c>
      <c r="E215" s="207">
        <f>VLOOKUP($A215,Table2[[No]:[Date Student Last Attended Program
(mm/dd/yyyy)]],17,FALSE)</f>
        <v>0</v>
      </c>
      <c r="F215" s="207">
        <f>VLOOKUP($A215,Table2[[No]:[Date Student Last Attended Program
(mm/dd/yyyy)]],18,FALSE)</f>
        <v>0</v>
      </c>
      <c r="G215" s="209">
        <f>VLOOKUP($A215,Table2[[#All],[No]:[Which Group Does Student Participate In?
(optional)]],23,FALSE)</f>
        <v>0</v>
      </c>
      <c r="H215" s="29"/>
      <c r="I215" s="29"/>
      <c r="J215" s="29"/>
      <c r="K215" s="29"/>
      <c r="L215" s="29"/>
      <c r="M215" s="29"/>
      <c r="N215" s="29"/>
      <c r="O215" s="29"/>
      <c r="P215" s="29"/>
      <c r="Q215" s="29"/>
      <c r="R215" s="29"/>
      <c r="S215" s="9"/>
      <c r="T215" s="9"/>
      <c r="U215" s="9"/>
      <c r="V215" s="9"/>
      <c r="W215" s="9"/>
      <c r="X215" s="9"/>
      <c r="Y215" s="9"/>
      <c r="Z215" s="9"/>
      <c r="AA215" s="9"/>
      <c r="AB215" s="9"/>
      <c r="AC215" s="9"/>
      <c r="AD215" s="9"/>
      <c r="AE215" s="9"/>
      <c r="AF215" s="9"/>
      <c r="AG215" s="9"/>
      <c r="AH215" s="9"/>
      <c r="AI215" s="9"/>
      <c r="AJ215" s="9"/>
      <c r="AK215" s="9"/>
      <c r="AL215" s="9"/>
      <c r="AM215" s="11">
        <f t="shared" si="12"/>
        <v>0</v>
      </c>
      <c r="AN215" s="11">
        <f t="shared" si="13"/>
        <v>0</v>
      </c>
      <c r="AO215" s="47" t="e">
        <f t="shared" si="14"/>
        <v>#DIV/0!</v>
      </c>
      <c r="AP215" s="11">
        <f>SUM(VLOOKUP(A215,OCT!$A$2:$AM$301,39,FALSE), VLOOKUP(A215,NOV!$A$2:$AL$301,38,FALSE), VLOOKUP(A215,DEC!$A$2:$AM$301,39,FALSE))</f>
        <v>0</v>
      </c>
      <c r="AQ215" s="11">
        <f>SUM(VLOOKUP(A215,OCT!$A$2:$AN$301,40,FALSE), VLOOKUP(A215,NOV!$A$2:$AM$301,39,FALSE), VLOOKUP(A215,DEC!$A$2:$AN$301,40,FALSE))</f>
        <v>0</v>
      </c>
      <c r="AR215" s="125" t="e">
        <f t="shared" si="15"/>
        <v>#DIV/0!</v>
      </c>
    </row>
    <row r="216" spans="1:44" x14ac:dyDescent="0.25">
      <c r="A216" s="10">
        <v>215</v>
      </c>
      <c r="B216" s="11">
        <f>VLOOKUP($A216,Table2[[No]:[Date Student Last Attended Program
(mm/dd/yyyy)]],2,FALSE)</f>
        <v>0</v>
      </c>
      <c r="C216" s="11">
        <f>VLOOKUP($A216,Table2[[No]:[Date Student Last Attended Program
(mm/dd/yyyy)]],4,FALSE)</f>
        <v>0</v>
      </c>
      <c r="D216" s="11">
        <f>VLOOKUP($A216,Table2[[No]:[Date Student Last Attended Program
(mm/dd/yyyy)]],14,FALSE)</f>
        <v>0</v>
      </c>
      <c r="E216" s="207">
        <f>VLOOKUP($A216,Table2[[No]:[Date Student Last Attended Program
(mm/dd/yyyy)]],17,FALSE)</f>
        <v>0</v>
      </c>
      <c r="F216" s="207">
        <f>VLOOKUP($A216,Table2[[No]:[Date Student Last Attended Program
(mm/dd/yyyy)]],18,FALSE)</f>
        <v>0</v>
      </c>
      <c r="G216" s="209">
        <f>VLOOKUP($A216,Table2[[#All],[No]:[Which Group Does Student Participate In?
(optional)]],23,FALSE)</f>
        <v>0</v>
      </c>
      <c r="H216" s="29"/>
      <c r="I216" s="29"/>
      <c r="J216" s="29"/>
      <c r="K216" s="29"/>
      <c r="L216" s="29"/>
      <c r="M216" s="29"/>
      <c r="N216" s="29"/>
      <c r="O216" s="29"/>
      <c r="P216" s="29"/>
      <c r="Q216" s="29"/>
      <c r="R216" s="29"/>
      <c r="S216" s="9"/>
      <c r="T216" s="9"/>
      <c r="U216" s="9"/>
      <c r="V216" s="9"/>
      <c r="W216" s="9"/>
      <c r="X216" s="9"/>
      <c r="Y216" s="9"/>
      <c r="Z216" s="9"/>
      <c r="AA216" s="9"/>
      <c r="AB216" s="9"/>
      <c r="AC216" s="9"/>
      <c r="AD216" s="9"/>
      <c r="AE216" s="9"/>
      <c r="AF216" s="9"/>
      <c r="AG216" s="9"/>
      <c r="AH216" s="9"/>
      <c r="AI216" s="9"/>
      <c r="AJ216" s="9"/>
      <c r="AK216" s="9"/>
      <c r="AL216" s="9"/>
      <c r="AM216" s="11">
        <f t="shared" si="12"/>
        <v>0</v>
      </c>
      <c r="AN216" s="11">
        <f t="shared" si="13"/>
        <v>0</v>
      </c>
      <c r="AO216" s="47" t="e">
        <f t="shared" si="14"/>
        <v>#DIV/0!</v>
      </c>
      <c r="AP216" s="11">
        <f>SUM(VLOOKUP(A216,OCT!$A$2:$AM$301,39,FALSE), VLOOKUP(A216,NOV!$A$2:$AL$301,38,FALSE), VLOOKUP(A216,DEC!$A$2:$AM$301,39,FALSE))</f>
        <v>0</v>
      </c>
      <c r="AQ216" s="11">
        <f>SUM(VLOOKUP(A216,OCT!$A$2:$AN$301,40,FALSE), VLOOKUP(A216,NOV!$A$2:$AM$301,39,FALSE), VLOOKUP(A216,DEC!$A$2:$AN$301,40,FALSE))</f>
        <v>0</v>
      </c>
      <c r="AR216" s="125" t="e">
        <f t="shared" si="15"/>
        <v>#DIV/0!</v>
      </c>
    </row>
    <row r="217" spans="1:44" x14ac:dyDescent="0.25">
      <c r="A217" s="10">
        <v>216</v>
      </c>
      <c r="B217" s="11">
        <f>VLOOKUP($A217,Table2[[No]:[Date Student Last Attended Program
(mm/dd/yyyy)]],2,FALSE)</f>
        <v>0</v>
      </c>
      <c r="C217" s="11">
        <f>VLOOKUP($A217,Table2[[No]:[Date Student Last Attended Program
(mm/dd/yyyy)]],4,FALSE)</f>
        <v>0</v>
      </c>
      <c r="D217" s="11">
        <f>VLOOKUP($A217,Table2[[No]:[Date Student Last Attended Program
(mm/dd/yyyy)]],14,FALSE)</f>
        <v>0</v>
      </c>
      <c r="E217" s="207">
        <f>VLOOKUP($A217,Table2[[No]:[Date Student Last Attended Program
(mm/dd/yyyy)]],17,FALSE)</f>
        <v>0</v>
      </c>
      <c r="F217" s="207">
        <f>VLOOKUP($A217,Table2[[No]:[Date Student Last Attended Program
(mm/dd/yyyy)]],18,FALSE)</f>
        <v>0</v>
      </c>
      <c r="G217" s="209">
        <f>VLOOKUP($A217,Table2[[#All],[No]:[Which Group Does Student Participate In?
(optional)]],23,FALSE)</f>
        <v>0</v>
      </c>
      <c r="H217" s="29"/>
      <c r="I217" s="29"/>
      <c r="J217" s="29"/>
      <c r="K217" s="29"/>
      <c r="L217" s="29"/>
      <c r="M217" s="29"/>
      <c r="N217" s="29"/>
      <c r="O217" s="29"/>
      <c r="P217" s="29"/>
      <c r="Q217" s="29"/>
      <c r="R217" s="29"/>
      <c r="S217" s="9"/>
      <c r="T217" s="9"/>
      <c r="U217" s="9"/>
      <c r="V217" s="9"/>
      <c r="W217" s="9"/>
      <c r="X217" s="9"/>
      <c r="Y217" s="9"/>
      <c r="Z217" s="9"/>
      <c r="AA217" s="9"/>
      <c r="AB217" s="9"/>
      <c r="AC217" s="9"/>
      <c r="AD217" s="9"/>
      <c r="AE217" s="9"/>
      <c r="AF217" s="9"/>
      <c r="AG217" s="9"/>
      <c r="AH217" s="9"/>
      <c r="AI217" s="9"/>
      <c r="AJ217" s="9"/>
      <c r="AK217" s="9"/>
      <c r="AL217" s="9"/>
      <c r="AM217" s="11">
        <f t="shared" si="12"/>
        <v>0</v>
      </c>
      <c r="AN217" s="11">
        <f t="shared" si="13"/>
        <v>0</v>
      </c>
      <c r="AO217" s="47" t="e">
        <f t="shared" si="14"/>
        <v>#DIV/0!</v>
      </c>
      <c r="AP217" s="11">
        <f>SUM(VLOOKUP(A217,OCT!$A$2:$AM$301,39,FALSE), VLOOKUP(A217,NOV!$A$2:$AL$301,38,FALSE), VLOOKUP(A217,DEC!$A$2:$AM$301,39,FALSE))</f>
        <v>0</v>
      </c>
      <c r="AQ217" s="11">
        <f>SUM(VLOOKUP(A217,OCT!$A$2:$AN$301,40,FALSE), VLOOKUP(A217,NOV!$A$2:$AM$301,39,FALSE), VLOOKUP(A217,DEC!$A$2:$AN$301,40,FALSE))</f>
        <v>0</v>
      </c>
      <c r="AR217" s="125" t="e">
        <f t="shared" si="15"/>
        <v>#DIV/0!</v>
      </c>
    </row>
    <row r="218" spans="1:44" x14ac:dyDescent="0.25">
      <c r="A218" s="10">
        <v>217</v>
      </c>
      <c r="B218" s="11">
        <f>VLOOKUP($A218,Table2[[No]:[Date Student Last Attended Program
(mm/dd/yyyy)]],2,FALSE)</f>
        <v>0</v>
      </c>
      <c r="C218" s="11">
        <f>VLOOKUP($A218,Table2[[No]:[Date Student Last Attended Program
(mm/dd/yyyy)]],4,FALSE)</f>
        <v>0</v>
      </c>
      <c r="D218" s="11">
        <f>VLOOKUP($A218,Table2[[No]:[Date Student Last Attended Program
(mm/dd/yyyy)]],14,FALSE)</f>
        <v>0</v>
      </c>
      <c r="E218" s="207">
        <f>VLOOKUP($A218,Table2[[No]:[Date Student Last Attended Program
(mm/dd/yyyy)]],17,FALSE)</f>
        <v>0</v>
      </c>
      <c r="F218" s="207">
        <f>VLOOKUP($A218,Table2[[No]:[Date Student Last Attended Program
(mm/dd/yyyy)]],18,FALSE)</f>
        <v>0</v>
      </c>
      <c r="G218" s="209">
        <f>VLOOKUP($A218,Table2[[#All],[No]:[Which Group Does Student Participate In?
(optional)]],23,FALSE)</f>
        <v>0</v>
      </c>
      <c r="H218" s="29"/>
      <c r="I218" s="29"/>
      <c r="J218" s="29"/>
      <c r="K218" s="29"/>
      <c r="L218" s="29"/>
      <c r="M218" s="29"/>
      <c r="N218" s="29"/>
      <c r="O218" s="29"/>
      <c r="P218" s="29"/>
      <c r="Q218" s="29"/>
      <c r="R218" s="29"/>
      <c r="S218" s="9"/>
      <c r="T218" s="9"/>
      <c r="U218" s="9"/>
      <c r="V218" s="9"/>
      <c r="W218" s="9"/>
      <c r="X218" s="9"/>
      <c r="Y218" s="9"/>
      <c r="Z218" s="9"/>
      <c r="AA218" s="9"/>
      <c r="AB218" s="9"/>
      <c r="AC218" s="9"/>
      <c r="AD218" s="9"/>
      <c r="AE218" s="9"/>
      <c r="AF218" s="9"/>
      <c r="AG218" s="9"/>
      <c r="AH218" s="9"/>
      <c r="AI218" s="9"/>
      <c r="AJ218" s="9"/>
      <c r="AK218" s="9"/>
      <c r="AL218" s="9"/>
      <c r="AM218" s="11">
        <f t="shared" si="12"/>
        <v>0</v>
      </c>
      <c r="AN218" s="11">
        <f t="shared" si="13"/>
        <v>0</v>
      </c>
      <c r="AO218" s="47" t="e">
        <f t="shared" si="14"/>
        <v>#DIV/0!</v>
      </c>
      <c r="AP218" s="11">
        <f>SUM(VLOOKUP(A218,OCT!$A$2:$AM$301,39,FALSE), VLOOKUP(A218,NOV!$A$2:$AL$301,38,FALSE), VLOOKUP(A218,DEC!$A$2:$AM$301,39,FALSE))</f>
        <v>0</v>
      </c>
      <c r="AQ218" s="11">
        <f>SUM(VLOOKUP(A218,OCT!$A$2:$AN$301,40,FALSE), VLOOKUP(A218,NOV!$A$2:$AM$301,39,FALSE), VLOOKUP(A218,DEC!$A$2:$AN$301,40,FALSE))</f>
        <v>0</v>
      </c>
      <c r="AR218" s="125" t="e">
        <f t="shared" si="15"/>
        <v>#DIV/0!</v>
      </c>
    </row>
    <row r="219" spans="1:44" x14ac:dyDescent="0.25">
      <c r="A219" s="10">
        <v>218</v>
      </c>
      <c r="B219" s="11">
        <f>VLOOKUP($A219,Table2[[No]:[Date Student Last Attended Program
(mm/dd/yyyy)]],2,FALSE)</f>
        <v>0</v>
      </c>
      <c r="C219" s="11">
        <f>VLOOKUP($A219,Table2[[No]:[Date Student Last Attended Program
(mm/dd/yyyy)]],4,FALSE)</f>
        <v>0</v>
      </c>
      <c r="D219" s="11">
        <f>VLOOKUP($A219,Table2[[No]:[Date Student Last Attended Program
(mm/dd/yyyy)]],14,FALSE)</f>
        <v>0</v>
      </c>
      <c r="E219" s="207">
        <f>VLOOKUP($A219,Table2[[No]:[Date Student Last Attended Program
(mm/dd/yyyy)]],17,FALSE)</f>
        <v>0</v>
      </c>
      <c r="F219" s="207">
        <f>VLOOKUP($A219,Table2[[No]:[Date Student Last Attended Program
(mm/dd/yyyy)]],18,FALSE)</f>
        <v>0</v>
      </c>
      <c r="G219" s="209">
        <f>VLOOKUP($A219,Table2[[#All],[No]:[Which Group Does Student Participate In?
(optional)]],23,FALSE)</f>
        <v>0</v>
      </c>
      <c r="H219" s="29"/>
      <c r="I219" s="29"/>
      <c r="J219" s="29"/>
      <c r="K219" s="29"/>
      <c r="L219" s="29"/>
      <c r="M219" s="29"/>
      <c r="N219" s="29"/>
      <c r="O219" s="29"/>
      <c r="P219" s="29"/>
      <c r="Q219" s="29"/>
      <c r="R219" s="29"/>
      <c r="S219" s="9"/>
      <c r="T219" s="9"/>
      <c r="U219" s="9"/>
      <c r="V219" s="9"/>
      <c r="W219" s="9"/>
      <c r="X219" s="9"/>
      <c r="Y219" s="9"/>
      <c r="Z219" s="9"/>
      <c r="AA219" s="9"/>
      <c r="AB219" s="9"/>
      <c r="AC219" s="9"/>
      <c r="AD219" s="9"/>
      <c r="AE219" s="9"/>
      <c r="AF219" s="9"/>
      <c r="AG219" s="9"/>
      <c r="AH219" s="9"/>
      <c r="AI219" s="9"/>
      <c r="AJ219" s="9"/>
      <c r="AK219" s="9"/>
      <c r="AL219" s="9"/>
      <c r="AM219" s="11">
        <f t="shared" si="12"/>
        <v>0</v>
      </c>
      <c r="AN219" s="11">
        <f t="shared" si="13"/>
        <v>0</v>
      </c>
      <c r="AO219" s="47" t="e">
        <f t="shared" si="14"/>
        <v>#DIV/0!</v>
      </c>
      <c r="AP219" s="11">
        <f>SUM(VLOOKUP(A219,OCT!$A$2:$AM$301,39,FALSE), VLOOKUP(A219,NOV!$A$2:$AL$301,38,FALSE), VLOOKUP(A219,DEC!$A$2:$AM$301,39,FALSE))</f>
        <v>0</v>
      </c>
      <c r="AQ219" s="11">
        <f>SUM(VLOOKUP(A219,OCT!$A$2:$AN$301,40,FALSE), VLOOKUP(A219,NOV!$A$2:$AM$301,39,FALSE), VLOOKUP(A219,DEC!$A$2:$AN$301,40,FALSE))</f>
        <v>0</v>
      </c>
      <c r="AR219" s="125" t="e">
        <f t="shared" si="15"/>
        <v>#DIV/0!</v>
      </c>
    </row>
    <row r="220" spans="1:44" x14ac:dyDescent="0.25">
      <c r="A220" s="10">
        <v>219</v>
      </c>
      <c r="B220" s="11">
        <f>VLOOKUP($A220,Table2[[No]:[Date Student Last Attended Program
(mm/dd/yyyy)]],2,FALSE)</f>
        <v>0</v>
      </c>
      <c r="C220" s="11">
        <f>VLOOKUP($A220,Table2[[No]:[Date Student Last Attended Program
(mm/dd/yyyy)]],4,FALSE)</f>
        <v>0</v>
      </c>
      <c r="D220" s="11">
        <f>VLOOKUP($A220,Table2[[No]:[Date Student Last Attended Program
(mm/dd/yyyy)]],14,FALSE)</f>
        <v>0</v>
      </c>
      <c r="E220" s="207">
        <f>VLOOKUP($A220,Table2[[No]:[Date Student Last Attended Program
(mm/dd/yyyy)]],17,FALSE)</f>
        <v>0</v>
      </c>
      <c r="F220" s="207">
        <f>VLOOKUP($A220,Table2[[No]:[Date Student Last Attended Program
(mm/dd/yyyy)]],18,FALSE)</f>
        <v>0</v>
      </c>
      <c r="G220" s="209">
        <f>VLOOKUP($A220,Table2[[#All],[No]:[Which Group Does Student Participate In?
(optional)]],23,FALSE)</f>
        <v>0</v>
      </c>
      <c r="H220" s="29"/>
      <c r="I220" s="29"/>
      <c r="J220" s="29"/>
      <c r="K220" s="29"/>
      <c r="L220" s="29"/>
      <c r="M220" s="29"/>
      <c r="N220" s="29"/>
      <c r="O220" s="29"/>
      <c r="P220" s="29"/>
      <c r="Q220" s="29"/>
      <c r="R220" s="29"/>
      <c r="S220" s="9"/>
      <c r="T220" s="9"/>
      <c r="U220" s="9"/>
      <c r="V220" s="9"/>
      <c r="W220" s="9"/>
      <c r="X220" s="9"/>
      <c r="Y220" s="9"/>
      <c r="Z220" s="9"/>
      <c r="AA220" s="9"/>
      <c r="AB220" s="9"/>
      <c r="AC220" s="9"/>
      <c r="AD220" s="9"/>
      <c r="AE220" s="9"/>
      <c r="AF220" s="9"/>
      <c r="AG220" s="9"/>
      <c r="AH220" s="9"/>
      <c r="AI220" s="9"/>
      <c r="AJ220" s="9"/>
      <c r="AK220" s="9"/>
      <c r="AL220" s="9"/>
      <c r="AM220" s="11">
        <f t="shared" si="12"/>
        <v>0</v>
      </c>
      <c r="AN220" s="11">
        <f t="shared" si="13"/>
        <v>0</v>
      </c>
      <c r="AO220" s="47" t="e">
        <f t="shared" si="14"/>
        <v>#DIV/0!</v>
      </c>
      <c r="AP220" s="11">
        <f>SUM(VLOOKUP(A220,OCT!$A$2:$AM$301,39,FALSE), VLOOKUP(A220,NOV!$A$2:$AL$301,38,FALSE), VLOOKUP(A220,DEC!$A$2:$AM$301,39,FALSE))</f>
        <v>0</v>
      </c>
      <c r="AQ220" s="11">
        <f>SUM(VLOOKUP(A220,OCT!$A$2:$AN$301,40,FALSE), VLOOKUP(A220,NOV!$A$2:$AM$301,39,FALSE), VLOOKUP(A220,DEC!$A$2:$AN$301,40,FALSE))</f>
        <v>0</v>
      </c>
      <c r="AR220" s="125" t="e">
        <f t="shared" si="15"/>
        <v>#DIV/0!</v>
      </c>
    </row>
    <row r="221" spans="1:44" x14ac:dyDescent="0.25">
      <c r="A221" s="10">
        <v>220</v>
      </c>
      <c r="B221" s="11">
        <f>VLOOKUP($A221,Table2[[No]:[Date Student Last Attended Program
(mm/dd/yyyy)]],2,FALSE)</f>
        <v>0</v>
      </c>
      <c r="C221" s="11">
        <f>VLOOKUP($A221,Table2[[No]:[Date Student Last Attended Program
(mm/dd/yyyy)]],4,FALSE)</f>
        <v>0</v>
      </c>
      <c r="D221" s="11">
        <f>VLOOKUP($A221,Table2[[No]:[Date Student Last Attended Program
(mm/dd/yyyy)]],14,FALSE)</f>
        <v>0</v>
      </c>
      <c r="E221" s="207">
        <f>VLOOKUP($A221,Table2[[No]:[Date Student Last Attended Program
(mm/dd/yyyy)]],17,FALSE)</f>
        <v>0</v>
      </c>
      <c r="F221" s="207">
        <f>VLOOKUP($A221,Table2[[No]:[Date Student Last Attended Program
(mm/dd/yyyy)]],18,FALSE)</f>
        <v>0</v>
      </c>
      <c r="G221" s="209">
        <f>VLOOKUP($A221,Table2[[#All],[No]:[Which Group Does Student Participate In?
(optional)]],23,FALSE)</f>
        <v>0</v>
      </c>
      <c r="H221" s="29"/>
      <c r="I221" s="29"/>
      <c r="J221" s="29"/>
      <c r="K221" s="29"/>
      <c r="L221" s="29"/>
      <c r="M221" s="29"/>
      <c r="N221" s="29"/>
      <c r="O221" s="29"/>
      <c r="P221" s="29"/>
      <c r="Q221" s="29"/>
      <c r="R221" s="29"/>
      <c r="S221" s="9"/>
      <c r="T221" s="9"/>
      <c r="U221" s="9"/>
      <c r="V221" s="9"/>
      <c r="W221" s="9"/>
      <c r="X221" s="9"/>
      <c r="Y221" s="9"/>
      <c r="Z221" s="9"/>
      <c r="AA221" s="9"/>
      <c r="AB221" s="9"/>
      <c r="AC221" s="9"/>
      <c r="AD221" s="9"/>
      <c r="AE221" s="9"/>
      <c r="AF221" s="9"/>
      <c r="AG221" s="9"/>
      <c r="AH221" s="9"/>
      <c r="AI221" s="9"/>
      <c r="AJ221" s="9"/>
      <c r="AK221" s="9"/>
      <c r="AL221" s="9"/>
      <c r="AM221" s="11">
        <f t="shared" si="12"/>
        <v>0</v>
      </c>
      <c r="AN221" s="11">
        <f t="shared" si="13"/>
        <v>0</v>
      </c>
      <c r="AO221" s="47" t="e">
        <f t="shared" si="14"/>
        <v>#DIV/0!</v>
      </c>
      <c r="AP221" s="11">
        <f>SUM(VLOOKUP(A221,OCT!$A$2:$AM$301,39,FALSE), VLOOKUP(A221,NOV!$A$2:$AL$301,38,FALSE), VLOOKUP(A221,DEC!$A$2:$AM$301,39,FALSE))</f>
        <v>0</v>
      </c>
      <c r="AQ221" s="11">
        <f>SUM(VLOOKUP(A221,OCT!$A$2:$AN$301,40,FALSE), VLOOKUP(A221,NOV!$A$2:$AM$301,39,FALSE), VLOOKUP(A221,DEC!$A$2:$AN$301,40,FALSE))</f>
        <v>0</v>
      </c>
      <c r="AR221" s="125" t="e">
        <f t="shared" si="15"/>
        <v>#DIV/0!</v>
      </c>
    </row>
    <row r="222" spans="1:44" x14ac:dyDescent="0.25">
      <c r="A222" s="10">
        <v>221</v>
      </c>
      <c r="B222" s="11">
        <f>VLOOKUP($A222,Table2[[No]:[Date Student Last Attended Program
(mm/dd/yyyy)]],2,FALSE)</f>
        <v>0</v>
      </c>
      <c r="C222" s="11">
        <f>VLOOKUP($A222,Table2[[No]:[Date Student Last Attended Program
(mm/dd/yyyy)]],4,FALSE)</f>
        <v>0</v>
      </c>
      <c r="D222" s="11">
        <f>VLOOKUP($A222,Table2[[No]:[Date Student Last Attended Program
(mm/dd/yyyy)]],14,FALSE)</f>
        <v>0</v>
      </c>
      <c r="E222" s="207">
        <f>VLOOKUP($A222,Table2[[No]:[Date Student Last Attended Program
(mm/dd/yyyy)]],17,FALSE)</f>
        <v>0</v>
      </c>
      <c r="F222" s="207">
        <f>VLOOKUP($A222,Table2[[No]:[Date Student Last Attended Program
(mm/dd/yyyy)]],18,FALSE)</f>
        <v>0</v>
      </c>
      <c r="G222" s="209">
        <f>VLOOKUP($A222,Table2[[#All],[No]:[Which Group Does Student Participate In?
(optional)]],23,FALSE)</f>
        <v>0</v>
      </c>
      <c r="H222" s="29"/>
      <c r="I222" s="29"/>
      <c r="J222" s="29"/>
      <c r="K222" s="29"/>
      <c r="L222" s="29"/>
      <c r="M222" s="29"/>
      <c r="N222" s="29"/>
      <c r="O222" s="29"/>
      <c r="P222" s="29"/>
      <c r="Q222" s="29"/>
      <c r="R222" s="29"/>
      <c r="S222" s="9"/>
      <c r="T222" s="9"/>
      <c r="U222" s="9"/>
      <c r="V222" s="9"/>
      <c r="W222" s="9"/>
      <c r="X222" s="9"/>
      <c r="Y222" s="9"/>
      <c r="Z222" s="9"/>
      <c r="AA222" s="9"/>
      <c r="AB222" s="9"/>
      <c r="AC222" s="9"/>
      <c r="AD222" s="9"/>
      <c r="AE222" s="9"/>
      <c r="AF222" s="9"/>
      <c r="AG222" s="9"/>
      <c r="AH222" s="9"/>
      <c r="AI222" s="9"/>
      <c r="AJ222" s="9"/>
      <c r="AK222" s="9"/>
      <c r="AL222" s="9"/>
      <c r="AM222" s="11">
        <f t="shared" si="12"/>
        <v>0</v>
      </c>
      <c r="AN222" s="11">
        <f t="shared" si="13"/>
        <v>0</v>
      </c>
      <c r="AO222" s="47" t="e">
        <f t="shared" si="14"/>
        <v>#DIV/0!</v>
      </c>
      <c r="AP222" s="11">
        <f>SUM(VLOOKUP(A222,OCT!$A$2:$AM$301,39,FALSE), VLOOKUP(A222,NOV!$A$2:$AL$301,38,FALSE), VLOOKUP(A222,DEC!$A$2:$AM$301,39,FALSE))</f>
        <v>0</v>
      </c>
      <c r="AQ222" s="11">
        <f>SUM(VLOOKUP(A222,OCT!$A$2:$AN$301,40,FALSE), VLOOKUP(A222,NOV!$A$2:$AM$301,39,FALSE), VLOOKUP(A222,DEC!$A$2:$AN$301,40,FALSE))</f>
        <v>0</v>
      </c>
      <c r="AR222" s="125" t="e">
        <f t="shared" si="15"/>
        <v>#DIV/0!</v>
      </c>
    </row>
    <row r="223" spans="1:44" x14ac:dyDescent="0.25">
      <c r="A223" s="10">
        <v>222</v>
      </c>
      <c r="B223" s="11">
        <f>VLOOKUP($A223,Table2[[No]:[Date Student Last Attended Program
(mm/dd/yyyy)]],2,FALSE)</f>
        <v>0</v>
      </c>
      <c r="C223" s="11">
        <f>VLOOKUP($A223,Table2[[No]:[Date Student Last Attended Program
(mm/dd/yyyy)]],4,FALSE)</f>
        <v>0</v>
      </c>
      <c r="D223" s="11">
        <f>VLOOKUP($A223,Table2[[No]:[Date Student Last Attended Program
(mm/dd/yyyy)]],14,FALSE)</f>
        <v>0</v>
      </c>
      <c r="E223" s="207">
        <f>VLOOKUP($A223,Table2[[No]:[Date Student Last Attended Program
(mm/dd/yyyy)]],17,FALSE)</f>
        <v>0</v>
      </c>
      <c r="F223" s="207">
        <f>VLOOKUP($A223,Table2[[No]:[Date Student Last Attended Program
(mm/dd/yyyy)]],18,FALSE)</f>
        <v>0</v>
      </c>
      <c r="G223" s="209">
        <f>VLOOKUP($A223,Table2[[#All],[No]:[Which Group Does Student Participate In?
(optional)]],23,FALSE)</f>
        <v>0</v>
      </c>
      <c r="H223" s="29"/>
      <c r="I223" s="29"/>
      <c r="J223" s="29"/>
      <c r="K223" s="29"/>
      <c r="L223" s="29"/>
      <c r="M223" s="29"/>
      <c r="N223" s="29"/>
      <c r="O223" s="29"/>
      <c r="P223" s="29"/>
      <c r="Q223" s="29"/>
      <c r="R223" s="29"/>
      <c r="S223" s="9"/>
      <c r="T223" s="9"/>
      <c r="U223" s="9"/>
      <c r="V223" s="9"/>
      <c r="W223" s="9"/>
      <c r="X223" s="9"/>
      <c r="Y223" s="9"/>
      <c r="Z223" s="9"/>
      <c r="AA223" s="9"/>
      <c r="AB223" s="9"/>
      <c r="AC223" s="9"/>
      <c r="AD223" s="9"/>
      <c r="AE223" s="9"/>
      <c r="AF223" s="9"/>
      <c r="AG223" s="9"/>
      <c r="AH223" s="9"/>
      <c r="AI223" s="9"/>
      <c r="AJ223" s="9"/>
      <c r="AK223" s="9"/>
      <c r="AL223" s="9"/>
      <c r="AM223" s="11">
        <f t="shared" si="12"/>
        <v>0</v>
      </c>
      <c r="AN223" s="11">
        <f t="shared" si="13"/>
        <v>0</v>
      </c>
      <c r="AO223" s="47" t="e">
        <f t="shared" si="14"/>
        <v>#DIV/0!</v>
      </c>
      <c r="AP223" s="11">
        <f>SUM(VLOOKUP(A223,OCT!$A$2:$AM$301,39,FALSE), VLOOKUP(A223,NOV!$A$2:$AL$301,38,FALSE), VLOOKUP(A223,DEC!$A$2:$AM$301,39,FALSE))</f>
        <v>0</v>
      </c>
      <c r="AQ223" s="11">
        <f>SUM(VLOOKUP(A223,OCT!$A$2:$AN$301,40,FALSE), VLOOKUP(A223,NOV!$A$2:$AM$301,39,FALSE), VLOOKUP(A223,DEC!$A$2:$AN$301,40,FALSE))</f>
        <v>0</v>
      </c>
      <c r="AR223" s="125" t="e">
        <f t="shared" si="15"/>
        <v>#DIV/0!</v>
      </c>
    </row>
    <row r="224" spans="1:44" x14ac:dyDescent="0.25">
      <c r="A224" s="10">
        <v>223</v>
      </c>
      <c r="B224" s="11">
        <f>VLOOKUP($A224,Table2[[No]:[Date Student Last Attended Program
(mm/dd/yyyy)]],2,FALSE)</f>
        <v>0</v>
      </c>
      <c r="C224" s="11">
        <f>VLOOKUP($A224,Table2[[No]:[Date Student Last Attended Program
(mm/dd/yyyy)]],4,FALSE)</f>
        <v>0</v>
      </c>
      <c r="D224" s="11">
        <f>VLOOKUP($A224,Table2[[No]:[Date Student Last Attended Program
(mm/dd/yyyy)]],14,FALSE)</f>
        <v>0</v>
      </c>
      <c r="E224" s="207">
        <f>VLOOKUP($A224,Table2[[No]:[Date Student Last Attended Program
(mm/dd/yyyy)]],17,FALSE)</f>
        <v>0</v>
      </c>
      <c r="F224" s="207">
        <f>VLOOKUP($A224,Table2[[No]:[Date Student Last Attended Program
(mm/dd/yyyy)]],18,FALSE)</f>
        <v>0</v>
      </c>
      <c r="G224" s="209">
        <f>VLOOKUP($A224,Table2[[#All],[No]:[Which Group Does Student Participate In?
(optional)]],23,FALSE)</f>
        <v>0</v>
      </c>
      <c r="H224" s="29"/>
      <c r="I224" s="29"/>
      <c r="J224" s="29"/>
      <c r="K224" s="29"/>
      <c r="L224" s="29"/>
      <c r="M224" s="29"/>
      <c r="N224" s="29"/>
      <c r="O224" s="29"/>
      <c r="P224" s="29"/>
      <c r="Q224" s="29"/>
      <c r="R224" s="29"/>
      <c r="S224" s="9"/>
      <c r="T224" s="9"/>
      <c r="U224" s="9"/>
      <c r="V224" s="9"/>
      <c r="W224" s="9"/>
      <c r="X224" s="9"/>
      <c r="Y224" s="9"/>
      <c r="Z224" s="9"/>
      <c r="AA224" s="9"/>
      <c r="AB224" s="9"/>
      <c r="AC224" s="9"/>
      <c r="AD224" s="9"/>
      <c r="AE224" s="9"/>
      <c r="AF224" s="9"/>
      <c r="AG224" s="9"/>
      <c r="AH224" s="9"/>
      <c r="AI224" s="9"/>
      <c r="AJ224" s="9"/>
      <c r="AK224" s="9"/>
      <c r="AL224" s="9"/>
      <c r="AM224" s="11">
        <f t="shared" si="12"/>
        <v>0</v>
      </c>
      <c r="AN224" s="11">
        <f t="shared" si="13"/>
        <v>0</v>
      </c>
      <c r="AO224" s="47" t="e">
        <f t="shared" si="14"/>
        <v>#DIV/0!</v>
      </c>
      <c r="AP224" s="11">
        <f>SUM(VLOOKUP(A224,OCT!$A$2:$AM$301,39,FALSE), VLOOKUP(A224,NOV!$A$2:$AL$301,38,FALSE), VLOOKUP(A224,DEC!$A$2:$AM$301,39,FALSE))</f>
        <v>0</v>
      </c>
      <c r="AQ224" s="11">
        <f>SUM(VLOOKUP(A224,OCT!$A$2:$AN$301,40,FALSE), VLOOKUP(A224,NOV!$A$2:$AM$301,39,FALSE), VLOOKUP(A224,DEC!$A$2:$AN$301,40,FALSE))</f>
        <v>0</v>
      </c>
      <c r="AR224" s="125" t="e">
        <f t="shared" si="15"/>
        <v>#DIV/0!</v>
      </c>
    </row>
    <row r="225" spans="1:44" x14ac:dyDescent="0.25">
      <c r="A225" s="10">
        <v>224</v>
      </c>
      <c r="B225" s="11">
        <f>VLOOKUP($A225,Table2[[No]:[Date Student Last Attended Program
(mm/dd/yyyy)]],2,FALSE)</f>
        <v>0</v>
      </c>
      <c r="C225" s="11">
        <f>VLOOKUP($A225,Table2[[No]:[Date Student Last Attended Program
(mm/dd/yyyy)]],4,FALSE)</f>
        <v>0</v>
      </c>
      <c r="D225" s="11">
        <f>VLOOKUP($A225,Table2[[No]:[Date Student Last Attended Program
(mm/dd/yyyy)]],14,FALSE)</f>
        <v>0</v>
      </c>
      <c r="E225" s="207">
        <f>VLOOKUP($A225,Table2[[No]:[Date Student Last Attended Program
(mm/dd/yyyy)]],17,FALSE)</f>
        <v>0</v>
      </c>
      <c r="F225" s="207">
        <f>VLOOKUP($A225,Table2[[No]:[Date Student Last Attended Program
(mm/dd/yyyy)]],18,FALSE)</f>
        <v>0</v>
      </c>
      <c r="G225" s="209">
        <f>VLOOKUP($A225,Table2[[#All],[No]:[Which Group Does Student Participate In?
(optional)]],23,FALSE)</f>
        <v>0</v>
      </c>
      <c r="H225" s="29"/>
      <c r="I225" s="29"/>
      <c r="J225" s="29"/>
      <c r="K225" s="29"/>
      <c r="L225" s="29"/>
      <c r="M225" s="29"/>
      <c r="N225" s="29"/>
      <c r="O225" s="29"/>
      <c r="P225" s="29"/>
      <c r="Q225" s="29"/>
      <c r="R225" s="29"/>
      <c r="S225" s="9"/>
      <c r="T225" s="9"/>
      <c r="U225" s="9"/>
      <c r="V225" s="9"/>
      <c r="W225" s="9"/>
      <c r="X225" s="9"/>
      <c r="Y225" s="9"/>
      <c r="Z225" s="9"/>
      <c r="AA225" s="9"/>
      <c r="AB225" s="9"/>
      <c r="AC225" s="9"/>
      <c r="AD225" s="9"/>
      <c r="AE225" s="9"/>
      <c r="AF225" s="9"/>
      <c r="AG225" s="9"/>
      <c r="AH225" s="9"/>
      <c r="AI225" s="9"/>
      <c r="AJ225" s="9"/>
      <c r="AK225" s="9"/>
      <c r="AL225" s="9"/>
      <c r="AM225" s="11">
        <f t="shared" si="12"/>
        <v>0</v>
      </c>
      <c r="AN225" s="11">
        <f t="shared" si="13"/>
        <v>0</v>
      </c>
      <c r="AO225" s="47" t="e">
        <f t="shared" si="14"/>
        <v>#DIV/0!</v>
      </c>
      <c r="AP225" s="11">
        <f>SUM(VLOOKUP(A225,OCT!$A$2:$AM$301,39,FALSE), VLOOKUP(A225,NOV!$A$2:$AL$301,38,FALSE), VLOOKUP(A225,DEC!$A$2:$AM$301,39,FALSE))</f>
        <v>0</v>
      </c>
      <c r="AQ225" s="11">
        <f>SUM(VLOOKUP(A225,OCT!$A$2:$AN$301,40,FALSE), VLOOKUP(A225,NOV!$A$2:$AM$301,39,FALSE), VLOOKUP(A225,DEC!$A$2:$AN$301,40,FALSE))</f>
        <v>0</v>
      </c>
      <c r="AR225" s="125" t="e">
        <f t="shared" si="15"/>
        <v>#DIV/0!</v>
      </c>
    </row>
    <row r="226" spans="1:44" x14ac:dyDescent="0.25">
      <c r="A226" s="10">
        <v>225</v>
      </c>
      <c r="B226" s="11">
        <f>VLOOKUP($A226,Table2[[No]:[Date Student Last Attended Program
(mm/dd/yyyy)]],2,FALSE)</f>
        <v>0</v>
      </c>
      <c r="C226" s="11">
        <f>VLOOKUP($A226,Table2[[No]:[Date Student Last Attended Program
(mm/dd/yyyy)]],4,FALSE)</f>
        <v>0</v>
      </c>
      <c r="D226" s="11">
        <f>VLOOKUP($A226,Table2[[No]:[Date Student Last Attended Program
(mm/dd/yyyy)]],14,FALSE)</f>
        <v>0</v>
      </c>
      <c r="E226" s="207">
        <f>VLOOKUP($A226,Table2[[No]:[Date Student Last Attended Program
(mm/dd/yyyy)]],17,FALSE)</f>
        <v>0</v>
      </c>
      <c r="F226" s="207">
        <f>VLOOKUP($A226,Table2[[No]:[Date Student Last Attended Program
(mm/dd/yyyy)]],18,FALSE)</f>
        <v>0</v>
      </c>
      <c r="G226" s="209">
        <f>VLOOKUP($A226,Table2[[#All],[No]:[Which Group Does Student Participate In?
(optional)]],23,FALSE)</f>
        <v>0</v>
      </c>
      <c r="H226" s="29"/>
      <c r="I226" s="29"/>
      <c r="J226" s="29"/>
      <c r="K226" s="29"/>
      <c r="L226" s="29"/>
      <c r="M226" s="29"/>
      <c r="N226" s="29"/>
      <c r="O226" s="29"/>
      <c r="P226" s="29"/>
      <c r="Q226" s="29"/>
      <c r="R226" s="29"/>
      <c r="S226" s="9"/>
      <c r="T226" s="9"/>
      <c r="U226" s="9"/>
      <c r="V226" s="9"/>
      <c r="W226" s="9"/>
      <c r="X226" s="9"/>
      <c r="Y226" s="9"/>
      <c r="Z226" s="9"/>
      <c r="AA226" s="9"/>
      <c r="AB226" s="9"/>
      <c r="AC226" s="9"/>
      <c r="AD226" s="9"/>
      <c r="AE226" s="9"/>
      <c r="AF226" s="9"/>
      <c r="AG226" s="9"/>
      <c r="AH226" s="9"/>
      <c r="AI226" s="9"/>
      <c r="AJ226" s="9"/>
      <c r="AK226" s="9"/>
      <c r="AL226" s="9"/>
      <c r="AM226" s="11">
        <f t="shared" si="12"/>
        <v>0</v>
      </c>
      <c r="AN226" s="11">
        <f t="shared" si="13"/>
        <v>0</v>
      </c>
      <c r="AO226" s="47" t="e">
        <f t="shared" si="14"/>
        <v>#DIV/0!</v>
      </c>
      <c r="AP226" s="11">
        <f>SUM(VLOOKUP(A226,OCT!$A$2:$AM$301,39,FALSE), VLOOKUP(A226,NOV!$A$2:$AL$301,38,FALSE), VLOOKUP(A226,DEC!$A$2:$AM$301,39,FALSE))</f>
        <v>0</v>
      </c>
      <c r="AQ226" s="11">
        <f>SUM(VLOOKUP(A226,OCT!$A$2:$AN$301,40,FALSE), VLOOKUP(A226,NOV!$A$2:$AM$301,39,FALSE), VLOOKUP(A226,DEC!$A$2:$AN$301,40,FALSE))</f>
        <v>0</v>
      </c>
      <c r="AR226" s="125" t="e">
        <f t="shared" si="15"/>
        <v>#DIV/0!</v>
      </c>
    </row>
    <row r="227" spans="1:44" x14ac:dyDescent="0.25">
      <c r="A227" s="10">
        <v>226</v>
      </c>
      <c r="B227" s="11">
        <f>VLOOKUP($A227,Table2[[No]:[Date Student Last Attended Program
(mm/dd/yyyy)]],2,FALSE)</f>
        <v>0</v>
      </c>
      <c r="C227" s="11">
        <f>VLOOKUP($A227,Table2[[No]:[Date Student Last Attended Program
(mm/dd/yyyy)]],4,FALSE)</f>
        <v>0</v>
      </c>
      <c r="D227" s="11">
        <f>VLOOKUP($A227,Table2[[No]:[Date Student Last Attended Program
(mm/dd/yyyy)]],14,FALSE)</f>
        <v>0</v>
      </c>
      <c r="E227" s="207">
        <f>VLOOKUP($A227,Table2[[No]:[Date Student Last Attended Program
(mm/dd/yyyy)]],17,FALSE)</f>
        <v>0</v>
      </c>
      <c r="F227" s="207">
        <f>VLOOKUP($A227,Table2[[No]:[Date Student Last Attended Program
(mm/dd/yyyy)]],18,FALSE)</f>
        <v>0</v>
      </c>
      <c r="G227" s="209">
        <f>VLOOKUP($A227,Table2[[#All],[No]:[Which Group Does Student Participate In?
(optional)]],23,FALSE)</f>
        <v>0</v>
      </c>
      <c r="H227" s="29"/>
      <c r="I227" s="29"/>
      <c r="J227" s="29"/>
      <c r="K227" s="29"/>
      <c r="L227" s="29"/>
      <c r="M227" s="29"/>
      <c r="N227" s="29"/>
      <c r="O227" s="29"/>
      <c r="P227" s="29"/>
      <c r="Q227" s="29"/>
      <c r="R227" s="29"/>
      <c r="S227" s="9"/>
      <c r="T227" s="9"/>
      <c r="U227" s="9"/>
      <c r="V227" s="9"/>
      <c r="W227" s="9"/>
      <c r="X227" s="9"/>
      <c r="Y227" s="9"/>
      <c r="Z227" s="9"/>
      <c r="AA227" s="9"/>
      <c r="AB227" s="9"/>
      <c r="AC227" s="9"/>
      <c r="AD227" s="9"/>
      <c r="AE227" s="9"/>
      <c r="AF227" s="9"/>
      <c r="AG227" s="9"/>
      <c r="AH227" s="9"/>
      <c r="AI227" s="9"/>
      <c r="AJ227" s="9"/>
      <c r="AK227" s="9"/>
      <c r="AL227" s="9"/>
      <c r="AM227" s="11">
        <f t="shared" si="12"/>
        <v>0</v>
      </c>
      <c r="AN227" s="11">
        <f t="shared" si="13"/>
        <v>0</v>
      </c>
      <c r="AO227" s="47" t="e">
        <f t="shared" si="14"/>
        <v>#DIV/0!</v>
      </c>
      <c r="AP227" s="11">
        <f>SUM(VLOOKUP(A227,OCT!$A$2:$AM$301,39,FALSE), VLOOKUP(A227,NOV!$A$2:$AL$301,38,FALSE), VLOOKUP(A227,DEC!$A$2:$AM$301,39,FALSE))</f>
        <v>0</v>
      </c>
      <c r="AQ227" s="11">
        <f>SUM(VLOOKUP(A227,OCT!$A$2:$AN$301,40,FALSE), VLOOKUP(A227,NOV!$A$2:$AM$301,39,FALSE), VLOOKUP(A227,DEC!$A$2:$AN$301,40,FALSE))</f>
        <v>0</v>
      </c>
      <c r="AR227" s="125" t="e">
        <f t="shared" si="15"/>
        <v>#DIV/0!</v>
      </c>
    </row>
    <row r="228" spans="1:44" x14ac:dyDescent="0.25">
      <c r="A228" s="10">
        <v>227</v>
      </c>
      <c r="B228" s="11">
        <f>VLOOKUP($A228,Table2[[No]:[Date Student Last Attended Program
(mm/dd/yyyy)]],2,FALSE)</f>
        <v>0</v>
      </c>
      <c r="C228" s="11">
        <f>VLOOKUP($A228,Table2[[No]:[Date Student Last Attended Program
(mm/dd/yyyy)]],4,FALSE)</f>
        <v>0</v>
      </c>
      <c r="D228" s="11">
        <f>VLOOKUP($A228,Table2[[No]:[Date Student Last Attended Program
(mm/dd/yyyy)]],14,FALSE)</f>
        <v>0</v>
      </c>
      <c r="E228" s="207">
        <f>VLOOKUP($A228,Table2[[No]:[Date Student Last Attended Program
(mm/dd/yyyy)]],17,FALSE)</f>
        <v>0</v>
      </c>
      <c r="F228" s="207">
        <f>VLOOKUP($A228,Table2[[No]:[Date Student Last Attended Program
(mm/dd/yyyy)]],18,FALSE)</f>
        <v>0</v>
      </c>
      <c r="G228" s="209">
        <f>VLOOKUP($A228,Table2[[#All],[No]:[Which Group Does Student Participate In?
(optional)]],23,FALSE)</f>
        <v>0</v>
      </c>
      <c r="H228" s="29"/>
      <c r="I228" s="29"/>
      <c r="J228" s="29"/>
      <c r="K228" s="29"/>
      <c r="L228" s="29"/>
      <c r="M228" s="29"/>
      <c r="N228" s="29"/>
      <c r="O228" s="29"/>
      <c r="P228" s="29"/>
      <c r="Q228" s="29"/>
      <c r="R228" s="29"/>
      <c r="S228" s="9"/>
      <c r="T228" s="9"/>
      <c r="U228" s="9"/>
      <c r="V228" s="9"/>
      <c r="W228" s="9"/>
      <c r="X228" s="9"/>
      <c r="Y228" s="9"/>
      <c r="Z228" s="9"/>
      <c r="AA228" s="9"/>
      <c r="AB228" s="9"/>
      <c r="AC228" s="9"/>
      <c r="AD228" s="9"/>
      <c r="AE228" s="9"/>
      <c r="AF228" s="9"/>
      <c r="AG228" s="9"/>
      <c r="AH228" s="9"/>
      <c r="AI228" s="9"/>
      <c r="AJ228" s="9"/>
      <c r="AK228" s="9"/>
      <c r="AL228" s="9"/>
      <c r="AM228" s="11">
        <f t="shared" si="12"/>
        <v>0</v>
      </c>
      <c r="AN228" s="11">
        <f t="shared" si="13"/>
        <v>0</v>
      </c>
      <c r="AO228" s="47" t="e">
        <f t="shared" si="14"/>
        <v>#DIV/0!</v>
      </c>
      <c r="AP228" s="11">
        <f>SUM(VLOOKUP(A228,OCT!$A$2:$AM$301,39,FALSE), VLOOKUP(A228,NOV!$A$2:$AL$301,38,FALSE), VLOOKUP(A228,DEC!$A$2:$AM$301,39,FALSE))</f>
        <v>0</v>
      </c>
      <c r="AQ228" s="11">
        <f>SUM(VLOOKUP(A228,OCT!$A$2:$AN$301,40,FALSE), VLOOKUP(A228,NOV!$A$2:$AM$301,39,FALSE), VLOOKUP(A228,DEC!$A$2:$AN$301,40,FALSE))</f>
        <v>0</v>
      </c>
      <c r="AR228" s="125" t="e">
        <f t="shared" si="15"/>
        <v>#DIV/0!</v>
      </c>
    </row>
    <row r="229" spans="1:44" x14ac:dyDescent="0.25">
      <c r="A229" s="10">
        <v>228</v>
      </c>
      <c r="B229" s="11">
        <f>VLOOKUP($A229,Table2[[No]:[Date Student Last Attended Program
(mm/dd/yyyy)]],2,FALSE)</f>
        <v>0</v>
      </c>
      <c r="C229" s="11">
        <f>VLOOKUP($A229,Table2[[No]:[Date Student Last Attended Program
(mm/dd/yyyy)]],4,FALSE)</f>
        <v>0</v>
      </c>
      <c r="D229" s="11">
        <f>VLOOKUP($A229,Table2[[No]:[Date Student Last Attended Program
(mm/dd/yyyy)]],14,FALSE)</f>
        <v>0</v>
      </c>
      <c r="E229" s="207">
        <f>VLOOKUP($A229,Table2[[No]:[Date Student Last Attended Program
(mm/dd/yyyy)]],17,FALSE)</f>
        <v>0</v>
      </c>
      <c r="F229" s="207">
        <f>VLOOKUP($A229,Table2[[No]:[Date Student Last Attended Program
(mm/dd/yyyy)]],18,FALSE)</f>
        <v>0</v>
      </c>
      <c r="G229" s="209">
        <f>VLOOKUP($A229,Table2[[#All],[No]:[Which Group Does Student Participate In?
(optional)]],23,FALSE)</f>
        <v>0</v>
      </c>
      <c r="H229" s="29"/>
      <c r="I229" s="29"/>
      <c r="J229" s="29"/>
      <c r="K229" s="29"/>
      <c r="L229" s="29"/>
      <c r="M229" s="29"/>
      <c r="N229" s="29"/>
      <c r="O229" s="29"/>
      <c r="P229" s="29"/>
      <c r="Q229" s="29"/>
      <c r="R229" s="29"/>
      <c r="S229" s="9"/>
      <c r="T229" s="9"/>
      <c r="U229" s="9"/>
      <c r="V229" s="9"/>
      <c r="W229" s="9"/>
      <c r="X229" s="9"/>
      <c r="Y229" s="9"/>
      <c r="Z229" s="9"/>
      <c r="AA229" s="9"/>
      <c r="AB229" s="9"/>
      <c r="AC229" s="9"/>
      <c r="AD229" s="9"/>
      <c r="AE229" s="9"/>
      <c r="AF229" s="9"/>
      <c r="AG229" s="9"/>
      <c r="AH229" s="9"/>
      <c r="AI229" s="9"/>
      <c r="AJ229" s="9"/>
      <c r="AK229" s="9"/>
      <c r="AL229" s="9"/>
      <c r="AM229" s="11">
        <f t="shared" si="12"/>
        <v>0</v>
      </c>
      <c r="AN229" s="11">
        <f t="shared" si="13"/>
        <v>0</v>
      </c>
      <c r="AO229" s="47" t="e">
        <f t="shared" si="14"/>
        <v>#DIV/0!</v>
      </c>
      <c r="AP229" s="11">
        <f>SUM(VLOOKUP(A229,OCT!$A$2:$AM$301,39,FALSE), VLOOKUP(A229,NOV!$A$2:$AL$301,38,FALSE), VLOOKUP(A229,DEC!$A$2:$AM$301,39,FALSE))</f>
        <v>0</v>
      </c>
      <c r="AQ229" s="11">
        <f>SUM(VLOOKUP(A229,OCT!$A$2:$AN$301,40,FALSE), VLOOKUP(A229,NOV!$A$2:$AM$301,39,FALSE), VLOOKUP(A229,DEC!$A$2:$AN$301,40,FALSE))</f>
        <v>0</v>
      </c>
      <c r="AR229" s="125" t="e">
        <f t="shared" si="15"/>
        <v>#DIV/0!</v>
      </c>
    </row>
    <row r="230" spans="1:44" x14ac:dyDescent="0.25">
      <c r="A230" s="10">
        <v>229</v>
      </c>
      <c r="B230" s="11">
        <f>VLOOKUP($A230,Table2[[No]:[Date Student Last Attended Program
(mm/dd/yyyy)]],2,FALSE)</f>
        <v>0</v>
      </c>
      <c r="C230" s="11">
        <f>VLOOKUP($A230,Table2[[No]:[Date Student Last Attended Program
(mm/dd/yyyy)]],4,FALSE)</f>
        <v>0</v>
      </c>
      <c r="D230" s="11">
        <f>VLOOKUP($A230,Table2[[No]:[Date Student Last Attended Program
(mm/dd/yyyy)]],14,FALSE)</f>
        <v>0</v>
      </c>
      <c r="E230" s="207">
        <f>VLOOKUP($A230,Table2[[No]:[Date Student Last Attended Program
(mm/dd/yyyy)]],17,FALSE)</f>
        <v>0</v>
      </c>
      <c r="F230" s="207">
        <f>VLOOKUP($A230,Table2[[No]:[Date Student Last Attended Program
(mm/dd/yyyy)]],18,FALSE)</f>
        <v>0</v>
      </c>
      <c r="G230" s="209">
        <f>VLOOKUP($A230,Table2[[#All],[No]:[Which Group Does Student Participate In?
(optional)]],23,FALSE)</f>
        <v>0</v>
      </c>
      <c r="H230" s="29"/>
      <c r="I230" s="29"/>
      <c r="J230" s="29"/>
      <c r="K230" s="29"/>
      <c r="L230" s="29"/>
      <c r="M230" s="29"/>
      <c r="N230" s="29"/>
      <c r="O230" s="29"/>
      <c r="P230" s="29"/>
      <c r="Q230" s="29"/>
      <c r="R230" s="29"/>
      <c r="S230" s="9"/>
      <c r="T230" s="9"/>
      <c r="U230" s="9"/>
      <c r="V230" s="9"/>
      <c r="W230" s="9"/>
      <c r="X230" s="9"/>
      <c r="Y230" s="9"/>
      <c r="Z230" s="9"/>
      <c r="AA230" s="9"/>
      <c r="AB230" s="9"/>
      <c r="AC230" s="9"/>
      <c r="AD230" s="9"/>
      <c r="AE230" s="9"/>
      <c r="AF230" s="9"/>
      <c r="AG230" s="9"/>
      <c r="AH230" s="9"/>
      <c r="AI230" s="9"/>
      <c r="AJ230" s="9"/>
      <c r="AK230" s="9"/>
      <c r="AL230" s="9"/>
      <c r="AM230" s="11">
        <f t="shared" si="12"/>
        <v>0</v>
      </c>
      <c r="AN230" s="11">
        <f t="shared" si="13"/>
        <v>0</v>
      </c>
      <c r="AO230" s="47" t="e">
        <f t="shared" si="14"/>
        <v>#DIV/0!</v>
      </c>
      <c r="AP230" s="11">
        <f>SUM(VLOOKUP(A230,OCT!$A$2:$AM$301,39,FALSE), VLOOKUP(A230,NOV!$A$2:$AL$301,38,FALSE), VLOOKUP(A230,DEC!$A$2:$AM$301,39,FALSE))</f>
        <v>0</v>
      </c>
      <c r="AQ230" s="11">
        <f>SUM(VLOOKUP(A230,OCT!$A$2:$AN$301,40,FALSE), VLOOKUP(A230,NOV!$A$2:$AM$301,39,FALSE), VLOOKUP(A230,DEC!$A$2:$AN$301,40,FALSE))</f>
        <v>0</v>
      </c>
      <c r="AR230" s="125" t="e">
        <f t="shared" si="15"/>
        <v>#DIV/0!</v>
      </c>
    </row>
    <row r="231" spans="1:44" x14ac:dyDescent="0.25">
      <c r="A231" s="10">
        <v>230</v>
      </c>
      <c r="B231" s="11">
        <f>VLOOKUP($A231,Table2[[No]:[Date Student Last Attended Program
(mm/dd/yyyy)]],2,FALSE)</f>
        <v>0</v>
      </c>
      <c r="C231" s="11">
        <f>VLOOKUP($A231,Table2[[No]:[Date Student Last Attended Program
(mm/dd/yyyy)]],4,FALSE)</f>
        <v>0</v>
      </c>
      <c r="D231" s="11">
        <f>VLOOKUP($A231,Table2[[No]:[Date Student Last Attended Program
(mm/dd/yyyy)]],14,FALSE)</f>
        <v>0</v>
      </c>
      <c r="E231" s="207">
        <f>VLOOKUP($A231,Table2[[No]:[Date Student Last Attended Program
(mm/dd/yyyy)]],17,FALSE)</f>
        <v>0</v>
      </c>
      <c r="F231" s="207">
        <f>VLOOKUP($A231,Table2[[No]:[Date Student Last Attended Program
(mm/dd/yyyy)]],18,FALSE)</f>
        <v>0</v>
      </c>
      <c r="G231" s="209">
        <f>VLOOKUP($A231,Table2[[#All],[No]:[Which Group Does Student Participate In?
(optional)]],23,FALSE)</f>
        <v>0</v>
      </c>
      <c r="H231" s="29"/>
      <c r="I231" s="29"/>
      <c r="J231" s="29"/>
      <c r="K231" s="29"/>
      <c r="L231" s="29"/>
      <c r="M231" s="29"/>
      <c r="N231" s="29"/>
      <c r="O231" s="29"/>
      <c r="P231" s="29"/>
      <c r="Q231" s="29"/>
      <c r="R231" s="29"/>
      <c r="S231" s="9"/>
      <c r="T231" s="9"/>
      <c r="U231" s="9"/>
      <c r="V231" s="9"/>
      <c r="W231" s="9"/>
      <c r="X231" s="9"/>
      <c r="Y231" s="9"/>
      <c r="Z231" s="9"/>
      <c r="AA231" s="9"/>
      <c r="AB231" s="9"/>
      <c r="AC231" s="9"/>
      <c r="AD231" s="9"/>
      <c r="AE231" s="9"/>
      <c r="AF231" s="9"/>
      <c r="AG231" s="9"/>
      <c r="AH231" s="9"/>
      <c r="AI231" s="9"/>
      <c r="AJ231" s="9"/>
      <c r="AK231" s="9"/>
      <c r="AL231" s="9"/>
      <c r="AM231" s="11">
        <f t="shared" si="12"/>
        <v>0</v>
      </c>
      <c r="AN231" s="11">
        <f t="shared" si="13"/>
        <v>0</v>
      </c>
      <c r="AO231" s="47" t="e">
        <f t="shared" si="14"/>
        <v>#DIV/0!</v>
      </c>
      <c r="AP231" s="11">
        <f>SUM(VLOOKUP(A231,OCT!$A$2:$AM$301,39,FALSE), VLOOKUP(A231,NOV!$A$2:$AL$301,38,FALSE), VLOOKUP(A231,DEC!$A$2:$AM$301,39,FALSE))</f>
        <v>0</v>
      </c>
      <c r="AQ231" s="11">
        <f>SUM(VLOOKUP(A231,OCT!$A$2:$AN$301,40,FALSE), VLOOKUP(A231,NOV!$A$2:$AM$301,39,FALSE), VLOOKUP(A231,DEC!$A$2:$AN$301,40,FALSE))</f>
        <v>0</v>
      </c>
      <c r="AR231" s="125" t="e">
        <f t="shared" si="15"/>
        <v>#DIV/0!</v>
      </c>
    </row>
    <row r="232" spans="1:44" x14ac:dyDescent="0.25">
      <c r="A232" s="10">
        <v>231</v>
      </c>
      <c r="B232" s="11">
        <f>VLOOKUP($A232,Table2[[No]:[Date Student Last Attended Program
(mm/dd/yyyy)]],2,FALSE)</f>
        <v>0</v>
      </c>
      <c r="C232" s="11">
        <f>VLOOKUP($A232,Table2[[No]:[Date Student Last Attended Program
(mm/dd/yyyy)]],4,FALSE)</f>
        <v>0</v>
      </c>
      <c r="D232" s="11">
        <f>VLOOKUP($A232,Table2[[No]:[Date Student Last Attended Program
(mm/dd/yyyy)]],14,FALSE)</f>
        <v>0</v>
      </c>
      <c r="E232" s="207">
        <f>VLOOKUP($A232,Table2[[No]:[Date Student Last Attended Program
(mm/dd/yyyy)]],17,FALSE)</f>
        <v>0</v>
      </c>
      <c r="F232" s="207">
        <f>VLOOKUP($A232,Table2[[No]:[Date Student Last Attended Program
(mm/dd/yyyy)]],18,FALSE)</f>
        <v>0</v>
      </c>
      <c r="G232" s="209">
        <f>VLOOKUP($A232,Table2[[#All],[No]:[Which Group Does Student Participate In?
(optional)]],23,FALSE)</f>
        <v>0</v>
      </c>
      <c r="H232" s="29"/>
      <c r="I232" s="29"/>
      <c r="J232" s="29"/>
      <c r="K232" s="29"/>
      <c r="L232" s="29"/>
      <c r="M232" s="29"/>
      <c r="N232" s="29"/>
      <c r="O232" s="29"/>
      <c r="P232" s="29"/>
      <c r="Q232" s="29"/>
      <c r="R232" s="29"/>
      <c r="S232" s="9"/>
      <c r="T232" s="9"/>
      <c r="U232" s="9"/>
      <c r="V232" s="9"/>
      <c r="W232" s="9"/>
      <c r="X232" s="9"/>
      <c r="Y232" s="9"/>
      <c r="Z232" s="9"/>
      <c r="AA232" s="9"/>
      <c r="AB232" s="9"/>
      <c r="AC232" s="9"/>
      <c r="AD232" s="9"/>
      <c r="AE232" s="9"/>
      <c r="AF232" s="9"/>
      <c r="AG232" s="9"/>
      <c r="AH232" s="9"/>
      <c r="AI232" s="9"/>
      <c r="AJ232" s="9"/>
      <c r="AK232" s="9"/>
      <c r="AL232" s="9"/>
      <c r="AM232" s="11">
        <f t="shared" si="12"/>
        <v>0</v>
      </c>
      <c r="AN232" s="11">
        <f t="shared" si="13"/>
        <v>0</v>
      </c>
      <c r="AO232" s="47" t="e">
        <f t="shared" si="14"/>
        <v>#DIV/0!</v>
      </c>
      <c r="AP232" s="11">
        <f>SUM(VLOOKUP(A232,OCT!$A$2:$AM$301,39,FALSE), VLOOKUP(A232,NOV!$A$2:$AL$301,38,FALSE), VLOOKUP(A232,DEC!$A$2:$AM$301,39,FALSE))</f>
        <v>0</v>
      </c>
      <c r="AQ232" s="11">
        <f>SUM(VLOOKUP(A232,OCT!$A$2:$AN$301,40,FALSE), VLOOKUP(A232,NOV!$A$2:$AM$301,39,FALSE), VLOOKUP(A232,DEC!$A$2:$AN$301,40,FALSE))</f>
        <v>0</v>
      </c>
      <c r="AR232" s="125" t="e">
        <f t="shared" si="15"/>
        <v>#DIV/0!</v>
      </c>
    </row>
    <row r="233" spans="1:44" x14ac:dyDescent="0.25">
      <c r="A233" s="10">
        <v>232</v>
      </c>
      <c r="B233" s="11">
        <f>VLOOKUP($A233,Table2[[No]:[Date Student Last Attended Program
(mm/dd/yyyy)]],2,FALSE)</f>
        <v>0</v>
      </c>
      <c r="C233" s="11">
        <f>VLOOKUP($A233,Table2[[No]:[Date Student Last Attended Program
(mm/dd/yyyy)]],4,FALSE)</f>
        <v>0</v>
      </c>
      <c r="D233" s="11">
        <f>VLOOKUP($A233,Table2[[No]:[Date Student Last Attended Program
(mm/dd/yyyy)]],14,FALSE)</f>
        <v>0</v>
      </c>
      <c r="E233" s="207">
        <f>VLOOKUP($A233,Table2[[No]:[Date Student Last Attended Program
(mm/dd/yyyy)]],17,FALSE)</f>
        <v>0</v>
      </c>
      <c r="F233" s="207">
        <f>VLOOKUP($A233,Table2[[No]:[Date Student Last Attended Program
(mm/dd/yyyy)]],18,FALSE)</f>
        <v>0</v>
      </c>
      <c r="G233" s="209">
        <f>VLOOKUP($A233,Table2[[#All],[No]:[Which Group Does Student Participate In?
(optional)]],23,FALSE)</f>
        <v>0</v>
      </c>
      <c r="H233" s="29"/>
      <c r="I233" s="29"/>
      <c r="J233" s="29"/>
      <c r="K233" s="29"/>
      <c r="L233" s="29"/>
      <c r="M233" s="29"/>
      <c r="N233" s="29"/>
      <c r="O233" s="29"/>
      <c r="P233" s="29"/>
      <c r="Q233" s="29"/>
      <c r="R233" s="29"/>
      <c r="S233" s="9"/>
      <c r="T233" s="9"/>
      <c r="U233" s="9"/>
      <c r="V233" s="9"/>
      <c r="W233" s="9"/>
      <c r="X233" s="9"/>
      <c r="Y233" s="9"/>
      <c r="Z233" s="9"/>
      <c r="AA233" s="9"/>
      <c r="AB233" s="9"/>
      <c r="AC233" s="9"/>
      <c r="AD233" s="9"/>
      <c r="AE233" s="9"/>
      <c r="AF233" s="9"/>
      <c r="AG233" s="9"/>
      <c r="AH233" s="9"/>
      <c r="AI233" s="9"/>
      <c r="AJ233" s="9"/>
      <c r="AK233" s="9"/>
      <c r="AL233" s="9"/>
      <c r="AM233" s="11">
        <f t="shared" si="12"/>
        <v>0</v>
      </c>
      <c r="AN233" s="11">
        <f t="shared" si="13"/>
        <v>0</v>
      </c>
      <c r="AO233" s="47" t="e">
        <f t="shared" si="14"/>
        <v>#DIV/0!</v>
      </c>
      <c r="AP233" s="11">
        <f>SUM(VLOOKUP(A233,OCT!$A$2:$AM$301,39,FALSE), VLOOKUP(A233,NOV!$A$2:$AL$301,38,FALSE), VLOOKUP(A233,DEC!$A$2:$AM$301,39,FALSE))</f>
        <v>0</v>
      </c>
      <c r="AQ233" s="11">
        <f>SUM(VLOOKUP(A233,OCT!$A$2:$AN$301,40,FALSE), VLOOKUP(A233,NOV!$A$2:$AM$301,39,FALSE), VLOOKUP(A233,DEC!$A$2:$AN$301,40,FALSE))</f>
        <v>0</v>
      </c>
      <c r="AR233" s="125" t="e">
        <f t="shared" si="15"/>
        <v>#DIV/0!</v>
      </c>
    </row>
    <row r="234" spans="1:44" x14ac:dyDescent="0.25">
      <c r="A234" s="10">
        <v>233</v>
      </c>
      <c r="B234" s="11">
        <f>VLOOKUP($A234,Table2[[No]:[Date Student Last Attended Program
(mm/dd/yyyy)]],2,FALSE)</f>
        <v>0</v>
      </c>
      <c r="C234" s="11">
        <f>VLOOKUP($A234,Table2[[No]:[Date Student Last Attended Program
(mm/dd/yyyy)]],4,FALSE)</f>
        <v>0</v>
      </c>
      <c r="D234" s="11">
        <f>VLOOKUP($A234,Table2[[No]:[Date Student Last Attended Program
(mm/dd/yyyy)]],14,FALSE)</f>
        <v>0</v>
      </c>
      <c r="E234" s="207">
        <f>VLOOKUP($A234,Table2[[No]:[Date Student Last Attended Program
(mm/dd/yyyy)]],17,FALSE)</f>
        <v>0</v>
      </c>
      <c r="F234" s="207">
        <f>VLOOKUP($A234,Table2[[No]:[Date Student Last Attended Program
(mm/dd/yyyy)]],18,FALSE)</f>
        <v>0</v>
      </c>
      <c r="G234" s="209">
        <f>VLOOKUP($A234,Table2[[#All],[No]:[Which Group Does Student Participate In?
(optional)]],23,FALSE)</f>
        <v>0</v>
      </c>
      <c r="H234" s="29"/>
      <c r="I234" s="29"/>
      <c r="J234" s="29"/>
      <c r="K234" s="29"/>
      <c r="L234" s="29"/>
      <c r="M234" s="29"/>
      <c r="N234" s="29"/>
      <c r="O234" s="29"/>
      <c r="P234" s="29"/>
      <c r="Q234" s="29"/>
      <c r="R234" s="29"/>
      <c r="S234" s="9"/>
      <c r="T234" s="9"/>
      <c r="U234" s="9"/>
      <c r="V234" s="9"/>
      <c r="W234" s="9"/>
      <c r="X234" s="9"/>
      <c r="Y234" s="9"/>
      <c r="Z234" s="9"/>
      <c r="AA234" s="9"/>
      <c r="AB234" s="9"/>
      <c r="AC234" s="9"/>
      <c r="AD234" s="9"/>
      <c r="AE234" s="9"/>
      <c r="AF234" s="9"/>
      <c r="AG234" s="9"/>
      <c r="AH234" s="9"/>
      <c r="AI234" s="9"/>
      <c r="AJ234" s="9"/>
      <c r="AK234" s="9"/>
      <c r="AL234" s="9"/>
      <c r="AM234" s="11">
        <f t="shared" si="12"/>
        <v>0</v>
      </c>
      <c r="AN234" s="11">
        <f t="shared" si="13"/>
        <v>0</v>
      </c>
      <c r="AO234" s="47" t="e">
        <f t="shared" si="14"/>
        <v>#DIV/0!</v>
      </c>
      <c r="AP234" s="11">
        <f>SUM(VLOOKUP(A234,OCT!$A$2:$AM$301,39,FALSE), VLOOKUP(A234,NOV!$A$2:$AL$301,38,FALSE), VLOOKUP(A234,DEC!$A$2:$AM$301,39,FALSE))</f>
        <v>0</v>
      </c>
      <c r="AQ234" s="11">
        <f>SUM(VLOOKUP(A234,OCT!$A$2:$AN$301,40,FALSE), VLOOKUP(A234,NOV!$A$2:$AM$301,39,FALSE), VLOOKUP(A234,DEC!$A$2:$AN$301,40,FALSE))</f>
        <v>0</v>
      </c>
      <c r="AR234" s="125" t="e">
        <f t="shared" si="15"/>
        <v>#DIV/0!</v>
      </c>
    </row>
    <row r="235" spans="1:44" x14ac:dyDescent="0.25">
      <c r="A235" s="10">
        <v>234</v>
      </c>
      <c r="B235" s="11">
        <f>VLOOKUP($A235,Table2[[No]:[Date Student Last Attended Program
(mm/dd/yyyy)]],2,FALSE)</f>
        <v>0</v>
      </c>
      <c r="C235" s="11">
        <f>VLOOKUP($A235,Table2[[No]:[Date Student Last Attended Program
(mm/dd/yyyy)]],4,FALSE)</f>
        <v>0</v>
      </c>
      <c r="D235" s="11">
        <f>VLOOKUP($A235,Table2[[No]:[Date Student Last Attended Program
(mm/dd/yyyy)]],14,FALSE)</f>
        <v>0</v>
      </c>
      <c r="E235" s="207">
        <f>VLOOKUP($A235,Table2[[No]:[Date Student Last Attended Program
(mm/dd/yyyy)]],17,FALSE)</f>
        <v>0</v>
      </c>
      <c r="F235" s="207">
        <f>VLOOKUP($A235,Table2[[No]:[Date Student Last Attended Program
(mm/dd/yyyy)]],18,FALSE)</f>
        <v>0</v>
      </c>
      <c r="G235" s="209">
        <f>VLOOKUP($A235,Table2[[#All],[No]:[Which Group Does Student Participate In?
(optional)]],23,FALSE)</f>
        <v>0</v>
      </c>
      <c r="H235" s="29"/>
      <c r="I235" s="29"/>
      <c r="J235" s="29"/>
      <c r="K235" s="29"/>
      <c r="L235" s="29"/>
      <c r="M235" s="29"/>
      <c r="N235" s="29"/>
      <c r="O235" s="29"/>
      <c r="P235" s="29"/>
      <c r="Q235" s="29"/>
      <c r="R235" s="29"/>
      <c r="S235" s="9"/>
      <c r="T235" s="9"/>
      <c r="U235" s="9"/>
      <c r="V235" s="9"/>
      <c r="W235" s="9"/>
      <c r="X235" s="9"/>
      <c r="Y235" s="9"/>
      <c r="Z235" s="9"/>
      <c r="AA235" s="9"/>
      <c r="AB235" s="9"/>
      <c r="AC235" s="9"/>
      <c r="AD235" s="9"/>
      <c r="AE235" s="9"/>
      <c r="AF235" s="9"/>
      <c r="AG235" s="9"/>
      <c r="AH235" s="9"/>
      <c r="AI235" s="9"/>
      <c r="AJ235" s="9"/>
      <c r="AK235" s="9"/>
      <c r="AL235" s="9"/>
      <c r="AM235" s="11">
        <f t="shared" si="12"/>
        <v>0</v>
      </c>
      <c r="AN235" s="11">
        <f t="shared" si="13"/>
        <v>0</v>
      </c>
      <c r="AO235" s="47" t="e">
        <f t="shared" si="14"/>
        <v>#DIV/0!</v>
      </c>
      <c r="AP235" s="11">
        <f>SUM(VLOOKUP(A235,OCT!$A$2:$AM$301,39,FALSE), VLOOKUP(A235,NOV!$A$2:$AL$301,38,FALSE), VLOOKUP(A235,DEC!$A$2:$AM$301,39,FALSE))</f>
        <v>0</v>
      </c>
      <c r="AQ235" s="11">
        <f>SUM(VLOOKUP(A235,OCT!$A$2:$AN$301,40,FALSE), VLOOKUP(A235,NOV!$A$2:$AM$301,39,FALSE), VLOOKUP(A235,DEC!$A$2:$AN$301,40,FALSE))</f>
        <v>0</v>
      </c>
      <c r="AR235" s="125" t="e">
        <f t="shared" si="15"/>
        <v>#DIV/0!</v>
      </c>
    </row>
    <row r="236" spans="1:44" x14ac:dyDescent="0.25">
      <c r="A236" s="10">
        <v>235</v>
      </c>
      <c r="B236" s="11">
        <f>VLOOKUP($A236,Table2[[No]:[Date Student Last Attended Program
(mm/dd/yyyy)]],2,FALSE)</f>
        <v>0</v>
      </c>
      <c r="C236" s="11">
        <f>VLOOKUP($A236,Table2[[No]:[Date Student Last Attended Program
(mm/dd/yyyy)]],4,FALSE)</f>
        <v>0</v>
      </c>
      <c r="D236" s="11">
        <f>VLOOKUP($A236,Table2[[No]:[Date Student Last Attended Program
(mm/dd/yyyy)]],14,FALSE)</f>
        <v>0</v>
      </c>
      <c r="E236" s="207">
        <f>VLOOKUP($A236,Table2[[No]:[Date Student Last Attended Program
(mm/dd/yyyy)]],17,FALSE)</f>
        <v>0</v>
      </c>
      <c r="F236" s="207">
        <f>VLOOKUP($A236,Table2[[No]:[Date Student Last Attended Program
(mm/dd/yyyy)]],18,FALSE)</f>
        <v>0</v>
      </c>
      <c r="G236" s="209">
        <f>VLOOKUP($A236,Table2[[#All],[No]:[Which Group Does Student Participate In?
(optional)]],23,FALSE)</f>
        <v>0</v>
      </c>
      <c r="H236" s="29"/>
      <c r="I236" s="29"/>
      <c r="J236" s="29"/>
      <c r="K236" s="29"/>
      <c r="L236" s="29"/>
      <c r="M236" s="29"/>
      <c r="N236" s="29"/>
      <c r="O236" s="29"/>
      <c r="P236" s="29"/>
      <c r="Q236" s="29"/>
      <c r="R236" s="29"/>
      <c r="S236" s="9"/>
      <c r="T236" s="9"/>
      <c r="U236" s="9"/>
      <c r="V236" s="9"/>
      <c r="W236" s="9"/>
      <c r="X236" s="9"/>
      <c r="Y236" s="9"/>
      <c r="Z236" s="9"/>
      <c r="AA236" s="9"/>
      <c r="AB236" s="9"/>
      <c r="AC236" s="9"/>
      <c r="AD236" s="9"/>
      <c r="AE236" s="9"/>
      <c r="AF236" s="9"/>
      <c r="AG236" s="9"/>
      <c r="AH236" s="9"/>
      <c r="AI236" s="9"/>
      <c r="AJ236" s="9"/>
      <c r="AK236" s="9"/>
      <c r="AL236" s="9"/>
      <c r="AM236" s="11">
        <f t="shared" si="12"/>
        <v>0</v>
      </c>
      <c r="AN236" s="11">
        <f t="shared" si="13"/>
        <v>0</v>
      </c>
      <c r="AO236" s="47" t="e">
        <f t="shared" si="14"/>
        <v>#DIV/0!</v>
      </c>
      <c r="AP236" s="11">
        <f>SUM(VLOOKUP(A236,OCT!$A$2:$AM$301,39,FALSE), VLOOKUP(A236,NOV!$A$2:$AL$301,38,FALSE), VLOOKUP(A236,DEC!$A$2:$AM$301,39,FALSE))</f>
        <v>0</v>
      </c>
      <c r="AQ236" s="11">
        <f>SUM(VLOOKUP(A236,OCT!$A$2:$AN$301,40,FALSE), VLOOKUP(A236,NOV!$A$2:$AM$301,39,FALSE), VLOOKUP(A236,DEC!$A$2:$AN$301,40,FALSE))</f>
        <v>0</v>
      </c>
      <c r="AR236" s="125" t="e">
        <f t="shared" si="15"/>
        <v>#DIV/0!</v>
      </c>
    </row>
    <row r="237" spans="1:44" x14ac:dyDescent="0.25">
      <c r="A237" s="10">
        <v>236</v>
      </c>
      <c r="B237" s="11">
        <f>VLOOKUP($A237,Table2[[No]:[Date Student Last Attended Program
(mm/dd/yyyy)]],2,FALSE)</f>
        <v>0</v>
      </c>
      <c r="C237" s="11">
        <f>VLOOKUP($A237,Table2[[No]:[Date Student Last Attended Program
(mm/dd/yyyy)]],4,FALSE)</f>
        <v>0</v>
      </c>
      <c r="D237" s="11">
        <f>VLOOKUP($A237,Table2[[No]:[Date Student Last Attended Program
(mm/dd/yyyy)]],14,FALSE)</f>
        <v>0</v>
      </c>
      <c r="E237" s="207">
        <f>VLOOKUP($A237,Table2[[No]:[Date Student Last Attended Program
(mm/dd/yyyy)]],17,FALSE)</f>
        <v>0</v>
      </c>
      <c r="F237" s="207">
        <f>VLOOKUP($A237,Table2[[No]:[Date Student Last Attended Program
(mm/dd/yyyy)]],18,FALSE)</f>
        <v>0</v>
      </c>
      <c r="G237" s="209">
        <f>VLOOKUP($A237,Table2[[#All],[No]:[Which Group Does Student Participate In?
(optional)]],23,FALSE)</f>
        <v>0</v>
      </c>
      <c r="H237" s="29"/>
      <c r="I237" s="29"/>
      <c r="J237" s="29"/>
      <c r="K237" s="29"/>
      <c r="L237" s="29"/>
      <c r="M237" s="29"/>
      <c r="N237" s="29"/>
      <c r="O237" s="29"/>
      <c r="P237" s="29"/>
      <c r="Q237" s="29"/>
      <c r="R237" s="29"/>
      <c r="S237" s="9"/>
      <c r="T237" s="9"/>
      <c r="U237" s="9"/>
      <c r="V237" s="9"/>
      <c r="W237" s="9"/>
      <c r="X237" s="9"/>
      <c r="Y237" s="9"/>
      <c r="Z237" s="9"/>
      <c r="AA237" s="9"/>
      <c r="AB237" s="9"/>
      <c r="AC237" s="9"/>
      <c r="AD237" s="9"/>
      <c r="AE237" s="9"/>
      <c r="AF237" s="9"/>
      <c r="AG237" s="9"/>
      <c r="AH237" s="9"/>
      <c r="AI237" s="9"/>
      <c r="AJ237" s="9"/>
      <c r="AK237" s="9"/>
      <c r="AL237" s="9"/>
      <c r="AM237" s="11">
        <f t="shared" si="12"/>
        <v>0</v>
      </c>
      <c r="AN237" s="11">
        <f t="shared" si="13"/>
        <v>0</v>
      </c>
      <c r="AO237" s="47" t="e">
        <f t="shared" si="14"/>
        <v>#DIV/0!</v>
      </c>
      <c r="AP237" s="11">
        <f>SUM(VLOOKUP(A237,OCT!$A$2:$AM$301,39,FALSE), VLOOKUP(A237,NOV!$A$2:$AL$301,38,FALSE), VLOOKUP(A237,DEC!$A$2:$AM$301,39,FALSE))</f>
        <v>0</v>
      </c>
      <c r="AQ237" s="11">
        <f>SUM(VLOOKUP(A237,OCT!$A$2:$AN$301,40,FALSE), VLOOKUP(A237,NOV!$A$2:$AM$301,39,FALSE), VLOOKUP(A237,DEC!$A$2:$AN$301,40,FALSE))</f>
        <v>0</v>
      </c>
      <c r="AR237" s="125" t="e">
        <f t="shared" si="15"/>
        <v>#DIV/0!</v>
      </c>
    </row>
    <row r="238" spans="1:44" x14ac:dyDescent="0.25">
      <c r="A238" s="10">
        <v>237</v>
      </c>
      <c r="B238" s="11">
        <f>VLOOKUP($A238,Table2[[No]:[Date Student Last Attended Program
(mm/dd/yyyy)]],2,FALSE)</f>
        <v>0</v>
      </c>
      <c r="C238" s="11">
        <f>VLOOKUP($A238,Table2[[No]:[Date Student Last Attended Program
(mm/dd/yyyy)]],4,FALSE)</f>
        <v>0</v>
      </c>
      <c r="D238" s="11">
        <f>VLOOKUP($A238,Table2[[No]:[Date Student Last Attended Program
(mm/dd/yyyy)]],14,FALSE)</f>
        <v>0</v>
      </c>
      <c r="E238" s="207">
        <f>VLOOKUP($A238,Table2[[No]:[Date Student Last Attended Program
(mm/dd/yyyy)]],17,FALSE)</f>
        <v>0</v>
      </c>
      <c r="F238" s="207">
        <f>VLOOKUP($A238,Table2[[No]:[Date Student Last Attended Program
(mm/dd/yyyy)]],18,FALSE)</f>
        <v>0</v>
      </c>
      <c r="G238" s="209">
        <f>VLOOKUP($A238,Table2[[#All],[No]:[Which Group Does Student Participate In?
(optional)]],23,FALSE)</f>
        <v>0</v>
      </c>
      <c r="H238" s="29"/>
      <c r="I238" s="29"/>
      <c r="J238" s="29"/>
      <c r="K238" s="29"/>
      <c r="L238" s="29"/>
      <c r="M238" s="29"/>
      <c r="N238" s="29"/>
      <c r="O238" s="29"/>
      <c r="P238" s="29"/>
      <c r="Q238" s="29"/>
      <c r="R238" s="29"/>
      <c r="S238" s="9"/>
      <c r="T238" s="9"/>
      <c r="U238" s="9"/>
      <c r="V238" s="9"/>
      <c r="W238" s="9"/>
      <c r="X238" s="9"/>
      <c r="Y238" s="9"/>
      <c r="Z238" s="9"/>
      <c r="AA238" s="9"/>
      <c r="AB238" s="9"/>
      <c r="AC238" s="9"/>
      <c r="AD238" s="9"/>
      <c r="AE238" s="9"/>
      <c r="AF238" s="9"/>
      <c r="AG238" s="9"/>
      <c r="AH238" s="9"/>
      <c r="AI238" s="9"/>
      <c r="AJ238" s="9"/>
      <c r="AK238" s="9"/>
      <c r="AL238" s="9"/>
      <c r="AM238" s="11">
        <f t="shared" si="12"/>
        <v>0</v>
      </c>
      <c r="AN238" s="11">
        <f t="shared" si="13"/>
        <v>0</v>
      </c>
      <c r="AO238" s="47" t="e">
        <f t="shared" si="14"/>
        <v>#DIV/0!</v>
      </c>
      <c r="AP238" s="11">
        <f>SUM(VLOOKUP(A238,OCT!$A$2:$AM$301,39,FALSE), VLOOKUP(A238,NOV!$A$2:$AL$301,38,FALSE), VLOOKUP(A238,DEC!$A$2:$AM$301,39,FALSE))</f>
        <v>0</v>
      </c>
      <c r="AQ238" s="11">
        <f>SUM(VLOOKUP(A238,OCT!$A$2:$AN$301,40,FALSE), VLOOKUP(A238,NOV!$A$2:$AM$301,39,FALSE), VLOOKUP(A238,DEC!$A$2:$AN$301,40,FALSE))</f>
        <v>0</v>
      </c>
      <c r="AR238" s="125" t="e">
        <f t="shared" si="15"/>
        <v>#DIV/0!</v>
      </c>
    </row>
    <row r="239" spans="1:44" x14ac:dyDescent="0.25">
      <c r="A239" s="10">
        <v>238</v>
      </c>
      <c r="B239" s="11">
        <f>VLOOKUP($A239,Table2[[No]:[Date Student Last Attended Program
(mm/dd/yyyy)]],2,FALSE)</f>
        <v>0</v>
      </c>
      <c r="C239" s="11">
        <f>VLOOKUP($A239,Table2[[No]:[Date Student Last Attended Program
(mm/dd/yyyy)]],4,FALSE)</f>
        <v>0</v>
      </c>
      <c r="D239" s="11">
        <f>VLOOKUP($A239,Table2[[No]:[Date Student Last Attended Program
(mm/dd/yyyy)]],14,FALSE)</f>
        <v>0</v>
      </c>
      <c r="E239" s="207">
        <f>VLOOKUP($A239,Table2[[No]:[Date Student Last Attended Program
(mm/dd/yyyy)]],17,FALSE)</f>
        <v>0</v>
      </c>
      <c r="F239" s="207">
        <f>VLOOKUP($A239,Table2[[No]:[Date Student Last Attended Program
(mm/dd/yyyy)]],18,FALSE)</f>
        <v>0</v>
      </c>
      <c r="G239" s="209">
        <f>VLOOKUP($A239,Table2[[#All],[No]:[Which Group Does Student Participate In?
(optional)]],23,FALSE)</f>
        <v>0</v>
      </c>
      <c r="H239" s="29"/>
      <c r="I239" s="29"/>
      <c r="J239" s="29"/>
      <c r="K239" s="29"/>
      <c r="L239" s="29"/>
      <c r="M239" s="29"/>
      <c r="N239" s="29"/>
      <c r="O239" s="29"/>
      <c r="P239" s="29"/>
      <c r="Q239" s="29"/>
      <c r="R239" s="29"/>
      <c r="S239" s="9"/>
      <c r="T239" s="9"/>
      <c r="U239" s="9"/>
      <c r="V239" s="9"/>
      <c r="W239" s="9"/>
      <c r="X239" s="9"/>
      <c r="Y239" s="9"/>
      <c r="Z239" s="9"/>
      <c r="AA239" s="9"/>
      <c r="AB239" s="9"/>
      <c r="AC239" s="9"/>
      <c r="AD239" s="9"/>
      <c r="AE239" s="9"/>
      <c r="AF239" s="9"/>
      <c r="AG239" s="9"/>
      <c r="AH239" s="9"/>
      <c r="AI239" s="9"/>
      <c r="AJ239" s="9"/>
      <c r="AK239" s="9"/>
      <c r="AL239" s="9"/>
      <c r="AM239" s="11">
        <f t="shared" si="12"/>
        <v>0</v>
      </c>
      <c r="AN239" s="11">
        <f t="shared" si="13"/>
        <v>0</v>
      </c>
      <c r="AO239" s="47" t="e">
        <f t="shared" si="14"/>
        <v>#DIV/0!</v>
      </c>
      <c r="AP239" s="11">
        <f>SUM(VLOOKUP(A239,OCT!$A$2:$AM$301,39,FALSE), VLOOKUP(A239,NOV!$A$2:$AL$301,38,FALSE), VLOOKUP(A239,DEC!$A$2:$AM$301,39,FALSE))</f>
        <v>0</v>
      </c>
      <c r="AQ239" s="11">
        <f>SUM(VLOOKUP(A239,OCT!$A$2:$AN$301,40,FALSE), VLOOKUP(A239,NOV!$A$2:$AM$301,39,FALSE), VLOOKUP(A239,DEC!$A$2:$AN$301,40,FALSE))</f>
        <v>0</v>
      </c>
      <c r="AR239" s="125" t="e">
        <f t="shared" si="15"/>
        <v>#DIV/0!</v>
      </c>
    </row>
    <row r="240" spans="1:44" x14ac:dyDescent="0.25">
      <c r="A240" s="10">
        <v>239</v>
      </c>
      <c r="B240" s="11">
        <f>VLOOKUP($A240,Table2[[No]:[Date Student Last Attended Program
(mm/dd/yyyy)]],2,FALSE)</f>
        <v>0</v>
      </c>
      <c r="C240" s="11">
        <f>VLOOKUP($A240,Table2[[No]:[Date Student Last Attended Program
(mm/dd/yyyy)]],4,FALSE)</f>
        <v>0</v>
      </c>
      <c r="D240" s="11">
        <f>VLOOKUP($A240,Table2[[No]:[Date Student Last Attended Program
(mm/dd/yyyy)]],14,FALSE)</f>
        <v>0</v>
      </c>
      <c r="E240" s="207">
        <f>VLOOKUP($A240,Table2[[No]:[Date Student Last Attended Program
(mm/dd/yyyy)]],17,FALSE)</f>
        <v>0</v>
      </c>
      <c r="F240" s="207">
        <f>VLOOKUP($A240,Table2[[No]:[Date Student Last Attended Program
(mm/dd/yyyy)]],18,FALSE)</f>
        <v>0</v>
      </c>
      <c r="G240" s="209">
        <f>VLOOKUP($A240,Table2[[#All],[No]:[Which Group Does Student Participate In?
(optional)]],23,FALSE)</f>
        <v>0</v>
      </c>
      <c r="H240" s="29"/>
      <c r="I240" s="29"/>
      <c r="J240" s="29"/>
      <c r="K240" s="29"/>
      <c r="L240" s="29"/>
      <c r="M240" s="29"/>
      <c r="N240" s="29"/>
      <c r="O240" s="29"/>
      <c r="P240" s="29"/>
      <c r="Q240" s="29"/>
      <c r="R240" s="29"/>
      <c r="S240" s="9"/>
      <c r="T240" s="9"/>
      <c r="U240" s="9"/>
      <c r="V240" s="9"/>
      <c r="W240" s="9"/>
      <c r="X240" s="9"/>
      <c r="Y240" s="9"/>
      <c r="Z240" s="9"/>
      <c r="AA240" s="9"/>
      <c r="AB240" s="9"/>
      <c r="AC240" s="9"/>
      <c r="AD240" s="9"/>
      <c r="AE240" s="9"/>
      <c r="AF240" s="9"/>
      <c r="AG240" s="9"/>
      <c r="AH240" s="9"/>
      <c r="AI240" s="9"/>
      <c r="AJ240" s="9"/>
      <c r="AK240" s="9"/>
      <c r="AL240" s="9"/>
      <c r="AM240" s="11">
        <f t="shared" si="12"/>
        <v>0</v>
      </c>
      <c r="AN240" s="11">
        <f t="shared" si="13"/>
        <v>0</v>
      </c>
      <c r="AO240" s="47" t="e">
        <f t="shared" si="14"/>
        <v>#DIV/0!</v>
      </c>
      <c r="AP240" s="11">
        <f>SUM(VLOOKUP(A240,OCT!$A$2:$AM$301,39,FALSE), VLOOKUP(A240,NOV!$A$2:$AL$301,38,FALSE), VLOOKUP(A240,DEC!$A$2:$AM$301,39,FALSE))</f>
        <v>0</v>
      </c>
      <c r="AQ240" s="11">
        <f>SUM(VLOOKUP(A240,OCT!$A$2:$AN$301,40,FALSE), VLOOKUP(A240,NOV!$A$2:$AM$301,39,FALSE), VLOOKUP(A240,DEC!$A$2:$AN$301,40,FALSE))</f>
        <v>0</v>
      </c>
      <c r="AR240" s="125" t="e">
        <f t="shared" si="15"/>
        <v>#DIV/0!</v>
      </c>
    </row>
    <row r="241" spans="1:44" x14ac:dyDescent="0.25">
      <c r="A241" s="10">
        <v>240</v>
      </c>
      <c r="B241" s="11">
        <f>VLOOKUP($A241,Table2[[No]:[Date Student Last Attended Program
(mm/dd/yyyy)]],2,FALSE)</f>
        <v>0</v>
      </c>
      <c r="C241" s="11">
        <f>VLOOKUP($A241,Table2[[No]:[Date Student Last Attended Program
(mm/dd/yyyy)]],4,FALSE)</f>
        <v>0</v>
      </c>
      <c r="D241" s="11">
        <f>VLOOKUP($A241,Table2[[No]:[Date Student Last Attended Program
(mm/dd/yyyy)]],14,FALSE)</f>
        <v>0</v>
      </c>
      <c r="E241" s="207">
        <f>VLOOKUP($A241,Table2[[No]:[Date Student Last Attended Program
(mm/dd/yyyy)]],17,FALSE)</f>
        <v>0</v>
      </c>
      <c r="F241" s="207">
        <f>VLOOKUP($A241,Table2[[No]:[Date Student Last Attended Program
(mm/dd/yyyy)]],18,FALSE)</f>
        <v>0</v>
      </c>
      <c r="G241" s="209">
        <f>VLOOKUP($A241,Table2[[#All],[No]:[Which Group Does Student Participate In?
(optional)]],23,FALSE)</f>
        <v>0</v>
      </c>
      <c r="H241" s="29"/>
      <c r="I241" s="29"/>
      <c r="J241" s="29"/>
      <c r="K241" s="29"/>
      <c r="L241" s="29"/>
      <c r="M241" s="29"/>
      <c r="N241" s="29"/>
      <c r="O241" s="29"/>
      <c r="P241" s="29"/>
      <c r="Q241" s="29"/>
      <c r="R241" s="29"/>
      <c r="S241" s="9"/>
      <c r="T241" s="9"/>
      <c r="U241" s="9"/>
      <c r="V241" s="9"/>
      <c r="W241" s="9"/>
      <c r="X241" s="9"/>
      <c r="Y241" s="9"/>
      <c r="Z241" s="9"/>
      <c r="AA241" s="9"/>
      <c r="AB241" s="9"/>
      <c r="AC241" s="9"/>
      <c r="AD241" s="9"/>
      <c r="AE241" s="9"/>
      <c r="AF241" s="9"/>
      <c r="AG241" s="9"/>
      <c r="AH241" s="9"/>
      <c r="AI241" s="9"/>
      <c r="AJ241" s="9"/>
      <c r="AK241" s="9"/>
      <c r="AL241" s="9"/>
      <c r="AM241" s="11">
        <f t="shared" si="12"/>
        <v>0</v>
      </c>
      <c r="AN241" s="11">
        <f t="shared" si="13"/>
        <v>0</v>
      </c>
      <c r="AO241" s="47" t="e">
        <f t="shared" si="14"/>
        <v>#DIV/0!</v>
      </c>
      <c r="AP241" s="11">
        <f>SUM(VLOOKUP(A241,OCT!$A$2:$AM$301,39,FALSE), VLOOKUP(A241,NOV!$A$2:$AL$301,38,FALSE), VLOOKUP(A241,DEC!$A$2:$AM$301,39,FALSE))</f>
        <v>0</v>
      </c>
      <c r="AQ241" s="11">
        <f>SUM(VLOOKUP(A241,OCT!$A$2:$AN$301,40,FALSE), VLOOKUP(A241,NOV!$A$2:$AM$301,39,FALSE), VLOOKUP(A241,DEC!$A$2:$AN$301,40,FALSE))</f>
        <v>0</v>
      </c>
      <c r="AR241" s="125" t="e">
        <f t="shared" si="15"/>
        <v>#DIV/0!</v>
      </c>
    </row>
    <row r="242" spans="1:44" x14ac:dyDescent="0.25">
      <c r="A242" s="10">
        <v>241</v>
      </c>
      <c r="B242" s="11">
        <f>VLOOKUP($A242,Table2[[No]:[Date Student Last Attended Program
(mm/dd/yyyy)]],2,FALSE)</f>
        <v>0</v>
      </c>
      <c r="C242" s="11">
        <f>VLOOKUP($A242,Table2[[No]:[Date Student Last Attended Program
(mm/dd/yyyy)]],4,FALSE)</f>
        <v>0</v>
      </c>
      <c r="D242" s="11">
        <f>VLOOKUP($A242,Table2[[No]:[Date Student Last Attended Program
(mm/dd/yyyy)]],14,FALSE)</f>
        <v>0</v>
      </c>
      <c r="E242" s="207">
        <f>VLOOKUP($A242,Table2[[No]:[Date Student Last Attended Program
(mm/dd/yyyy)]],17,FALSE)</f>
        <v>0</v>
      </c>
      <c r="F242" s="207">
        <f>VLOOKUP($A242,Table2[[No]:[Date Student Last Attended Program
(mm/dd/yyyy)]],18,FALSE)</f>
        <v>0</v>
      </c>
      <c r="G242" s="209">
        <f>VLOOKUP($A242,Table2[[#All],[No]:[Which Group Does Student Participate In?
(optional)]],23,FALSE)</f>
        <v>0</v>
      </c>
      <c r="H242" s="29"/>
      <c r="I242" s="29"/>
      <c r="J242" s="29"/>
      <c r="K242" s="29"/>
      <c r="L242" s="29"/>
      <c r="M242" s="29"/>
      <c r="N242" s="29"/>
      <c r="O242" s="29"/>
      <c r="P242" s="29"/>
      <c r="Q242" s="29"/>
      <c r="R242" s="29"/>
      <c r="S242" s="9"/>
      <c r="T242" s="9"/>
      <c r="U242" s="9"/>
      <c r="V242" s="9"/>
      <c r="W242" s="9"/>
      <c r="X242" s="9"/>
      <c r="Y242" s="9"/>
      <c r="Z242" s="9"/>
      <c r="AA242" s="9"/>
      <c r="AB242" s="9"/>
      <c r="AC242" s="9"/>
      <c r="AD242" s="9"/>
      <c r="AE242" s="9"/>
      <c r="AF242" s="9"/>
      <c r="AG242" s="9"/>
      <c r="AH242" s="9"/>
      <c r="AI242" s="9"/>
      <c r="AJ242" s="9"/>
      <c r="AK242" s="9"/>
      <c r="AL242" s="9"/>
      <c r="AM242" s="11">
        <f t="shared" si="12"/>
        <v>0</v>
      </c>
      <c r="AN242" s="11">
        <f t="shared" si="13"/>
        <v>0</v>
      </c>
      <c r="AO242" s="47" t="e">
        <f t="shared" si="14"/>
        <v>#DIV/0!</v>
      </c>
      <c r="AP242" s="11">
        <f>SUM(VLOOKUP(A242,OCT!$A$2:$AM$301,39,FALSE), VLOOKUP(A242,NOV!$A$2:$AL$301,38,FALSE), VLOOKUP(A242,DEC!$A$2:$AM$301,39,FALSE))</f>
        <v>0</v>
      </c>
      <c r="AQ242" s="11">
        <f>SUM(VLOOKUP(A242,OCT!$A$2:$AN$301,40,FALSE), VLOOKUP(A242,NOV!$A$2:$AM$301,39,FALSE), VLOOKUP(A242,DEC!$A$2:$AN$301,40,FALSE))</f>
        <v>0</v>
      </c>
      <c r="AR242" s="125" t="e">
        <f t="shared" si="15"/>
        <v>#DIV/0!</v>
      </c>
    </row>
    <row r="243" spans="1:44" x14ac:dyDescent="0.25">
      <c r="A243" s="10">
        <v>242</v>
      </c>
      <c r="B243" s="11">
        <f>VLOOKUP($A243,Table2[[No]:[Date Student Last Attended Program
(mm/dd/yyyy)]],2,FALSE)</f>
        <v>0</v>
      </c>
      <c r="C243" s="11">
        <f>VLOOKUP($A243,Table2[[No]:[Date Student Last Attended Program
(mm/dd/yyyy)]],4,FALSE)</f>
        <v>0</v>
      </c>
      <c r="D243" s="11">
        <f>VLOOKUP($A243,Table2[[No]:[Date Student Last Attended Program
(mm/dd/yyyy)]],14,FALSE)</f>
        <v>0</v>
      </c>
      <c r="E243" s="207">
        <f>VLOOKUP($A243,Table2[[No]:[Date Student Last Attended Program
(mm/dd/yyyy)]],17,FALSE)</f>
        <v>0</v>
      </c>
      <c r="F243" s="207">
        <f>VLOOKUP($A243,Table2[[No]:[Date Student Last Attended Program
(mm/dd/yyyy)]],18,FALSE)</f>
        <v>0</v>
      </c>
      <c r="G243" s="209">
        <f>VLOOKUP($A243,Table2[[#All],[No]:[Which Group Does Student Participate In?
(optional)]],23,FALSE)</f>
        <v>0</v>
      </c>
      <c r="H243" s="29"/>
      <c r="I243" s="29"/>
      <c r="J243" s="29"/>
      <c r="K243" s="29"/>
      <c r="L243" s="29"/>
      <c r="M243" s="29"/>
      <c r="N243" s="29"/>
      <c r="O243" s="29"/>
      <c r="P243" s="29"/>
      <c r="Q243" s="29"/>
      <c r="R243" s="29"/>
      <c r="S243" s="9"/>
      <c r="T243" s="9"/>
      <c r="U243" s="9"/>
      <c r="V243" s="9"/>
      <c r="W243" s="9"/>
      <c r="X243" s="9"/>
      <c r="Y243" s="9"/>
      <c r="Z243" s="9"/>
      <c r="AA243" s="9"/>
      <c r="AB243" s="9"/>
      <c r="AC243" s="9"/>
      <c r="AD243" s="9"/>
      <c r="AE243" s="9"/>
      <c r="AF243" s="9"/>
      <c r="AG243" s="9"/>
      <c r="AH243" s="9"/>
      <c r="AI243" s="9"/>
      <c r="AJ243" s="9"/>
      <c r="AK243" s="9"/>
      <c r="AL243" s="9"/>
      <c r="AM243" s="11">
        <f t="shared" si="12"/>
        <v>0</v>
      </c>
      <c r="AN243" s="11">
        <f t="shared" si="13"/>
        <v>0</v>
      </c>
      <c r="AO243" s="47" t="e">
        <f t="shared" si="14"/>
        <v>#DIV/0!</v>
      </c>
      <c r="AP243" s="11">
        <f>SUM(VLOOKUP(A243,OCT!$A$2:$AM$301,39,FALSE), VLOOKUP(A243,NOV!$A$2:$AL$301,38,FALSE), VLOOKUP(A243,DEC!$A$2:$AM$301,39,FALSE))</f>
        <v>0</v>
      </c>
      <c r="AQ243" s="11">
        <f>SUM(VLOOKUP(A243,OCT!$A$2:$AN$301,40,FALSE), VLOOKUP(A243,NOV!$A$2:$AM$301,39,FALSE), VLOOKUP(A243,DEC!$A$2:$AN$301,40,FALSE))</f>
        <v>0</v>
      </c>
      <c r="AR243" s="125" t="e">
        <f t="shared" si="15"/>
        <v>#DIV/0!</v>
      </c>
    </row>
    <row r="244" spans="1:44" x14ac:dyDescent="0.25">
      <c r="A244" s="10">
        <v>243</v>
      </c>
      <c r="B244" s="11">
        <f>VLOOKUP($A244,Table2[[No]:[Date Student Last Attended Program
(mm/dd/yyyy)]],2,FALSE)</f>
        <v>0</v>
      </c>
      <c r="C244" s="11">
        <f>VLOOKUP($A244,Table2[[No]:[Date Student Last Attended Program
(mm/dd/yyyy)]],4,FALSE)</f>
        <v>0</v>
      </c>
      <c r="D244" s="11">
        <f>VLOOKUP($A244,Table2[[No]:[Date Student Last Attended Program
(mm/dd/yyyy)]],14,FALSE)</f>
        <v>0</v>
      </c>
      <c r="E244" s="207">
        <f>VLOOKUP($A244,Table2[[No]:[Date Student Last Attended Program
(mm/dd/yyyy)]],17,FALSE)</f>
        <v>0</v>
      </c>
      <c r="F244" s="207">
        <f>VLOOKUP($A244,Table2[[No]:[Date Student Last Attended Program
(mm/dd/yyyy)]],18,FALSE)</f>
        <v>0</v>
      </c>
      <c r="G244" s="209">
        <f>VLOOKUP($A244,Table2[[#All],[No]:[Which Group Does Student Participate In?
(optional)]],23,FALSE)</f>
        <v>0</v>
      </c>
      <c r="H244" s="29"/>
      <c r="I244" s="29"/>
      <c r="J244" s="29"/>
      <c r="K244" s="29"/>
      <c r="L244" s="29"/>
      <c r="M244" s="29"/>
      <c r="N244" s="29"/>
      <c r="O244" s="29"/>
      <c r="P244" s="29"/>
      <c r="Q244" s="29"/>
      <c r="R244" s="29"/>
      <c r="S244" s="9"/>
      <c r="T244" s="9"/>
      <c r="U244" s="9"/>
      <c r="V244" s="9"/>
      <c r="W244" s="9"/>
      <c r="X244" s="9"/>
      <c r="Y244" s="9"/>
      <c r="Z244" s="9"/>
      <c r="AA244" s="9"/>
      <c r="AB244" s="9"/>
      <c r="AC244" s="9"/>
      <c r="AD244" s="9"/>
      <c r="AE244" s="9"/>
      <c r="AF244" s="9"/>
      <c r="AG244" s="9"/>
      <c r="AH244" s="9"/>
      <c r="AI244" s="9"/>
      <c r="AJ244" s="9"/>
      <c r="AK244" s="9"/>
      <c r="AL244" s="9"/>
      <c r="AM244" s="11">
        <f t="shared" si="12"/>
        <v>0</v>
      </c>
      <c r="AN244" s="11">
        <f t="shared" si="13"/>
        <v>0</v>
      </c>
      <c r="AO244" s="47" t="e">
        <f t="shared" si="14"/>
        <v>#DIV/0!</v>
      </c>
      <c r="AP244" s="11">
        <f>SUM(VLOOKUP(A244,OCT!$A$2:$AM$301,39,FALSE), VLOOKUP(A244,NOV!$A$2:$AL$301,38,FALSE), VLOOKUP(A244,DEC!$A$2:$AM$301,39,FALSE))</f>
        <v>0</v>
      </c>
      <c r="AQ244" s="11">
        <f>SUM(VLOOKUP(A244,OCT!$A$2:$AN$301,40,FALSE), VLOOKUP(A244,NOV!$A$2:$AM$301,39,FALSE), VLOOKUP(A244,DEC!$A$2:$AN$301,40,FALSE))</f>
        <v>0</v>
      </c>
      <c r="AR244" s="125" t="e">
        <f t="shared" si="15"/>
        <v>#DIV/0!</v>
      </c>
    </row>
    <row r="245" spans="1:44" x14ac:dyDescent="0.25">
      <c r="A245" s="10">
        <v>244</v>
      </c>
      <c r="B245" s="11">
        <f>VLOOKUP($A245,Table2[[No]:[Date Student Last Attended Program
(mm/dd/yyyy)]],2,FALSE)</f>
        <v>0</v>
      </c>
      <c r="C245" s="11">
        <f>VLOOKUP($A245,Table2[[No]:[Date Student Last Attended Program
(mm/dd/yyyy)]],4,FALSE)</f>
        <v>0</v>
      </c>
      <c r="D245" s="11">
        <f>VLOOKUP($A245,Table2[[No]:[Date Student Last Attended Program
(mm/dd/yyyy)]],14,FALSE)</f>
        <v>0</v>
      </c>
      <c r="E245" s="207">
        <f>VLOOKUP($A245,Table2[[No]:[Date Student Last Attended Program
(mm/dd/yyyy)]],17,FALSE)</f>
        <v>0</v>
      </c>
      <c r="F245" s="207">
        <f>VLOOKUP($A245,Table2[[No]:[Date Student Last Attended Program
(mm/dd/yyyy)]],18,FALSE)</f>
        <v>0</v>
      </c>
      <c r="G245" s="209">
        <f>VLOOKUP($A245,Table2[[#All],[No]:[Which Group Does Student Participate In?
(optional)]],23,FALSE)</f>
        <v>0</v>
      </c>
      <c r="H245" s="29"/>
      <c r="I245" s="29"/>
      <c r="J245" s="29"/>
      <c r="K245" s="29"/>
      <c r="L245" s="29"/>
      <c r="M245" s="29"/>
      <c r="N245" s="29"/>
      <c r="O245" s="29"/>
      <c r="P245" s="29"/>
      <c r="Q245" s="29"/>
      <c r="R245" s="29"/>
      <c r="S245" s="9"/>
      <c r="T245" s="9"/>
      <c r="U245" s="9"/>
      <c r="V245" s="9"/>
      <c r="W245" s="9"/>
      <c r="X245" s="9"/>
      <c r="Y245" s="9"/>
      <c r="Z245" s="9"/>
      <c r="AA245" s="9"/>
      <c r="AB245" s="9"/>
      <c r="AC245" s="9"/>
      <c r="AD245" s="9"/>
      <c r="AE245" s="9"/>
      <c r="AF245" s="9"/>
      <c r="AG245" s="9"/>
      <c r="AH245" s="9"/>
      <c r="AI245" s="9"/>
      <c r="AJ245" s="9"/>
      <c r="AK245" s="9"/>
      <c r="AL245" s="9"/>
      <c r="AM245" s="11">
        <f t="shared" si="12"/>
        <v>0</v>
      </c>
      <c r="AN245" s="11">
        <f t="shared" si="13"/>
        <v>0</v>
      </c>
      <c r="AO245" s="47" t="e">
        <f t="shared" si="14"/>
        <v>#DIV/0!</v>
      </c>
      <c r="AP245" s="11">
        <f>SUM(VLOOKUP(A245,OCT!$A$2:$AM$301,39,FALSE), VLOOKUP(A245,NOV!$A$2:$AL$301,38,FALSE), VLOOKUP(A245,DEC!$A$2:$AM$301,39,FALSE))</f>
        <v>0</v>
      </c>
      <c r="AQ245" s="11">
        <f>SUM(VLOOKUP(A245,OCT!$A$2:$AN$301,40,FALSE), VLOOKUP(A245,NOV!$A$2:$AM$301,39,FALSE), VLOOKUP(A245,DEC!$A$2:$AN$301,40,FALSE))</f>
        <v>0</v>
      </c>
      <c r="AR245" s="125" t="e">
        <f t="shared" si="15"/>
        <v>#DIV/0!</v>
      </c>
    </row>
    <row r="246" spans="1:44" x14ac:dyDescent="0.25">
      <c r="A246" s="10">
        <v>245</v>
      </c>
      <c r="B246" s="11">
        <f>VLOOKUP($A246,Table2[[No]:[Date Student Last Attended Program
(mm/dd/yyyy)]],2,FALSE)</f>
        <v>0</v>
      </c>
      <c r="C246" s="11">
        <f>VLOOKUP($A246,Table2[[No]:[Date Student Last Attended Program
(mm/dd/yyyy)]],4,FALSE)</f>
        <v>0</v>
      </c>
      <c r="D246" s="11">
        <f>VLOOKUP($A246,Table2[[No]:[Date Student Last Attended Program
(mm/dd/yyyy)]],14,FALSE)</f>
        <v>0</v>
      </c>
      <c r="E246" s="207">
        <f>VLOOKUP($A246,Table2[[No]:[Date Student Last Attended Program
(mm/dd/yyyy)]],17,FALSE)</f>
        <v>0</v>
      </c>
      <c r="F246" s="207">
        <f>VLOOKUP($A246,Table2[[No]:[Date Student Last Attended Program
(mm/dd/yyyy)]],18,FALSE)</f>
        <v>0</v>
      </c>
      <c r="G246" s="209">
        <f>VLOOKUP($A246,Table2[[#All],[No]:[Which Group Does Student Participate In?
(optional)]],23,FALSE)</f>
        <v>0</v>
      </c>
      <c r="H246" s="29"/>
      <c r="I246" s="29"/>
      <c r="J246" s="29"/>
      <c r="K246" s="29"/>
      <c r="L246" s="29"/>
      <c r="M246" s="29"/>
      <c r="N246" s="29"/>
      <c r="O246" s="29"/>
      <c r="P246" s="29"/>
      <c r="Q246" s="29"/>
      <c r="R246" s="29"/>
      <c r="S246" s="9"/>
      <c r="T246" s="9"/>
      <c r="U246" s="9"/>
      <c r="V246" s="9"/>
      <c r="W246" s="9"/>
      <c r="X246" s="9"/>
      <c r="Y246" s="9"/>
      <c r="Z246" s="9"/>
      <c r="AA246" s="9"/>
      <c r="AB246" s="9"/>
      <c r="AC246" s="9"/>
      <c r="AD246" s="9"/>
      <c r="AE246" s="9"/>
      <c r="AF246" s="9"/>
      <c r="AG246" s="9"/>
      <c r="AH246" s="9"/>
      <c r="AI246" s="9"/>
      <c r="AJ246" s="9"/>
      <c r="AK246" s="9"/>
      <c r="AL246" s="9"/>
      <c r="AM246" s="11">
        <f t="shared" si="12"/>
        <v>0</v>
      </c>
      <c r="AN246" s="11">
        <f t="shared" si="13"/>
        <v>0</v>
      </c>
      <c r="AO246" s="47" t="e">
        <f t="shared" si="14"/>
        <v>#DIV/0!</v>
      </c>
      <c r="AP246" s="11">
        <f>SUM(VLOOKUP(A246,OCT!$A$2:$AM$301,39,FALSE), VLOOKUP(A246,NOV!$A$2:$AL$301,38,FALSE), VLOOKUP(A246,DEC!$A$2:$AM$301,39,FALSE))</f>
        <v>0</v>
      </c>
      <c r="AQ246" s="11">
        <f>SUM(VLOOKUP(A246,OCT!$A$2:$AN$301,40,FALSE), VLOOKUP(A246,NOV!$A$2:$AM$301,39,FALSE), VLOOKUP(A246,DEC!$A$2:$AN$301,40,FALSE))</f>
        <v>0</v>
      </c>
      <c r="AR246" s="125" t="e">
        <f t="shared" si="15"/>
        <v>#DIV/0!</v>
      </c>
    </row>
    <row r="247" spans="1:44" x14ac:dyDescent="0.25">
      <c r="A247" s="10">
        <v>246</v>
      </c>
      <c r="B247" s="11">
        <f>VLOOKUP($A247,Table2[[No]:[Date Student Last Attended Program
(mm/dd/yyyy)]],2,FALSE)</f>
        <v>0</v>
      </c>
      <c r="C247" s="11">
        <f>VLOOKUP($A247,Table2[[No]:[Date Student Last Attended Program
(mm/dd/yyyy)]],4,FALSE)</f>
        <v>0</v>
      </c>
      <c r="D247" s="11">
        <f>VLOOKUP($A247,Table2[[No]:[Date Student Last Attended Program
(mm/dd/yyyy)]],14,FALSE)</f>
        <v>0</v>
      </c>
      <c r="E247" s="207">
        <f>VLOOKUP($A247,Table2[[No]:[Date Student Last Attended Program
(mm/dd/yyyy)]],17,FALSE)</f>
        <v>0</v>
      </c>
      <c r="F247" s="207">
        <f>VLOOKUP($A247,Table2[[No]:[Date Student Last Attended Program
(mm/dd/yyyy)]],18,FALSE)</f>
        <v>0</v>
      </c>
      <c r="G247" s="209">
        <f>VLOOKUP($A247,Table2[[#All],[No]:[Which Group Does Student Participate In?
(optional)]],23,FALSE)</f>
        <v>0</v>
      </c>
      <c r="H247" s="29"/>
      <c r="I247" s="29"/>
      <c r="J247" s="29"/>
      <c r="K247" s="29"/>
      <c r="L247" s="29"/>
      <c r="M247" s="29"/>
      <c r="N247" s="29"/>
      <c r="O247" s="29"/>
      <c r="P247" s="29"/>
      <c r="Q247" s="29"/>
      <c r="R247" s="29"/>
      <c r="S247" s="9"/>
      <c r="T247" s="9"/>
      <c r="U247" s="9"/>
      <c r="V247" s="9"/>
      <c r="W247" s="9"/>
      <c r="X247" s="9"/>
      <c r="Y247" s="9"/>
      <c r="Z247" s="9"/>
      <c r="AA247" s="9"/>
      <c r="AB247" s="9"/>
      <c r="AC247" s="9"/>
      <c r="AD247" s="9"/>
      <c r="AE247" s="9"/>
      <c r="AF247" s="9"/>
      <c r="AG247" s="9"/>
      <c r="AH247" s="9"/>
      <c r="AI247" s="9"/>
      <c r="AJ247" s="9"/>
      <c r="AK247" s="9"/>
      <c r="AL247" s="9"/>
      <c r="AM247" s="11">
        <f t="shared" si="12"/>
        <v>0</v>
      </c>
      <c r="AN247" s="11">
        <f t="shared" si="13"/>
        <v>0</v>
      </c>
      <c r="AO247" s="47" t="e">
        <f t="shared" si="14"/>
        <v>#DIV/0!</v>
      </c>
      <c r="AP247" s="11">
        <f>SUM(VLOOKUP(A247,OCT!$A$2:$AM$301,39,FALSE), VLOOKUP(A247,NOV!$A$2:$AL$301,38,FALSE), VLOOKUP(A247,DEC!$A$2:$AM$301,39,FALSE))</f>
        <v>0</v>
      </c>
      <c r="AQ247" s="11">
        <f>SUM(VLOOKUP(A247,OCT!$A$2:$AN$301,40,FALSE), VLOOKUP(A247,NOV!$A$2:$AM$301,39,FALSE), VLOOKUP(A247,DEC!$A$2:$AN$301,40,FALSE))</f>
        <v>0</v>
      </c>
      <c r="AR247" s="125" t="e">
        <f t="shared" si="15"/>
        <v>#DIV/0!</v>
      </c>
    </row>
    <row r="248" spans="1:44" x14ac:dyDescent="0.25">
      <c r="A248" s="10">
        <v>247</v>
      </c>
      <c r="B248" s="11">
        <f>VLOOKUP($A248,Table2[[No]:[Date Student Last Attended Program
(mm/dd/yyyy)]],2,FALSE)</f>
        <v>0</v>
      </c>
      <c r="C248" s="11">
        <f>VLOOKUP($A248,Table2[[No]:[Date Student Last Attended Program
(mm/dd/yyyy)]],4,FALSE)</f>
        <v>0</v>
      </c>
      <c r="D248" s="11">
        <f>VLOOKUP($A248,Table2[[No]:[Date Student Last Attended Program
(mm/dd/yyyy)]],14,FALSE)</f>
        <v>0</v>
      </c>
      <c r="E248" s="207">
        <f>VLOOKUP($A248,Table2[[No]:[Date Student Last Attended Program
(mm/dd/yyyy)]],17,FALSE)</f>
        <v>0</v>
      </c>
      <c r="F248" s="207">
        <f>VLOOKUP($A248,Table2[[No]:[Date Student Last Attended Program
(mm/dd/yyyy)]],18,FALSE)</f>
        <v>0</v>
      </c>
      <c r="G248" s="209">
        <f>VLOOKUP($A248,Table2[[#All],[No]:[Which Group Does Student Participate In?
(optional)]],23,FALSE)</f>
        <v>0</v>
      </c>
      <c r="H248" s="29"/>
      <c r="I248" s="29"/>
      <c r="J248" s="29"/>
      <c r="K248" s="29"/>
      <c r="L248" s="29"/>
      <c r="M248" s="29"/>
      <c r="N248" s="29"/>
      <c r="O248" s="29"/>
      <c r="P248" s="29"/>
      <c r="Q248" s="29"/>
      <c r="R248" s="29"/>
      <c r="S248" s="9"/>
      <c r="T248" s="9"/>
      <c r="U248" s="9"/>
      <c r="V248" s="9"/>
      <c r="W248" s="9"/>
      <c r="X248" s="9"/>
      <c r="Y248" s="9"/>
      <c r="Z248" s="9"/>
      <c r="AA248" s="9"/>
      <c r="AB248" s="9"/>
      <c r="AC248" s="9"/>
      <c r="AD248" s="9"/>
      <c r="AE248" s="9"/>
      <c r="AF248" s="9"/>
      <c r="AG248" s="9"/>
      <c r="AH248" s="9"/>
      <c r="AI248" s="9"/>
      <c r="AJ248" s="9"/>
      <c r="AK248" s="9"/>
      <c r="AL248" s="9"/>
      <c r="AM248" s="11">
        <f t="shared" si="12"/>
        <v>0</v>
      </c>
      <c r="AN248" s="11">
        <f t="shared" si="13"/>
        <v>0</v>
      </c>
      <c r="AO248" s="47" t="e">
        <f t="shared" si="14"/>
        <v>#DIV/0!</v>
      </c>
      <c r="AP248" s="11">
        <f>SUM(VLOOKUP(A248,OCT!$A$2:$AM$301,39,FALSE), VLOOKUP(A248,NOV!$A$2:$AL$301,38,FALSE), VLOOKUP(A248,DEC!$A$2:$AM$301,39,FALSE))</f>
        <v>0</v>
      </c>
      <c r="AQ248" s="11">
        <f>SUM(VLOOKUP(A248,OCT!$A$2:$AN$301,40,FALSE), VLOOKUP(A248,NOV!$A$2:$AM$301,39,FALSE), VLOOKUP(A248,DEC!$A$2:$AN$301,40,FALSE))</f>
        <v>0</v>
      </c>
      <c r="AR248" s="125" t="e">
        <f t="shared" si="15"/>
        <v>#DIV/0!</v>
      </c>
    </row>
    <row r="249" spans="1:44" x14ac:dyDescent="0.25">
      <c r="A249" s="10">
        <v>248</v>
      </c>
      <c r="B249" s="11">
        <f>VLOOKUP($A249,Table2[[No]:[Date Student Last Attended Program
(mm/dd/yyyy)]],2,FALSE)</f>
        <v>0</v>
      </c>
      <c r="C249" s="11">
        <f>VLOOKUP($A249,Table2[[No]:[Date Student Last Attended Program
(mm/dd/yyyy)]],4,FALSE)</f>
        <v>0</v>
      </c>
      <c r="D249" s="11">
        <f>VLOOKUP($A249,Table2[[No]:[Date Student Last Attended Program
(mm/dd/yyyy)]],14,FALSE)</f>
        <v>0</v>
      </c>
      <c r="E249" s="207">
        <f>VLOOKUP($A249,Table2[[No]:[Date Student Last Attended Program
(mm/dd/yyyy)]],17,FALSE)</f>
        <v>0</v>
      </c>
      <c r="F249" s="207">
        <f>VLOOKUP($A249,Table2[[No]:[Date Student Last Attended Program
(mm/dd/yyyy)]],18,FALSE)</f>
        <v>0</v>
      </c>
      <c r="G249" s="209">
        <f>VLOOKUP($A249,Table2[[#All],[No]:[Which Group Does Student Participate In?
(optional)]],23,FALSE)</f>
        <v>0</v>
      </c>
      <c r="H249" s="29"/>
      <c r="I249" s="29"/>
      <c r="J249" s="29"/>
      <c r="K249" s="29"/>
      <c r="L249" s="29"/>
      <c r="M249" s="29"/>
      <c r="N249" s="29"/>
      <c r="O249" s="29"/>
      <c r="P249" s="29"/>
      <c r="Q249" s="29"/>
      <c r="R249" s="29"/>
      <c r="S249" s="9"/>
      <c r="T249" s="9"/>
      <c r="U249" s="9"/>
      <c r="V249" s="9"/>
      <c r="W249" s="9"/>
      <c r="X249" s="9"/>
      <c r="Y249" s="9"/>
      <c r="Z249" s="9"/>
      <c r="AA249" s="9"/>
      <c r="AB249" s="9"/>
      <c r="AC249" s="9"/>
      <c r="AD249" s="9"/>
      <c r="AE249" s="9"/>
      <c r="AF249" s="9"/>
      <c r="AG249" s="9"/>
      <c r="AH249" s="9"/>
      <c r="AI249" s="9"/>
      <c r="AJ249" s="9"/>
      <c r="AK249" s="9"/>
      <c r="AL249" s="9"/>
      <c r="AM249" s="11">
        <f t="shared" si="12"/>
        <v>0</v>
      </c>
      <c r="AN249" s="11">
        <f t="shared" si="13"/>
        <v>0</v>
      </c>
      <c r="AO249" s="47" t="e">
        <f t="shared" si="14"/>
        <v>#DIV/0!</v>
      </c>
      <c r="AP249" s="11">
        <f>SUM(VLOOKUP(A249,OCT!$A$2:$AM$301,39,FALSE), VLOOKUP(A249,NOV!$A$2:$AL$301,38,FALSE), VLOOKUP(A249,DEC!$A$2:$AM$301,39,FALSE))</f>
        <v>0</v>
      </c>
      <c r="AQ249" s="11">
        <f>SUM(VLOOKUP(A249,OCT!$A$2:$AN$301,40,FALSE), VLOOKUP(A249,NOV!$A$2:$AM$301,39,FALSE), VLOOKUP(A249,DEC!$A$2:$AN$301,40,FALSE))</f>
        <v>0</v>
      </c>
      <c r="AR249" s="125" t="e">
        <f t="shared" si="15"/>
        <v>#DIV/0!</v>
      </c>
    </row>
    <row r="250" spans="1:44" x14ac:dyDescent="0.25">
      <c r="A250" s="10">
        <v>249</v>
      </c>
      <c r="B250" s="11">
        <f>VLOOKUP($A250,Table2[[No]:[Date Student Last Attended Program
(mm/dd/yyyy)]],2,FALSE)</f>
        <v>0</v>
      </c>
      <c r="C250" s="11">
        <f>VLOOKUP($A250,Table2[[No]:[Date Student Last Attended Program
(mm/dd/yyyy)]],4,FALSE)</f>
        <v>0</v>
      </c>
      <c r="D250" s="11">
        <f>VLOOKUP($A250,Table2[[No]:[Date Student Last Attended Program
(mm/dd/yyyy)]],14,FALSE)</f>
        <v>0</v>
      </c>
      <c r="E250" s="207">
        <f>VLOOKUP($A250,Table2[[No]:[Date Student Last Attended Program
(mm/dd/yyyy)]],17,FALSE)</f>
        <v>0</v>
      </c>
      <c r="F250" s="207">
        <f>VLOOKUP($A250,Table2[[No]:[Date Student Last Attended Program
(mm/dd/yyyy)]],18,FALSE)</f>
        <v>0</v>
      </c>
      <c r="G250" s="209">
        <f>VLOOKUP($A250,Table2[[#All],[No]:[Which Group Does Student Participate In?
(optional)]],23,FALSE)</f>
        <v>0</v>
      </c>
      <c r="H250" s="29"/>
      <c r="I250" s="29"/>
      <c r="J250" s="29"/>
      <c r="K250" s="29"/>
      <c r="L250" s="29"/>
      <c r="M250" s="29"/>
      <c r="N250" s="29"/>
      <c r="O250" s="29"/>
      <c r="P250" s="29"/>
      <c r="Q250" s="29"/>
      <c r="R250" s="29"/>
      <c r="S250" s="9"/>
      <c r="T250" s="9"/>
      <c r="U250" s="9"/>
      <c r="V250" s="9"/>
      <c r="W250" s="9"/>
      <c r="X250" s="9"/>
      <c r="Y250" s="9"/>
      <c r="Z250" s="9"/>
      <c r="AA250" s="9"/>
      <c r="AB250" s="9"/>
      <c r="AC250" s="9"/>
      <c r="AD250" s="9"/>
      <c r="AE250" s="9"/>
      <c r="AF250" s="9"/>
      <c r="AG250" s="9"/>
      <c r="AH250" s="9"/>
      <c r="AI250" s="9"/>
      <c r="AJ250" s="9"/>
      <c r="AK250" s="9"/>
      <c r="AL250" s="9"/>
      <c r="AM250" s="11">
        <f t="shared" si="12"/>
        <v>0</v>
      </c>
      <c r="AN250" s="11">
        <f t="shared" si="13"/>
        <v>0</v>
      </c>
      <c r="AO250" s="47" t="e">
        <f t="shared" si="14"/>
        <v>#DIV/0!</v>
      </c>
      <c r="AP250" s="11">
        <f>SUM(VLOOKUP(A250,OCT!$A$2:$AM$301,39,FALSE), VLOOKUP(A250,NOV!$A$2:$AL$301,38,FALSE), VLOOKUP(A250,DEC!$A$2:$AM$301,39,FALSE))</f>
        <v>0</v>
      </c>
      <c r="AQ250" s="11">
        <f>SUM(VLOOKUP(A250,OCT!$A$2:$AN$301,40,FALSE), VLOOKUP(A250,NOV!$A$2:$AM$301,39,FALSE), VLOOKUP(A250,DEC!$A$2:$AN$301,40,FALSE))</f>
        <v>0</v>
      </c>
      <c r="AR250" s="125" t="e">
        <f t="shared" si="15"/>
        <v>#DIV/0!</v>
      </c>
    </row>
    <row r="251" spans="1:44" x14ac:dyDescent="0.25">
      <c r="A251" s="10">
        <v>250</v>
      </c>
      <c r="B251" s="11">
        <f>VLOOKUP($A251,Table2[[No]:[Date Student Last Attended Program
(mm/dd/yyyy)]],2,FALSE)</f>
        <v>0</v>
      </c>
      <c r="C251" s="11">
        <f>VLOOKUP($A251,Table2[[No]:[Date Student Last Attended Program
(mm/dd/yyyy)]],4,FALSE)</f>
        <v>0</v>
      </c>
      <c r="D251" s="11">
        <f>VLOOKUP($A251,Table2[[No]:[Date Student Last Attended Program
(mm/dd/yyyy)]],14,FALSE)</f>
        <v>0</v>
      </c>
      <c r="E251" s="207">
        <f>VLOOKUP($A251,Table2[[No]:[Date Student Last Attended Program
(mm/dd/yyyy)]],17,FALSE)</f>
        <v>0</v>
      </c>
      <c r="F251" s="207">
        <f>VLOOKUP($A251,Table2[[No]:[Date Student Last Attended Program
(mm/dd/yyyy)]],18,FALSE)</f>
        <v>0</v>
      </c>
      <c r="G251" s="209">
        <f>VLOOKUP($A251,Table2[[#All],[No]:[Which Group Does Student Participate In?
(optional)]],23,FALSE)</f>
        <v>0</v>
      </c>
      <c r="H251" s="29"/>
      <c r="I251" s="29"/>
      <c r="J251" s="29"/>
      <c r="K251" s="29"/>
      <c r="L251" s="29"/>
      <c r="M251" s="29"/>
      <c r="N251" s="29"/>
      <c r="O251" s="29"/>
      <c r="P251" s="29"/>
      <c r="Q251" s="29"/>
      <c r="R251" s="29"/>
      <c r="S251" s="9"/>
      <c r="T251" s="9"/>
      <c r="U251" s="9"/>
      <c r="V251" s="9"/>
      <c r="W251" s="9"/>
      <c r="X251" s="9"/>
      <c r="Y251" s="9"/>
      <c r="Z251" s="9"/>
      <c r="AA251" s="9"/>
      <c r="AB251" s="9"/>
      <c r="AC251" s="9"/>
      <c r="AD251" s="9"/>
      <c r="AE251" s="9"/>
      <c r="AF251" s="9"/>
      <c r="AG251" s="9"/>
      <c r="AH251" s="9"/>
      <c r="AI251" s="9"/>
      <c r="AJ251" s="9"/>
      <c r="AK251" s="9"/>
      <c r="AL251" s="9"/>
      <c r="AM251" s="11">
        <f t="shared" si="12"/>
        <v>0</v>
      </c>
      <c r="AN251" s="11">
        <f t="shared" si="13"/>
        <v>0</v>
      </c>
      <c r="AO251" s="47" t="e">
        <f t="shared" si="14"/>
        <v>#DIV/0!</v>
      </c>
      <c r="AP251" s="11">
        <f>SUM(VLOOKUP(A251,OCT!$A$2:$AM$301,39,FALSE), VLOOKUP(A251,NOV!$A$2:$AL$301,38,FALSE), VLOOKUP(A251,DEC!$A$2:$AM$301,39,FALSE))</f>
        <v>0</v>
      </c>
      <c r="AQ251" s="11">
        <f>SUM(VLOOKUP(A251,OCT!$A$2:$AN$301,40,FALSE), VLOOKUP(A251,NOV!$A$2:$AM$301,39,FALSE), VLOOKUP(A251,DEC!$A$2:$AN$301,40,FALSE))</f>
        <v>0</v>
      </c>
      <c r="AR251" s="125" t="e">
        <f t="shared" si="15"/>
        <v>#DIV/0!</v>
      </c>
    </row>
    <row r="252" spans="1:44" x14ac:dyDescent="0.25">
      <c r="A252" s="10">
        <v>251</v>
      </c>
      <c r="B252" s="11">
        <f>VLOOKUP($A252,Table2[[No]:[Date Student Last Attended Program
(mm/dd/yyyy)]],2,FALSE)</f>
        <v>0</v>
      </c>
      <c r="C252" s="11">
        <f>VLOOKUP($A252,Table2[[No]:[Date Student Last Attended Program
(mm/dd/yyyy)]],4,FALSE)</f>
        <v>0</v>
      </c>
      <c r="D252" s="11">
        <f>VLOOKUP($A252,Table2[[No]:[Date Student Last Attended Program
(mm/dd/yyyy)]],14,FALSE)</f>
        <v>0</v>
      </c>
      <c r="E252" s="207">
        <f>VLOOKUP($A252,Table2[[No]:[Date Student Last Attended Program
(mm/dd/yyyy)]],17,FALSE)</f>
        <v>0</v>
      </c>
      <c r="F252" s="207">
        <f>VLOOKUP($A252,Table2[[No]:[Date Student Last Attended Program
(mm/dd/yyyy)]],18,FALSE)</f>
        <v>0</v>
      </c>
      <c r="G252" s="209">
        <f>VLOOKUP($A252,Table2[[#All],[No]:[Which Group Does Student Participate In?
(optional)]],23,FALSE)</f>
        <v>0</v>
      </c>
      <c r="H252" s="29"/>
      <c r="I252" s="29"/>
      <c r="J252" s="29"/>
      <c r="K252" s="29"/>
      <c r="L252" s="29"/>
      <c r="M252" s="29"/>
      <c r="N252" s="29"/>
      <c r="O252" s="29"/>
      <c r="P252" s="29"/>
      <c r="Q252" s="29"/>
      <c r="R252" s="29"/>
      <c r="S252" s="9"/>
      <c r="T252" s="9"/>
      <c r="U252" s="9"/>
      <c r="V252" s="9"/>
      <c r="W252" s="9"/>
      <c r="X252" s="9"/>
      <c r="Y252" s="9"/>
      <c r="Z252" s="9"/>
      <c r="AA252" s="9"/>
      <c r="AB252" s="9"/>
      <c r="AC252" s="9"/>
      <c r="AD252" s="9"/>
      <c r="AE252" s="9"/>
      <c r="AF252" s="9"/>
      <c r="AG252" s="9"/>
      <c r="AH252" s="9"/>
      <c r="AI252" s="9"/>
      <c r="AJ252" s="9"/>
      <c r="AK252" s="9"/>
      <c r="AL252" s="9"/>
      <c r="AM252" s="11">
        <f t="shared" si="12"/>
        <v>0</v>
      </c>
      <c r="AN252" s="11">
        <f t="shared" si="13"/>
        <v>0</v>
      </c>
      <c r="AO252" s="47" t="e">
        <f t="shared" si="14"/>
        <v>#DIV/0!</v>
      </c>
      <c r="AP252" s="11">
        <f>SUM(VLOOKUP(A252,OCT!$A$2:$AM$301,39,FALSE), VLOOKUP(A252,NOV!$A$2:$AL$301,38,FALSE), VLOOKUP(A252,DEC!$A$2:$AM$301,39,FALSE))</f>
        <v>0</v>
      </c>
      <c r="AQ252" s="11">
        <f>SUM(VLOOKUP(A252,OCT!$A$2:$AN$301,40,FALSE), VLOOKUP(A252,NOV!$A$2:$AM$301,39,FALSE), VLOOKUP(A252,DEC!$A$2:$AN$301,40,FALSE))</f>
        <v>0</v>
      </c>
      <c r="AR252" s="125" t="e">
        <f t="shared" si="15"/>
        <v>#DIV/0!</v>
      </c>
    </row>
    <row r="253" spans="1:44" x14ac:dyDescent="0.25">
      <c r="A253" s="10">
        <v>252</v>
      </c>
      <c r="B253" s="11">
        <f>VLOOKUP($A253,Table2[[No]:[Date Student Last Attended Program
(mm/dd/yyyy)]],2,FALSE)</f>
        <v>0</v>
      </c>
      <c r="C253" s="11">
        <f>VLOOKUP($A253,Table2[[No]:[Date Student Last Attended Program
(mm/dd/yyyy)]],4,FALSE)</f>
        <v>0</v>
      </c>
      <c r="D253" s="11">
        <f>VLOOKUP($A253,Table2[[No]:[Date Student Last Attended Program
(mm/dd/yyyy)]],14,FALSE)</f>
        <v>0</v>
      </c>
      <c r="E253" s="207">
        <f>VLOOKUP($A253,Table2[[No]:[Date Student Last Attended Program
(mm/dd/yyyy)]],17,FALSE)</f>
        <v>0</v>
      </c>
      <c r="F253" s="207">
        <f>VLOOKUP($A253,Table2[[No]:[Date Student Last Attended Program
(mm/dd/yyyy)]],18,FALSE)</f>
        <v>0</v>
      </c>
      <c r="G253" s="209">
        <f>VLOOKUP($A253,Table2[[#All],[No]:[Which Group Does Student Participate In?
(optional)]],23,FALSE)</f>
        <v>0</v>
      </c>
      <c r="H253" s="29"/>
      <c r="I253" s="29"/>
      <c r="J253" s="29"/>
      <c r="K253" s="29"/>
      <c r="L253" s="29"/>
      <c r="M253" s="29"/>
      <c r="N253" s="29"/>
      <c r="O253" s="29"/>
      <c r="P253" s="29"/>
      <c r="Q253" s="29"/>
      <c r="R253" s="29"/>
      <c r="S253" s="9"/>
      <c r="T253" s="9"/>
      <c r="U253" s="9"/>
      <c r="V253" s="9"/>
      <c r="W253" s="9"/>
      <c r="X253" s="9"/>
      <c r="Y253" s="9"/>
      <c r="Z253" s="9"/>
      <c r="AA253" s="9"/>
      <c r="AB253" s="9"/>
      <c r="AC253" s="9"/>
      <c r="AD253" s="9"/>
      <c r="AE253" s="9"/>
      <c r="AF253" s="9"/>
      <c r="AG253" s="9"/>
      <c r="AH253" s="9"/>
      <c r="AI253" s="9"/>
      <c r="AJ253" s="9"/>
      <c r="AK253" s="9"/>
      <c r="AL253" s="9"/>
      <c r="AM253" s="11">
        <f t="shared" si="12"/>
        <v>0</v>
      </c>
      <c r="AN253" s="11">
        <f t="shared" si="13"/>
        <v>0</v>
      </c>
      <c r="AO253" s="47" t="e">
        <f t="shared" si="14"/>
        <v>#DIV/0!</v>
      </c>
      <c r="AP253" s="11">
        <f>SUM(VLOOKUP(A253,OCT!$A$2:$AM$301,39,FALSE), VLOOKUP(A253,NOV!$A$2:$AL$301,38,FALSE), VLOOKUP(A253,DEC!$A$2:$AM$301,39,FALSE))</f>
        <v>0</v>
      </c>
      <c r="AQ253" s="11">
        <f>SUM(VLOOKUP(A253,OCT!$A$2:$AN$301,40,FALSE), VLOOKUP(A253,NOV!$A$2:$AM$301,39,FALSE), VLOOKUP(A253,DEC!$A$2:$AN$301,40,FALSE))</f>
        <v>0</v>
      </c>
      <c r="AR253" s="125" t="e">
        <f t="shared" si="15"/>
        <v>#DIV/0!</v>
      </c>
    </row>
    <row r="254" spans="1:44" x14ac:dyDescent="0.25">
      <c r="A254" s="10">
        <v>253</v>
      </c>
      <c r="B254" s="11">
        <f>VLOOKUP($A254,Table2[[No]:[Date Student Last Attended Program
(mm/dd/yyyy)]],2,FALSE)</f>
        <v>0</v>
      </c>
      <c r="C254" s="11">
        <f>VLOOKUP($A254,Table2[[No]:[Date Student Last Attended Program
(mm/dd/yyyy)]],4,FALSE)</f>
        <v>0</v>
      </c>
      <c r="D254" s="11">
        <f>VLOOKUP($A254,Table2[[No]:[Date Student Last Attended Program
(mm/dd/yyyy)]],14,FALSE)</f>
        <v>0</v>
      </c>
      <c r="E254" s="207">
        <f>VLOOKUP($A254,Table2[[No]:[Date Student Last Attended Program
(mm/dd/yyyy)]],17,FALSE)</f>
        <v>0</v>
      </c>
      <c r="F254" s="207">
        <f>VLOOKUP($A254,Table2[[No]:[Date Student Last Attended Program
(mm/dd/yyyy)]],18,FALSE)</f>
        <v>0</v>
      </c>
      <c r="G254" s="209">
        <f>VLOOKUP($A254,Table2[[#All],[No]:[Which Group Does Student Participate In?
(optional)]],23,FALSE)</f>
        <v>0</v>
      </c>
      <c r="H254" s="29"/>
      <c r="I254" s="29"/>
      <c r="J254" s="29"/>
      <c r="K254" s="29"/>
      <c r="L254" s="29"/>
      <c r="M254" s="29"/>
      <c r="N254" s="29"/>
      <c r="O254" s="29"/>
      <c r="P254" s="29"/>
      <c r="Q254" s="29"/>
      <c r="R254" s="29"/>
      <c r="S254" s="9"/>
      <c r="T254" s="9"/>
      <c r="U254" s="9"/>
      <c r="V254" s="9"/>
      <c r="W254" s="9"/>
      <c r="X254" s="9"/>
      <c r="Y254" s="9"/>
      <c r="Z254" s="9"/>
      <c r="AA254" s="9"/>
      <c r="AB254" s="9"/>
      <c r="AC254" s="9"/>
      <c r="AD254" s="9"/>
      <c r="AE254" s="9"/>
      <c r="AF254" s="9"/>
      <c r="AG254" s="9"/>
      <c r="AH254" s="9"/>
      <c r="AI254" s="9"/>
      <c r="AJ254" s="9"/>
      <c r="AK254" s="9"/>
      <c r="AL254" s="9"/>
      <c r="AM254" s="11">
        <f t="shared" si="12"/>
        <v>0</v>
      </c>
      <c r="AN254" s="11">
        <f t="shared" si="13"/>
        <v>0</v>
      </c>
      <c r="AO254" s="47" t="e">
        <f t="shared" si="14"/>
        <v>#DIV/0!</v>
      </c>
      <c r="AP254" s="11">
        <f>SUM(VLOOKUP(A254,OCT!$A$2:$AM$301,39,FALSE), VLOOKUP(A254,NOV!$A$2:$AL$301,38,FALSE), VLOOKUP(A254,DEC!$A$2:$AM$301,39,FALSE))</f>
        <v>0</v>
      </c>
      <c r="AQ254" s="11">
        <f>SUM(VLOOKUP(A254,OCT!$A$2:$AN$301,40,FALSE), VLOOKUP(A254,NOV!$A$2:$AM$301,39,FALSE), VLOOKUP(A254,DEC!$A$2:$AN$301,40,FALSE))</f>
        <v>0</v>
      </c>
      <c r="AR254" s="125" t="e">
        <f t="shared" si="15"/>
        <v>#DIV/0!</v>
      </c>
    </row>
    <row r="255" spans="1:44" x14ac:dyDescent="0.25">
      <c r="A255" s="10">
        <v>254</v>
      </c>
      <c r="B255" s="11">
        <f>VLOOKUP($A255,Table2[[No]:[Date Student Last Attended Program
(mm/dd/yyyy)]],2,FALSE)</f>
        <v>0</v>
      </c>
      <c r="C255" s="11">
        <f>VLOOKUP($A255,Table2[[No]:[Date Student Last Attended Program
(mm/dd/yyyy)]],4,FALSE)</f>
        <v>0</v>
      </c>
      <c r="D255" s="11">
        <f>VLOOKUP($A255,Table2[[No]:[Date Student Last Attended Program
(mm/dd/yyyy)]],14,FALSE)</f>
        <v>0</v>
      </c>
      <c r="E255" s="207">
        <f>VLOOKUP($A255,Table2[[No]:[Date Student Last Attended Program
(mm/dd/yyyy)]],17,FALSE)</f>
        <v>0</v>
      </c>
      <c r="F255" s="207">
        <f>VLOOKUP($A255,Table2[[No]:[Date Student Last Attended Program
(mm/dd/yyyy)]],18,FALSE)</f>
        <v>0</v>
      </c>
      <c r="G255" s="209">
        <f>VLOOKUP($A255,Table2[[#All],[No]:[Which Group Does Student Participate In?
(optional)]],23,FALSE)</f>
        <v>0</v>
      </c>
      <c r="H255" s="29"/>
      <c r="I255" s="29"/>
      <c r="J255" s="29"/>
      <c r="K255" s="29"/>
      <c r="L255" s="29"/>
      <c r="M255" s="29"/>
      <c r="N255" s="29"/>
      <c r="O255" s="29"/>
      <c r="P255" s="29"/>
      <c r="Q255" s="29"/>
      <c r="R255" s="29"/>
      <c r="S255" s="9"/>
      <c r="T255" s="9"/>
      <c r="U255" s="9"/>
      <c r="V255" s="9"/>
      <c r="W255" s="9"/>
      <c r="X255" s="9"/>
      <c r="Y255" s="9"/>
      <c r="Z255" s="9"/>
      <c r="AA255" s="9"/>
      <c r="AB255" s="9"/>
      <c r="AC255" s="9"/>
      <c r="AD255" s="9"/>
      <c r="AE255" s="9"/>
      <c r="AF255" s="9"/>
      <c r="AG255" s="9"/>
      <c r="AH255" s="9"/>
      <c r="AI255" s="9"/>
      <c r="AJ255" s="9"/>
      <c r="AK255" s="9"/>
      <c r="AL255" s="9"/>
      <c r="AM255" s="11">
        <f t="shared" si="12"/>
        <v>0</v>
      </c>
      <c r="AN255" s="11">
        <f t="shared" si="13"/>
        <v>0</v>
      </c>
      <c r="AO255" s="47" t="e">
        <f t="shared" si="14"/>
        <v>#DIV/0!</v>
      </c>
      <c r="AP255" s="11">
        <f>SUM(VLOOKUP(A255,OCT!$A$2:$AM$301,39,FALSE), VLOOKUP(A255,NOV!$A$2:$AL$301,38,FALSE), VLOOKUP(A255,DEC!$A$2:$AM$301,39,FALSE))</f>
        <v>0</v>
      </c>
      <c r="AQ255" s="11">
        <f>SUM(VLOOKUP(A255,OCT!$A$2:$AN$301,40,FALSE), VLOOKUP(A255,NOV!$A$2:$AM$301,39,FALSE), VLOOKUP(A255,DEC!$A$2:$AN$301,40,FALSE))</f>
        <v>0</v>
      </c>
      <c r="AR255" s="125" t="e">
        <f t="shared" si="15"/>
        <v>#DIV/0!</v>
      </c>
    </row>
    <row r="256" spans="1:44" x14ac:dyDescent="0.25">
      <c r="A256" s="10">
        <v>255</v>
      </c>
      <c r="B256" s="11">
        <f>VLOOKUP($A256,Table2[[No]:[Date Student Last Attended Program
(mm/dd/yyyy)]],2,FALSE)</f>
        <v>0</v>
      </c>
      <c r="C256" s="11">
        <f>VLOOKUP($A256,Table2[[No]:[Date Student Last Attended Program
(mm/dd/yyyy)]],4,FALSE)</f>
        <v>0</v>
      </c>
      <c r="D256" s="11">
        <f>VLOOKUP($A256,Table2[[No]:[Date Student Last Attended Program
(mm/dd/yyyy)]],14,FALSE)</f>
        <v>0</v>
      </c>
      <c r="E256" s="207">
        <f>VLOOKUP($A256,Table2[[No]:[Date Student Last Attended Program
(mm/dd/yyyy)]],17,FALSE)</f>
        <v>0</v>
      </c>
      <c r="F256" s="207">
        <f>VLOOKUP($A256,Table2[[No]:[Date Student Last Attended Program
(mm/dd/yyyy)]],18,FALSE)</f>
        <v>0</v>
      </c>
      <c r="G256" s="209">
        <f>VLOOKUP($A256,Table2[[#All],[No]:[Which Group Does Student Participate In?
(optional)]],23,FALSE)</f>
        <v>0</v>
      </c>
      <c r="H256" s="29"/>
      <c r="I256" s="29"/>
      <c r="J256" s="29"/>
      <c r="K256" s="29"/>
      <c r="L256" s="29"/>
      <c r="M256" s="29"/>
      <c r="N256" s="29"/>
      <c r="O256" s="29"/>
      <c r="P256" s="29"/>
      <c r="Q256" s="29"/>
      <c r="R256" s="29"/>
      <c r="S256" s="9"/>
      <c r="T256" s="9"/>
      <c r="U256" s="9"/>
      <c r="V256" s="9"/>
      <c r="W256" s="9"/>
      <c r="X256" s="9"/>
      <c r="Y256" s="9"/>
      <c r="Z256" s="9"/>
      <c r="AA256" s="9"/>
      <c r="AB256" s="9"/>
      <c r="AC256" s="9"/>
      <c r="AD256" s="9"/>
      <c r="AE256" s="9"/>
      <c r="AF256" s="9"/>
      <c r="AG256" s="9"/>
      <c r="AH256" s="9"/>
      <c r="AI256" s="9"/>
      <c r="AJ256" s="9"/>
      <c r="AK256" s="9"/>
      <c r="AL256" s="9"/>
      <c r="AM256" s="11">
        <f t="shared" si="12"/>
        <v>0</v>
      </c>
      <c r="AN256" s="11">
        <f t="shared" si="13"/>
        <v>0</v>
      </c>
      <c r="AO256" s="47" t="e">
        <f t="shared" si="14"/>
        <v>#DIV/0!</v>
      </c>
      <c r="AP256" s="11">
        <f>SUM(VLOOKUP(A256,OCT!$A$2:$AM$301,39,FALSE), VLOOKUP(A256,NOV!$A$2:$AL$301,38,FALSE), VLOOKUP(A256,DEC!$A$2:$AM$301,39,FALSE))</f>
        <v>0</v>
      </c>
      <c r="AQ256" s="11">
        <f>SUM(VLOOKUP(A256,OCT!$A$2:$AN$301,40,FALSE), VLOOKUP(A256,NOV!$A$2:$AM$301,39,FALSE), VLOOKUP(A256,DEC!$A$2:$AN$301,40,FALSE))</f>
        <v>0</v>
      </c>
      <c r="AR256" s="125" t="e">
        <f t="shared" si="15"/>
        <v>#DIV/0!</v>
      </c>
    </row>
    <row r="257" spans="1:44" x14ac:dyDescent="0.25">
      <c r="A257" s="10">
        <v>256</v>
      </c>
      <c r="B257" s="11">
        <f>VLOOKUP($A257,Table2[[No]:[Date Student Last Attended Program
(mm/dd/yyyy)]],2,FALSE)</f>
        <v>0</v>
      </c>
      <c r="C257" s="11">
        <f>VLOOKUP($A257,Table2[[No]:[Date Student Last Attended Program
(mm/dd/yyyy)]],4,FALSE)</f>
        <v>0</v>
      </c>
      <c r="D257" s="11">
        <f>VLOOKUP($A257,Table2[[No]:[Date Student Last Attended Program
(mm/dd/yyyy)]],14,FALSE)</f>
        <v>0</v>
      </c>
      <c r="E257" s="207">
        <f>VLOOKUP($A257,Table2[[No]:[Date Student Last Attended Program
(mm/dd/yyyy)]],17,FALSE)</f>
        <v>0</v>
      </c>
      <c r="F257" s="207">
        <f>VLOOKUP($A257,Table2[[No]:[Date Student Last Attended Program
(mm/dd/yyyy)]],18,FALSE)</f>
        <v>0</v>
      </c>
      <c r="G257" s="209">
        <f>VLOOKUP($A257,Table2[[#All],[No]:[Which Group Does Student Participate In?
(optional)]],23,FALSE)</f>
        <v>0</v>
      </c>
      <c r="H257" s="29"/>
      <c r="I257" s="29"/>
      <c r="J257" s="29"/>
      <c r="K257" s="29"/>
      <c r="L257" s="29"/>
      <c r="M257" s="29"/>
      <c r="N257" s="29"/>
      <c r="O257" s="29"/>
      <c r="P257" s="29"/>
      <c r="Q257" s="29"/>
      <c r="R257" s="29"/>
      <c r="S257" s="9"/>
      <c r="T257" s="9"/>
      <c r="U257" s="9"/>
      <c r="V257" s="9"/>
      <c r="W257" s="9"/>
      <c r="X257" s="9"/>
      <c r="Y257" s="9"/>
      <c r="Z257" s="9"/>
      <c r="AA257" s="9"/>
      <c r="AB257" s="9"/>
      <c r="AC257" s="9"/>
      <c r="AD257" s="9"/>
      <c r="AE257" s="9"/>
      <c r="AF257" s="9"/>
      <c r="AG257" s="9"/>
      <c r="AH257" s="9"/>
      <c r="AI257" s="9"/>
      <c r="AJ257" s="9"/>
      <c r="AK257" s="9"/>
      <c r="AL257" s="9"/>
      <c r="AM257" s="11">
        <f t="shared" si="12"/>
        <v>0</v>
      </c>
      <c r="AN257" s="11">
        <f t="shared" si="13"/>
        <v>0</v>
      </c>
      <c r="AO257" s="47" t="e">
        <f t="shared" si="14"/>
        <v>#DIV/0!</v>
      </c>
      <c r="AP257" s="11">
        <f>SUM(VLOOKUP(A257,OCT!$A$2:$AM$301,39,FALSE), VLOOKUP(A257,NOV!$A$2:$AL$301,38,FALSE), VLOOKUP(A257,DEC!$A$2:$AM$301,39,FALSE))</f>
        <v>0</v>
      </c>
      <c r="AQ257" s="11">
        <f>SUM(VLOOKUP(A257,OCT!$A$2:$AN$301,40,FALSE), VLOOKUP(A257,NOV!$A$2:$AM$301,39,FALSE), VLOOKUP(A257,DEC!$A$2:$AN$301,40,FALSE))</f>
        <v>0</v>
      </c>
      <c r="AR257" s="125" t="e">
        <f t="shared" si="15"/>
        <v>#DIV/0!</v>
      </c>
    </row>
    <row r="258" spans="1:44" x14ac:dyDescent="0.25">
      <c r="A258" s="10">
        <v>257</v>
      </c>
      <c r="B258" s="11">
        <f>VLOOKUP($A258,Table2[[No]:[Date Student Last Attended Program
(mm/dd/yyyy)]],2,FALSE)</f>
        <v>0</v>
      </c>
      <c r="C258" s="11">
        <f>VLOOKUP($A258,Table2[[No]:[Date Student Last Attended Program
(mm/dd/yyyy)]],4,FALSE)</f>
        <v>0</v>
      </c>
      <c r="D258" s="11">
        <f>VLOOKUP($A258,Table2[[No]:[Date Student Last Attended Program
(mm/dd/yyyy)]],14,FALSE)</f>
        <v>0</v>
      </c>
      <c r="E258" s="207">
        <f>VLOOKUP($A258,Table2[[No]:[Date Student Last Attended Program
(mm/dd/yyyy)]],17,FALSE)</f>
        <v>0</v>
      </c>
      <c r="F258" s="207">
        <f>VLOOKUP($A258,Table2[[No]:[Date Student Last Attended Program
(mm/dd/yyyy)]],18,FALSE)</f>
        <v>0</v>
      </c>
      <c r="G258" s="209">
        <f>VLOOKUP($A258,Table2[[#All],[No]:[Which Group Does Student Participate In?
(optional)]],23,FALSE)</f>
        <v>0</v>
      </c>
      <c r="H258" s="29"/>
      <c r="I258" s="29"/>
      <c r="J258" s="29"/>
      <c r="K258" s="29"/>
      <c r="L258" s="29"/>
      <c r="M258" s="29"/>
      <c r="N258" s="29"/>
      <c r="O258" s="29"/>
      <c r="P258" s="29"/>
      <c r="Q258" s="29"/>
      <c r="R258" s="29"/>
      <c r="S258" s="9"/>
      <c r="T258" s="9"/>
      <c r="U258" s="9"/>
      <c r="V258" s="9"/>
      <c r="W258" s="9"/>
      <c r="X258" s="9"/>
      <c r="Y258" s="9"/>
      <c r="Z258" s="9"/>
      <c r="AA258" s="9"/>
      <c r="AB258" s="9"/>
      <c r="AC258" s="9"/>
      <c r="AD258" s="9"/>
      <c r="AE258" s="9"/>
      <c r="AF258" s="9"/>
      <c r="AG258" s="9"/>
      <c r="AH258" s="9"/>
      <c r="AI258" s="9"/>
      <c r="AJ258" s="9"/>
      <c r="AK258" s="9"/>
      <c r="AL258" s="9"/>
      <c r="AM258" s="11">
        <f t="shared" ref="AM258:AM301" si="16">COUNTIF(H258:AL258,"1")</f>
        <v>0</v>
      </c>
      <c r="AN258" s="11">
        <f t="shared" ref="AN258:AN301" si="17">COUNTIFS(H258:AL258,"1")+COUNTIF(H258:AL258,"0")</f>
        <v>0</v>
      </c>
      <c r="AO258" s="47" t="e">
        <f t="shared" ref="AO258:AO301" si="18">AM258/AN258</f>
        <v>#DIV/0!</v>
      </c>
      <c r="AP258" s="11">
        <f>SUM(VLOOKUP(A258,OCT!$A$2:$AM$301,39,FALSE), VLOOKUP(A258,NOV!$A$2:$AL$301,38,FALSE), VLOOKUP(A258,DEC!$A$2:$AM$301,39,FALSE))</f>
        <v>0</v>
      </c>
      <c r="AQ258" s="11">
        <f>SUM(VLOOKUP(A258,OCT!$A$2:$AN$301,40,FALSE), VLOOKUP(A258,NOV!$A$2:$AM$301,39,FALSE), VLOOKUP(A258,DEC!$A$2:$AN$301,40,FALSE))</f>
        <v>0</v>
      </c>
      <c r="AR258" s="125" t="e">
        <f t="shared" ref="AR258:AR301" si="19">AP258/AQ258</f>
        <v>#DIV/0!</v>
      </c>
    </row>
    <row r="259" spans="1:44" x14ac:dyDescent="0.25">
      <c r="A259" s="10">
        <v>258</v>
      </c>
      <c r="B259" s="11">
        <f>VLOOKUP($A259,Table2[[No]:[Date Student Last Attended Program
(mm/dd/yyyy)]],2,FALSE)</f>
        <v>0</v>
      </c>
      <c r="C259" s="11">
        <f>VLOOKUP($A259,Table2[[No]:[Date Student Last Attended Program
(mm/dd/yyyy)]],4,FALSE)</f>
        <v>0</v>
      </c>
      <c r="D259" s="11">
        <f>VLOOKUP($A259,Table2[[No]:[Date Student Last Attended Program
(mm/dd/yyyy)]],14,FALSE)</f>
        <v>0</v>
      </c>
      <c r="E259" s="207">
        <f>VLOOKUP($A259,Table2[[No]:[Date Student Last Attended Program
(mm/dd/yyyy)]],17,FALSE)</f>
        <v>0</v>
      </c>
      <c r="F259" s="207">
        <f>VLOOKUP($A259,Table2[[No]:[Date Student Last Attended Program
(mm/dd/yyyy)]],18,FALSE)</f>
        <v>0</v>
      </c>
      <c r="G259" s="209">
        <f>VLOOKUP($A259,Table2[[#All],[No]:[Which Group Does Student Participate In?
(optional)]],23,FALSE)</f>
        <v>0</v>
      </c>
      <c r="H259" s="29"/>
      <c r="I259" s="29"/>
      <c r="J259" s="29"/>
      <c r="K259" s="29"/>
      <c r="L259" s="29"/>
      <c r="M259" s="29"/>
      <c r="N259" s="29"/>
      <c r="O259" s="29"/>
      <c r="P259" s="29"/>
      <c r="Q259" s="29"/>
      <c r="R259" s="29"/>
      <c r="S259" s="9"/>
      <c r="T259" s="9"/>
      <c r="U259" s="9"/>
      <c r="V259" s="9"/>
      <c r="W259" s="9"/>
      <c r="X259" s="9"/>
      <c r="Y259" s="9"/>
      <c r="Z259" s="9"/>
      <c r="AA259" s="9"/>
      <c r="AB259" s="9"/>
      <c r="AC259" s="9"/>
      <c r="AD259" s="9"/>
      <c r="AE259" s="9"/>
      <c r="AF259" s="9"/>
      <c r="AG259" s="9"/>
      <c r="AH259" s="9"/>
      <c r="AI259" s="9"/>
      <c r="AJ259" s="9"/>
      <c r="AK259" s="9"/>
      <c r="AL259" s="9"/>
      <c r="AM259" s="11">
        <f t="shared" si="16"/>
        <v>0</v>
      </c>
      <c r="AN259" s="11">
        <f t="shared" si="17"/>
        <v>0</v>
      </c>
      <c r="AO259" s="47" t="e">
        <f t="shared" si="18"/>
        <v>#DIV/0!</v>
      </c>
      <c r="AP259" s="11">
        <f>SUM(VLOOKUP(A259,OCT!$A$2:$AM$301,39,FALSE), VLOOKUP(A259,NOV!$A$2:$AL$301,38,FALSE), VLOOKUP(A259,DEC!$A$2:$AM$301,39,FALSE))</f>
        <v>0</v>
      </c>
      <c r="AQ259" s="11">
        <f>SUM(VLOOKUP(A259,OCT!$A$2:$AN$301,40,FALSE), VLOOKUP(A259,NOV!$A$2:$AM$301,39,FALSE), VLOOKUP(A259,DEC!$A$2:$AN$301,40,FALSE))</f>
        <v>0</v>
      </c>
      <c r="AR259" s="125" t="e">
        <f t="shared" si="19"/>
        <v>#DIV/0!</v>
      </c>
    </row>
    <row r="260" spans="1:44" x14ac:dyDescent="0.25">
      <c r="A260" s="10">
        <v>259</v>
      </c>
      <c r="B260" s="11">
        <f>VLOOKUP($A260,Table2[[No]:[Date Student Last Attended Program
(mm/dd/yyyy)]],2,FALSE)</f>
        <v>0</v>
      </c>
      <c r="C260" s="11">
        <f>VLOOKUP($A260,Table2[[No]:[Date Student Last Attended Program
(mm/dd/yyyy)]],4,FALSE)</f>
        <v>0</v>
      </c>
      <c r="D260" s="11">
        <f>VLOOKUP($A260,Table2[[No]:[Date Student Last Attended Program
(mm/dd/yyyy)]],14,FALSE)</f>
        <v>0</v>
      </c>
      <c r="E260" s="207">
        <f>VLOOKUP($A260,Table2[[No]:[Date Student Last Attended Program
(mm/dd/yyyy)]],17,FALSE)</f>
        <v>0</v>
      </c>
      <c r="F260" s="207">
        <f>VLOOKUP($A260,Table2[[No]:[Date Student Last Attended Program
(mm/dd/yyyy)]],18,FALSE)</f>
        <v>0</v>
      </c>
      <c r="G260" s="209">
        <f>VLOOKUP($A260,Table2[[#All],[No]:[Which Group Does Student Participate In?
(optional)]],23,FALSE)</f>
        <v>0</v>
      </c>
      <c r="H260" s="29"/>
      <c r="I260" s="29"/>
      <c r="J260" s="29"/>
      <c r="K260" s="29"/>
      <c r="L260" s="29"/>
      <c r="M260" s="29"/>
      <c r="N260" s="29"/>
      <c r="O260" s="29"/>
      <c r="P260" s="29"/>
      <c r="Q260" s="29"/>
      <c r="R260" s="29"/>
      <c r="S260" s="9"/>
      <c r="T260" s="9"/>
      <c r="U260" s="9"/>
      <c r="V260" s="9"/>
      <c r="W260" s="9"/>
      <c r="X260" s="9"/>
      <c r="Y260" s="9"/>
      <c r="Z260" s="9"/>
      <c r="AA260" s="9"/>
      <c r="AB260" s="9"/>
      <c r="AC260" s="9"/>
      <c r="AD260" s="9"/>
      <c r="AE260" s="9"/>
      <c r="AF260" s="9"/>
      <c r="AG260" s="9"/>
      <c r="AH260" s="9"/>
      <c r="AI260" s="9"/>
      <c r="AJ260" s="9"/>
      <c r="AK260" s="9"/>
      <c r="AL260" s="9"/>
      <c r="AM260" s="11">
        <f t="shared" si="16"/>
        <v>0</v>
      </c>
      <c r="AN260" s="11">
        <f t="shared" si="17"/>
        <v>0</v>
      </c>
      <c r="AO260" s="47" t="e">
        <f t="shared" si="18"/>
        <v>#DIV/0!</v>
      </c>
      <c r="AP260" s="11">
        <f>SUM(VLOOKUP(A260,OCT!$A$2:$AM$301,39,FALSE), VLOOKUP(A260,NOV!$A$2:$AL$301,38,FALSE), VLOOKUP(A260,DEC!$A$2:$AM$301,39,FALSE))</f>
        <v>0</v>
      </c>
      <c r="AQ260" s="11">
        <f>SUM(VLOOKUP(A260,OCT!$A$2:$AN$301,40,FALSE), VLOOKUP(A260,NOV!$A$2:$AM$301,39,FALSE), VLOOKUP(A260,DEC!$A$2:$AN$301,40,FALSE))</f>
        <v>0</v>
      </c>
      <c r="AR260" s="125" t="e">
        <f t="shared" si="19"/>
        <v>#DIV/0!</v>
      </c>
    </row>
    <row r="261" spans="1:44" x14ac:dyDescent="0.25">
      <c r="A261" s="10">
        <v>260</v>
      </c>
      <c r="B261" s="11">
        <f>VLOOKUP($A261,Table2[[No]:[Date Student Last Attended Program
(mm/dd/yyyy)]],2,FALSE)</f>
        <v>0</v>
      </c>
      <c r="C261" s="11">
        <f>VLOOKUP($A261,Table2[[No]:[Date Student Last Attended Program
(mm/dd/yyyy)]],4,FALSE)</f>
        <v>0</v>
      </c>
      <c r="D261" s="11">
        <f>VLOOKUP($A261,Table2[[No]:[Date Student Last Attended Program
(mm/dd/yyyy)]],14,FALSE)</f>
        <v>0</v>
      </c>
      <c r="E261" s="207">
        <f>VLOOKUP($A261,Table2[[No]:[Date Student Last Attended Program
(mm/dd/yyyy)]],17,FALSE)</f>
        <v>0</v>
      </c>
      <c r="F261" s="207">
        <f>VLOOKUP($A261,Table2[[No]:[Date Student Last Attended Program
(mm/dd/yyyy)]],18,FALSE)</f>
        <v>0</v>
      </c>
      <c r="G261" s="209">
        <f>VLOOKUP($A261,Table2[[#All],[No]:[Which Group Does Student Participate In?
(optional)]],23,FALSE)</f>
        <v>0</v>
      </c>
      <c r="H261" s="29"/>
      <c r="I261" s="29"/>
      <c r="J261" s="29"/>
      <c r="K261" s="29"/>
      <c r="L261" s="29"/>
      <c r="M261" s="29"/>
      <c r="N261" s="29"/>
      <c r="O261" s="29"/>
      <c r="P261" s="29"/>
      <c r="Q261" s="29"/>
      <c r="R261" s="29"/>
      <c r="S261" s="9"/>
      <c r="T261" s="9"/>
      <c r="U261" s="9"/>
      <c r="V261" s="9"/>
      <c r="W261" s="9"/>
      <c r="X261" s="9"/>
      <c r="Y261" s="9"/>
      <c r="Z261" s="9"/>
      <c r="AA261" s="9"/>
      <c r="AB261" s="9"/>
      <c r="AC261" s="9"/>
      <c r="AD261" s="9"/>
      <c r="AE261" s="9"/>
      <c r="AF261" s="9"/>
      <c r="AG261" s="9"/>
      <c r="AH261" s="9"/>
      <c r="AI261" s="9"/>
      <c r="AJ261" s="9"/>
      <c r="AK261" s="9"/>
      <c r="AL261" s="9"/>
      <c r="AM261" s="11">
        <f t="shared" si="16"/>
        <v>0</v>
      </c>
      <c r="AN261" s="11">
        <f t="shared" si="17"/>
        <v>0</v>
      </c>
      <c r="AO261" s="47" t="e">
        <f t="shared" si="18"/>
        <v>#DIV/0!</v>
      </c>
      <c r="AP261" s="11">
        <f>SUM(VLOOKUP(A261,OCT!$A$2:$AM$301,39,FALSE), VLOOKUP(A261,NOV!$A$2:$AL$301,38,FALSE), VLOOKUP(A261,DEC!$A$2:$AM$301,39,FALSE))</f>
        <v>0</v>
      </c>
      <c r="AQ261" s="11">
        <f>SUM(VLOOKUP(A261,OCT!$A$2:$AN$301,40,FALSE), VLOOKUP(A261,NOV!$A$2:$AM$301,39,FALSE), VLOOKUP(A261,DEC!$A$2:$AN$301,40,FALSE))</f>
        <v>0</v>
      </c>
      <c r="AR261" s="125" t="e">
        <f t="shared" si="19"/>
        <v>#DIV/0!</v>
      </c>
    </row>
    <row r="262" spans="1:44" x14ac:dyDescent="0.25">
      <c r="A262" s="10">
        <v>261</v>
      </c>
      <c r="B262" s="11">
        <f>VLOOKUP($A262,Table2[[No]:[Date Student Last Attended Program
(mm/dd/yyyy)]],2,FALSE)</f>
        <v>0</v>
      </c>
      <c r="C262" s="11">
        <f>VLOOKUP($A262,Table2[[No]:[Date Student Last Attended Program
(mm/dd/yyyy)]],4,FALSE)</f>
        <v>0</v>
      </c>
      <c r="D262" s="11">
        <f>VLOOKUP($A262,Table2[[No]:[Date Student Last Attended Program
(mm/dd/yyyy)]],14,FALSE)</f>
        <v>0</v>
      </c>
      <c r="E262" s="207">
        <f>VLOOKUP($A262,Table2[[No]:[Date Student Last Attended Program
(mm/dd/yyyy)]],17,FALSE)</f>
        <v>0</v>
      </c>
      <c r="F262" s="207">
        <f>VLOOKUP($A262,Table2[[No]:[Date Student Last Attended Program
(mm/dd/yyyy)]],18,FALSE)</f>
        <v>0</v>
      </c>
      <c r="G262" s="209">
        <f>VLOOKUP($A262,Table2[[#All],[No]:[Which Group Does Student Participate In?
(optional)]],23,FALSE)</f>
        <v>0</v>
      </c>
      <c r="H262" s="29"/>
      <c r="I262" s="29"/>
      <c r="J262" s="29"/>
      <c r="K262" s="29"/>
      <c r="L262" s="29"/>
      <c r="M262" s="29"/>
      <c r="N262" s="29"/>
      <c r="O262" s="29"/>
      <c r="P262" s="29"/>
      <c r="Q262" s="29"/>
      <c r="R262" s="29"/>
      <c r="S262" s="9"/>
      <c r="T262" s="9"/>
      <c r="U262" s="9"/>
      <c r="V262" s="9"/>
      <c r="W262" s="9"/>
      <c r="X262" s="9"/>
      <c r="Y262" s="9"/>
      <c r="Z262" s="9"/>
      <c r="AA262" s="9"/>
      <c r="AB262" s="9"/>
      <c r="AC262" s="9"/>
      <c r="AD262" s="9"/>
      <c r="AE262" s="9"/>
      <c r="AF262" s="9"/>
      <c r="AG262" s="9"/>
      <c r="AH262" s="9"/>
      <c r="AI262" s="9"/>
      <c r="AJ262" s="9"/>
      <c r="AK262" s="9"/>
      <c r="AL262" s="9"/>
      <c r="AM262" s="11">
        <f t="shared" si="16"/>
        <v>0</v>
      </c>
      <c r="AN262" s="11">
        <f t="shared" si="17"/>
        <v>0</v>
      </c>
      <c r="AO262" s="47" t="e">
        <f t="shared" si="18"/>
        <v>#DIV/0!</v>
      </c>
      <c r="AP262" s="11">
        <f>SUM(VLOOKUP(A262,OCT!$A$2:$AM$301,39,FALSE), VLOOKUP(A262,NOV!$A$2:$AL$301,38,FALSE), VLOOKUP(A262,DEC!$A$2:$AM$301,39,FALSE))</f>
        <v>0</v>
      </c>
      <c r="AQ262" s="11">
        <f>SUM(VLOOKUP(A262,OCT!$A$2:$AN$301,40,FALSE), VLOOKUP(A262,NOV!$A$2:$AM$301,39,FALSE), VLOOKUP(A262,DEC!$A$2:$AN$301,40,FALSE))</f>
        <v>0</v>
      </c>
      <c r="AR262" s="125" t="e">
        <f t="shared" si="19"/>
        <v>#DIV/0!</v>
      </c>
    </row>
    <row r="263" spans="1:44" x14ac:dyDescent="0.25">
      <c r="A263" s="10">
        <v>262</v>
      </c>
      <c r="B263" s="11">
        <f>VLOOKUP($A263,Table2[[No]:[Date Student Last Attended Program
(mm/dd/yyyy)]],2,FALSE)</f>
        <v>0</v>
      </c>
      <c r="C263" s="11">
        <f>VLOOKUP($A263,Table2[[No]:[Date Student Last Attended Program
(mm/dd/yyyy)]],4,FALSE)</f>
        <v>0</v>
      </c>
      <c r="D263" s="11">
        <f>VLOOKUP($A263,Table2[[No]:[Date Student Last Attended Program
(mm/dd/yyyy)]],14,FALSE)</f>
        <v>0</v>
      </c>
      <c r="E263" s="207">
        <f>VLOOKUP($A263,Table2[[No]:[Date Student Last Attended Program
(mm/dd/yyyy)]],17,FALSE)</f>
        <v>0</v>
      </c>
      <c r="F263" s="207">
        <f>VLOOKUP($A263,Table2[[No]:[Date Student Last Attended Program
(mm/dd/yyyy)]],18,FALSE)</f>
        <v>0</v>
      </c>
      <c r="G263" s="209">
        <f>VLOOKUP($A263,Table2[[#All],[No]:[Which Group Does Student Participate In?
(optional)]],23,FALSE)</f>
        <v>0</v>
      </c>
      <c r="H263" s="29"/>
      <c r="I263" s="29"/>
      <c r="J263" s="29"/>
      <c r="K263" s="29"/>
      <c r="L263" s="29"/>
      <c r="M263" s="29"/>
      <c r="N263" s="29"/>
      <c r="O263" s="29"/>
      <c r="P263" s="29"/>
      <c r="Q263" s="29"/>
      <c r="R263" s="29"/>
      <c r="S263" s="9"/>
      <c r="T263" s="9"/>
      <c r="U263" s="9"/>
      <c r="V263" s="9"/>
      <c r="W263" s="9"/>
      <c r="X263" s="9"/>
      <c r="Y263" s="9"/>
      <c r="Z263" s="9"/>
      <c r="AA263" s="9"/>
      <c r="AB263" s="9"/>
      <c r="AC263" s="9"/>
      <c r="AD263" s="9"/>
      <c r="AE263" s="9"/>
      <c r="AF263" s="9"/>
      <c r="AG263" s="9"/>
      <c r="AH263" s="9"/>
      <c r="AI263" s="9"/>
      <c r="AJ263" s="9"/>
      <c r="AK263" s="9"/>
      <c r="AL263" s="9"/>
      <c r="AM263" s="11">
        <f t="shared" si="16"/>
        <v>0</v>
      </c>
      <c r="AN263" s="11">
        <f t="shared" si="17"/>
        <v>0</v>
      </c>
      <c r="AO263" s="47" t="e">
        <f t="shared" si="18"/>
        <v>#DIV/0!</v>
      </c>
      <c r="AP263" s="11">
        <f>SUM(VLOOKUP(A263,OCT!$A$2:$AM$301,39,FALSE), VLOOKUP(A263,NOV!$A$2:$AL$301,38,FALSE), VLOOKUP(A263,DEC!$A$2:$AM$301,39,FALSE))</f>
        <v>0</v>
      </c>
      <c r="AQ263" s="11">
        <f>SUM(VLOOKUP(A263,OCT!$A$2:$AN$301,40,FALSE), VLOOKUP(A263,NOV!$A$2:$AM$301,39,FALSE), VLOOKUP(A263,DEC!$A$2:$AN$301,40,FALSE))</f>
        <v>0</v>
      </c>
      <c r="AR263" s="125" t="e">
        <f t="shared" si="19"/>
        <v>#DIV/0!</v>
      </c>
    </row>
    <row r="264" spans="1:44" x14ac:dyDescent="0.25">
      <c r="A264" s="10">
        <v>263</v>
      </c>
      <c r="B264" s="11">
        <f>VLOOKUP($A264,Table2[[No]:[Date Student Last Attended Program
(mm/dd/yyyy)]],2,FALSE)</f>
        <v>0</v>
      </c>
      <c r="C264" s="11">
        <f>VLOOKUP($A264,Table2[[No]:[Date Student Last Attended Program
(mm/dd/yyyy)]],4,FALSE)</f>
        <v>0</v>
      </c>
      <c r="D264" s="11">
        <f>VLOOKUP($A264,Table2[[No]:[Date Student Last Attended Program
(mm/dd/yyyy)]],14,FALSE)</f>
        <v>0</v>
      </c>
      <c r="E264" s="207">
        <f>VLOOKUP($A264,Table2[[No]:[Date Student Last Attended Program
(mm/dd/yyyy)]],17,FALSE)</f>
        <v>0</v>
      </c>
      <c r="F264" s="207">
        <f>VLOOKUP($A264,Table2[[No]:[Date Student Last Attended Program
(mm/dd/yyyy)]],18,FALSE)</f>
        <v>0</v>
      </c>
      <c r="G264" s="209">
        <f>VLOOKUP($A264,Table2[[#All],[No]:[Which Group Does Student Participate In?
(optional)]],23,FALSE)</f>
        <v>0</v>
      </c>
      <c r="H264" s="29"/>
      <c r="I264" s="29"/>
      <c r="J264" s="29"/>
      <c r="K264" s="29"/>
      <c r="L264" s="29"/>
      <c r="M264" s="29"/>
      <c r="N264" s="29"/>
      <c r="O264" s="29"/>
      <c r="P264" s="29"/>
      <c r="Q264" s="29"/>
      <c r="R264" s="29"/>
      <c r="S264" s="9"/>
      <c r="T264" s="9"/>
      <c r="U264" s="9"/>
      <c r="V264" s="9"/>
      <c r="W264" s="9"/>
      <c r="X264" s="9"/>
      <c r="Y264" s="9"/>
      <c r="Z264" s="9"/>
      <c r="AA264" s="9"/>
      <c r="AB264" s="9"/>
      <c r="AC264" s="9"/>
      <c r="AD264" s="9"/>
      <c r="AE264" s="9"/>
      <c r="AF264" s="9"/>
      <c r="AG264" s="9"/>
      <c r="AH264" s="9"/>
      <c r="AI264" s="9"/>
      <c r="AJ264" s="9"/>
      <c r="AK264" s="9"/>
      <c r="AL264" s="9"/>
      <c r="AM264" s="11">
        <f t="shared" si="16"/>
        <v>0</v>
      </c>
      <c r="AN264" s="11">
        <f t="shared" si="17"/>
        <v>0</v>
      </c>
      <c r="AO264" s="47" t="e">
        <f t="shared" si="18"/>
        <v>#DIV/0!</v>
      </c>
      <c r="AP264" s="11">
        <f>SUM(VLOOKUP(A264,OCT!$A$2:$AM$301,39,FALSE), VLOOKUP(A264,NOV!$A$2:$AL$301,38,FALSE), VLOOKUP(A264,DEC!$A$2:$AM$301,39,FALSE))</f>
        <v>0</v>
      </c>
      <c r="AQ264" s="11">
        <f>SUM(VLOOKUP(A264,OCT!$A$2:$AN$301,40,FALSE), VLOOKUP(A264,NOV!$A$2:$AM$301,39,FALSE), VLOOKUP(A264,DEC!$A$2:$AN$301,40,FALSE))</f>
        <v>0</v>
      </c>
      <c r="AR264" s="125" t="e">
        <f t="shared" si="19"/>
        <v>#DIV/0!</v>
      </c>
    </row>
    <row r="265" spans="1:44" x14ac:dyDescent="0.25">
      <c r="A265" s="10">
        <v>264</v>
      </c>
      <c r="B265" s="11">
        <f>VLOOKUP($A265,Table2[[No]:[Date Student Last Attended Program
(mm/dd/yyyy)]],2,FALSE)</f>
        <v>0</v>
      </c>
      <c r="C265" s="11">
        <f>VLOOKUP($A265,Table2[[No]:[Date Student Last Attended Program
(mm/dd/yyyy)]],4,FALSE)</f>
        <v>0</v>
      </c>
      <c r="D265" s="11">
        <f>VLOOKUP($A265,Table2[[No]:[Date Student Last Attended Program
(mm/dd/yyyy)]],14,FALSE)</f>
        <v>0</v>
      </c>
      <c r="E265" s="207">
        <f>VLOOKUP($A265,Table2[[No]:[Date Student Last Attended Program
(mm/dd/yyyy)]],17,FALSE)</f>
        <v>0</v>
      </c>
      <c r="F265" s="207">
        <f>VLOOKUP($A265,Table2[[No]:[Date Student Last Attended Program
(mm/dd/yyyy)]],18,FALSE)</f>
        <v>0</v>
      </c>
      <c r="G265" s="209">
        <f>VLOOKUP($A265,Table2[[#All],[No]:[Which Group Does Student Participate In?
(optional)]],23,FALSE)</f>
        <v>0</v>
      </c>
      <c r="H265" s="29"/>
      <c r="I265" s="29"/>
      <c r="J265" s="29"/>
      <c r="K265" s="29"/>
      <c r="L265" s="29"/>
      <c r="M265" s="29"/>
      <c r="N265" s="29"/>
      <c r="O265" s="29"/>
      <c r="P265" s="29"/>
      <c r="Q265" s="29"/>
      <c r="R265" s="29"/>
      <c r="S265" s="9"/>
      <c r="T265" s="9"/>
      <c r="U265" s="9"/>
      <c r="V265" s="9"/>
      <c r="W265" s="9"/>
      <c r="X265" s="9"/>
      <c r="Y265" s="9"/>
      <c r="Z265" s="9"/>
      <c r="AA265" s="9"/>
      <c r="AB265" s="9"/>
      <c r="AC265" s="9"/>
      <c r="AD265" s="9"/>
      <c r="AE265" s="9"/>
      <c r="AF265" s="9"/>
      <c r="AG265" s="9"/>
      <c r="AH265" s="9"/>
      <c r="AI265" s="9"/>
      <c r="AJ265" s="9"/>
      <c r="AK265" s="9"/>
      <c r="AL265" s="9"/>
      <c r="AM265" s="11">
        <f t="shared" si="16"/>
        <v>0</v>
      </c>
      <c r="AN265" s="11">
        <f t="shared" si="17"/>
        <v>0</v>
      </c>
      <c r="AO265" s="47" t="e">
        <f t="shared" si="18"/>
        <v>#DIV/0!</v>
      </c>
      <c r="AP265" s="11">
        <f>SUM(VLOOKUP(A265,OCT!$A$2:$AM$301,39,FALSE), VLOOKUP(A265,NOV!$A$2:$AL$301,38,FALSE), VLOOKUP(A265,DEC!$A$2:$AM$301,39,FALSE))</f>
        <v>0</v>
      </c>
      <c r="AQ265" s="11">
        <f>SUM(VLOOKUP(A265,OCT!$A$2:$AN$301,40,FALSE), VLOOKUP(A265,NOV!$A$2:$AM$301,39,FALSE), VLOOKUP(A265,DEC!$A$2:$AN$301,40,FALSE))</f>
        <v>0</v>
      </c>
      <c r="AR265" s="125" t="e">
        <f t="shared" si="19"/>
        <v>#DIV/0!</v>
      </c>
    </row>
    <row r="266" spans="1:44" x14ac:dyDescent="0.25">
      <c r="A266" s="10">
        <v>265</v>
      </c>
      <c r="B266" s="11">
        <f>VLOOKUP($A266,Table2[[No]:[Date Student Last Attended Program
(mm/dd/yyyy)]],2,FALSE)</f>
        <v>0</v>
      </c>
      <c r="C266" s="11">
        <f>VLOOKUP($A266,Table2[[No]:[Date Student Last Attended Program
(mm/dd/yyyy)]],4,FALSE)</f>
        <v>0</v>
      </c>
      <c r="D266" s="11">
        <f>VLOOKUP($A266,Table2[[No]:[Date Student Last Attended Program
(mm/dd/yyyy)]],14,FALSE)</f>
        <v>0</v>
      </c>
      <c r="E266" s="207">
        <f>VLOOKUP($A266,Table2[[No]:[Date Student Last Attended Program
(mm/dd/yyyy)]],17,FALSE)</f>
        <v>0</v>
      </c>
      <c r="F266" s="207">
        <f>VLOOKUP($A266,Table2[[No]:[Date Student Last Attended Program
(mm/dd/yyyy)]],18,FALSE)</f>
        <v>0</v>
      </c>
      <c r="G266" s="209">
        <f>VLOOKUP($A266,Table2[[#All],[No]:[Which Group Does Student Participate In?
(optional)]],23,FALSE)</f>
        <v>0</v>
      </c>
      <c r="H266" s="29"/>
      <c r="I266" s="29"/>
      <c r="J266" s="29"/>
      <c r="K266" s="29"/>
      <c r="L266" s="29"/>
      <c r="M266" s="29"/>
      <c r="N266" s="29"/>
      <c r="O266" s="29"/>
      <c r="P266" s="29"/>
      <c r="Q266" s="29"/>
      <c r="R266" s="29"/>
      <c r="S266" s="9"/>
      <c r="T266" s="9"/>
      <c r="U266" s="9"/>
      <c r="V266" s="9"/>
      <c r="W266" s="9"/>
      <c r="X266" s="9"/>
      <c r="Y266" s="9"/>
      <c r="Z266" s="9"/>
      <c r="AA266" s="9"/>
      <c r="AB266" s="9"/>
      <c r="AC266" s="9"/>
      <c r="AD266" s="9"/>
      <c r="AE266" s="9"/>
      <c r="AF266" s="9"/>
      <c r="AG266" s="9"/>
      <c r="AH266" s="9"/>
      <c r="AI266" s="9"/>
      <c r="AJ266" s="9"/>
      <c r="AK266" s="9"/>
      <c r="AL266" s="9"/>
      <c r="AM266" s="11">
        <f t="shared" si="16"/>
        <v>0</v>
      </c>
      <c r="AN266" s="11">
        <f t="shared" si="17"/>
        <v>0</v>
      </c>
      <c r="AO266" s="47" t="e">
        <f t="shared" si="18"/>
        <v>#DIV/0!</v>
      </c>
      <c r="AP266" s="11">
        <f>SUM(VLOOKUP(A266,OCT!$A$2:$AM$301,39,FALSE), VLOOKUP(A266,NOV!$A$2:$AL$301,38,FALSE), VLOOKUP(A266,DEC!$A$2:$AM$301,39,FALSE))</f>
        <v>0</v>
      </c>
      <c r="AQ266" s="11">
        <f>SUM(VLOOKUP(A266,OCT!$A$2:$AN$301,40,FALSE), VLOOKUP(A266,NOV!$A$2:$AM$301,39,FALSE), VLOOKUP(A266,DEC!$A$2:$AN$301,40,FALSE))</f>
        <v>0</v>
      </c>
      <c r="AR266" s="125" t="e">
        <f t="shared" si="19"/>
        <v>#DIV/0!</v>
      </c>
    </row>
    <row r="267" spans="1:44" x14ac:dyDescent="0.25">
      <c r="A267" s="10">
        <v>266</v>
      </c>
      <c r="B267" s="11">
        <f>VLOOKUP($A267,Table2[[No]:[Date Student Last Attended Program
(mm/dd/yyyy)]],2,FALSE)</f>
        <v>0</v>
      </c>
      <c r="C267" s="11">
        <f>VLOOKUP($A267,Table2[[No]:[Date Student Last Attended Program
(mm/dd/yyyy)]],4,FALSE)</f>
        <v>0</v>
      </c>
      <c r="D267" s="11">
        <f>VLOOKUP($A267,Table2[[No]:[Date Student Last Attended Program
(mm/dd/yyyy)]],14,FALSE)</f>
        <v>0</v>
      </c>
      <c r="E267" s="207">
        <f>VLOOKUP($A267,Table2[[No]:[Date Student Last Attended Program
(mm/dd/yyyy)]],17,FALSE)</f>
        <v>0</v>
      </c>
      <c r="F267" s="207">
        <f>VLOOKUP($A267,Table2[[No]:[Date Student Last Attended Program
(mm/dd/yyyy)]],18,FALSE)</f>
        <v>0</v>
      </c>
      <c r="G267" s="209">
        <f>VLOOKUP($A267,Table2[[#All],[No]:[Which Group Does Student Participate In?
(optional)]],23,FALSE)</f>
        <v>0</v>
      </c>
      <c r="H267" s="29"/>
      <c r="I267" s="29"/>
      <c r="J267" s="29"/>
      <c r="K267" s="29"/>
      <c r="L267" s="29"/>
      <c r="M267" s="29"/>
      <c r="N267" s="29"/>
      <c r="O267" s="29"/>
      <c r="P267" s="29"/>
      <c r="Q267" s="29"/>
      <c r="R267" s="29"/>
      <c r="S267" s="9"/>
      <c r="T267" s="9"/>
      <c r="U267" s="9"/>
      <c r="V267" s="9"/>
      <c r="W267" s="9"/>
      <c r="X267" s="9"/>
      <c r="Y267" s="9"/>
      <c r="Z267" s="9"/>
      <c r="AA267" s="9"/>
      <c r="AB267" s="9"/>
      <c r="AC267" s="9"/>
      <c r="AD267" s="9"/>
      <c r="AE267" s="9"/>
      <c r="AF267" s="9"/>
      <c r="AG267" s="9"/>
      <c r="AH267" s="9"/>
      <c r="AI267" s="9"/>
      <c r="AJ267" s="9"/>
      <c r="AK267" s="9"/>
      <c r="AL267" s="9"/>
      <c r="AM267" s="11">
        <f t="shared" si="16"/>
        <v>0</v>
      </c>
      <c r="AN267" s="11">
        <f t="shared" si="17"/>
        <v>0</v>
      </c>
      <c r="AO267" s="47" t="e">
        <f t="shared" si="18"/>
        <v>#DIV/0!</v>
      </c>
      <c r="AP267" s="11">
        <f>SUM(VLOOKUP(A267,OCT!$A$2:$AM$301,39,FALSE), VLOOKUP(A267,NOV!$A$2:$AL$301,38,FALSE), VLOOKUP(A267,DEC!$A$2:$AM$301,39,FALSE))</f>
        <v>0</v>
      </c>
      <c r="AQ267" s="11">
        <f>SUM(VLOOKUP(A267,OCT!$A$2:$AN$301,40,FALSE), VLOOKUP(A267,NOV!$A$2:$AM$301,39,FALSE), VLOOKUP(A267,DEC!$A$2:$AN$301,40,FALSE))</f>
        <v>0</v>
      </c>
      <c r="AR267" s="125" t="e">
        <f t="shared" si="19"/>
        <v>#DIV/0!</v>
      </c>
    </row>
    <row r="268" spans="1:44" x14ac:dyDescent="0.25">
      <c r="A268" s="10">
        <v>267</v>
      </c>
      <c r="B268" s="11">
        <f>VLOOKUP($A268,Table2[[No]:[Date Student Last Attended Program
(mm/dd/yyyy)]],2,FALSE)</f>
        <v>0</v>
      </c>
      <c r="C268" s="11">
        <f>VLOOKUP($A268,Table2[[No]:[Date Student Last Attended Program
(mm/dd/yyyy)]],4,FALSE)</f>
        <v>0</v>
      </c>
      <c r="D268" s="11">
        <f>VLOOKUP($A268,Table2[[No]:[Date Student Last Attended Program
(mm/dd/yyyy)]],14,FALSE)</f>
        <v>0</v>
      </c>
      <c r="E268" s="207">
        <f>VLOOKUP($A268,Table2[[No]:[Date Student Last Attended Program
(mm/dd/yyyy)]],17,FALSE)</f>
        <v>0</v>
      </c>
      <c r="F268" s="207">
        <f>VLOOKUP($A268,Table2[[No]:[Date Student Last Attended Program
(mm/dd/yyyy)]],18,FALSE)</f>
        <v>0</v>
      </c>
      <c r="G268" s="209">
        <f>VLOOKUP($A268,Table2[[#All],[No]:[Which Group Does Student Participate In?
(optional)]],23,FALSE)</f>
        <v>0</v>
      </c>
      <c r="H268" s="29"/>
      <c r="I268" s="29"/>
      <c r="J268" s="29"/>
      <c r="K268" s="29"/>
      <c r="L268" s="29"/>
      <c r="M268" s="29"/>
      <c r="N268" s="29"/>
      <c r="O268" s="29"/>
      <c r="P268" s="29"/>
      <c r="Q268" s="29"/>
      <c r="R268" s="29"/>
      <c r="S268" s="9"/>
      <c r="T268" s="9"/>
      <c r="U268" s="9"/>
      <c r="V268" s="9"/>
      <c r="W268" s="9"/>
      <c r="X268" s="9"/>
      <c r="Y268" s="9"/>
      <c r="Z268" s="9"/>
      <c r="AA268" s="9"/>
      <c r="AB268" s="9"/>
      <c r="AC268" s="9"/>
      <c r="AD268" s="9"/>
      <c r="AE268" s="9"/>
      <c r="AF268" s="9"/>
      <c r="AG268" s="9"/>
      <c r="AH268" s="9"/>
      <c r="AI268" s="9"/>
      <c r="AJ268" s="9"/>
      <c r="AK268" s="9"/>
      <c r="AL268" s="9"/>
      <c r="AM268" s="11">
        <f t="shared" si="16"/>
        <v>0</v>
      </c>
      <c r="AN268" s="11">
        <f t="shared" si="17"/>
        <v>0</v>
      </c>
      <c r="AO268" s="47" t="e">
        <f t="shared" si="18"/>
        <v>#DIV/0!</v>
      </c>
      <c r="AP268" s="11">
        <f>SUM(VLOOKUP(A268,OCT!$A$2:$AM$301,39,FALSE), VLOOKUP(A268,NOV!$A$2:$AL$301,38,FALSE), VLOOKUP(A268,DEC!$A$2:$AM$301,39,FALSE))</f>
        <v>0</v>
      </c>
      <c r="AQ268" s="11">
        <f>SUM(VLOOKUP(A268,OCT!$A$2:$AN$301,40,FALSE), VLOOKUP(A268,NOV!$A$2:$AM$301,39,FALSE), VLOOKUP(A268,DEC!$A$2:$AN$301,40,FALSE))</f>
        <v>0</v>
      </c>
      <c r="AR268" s="125" t="e">
        <f t="shared" si="19"/>
        <v>#DIV/0!</v>
      </c>
    </row>
    <row r="269" spans="1:44" x14ac:dyDescent="0.25">
      <c r="A269" s="10">
        <v>268</v>
      </c>
      <c r="B269" s="11">
        <f>VLOOKUP($A269,Table2[[No]:[Date Student Last Attended Program
(mm/dd/yyyy)]],2,FALSE)</f>
        <v>0</v>
      </c>
      <c r="C269" s="11">
        <f>VLOOKUP($A269,Table2[[No]:[Date Student Last Attended Program
(mm/dd/yyyy)]],4,FALSE)</f>
        <v>0</v>
      </c>
      <c r="D269" s="11">
        <f>VLOOKUP($A269,Table2[[No]:[Date Student Last Attended Program
(mm/dd/yyyy)]],14,FALSE)</f>
        <v>0</v>
      </c>
      <c r="E269" s="207">
        <f>VLOOKUP($A269,Table2[[No]:[Date Student Last Attended Program
(mm/dd/yyyy)]],17,FALSE)</f>
        <v>0</v>
      </c>
      <c r="F269" s="207">
        <f>VLOOKUP($A269,Table2[[No]:[Date Student Last Attended Program
(mm/dd/yyyy)]],18,FALSE)</f>
        <v>0</v>
      </c>
      <c r="G269" s="209">
        <f>VLOOKUP($A269,Table2[[#All],[No]:[Which Group Does Student Participate In?
(optional)]],23,FALSE)</f>
        <v>0</v>
      </c>
      <c r="H269" s="29"/>
      <c r="I269" s="29"/>
      <c r="J269" s="29"/>
      <c r="K269" s="29"/>
      <c r="L269" s="29"/>
      <c r="M269" s="29"/>
      <c r="N269" s="29"/>
      <c r="O269" s="29"/>
      <c r="P269" s="29"/>
      <c r="Q269" s="29"/>
      <c r="R269" s="29"/>
      <c r="S269" s="9"/>
      <c r="T269" s="9"/>
      <c r="U269" s="9"/>
      <c r="V269" s="9"/>
      <c r="W269" s="9"/>
      <c r="X269" s="9"/>
      <c r="Y269" s="9"/>
      <c r="Z269" s="9"/>
      <c r="AA269" s="9"/>
      <c r="AB269" s="9"/>
      <c r="AC269" s="9"/>
      <c r="AD269" s="9"/>
      <c r="AE269" s="9"/>
      <c r="AF269" s="9"/>
      <c r="AG269" s="9"/>
      <c r="AH269" s="9"/>
      <c r="AI269" s="9"/>
      <c r="AJ269" s="9"/>
      <c r="AK269" s="9"/>
      <c r="AL269" s="9"/>
      <c r="AM269" s="11">
        <f t="shared" si="16"/>
        <v>0</v>
      </c>
      <c r="AN269" s="11">
        <f t="shared" si="17"/>
        <v>0</v>
      </c>
      <c r="AO269" s="47" t="e">
        <f t="shared" si="18"/>
        <v>#DIV/0!</v>
      </c>
      <c r="AP269" s="11">
        <f>SUM(VLOOKUP(A269,OCT!$A$2:$AM$301,39,FALSE), VLOOKUP(A269,NOV!$A$2:$AL$301,38,FALSE), VLOOKUP(A269,DEC!$A$2:$AM$301,39,FALSE))</f>
        <v>0</v>
      </c>
      <c r="AQ269" s="11">
        <f>SUM(VLOOKUP(A269,OCT!$A$2:$AN$301,40,FALSE), VLOOKUP(A269,NOV!$A$2:$AM$301,39,FALSE), VLOOKUP(A269,DEC!$A$2:$AN$301,40,FALSE))</f>
        <v>0</v>
      </c>
      <c r="AR269" s="125" t="e">
        <f t="shared" si="19"/>
        <v>#DIV/0!</v>
      </c>
    </row>
    <row r="270" spans="1:44" x14ac:dyDescent="0.25">
      <c r="A270" s="10">
        <v>269</v>
      </c>
      <c r="B270" s="11">
        <f>VLOOKUP($A270,Table2[[No]:[Date Student Last Attended Program
(mm/dd/yyyy)]],2,FALSE)</f>
        <v>0</v>
      </c>
      <c r="C270" s="11">
        <f>VLOOKUP($A270,Table2[[No]:[Date Student Last Attended Program
(mm/dd/yyyy)]],4,FALSE)</f>
        <v>0</v>
      </c>
      <c r="D270" s="11">
        <f>VLOOKUP($A270,Table2[[No]:[Date Student Last Attended Program
(mm/dd/yyyy)]],14,FALSE)</f>
        <v>0</v>
      </c>
      <c r="E270" s="207">
        <f>VLOOKUP($A270,Table2[[No]:[Date Student Last Attended Program
(mm/dd/yyyy)]],17,FALSE)</f>
        <v>0</v>
      </c>
      <c r="F270" s="207">
        <f>VLOOKUP($A270,Table2[[No]:[Date Student Last Attended Program
(mm/dd/yyyy)]],18,FALSE)</f>
        <v>0</v>
      </c>
      <c r="G270" s="209">
        <f>VLOOKUP($A270,Table2[[#All],[No]:[Which Group Does Student Participate In?
(optional)]],23,FALSE)</f>
        <v>0</v>
      </c>
      <c r="H270" s="29"/>
      <c r="I270" s="29"/>
      <c r="J270" s="29"/>
      <c r="K270" s="29"/>
      <c r="L270" s="29"/>
      <c r="M270" s="29"/>
      <c r="N270" s="29"/>
      <c r="O270" s="29"/>
      <c r="P270" s="29"/>
      <c r="Q270" s="29"/>
      <c r="R270" s="29"/>
      <c r="S270" s="9"/>
      <c r="T270" s="9"/>
      <c r="U270" s="9"/>
      <c r="V270" s="9"/>
      <c r="W270" s="9"/>
      <c r="X270" s="9"/>
      <c r="Y270" s="9"/>
      <c r="Z270" s="9"/>
      <c r="AA270" s="9"/>
      <c r="AB270" s="9"/>
      <c r="AC270" s="9"/>
      <c r="AD270" s="9"/>
      <c r="AE270" s="9"/>
      <c r="AF270" s="9"/>
      <c r="AG270" s="9"/>
      <c r="AH270" s="9"/>
      <c r="AI270" s="9"/>
      <c r="AJ270" s="9"/>
      <c r="AK270" s="9"/>
      <c r="AL270" s="9"/>
      <c r="AM270" s="11">
        <f t="shared" si="16"/>
        <v>0</v>
      </c>
      <c r="AN270" s="11">
        <f t="shared" si="17"/>
        <v>0</v>
      </c>
      <c r="AO270" s="47" t="e">
        <f t="shared" si="18"/>
        <v>#DIV/0!</v>
      </c>
      <c r="AP270" s="11">
        <f>SUM(VLOOKUP(A270,OCT!$A$2:$AM$301,39,FALSE), VLOOKUP(A270,NOV!$A$2:$AL$301,38,FALSE), VLOOKUP(A270,DEC!$A$2:$AM$301,39,FALSE))</f>
        <v>0</v>
      </c>
      <c r="AQ270" s="11">
        <f>SUM(VLOOKUP(A270,OCT!$A$2:$AN$301,40,FALSE), VLOOKUP(A270,NOV!$A$2:$AM$301,39,FALSE), VLOOKUP(A270,DEC!$A$2:$AN$301,40,FALSE))</f>
        <v>0</v>
      </c>
      <c r="AR270" s="125" t="e">
        <f t="shared" si="19"/>
        <v>#DIV/0!</v>
      </c>
    </row>
    <row r="271" spans="1:44" x14ac:dyDescent="0.25">
      <c r="A271" s="10">
        <v>270</v>
      </c>
      <c r="B271" s="11">
        <f>VLOOKUP($A271,Table2[[No]:[Date Student Last Attended Program
(mm/dd/yyyy)]],2,FALSE)</f>
        <v>0</v>
      </c>
      <c r="C271" s="11">
        <f>VLOOKUP($A271,Table2[[No]:[Date Student Last Attended Program
(mm/dd/yyyy)]],4,FALSE)</f>
        <v>0</v>
      </c>
      <c r="D271" s="11">
        <f>VLOOKUP($A271,Table2[[No]:[Date Student Last Attended Program
(mm/dd/yyyy)]],14,FALSE)</f>
        <v>0</v>
      </c>
      <c r="E271" s="207">
        <f>VLOOKUP($A271,Table2[[No]:[Date Student Last Attended Program
(mm/dd/yyyy)]],17,FALSE)</f>
        <v>0</v>
      </c>
      <c r="F271" s="207">
        <f>VLOOKUP($A271,Table2[[No]:[Date Student Last Attended Program
(mm/dd/yyyy)]],18,FALSE)</f>
        <v>0</v>
      </c>
      <c r="G271" s="209">
        <f>VLOOKUP($A271,Table2[[#All],[No]:[Which Group Does Student Participate In?
(optional)]],23,FALSE)</f>
        <v>0</v>
      </c>
      <c r="H271" s="29"/>
      <c r="I271" s="29"/>
      <c r="J271" s="29"/>
      <c r="K271" s="29"/>
      <c r="L271" s="29"/>
      <c r="M271" s="29"/>
      <c r="N271" s="29"/>
      <c r="O271" s="29"/>
      <c r="P271" s="29"/>
      <c r="Q271" s="29"/>
      <c r="R271" s="29"/>
      <c r="S271" s="9"/>
      <c r="T271" s="9"/>
      <c r="U271" s="9"/>
      <c r="V271" s="9"/>
      <c r="W271" s="9"/>
      <c r="X271" s="9"/>
      <c r="Y271" s="9"/>
      <c r="Z271" s="9"/>
      <c r="AA271" s="9"/>
      <c r="AB271" s="9"/>
      <c r="AC271" s="9"/>
      <c r="AD271" s="9"/>
      <c r="AE271" s="9"/>
      <c r="AF271" s="9"/>
      <c r="AG271" s="9"/>
      <c r="AH271" s="9"/>
      <c r="AI271" s="9"/>
      <c r="AJ271" s="9"/>
      <c r="AK271" s="9"/>
      <c r="AL271" s="9"/>
      <c r="AM271" s="11">
        <f t="shared" si="16"/>
        <v>0</v>
      </c>
      <c r="AN271" s="11">
        <f t="shared" si="17"/>
        <v>0</v>
      </c>
      <c r="AO271" s="47" t="e">
        <f t="shared" si="18"/>
        <v>#DIV/0!</v>
      </c>
      <c r="AP271" s="11">
        <f>SUM(VLOOKUP(A271,OCT!$A$2:$AM$301,39,FALSE), VLOOKUP(A271,NOV!$A$2:$AL$301,38,FALSE), VLOOKUP(A271,DEC!$A$2:$AM$301,39,FALSE))</f>
        <v>0</v>
      </c>
      <c r="AQ271" s="11">
        <f>SUM(VLOOKUP(A271,OCT!$A$2:$AN$301,40,FALSE), VLOOKUP(A271,NOV!$A$2:$AM$301,39,FALSE), VLOOKUP(A271,DEC!$A$2:$AN$301,40,FALSE))</f>
        <v>0</v>
      </c>
      <c r="AR271" s="125" t="e">
        <f t="shared" si="19"/>
        <v>#DIV/0!</v>
      </c>
    </row>
    <row r="272" spans="1:44" x14ac:dyDescent="0.25">
      <c r="A272" s="10">
        <v>271</v>
      </c>
      <c r="B272" s="11">
        <f>VLOOKUP($A272,Table2[[No]:[Date Student Last Attended Program
(mm/dd/yyyy)]],2,FALSE)</f>
        <v>0</v>
      </c>
      <c r="C272" s="11">
        <f>VLOOKUP($A272,Table2[[No]:[Date Student Last Attended Program
(mm/dd/yyyy)]],4,FALSE)</f>
        <v>0</v>
      </c>
      <c r="D272" s="11">
        <f>VLOOKUP($A272,Table2[[No]:[Date Student Last Attended Program
(mm/dd/yyyy)]],14,FALSE)</f>
        <v>0</v>
      </c>
      <c r="E272" s="207">
        <f>VLOOKUP($A272,Table2[[No]:[Date Student Last Attended Program
(mm/dd/yyyy)]],17,FALSE)</f>
        <v>0</v>
      </c>
      <c r="F272" s="207">
        <f>VLOOKUP($A272,Table2[[No]:[Date Student Last Attended Program
(mm/dd/yyyy)]],18,FALSE)</f>
        <v>0</v>
      </c>
      <c r="G272" s="209">
        <f>VLOOKUP($A272,Table2[[#All],[No]:[Which Group Does Student Participate In?
(optional)]],23,FALSE)</f>
        <v>0</v>
      </c>
      <c r="H272" s="29"/>
      <c r="I272" s="29"/>
      <c r="J272" s="29"/>
      <c r="K272" s="29"/>
      <c r="L272" s="29"/>
      <c r="M272" s="29"/>
      <c r="N272" s="29"/>
      <c r="O272" s="29"/>
      <c r="P272" s="29"/>
      <c r="Q272" s="29"/>
      <c r="R272" s="29"/>
      <c r="S272" s="9"/>
      <c r="T272" s="9"/>
      <c r="U272" s="9"/>
      <c r="V272" s="9"/>
      <c r="W272" s="9"/>
      <c r="X272" s="9"/>
      <c r="Y272" s="9"/>
      <c r="Z272" s="9"/>
      <c r="AA272" s="9"/>
      <c r="AB272" s="9"/>
      <c r="AC272" s="9"/>
      <c r="AD272" s="9"/>
      <c r="AE272" s="9"/>
      <c r="AF272" s="9"/>
      <c r="AG272" s="9"/>
      <c r="AH272" s="9"/>
      <c r="AI272" s="9"/>
      <c r="AJ272" s="9"/>
      <c r="AK272" s="9"/>
      <c r="AL272" s="9"/>
      <c r="AM272" s="11">
        <f t="shared" si="16"/>
        <v>0</v>
      </c>
      <c r="AN272" s="11">
        <f t="shared" si="17"/>
        <v>0</v>
      </c>
      <c r="AO272" s="47" t="e">
        <f t="shared" si="18"/>
        <v>#DIV/0!</v>
      </c>
      <c r="AP272" s="11">
        <f>SUM(VLOOKUP(A272,OCT!$A$2:$AM$301,39,FALSE), VLOOKUP(A272,NOV!$A$2:$AL$301,38,FALSE), VLOOKUP(A272,DEC!$A$2:$AM$301,39,FALSE))</f>
        <v>0</v>
      </c>
      <c r="AQ272" s="11">
        <f>SUM(VLOOKUP(A272,OCT!$A$2:$AN$301,40,FALSE), VLOOKUP(A272,NOV!$A$2:$AM$301,39,FALSE), VLOOKUP(A272,DEC!$A$2:$AN$301,40,FALSE))</f>
        <v>0</v>
      </c>
      <c r="AR272" s="125" t="e">
        <f t="shared" si="19"/>
        <v>#DIV/0!</v>
      </c>
    </row>
    <row r="273" spans="1:44" x14ac:dyDescent="0.25">
      <c r="A273" s="10">
        <v>272</v>
      </c>
      <c r="B273" s="11">
        <f>VLOOKUP($A273,Table2[[No]:[Date Student Last Attended Program
(mm/dd/yyyy)]],2,FALSE)</f>
        <v>0</v>
      </c>
      <c r="C273" s="11">
        <f>VLOOKUP($A273,Table2[[No]:[Date Student Last Attended Program
(mm/dd/yyyy)]],4,FALSE)</f>
        <v>0</v>
      </c>
      <c r="D273" s="11">
        <f>VLOOKUP($A273,Table2[[No]:[Date Student Last Attended Program
(mm/dd/yyyy)]],14,FALSE)</f>
        <v>0</v>
      </c>
      <c r="E273" s="207">
        <f>VLOOKUP($A273,Table2[[No]:[Date Student Last Attended Program
(mm/dd/yyyy)]],17,FALSE)</f>
        <v>0</v>
      </c>
      <c r="F273" s="207">
        <f>VLOOKUP($A273,Table2[[No]:[Date Student Last Attended Program
(mm/dd/yyyy)]],18,FALSE)</f>
        <v>0</v>
      </c>
      <c r="G273" s="209">
        <f>VLOOKUP($A273,Table2[[#All],[No]:[Which Group Does Student Participate In?
(optional)]],23,FALSE)</f>
        <v>0</v>
      </c>
      <c r="H273" s="29"/>
      <c r="I273" s="29"/>
      <c r="J273" s="29"/>
      <c r="K273" s="29"/>
      <c r="L273" s="29"/>
      <c r="M273" s="29"/>
      <c r="N273" s="29"/>
      <c r="O273" s="29"/>
      <c r="P273" s="29"/>
      <c r="Q273" s="29"/>
      <c r="R273" s="29"/>
      <c r="S273" s="9"/>
      <c r="T273" s="9"/>
      <c r="U273" s="9"/>
      <c r="V273" s="9"/>
      <c r="W273" s="9"/>
      <c r="X273" s="9"/>
      <c r="Y273" s="9"/>
      <c r="Z273" s="9"/>
      <c r="AA273" s="9"/>
      <c r="AB273" s="9"/>
      <c r="AC273" s="9"/>
      <c r="AD273" s="9"/>
      <c r="AE273" s="9"/>
      <c r="AF273" s="9"/>
      <c r="AG273" s="9"/>
      <c r="AH273" s="9"/>
      <c r="AI273" s="9"/>
      <c r="AJ273" s="9"/>
      <c r="AK273" s="9"/>
      <c r="AL273" s="9"/>
      <c r="AM273" s="11">
        <f t="shared" si="16"/>
        <v>0</v>
      </c>
      <c r="AN273" s="11">
        <f t="shared" si="17"/>
        <v>0</v>
      </c>
      <c r="AO273" s="47" t="e">
        <f t="shared" si="18"/>
        <v>#DIV/0!</v>
      </c>
      <c r="AP273" s="11">
        <f>SUM(VLOOKUP(A273,OCT!$A$2:$AM$301,39,FALSE), VLOOKUP(A273,NOV!$A$2:$AL$301,38,FALSE), VLOOKUP(A273,DEC!$A$2:$AM$301,39,FALSE))</f>
        <v>0</v>
      </c>
      <c r="AQ273" s="11">
        <f>SUM(VLOOKUP(A273,OCT!$A$2:$AN$301,40,FALSE), VLOOKUP(A273,NOV!$A$2:$AM$301,39,FALSE), VLOOKUP(A273,DEC!$A$2:$AN$301,40,FALSE))</f>
        <v>0</v>
      </c>
      <c r="AR273" s="125" t="e">
        <f t="shared" si="19"/>
        <v>#DIV/0!</v>
      </c>
    </row>
    <row r="274" spans="1:44" x14ac:dyDescent="0.25">
      <c r="A274" s="10">
        <v>273</v>
      </c>
      <c r="B274" s="11">
        <f>VLOOKUP($A274,Table2[[No]:[Date Student Last Attended Program
(mm/dd/yyyy)]],2,FALSE)</f>
        <v>0</v>
      </c>
      <c r="C274" s="11">
        <f>VLOOKUP($A274,Table2[[No]:[Date Student Last Attended Program
(mm/dd/yyyy)]],4,FALSE)</f>
        <v>0</v>
      </c>
      <c r="D274" s="11">
        <f>VLOOKUP($A274,Table2[[No]:[Date Student Last Attended Program
(mm/dd/yyyy)]],14,FALSE)</f>
        <v>0</v>
      </c>
      <c r="E274" s="207">
        <f>VLOOKUP($A274,Table2[[No]:[Date Student Last Attended Program
(mm/dd/yyyy)]],17,FALSE)</f>
        <v>0</v>
      </c>
      <c r="F274" s="207">
        <f>VLOOKUP($A274,Table2[[No]:[Date Student Last Attended Program
(mm/dd/yyyy)]],18,FALSE)</f>
        <v>0</v>
      </c>
      <c r="G274" s="209">
        <f>VLOOKUP($A274,Table2[[#All],[No]:[Which Group Does Student Participate In?
(optional)]],23,FALSE)</f>
        <v>0</v>
      </c>
      <c r="H274" s="29"/>
      <c r="I274" s="29"/>
      <c r="J274" s="29"/>
      <c r="K274" s="29"/>
      <c r="L274" s="29"/>
      <c r="M274" s="29"/>
      <c r="N274" s="29"/>
      <c r="O274" s="29"/>
      <c r="P274" s="29"/>
      <c r="Q274" s="29"/>
      <c r="R274" s="29"/>
      <c r="S274" s="9"/>
      <c r="T274" s="9"/>
      <c r="U274" s="9"/>
      <c r="V274" s="9"/>
      <c r="W274" s="9"/>
      <c r="X274" s="9"/>
      <c r="Y274" s="9"/>
      <c r="Z274" s="9"/>
      <c r="AA274" s="9"/>
      <c r="AB274" s="9"/>
      <c r="AC274" s="9"/>
      <c r="AD274" s="9"/>
      <c r="AE274" s="9"/>
      <c r="AF274" s="9"/>
      <c r="AG274" s="9"/>
      <c r="AH274" s="9"/>
      <c r="AI274" s="9"/>
      <c r="AJ274" s="9"/>
      <c r="AK274" s="9"/>
      <c r="AL274" s="9"/>
      <c r="AM274" s="11">
        <f t="shared" si="16"/>
        <v>0</v>
      </c>
      <c r="AN274" s="11">
        <f t="shared" si="17"/>
        <v>0</v>
      </c>
      <c r="AO274" s="47" t="e">
        <f t="shared" si="18"/>
        <v>#DIV/0!</v>
      </c>
      <c r="AP274" s="11">
        <f>SUM(VLOOKUP(A274,OCT!$A$2:$AM$301,39,FALSE), VLOOKUP(A274,NOV!$A$2:$AL$301,38,FALSE), VLOOKUP(A274,DEC!$A$2:$AM$301,39,FALSE))</f>
        <v>0</v>
      </c>
      <c r="AQ274" s="11">
        <f>SUM(VLOOKUP(A274,OCT!$A$2:$AN$301,40,FALSE), VLOOKUP(A274,NOV!$A$2:$AM$301,39,FALSE), VLOOKUP(A274,DEC!$A$2:$AN$301,40,FALSE))</f>
        <v>0</v>
      </c>
      <c r="AR274" s="125" t="e">
        <f t="shared" si="19"/>
        <v>#DIV/0!</v>
      </c>
    </row>
    <row r="275" spans="1:44" x14ac:dyDescent="0.25">
      <c r="A275" s="10">
        <v>274</v>
      </c>
      <c r="B275" s="11">
        <f>VLOOKUP($A275,Table2[[No]:[Date Student Last Attended Program
(mm/dd/yyyy)]],2,FALSE)</f>
        <v>0</v>
      </c>
      <c r="C275" s="11">
        <f>VLOOKUP($A275,Table2[[No]:[Date Student Last Attended Program
(mm/dd/yyyy)]],4,FALSE)</f>
        <v>0</v>
      </c>
      <c r="D275" s="11">
        <f>VLOOKUP($A275,Table2[[No]:[Date Student Last Attended Program
(mm/dd/yyyy)]],14,FALSE)</f>
        <v>0</v>
      </c>
      <c r="E275" s="207">
        <f>VLOOKUP($A275,Table2[[No]:[Date Student Last Attended Program
(mm/dd/yyyy)]],17,FALSE)</f>
        <v>0</v>
      </c>
      <c r="F275" s="207">
        <f>VLOOKUP($A275,Table2[[No]:[Date Student Last Attended Program
(mm/dd/yyyy)]],18,FALSE)</f>
        <v>0</v>
      </c>
      <c r="G275" s="209">
        <f>VLOOKUP($A275,Table2[[#All],[No]:[Which Group Does Student Participate In?
(optional)]],23,FALSE)</f>
        <v>0</v>
      </c>
      <c r="H275" s="29"/>
      <c r="I275" s="29"/>
      <c r="J275" s="29"/>
      <c r="K275" s="29"/>
      <c r="L275" s="29"/>
      <c r="M275" s="29"/>
      <c r="N275" s="29"/>
      <c r="O275" s="29"/>
      <c r="P275" s="29"/>
      <c r="Q275" s="29"/>
      <c r="R275" s="29"/>
      <c r="S275" s="9"/>
      <c r="T275" s="9"/>
      <c r="U275" s="9"/>
      <c r="V275" s="9"/>
      <c r="W275" s="9"/>
      <c r="X275" s="9"/>
      <c r="Y275" s="9"/>
      <c r="Z275" s="9"/>
      <c r="AA275" s="9"/>
      <c r="AB275" s="9"/>
      <c r="AC275" s="9"/>
      <c r="AD275" s="9"/>
      <c r="AE275" s="9"/>
      <c r="AF275" s="9"/>
      <c r="AG275" s="9"/>
      <c r="AH275" s="9"/>
      <c r="AI275" s="9"/>
      <c r="AJ275" s="9"/>
      <c r="AK275" s="9"/>
      <c r="AL275" s="9"/>
      <c r="AM275" s="11">
        <f t="shared" si="16"/>
        <v>0</v>
      </c>
      <c r="AN275" s="11">
        <f t="shared" si="17"/>
        <v>0</v>
      </c>
      <c r="AO275" s="47" t="e">
        <f t="shared" si="18"/>
        <v>#DIV/0!</v>
      </c>
      <c r="AP275" s="11">
        <f>SUM(VLOOKUP(A275,OCT!$A$2:$AM$301,39,FALSE), VLOOKUP(A275,NOV!$A$2:$AL$301,38,FALSE), VLOOKUP(A275,DEC!$A$2:$AM$301,39,FALSE))</f>
        <v>0</v>
      </c>
      <c r="AQ275" s="11">
        <f>SUM(VLOOKUP(A275,OCT!$A$2:$AN$301,40,FALSE), VLOOKUP(A275,NOV!$A$2:$AM$301,39,FALSE), VLOOKUP(A275,DEC!$A$2:$AN$301,40,FALSE))</f>
        <v>0</v>
      </c>
      <c r="AR275" s="125" t="e">
        <f t="shared" si="19"/>
        <v>#DIV/0!</v>
      </c>
    </row>
    <row r="276" spans="1:44" x14ac:dyDescent="0.25">
      <c r="A276" s="10">
        <v>275</v>
      </c>
      <c r="B276" s="11">
        <f>VLOOKUP($A276,Table2[[No]:[Date Student Last Attended Program
(mm/dd/yyyy)]],2,FALSE)</f>
        <v>0</v>
      </c>
      <c r="C276" s="11">
        <f>VLOOKUP($A276,Table2[[No]:[Date Student Last Attended Program
(mm/dd/yyyy)]],4,FALSE)</f>
        <v>0</v>
      </c>
      <c r="D276" s="11">
        <f>VLOOKUP($A276,Table2[[No]:[Date Student Last Attended Program
(mm/dd/yyyy)]],14,FALSE)</f>
        <v>0</v>
      </c>
      <c r="E276" s="207">
        <f>VLOOKUP($A276,Table2[[No]:[Date Student Last Attended Program
(mm/dd/yyyy)]],17,FALSE)</f>
        <v>0</v>
      </c>
      <c r="F276" s="207">
        <f>VLOOKUP($A276,Table2[[No]:[Date Student Last Attended Program
(mm/dd/yyyy)]],18,FALSE)</f>
        <v>0</v>
      </c>
      <c r="G276" s="209">
        <f>VLOOKUP($A276,Table2[[#All],[No]:[Which Group Does Student Participate In?
(optional)]],23,FALSE)</f>
        <v>0</v>
      </c>
      <c r="H276" s="29"/>
      <c r="I276" s="29"/>
      <c r="J276" s="29"/>
      <c r="K276" s="29"/>
      <c r="L276" s="29"/>
      <c r="M276" s="29"/>
      <c r="N276" s="29"/>
      <c r="O276" s="29"/>
      <c r="P276" s="29"/>
      <c r="Q276" s="29"/>
      <c r="R276" s="29"/>
      <c r="S276" s="9"/>
      <c r="T276" s="9"/>
      <c r="U276" s="9"/>
      <c r="V276" s="9"/>
      <c r="W276" s="9"/>
      <c r="X276" s="9"/>
      <c r="Y276" s="9"/>
      <c r="Z276" s="9"/>
      <c r="AA276" s="9"/>
      <c r="AB276" s="9"/>
      <c r="AC276" s="9"/>
      <c r="AD276" s="9"/>
      <c r="AE276" s="9"/>
      <c r="AF276" s="9"/>
      <c r="AG276" s="9"/>
      <c r="AH276" s="9"/>
      <c r="AI276" s="9"/>
      <c r="AJ276" s="9"/>
      <c r="AK276" s="9"/>
      <c r="AL276" s="9"/>
      <c r="AM276" s="11">
        <f t="shared" si="16"/>
        <v>0</v>
      </c>
      <c r="AN276" s="11">
        <f t="shared" si="17"/>
        <v>0</v>
      </c>
      <c r="AO276" s="47" t="e">
        <f t="shared" si="18"/>
        <v>#DIV/0!</v>
      </c>
      <c r="AP276" s="11">
        <f>SUM(VLOOKUP(A276,OCT!$A$2:$AM$301,39,FALSE), VLOOKUP(A276,NOV!$A$2:$AL$301,38,FALSE), VLOOKUP(A276,DEC!$A$2:$AM$301,39,FALSE))</f>
        <v>0</v>
      </c>
      <c r="AQ276" s="11">
        <f>SUM(VLOOKUP(A276,OCT!$A$2:$AN$301,40,FALSE), VLOOKUP(A276,NOV!$A$2:$AM$301,39,FALSE), VLOOKUP(A276,DEC!$A$2:$AN$301,40,FALSE))</f>
        <v>0</v>
      </c>
      <c r="AR276" s="125" t="e">
        <f t="shared" si="19"/>
        <v>#DIV/0!</v>
      </c>
    </row>
    <row r="277" spans="1:44" x14ac:dyDescent="0.25">
      <c r="A277" s="10">
        <v>276</v>
      </c>
      <c r="B277" s="11">
        <f>VLOOKUP($A277,Table2[[No]:[Date Student Last Attended Program
(mm/dd/yyyy)]],2,FALSE)</f>
        <v>0</v>
      </c>
      <c r="C277" s="11">
        <f>VLOOKUP($A277,Table2[[No]:[Date Student Last Attended Program
(mm/dd/yyyy)]],4,FALSE)</f>
        <v>0</v>
      </c>
      <c r="D277" s="11">
        <f>VLOOKUP($A277,Table2[[No]:[Date Student Last Attended Program
(mm/dd/yyyy)]],14,FALSE)</f>
        <v>0</v>
      </c>
      <c r="E277" s="207">
        <f>VLOOKUP($A277,Table2[[No]:[Date Student Last Attended Program
(mm/dd/yyyy)]],17,FALSE)</f>
        <v>0</v>
      </c>
      <c r="F277" s="207">
        <f>VLOOKUP($A277,Table2[[No]:[Date Student Last Attended Program
(mm/dd/yyyy)]],18,FALSE)</f>
        <v>0</v>
      </c>
      <c r="G277" s="209">
        <f>VLOOKUP($A277,Table2[[#All],[No]:[Which Group Does Student Participate In?
(optional)]],23,FALSE)</f>
        <v>0</v>
      </c>
      <c r="H277" s="29"/>
      <c r="I277" s="29"/>
      <c r="J277" s="29"/>
      <c r="K277" s="29"/>
      <c r="L277" s="29"/>
      <c r="M277" s="29"/>
      <c r="N277" s="29"/>
      <c r="O277" s="29"/>
      <c r="P277" s="29"/>
      <c r="Q277" s="29"/>
      <c r="R277" s="29"/>
      <c r="S277" s="9"/>
      <c r="T277" s="9"/>
      <c r="U277" s="9"/>
      <c r="V277" s="9"/>
      <c r="W277" s="9"/>
      <c r="X277" s="9"/>
      <c r="Y277" s="9"/>
      <c r="Z277" s="9"/>
      <c r="AA277" s="9"/>
      <c r="AB277" s="9"/>
      <c r="AC277" s="9"/>
      <c r="AD277" s="9"/>
      <c r="AE277" s="9"/>
      <c r="AF277" s="9"/>
      <c r="AG277" s="9"/>
      <c r="AH277" s="9"/>
      <c r="AI277" s="9"/>
      <c r="AJ277" s="9"/>
      <c r="AK277" s="9"/>
      <c r="AL277" s="9"/>
      <c r="AM277" s="11">
        <f t="shared" si="16"/>
        <v>0</v>
      </c>
      <c r="AN277" s="11">
        <f t="shared" si="17"/>
        <v>0</v>
      </c>
      <c r="AO277" s="47" t="e">
        <f t="shared" si="18"/>
        <v>#DIV/0!</v>
      </c>
      <c r="AP277" s="11">
        <f>SUM(VLOOKUP(A277,OCT!$A$2:$AM$301,39,FALSE), VLOOKUP(A277,NOV!$A$2:$AL$301,38,FALSE), VLOOKUP(A277,DEC!$A$2:$AM$301,39,FALSE))</f>
        <v>0</v>
      </c>
      <c r="AQ277" s="11">
        <f>SUM(VLOOKUP(A277,OCT!$A$2:$AN$301,40,FALSE), VLOOKUP(A277,NOV!$A$2:$AM$301,39,FALSE), VLOOKUP(A277,DEC!$A$2:$AN$301,40,FALSE))</f>
        <v>0</v>
      </c>
      <c r="AR277" s="125" t="e">
        <f t="shared" si="19"/>
        <v>#DIV/0!</v>
      </c>
    </row>
    <row r="278" spans="1:44" x14ac:dyDescent="0.25">
      <c r="A278" s="10">
        <v>277</v>
      </c>
      <c r="B278" s="11">
        <f>VLOOKUP($A278,Table2[[No]:[Date Student Last Attended Program
(mm/dd/yyyy)]],2,FALSE)</f>
        <v>0</v>
      </c>
      <c r="C278" s="11">
        <f>VLOOKUP($A278,Table2[[No]:[Date Student Last Attended Program
(mm/dd/yyyy)]],4,FALSE)</f>
        <v>0</v>
      </c>
      <c r="D278" s="11">
        <f>VLOOKUP($A278,Table2[[No]:[Date Student Last Attended Program
(mm/dd/yyyy)]],14,FALSE)</f>
        <v>0</v>
      </c>
      <c r="E278" s="207">
        <f>VLOOKUP($A278,Table2[[No]:[Date Student Last Attended Program
(mm/dd/yyyy)]],17,FALSE)</f>
        <v>0</v>
      </c>
      <c r="F278" s="207">
        <f>VLOOKUP($A278,Table2[[No]:[Date Student Last Attended Program
(mm/dd/yyyy)]],18,FALSE)</f>
        <v>0</v>
      </c>
      <c r="G278" s="209">
        <f>VLOOKUP($A278,Table2[[#All],[No]:[Which Group Does Student Participate In?
(optional)]],23,FALSE)</f>
        <v>0</v>
      </c>
      <c r="H278" s="29"/>
      <c r="I278" s="29"/>
      <c r="J278" s="29"/>
      <c r="K278" s="29"/>
      <c r="L278" s="29"/>
      <c r="M278" s="29"/>
      <c r="N278" s="29"/>
      <c r="O278" s="29"/>
      <c r="P278" s="29"/>
      <c r="Q278" s="29"/>
      <c r="R278" s="29"/>
      <c r="S278" s="9"/>
      <c r="T278" s="9"/>
      <c r="U278" s="9"/>
      <c r="V278" s="9"/>
      <c r="W278" s="9"/>
      <c r="X278" s="9"/>
      <c r="Y278" s="9"/>
      <c r="Z278" s="9"/>
      <c r="AA278" s="9"/>
      <c r="AB278" s="9"/>
      <c r="AC278" s="9"/>
      <c r="AD278" s="9"/>
      <c r="AE278" s="9"/>
      <c r="AF278" s="9"/>
      <c r="AG278" s="9"/>
      <c r="AH278" s="9"/>
      <c r="AI278" s="9"/>
      <c r="AJ278" s="9"/>
      <c r="AK278" s="9"/>
      <c r="AL278" s="9"/>
      <c r="AM278" s="11">
        <f t="shared" si="16"/>
        <v>0</v>
      </c>
      <c r="AN278" s="11">
        <f t="shared" si="17"/>
        <v>0</v>
      </c>
      <c r="AO278" s="47" t="e">
        <f t="shared" si="18"/>
        <v>#DIV/0!</v>
      </c>
      <c r="AP278" s="11">
        <f>SUM(VLOOKUP(A278,OCT!$A$2:$AM$301,39,FALSE), VLOOKUP(A278,NOV!$A$2:$AL$301,38,FALSE), VLOOKUP(A278,DEC!$A$2:$AM$301,39,FALSE))</f>
        <v>0</v>
      </c>
      <c r="AQ278" s="11">
        <f>SUM(VLOOKUP(A278,OCT!$A$2:$AN$301,40,FALSE), VLOOKUP(A278,NOV!$A$2:$AM$301,39,FALSE), VLOOKUP(A278,DEC!$A$2:$AN$301,40,FALSE))</f>
        <v>0</v>
      </c>
      <c r="AR278" s="125" t="e">
        <f t="shared" si="19"/>
        <v>#DIV/0!</v>
      </c>
    </row>
    <row r="279" spans="1:44" x14ac:dyDescent="0.25">
      <c r="A279" s="10">
        <v>278</v>
      </c>
      <c r="B279" s="11">
        <f>VLOOKUP($A279,Table2[[No]:[Date Student Last Attended Program
(mm/dd/yyyy)]],2,FALSE)</f>
        <v>0</v>
      </c>
      <c r="C279" s="11">
        <f>VLOOKUP($A279,Table2[[No]:[Date Student Last Attended Program
(mm/dd/yyyy)]],4,FALSE)</f>
        <v>0</v>
      </c>
      <c r="D279" s="11">
        <f>VLOOKUP($A279,Table2[[No]:[Date Student Last Attended Program
(mm/dd/yyyy)]],14,FALSE)</f>
        <v>0</v>
      </c>
      <c r="E279" s="207">
        <f>VLOOKUP($A279,Table2[[No]:[Date Student Last Attended Program
(mm/dd/yyyy)]],17,FALSE)</f>
        <v>0</v>
      </c>
      <c r="F279" s="207">
        <f>VLOOKUP($A279,Table2[[No]:[Date Student Last Attended Program
(mm/dd/yyyy)]],18,FALSE)</f>
        <v>0</v>
      </c>
      <c r="G279" s="209">
        <f>VLOOKUP($A279,Table2[[#All],[No]:[Which Group Does Student Participate In?
(optional)]],23,FALSE)</f>
        <v>0</v>
      </c>
      <c r="H279" s="29"/>
      <c r="I279" s="29"/>
      <c r="J279" s="29"/>
      <c r="K279" s="29"/>
      <c r="L279" s="29"/>
      <c r="M279" s="29"/>
      <c r="N279" s="29"/>
      <c r="O279" s="29"/>
      <c r="P279" s="29"/>
      <c r="Q279" s="29"/>
      <c r="R279" s="29"/>
      <c r="S279" s="9"/>
      <c r="T279" s="9"/>
      <c r="U279" s="9"/>
      <c r="V279" s="9"/>
      <c r="W279" s="9"/>
      <c r="X279" s="9"/>
      <c r="Y279" s="9"/>
      <c r="Z279" s="9"/>
      <c r="AA279" s="9"/>
      <c r="AB279" s="9"/>
      <c r="AC279" s="9"/>
      <c r="AD279" s="9"/>
      <c r="AE279" s="9"/>
      <c r="AF279" s="9"/>
      <c r="AG279" s="9"/>
      <c r="AH279" s="9"/>
      <c r="AI279" s="9"/>
      <c r="AJ279" s="9"/>
      <c r="AK279" s="9"/>
      <c r="AL279" s="9"/>
      <c r="AM279" s="11">
        <f t="shared" si="16"/>
        <v>0</v>
      </c>
      <c r="AN279" s="11">
        <f t="shared" si="17"/>
        <v>0</v>
      </c>
      <c r="AO279" s="47" t="e">
        <f t="shared" si="18"/>
        <v>#DIV/0!</v>
      </c>
      <c r="AP279" s="11">
        <f>SUM(VLOOKUP(A279,OCT!$A$2:$AM$301,39,FALSE), VLOOKUP(A279,NOV!$A$2:$AL$301,38,FALSE), VLOOKUP(A279,DEC!$A$2:$AM$301,39,FALSE))</f>
        <v>0</v>
      </c>
      <c r="AQ279" s="11">
        <f>SUM(VLOOKUP(A279,OCT!$A$2:$AN$301,40,FALSE), VLOOKUP(A279,NOV!$A$2:$AM$301,39,FALSE), VLOOKUP(A279,DEC!$A$2:$AN$301,40,FALSE))</f>
        <v>0</v>
      </c>
      <c r="AR279" s="125" t="e">
        <f t="shared" si="19"/>
        <v>#DIV/0!</v>
      </c>
    </row>
    <row r="280" spans="1:44" x14ac:dyDescent="0.25">
      <c r="A280" s="10">
        <v>279</v>
      </c>
      <c r="B280" s="11">
        <f>VLOOKUP($A280,Table2[[No]:[Date Student Last Attended Program
(mm/dd/yyyy)]],2,FALSE)</f>
        <v>0</v>
      </c>
      <c r="C280" s="11">
        <f>VLOOKUP($A280,Table2[[No]:[Date Student Last Attended Program
(mm/dd/yyyy)]],4,FALSE)</f>
        <v>0</v>
      </c>
      <c r="D280" s="11">
        <f>VLOOKUP($A280,Table2[[No]:[Date Student Last Attended Program
(mm/dd/yyyy)]],14,FALSE)</f>
        <v>0</v>
      </c>
      <c r="E280" s="207">
        <f>VLOOKUP($A280,Table2[[No]:[Date Student Last Attended Program
(mm/dd/yyyy)]],17,FALSE)</f>
        <v>0</v>
      </c>
      <c r="F280" s="207">
        <f>VLOOKUP($A280,Table2[[No]:[Date Student Last Attended Program
(mm/dd/yyyy)]],18,FALSE)</f>
        <v>0</v>
      </c>
      <c r="G280" s="209">
        <f>VLOOKUP($A280,Table2[[#All],[No]:[Which Group Does Student Participate In?
(optional)]],23,FALSE)</f>
        <v>0</v>
      </c>
      <c r="H280" s="29"/>
      <c r="I280" s="29"/>
      <c r="J280" s="29"/>
      <c r="K280" s="29"/>
      <c r="L280" s="29"/>
      <c r="M280" s="29"/>
      <c r="N280" s="29"/>
      <c r="O280" s="29"/>
      <c r="P280" s="29"/>
      <c r="Q280" s="29"/>
      <c r="R280" s="29"/>
      <c r="S280" s="9"/>
      <c r="T280" s="9"/>
      <c r="U280" s="9"/>
      <c r="V280" s="9"/>
      <c r="W280" s="9"/>
      <c r="X280" s="9"/>
      <c r="Y280" s="9"/>
      <c r="Z280" s="9"/>
      <c r="AA280" s="9"/>
      <c r="AB280" s="9"/>
      <c r="AC280" s="9"/>
      <c r="AD280" s="9"/>
      <c r="AE280" s="9"/>
      <c r="AF280" s="9"/>
      <c r="AG280" s="9"/>
      <c r="AH280" s="9"/>
      <c r="AI280" s="9"/>
      <c r="AJ280" s="9"/>
      <c r="AK280" s="9"/>
      <c r="AL280" s="9"/>
      <c r="AM280" s="11">
        <f t="shared" si="16"/>
        <v>0</v>
      </c>
      <c r="AN280" s="11">
        <f t="shared" si="17"/>
        <v>0</v>
      </c>
      <c r="AO280" s="47" t="e">
        <f t="shared" si="18"/>
        <v>#DIV/0!</v>
      </c>
      <c r="AP280" s="11">
        <f>SUM(VLOOKUP(A280,OCT!$A$2:$AM$301,39,FALSE), VLOOKUP(A280,NOV!$A$2:$AL$301,38,FALSE), VLOOKUP(A280,DEC!$A$2:$AM$301,39,FALSE))</f>
        <v>0</v>
      </c>
      <c r="AQ280" s="11">
        <f>SUM(VLOOKUP(A280,OCT!$A$2:$AN$301,40,FALSE), VLOOKUP(A280,NOV!$A$2:$AM$301,39,FALSE), VLOOKUP(A280,DEC!$A$2:$AN$301,40,FALSE))</f>
        <v>0</v>
      </c>
      <c r="AR280" s="125" t="e">
        <f t="shared" si="19"/>
        <v>#DIV/0!</v>
      </c>
    </row>
    <row r="281" spans="1:44" x14ac:dyDescent="0.25">
      <c r="A281" s="10">
        <v>280</v>
      </c>
      <c r="B281" s="11">
        <f>VLOOKUP($A281,Table2[[No]:[Date Student Last Attended Program
(mm/dd/yyyy)]],2,FALSE)</f>
        <v>0</v>
      </c>
      <c r="C281" s="11">
        <f>VLOOKUP($A281,Table2[[No]:[Date Student Last Attended Program
(mm/dd/yyyy)]],4,FALSE)</f>
        <v>0</v>
      </c>
      <c r="D281" s="11">
        <f>VLOOKUP($A281,Table2[[No]:[Date Student Last Attended Program
(mm/dd/yyyy)]],14,FALSE)</f>
        <v>0</v>
      </c>
      <c r="E281" s="207">
        <f>VLOOKUP($A281,Table2[[No]:[Date Student Last Attended Program
(mm/dd/yyyy)]],17,FALSE)</f>
        <v>0</v>
      </c>
      <c r="F281" s="207">
        <f>VLOOKUP($A281,Table2[[No]:[Date Student Last Attended Program
(mm/dd/yyyy)]],18,FALSE)</f>
        <v>0</v>
      </c>
      <c r="G281" s="209">
        <f>VLOOKUP($A281,Table2[[#All],[No]:[Which Group Does Student Participate In?
(optional)]],23,FALSE)</f>
        <v>0</v>
      </c>
      <c r="H281" s="29"/>
      <c r="I281" s="29"/>
      <c r="J281" s="29"/>
      <c r="K281" s="29"/>
      <c r="L281" s="29"/>
      <c r="M281" s="29"/>
      <c r="N281" s="29"/>
      <c r="O281" s="29"/>
      <c r="P281" s="29"/>
      <c r="Q281" s="29"/>
      <c r="R281" s="29"/>
      <c r="S281" s="9"/>
      <c r="T281" s="9"/>
      <c r="U281" s="9"/>
      <c r="V281" s="9"/>
      <c r="W281" s="9"/>
      <c r="X281" s="9"/>
      <c r="Y281" s="9"/>
      <c r="Z281" s="9"/>
      <c r="AA281" s="9"/>
      <c r="AB281" s="9"/>
      <c r="AC281" s="9"/>
      <c r="AD281" s="9"/>
      <c r="AE281" s="9"/>
      <c r="AF281" s="9"/>
      <c r="AG281" s="9"/>
      <c r="AH281" s="9"/>
      <c r="AI281" s="9"/>
      <c r="AJ281" s="9"/>
      <c r="AK281" s="9"/>
      <c r="AL281" s="9"/>
      <c r="AM281" s="11">
        <f t="shared" si="16"/>
        <v>0</v>
      </c>
      <c r="AN281" s="11">
        <f t="shared" si="17"/>
        <v>0</v>
      </c>
      <c r="AO281" s="47" t="e">
        <f t="shared" si="18"/>
        <v>#DIV/0!</v>
      </c>
      <c r="AP281" s="11">
        <f>SUM(VLOOKUP(A281,OCT!$A$2:$AM$301,39,FALSE), VLOOKUP(A281,NOV!$A$2:$AL$301,38,FALSE), VLOOKUP(A281,DEC!$A$2:$AM$301,39,FALSE))</f>
        <v>0</v>
      </c>
      <c r="AQ281" s="11">
        <f>SUM(VLOOKUP(A281,OCT!$A$2:$AN$301,40,FALSE), VLOOKUP(A281,NOV!$A$2:$AM$301,39,FALSE), VLOOKUP(A281,DEC!$A$2:$AN$301,40,FALSE))</f>
        <v>0</v>
      </c>
      <c r="AR281" s="125" t="e">
        <f t="shared" si="19"/>
        <v>#DIV/0!</v>
      </c>
    </row>
    <row r="282" spans="1:44" x14ac:dyDescent="0.25">
      <c r="A282" s="10">
        <v>281</v>
      </c>
      <c r="B282" s="11">
        <f>VLOOKUP($A282,Table2[[No]:[Date Student Last Attended Program
(mm/dd/yyyy)]],2,FALSE)</f>
        <v>0</v>
      </c>
      <c r="C282" s="11">
        <f>VLOOKUP($A282,Table2[[No]:[Date Student Last Attended Program
(mm/dd/yyyy)]],4,FALSE)</f>
        <v>0</v>
      </c>
      <c r="D282" s="11">
        <f>VLOOKUP($A282,Table2[[No]:[Date Student Last Attended Program
(mm/dd/yyyy)]],14,FALSE)</f>
        <v>0</v>
      </c>
      <c r="E282" s="207">
        <f>VLOOKUP($A282,Table2[[No]:[Date Student Last Attended Program
(mm/dd/yyyy)]],17,FALSE)</f>
        <v>0</v>
      </c>
      <c r="F282" s="207">
        <f>VLOOKUP($A282,Table2[[No]:[Date Student Last Attended Program
(mm/dd/yyyy)]],18,FALSE)</f>
        <v>0</v>
      </c>
      <c r="G282" s="209">
        <f>VLOOKUP($A282,Table2[[#All],[No]:[Which Group Does Student Participate In?
(optional)]],23,FALSE)</f>
        <v>0</v>
      </c>
      <c r="H282" s="29"/>
      <c r="I282" s="29"/>
      <c r="J282" s="29"/>
      <c r="K282" s="29"/>
      <c r="L282" s="29"/>
      <c r="M282" s="29"/>
      <c r="N282" s="29"/>
      <c r="O282" s="29"/>
      <c r="P282" s="29"/>
      <c r="Q282" s="29"/>
      <c r="R282" s="29"/>
      <c r="S282" s="9"/>
      <c r="T282" s="9"/>
      <c r="U282" s="9"/>
      <c r="V282" s="9"/>
      <c r="W282" s="9"/>
      <c r="X282" s="9"/>
      <c r="Y282" s="9"/>
      <c r="Z282" s="9"/>
      <c r="AA282" s="9"/>
      <c r="AB282" s="9"/>
      <c r="AC282" s="9"/>
      <c r="AD282" s="9"/>
      <c r="AE282" s="9"/>
      <c r="AF282" s="9"/>
      <c r="AG282" s="9"/>
      <c r="AH282" s="9"/>
      <c r="AI282" s="9"/>
      <c r="AJ282" s="9"/>
      <c r="AK282" s="9"/>
      <c r="AL282" s="9"/>
      <c r="AM282" s="11">
        <f t="shared" si="16"/>
        <v>0</v>
      </c>
      <c r="AN282" s="11">
        <f t="shared" si="17"/>
        <v>0</v>
      </c>
      <c r="AO282" s="47" t="e">
        <f t="shared" si="18"/>
        <v>#DIV/0!</v>
      </c>
      <c r="AP282" s="11">
        <f>SUM(VLOOKUP(A282,OCT!$A$2:$AM$301,39,FALSE), VLOOKUP(A282,NOV!$A$2:$AL$301,38,FALSE), VLOOKUP(A282,DEC!$A$2:$AM$301,39,FALSE))</f>
        <v>0</v>
      </c>
      <c r="AQ282" s="11">
        <f>SUM(VLOOKUP(A282,OCT!$A$2:$AN$301,40,FALSE), VLOOKUP(A282,NOV!$A$2:$AM$301,39,FALSE), VLOOKUP(A282,DEC!$A$2:$AN$301,40,FALSE))</f>
        <v>0</v>
      </c>
      <c r="AR282" s="125" t="e">
        <f t="shared" si="19"/>
        <v>#DIV/0!</v>
      </c>
    </row>
    <row r="283" spans="1:44" x14ac:dyDescent="0.25">
      <c r="A283" s="10">
        <v>282</v>
      </c>
      <c r="B283" s="11">
        <f>VLOOKUP($A283,Table2[[No]:[Date Student Last Attended Program
(mm/dd/yyyy)]],2,FALSE)</f>
        <v>0</v>
      </c>
      <c r="C283" s="11">
        <f>VLOOKUP($A283,Table2[[No]:[Date Student Last Attended Program
(mm/dd/yyyy)]],4,FALSE)</f>
        <v>0</v>
      </c>
      <c r="D283" s="11">
        <f>VLOOKUP($A283,Table2[[No]:[Date Student Last Attended Program
(mm/dd/yyyy)]],14,FALSE)</f>
        <v>0</v>
      </c>
      <c r="E283" s="207">
        <f>VLOOKUP($A283,Table2[[No]:[Date Student Last Attended Program
(mm/dd/yyyy)]],17,FALSE)</f>
        <v>0</v>
      </c>
      <c r="F283" s="207">
        <f>VLOOKUP($A283,Table2[[No]:[Date Student Last Attended Program
(mm/dd/yyyy)]],18,FALSE)</f>
        <v>0</v>
      </c>
      <c r="G283" s="209">
        <f>VLOOKUP($A283,Table2[[#All],[No]:[Which Group Does Student Participate In?
(optional)]],23,FALSE)</f>
        <v>0</v>
      </c>
      <c r="H283" s="29"/>
      <c r="I283" s="29"/>
      <c r="J283" s="29"/>
      <c r="K283" s="29"/>
      <c r="L283" s="29"/>
      <c r="M283" s="29"/>
      <c r="N283" s="29"/>
      <c r="O283" s="29"/>
      <c r="P283" s="29"/>
      <c r="Q283" s="29"/>
      <c r="R283" s="29"/>
      <c r="S283" s="9"/>
      <c r="T283" s="9"/>
      <c r="U283" s="9"/>
      <c r="V283" s="9"/>
      <c r="W283" s="9"/>
      <c r="X283" s="9"/>
      <c r="Y283" s="9"/>
      <c r="Z283" s="9"/>
      <c r="AA283" s="9"/>
      <c r="AB283" s="9"/>
      <c r="AC283" s="9"/>
      <c r="AD283" s="9"/>
      <c r="AE283" s="9"/>
      <c r="AF283" s="9"/>
      <c r="AG283" s="9"/>
      <c r="AH283" s="9"/>
      <c r="AI283" s="9"/>
      <c r="AJ283" s="9"/>
      <c r="AK283" s="9"/>
      <c r="AL283" s="9"/>
      <c r="AM283" s="11">
        <f t="shared" si="16"/>
        <v>0</v>
      </c>
      <c r="AN283" s="11">
        <f t="shared" si="17"/>
        <v>0</v>
      </c>
      <c r="AO283" s="47" t="e">
        <f t="shared" si="18"/>
        <v>#DIV/0!</v>
      </c>
      <c r="AP283" s="11">
        <f>SUM(VLOOKUP(A283,OCT!$A$2:$AM$301,39,FALSE), VLOOKUP(A283,NOV!$A$2:$AL$301,38,FALSE), VLOOKUP(A283,DEC!$A$2:$AM$301,39,FALSE))</f>
        <v>0</v>
      </c>
      <c r="AQ283" s="11">
        <f>SUM(VLOOKUP(A283,OCT!$A$2:$AN$301,40,FALSE), VLOOKUP(A283,NOV!$A$2:$AM$301,39,FALSE), VLOOKUP(A283,DEC!$A$2:$AN$301,40,FALSE))</f>
        <v>0</v>
      </c>
      <c r="AR283" s="125" t="e">
        <f t="shared" si="19"/>
        <v>#DIV/0!</v>
      </c>
    </row>
    <row r="284" spans="1:44" x14ac:dyDescent="0.25">
      <c r="A284" s="10">
        <v>283</v>
      </c>
      <c r="B284" s="11">
        <f>VLOOKUP($A284,Table2[[No]:[Date Student Last Attended Program
(mm/dd/yyyy)]],2,FALSE)</f>
        <v>0</v>
      </c>
      <c r="C284" s="11">
        <f>VLOOKUP($A284,Table2[[No]:[Date Student Last Attended Program
(mm/dd/yyyy)]],4,FALSE)</f>
        <v>0</v>
      </c>
      <c r="D284" s="11">
        <f>VLOOKUP($A284,Table2[[No]:[Date Student Last Attended Program
(mm/dd/yyyy)]],14,FALSE)</f>
        <v>0</v>
      </c>
      <c r="E284" s="207">
        <f>VLOOKUP($A284,Table2[[No]:[Date Student Last Attended Program
(mm/dd/yyyy)]],17,FALSE)</f>
        <v>0</v>
      </c>
      <c r="F284" s="207">
        <f>VLOOKUP($A284,Table2[[No]:[Date Student Last Attended Program
(mm/dd/yyyy)]],18,FALSE)</f>
        <v>0</v>
      </c>
      <c r="G284" s="209">
        <f>VLOOKUP($A284,Table2[[#All],[No]:[Which Group Does Student Participate In?
(optional)]],23,FALSE)</f>
        <v>0</v>
      </c>
      <c r="H284" s="29"/>
      <c r="I284" s="29"/>
      <c r="J284" s="29"/>
      <c r="K284" s="29"/>
      <c r="L284" s="29"/>
      <c r="M284" s="29"/>
      <c r="N284" s="29"/>
      <c r="O284" s="29"/>
      <c r="P284" s="29"/>
      <c r="Q284" s="29"/>
      <c r="R284" s="29"/>
      <c r="S284" s="9"/>
      <c r="T284" s="9"/>
      <c r="U284" s="9"/>
      <c r="V284" s="9"/>
      <c r="W284" s="9"/>
      <c r="X284" s="9"/>
      <c r="Y284" s="9"/>
      <c r="Z284" s="9"/>
      <c r="AA284" s="9"/>
      <c r="AB284" s="9"/>
      <c r="AC284" s="9"/>
      <c r="AD284" s="9"/>
      <c r="AE284" s="9"/>
      <c r="AF284" s="9"/>
      <c r="AG284" s="9"/>
      <c r="AH284" s="9"/>
      <c r="AI284" s="9"/>
      <c r="AJ284" s="9"/>
      <c r="AK284" s="9"/>
      <c r="AL284" s="9"/>
      <c r="AM284" s="11">
        <f t="shared" si="16"/>
        <v>0</v>
      </c>
      <c r="AN284" s="11">
        <f t="shared" si="17"/>
        <v>0</v>
      </c>
      <c r="AO284" s="47" t="e">
        <f t="shared" si="18"/>
        <v>#DIV/0!</v>
      </c>
      <c r="AP284" s="11">
        <f>SUM(VLOOKUP(A284,OCT!$A$2:$AM$301,39,FALSE), VLOOKUP(A284,NOV!$A$2:$AL$301,38,FALSE), VLOOKUP(A284,DEC!$A$2:$AM$301,39,FALSE))</f>
        <v>0</v>
      </c>
      <c r="AQ284" s="11">
        <f>SUM(VLOOKUP(A284,OCT!$A$2:$AN$301,40,FALSE), VLOOKUP(A284,NOV!$A$2:$AM$301,39,FALSE), VLOOKUP(A284,DEC!$A$2:$AN$301,40,FALSE))</f>
        <v>0</v>
      </c>
      <c r="AR284" s="125" t="e">
        <f t="shared" si="19"/>
        <v>#DIV/0!</v>
      </c>
    </row>
    <row r="285" spans="1:44" x14ac:dyDescent="0.25">
      <c r="A285" s="10">
        <v>284</v>
      </c>
      <c r="B285" s="11">
        <f>VLOOKUP($A285,Table2[[No]:[Date Student Last Attended Program
(mm/dd/yyyy)]],2,FALSE)</f>
        <v>0</v>
      </c>
      <c r="C285" s="11">
        <f>VLOOKUP($A285,Table2[[No]:[Date Student Last Attended Program
(mm/dd/yyyy)]],4,FALSE)</f>
        <v>0</v>
      </c>
      <c r="D285" s="11">
        <f>VLOOKUP($A285,Table2[[No]:[Date Student Last Attended Program
(mm/dd/yyyy)]],14,FALSE)</f>
        <v>0</v>
      </c>
      <c r="E285" s="207">
        <f>VLOOKUP($A285,Table2[[No]:[Date Student Last Attended Program
(mm/dd/yyyy)]],17,FALSE)</f>
        <v>0</v>
      </c>
      <c r="F285" s="207">
        <f>VLOOKUP($A285,Table2[[No]:[Date Student Last Attended Program
(mm/dd/yyyy)]],18,FALSE)</f>
        <v>0</v>
      </c>
      <c r="G285" s="209">
        <f>VLOOKUP($A285,Table2[[#All],[No]:[Which Group Does Student Participate In?
(optional)]],23,FALSE)</f>
        <v>0</v>
      </c>
      <c r="H285" s="29"/>
      <c r="I285" s="29"/>
      <c r="J285" s="29"/>
      <c r="K285" s="29"/>
      <c r="L285" s="29"/>
      <c r="M285" s="29"/>
      <c r="N285" s="29"/>
      <c r="O285" s="29"/>
      <c r="P285" s="29"/>
      <c r="Q285" s="29"/>
      <c r="R285" s="29"/>
      <c r="S285" s="9"/>
      <c r="T285" s="9"/>
      <c r="U285" s="9"/>
      <c r="V285" s="9"/>
      <c r="W285" s="9"/>
      <c r="X285" s="9"/>
      <c r="Y285" s="9"/>
      <c r="Z285" s="9"/>
      <c r="AA285" s="9"/>
      <c r="AB285" s="9"/>
      <c r="AC285" s="9"/>
      <c r="AD285" s="9"/>
      <c r="AE285" s="9"/>
      <c r="AF285" s="9"/>
      <c r="AG285" s="9"/>
      <c r="AH285" s="9"/>
      <c r="AI285" s="9"/>
      <c r="AJ285" s="9"/>
      <c r="AK285" s="9"/>
      <c r="AL285" s="9"/>
      <c r="AM285" s="11">
        <f t="shared" si="16"/>
        <v>0</v>
      </c>
      <c r="AN285" s="11">
        <f t="shared" si="17"/>
        <v>0</v>
      </c>
      <c r="AO285" s="47" t="e">
        <f t="shared" si="18"/>
        <v>#DIV/0!</v>
      </c>
      <c r="AP285" s="11">
        <f>SUM(VLOOKUP(A285,OCT!$A$2:$AM$301,39,FALSE), VLOOKUP(A285,NOV!$A$2:$AL$301,38,FALSE), VLOOKUP(A285,DEC!$A$2:$AM$301,39,FALSE))</f>
        <v>0</v>
      </c>
      <c r="AQ285" s="11">
        <f>SUM(VLOOKUP(A285,OCT!$A$2:$AN$301,40,FALSE), VLOOKUP(A285,NOV!$A$2:$AM$301,39,FALSE), VLOOKUP(A285,DEC!$A$2:$AN$301,40,FALSE))</f>
        <v>0</v>
      </c>
      <c r="AR285" s="125" t="e">
        <f t="shared" si="19"/>
        <v>#DIV/0!</v>
      </c>
    </row>
    <row r="286" spans="1:44" x14ac:dyDescent="0.25">
      <c r="A286" s="10">
        <v>285</v>
      </c>
      <c r="B286" s="11">
        <f>VLOOKUP($A286,Table2[[No]:[Date Student Last Attended Program
(mm/dd/yyyy)]],2,FALSE)</f>
        <v>0</v>
      </c>
      <c r="C286" s="11">
        <f>VLOOKUP($A286,Table2[[No]:[Date Student Last Attended Program
(mm/dd/yyyy)]],4,FALSE)</f>
        <v>0</v>
      </c>
      <c r="D286" s="11">
        <f>VLOOKUP($A286,Table2[[No]:[Date Student Last Attended Program
(mm/dd/yyyy)]],14,FALSE)</f>
        <v>0</v>
      </c>
      <c r="E286" s="207">
        <f>VLOOKUP($A286,Table2[[No]:[Date Student Last Attended Program
(mm/dd/yyyy)]],17,FALSE)</f>
        <v>0</v>
      </c>
      <c r="F286" s="207">
        <f>VLOOKUP($A286,Table2[[No]:[Date Student Last Attended Program
(mm/dd/yyyy)]],18,FALSE)</f>
        <v>0</v>
      </c>
      <c r="G286" s="209">
        <f>VLOOKUP($A286,Table2[[#All],[No]:[Which Group Does Student Participate In?
(optional)]],23,FALSE)</f>
        <v>0</v>
      </c>
      <c r="H286" s="29"/>
      <c r="I286" s="29"/>
      <c r="J286" s="29"/>
      <c r="K286" s="29"/>
      <c r="L286" s="29"/>
      <c r="M286" s="29"/>
      <c r="N286" s="29"/>
      <c r="O286" s="29"/>
      <c r="P286" s="29"/>
      <c r="Q286" s="29"/>
      <c r="R286" s="29"/>
      <c r="S286" s="9"/>
      <c r="T286" s="9"/>
      <c r="U286" s="9"/>
      <c r="V286" s="9"/>
      <c r="W286" s="9"/>
      <c r="X286" s="9"/>
      <c r="Y286" s="9"/>
      <c r="Z286" s="9"/>
      <c r="AA286" s="9"/>
      <c r="AB286" s="9"/>
      <c r="AC286" s="9"/>
      <c r="AD286" s="9"/>
      <c r="AE286" s="9"/>
      <c r="AF286" s="9"/>
      <c r="AG286" s="9"/>
      <c r="AH286" s="9"/>
      <c r="AI286" s="9"/>
      <c r="AJ286" s="9"/>
      <c r="AK286" s="9"/>
      <c r="AL286" s="9"/>
      <c r="AM286" s="11">
        <f t="shared" si="16"/>
        <v>0</v>
      </c>
      <c r="AN286" s="11">
        <f t="shared" si="17"/>
        <v>0</v>
      </c>
      <c r="AO286" s="47" t="e">
        <f t="shared" si="18"/>
        <v>#DIV/0!</v>
      </c>
      <c r="AP286" s="11">
        <f>SUM(VLOOKUP(A286,OCT!$A$2:$AM$301,39,FALSE), VLOOKUP(A286,NOV!$A$2:$AL$301,38,FALSE), VLOOKUP(A286,DEC!$A$2:$AM$301,39,FALSE))</f>
        <v>0</v>
      </c>
      <c r="AQ286" s="11">
        <f>SUM(VLOOKUP(A286,OCT!$A$2:$AN$301,40,FALSE), VLOOKUP(A286,NOV!$A$2:$AM$301,39,FALSE), VLOOKUP(A286,DEC!$A$2:$AN$301,40,FALSE))</f>
        <v>0</v>
      </c>
      <c r="AR286" s="125" t="e">
        <f t="shared" si="19"/>
        <v>#DIV/0!</v>
      </c>
    </row>
    <row r="287" spans="1:44" x14ac:dyDescent="0.25">
      <c r="A287" s="10">
        <v>286</v>
      </c>
      <c r="B287" s="11">
        <f>VLOOKUP($A287,Table2[[No]:[Date Student Last Attended Program
(mm/dd/yyyy)]],2,FALSE)</f>
        <v>0</v>
      </c>
      <c r="C287" s="11">
        <f>VLOOKUP($A287,Table2[[No]:[Date Student Last Attended Program
(mm/dd/yyyy)]],4,FALSE)</f>
        <v>0</v>
      </c>
      <c r="D287" s="11">
        <f>VLOOKUP($A287,Table2[[No]:[Date Student Last Attended Program
(mm/dd/yyyy)]],14,FALSE)</f>
        <v>0</v>
      </c>
      <c r="E287" s="207">
        <f>VLOOKUP($A287,Table2[[No]:[Date Student Last Attended Program
(mm/dd/yyyy)]],17,FALSE)</f>
        <v>0</v>
      </c>
      <c r="F287" s="207">
        <f>VLOOKUP($A287,Table2[[No]:[Date Student Last Attended Program
(mm/dd/yyyy)]],18,FALSE)</f>
        <v>0</v>
      </c>
      <c r="G287" s="209">
        <f>VLOOKUP($A287,Table2[[#All],[No]:[Which Group Does Student Participate In?
(optional)]],23,FALSE)</f>
        <v>0</v>
      </c>
      <c r="H287" s="29"/>
      <c r="I287" s="29"/>
      <c r="J287" s="29"/>
      <c r="K287" s="29"/>
      <c r="L287" s="29"/>
      <c r="M287" s="29"/>
      <c r="N287" s="29"/>
      <c r="O287" s="29"/>
      <c r="P287" s="29"/>
      <c r="Q287" s="29"/>
      <c r="R287" s="29"/>
      <c r="S287" s="9"/>
      <c r="T287" s="9"/>
      <c r="U287" s="9"/>
      <c r="V287" s="9"/>
      <c r="W287" s="9"/>
      <c r="X287" s="9"/>
      <c r="Y287" s="9"/>
      <c r="Z287" s="9"/>
      <c r="AA287" s="9"/>
      <c r="AB287" s="9"/>
      <c r="AC287" s="9"/>
      <c r="AD287" s="9"/>
      <c r="AE287" s="9"/>
      <c r="AF287" s="9"/>
      <c r="AG287" s="9"/>
      <c r="AH287" s="9"/>
      <c r="AI287" s="9"/>
      <c r="AJ287" s="9"/>
      <c r="AK287" s="9"/>
      <c r="AL287" s="9"/>
      <c r="AM287" s="11">
        <f t="shared" si="16"/>
        <v>0</v>
      </c>
      <c r="AN287" s="11">
        <f t="shared" si="17"/>
        <v>0</v>
      </c>
      <c r="AO287" s="47" t="e">
        <f t="shared" si="18"/>
        <v>#DIV/0!</v>
      </c>
      <c r="AP287" s="11">
        <f>SUM(VLOOKUP(A287,OCT!$A$2:$AM$301,39,FALSE), VLOOKUP(A287,NOV!$A$2:$AL$301,38,FALSE), VLOOKUP(A287,DEC!$A$2:$AM$301,39,FALSE))</f>
        <v>0</v>
      </c>
      <c r="AQ287" s="11">
        <f>SUM(VLOOKUP(A287,OCT!$A$2:$AN$301,40,FALSE), VLOOKUP(A287,NOV!$A$2:$AM$301,39,FALSE), VLOOKUP(A287,DEC!$A$2:$AN$301,40,FALSE))</f>
        <v>0</v>
      </c>
      <c r="AR287" s="125" t="e">
        <f t="shared" si="19"/>
        <v>#DIV/0!</v>
      </c>
    </row>
    <row r="288" spans="1:44" x14ac:dyDescent="0.25">
      <c r="A288" s="10">
        <v>287</v>
      </c>
      <c r="B288" s="11">
        <f>VLOOKUP($A288,Table2[[No]:[Date Student Last Attended Program
(mm/dd/yyyy)]],2,FALSE)</f>
        <v>0</v>
      </c>
      <c r="C288" s="11">
        <f>VLOOKUP($A288,Table2[[No]:[Date Student Last Attended Program
(mm/dd/yyyy)]],4,FALSE)</f>
        <v>0</v>
      </c>
      <c r="D288" s="11">
        <f>VLOOKUP($A288,Table2[[No]:[Date Student Last Attended Program
(mm/dd/yyyy)]],14,FALSE)</f>
        <v>0</v>
      </c>
      <c r="E288" s="207">
        <f>VLOOKUP($A288,Table2[[No]:[Date Student Last Attended Program
(mm/dd/yyyy)]],17,FALSE)</f>
        <v>0</v>
      </c>
      <c r="F288" s="207">
        <f>VLOOKUP($A288,Table2[[No]:[Date Student Last Attended Program
(mm/dd/yyyy)]],18,FALSE)</f>
        <v>0</v>
      </c>
      <c r="G288" s="209">
        <f>VLOOKUP($A288,Table2[[#All],[No]:[Which Group Does Student Participate In?
(optional)]],23,FALSE)</f>
        <v>0</v>
      </c>
      <c r="H288" s="29"/>
      <c r="I288" s="29"/>
      <c r="J288" s="29"/>
      <c r="K288" s="29"/>
      <c r="L288" s="29"/>
      <c r="M288" s="29"/>
      <c r="N288" s="29"/>
      <c r="O288" s="29"/>
      <c r="P288" s="29"/>
      <c r="Q288" s="29"/>
      <c r="R288" s="29"/>
      <c r="S288" s="9"/>
      <c r="T288" s="9"/>
      <c r="U288" s="9"/>
      <c r="V288" s="9"/>
      <c r="W288" s="9"/>
      <c r="X288" s="9"/>
      <c r="Y288" s="9"/>
      <c r="Z288" s="9"/>
      <c r="AA288" s="9"/>
      <c r="AB288" s="9"/>
      <c r="AC288" s="9"/>
      <c r="AD288" s="9"/>
      <c r="AE288" s="9"/>
      <c r="AF288" s="9"/>
      <c r="AG288" s="9"/>
      <c r="AH288" s="9"/>
      <c r="AI288" s="9"/>
      <c r="AJ288" s="9"/>
      <c r="AK288" s="9"/>
      <c r="AL288" s="9"/>
      <c r="AM288" s="11">
        <f t="shared" si="16"/>
        <v>0</v>
      </c>
      <c r="AN288" s="11">
        <f t="shared" si="17"/>
        <v>0</v>
      </c>
      <c r="AO288" s="47" t="e">
        <f t="shared" si="18"/>
        <v>#DIV/0!</v>
      </c>
      <c r="AP288" s="11">
        <f>SUM(VLOOKUP(A288,OCT!$A$2:$AM$301,39,FALSE), VLOOKUP(A288,NOV!$A$2:$AL$301,38,FALSE), VLOOKUP(A288,DEC!$A$2:$AM$301,39,FALSE))</f>
        <v>0</v>
      </c>
      <c r="AQ288" s="11">
        <f>SUM(VLOOKUP(A288,OCT!$A$2:$AN$301,40,FALSE), VLOOKUP(A288,NOV!$A$2:$AM$301,39,FALSE), VLOOKUP(A288,DEC!$A$2:$AN$301,40,FALSE))</f>
        <v>0</v>
      </c>
      <c r="AR288" s="125" t="e">
        <f t="shared" si="19"/>
        <v>#DIV/0!</v>
      </c>
    </row>
    <row r="289" spans="1:44" x14ac:dyDescent="0.25">
      <c r="A289" s="10">
        <v>288</v>
      </c>
      <c r="B289" s="11">
        <f>VLOOKUP($A289,Table2[[No]:[Date Student Last Attended Program
(mm/dd/yyyy)]],2,FALSE)</f>
        <v>0</v>
      </c>
      <c r="C289" s="11">
        <f>VLOOKUP($A289,Table2[[No]:[Date Student Last Attended Program
(mm/dd/yyyy)]],4,FALSE)</f>
        <v>0</v>
      </c>
      <c r="D289" s="11">
        <f>VLOOKUP($A289,Table2[[No]:[Date Student Last Attended Program
(mm/dd/yyyy)]],14,FALSE)</f>
        <v>0</v>
      </c>
      <c r="E289" s="207">
        <f>VLOOKUP($A289,Table2[[No]:[Date Student Last Attended Program
(mm/dd/yyyy)]],17,FALSE)</f>
        <v>0</v>
      </c>
      <c r="F289" s="207">
        <f>VLOOKUP($A289,Table2[[No]:[Date Student Last Attended Program
(mm/dd/yyyy)]],18,FALSE)</f>
        <v>0</v>
      </c>
      <c r="G289" s="209">
        <f>VLOOKUP($A289,Table2[[#All],[No]:[Which Group Does Student Participate In?
(optional)]],23,FALSE)</f>
        <v>0</v>
      </c>
      <c r="H289" s="29"/>
      <c r="I289" s="29"/>
      <c r="J289" s="29"/>
      <c r="K289" s="29"/>
      <c r="L289" s="29"/>
      <c r="M289" s="29"/>
      <c r="N289" s="29"/>
      <c r="O289" s="29"/>
      <c r="P289" s="29"/>
      <c r="Q289" s="29"/>
      <c r="R289" s="29"/>
      <c r="S289" s="9"/>
      <c r="T289" s="9"/>
      <c r="U289" s="9"/>
      <c r="V289" s="9"/>
      <c r="W289" s="9"/>
      <c r="X289" s="9"/>
      <c r="Y289" s="9"/>
      <c r="Z289" s="9"/>
      <c r="AA289" s="9"/>
      <c r="AB289" s="9"/>
      <c r="AC289" s="9"/>
      <c r="AD289" s="9"/>
      <c r="AE289" s="9"/>
      <c r="AF289" s="9"/>
      <c r="AG289" s="9"/>
      <c r="AH289" s="9"/>
      <c r="AI289" s="9"/>
      <c r="AJ289" s="9"/>
      <c r="AK289" s="9"/>
      <c r="AL289" s="9"/>
      <c r="AM289" s="11">
        <f t="shared" si="16"/>
        <v>0</v>
      </c>
      <c r="AN289" s="11">
        <f t="shared" si="17"/>
        <v>0</v>
      </c>
      <c r="AO289" s="47" t="e">
        <f t="shared" si="18"/>
        <v>#DIV/0!</v>
      </c>
      <c r="AP289" s="11">
        <f>SUM(VLOOKUP(A289,OCT!$A$2:$AM$301,39,FALSE), VLOOKUP(A289,NOV!$A$2:$AL$301,38,FALSE), VLOOKUP(A289,DEC!$A$2:$AM$301,39,FALSE))</f>
        <v>0</v>
      </c>
      <c r="AQ289" s="11">
        <f>SUM(VLOOKUP(A289,OCT!$A$2:$AN$301,40,FALSE), VLOOKUP(A289,NOV!$A$2:$AM$301,39,FALSE), VLOOKUP(A289,DEC!$A$2:$AN$301,40,FALSE))</f>
        <v>0</v>
      </c>
      <c r="AR289" s="125" t="e">
        <f t="shared" si="19"/>
        <v>#DIV/0!</v>
      </c>
    </row>
    <row r="290" spans="1:44" x14ac:dyDescent="0.25">
      <c r="A290" s="10">
        <v>289</v>
      </c>
      <c r="B290" s="11">
        <f>VLOOKUP($A290,Table2[[No]:[Date Student Last Attended Program
(mm/dd/yyyy)]],2,FALSE)</f>
        <v>0</v>
      </c>
      <c r="C290" s="11">
        <f>VLOOKUP($A290,Table2[[No]:[Date Student Last Attended Program
(mm/dd/yyyy)]],4,FALSE)</f>
        <v>0</v>
      </c>
      <c r="D290" s="11">
        <f>VLOOKUP($A290,Table2[[No]:[Date Student Last Attended Program
(mm/dd/yyyy)]],14,FALSE)</f>
        <v>0</v>
      </c>
      <c r="E290" s="207">
        <f>VLOOKUP($A290,Table2[[No]:[Date Student Last Attended Program
(mm/dd/yyyy)]],17,FALSE)</f>
        <v>0</v>
      </c>
      <c r="F290" s="207">
        <f>VLOOKUP($A290,Table2[[No]:[Date Student Last Attended Program
(mm/dd/yyyy)]],18,FALSE)</f>
        <v>0</v>
      </c>
      <c r="G290" s="209">
        <f>VLOOKUP($A290,Table2[[#All],[No]:[Which Group Does Student Participate In?
(optional)]],23,FALSE)</f>
        <v>0</v>
      </c>
      <c r="H290" s="29"/>
      <c r="I290" s="29"/>
      <c r="J290" s="29"/>
      <c r="K290" s="29"/>
      <c r="L290" s="29"/>
      <c r="M290" s="29"/>
      <c r="N290" s="29"/>
      <c r="O290" s="29"/>
      <c r="P290" s="29"/>
      <c r="Q290" s="29"/>
      <c r="R290" s="29"/>
      <c r="S290" s="9"/>
      <c r="T290" s="9"/>
      <c r="U290" s="9"/>
      <c r="V290" s="9"/>
      <c r="W290" s="9"/>
      <c r="X290" s="9"/>
      <c r="Y290" s="9"/>
      <c r="Z290" s="9"/>
      <c r="AA290" s="9"/>
      <c r="AB290" s="9"/>
      <c r="AC290" s="9"/>
      <c r="AD290" s="9"/>
      <c r="AE290" s="9"/>
      <c r="AF290" s="9"/>
      <c r="AG290" s="9"/>
      <c r="AH290" s="9"/>
      <c r="AI290" s="9"/>
      <c r="AJ290" s="9"/>
      <c r="AK290" s="9"/>
      <c r="AL290" s="9"/>
      <c r="AM290" s="11">
        <f t="shared" si="16"/>
        <v>0</v>
      </c>
      <c r="AN290" s="11">
        <f t="shared" si="17"/>
        <v>0</v>
      </c>
      <c r="AO290" s="47" t="e">
        <f t="shared" si="18"/>
        <v>#DIV/0!</v>
      </c>
      <c r="AP290" s="11">
        <f>SUM(VLOOKUP(A290,OCT!$A$2:$AM$301,39,FALSE), VLOOKUP(A290,NOV!$A$2:$AL$301,38,FALSE), VLOOKUP(A290,DEC!$A$2:$AM$301,39,FALSE))</f>
        <v>0</v>
      </c>
      <c r="AQ290" s="11">
        <f>SUM(VLOOKUP(A290,OCT!$A$2:$AN$301,40,FALSE), VLOOKUP(A290,NOV!$A$2:$AM$301,39,FALSE), VLOOKUP(A290,DEC!$A$2:$AN$301,40,FALSE))</f>
        <v>0</v>
      </c>
      <c r="AR290" s="125" t="e">
        <f t="shared" si="19"/>
        <v>#DIV/0!</v>
      </c>
    </row>
    <row r="291" spans="1:44" x14ac:dyDescent="0.25">
      <c r="A291" s="10">
        <v>290</v>
      </c>
      <c r="B291" s="11">
        <f>VLOOKUP($A291,Table2[[No]:[Date Student Last Attended Program
(mm/dd/yyyy)]],2,FALSE)</f>
        <v>0</v>
      </c>
      <c r="C291" s="11">
        <f>VLOOKUP($A291,Table2[[No]:[Date Student Last Attended Program
(mm/dd/yyyy)]],4,FALSE)</f>
        <v>0</v>
      </c>
      <c r="D291" s="11">
        <f>VLOOKUP($A291,Table2[[No]:[Date Student Last Attended Program
(mm/dd/yyyy)]],14,FALSE)</f>
        <v>0</v>
      </c>
      <c r="E291" s="207">
        <f>VLOOKUP($A291,Table2[[No]:[Date Student Last Attended Program
(mm/dd/yyyy)]],17,FALSE)</f>
        <v>0</v>
      </c>
      <c r="F291" s="207">
        <f>VLOOKUP($A291,Table2[[No]:[Date Student Last Attended Program
(mm/dd/yyyy)]],18,FALSE)</f>
        <v>0</v>
      </c>
      <c r="G291" s="209">
        <f>VLOOKUP($A291,Table2[[#All],[No]:[Which Group Does Student Participate In?
(optional)]],23,FALSE)</f>
        <v>0</v>
      </c>
      <c r="H291" s="29"/>
      <c r="I291" s="29"/>
      <c r="J291" s="29"/>
      <c r="K291" s="29"/>
      <c r="L291" s="29"/>
      <c r="M291" s="29"/>
      <c r="N291" s="29"/>
      <c r="O291" s="29"/>
      <c r="P291" s="29"/>
      <c r="Q291" s="29"/>
      <c r="R291" s="29"/>
      <c r="S291" s="9"/>
      <c r="T291" s="9"/>
      <c r="U291" s="9"/>
      <c r="V291" s="9"/>
      <c r="W291" s="9"/>
      <c r="X291" s="9"/>
      <c r="Y291" s="9"/>
      <c r="Z291" s="9"/>
      <c r="AA291" s="9"/>
      <c r="AB291" s="9"/>
      <c r="AC291" s="9"/>
      <c r="AD291" s="9"/>
      <c r="AE291" s="9"/>
      <c r="AF291" s="9"/>
      <c r="AG291" s="9"/>
      <c r="AH291" s="9"/>
      <c r="AI291" s="9"/>
      <c r="AJ291" s="9"/>
      <c r="AK291" s="9"/>
      <c r="AL291" s="9"/>
      <c r="AM291" s="11">
        <f t="shared" si="16"/>
        <v>0</v>
      </c>
      <c r="AN291" s="11">
        <f t="shared" si="17"/>
        <v>0</v>
      </c>
      <c r="AO291" s="47" t="e">
        <f t="shared" si="18"/>
        <v>#DIV/0!</v>
      </c>
      <c r="AP291" s="11">
        <f>SUM(VLOOKUP(A291,OCT!$A$2:$AM$301,39,FALSE), VLOOKUP(A291,NOV!$A$2:$AL$301,38,FALSE), VLOOKUP(A291,DEC!$A$2:$AM$301,39,FALSE))</f>
        <v>0</v>
      </c>
      <c r="AQ291" s="11">
        <f>SUM(VLOOKUP(A291,OCT!$A$2:$AN$301,40,FALSE), VLOOKUP(A291,NOV!$A$2:$AM$301,39,FALSE), VLOOKUP(A291,DEC!$A$2:$AN$301,40,FALSE))</f>
        <v>0</v>
      </c>
      <c r="AR291" s="125" t="e">
        <f t="shared" si="19"/>
        <v>#DIV/0!</v>
      </c>
    </row>
    <row r="292" spans="1:44" x14ac:dyDescent="0.25">
      <c r="A292" s="10">
        <v>291</v>
      </c>
      <c r="B292" s="11">
        <f>VLOOKUP($A292,Table2[[No]:[Date Student Last Attended Program
(mm/dd/yyyy)]],2,FALSE)</f>
        <v>0</v>
      </c>
      <c r="C292" s="11">
        <f>VLOOKUP($A292,Table2[[No]:[Date Student Last Attended Program
(mm/dd/yyyy)]],4,FALSE)</f>
        <v>0</v>
      </c>
      <c r="D292" s="11">
        <f>VLOOKUP($A292,Table2[[No]:[Date Student Last Attended Program
(mm/dd/yyyy)]],14,FALSE)</f>
        <v>0</v>
      </c>
      <c r="E292" s="207">
        <f>VLOOKUP($A292,Table2[[No]:[Date Student Last Attended Program
(mm/dd/yyyy)]],17,FALSE)</f>
        <v>0</v>
      </c>
      <c r="F292" s="207">
        <f>VLOOKUP($A292,Table2[[No]:[Date Student Last Attended Program
(mm/dd/yyyy)]],18,FALSE)</f>
        <v>0</v>
      </c>
      <c r="G292" s="209">
        <f>VLOOKUP($A292,Table2[[#All],[No]:[Which Group Does Student Participate In?
(optional)]],23,FALSE)</f>
        <v>0</v>
      </c>
      <c r="H292" s="29"/>
      <c r="I292" s="29"/>
      <c r="J292" s="29"/>
      <c r="K292" s="29"/>
      <c r="L292" s="29"/>
      <c r="M292" s="29"/>
      <c r="N292" s="29"/>
      <c r="O292" s="29"/>
      <c r="P292" s="29"/>
      <c r="Q292" s="29"/>
      <c r="R292" s="29"/>
      <c r="S292" s="9"/>
      <c r="T292" s="9"/>
      <c r="U292" s="9"/>
      <c r="V292" s="9"/>
      <c r="W292" s="9"/>
      <c r="X292" s="9"/>
      <c r="Y292" s="9"/>
      <c r="Z292" s="9"/>
      <c r="AA292" s="9"/>
      <c r="AB292" s="9"/>
      <c r="AC292" s="9"/>
      <c r="AD292" s="9"/>
      <c r="AE292" s="9"/>
      <c r="AF292" s="9"/>
      <c r="AG292" s="9"/>
      <c r="AH292" s="9"/>
      <c r="AI292" s="9"/>
      <c r="AJ292" s="9"/>
      <c r="AK292" s="9"/>
      <c r="AL292" s="9"/>
      <c r="AM292" s="11">
        <f t="shared" si="16"/>
        <v>0</v>
      </c>
      <c r="AN292" s="11">
        <f t="shared" si="17"/>
        <v>0</v>
      </c>
      <c r="AO292" s="47" t="e">
        <f t="shared" si="18"/>
        <v>#DIV/0!</v>
      </c>
      <c r="AP292" s="11">
        <f>SUM(VLOOKUP(A292,OCT!$A$2:$AM$301,39,FALSE), VLOOKUP(A292,NOV!$A$2:$AL$301,38,FALSE), VLOOKUP(A292,DEC!$A$2:$AM$301,39,FALSE))</f>
        <v>0</v>
      </c>
      <c r="AQ292" s="11">
        <f>SUM(VLOOKUP(A292,OCT!$A$2:$AN$301,40,FALSE), VLOOKUP(A292,NOV!$A$2:$AM$301,39,FALSE), VLOOKUP(A292,DEC!$A$2:$AN$301,40,FALSE))</f>
        <v>0</v>
      </c>
      <c r="AR292" s="125" t="e">
        <f t="shared" si="19"/>
        <v>#DIV/0!</v>
      </c>
    </row>
    <row r="293" spans="1:44" x14ac:dyDescent="0.25">
      <c r="A293" s="10">
        <v>292</v>
      </c>
      <c r="B293" s="11">
        <f>VLOOKUP($A293,Table2[[No]:[Date Student Last Attended Program
(mm/dd/yyyy)]],2,FALSE)</f>
        <v>0</v>
      </c>
      <c r="C293" s="11">
        <f>VLOOKUP($A293,Table2[[No]:[Date Student Last Attended Program
(mm/dd/yyyy)]],4,FALSE)</f>
        <v>0</v>
      </c>
      <c r="D293" s="11">
        <f>VLOOKUP($A293,Table2[[No]:[Date Student Last Attended Program
(mm/dd/yyyy)]],14,FALSE)</f>
        <v>0</v>
      </c>
      <c r="E293" s="207">
        <f>VLOOKUP($A293,Table2[[No]:[Date Student Last Attended Program
(mm/dd/yyyy)]],17,FALSE)</f>
        <v>0</v>
      </c>
      <c r="F293" s="207">
        <f>VLOOKUP($A293,Table2[[No]:[Date Student Last Attended Program
(mm/dd/yyyy)]],18,FALSE)</f>
        <v>0</v>
      </c>
      <c r="G293" s="209">
        <f>VLOOKUP($A293,Table2[[#All],[No]:[Which Group Does Student Participate In?
(optional)]],23,FALSE)</f>
        <v>0</v>
      </c>
      <c r="H293" s="29"/>
      <c r="I293" s="29"/>
      <c r="J293" s="29"/>
      <c r="K293" s="29"/>
      <c r="L293" s="29"/>
      <c r="M293" s="29"/>
      <c r="N293" s="29"/>
      <c r="O293" s="29"/>
      <c r="P293" s="29"/>
      <c r="Q293" s="29"/>
      <c r="R293" s="29"/>
      <c r="S293" s="9"/>
      <c r="T293" s="9"/>
      <c r="U293" s="9"/>
      <c r="V293" s="9"/>
      <c r="W293" s="9"/>
      <c r="X293" s="9"/>
      <c r="Y293" s="9"/>
      <c r="Z293" s="9"/>
      <c r="AA293" s="9"/>
      <c r="AB293" s="9"/>
      <c r="AC293" s="9"/>
      <c r="AD293" s="9"/>
      <c r="AE293" s="9"/>
      <c r="AF293" s="9"/>
      <c r="AG293" s="9"/>
      <c r="AH293" s="9"/>
      <c r="AI293" s="9"/>
      <c r="AJ293" s="9"/>
      <c r="AK293" s="9"/>
      <c r="AL293" s="9"/>
      <c r="AM293" s="11">
        <f t="shared" si="16"/>
        <v>0</v>
      </c>
      <c r="AN293" s="11">
        <f t="shared" si="17"/>
        <v>0</v>
      </c>
      <c r="AO293" s="47" t="e">
        <f t="shared" si="18"/>
        <v>#DIV/0!</v>
      </c>
      <c r="AP293" s="11">
        <f>SUM(VLOOKUP(A293,OCT!$A$2:$AM$301,39,FALSE), VLOOKUP(A293,NOV!$A$2:$AL$301,38,FALSE), VLOOKUP(A293,DEC!$A$2:$AM$301,39,FALSE))</f>
        <v>0</v>
      </c>
      <c r="AQ293" s="11">
        <f>SUM(VLOOKUP(A293,OCT!$A$2:$AN$301,40,FALSE), VLOOKUP(A293,NOV!$A$2:$AM$301,39,FALSE), VLOOKUP(A293,DEC!$A$2:$AN$301,40,FALSE))</f>
        <v>0</v>
      </c>
      <c r="AR293" s="125" t="e">
        <f t="shared" si="19"/>
        <v>#DIV/0!</v>
      </c>
    </row>
    <row r="294" spans="1:44" x14ac:dyDescent="0.25">
      <c r="A294" s="10">
        <v>293</v>
      </c>
      <c r="B294" s="11">
        <f>VLOOKUP($A294,Table2[[No]:[Date Student Last Attended Program
(mm/dd/yyyy)]],2,FALSE)</f>
        <v>0</v>
      </c>
      <c r="C294" s="11">
        <f>VLOOKUP($A294,Table2[[No]:[Date Student Last Attended Program
(mm/dd/yyyy)]],4,FALSE)</f>
        <v>0</v>
      </c>
      <c r="D294" s="11">
        <f>VLOOKUP($A294,Table2[[No]:[Date Student Last Attended Program
(mm/dd/yyyy)]],14,FALSE)</f>
        <v>0</v>
      </c>
      <c r="E294" s="207">
        <f>VLOOKUP($A294,Table2[[No]:[Date Student Last Attended Program
(mm/dd/yyyy)]],17,FALSE)</f>
        <v>0</v>
      </c>
      <c r="F294" s="207">
        <f>VLOOKUP($A294,Table2[[No]:[Date Student Last Attended Program
(mm/dd/yyyy)]],18,FALSE)</f>
        <v>0</v>
      </c>
      <c r="G294" s="209">
        <f>VLOOKUP($A294,Table2[[#All],[No]:[Which Group Does Student Participate In?
(optional)]],23,FALSE)</f>
        <v>0</v>
      </c>
      <c r="H294" s="29"/>
      <c r="I294" s="29"/>
      <c r="J294" s="29"/>
      <c r="K294" s="29"/>
      <c r="L294" s="29"/>
      <c r="M294" s="29"/>
      <c r="N294" s="29"/>
      <c r="O294" s="29"/>
      <c r="P294" s="29"/>
      <c r="Q294" s="29"/>
      <c r="R294" s="29"/>
      <c r="S294" s="9"/>
      <c r="T294" s="9"/>
      <c r="U294" s="9"/>
      <c r="V294" s="9"/>
      <c r="W294" s="9"/>
      <c r="X294" s="9"/>
      <c r="Y294" s="9"/>
      <c r="Z294" s="9"/>
      <c r="AA294" s="9"/>
      <c r="AB294" s="9"/>
      <c r="AC294" s="9"/>
      <c r="AD294" s="9"/>
      <c r="AE294" s="9"/>
      <c r="AF294" s="9"/>
      <c r="AG294" s="9"/>
      <c r="AH294" s="9"/>
      <c r="AI294" s="9"/>
      <c r="AJ294" s="9"/>
      <c r="AK294" s="9"/>
      <c r="AL294" s="9"/>
      <c r="AM294" s="11">
        <f t="shared" si="16"/>
        <v>0</v>
      </c>
      <c r="AN294" s="11">
        <f t="shared" si="17"/>
        <v>0</v>
      </c>
      <c r="AO294" s="47" t="e">
        <f t="shared" si="18"/>
        <v>#DIV/0!</v>
      </c>
      <c r="AP294" s="11">
        <f>SUM(VLOOKUP(A294,OCT!$A$2:$AM$301,39,FALSE), VLOOKUP(A294,NOV!$A$2:$AL$301,38,FALSE), VLOOKUP(A294,DEC!$A$2:$AM$301,39,FALSE))</f>
        <v>0</v>
      </c>
      <c r="AQ294" s="11">
        <f>SUM(VLOOKUP(A294,OCT!$A$2:$AN$301,40,FALSE), VLOOKUP(A294,NOV!$A$2:$AM$301,39,FALSE), VLOOKUP(A294,DEC!$A$2:$AN$301,40,FALSE))</f>
        <v>0</v>
      </c>
      <c r="AR294" s="125" t="e">
        <f t="shared" si="19"/>
        <v>#DIV/0!</v>
      </c>
    </row>
    <row r="295" spans="1:44" x14ac:dyDescent="0.25">
      <c r="A295" s="10">
        <v>294</v>
      </c>
      <c r="B295" s="11">
        <f>VLOOKUP($A295,Table2[[No]:[Date Student Last Attended Program
(mm/dd/yyyy)]],2,FALSE)</f>
        <v>0</v>
      </c>
      <c r="C295" s="11">
        <f>VLOOKUP($A295,Table2[[No]:[Date Student Last Attended Program
(mm/dd/yyyy)]],4,FALSE)</f>
        <v>0</v>
      </c>
      <c r="D295" s="11">
        <f>VLOOKUP($A295,Table2[[No]:[Date Student Last Attended Program
(mm/dd/yyyy)]],14,FALSE)</f>
        <v>0</v>
      </c>
      <c r="E295" s="207">
        <f>VLOOKUP($A295,Table2[[No]:[Date Student Last Attended Program
(mm/dd/yyyy)]],17,FALSE)</f>
        <v>0</v>
      </c>
      <c r="F295" s="207">
        <f>VLOOKUP($A295,Table2[[No]:[Date Student Last Attended Program
(mm/dd/yyyy)]],18,FALSE)</f>
        <v>0</v>
      </c>
      <c r="G295" s="209">
        <f>VLOOKUP($A295,Table2[[#All],[No]:[Which Group Does Student Participate In?
(optional)]],23,FALSE)</f>
        <v>0</v>
      </c>
      <c r="H295" s="29"/>
      <c r="I295" s="29"/>
      <c r="J295" s="29"/>
      <c r="K295" s="29"/>
      <c r="L295" s="29"/>
      <c r="M295" s="29"/>
      <c r="N295" s="29"/>
      <c r="O295" s="29"/>
      <c r="P295" s="29"/>
      <c r="Q295" s="29"/>
      <c r="R295" s="29"/>
      <c r="S295" s="9"/>
      <c r="T295" s="9"/>
      <c r="U295" s="9"/>
      <c r="V295" s="9"/>
      <c r="W295" s="9"/>
      <c r="X295" s="9"/>
      <c r="Y295" s="9"/>
      <c r="Z295" s="9"/>
      <c r="AA295" s="9"/>
      <c r="AB295" s="9"/>
      <c r="AC295" s="9"/>
      <c r="AD295" s="9"/>
      <c r="AE295" s="9"/>
      <c r="AF295" s="9"/>
      <c r="AG295" s="9"/>
      <c r="AH295" s="9"/>
      <c r="AI295" s="9"/>
      <c r="AJ295" s="9"/>
      <c r="AK295" s="9"/>
      <c r="AL295" s="9"/>
      <c r="AM295" s="11">
        <f t="shared" si="16"/>
        <v>0</v>
      </c>
      <c r="AN295" s="11">
        <f t="shared" si="17"/>
        <v>0</v>
      </c>
      <c r="AO295" s="47" t="e">
        <f t="shared" si="18"/>
        <v>#DIV/0!</v>
      </c>
      <c r="AP295" s="11">
        <f>SUM(VLOOKUP(A295,OCT!$A$2:$AM$301,39,FALSE), VLOOKUP(A295,NOV!$A$2:$AL$301,38,FALSE), VLOOKUP(A295,DEC!$A$2:$AM$301,39,FALSE))</f>
        <v>0</v>
      </c>
      <c r="AQ295" s="11">
        <f>SUM(VLOOKUP(A295,OCT!$A$2:$AN$301,40,FALSE), VLOOKUP(A295,NOV!$A$2:$AM$301,39,FALSE), VLOOKUP(A295,DEC!$A$2:$AN$301,40,FALSE))</f>
        <v>0</v>
      </c>
      <c r="AR295" s="125" t="e">
        <f t="shared" si="19"/>
        <v>#DIV/0!</v>
      </c>
    </row>
    <row r="296" spans="1:44" x14ac:dyDescent="0.25">
      <c r="A296" s="10">
        <v>295</v>
      </c>
      <c r="B296" s="11">
        <f>VLOOKUP($A296,Table2[[No]:[Date Student Last Attended Program
(mm/dd/yyyy)]],2,FALSE)</f>
        <v>0</v>
      </c>
      <c r="C296" s="11">
        <f>VLOOKUP($A296,Table2[[No]:[Date Student Last Attended Program
(mm/dd/yyyy)]],4,FALSE)</f>
        <v>0</v>
      </c>
      <c r="D296" s="11">
        <f>VLOOKUP($A296,Table2[[No]:[Date Student Last Attended Program
(mm/dd/yyyy)]],14,FALSE)</f>
        <v>0</v>
      </c>
      <c r="E296" s="207">
        <f>VLOOKUP($A296,Table2[[No]:[Date Student Last Attended Program
(mm/dd/yyyy)]],17,FALSE)</f>
        <v>0</v>
      </c>
      <c r="F296" s="207">
        <f>VLOOKUP($A296,Table2[[No]:[Date Student Last Attended Program
(mm/dd/yyyy)]],18,FALSE)</f>
        <v>0</v>
      </c>
      <c r="G296" s="209">
        <f>VLOOKUP($A296,Table2[[#All],[No]:[Which Group Does Student Participate In?
(optional)]],23,FALSE)</f>
        <v>0</v>
      </c>
      <c r="H296" s="29"/>
      <c r="I296" s="29"/>
      <c r="J296" s="29"/>
      <c r="K296" s="29"/>
      <c r="L296" s="29"/>
      <c r="M296" s="29"/>
      <c r="N296" s="29"/>
      <c r="O296" s="29"/>
      <c r="P296" s="29"/>
      <c r="Q296" s="29"/>
      <c r="R296" s="29"/>
      <c r="S296" s="9"/>
      <c r="T296" s="9"/>
      <c r="U296" s="9"/>
      <c r="V296" s="9"/>
      <c r="W296" s="9"/>
      <c r="X296" s="9"/>
      <c r="Y296" s="9"/>
      <c r="Z296" s="9"/>
      <c r="AA296" s="9"/>
      <c r="AB296" s="9"/>
      <c r="AC296" s="9"/>
      <c r="AD296" s="9"/>
      <c r="AE296" s="9"/>
      <c r="AF296" s="9"/>
      <c r="AG296" s="9"/>
      <c r="AH296" s="9"/>
      <c r="AI296" s="9"/>
      <c r="AJ296" s="9"/>
      <c r="AK296" s="9"/>
      <c r="AL296" s="9"/>
      <c r="AM296" s="11">
        <f t="shared" si="16"/>
        <v>0</v>
      </c>
      <c r="AN296" s="11">
        <f t="shared" si="17"/>
        <v>0</v>
      </c>
      <c r="AO296" s="47" t="e">
        <f t="shared" si="18"/>
        <v>#DIV/0!</v>
      </c>
      <c r="AP296" s="11">
        <f>SUM(VLOOKUP(A296,OCT!$A$2:$AM$301,39,FALSE), VLOOKUP(A296,NOV!$A$2:$AL$301,38,FALSE), VLOOKUP(A296,DEC!$A$2:$AM$301,39,FALSE))</f>
        <v>0</v>
      </c>
      <c r="AQ296" s="11">
        <f>SUM(VLOOKUP(A296,OCT!$A$2:$AN$301,40,FALSE), VLOOKUP(A296,NOV!$A$2:$AM$301,39,FALSE), VLOOKUP(A296,DEC!$A$2:$AN$301,40,FALSE))</f>
        <v>0</v>
      </c>
      <c r="AR296" s="125" t="e">
        <f t="shared" si="19"/>
        <v>#DIV/0!</v>
      </c>
    </row>
    <row r="297" spans="1:44" x14ac:dyDescent="0.25">
      <c r="A297" s="10">
        <v>296</v>
      </c>
      <c r="B297" s="11">
        <f>VLOOKUP($A297,Table2[[No]:[Date Student Last Attended Program
(mm/dd/yyyy)]],2,FALSE)</f>
        <v>0</v>
      </c>
      <c r="C297" s="11">
        <f>VLOOKUP($A297,Table2[[No]:[Date Student Last Attended Program
(mm/dd/yyyy)]],4,FALSE)</f>
        <v>0</v>
      </c>
      <c r="D297" s="11">
        <f>VLOOKUP($A297,Table2[[No]:[Date Student Last Attended Program
(mm/dd/yyyy)]],14,FALSE)</f>
        <v>0</v>
      </c>
      <c r="E297" s="207">
        <f>VLOOKUP($A297,Table2[[No]:[Date Student Last Attended Program
(mm/dd/yyyy)]],17,FALSE)</f>
        <v>0</v>
      </c>
      <c r="F297" s="207">
        <f>VLOOKUP($A297,Table2[[No]:[Date Student Last Attended Program
(mm/dd/yyyy)]],18,FALSE)</f>
        <v>0</v>
      </c>
      <c r="G297" s="209">
        <f>VLOOKUP($A297,Table2[[#All],[No]:[Which Group Does Student Participate In?
(optional)]],23,FALSE)</f>
        <v>0</v>
      </c>
      <c r="H297" s="29"/>
      <c r="I297" s="29"/>
      <c r="J297" s="29"/>
      <c r="K297" s="29"/>
      <c r="L297" s="29"/>
      <c r="M297" s="29"/>
      <c r="N297" s="29"/>
      <c r="O297" s="29"/>
      <c r="P297" s="29"/>
      <c r="Q297" s="29"/>
      <c r="R297" s="29"/>
      <c r="S297" s="9"/>
      <c r="T297" s="9"/>
      <c r="U297" s="9"/>
      <c r="V297" s="9"/>
      <c r="W297" s="9"/>
      <c r="X297" s="9"/>
      <c r="Y297" s="9"/>
      <c r="Z297" s="9"/>
      <c r="AA297" s="9"/>
      <c r="AB297" s="9"/>
      <c r="AC297" s="9"/>
      <c r="AD297" s="9"/>
      <c r="AE297" s="9"/>
      <c r="AF297" s="9"/>
      <c r="AG297" s="9"/>
      <c r="AH297" s="9"/>
      <c r="AI297" s="9"/>
      <c r="AJ297" s="9"/>
      <c r="AK297" s="9"/>
      <c r="AL297" s="9"/>
      <c r="AM297" s="11">
        <f t="shared" si="16"/>
        <v>0</v>
      </c>
      <c r="AN297" s="11">
        <f t="shared" si="17"/>
        <v>0</v>
      </c>
      <c r="AO297" s="47" t="e">
        <f t="shared" si="18"/>
        <v>#DIV/0!</v>
      </c>
      <c r="AP297" s="11">
        <f>SUM(VLOOKUP(A297,OCT!$A$2:$AM$301,39,FALSE), VLOOKUP(A297,NOV!$A$2:$AL$301,38,FALSE), VLOOKUP(A297,DEC!$A$2:$AM$301,39,FALSE))</f>
        <v>0</v>
      </c>
      <c r="AQ297" s="11">
        <f>SUM(VLOOKUP(A297,OCT!$A$2:$AN$301,40,FALSE), VLOOKUP(A297,NOV!$A$2:$AM$301,39,FALSE), VLOOKUP(A297,DEC!$A$2:$AN$301,40,FALSE))</f>
        <v>0</v>
      </c>
      <c r="AR297" s="125" t="e">
        <f t="shared" si="19"/>
        <v>#DIV/0!</v>
      </c>
    </row>
    <row r="298" spans="1:44" x14ac:dyDescent="0.25">
      <c r="A298" s="10">
        <v>297</v>
      </c>
      <c r="B298" s="11">
        <f>VLOOKUP($A298,Table2[[No]:[Date Student Last Attended Program
(mm/dd/yyyy)]],2,FALSE)</f>
        <v>0</v>
      </c>
      <c r="C298" s="11">
        <f>VLOOKUP($A298,Table2[[No]:[Date Student Last Attended Program
(mm/dd/yyyy)]],4,FALSE)</f>
        <v>0</v>
      </c>
      <c r="D298" s="11">
        <f>VLOOKUP($A298,Table2[[No]:[Date Student Last Attended Program
(mm/dd/yyyy)]],14,FALSE)</f>
        <v>0</v>
      </c>
      <c r="E298" s="207">
        <f>VLOOKUP($A298,Table2[[No]:[Date Student Last Attended Program
(mm/dd/yyyy)]],17,FALSE)</f>
        <v>0</v>
      </c>
      <c r="F298" s="207">
        <f>VLOOKUP($A298,Table2[[No]:[Date Student Last Attended Program
(mm/dd/yyyy)]],18,FALSE)</f>
        <v>0</v>
      </c>
      <c r="G298" s="209">
        <f>VLOOKUP($A298,Table2[[#All],[No]:[Which Group Does Student Participate In?
(optional)]],23,FALSE)</f>
        <v>0</v>
      </c>
      <c r="H298" s="29"/>
      <c r="I298" s="29"/>
      <c r="J298" s="29"/>
      <c r="K298" s="29"/>
      <c r="L298" s="29"/>
      <c r="M298" s="29"/>
      <c r="N298" s="29"/>
      <c r="O298" s="29"/>
      <c r="P298" s="29"/>
      <c r="Q298" s="29"/>
      <c r="R298" s="29"/>
      <c r="S298" s="9"/>
      <c r="T298" s="9"/>
      <c r="U298" s="9"/>
      <c r="V298" s="9"/>
      <c r="W298" s="9"/>
      <c r="X298" s="9"/>
      <c r="Y298" s="9"/>
      <c r="Z298" s="9"/>
      <c r="AA298" s="9"/>
      <c r="AB298" s="9"/>
      <c r="AC298" s="9"/>
      <c r="AD298" s="9"/>
      <c r="AE298" s="9"/>
      <c r="AF298" s="9"/>
      <c r="AG298" s="9"/>
      <c r="AH298" s="9"/>
      <c r="AI298" s="9"/>
      <c r="AJ298" s="9"/>
      <c r="AK298" s="9"/>
      <c r="AL298" s="9"/>
      <c r="AM298" s="11">
        <f t="shared" si="16"/>
        <v>0</v>
      </c>
      <c r="AN298" s="11">
        <f t="shared" si="17"/>
        <v>0</v>
      </c>
      <c r="AO298" s="47" t="e">
        <f t="shared" si="18"/>
        <v>#DIV/0!</v>
      </c>
      <c r="AP298" s="11">
        <f>SUM(VLOOKUP(A298,OCT!$A$2:$AM$301,39,FALSE), VLOOKUP(A298,NOV!$A$2:$AL$301,38,FALSE), VLOOKUP(A298,DEC!$A$2:$AM$301,39,FALSE))</f>
        <v>0</v>
      </c>
      <c r="AQ298" s="11">
        <f>SUM(VLOOKUP(A298,OCT!$A$2:$AN$301,40,FALSE), VLOOKUP(A298,NOV!$A$2:$AM$301,39,FALSE), VLOOKUP(A298,DEC!$A$2:$AN$301,40,FALSE))</f>
        <v>0</v>
      </c>
      <c r="AR298" s="125" t="e">
        <f t="shared" si="19"/>
        <v>#DIV/0!</v>
      </c>
    </row>
    <row r="299" spans="1:44" x14ac:dyDescent="0.25">
      <c r="A299" s="10">
        <v>298</v>
      </c>
      <c r="B299" s="11">
        <f>VLOOKUP($A299,Table2[[No]:[Date Student Last Attended Program
(mm/dd/yyyy)]],2,FALSE)</f>
        <v>0</v>
      </c>
      <c r="C299" s="11">
        <f>VLOOKUP($A299,Table2[[No]:[Date Student Last Attended Program
(mm/dd/yyyy)]],4,FALSE)</f>
        <v>0</v>
      </c>
      <c r="D299" s="11">
        <f>VLOOKUP($A299,Table2[[No]:[Date Student Last Attended Program
(mm/dd/yyyy)]],14,FALSE)</f>
        <v>0</v>
      </c>
      <c r="E299" s="207">
        <f>VLOOKUP($A299,Table2[[No]:[Date Student Last Attended Program
(mm/dd/yyyy)]],17,FALSE)</f>
        <v>0</v>
      </c>
      <c r="F299" s="207">
        <f>VLOOKUP($A299,Table2[[No]:[Date Student Last Attended Program
(mm/dd/yyyy)]],18,FALSE)</f>
        <v>0</v>
      </c>
      <c r="G299" s="209">
        <f>VLOOKUP($A299,Table2[[#All],[No]:[Which Group Does Student Participate In?
(optional)]],23,FALSE)</f>
        <v>0</v>
      </c>
      <c r="H299" s="29"/>
      <c r="I299" s="29"/>
      <c r="J299" s="29"/>
      <c r="K299" s="29"/>
      <c r="L299" s="29"/>
      <c r="M299" s="29"/>
      <c r="N299" s="29"/>
      <c r="O299" s="29"/>
      <c r="P299" s="29"/>
      <c r="Q299" s="29"/>
      <c r="R299" s="29"/>
      <c r="S299" s="9"/>
      <c r="T299" s="9"/>
      <c r="U299" s="9"/>
      <c r="V299" s="9"/>
      <c r="W299" s="9"/>
      <c r="X299" s="9"/>
      <c r="Y299" s="9"/>
      <c r="Z299" s="9"/>
      <c r="AA299" s="9"/>
      <c r="AB299" s="9"/>
      <c r="AC299" s="9"/>
      <c r="AD299" s="9"/>
      <c r="AE299" s="9"/>
      <c r="AF299" s="9"/>
      <c r="AG299" s="9"/>
      <c r="AH299" s="9"/>
      <c r="AI299" s="9"/>
      <c r="AJ299" s="9"/>
      <c r="AK299" s="9"/>
      <c r="AL299" s="9"/>
      <c r="AM299" s="11">
        <f t="shared" si="16"/>
        <v>0</v>
      </c>
      <c r="AN299" s="11">
        <f t="shared" si="17"/>
        <v>0</v>
      </c>
      <c r="AO299" s="47" t="e">
        <f t="shared" si="18"/>
        <v>#DIV/0!</v>
      </c>
      <c r="AP299" s="11">
        <f>SUM(VLOOKUP(A299,OCT!$A$2:$AM$301,39,FALSE), VLOOKUP(A299,NOV!$A$2:$AL$301,38,FALSE), VLOOKUP(A299,DEC!$A$2:$AM$301,39,FALSE))</f>
        <v>0</v>
      </c>
      <c r="AQ299" s="11">
        <f>SUM(VLOOKUP(A299,OCT!$A$2:$AN$301,40,FALSE), VLOOKUP(A299,NOV!$A$2:$AM$301,39,FALSE), VLOOKUP(A299,DEC!$A$2:$AN$301,40,FALSE))</f>
        <v>0</v>
      </c>
      <c r="AR299" s="125" t="e">
        <f t="shared" si="19"/>
        <v>#DIV/0!</v>
      </c>
    </row>
    <row r="300" spans="1:44" x14ac:dyDescent="0.25">
      <c r="A300" s="10">
        <v>299</v>
      </c>
      <c r="B300" s="11">
        <f>VLOOKUP($A300,Table2[[No]:[Date Student Last Attended Program
(mm/dd/yyyy)]],2,FALSE)</f>
        <v>0</v>
      </c>
      <c r="C300" s="11">
        <f>VLOOKUP($A300,Table2[[No]:[Date Student Last Attended Program
(mm/dd/yyyy)]],4,FALSE)</f>
        <v>0</v>
      </c>
      <c r="D300" s="11">
        <f>VLOOKUP($A300,Table2[[No]:[Date Student Last Attended Program
(mm/dd/yyyy)]],14,FALSE)</f>
        <v>0</v>
      </c>
      <c r="E300" s="207">
        <f>VLOOKUP($A300,Table2[[No]:[Date Student Last Attended Program
(mm/dd/yyyy)]],17,FALSE)</f>
        <v>0</v>
      </c>
      <c r="F300" s="207">
        <f>VLOOKUP($A300,Table2[[No]:[Date Student Last Attended Program
(mm/dd/yyyy)]],18,FALSE)</f>
        <v>0</v>
      </c>
      <c r="G300" s="209">
        <f>VLOOKUP($A300,Table2[[#All],[No]:[Which Group Does Student Participate In?
(optional)]],23,FALSE)</f>
        <v>0</v>
      </c>
      <c r="H300" s="29"/>
      <c r="I300" s="29"/>
      <c r="J300" s="29"/>
      <c r="K300" s="29"/>
      <c r="L300" s="29"/>
      <c r="M300" s="29"/>
      <c r="N300" s="29"/>
      <c r="O300" s="29"/>
      <c r="P300" s="29"/>
      <c r="Q300" s="29"/>
      <c r="R300" s="29"/>
      <c r="S300" s="9"/>
      <c r="T300" s="9"/>
      <c r="U300" s="9"/>
      <c r="V300" s="9"/>
      <c r="W300" s="9"/>
      <c r="X300" s="9"/>
      <c r="Y300" s="9"/>
      <c r="Z300" s="9"/>
      <c r="AA300" s="9"/>
      <c r="AB300" s="9"/>
      <c r="AC300" s="9"/>
      <c r="AD300" s="9"/>
      <c r="AE300" s="9"/>
      <c r="AF300" s="9"/>
      <c r="AG300" s="9"/>
      <c r="AH300" s="9"/>
      <c r="AI300" s="9"/>
      <c r="AJ300" s="9"/>
      <c r="AK300" s="9"/>
      <c r="AL300" s="9"/>
      <c r="AM300" s="11">
        <f t="shared" si="16"/>
        <v>0</v>
      </c>
      <c r="AN300" s="11">
        <f t="shared" si="17"/>
        <v>0</v>
      </c>
      <c r="AO300" s="47" t="e">
        <f t="shared" si="18"/>
        <v>#DIV/0!</v>
      </c>
      <c r="AP300" s="11">
        <f>SUM(VLOOKUP(A300,OCT!$A$2:$AM$301,39,FALSE), VLOOKUP(A300,NOV!$A$2:$AL$301,38,FALSE), VLOOKUP(A300,DEC!$A$2:$AM$301,39,FALSE))</f>
        <v>0</v>
      </c>
      <c r="AQ300" s="11">
        <f>SUM(VLOOKUP(A300,OCT!$A$2:$AN$301,40,FALSE), VLOOKUP(A300,NOV!$A$2:$AM$301,39,FALSE), VLOOKUP(A300,DEC!$A$2:$AN$301,40,FALSE))</f>
        <v>0</v>
      </c>
      <c r="AR300" s="125" t="e">
        <f t="shared" si="19"/>
        <v>#DIV/0!</v>
      </c>
    </row>
    <row r="301" spans="1:44" x14ac:dyDescent="0.25">
      <c r="A301" s="10">
        <v>300</v>
      </c>
      <c r="B301" s="11">
        <f>VLOOKUP($A301,Table2[[No]:[Date Student Last Attended Program
(mm/dd/yyyy)]],2,FALSE)</f>
        <v>0</v>
      </c>
      <c r="C301" s="11">
        <f>VLOOKUP($A301,Table2[[No]:[Date Student Last Attended Program
(mm/dd/yyyy)]],4,FALSE)</f>
        <v>0</v>
      </c>
      <c r="D301" s="11">
        <f>VLOOKUP($A301,Table2[[No]:[Date Student Last Attended Program
(mm/dd/yyyy)]],14,FALSE)</f>
        <v>0</v>
      </c>
      <c r="E301" s="207">
        <f>VLOOKUP($A301,Table2[[No]:[Date Student Last Attended Program
(mm/dd/yyyy)]],17,FALSE)</f>
        <v>0</v>
      </c>
      <c r="F301" s="207">
        <f>VLOOKUP($A301,Table2[[No]:[Date Student Last Attended Program
(mm/dd/yyyy)]],18,FALSE)</f>
        <v>0</v>
      </c>
      <c r="G301" s="209">
        <f>VLOOKUP($A301,Table2[[#All],[No]:[Which Group Does Student Participate In?
(optional)]],23,FALSE)</f>
        <v>0</v>
      </c>
      <c r="H301" s="29"/>
      <c r="I301" s="29"/>
      <c r="J301" s="29"/>
      <c r="K301" s="29"/>
      <c r="L301" s="29"/>
      <c r="M301" s="29"/>
      <c r="N301" s="29"/>
      <c r="O301" s="29"/>
      <c r="P301" s="29"/>
      <c r="Q301" s="29"/>
      <c r="R301" s="29"/>
      <c r="S301" s="9"/>
      <c r="T301" s="9"/>
      <c r="U301" s="9"/>
      <c r="V301" s="9"/>
      <c r="W301" s="9"/>
      <c r="X301" s="9"/>
      <c r="Y301" s="9"/>
      <c r="Z301" s="9"/>
      <c r="AA301" s="9"/>
      <c r="AB301" s="9"/>
      <c r="AC301" s="9"/>
      <c r="AD301" s="9"/>
      <c r="AE301" s="9"/>
      <c r="AF301" s="9"/>
      <c r="AG301" s="9"/>
      <c r="AH301" s="9"/>
      <c r="AI301" s="9"/>
      <c r="AJ301" s="9"/>
      <c r="AK301" s="9"/>
      <c r="AL301" s="9"/>
      <c r="AM301" s="11">
        <f t="shared" si="16"/>
        <v>0</v>
      </c>
      <c r="AN301" s="11">
        <f t="shared" si="17"/>
        <v>0</v>
      </c>
      <c r="AO301" s="47" t="e">
        <f t="shared" si="18"/>
        <v>#DIV/0!</v>
      </c>
      <c r="AP301" s="11">
        <f>SUM(VLOOKUP(A301,OCT!$A$2:$AM$301,39,FALSE), VLOOKUP(A301,NOV!$A$2:$AL$301,38,FALSE), VLOOKUP(A301,DEC!$A$2:$AM$301,39,FALSE))</f>
        <v>0</v>
      </c>
      <c r="AQ301" s="11">
        <f>SUM(VLOOKUP(A301,OCT!$A$2:$AN$301,40,FALSE), VLOOKUP(A301,NOV!$A$2:$AM$301,39,FALSE), VLOOKUP(A301,DEC!$A$2:$AN$301,40,FALSE))</f>
        <v>0</v>
      </c>
      <c r="AR301" s="125" t="e">
        <f t="shared" si="19"/>
        <v>#DIV/0!</v>
      </c>
    </row>
    <row r="302" spans="1:44" x14ac:dyDescent="0.25">
      <c r="A302" s="153"/>
      <c r="B302" s="154"/>
      <c r="C302" s="154"/>
      <c r="D302" s="154"/>
      <c r="E302" s="4"/>
      <c r="F302" s="4"/>
      <c r="G302" s="203"/>
      <c r="H302" s="129">
        <f t="shared" ref="H302:AL302" si="20">COUNTIF(H2:H301,"1")</f>
        <v>0</v>
      </c>
      <c r="I302" s="129">
        <f t="shared" si="20"/>
        <v>0</v>
      </c>
      <c r="J302" s="129">
        <f t="shared" si="20"/>
        <v>0</v>
      </c>
      <c r="K302" s="129">
        <f t="shared" si="20"/>
        <v>0</v>
      </c>
      <c r="L302" s="129">
        <f t="shared" si="20"/>
        <v>0</v>
      </c>
      <c r="M302" s="129">
        <f t="shared" si="20"/>
        <v>0</v>
      </c>
      <c r="N302" s="129">
        <f t="shared" si="20"/>
        <v>0</v>
      </c>
      <c r="O302" s="129">
        <f t="shared" si="20"/>
        <v>0</v>
      </c>
      <c r="P302" s="129">
        <f t="shared" si="20"/>
        <v>0</v>
      </c>
      <c r="Q302" s="129">
        <f t="shared" si="20"/>
        <v>0</v>
      </c>
      <c r="R302" s="129">
        <f t="shared" si="20"/>
        <v>0</v>
      </c>
      <c r="S302" s="129">
        <f t="shared" si="20"/>
        <v>0</v>
      </c>
      <c r="T302" s="129">
        <f t="shared" si="20"/>
        <v>0</v>
      </c>
      <c r="U302" s="129">
        <f t="shared" si="20"/>
        <v>0</v>
      </c>
      <c r="V302" s="129">
        <f t="shared" si="20"/>
        <v>0</v>
      </c>
      <c r="W302" s="129">
        <f t="shared" si="20"/>
        <v>0</v>
      </c>
      <c r="X302" s="129">
        <f t="shared" si="20"/>
        <v>0</v>
      </c>
      <c r="Y302" s="129">
        <f t="shared" si="20"/>
        <v>0</v>
      </c>
      <c r="Z302" s="129">
        <f t="shared" si="20"/>
        <v>0</v>
      </c>
      <c r="AA302" s="129">
        <f t="shared" si="20"/>
        <v>0</v>
      </c>
      <c r="AB302" s="129">
        <f t="shared" si="20"/>
        <v>0</v>
      </c>
      <c r="AC302" s="129">
        <f t="shared" si="20"/>
        <v>0</v>
      </c>
      <c r="AD302" s="129">
        <f t="shared" si="20"/>
        <v>0</v>
      </c>
      <c r="AE302" s="129">
        <f t="shared" si="20"/>
        <v>0</v>
      </c>
      <c r="AF302" s="129">
        <f t="shared" si="20"/>
        <v>0</v>
      </c>
      <c r="AG302" s="129">
        <f t="shared" si="20"/>
        <v>0</v>
      </c>
      <c r="AH302" s="129">
        <f t="shared" si="20"/>
        <v>0</v>
      </c>
      <c r="AI302" s="129">
        <f t="shared" si="20"/>
        <v>0</v>
      </c>
      <c r="AJ302" s="129">
        <f t="shared" si="20"/>
        <v>0</v>
      </c>
      <c r="AK302" s="129">
        <f t="shared" si="20"/>
        <v>0</v>
      </c>
      <c r="AL302" s="129">
        <f t="shared" si="20"/>
        <v>0</v>
      </c>
      <c r="AM302" s="154"/>
      <c r="AN302" s="154"/>
      <c r="AO302" s="155"/>
      <c r="AP302" s="154"/>
      <c r="AQ302" s="154"/>
      <c r="AR302" s="156"/>
    </row>
    <row r="303" spans="1:44" x14ac:dyDescent="0.25">
      <c r="A303" s="153"/>
      <c r="B303" s="154"/>
      <c r="C303" s="154"/>
      <c r="D303" s="154"/>
      <c r="E303" s="4"/>
      <c r="F303" s="4"/>
      <c r="G303" s="203"/>
      <c r="H303" s="129">
        <f t="shared" ref="H303:AL303" si="21">COUNTIF(H2:H301,"1")+COUNTIF(H2:H301,"0")</f>
        <v>0</v>
      </c>
      <c r="I303" s="129">
        <f t="shared" si="21"/>
        <v>0</v>
      </c>
      <c r="J303" s="129">
        <f t="shared" si="21"/>
        <v>0</v>
      </c>
      <c r="K303" s="129">
        <f t="shared" si="21"/>
        <v>0</v>
      </c>
      <c r="L303" s="129">
        <f t="shared" si="21"/>
        <v>0</v>
      </c>
      <c r="M303" s="129">
        <f t="shared" si="21"/>
        <v>0</v>
      </c>
      <c r="N303" s="129">
        <f t="shared" si="21"/>
        <v>0</v>
      </c>
      <c r="O303" s="129">
        <f t="shared" si="21"/>
        <v>0</v>
      </c>
      <c r="P303" s="129">
        <f t="shared" si="21"/>
        <v>0</v>
      </c>
      <c r="Q303" s="129">
        <f t="shared" si="21"/>
        <v>0</v>
      </c>
      <c r="R303" s="129">
        <f t="shared" si="21"/>
        <v>0</v>
      </c>
      <c r="S303" s="129">
        <f t="shared" si="21"/>
        <v>0</v>
      </c>
      <c r="T303" s="129">
        <f t="shared" si="21"/>
        <v>0</v>
      </c>
      <c r="U303" s="129">
        <f t="shared" si="21"/>
        <v>0</v>
      </c>
      <c r="V303" s="129">
        <f t="shared" si="21"/>
        <v>0</v>
      </c>
      <c r="W303" s="129">
        <f t="shared" si="21"/>
        <v>0</v>
      </c>
      <c r="X303" s="129">
        <f t="shared" si="21"/>
        <v>0</v>
      </c>
      <c r="Y303" s="129">
        <f t="shared" si="21"/>
        <v>0</v>
      </c>
      <c r="Z303" s="129">
        <f t="shared" si="21"/>
        <v>0</v>
      </c>
      <c r="AA303" s="129">
        <f t="shared" si="21"/>
        <v>0</v>
      </c>
      <c r="AB303" s="129">
        <f t="shared" si="21"/>
        <v>0</v>
      </c>
      <c r="AC303" s="129">
        <f t="shared" si="21"/>
        <v>0</v>
      </c>
      <c r="AD303" s="129">
        <f t="shared" si="21"/>
        <v>0</v>
      </c>
      <c r="AE303" s="129">
        <f t="shared" si="21"/>
        <v>0</v>
      </c>
      <c r="AF303" s="129">
        <f t="shared" si="21"/>
        <v>0</v>
      </c>
      <c r="AG303" s="129">
        <f t="shared" si="21"/>
        <v>0</v>
      </c>
      <c r="AH303" s="129">
        <f t="shared" si="21"/>
        <v>0</v>
      </c>
      <c r="AI303" s="129">
        <f t="shared" si="21"/>
        <v>0</v>
      </c>
      <c r="AJ303" s="129">
        <f t="shared" si="21"/>
        <v>0</v>
      </c>
      <c r="AK303" s="129">
        <f t="shared" si="21"/>
        <v>0</v>
      </c>
      <c r="AL303" s="129">
        <f t="shared" si="21"/>
        <v>0</v>
      </c>
      <c r="AM303" s="154"/>
      <c r="AN303" s="154"/>
      <c r="AO303" s="155"/>
      <c r="AP303" s="154"/>
      <c r="AQ303" s="154"/>
      <c r="AR303" s="156"/>
    </row>
  </sheetData>
  <sheetProtection algorithmName="SHA-512" hashValue="sPgFrRXHaDUhQKOqebyNkUNEQOWzZI7qX813YJOKF918VtzEkNVHXcUWEbPSijALOMx18vLMV/6kuTwpdXBicw==" saltValue="cBOO5v/mmDjvsGoq1myfEg==" spinCount="100000" sheet="1" objects="1" scenarios="1" selectLockedCells="1" sort="0" autoFilter="0"/>
  <protectedRanges>
    <protectedRange sqref="A1:AR301" name="DecEditRange"/>
    <protectedRange sqref="G1:G301" name="OctEditableRange"/>
  </protectedRanges>
  <autoFilter ref="A1:AR303" xr:uid="{0A5CC080-22AB-4846-91AF-B7BF8AEDC410}">
    <sortState xmlns:xlrd2="http://schemas.microsoft.com/office/spreadsheetml/2017/richdata2" ref="A2:AR303">
      <sortCondition ref="A1:A303"/>
    </sortState>
  </autoFilter>
  <sortState xmlns:xlrd2="http://schemas.microsoft.com/office/spreadsheetml/2017/richdata2" ref="A2:AR303">
    <sortCondition ref="A1"/>
  </sortState>
  <conditionalFormatting sqref="H2:AO301">
    <cfRule type="expression" dxfId="35" priority="9">
      <formula>MOD(ROW(),2)</formula>
    </cfRule>
  </conditionalFormatting>
  <conditionalFormatting sqref="AP2:AR301">
    <cfRule type="expression" dxfId="34" priority="8">
      <formula>MOD(ROW(),2)</formula>
    </cfRule>
  </conditionalFormatting>
  <conditionalFormatting sqref="B2:B301">
    <cfRule type="expression" dxfId="33" priority="6">
      <formula>MOD(ROW(),2)</formula>
    </cfRule>
  </conditionalFormatting>
  <conditionalFormatting sqref="C2:C301">
    <cfRule type="expression" dxfId="32" priority="5">
      <formula>MOD(ROW(),2)</formula>
    </cfRule>
  </conditionalFormatting>
  <conditionalFormatting sqref="D2:D301">
    <cfRule type="expression" dxfId="31" priority="4">
      <formula>MOD(ROW(),2)</formula>
    </cfRule>
  </conditionalFormatting>
  <conditionalFormatting sqref="E2:E303">
    <cfRule type="expression" dxfId="30" priority="3">
      <formula>MOD(ROW(),2)</formula>
    </cfRule>
  </conditionalFormatting>
  <conditionalFormatting sqref="F2:F303">
    <cfRule type="expression" dxfId="29" priority="2">
      <formula>MOD(ROW(),2)</formula>
    </cfRule>
  </conditionalFormatting>
  <conditionalFormatting sqref="G2:G301">
    <cfRule type="expression" dxfId="28" priority="1">
      <formula>MOD(ROW(),2)</formula>
    </cfRule>
  </conditionalFormatting>
  <dataValidations count="2">
    <dataValidation type="date" allowBlank="1" showInputMessage="1" showErrorMessage="1" error="Please enter a date between 1/1/1990 and 1/1/2015." sqref="F304:G1048576" xr:uid="{8CF83DAA-F794-4DD6-ADA9-A1FEB1F6E099}">
      <formula1>32874</formula1>
      <formula2>42005</formula2>
    </dataValidation>
    <dataValidation type="date" operator="greaterThanOrEqual" allowBlank="1" showInputMessage="1" showErrorMessage="1" error="Please enter a date from this fiscal year" sqref="G302:G303" xr:uid="{FC607F79-2F8D-45F3-9113-416BDDB2C8A8}">
      <formula1>F302</formula1>
    </dataValidation>
  </dataValidations>
  <pageMargins left="0.25" right="0.25" top="0.75" bottom="0.75" header="0.3" footer="0.3"/>
  <pageSetup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487F0D7D-3BDE-42CE-A99F-512D3B60F90F}">
          <x14:formula1>
            <xm:f>dropdown!$A$1:$A$2</xm:f>
          </x14:formula1>
          <xm:sqref>H2:AL301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724413927786348922922A9FD2D94AF" ma:contentTypeVersion="12" ma:contentTypeDescription="Create a new document." ma:contentTypeScope="" ma:versionID="262071c4959ba47940feace0e054cb94">
  <xsd:schema xmlns:xsd="http://www.w3.org/2001/XMLSchema" xmlns:xs="http://www.w3.org/2001/XMLSchema" xmlns:p="http://schemas.microsoft.com/office/2006/metadata/properties" xmlns:ns2="2ddabfa1-b2b2-4af4-8006-cdd289143afa" xmlns:ns3="85bee5a4-7909-450b-98d6-7e71d0e75071" targetNamespace="http://schemas.microsoft.com/office/2006/metadata/properties" ma:root="true" ma:fieldsID="734811894fdaf6b0819de1812a858275" ns2:_="" ns3:_="">
    <xsd:import namespace="2ddabfa1-b2b2-4af4-8006-cdd289143afa"/>
    <xsd:import namespace="85bee5a4-7909-450b-98d6-7e71d0e7507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dabfa1-b2b2-4af4-8006-cdd289143a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5bee5a4-7909-450b-98d6-7e71d0e7507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E86F9AF-10CE-4958-A2A4-93AC9DB2D4F1}">
  <ds:schemaRefs>
    <ds:schemaRef ds:uri="http://schemas.microsoft.com/sharepoint/v3/contenttype/forms"/>
  </ds:schemaRefs>
</ds:datastoreItem>
</file>

<file path=customXml/itemProps2.xml><?xml version="1.0" encoding="utf-8"?>
<ds:datastoreItem xmlns:ds="http://schemas.openxmlformats.org/officeDocument/2006/customXml" ds:itemID="{9D516BD4-9EB5-45EA-B03E-665144AC30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ddabfa1-b2b2-4af4-8006-cdd289143afa"/>
    <ds:schemaRef ds:uri="85bee5a4-7909-450b-98d6-7e71d0e750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CA1CA26-6FBB-452C-8AB0-FB2656A9ED4E}">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16</vt:i4>
      </vt:variant>
    </vt:vector>
  </HeadingPairs>
  <TitlesOfParts>
    <vt:vector size="37" baseType="lpstr">
      <vt:lpstr>INSTRUCTIONS</vt:lpstr>
      <vt:lpstr>Program Info</vt:lpstr>
      <vt:lpstr>JUL</vt:lpstr>
      <vt:lpstr>AUG</vt:lpstr>
      <vt:lpstr>Enrollment</vt:lpstr>
      <vt:lpstr>SEP</vt:lpstr>
      <vt:lpstr>OCT</vt:lpstr>
      <vt:lpstr>NOV</vt:lpstr>
      <vt:lpstr>DEC</vt:lpstr>
      <vt:lpstr>JAN</vt:lpstr>
      <vt:lpstr>FEB</vt:lpstr>
      <vt:lpstr>MAR</vt:lpstr>
      <vt:lpstr>APR</vt:lpstr>
      <vt:lpstr>MAY</vt:lpstr>
      <vt:lpstr>JUN</vt:lpstr>
      <vt:lpstr>Performance Measures</vt:lpstr>
      <vt:lpstr>Individual Attn Data</vt:lpstr>
      <vt:lpstr>Demographics</vt:lpstr>
      <vt:lpstr>Additional Attn Data</vt:lpstr>
      <vt:lpstr>Data by Grade</vt:lpstr>
      <vt:lpstr>dropdown</vt:lpstr>
      <vt:lpstr>APR!Print_Titles</vt:lpstr>
      <vt:lpstr>AUG!Print_Titles</vt:lpstr>
      <vt:lpstr>DEC!Print_Titles</vt:lpstr>
      <vt:lpstr>Enrollment!Print_Titles</vt:lpstr>
      <vt:lpstr>FEB!Print_Titles</vt:lpstr>
      <vt:lpstr>JAN!Print_Titles</vt:lpstr>
      <vt:lpstr>JUL!Print_Titles</vt:lpstr>
      <vt:lpstr>JUN!Print_Titles</vt:lpstr>
      <vt:lpstr>MAR!Print_Titles</vt:lpstr>
      <vt:lpstr>MAY!Print_Titles</vt:lpstr>
      <vt:lpstr>NOV!Print_Titles</vt:lpstr>
      <vt:lpstr>OCT!Print_Titles</vt:lpstr>
      <vt:lpstr>SEP!Print_Titles</vt:lpstr>
      <vt:lpstr>Q2Sheets</vt:lpstr>
      <vt:lpstr>Q3Sheets</vt:lpstr>
      <vt:lpstr>Q4Sheets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Amanda Moderson-Kox</dc:creator>
  <cp:keywords/>
  <dc:description/>
  <cp:lastModifiedBy>Rufsvold, Micah</cp:lastModifiedBy>
  <cp:revision/>
  <dcterms:created xsi:type="dcterms:W3CDTF">2016-03-15T01:24:21Z</dcterms:created>
  <dcterms:modified xsi:type="dcterms:W3CDTF">2020-11-06T03:45:31Z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0x0101003724413927786348922922A9FD2D94AF</vt:lpwstr>
  </property>
  <property fmtid="{D5CDD505-2E9C-101B-9397-08002B2CF9AE}" pid="3" name="Order">
    <vt:r8>700</vt:r8>
  </property>
  <property fmtid="{D5CDD505-2E9C-101B-9397-08002B2CF9AE}" pid="4" name="ComplianceAssetId">
    <vt:lpwstr/>
  </property>
</Properties>
</file>