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240" yWindow="105" windowWidth="14805" windowHeight="8010" activeTab="4"/>
  </bookViews>
  <sheets>
    <sheet name="tempo x instâncias" sheetId="1" r:id="rId1"/>
    <sheet name="Plan1" sheetId="2" r:id="rId2"/>
    <sheet name="tempo x instâncias (2)" sheetId="3" r:id="rId3"/>
    <sheet name="tempo x instâncias (3)" sheetId="4" r:id="rId4"/>
    <sheet name="movimentações x instâncias" sheetId="5" r:id="rId5"/>
    <sheet name="TADs" sheetId="6" r:id="rId6"/>
  </sheets>
  <calcPr calcId="152511"/>
</workbook>
</file>

<file path=xl/calcChain.xml><?xml version="1.0" encoding="utf-8"?>
<calcChain xmlns="http://schemas.openxmlformats.org/spreadsheetml/2006/main">
  <c r="D12" i="4" l="1"/>
  <c r="D11" i="4"/>
  <c r="D10" i="4"/>
  <c r="D9" i="4"/>
  <c r="D8" i="4"/>
  <c r="D13" i="4"/>
  <c r="D12" i="5" l="1"/>
  <c r="D11" i="5"/>
  <c r="D10" i="5"/>
  <c r="D9" i="5"/>
  <c r="D8" i="5"/>
  <c r="F8" i="3" l="1"/>
  <c r="F9" i="3"/>
  <c r="E9" i="3"/>
  <c r="D9" i="3"/>
  <c r="B9" i="3"/>
  <c r="E8" i="3"/>
  <c r="B8" i="3"/>
  <c r="C8" i="3"/>
  <c r="D8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<sst xmlns="http://schemas.openxmlformats.org/spreadsheetml/2006/main" count="60" uniqueCount="43">
  <si>
    <t>instâncias</t>
  </si>
  <si>
    <t>TEMPO DE EXECUÇÃO (segundos)</t>
  </si>
  <si>
    <t>teste 1</t>
  </si>
  <si>
    <t>teste 2</t>
  </si>
  <si>
    <t>teste 3</t>
  </si>
  <si>
    <t>teste 4</t>
  </si>
  <si>
    <t>teste 5</t>
  </si>
  <si>
    <t>MÉDIA (segundos):</t>
  </si>
  <si>
    <t>movimentações</t>
  </si>
  <si>
    <t>ordenação completa</t>
  </si>
  <si>
    <t>ordenação parcial</t>
  </si>
  <si>
    <t>completa</t>
  </si>
  <si>
    <t>parcial</t>
  </si>
  <si>
    <t>tipo de ordenação:</t>
  </si>
  <si>
    <t>INSTÂNCIAS:</t>
  </si>
  <si>
    <t>TEMPO DE EXECUÇÃO (segundos):</t>
  </si>
  <si>
    <t>instâncias:</t>
  </si>
  <si>
    <t>média:</t>
  </si>
  <si>
    <t>MOVIMENTAÇÕES:</t>
  </si>
  <si>
    <t>-</t>
  </si>
  <si>
    <t>Quantas vezes mais rápida é a ordenção parcial em relação a ordenação completa</t>
  </si>
  <si>
    <t>Quantas movimentações a mais a ordenação completa realiza em relação a ordenação parcial</t>
  </si>
  <si>
    <t>dado</t>
  </si>
  <si>
    <t>tamanho</t>
  </si>
  <si>
    <t>enfileirar</t>
  </si>
  <si>
    <t>desenfileirar</t>
  </si>
  <si>
    <t>vazia</t>
  </si>
  <si>
    <t>analytics</t>
  </si>
  <si>
    <t>FILA</t>
  </si>
  <si>
    <t>construir</t>
  </si>
  <si>
    <t>destruir</t>
  </si>
  <si>
    <t>construtor: cria e inicializa uma instância do TAD</t>
  </si>
  <si>
    <t>atuador: modifica uma instância do TAD</t>
  </si>
  <si>
    <t>obtentor: retorna dados de uma instância</t>
  </si>
  <si>
    <t>iteradores: processa componentes de dados individualmente</t>
  </si>
  <si>
    <t>movimentacoes</t>
  </si>
  <si>
    <t>sobrecarga</t>
  </si>
  <si>
    <t>ordenacaoFila</t>
  </si>
  <si>
    <t>arrayDinamicoGenerico</t>
  </si>
  <si>
    <t>ajustar</t>
  </si>
  <si>
    <t>acessar</t>
  </si>
  <si>
    <t>atualizar</t>
  </si>
  <si>
    <t>diferença: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</si>
</sst>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48"/>
      <color theme="1" tint="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28"/>
      <color theme="1" tint="0.14999847407452621"/>
      <name val="Calibri"/>
      <family val="2"/>
      <scheme val="minor"/>
    </font>
    <font>
      <b/>
      <sz val="18"/>
      <color theme="1" tint="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9" fontId="7" fillId="0" borderId="0" applyFont="0" applyFill="0" applyBorder="0" applyAlignment="0" applyProtection="0"/>
    <xf numFmtId="0" fontId="8" fillId="6" borderId="13" applyNumberFormat="0" applyAlignment="0" applyProtection="0"/>
    <xf numFmtId="0" fontId="9" fillId="6" borderId="12" applyNumberFormat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4" borderId="2" xfId="2" applyBorder="1" applyAlignment="1">
      <alignment horizontal="center"/>
    </xf>
    <xf numFmtId="0" fontId="4" fillId="3" borderId="3" xfId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 vertical="center"/>
    </xf>
    <xf numFmtId="9" fontId="0" fillId="0" borderId="7" xfId="3" applyFont="1" applyBorder="1" applyAlignment="1">
      <alignment horizontal="center"/>
    </xf>
    <xf numFmtId="3" fontId="7" fillId="0" borderId="7" xfId="3" applyNumberFormat="1" applyFont="1" applyBorder="1" applyAlignment="1">
      <alignment horizontal="center"/>
    </xf>
    <xf numFmtId="9" fontId="7" fillId="0" borderId="0" xfId="3" applyFont="1" applyAlignment="1">
      <alignment horizontal="center" vertical="center"/>
    </xf>
    <xf numFmtId="3" fontId="7" fillId="0" borderId="11" xfId="3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3" fillId="6" borderId="17" xfId="5" applyFont="1" applyBorder="1" applyAlignment="1">
      <alignment horizontal="center" textRotation="45"/>
    </xf>
    <xf numFmtId="0" fontId="13" fillId="6" borderId="21" xfId="5" applyFont="1" applyBorder="1" applyAlignment="1">
      <alignment horizontal="center" textRotation="45"/>
    </xf>
    <xf numFmtId="0" fontId="12" fillId="6" borderId="22" xfId="5" applyFont="1" applyBorder="1" applyAlignment="1">
      <alignment horizontal="center" vertical="center"/>
    </xf>
    <xf numFmtId="0" fontId="12" fillId="6" borderId="17" xfId="5" applyFont="1" applyBorder="1" applyAlignment="1">
      <alignment horizontal="center" vertical="center"/>
    </xf>
    <xf numFmtId="0" fontId="10" fillId="6" borderId="17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4" fillId="6" borderId="17" xfId="4" applyFont="1" applyBorder="1" applyAlignment="1">
      <alignment horizontal="center" vertical="center"/>
    </xf>
    <xf numFmtId="0" fontId="15" fillId="6" borderId="19" xfId="4" applyFont="1" applyBorder="1" applyAlignment="1">
      <alignment horizontal="center" vertical="center"/>
    </xf>
    <xf numFmtId="0" fontId="15" fillId="6" borderId="20" xfId="4" applyFont="1" applyBorder="1" applyAlignment="1">
      <alignment horizontal="center" vertical="center"/>
    </xf>
    <xf numFmtId="0" fontId="15" fillId="6" borderId="0" xfId="4" applyFont="1" applyBorder="1" applyAlignment="1">
      <alignment horizontal="center" vertical="center"/>
    </xf>
    <xf numFmtId="0" fontId="15" fillId="6" borderId="15" xfId="4" applyFont="1" applyBorder="1" applyAlignment="1">
      <alignment horizontal="center" vertical="center"/>
    </xf>
    <xf numFmtId="0" fontId="15" fillId="6" borderId="18" xfId="4" applyFont="1" applyBorder="1" applyAlignment="1">
      <alignment horizontal="center" vertical="center"/>
    </xf>
    <xf numFmtId="0" fontId="15" fillId="6" borderId="7" xfId="4" applyFont="1" applyBorder="1" applyAlignment="1">
      <alignment horizontal="center" vertical="center"/>
    </xf>
    <xf numFmtId="0" fontId="15" fillId="6" borderId="11" xfId="4" applyFont="1" applyBorder="1" applyAlignment="1">
      <alignment horizontal="center" vertical="center"/>
    </xf>
    <xf numFmtId="0" fontId="15" fillId="6" borderId="14" xfId="4" applyFont="1" applyBorder="1" applyAlignment="1">
      <alignment horizontal="center" vertical="center"/>
    </xf>
    <xf numFmtId="0" fontId="15" fillId="6" borderId="16" xfId="4" applyFont="1" applyBorder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</cellXfs>
  <cellStyles count="6">
    <cellStyle name="Bom" xfId="1" builtinId="26"/>
    <cellStyle name="Cálculo" xfId="5" builtinId="22"/>
    <cellStyle name="Incorreto" xfId="2" builtinId="27"/>
    <cellStyle name="Normal" xfId="0" builtinId="0"/>
    <cellStyle name="Porcentagem" xfId="3" builtinId="5"/>
    <cellStyle name="Saída" xfId="4" builtinId="2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Plan1!$B$1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Plan1!$A$2:$A$6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Plan1!$B$2:$B$6</c:f>
              <c:numCache>
                <c:formatCode>#,##0</c:formatCode>
                <c:ptCount val="5"/>
                <c:pt idx="0">
                  <c:v>0</c:v>
                </c:pt>
                <c:pt idx="1">
                  <c:v>3052</c:v>
                </c:pt>
                <c:pt idx="2">
                  <c:v>430661</c:v>
                </c:pt>
                <c:pt idx="3">
                  <c:v>40941023</c:v>
                </c:pt>
                <c:pt idx="4">
                  <c:v>4077967848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89152"/>
        <c:axId val="204793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instâncias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478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3072"/>
        <c:crosses val="autoZero"/>
        <c:auto val="0"/>
        <c:lblAlgn val="ctr"/>
        <c:lblOffset val="100"/>
        <c:noMultiLvlLbl val="0"/>
      </c:catAx>
      <c:valAx>
        <c:axId val="204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movimentações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7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'tempo x instâncias (2)'!$B$4</c:f>
              <c:strCache>
                <c:ptCount val="1"/>
                <c:pt idx="0">
                  <c:v>teste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(2)'!$B$5:$B$9</c:f>
              <c:numCache>
                <c:formatCode>0.0000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5929</c:v>
                </c:pt>
                <c:pt idx="4">
                  <c:v>10356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'tempo x instâncias (2)'!$G$4</c:f>
              <c:strCache>
                <c:ptCount val="1"/>
                <c:pt idx="0">
                  <c:v>MÉDIA (segundos):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(2)'!$G$5:$G$9</c:f>
              <c:numCache>
                <c:formatCode>0.000</c:formatCode>
                <c:ptCount val="5"/>
                <c:pt idx="0">
                  <c:v>2.3799999999999998E-2</c:v>
                </c:pt>
                <c:pt idx="1">
                  <c:v>3.6600000000000001E-2</c:v>
                </c:pt>
                <c:pt idx="2">
                  <c:v>4.7E-2</c:v>
                </c:pt>
                <c:pt idx="3">
                  <c:v>6207.8</c:v>
                </c:pt>
                <c:pt idx="4">
                  <c:v>8725.4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2680"/>
        <c:axId val="204793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'tempo x instâncias (2)'!$C$4</c15:sqref>
                        </c15:formulaRef>
                      </c:ext>
                    </c:extLst>
                    <c:strCache>
                      <c:ptCount val="1"/>
                      <c:pt idx="0">
                        <c:v>teste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'tempo x instâncias (2)'!$C$5:$C$9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2.5999999999999999E-2</c:v>
                      </c:pt>
                      <c:pt idx="1">
                        <c:v>4.1000000000000002E-2</c:v>
                      </c:pt>
                      <c:pt idx="2">
                        <c:v>4.8000000000000001E-2</c:v>
                      </c:pt>
                      <c:pt idx="3">
                        <c:v>6340</c:v>
                      </c:pt>
                      <c:pt idx="4">
                        <c:v>1210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(2)'!$D$4</c15:sqref>
                        </c15:formulaRef>
                      </c:ext>
                    </c:extLst>
                    <c:strCache>
                      <c:ptCount val="1"/>
                      <c:pt idx="0">
                        <c:v>teste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(2)'!$D$5:$D$9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2.4E-2</c:v>
                      </c:pt>
                      <c:pt idx="1">
                        <c:v>0.04</c:v>
                      </c:pt>
                      <c:pt idx="2">
                        <c:v>4.2999999999999997E-2</c:v>
                      </c:pt>
                      <c:pt idx="3">
                        <c:v>6254</c:v>
                      </c:pt>
                      <c:pt idx="4">
                        <c:v>10355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(2)'!$E$4</c15:sqref>
                        </c15:formulaRef>
                      </c:ext>
                    </c:extLst>
                    <c:strCache>
                      <c:ptCount val="1"/>
                      <c:pt idx="0">
                        <c:v>teste 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(2)'!$E$5:$E$9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2.7E-2</c:v>
                      </c:pt>
                      <c:pt idx="1">
                        <c:v>3.2000000000000001E-2</c:v>
                      </c:pt>
                      <c:pt idx="2">
                        <c:v>4.2000000000000003E-2</c:v>
                      </c:pt>
                      <c:pt idx="3">
                        <c:v>6201</c:v>
                      </c:pt>
                      <c:pt idx="4">
                        <c:v>10356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(2)'!$F$4</c15:sqref>
                        </c15:formulaRef>
                      </c:ext>
                    </c:extLst>
                    <c:strCache>
                      <c:ptCount val="1"/>
                      <c:pt idx="0">
                        <c:v>teste 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(2)'!$F$5:$F$9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2.1999999999999999E-2</c:v>
                      </c:pt>
                      <c:pt idx="1">
                        <c:v>0.03</c:v>
                      </c:pt>
                      <c:pt idx="2">
                        <c:v>5.1999999999999998E-2</c:v>
                      </c:pt>
                      <c:pt idx="3">
                        <c:v>6315</c:v>
                      </c:pt>
                      <c:pt idx="4">
                        <c:v>11350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47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3464"/>
        <c:crosses val="autoZero"/>
        <c:crossBetween val="midCat"/>
      </c:valAx>
      <c:valAx>
        <c:axId val="20479346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'tempo x instâncias (3)'!$A$7</c:f>
              <c:strCache>
                <c:ptCount val="1"/>
                <c:pt idx="0">
                  <c:v>instâncias: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x instâncias (3)'!$A$8:$A$14</c:f>
              <c:numCache>
                <c:formatCode>#,##0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'tempo x instâncias (3)'!$A$8:$A$14</c:f>
              <c:numCache>
                <c:formatCode>#,##0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x instâncias (3)'!$B$7</c:f>
              <c:strCache>
                <c:ptCount val="1"/>
                <c:pt idx="0">
                  <c:v>ordenação completa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'tempo x instâncias (3)'!$A$8:$A$14</c:f>
              <c:numCache>
                <c:formatCode>#,##0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'tempo x instâncias (3)'!$B$8:$B$14</c:f>
              <c:numCache>
                <c:formatCode>0.0000</c:formatCode>
                <c:ptCount val="7"/>
                <c:pt idx="0">
                  <c:v>0.44900000000000001</c:v>
                </c:pt>
                <c:pt idx="1">
                  <c:v>5.3999999999999999E-2</c:v>
                </c:pt>
                <c:pt idx="2">
                  <c:v>7.0000000000000007E-2</c:v>
                </c:pt>
                <c:pt idx="3">
                  <c:v>0.68400000000000005</c:v>
                </c:pt>
                <c:pt idx="4">
                  <c:v>122.435</c:v>
                </c:pt>
                <c:pt idx="5">
                  <c:v>11486.386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'tempo x instâncias (3)'!$C$7</c:f>
              <c:strCache>
                <c:ptCount val="1"/>
                <c:pt idx="0">
                  <c:v>ordenação parcial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'tempo x instâncias (3)'!$A$8:$A$14</c:f>
              <c:numCache>
                <c:formatCode>#,##0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'tempo x instâncias (3)'!$C$8:$C$14</c:f>
              <c:numCache>
                <c:formatCode>0.0000</c:formatCode>
                <c:ptCount val="7"/>
                <c:pt idx="0">
                  <c:v>5.6000000000000001E-2</c:v>
                </c:pt>
                <c:pt idx="1">
                  <c:v>6.8000000000000005E-2</c:v>
                </c:pt>
                <c:pt idx="2">
                  <c:v>6.8000000000000005E-2</c:v>
                </c:pt>
                <c:pt idx="3">
                  <c:v>0.38600000000000001</c:v>
                </c:pt>
                <c:pt idx="4">
                  <c:v>0.33600000000000002</c:v>
                </c:pt>
                <c:pt idx="5">
                  <c:v>2.9790000000000001</c:v>
                </c:pt>
                <c:pt idx="6">
                  <c:v>31.658000000000001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21152"/>
        <c:axId val="454822720"/>
      </c:lineChart>
      <c:catAx>
        <c:axId val="4548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822720"/>
        <c:crossesAt val="10"/>
        <c:auto val="1"/>
        <c:lblAlgn val="ctr"/>
        <c:lblOffset val="10"/>
        <c:tickMarkSkip val="10"/>
        <c:noMultiLvlLbl val="0"/>
      </c:catAx>
      <c:valAx>
        <c:axId val="4548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8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65690</xdr:colOff>
      <xdr:row>8</xdr:row>
      <xdr:rowOff>4598</xdr:rowOff>
    </xdr:from>
    <xdr:to>
      <xdr:col>4</xdr:col>
      <xdr:colOff>735724</xdr:colOff>
      <xdr:row>22</xdr:row>
      <xdr:rowOff>80798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89994</xdr:rowOff>
    </xdr:from>
    <xdr:to>
      <xdr:col>6</xdr:col>
      <xdr:colOff>1051035</xdr:colOff>
      <xdr:row>25</xdr:row>
      <xdr:rowOff>166194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15</xdr:row>
      <xdr:rowOff>170716</xdr:rowOff>
    </xdr:from>
    <xdr:to>
      <xdr:col>3</xdr:col>
      <xdr:colOff>871904</xdr:colOff>
      <xdr:row>31</xdr:row>
      <xdr:rowOff>14653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a24" displayName="Tabela24" ref="A1:B6" totalsRowShown="0">
  <autoFilter ref="A1:B6">
    <filterColumn colId="0" hiddenButton="1"/>
    <filterColumn colId="1" hiddenButton="1"/>
  </autoFilter>
  <tableColumns count="2">
    <tableColumn id="1" name="instâncias" dataDxfId="16"/>
    <tableColumn id="2" name="movimentações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4:G9" totalsRowShown="0">
  <autoFilter ref="A4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nstâncias" dataDxfId="14"/>
    <tableColumn id="2" name="teste 1" dataDxfId="13"/>
    <tableColumn id="3" name="teste 2" dataDxfId="12"/>
    <tableColumn id="4" name="teste 3" dataDxfId="11"/>
    <tableColumn id="5" name="teste 4" dataDxfId="10"/>
    <tableColumn id="6" name="teste 5" dataDxfId="9"/>
    <tableColumn id="7" name="MÉDIA (segundos):" dataDxfId="8">
      <calculatedColumnFormula>AVERAGE(Tabela22[[#This Row],[teste 1]:[teste 5]])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7" name="Tabela28" displayName="Tabela28" ref="A7:D14" totalsRowShown="0">
  <autoFilter ref="A7:D14">
    <filterColumn colId="0" hiddenButton="1"/>
    <filterColumn colId="1" hiddenButton="1"/>
    <filterColumn colId="2" hiddenButton="1"/>
    <filterColumn colId="3" hiddenButton="1"/>
  </autoFilter>
  <tableColumns count="4">
    <tableColumn id="1" name="instâncias:" dataDxfId="7"/>
    <tableColumn id="2" name="ordenação completa" dataDxfId="6"/>
    <tableColumn id="3" name="ordenação parcial" dataDxfId="5"/>
    <tableColumn id="4" name="média:" dataDxfId="4" dataCellStyle="Porcentagem">
      <calculatedColumnFormula>Tabela28[[#This Row],[ordenação parcial]]/Tabela28[[#This Row],[ordenação completa]]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8" name="Tabela289" displayName="Tabela289" ref="A7:D14" totalsRowShown="0">
  <autoFilter ref="A7:D14">
    <filterColumn colId="0" hiddenButton="1"/>
    <filterColumn colId="1" hiddenButton="1"/>
    <filterColumn colId="2" hiddenButton="1"/>
    <filterColumn colId="3" hiddenButton="1"/>
  </autoFilter>
  <tableColumns count="4">
    <tableColumn id="1" name="instâncias:" dataDxfId="3"/>
    <tableColumn id="2" name="ordenação completa" dataDxfId="2"/>
    <tableColumn id="3" name="ordenação parcial" dataDxfId="1"/>
    <tableColumn id="4" name="diferença:" dataDxfId="0" dataCellStyle="Porcentage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6:I10"/>
  <sheetViews>
    <sheetView topLeftCell="A4" zoomScale="160" zoomScaleNormal="160" workbookViewId="0">
      <selection activeCell="C7" sqref="C7"/>
    </sheetView>
  </sheetViews>
  <sheetFormatPr defaultRowHeight="15" x14ac:dyDescent="0.25"/>
  <cols>
    <col min="1" max="1" width="11.42578125" customWidth="1"/>
    <col min="2" max="2" width="24.7109375" customWidth="1"/>
    <col min="3" max="3" width="13.5703125" customWidth="1"/>
    <col min="4" max="4" width="12.42578125" customWidth="1"/>
    <col min="5" max="5" width="11.140625" customWidth="1"/>
    <col min="6" max="6" width="13.28515625" customWidth="1"/>
    <col min="7" max="7" width="12.42578125" customWidth="1"/>
    <col min="8" max="8" width="12.28515625" customWidth="1"/>
    <col min="9" max="9" width="17.7109375" customWidth="1"/>
  </cols>
  <sheetData>
    <row r="6" spans="2:9" x14ac:dyDescent="0.25">
      <c r="C6" s="27" t="s">
        <v>14</v>
      </c>
      <c r="D6" s="28"/>
      <c r="E6" s="28"/>
      <c r="F6" s="28"/>
      <c r="G6" s="28"/>
      <c r="H6" s="28"/>
      <c r="I6" s="28"/>
    </row>
    <row r="7" spans="2:9" x14ac:dyDescent="0.25">
      <c r="B7" s="16" t="s">
        <v>13</v>
      </c>
      <c r="C7" s="16">
        <v>10</v>
      </c>
      <c r="D7" s="16">
        <v>100</v>
      </c>
      <c r="E7" s="16">
        <v>1000</v>
      </c>
      <c r="F7" s="16">
        <v>10000</v>
      </c>
      <c r="G7" s="16">
        <v>100000</v>
      </c>
      <c r="H7" s="16">
        <v>1000000</v>
      </c>
      <c r="I7" s="19">
        <v>10000000</v>
      </c>
    </row>
    <row r="8" spans="2:9" x14ac:dyDescent="0.25">
      <c r="B8" s="17" t="s">
        <v>11</v>
      </c>
      <c r="C8" s="17"/>
      <c r="D8" s="17"/>
      <c r="E8" s="17"/>
      <c r="F8" s="17"/>
      <c r="G8" s="17"/>
      <c r="H8" s="17"/>
      <c r="I8" s="20"/>
    </row>
    <row r="9" spans="2:9" x14ac:dyDescent="0.25">
      <c r="B9" s="18" t="s">
        <v>12</v>
      </c>
      <c r="C9" s="18"/>
      <c r="D9" s="18"/>
      <c r="E9" s="18"/>
      <c r="F9" s="18"/>
      <c r="G9" s="18"/>
      <c r="H9" s="18"/>
      <c r="I9" s="21"/>
    </row>
    <row r="10" spans="2:9" x14ac:dyDescent="0.25">
      <c r="E10" s="7"/>
    </row>
  </sheetData>
  <mergeCells count="1">
    <mergeCell ref="C6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6"/>
  <sheetViews>
    <sheetView zoomScale="145" zoomScaleNormal="145" workbookViewId="0">
      <selection activeCell="F17" sqref="F17"/>
    </sheetView>
  </sheetViews>
  <sheetFormatPr defaultRowHeight="15" x14ac:dyDescent="0.25"/>
  <cols>
    <col min="1" max="1" width="10.28515625" customWidth="1"/>
    <col min="2" max="2" width="18.28515625" customWidth="1"/>
    <col min="3" max="3" width="14.140625" customWidth="1"/>
    <col min="4" max="4" width="15.7109375" customWidth="1"/>
    <col min="5" max="5" width="17.5703125" customWidth="1"/>
    <col min="6" max="6" width="15.85546875" customWidth="1"/>
    <col min="7" max="7" width="20.140625" customWidth="1"/>
  </cols>
  <sheetData>
    <row r="1" spans="1:7" x14ac:dyDescent="0.25">
      <c r="A1" s="1" t="s">
        <v>0</v>
      </c>
      <c r="B1" s="10" t="s">
        <v>8</v>
      </c>
      <c r="C1" s="3"/>
      <c r="D1" s="3"/>
      <c r="E1" s="3"/>
      <c r="F1" s="3"/>
      <c r="G1" s="2"/>
    </row>
    <row r="2" spans="1:7" x14ac:dyDescent="0.25">
      <c r="A2" s="6">
        <v>10</v>
      </c>
      <c r="B2" s="5">
        <v>0</v>
      </c>
      <c r="C2" s="5"/>
      <c r="D2" s="5"/>
      <c r="E2" s="5"/>
      <c r="F2" s="5"/>
      <c r="G2" s="5"/>
    </row>
    <row r="3" spans="1:7" x14ac:dyDescent="0.25">
      <c r="A3" s="6">
        <v>100</v>
      </c>
      <c r="B3" s="5">
        <v>3052</v>
      </c>
      <c r="C3" s="5"/>
      <c r="D3" s="5"/>
      <c r="E3" s="5"/>
      <c r="F3" s="5"/>
      <c r="G3" s="5"/>
    </row>
    <row r="4" spans="1:7" x14ac:dyDescent="0.25">
      <c r="A4" s="6">
        <v>1000</v>
      </c>
      <c r="B4" s="5">
        <v>430661</v>
      </c>
      <c r="C4" s="5"/>
      <c r="D4" s="5"/>
      <c r="E4" s="5"/>
      <c r="F4" s="5"/>
      <c r="G4" s="5"/>
    </row>
    <row r="5" spans="1:7" x14ac:dyDescent="0.25">
      <c r="A5" s="6">
        <v>10000</v>
      </c>
      <c r="B5" s="5">
        <v>40941023</v>
      </c>
      <c r="C5" s="5"/>
      <c r="D5" s="5"/>
      <c r="E5" s="5"/>
      <c r="F5" s="5"/>
      <c r="G5" s="5"/>
    </row>
    <row r="6" spans="1:7" x14ac:dyDescent="0.25">
      <c r="A6" s="6">
        <v>100000</v>
      </c>
      <c r="B6" s="5">
        <v>4077967848</v>
      </c>
      <c r="C6" s="5"/>
      <c r="D6" s="5"/>
      <c r="E6" s="5"/>
      <c r="F6" s="5"/>
      <c r="G6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4:M10"/>
  <sheetViews>
    <sheetView zoomScale="130" zoomScaleNormal="130" workbookViewId="0">
      <selection activeCell="J8" sqref="J8"/>
    </sheetView>
  </sheetViews>
  <sheetFormatPr defaultRowHeight="15" x14ac:dyDescent="0.25"/>
  <cols>
    <col min="2" max="2" width="12.28515625" customWidth="1"/>
    <col min="3" max="3" width="11.140625" customWidth="1"/>
    <col min="4" max="4" width="12.5703125" customWidth="1"/>
    <col min="5" max="5" width="13" customWidth="1"/>
    <col min="6" max="6" width="11.5703125" customWidth="1"/>
    <col min="7" max="7" width="18.85546875" customWidth="1"/>
    <col min="8" max="8" width="13" customWidth="1"/>
    <col min="9" max="9" width="21.42578125" customWidth="1"/>
    <col min="13" max="13" width="45.28515625" customWidth="1"/>
  </cols>
  <sheetData>
    <row r="4" spans="1:13" x14ac:dyDescent="0.25">
      <c r="A4" s="1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2" t="s">
        <v>7</v>
      </c>
      <c r="M4" s="4" t="s">
        <v>1</v>
      </c>
    </row>
    <row r="5" spans="1:13" x14ac:dyDescent="0.25">
      <c r="A5" s="6">
        <v>10</v>
      </c>
      <c r="B5" s="9">
        <v>0.02</v>
      </c>
      <c r="C5" s="9">
        <v>2.5999999999999999E-2</v>
      </c>
      <c r="D5" s="9">
        <v>2.4E-2</v>
      </c>
      <c r="E5" s="9">
        <v>2.7E-2</v>
      </c>
      <c r="F5" s="9">
        <v>2.1999999999999999E-2</v>
      </c>
      <c r="G5" s="8">
        <f>AVERAGE(Tabela22[[#This Row],[teste 1]:[teste 5]])</f>
        <v>2.3799999999999998E-2</v>
      </c>
    </row>
    <row r="6" spans="1:13" x14ac:dyDescent="0.25">
      <c r="A6" s="6">
        <v>100</v>
      </c>
      <c r="B6" s="9">
        <v>0.04</v>
      </c>
      <c r="C6" s="9">
        <v>4.1000000000000002E-2</v>
      </c>
      <c r="D6" s="9">
        <v>0.04</v>
      </c>
      <c r="E6" s="9">
        <v>3.2000000000000001E-2</v>
      </c>
      <c r="F6" s="9">
        <v>0.03</v>
      </c>
      <c r="G6" s="8">
        <f>AVERAGE(Tabela22[[#This Row],[teste 1]:[teste 5]])</f>
        <v>3.6600000000000001E-2</v>
      </c>
    </row>
    <row r="7" spans="1:13" x14ac:dyDescent="0.25">
      <c r="A7" s="6">
        <v>1000</v>
      </c>
      <c r="B7" s="9">
        <v>0.05</v>
      </c>
      <c r="C7" s="9">
        <v>4.8000000000000001E-2</v>
      </c>
      <c r="D7" s="9">
        <v>4.2999999999999997E-2</v>
      </c>
      <c r="E7" s="9">
        <v>4.2000000000000003E-2</v>
      </c>
      <c r="F7" s="9">
        <v>5.1999999999999998E-2</v>
      </c>
      <c r="G7" s="8">
        <f>AVERAGE(Tabela22[[#This Row],[teste 1]:[teste 5]])</f>
        <v>4.7E-2</v>
      </c>
    </row>
    <row r="8" spans="1:13" x14ac:dyDescent="0.25">
      <c r="A8" s="6">
        <v>10000</v>
      </c>
      <c r="B8" s="9">
        <f>5929</f>
        <v>5929</v>
      </c>
      <c r="C8" s="9">
        <f>6340</f>
        <v>6340</v>
      </c>
      <c r="D8" s="9">
        <f>6254</f>
        <v>6254</v>
      </c>
      <c r="E8" s="9">
        <f>6201</f>
        <v>6201</v>
      </c>
      <c r="F8" s="9">
        <f>6315</f>
        <v>6315</v>
      </c>
      <c r="G8" s="8">
        <f>AVERAGE(Tabela22[[#This Row],[teste 1]:[teste 5]])</f>
        <v>6207.8</v>
      </c>
    </row>
    <row r="9" spans="1:13" x14ac:dyDescent="0.25">
      <c r="A9" s="6">
        <v>100000</v>
      </c>
      <c r="B9" s="9">
        <f>10356</f>
        <v>10356</v>
      </c>
      <c r="C9" s="9">
        <v>1210</v>
      </c>
      <c r="D9" s="9">
        <f>10355</f>
        <v>10355</v>
      </c>
      <c r="E9" s="9">
        <f>10356</f>
        <v>10356</v>
      </c>
      <c r="F9" s="9">
        <f>11350</f>
        <v>11350</v>
      </c>
      <c r="G9" s="8">
        <f>AVERAGE(Tabela22[[#This Row],[teste 1]:[teste 5]])</f>
        <v>8725.4</v>
      </c>
    </row>
    <row r="10" spans="1:13" x14ac:dyDescent="0.25">
      <c r="C10" s="6"/>
      <c r="D10" s="2"/>
      <c r="E10" s="2"/>
      <c r="F10" s="2"/>
      <c r="G10" s="2"/>
      <c r="H10" s="2"/>
      <c r="I10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opLeftCell="A4" zoomScale="130" zoomScaleNormal="130" workbookViewId="0">
      <selection activeCell="C11" sqref="C11"/>
    </sheetView>
  </sheetViews>
  <sheetFormatPr defaultRowHeight="15" x14ac:dyDescent="0.25"/>
  <cols>
    <col min="1" max="1" width="11.42578125" customWidth="1"/>
    <col min="2" max="2" width="24.7109375" customWidth="1"/>
    <col min="3" max="3" width="23.85546875" customWidth="1"/>
    <col min="4" max="4" width="15.28515625" customWidth="1"/>
    <col min="5" max="5" width="15" customWidth="1"/>
    <col min="9" max="9" width="45.28515625" customWidth="1"/>
  </cols>
  <sheetData>
    <row r="2" spans="1:5" x14ac:dyDescent="0.25">
      <c r="E2" t="s">
        <v>20</v>
      </c>
    </row>
    <row r="3" spans="1:5" x14ac:dyDescent="0.25">
      <c r="B3" s="3"/>
      <c r="C3" s="3"/>
      <c r="D3" s="2"/>
    </row>
    <row r="6" spans="1:5" x14ac:dyDescent="0.25">
      <c r="B6" s="29" t="s">
        <v>15</v>
      </c>
      <c r="C6" s="28"/>
    </row>
    <row r="7" spans="1:5" x14ac:dyDescent="0.25">
      <c r="A7" s="14" t="s">
        <v>16</v>
      </c>
      <c r="B7" s="11" t="s">
        <v>9</v>
      </c>
      <c r="C7" s="12" t="s">
        <v>10</v>
      </c>
      <c r="D7" s="23" t="s">
        <v>17</v>
      </c>
    </row>
    <row r="8" spans="1:5" x14ac:dyDescent="0.25">
      <c r="A8" s="15">
        <v>10</v>
      </c>
      <c r="B8" s="13">
        <v>0.44900000000000001</v>
      </c>
      <c r="C8" s="9">
        <v>5.6000000000000001E-2</v>
      </c>
      <c r="D8" s="25">
        <f>Tabela28[[#This Row],[ordenação completa]]/Tabela28[[#This Row],[ordenação parcial]]</f>
        <v>8.0178571428571423</v>
      </c>
    </row>
    <row r="9" spans="1:5" x14ac:dyDescent="0.25">
      <c r="A9" s="15">
        <v>100</v>
      </c>
      <c r="B9" s="13">
        <v>5.3999999999999999E-2</v>
      </c>
      <c r="C9" s="9">
        <v>6.8000000000000005E-2</v>
      </c>
      <c r="D9" s="25">
        <f>Tabela28[[#This Row],[ordenação completa]]/Tabela28[[#This Row],[ordenação parcial]]</f>
        <v>0.79411764705882348</v>
      </c>
    </row>
    <row r="10" spans="1:5" x14ac:dyDescent="0.25">
      <c r="A10" s="15">
        <v>1000</v>
      </c>
      <c r="B10" s="13">
        <v>7.0000000000000007E-2</v>
      </c>
      <c r="C10" s="9">
        <v>6.8000000000000005E-2</v>
      </c>
      <c r="D10" s="25">
        <f>Tabela28[[#This Row],[ordenação completa]]/Tabela28[[#This Row],[ordenação parcial]]</f>
        <v>1.0294117647058825</v>
      </c>
    </row>
    <row r="11" spans="1:5" x14ac:dyDescent="0.25">
      <c r="A11" s="15">
        <v>10000</v>
      </c>
      <c r="B11" s="13">
        <v>0.68400000000000005</v>
      </c>
      <c r="C11" s="9">
        <v>0.38600000000000001</v>
      </c>
      <c r="D11" s="25">
        <f>Tabela28[[#This Row],[ordenação completa]]/Tabela28[[#This Row],[ordenação parcial]]</f>
        <v>1.7720207253886011</v>
      </c>
    </row>
    <row r="12" spans="1:5" x14ac:dyDescent="0.25">
      <c r="A12" s="15">
        <v>100000</v>
      </c>
      <c r="B12" s="13">
        <v>122.435</v>
      </c>
      <c r="C12" s="9">
        <v>0.33600000000000002</v>
      </c>
      <c r="D12" s="25">
        <f>Tabela28[[#This Row],[ordenação completa]]/Tabela28[[#This Row],[ordenação parcial]]</f>
        <v>364.38988095238096</v>
      </c>
    </row>
    <row r="13" spans="1:5" x14ac:dyDescent="0.25">
      <c r="A13" s="15">
        <v>1000000</v>
      </c>
      <c r="B13" s="13">
        <v>11486.386</v>
      </c>
      <c r="C13" s="9">
        <v>2.9790000000000001</v>
      </c>
      <c r="D13" s="25">
        <f>Tabela28[[#This Row],[ordenação completa]]/Tabela28[[#This Row],[ordenação parcial]]</f>
        <v>3855.7858341725409</v>
      </c>
    </row>
    <row r="14" spans="1:5" x14ac:dyDescent="0.25">
      <c r="A14" s="15">
        <v>10000000</v>
      </c>
      <c r="B14" s="13" t="s">
        <v>19</v>
      </c>
      <c r="C14" s="9">
        <v>31.658000000000001</v>
      </c>
      <c r="D14" s="46" t="s">
        <v>19</v>
      </c>
    </row>
  </sheetData>
  <mergeCells count="1">
    <mergeCell ref="B6:C6"/>
  </mergeCells>
  <pageMargins left="0.7" right="0.7" top="0.75" bottom="0.75" header="0.3" footer="0.3"/>
  <pageSetup paperSize="9" orientation="portrait" r:id="rId1"/>
  <ignoredErrors>
    <ignoredError sqref="D8:D14" calculatedColumn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zoomScale="145" zoomScaleNormal="145" workbookViewId="0">
      <selection activeCell="D20" sqref="D20"/>
    </sheetView>
  </sheetViews>
  <sheetFormatPr defaultRowHeight="15" x14ac:dyDescent="0.25"/>
  <cols>
    <col min="1" max="1" width="11.42578125" customWidth="1"/>
    <col min="2" max="2" width="20.28515625" customWidth="1"/>
    <col min="3" max="3" width="20.140625" customWidth="1"/>
    <col min="4" max="4" width="18" customWidth="1"/>
    <col min="5" max="5" width="26.42578125" customWidth="1"/>
    <col min="9" max="9" width="45.28515625" customWidth="1"/>
  </cols>
  <sheetData>
    <row r="3" spans="1:5" x14ac:dyDescent="0.25">
      <c r="B3" s="3"/>
      <c r="C3" s="3"/>
      <c r="D3" s="2"/>
    </row>
    <row r="4" spans="1:5" x14ac:dyDescent="0.25">
      <c r="E4" t="s">
        <v>21</v>
      </c>
    </row>
    <row r="6" spans="1:5" x14ac:dyDescent="0.25">
      <c r="B6" s="29" t="s">
        <v>18</v>
      </c>
      <c r="C6" s="28"/>
    </row>
    <row r="7" spans="1:5" x14ac:dyDescent="0.25">
      <c r="A7" s="14" t="s">
        <v>16</v>
      </c>
      <c r="B7" s="11" t="s">
        <v>9</v>
      </c>
      <c r="C7" s="12" t="s">
        <v>10</v>
      </c>
      <c r="D7" s="14" t="s">
        <v>42</v>
      </c>
    </row>
    <row r="8" spans="1:5" x14ac:dyDescent="0.25">
      <c r="A8" s="15">
        <v>10</v>
      </c>
      <c r="B8" s="22">
        <v>0</v>
      </c>
      <c r="C8" s="22">
        <v>10</v>
      </c>
      <c r="D8" s="24">
        <f>Tabela289[[#This Row],[ordenação completa]]-Tabela289[[#This Row],[ordenação parcial]]</f>
        <v>-10</v>
      </c>
    </row>
    <row r="9" spans="1:5" x14ac:dyDescent="0.25">
      <c r="A9" s="15">
        <v>100</v>
      </c>
      <c r="B9" s="22">
        <v>744</v>
      </c>
      <c r="C9" s="22">
        <v>300</v>
      </c>
      <c r="D9" s="24">
        <f>Tabela289[[#This Row],[ordenação completa]]-Tabela289[[#This Row],[ordenação parcial]]</f>
        <v>444</v>
      </c>
    </row>
    <row r="10" spans="1:5" x14ac:dyDescent="0.25">
      <c r="A10" s="15">
        <v>1000</v>
      </c>
      <c r="B10" s="22">
        <v>192058</v>
      </c>
      <c r="C10" s="22">
        <v>7363</v>
      </c>
      <c r="D10" s="24">
        <f>Tabela289[[#This Row],[ordenação completa]]-Tabela289[[#This Row],[ordenação parcial]]</f>
        <v>184695</v>
      </c>
    </row>
    <row r="11" spans="1:5" x14ac:dyDescent="0.25">
      <c r="A11" s="15">
        <v>10000</v>
      </c>
      <c r="B11" s="22">
        <v>19302127</v>
      </c>
      <c r="C11" s="22">
        <v>99764</v>
      </c>
      <c r="D11" s="24">
        <f>Tabela289[[#This Row],[ordenação completa]]-Tabela289[[#This Row],[ordenação parcial]]</f>
        <v>19202363</v>
      </c>
    </row>
    <row r="12" spans="1:5" x14ac:dyDescent="0.25">
      <c r="A12" s="15">
        <v>100000</v>
      </c>
      <c r="B12" s="22">
        <v>1996492145</v>
      </c>
      <c r="C12" s="22">
        <v>1268375</v>
      </c>
      <c r="D12" s="24">
        <f>Tabela289[[#This Row],[ordenação completa]]-Tabela289[[#This Row],[ordenação parcial]]</f>
        <v>1995223770</v>
      </c>
    </row>
    <row r="13" spans="1:5" x14ac:dyDescent="0.25">
      <c r="A13" s="15">
        <v>1000000</v>
      </c>
      <c r="B13" s="22" t="s">
        <v>19</v>
      </c>
      <c r="C13" s="22">
        <v>15245461</v>
      </c>
      <c r="D13" s="26" t="s">
        <v>19</v>
      </c>
    </row>
    <row r="14" spans="1:5" x14ac:dyDescent="0.25">
      <c r="A14" s="15">
        <v>10000000</v>
      </c>
      <c r="B14" s="22" t="s">
        <v>19</v>
      </c>
      <c r="C14" s="22">
        <v>179474307</v>
      </c>
      <c r="D14" s="24" t="s">
        <v>19</v>
      </c>
    </row>
  </sheetData>
  <mergeCells count="1">
    <mergeCell ref="B6:C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topLeftCell="A10" zoomScale="205" zoomScaleNormal="205" workbookViewId="0">
      <selection activeCell="I16" sqref="I16"/>
    </sheetView>
  </sheetViews>
  <sheetFormatPr defaultRowHeight="15" x14ac:dyDescent="0.25"/>
  <cols>
    <col min="1" max="1" width="7.85546875" customWidth="1"/>
    <col min="2" max="2" width="7.5703125" customWidth="1"/>
    <col min="3" max="3" width="7.28515625" customWidth="1"/>
    <col min="4" max="4" width="9" customWidth="1"/>
    <col min="5" max="5" width="6.28515625" customWidth="1"/>
    <col min="6" max="6" width="6.5703125" customWidth="1"/>
    <col min="7" max="7" width="12" customWidth="1"/>
    <col min="8" max="8" width="12.28515625" customWidth="1"/>
  </cols>
  <sheetData>
    <row r="1" spans="2:9" ht="22.5" customHeight="1" x14ac:dyDescent="0.25"/>
    <row r="2" spans="2:9" ht="63.75" customHeight="1" x14ac:dyDescent="0.3">
      <c r="B2" s="30" t="s">
        <v>22</v>
      </c>
      <c r="C2" s="30" t="s">
        <v>24</v>
      </c>
      <c r="D2" s="30" t="s">
        <v>25</v>
      </c>
      <c r="E2" s="30" t="s">
        <v>26</v>
      </c>
      <c r="F2" s="31" t="s">
        <v>27</v>
      </c>
      <c r="G2" s="35"/>
      <c r="I2" t="s">
        <v>31</v>
      </c>
    </row>
    <row r="3" spans="2:9" ht="15" customHeight="1" x14ac:dyDescent="0.25">
      <c r="B3" s="34" t="s">
        <v>28</v>
      </c>
      <c r="C3" s="34"/>
      <c r="D3" s="34"/>
      <c r="E3" s="34"/>
      <c r="F3" s="34"/>
      <c r="G3" s="32" t="s">
        <v>29</v>
      </c>
      <c r="I3" t="s">
        <v>32</v>
      </c>
    </row>
    <row r="4" spans="2:9" ht="16.5" customHeight="1" x14ac:dyDescent="0.25">
      <c r="B4" s="34"/>
      <c r="C4" s="34"/>
      <c r="D4" s="34"/>
      <c r="E4" s="34"/>
      <c r="F4" s="34"/>
      <c r="G4" s="33"/>
      <c r="I4" t="s">
        <v>33</v>
      </c>
    </row>
    <row r="5" spans="2:9" ht="15" customHeight="1" x14ac:dyDescent="0.25">
      <c r="B5" s="34"/>
      <c r="C5" s="34"/>
      <c r="D5" s="34"/>
      <c r="E5" s="34"/>
      <c r="F5" s="34"/>
      <c r="G5" s="33" t="s">
        <v>30</v>
      </c>
      <c r="I5" t="s">
        <v>34</v>
      </c>
    </row>
    <row r="6" spans="2:9" ht="21" customHeight="1" x14ac:dyDescent="0.25">
      <c r="B6" s="34"/>
      <c r="C6" s="34"/>
      <c r="D6" s="34"/>
      <c r="E6" s="34"/>
      <c r="F6" s="34"/>
      <c r="G6" s="33"/>
    </row>
    <row r="7" spans="2:9" ht="21" customHeight="1" x14ac:dyDescent="0.25"/>
    <row r="8" spans="2:9" ht="21" customHeight="1" x14ac:dyDescent="0.25"/>
    <row r="9" spans="2:9" ht="79.5" customHeight="1" x14ac:dyDescent="0.3">
      <c r="B9" s="30" t="s">
        <v>22</v>
      </c>
      <c r="C9" s="30" t="s">
        <v>24</v>
      </c>
      <c r="D9" s="30" t="s">
        <v>25</v>
      </c>
      <c r="E9" s="30" t="s">
        <v>35</v>
      </c>
      <c r="F9" s="31" t="s">
        <v>36</v>
      </c>
      <c r="G9" s="35"/>
    </row>
    <row r="10" spans="2:9" x14ac:dyDescent="0.25">
      <c r="B10" s="36" t="s">
        <v>37</v>
      </c>
      <c r="C10" s="36"/>
      <c r="D10" s="36"/>
      <c r="E10" s="36"/>
      <c r="F10" s="36"/>
      <c r="G10" s="32" t="s">
        <v>29</v>
      </c>
    </row>
    <row r="11" spans="2:9" x14ac:dyDescent="0.25">
      <c r="B11" s="36"/>
      <c r="C11" s="36"/>
      <c r="D11" s="36"/>
      <c r="E11" s="36"/>
      <c r="F11" s="36"/>
      <c r="G11" s="33"/>
    </row>
    <row r="12" spans="2:9" x14ac:dyDescent="0.25">
      <c r="B12" s="36"/>
      <c r="C12" s="36"/>
      <c r="D12" s="36"/>
      <c r="E12" s="36"/>
      <c r="F12" s="36"/>
      <c r="G12" s="33" t="s">
        <v>30</v>
      </c>
    </row>
    <row r="13" spans="2:9" x14ac:dyDescent="0.25">
      <c r="B13" s="36"/>
      <c r="C13" s="36"/>
      <c r="D13" s="36"/>
      <c r="E13" s="36"/>
      <c r="F13" s="36"/>
      <c r="G13" s="33"/>
    </row>
    <row r="16" spans="2:9" ht="54" x14ac:dyDescent="0.3">
      <c r="B16" s="30" t="s">
        <v>22</v>
      </c>
      <c r="C16" s="30" t="s">
        <v>23</v>
      </c>
      <c r="D16" s="30" t="s">
        <v>40</v>
      </c>
      <c r="E16" s="30" t="s">
        <v>41</v>
      </c>
      <c r="F16" s="35"/>
    </row>
    <row r="17" spans="2:7" ht="15" customHeight="1" x14ac:dyDescent="0.25">
      <c r="B17" s="41" t="s">
        <v>38</v>
      </c>
      <c r="C17" s="37"/>
      <c r="D17" s="37"/>
      <c r="E17" s="37"/>
      <c r="F17" s="38"/>
      <c r="G17" s="33" t="s">
        <v>29</v>
      </c>
    </row>
    <row r="18" spans="2:7" ht="15" customHeight="1" x14ac:dyDescent="0.25">
      <c r="B18" s="42"/>
      <c r="C18" s="39"/>
      <c r="D18" s="39"/>
      <c r="E18" s="39"/>
      <c r="F18" s="40"/>
      <c r="G18" s="33"/>
    </row>
    <row r="19" spans="2:7" ht="15" customHeight="1" x14ac:dyDescent="0.25">
      <c r="B19" s="42"/>
      <c r="C19" s="39"/>
      <c r="D19" s="39"/>
      <c r="E19" s="39"/>
      <c r="F19" s="40"/>
      <c r="G19" s="33" t="s">
        <v>30</v>
      </c>
    </row>
    <row r="20" spans="2:7" ht="15" customHeight="1" x14ac:dyDescent="0.25">
      <c r="B20" s="42"/>
      <c r="C20" s="39"/>
      <c r="D20" s="39"/>
      <c r="E20" s="39"/>
      <c r="F20" s="40"/>
      <c r="G20" s="33"/>
    </row>
    <row r="21" spans="2:7" ht="15" customHeight="1" x14ac:dyDescent="0.25">
      <c r="B21" s="42"/>
      <c r="C21" s="39"/>
      <c r="D21" s="39"/>
      <c r="E21" s="39"/>
      <c r="F21" s="40"/>
      <c r="G21" s="33" t="s">
        <v>39</v>
      </c>
    </row>
    <row r="22" spans="2:7" ht="15" customHeight="1" x14ac:dyDescent="0.25">
      <c r="B22" s="43"/>
      <c r="C22" s="44"/>
      <c r="D22" s="44"/>
      <c r="E22" s="44"/>
      <c r="F22" s="45"/>
      <c r="G22" s="33"/>
    </row>
  </sheetData>
  <mergeCells count="10">
    <mergeCell ref="G21:G22"/>
    <mergeCell ref="B17:F22"/>
    <mergeCell ref="B10:F13"/>
    <mergeCell ref="G10:G11"/>
    <mergeCell ref="G12:G13"/>
    <mergeCell ref="G17:G18"/>
    <mergeCell ref="G19:G20"/>
    <mergeCell ref="B3:F6"/>
    <mergeCell ref="G3:G4"/>
    <mergeCell ref="G5:G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tempo x instâncias</vt:lpstr>
      <vt:lpstr>Plan1</vt:lpstr>
      <vt:lpstr>tempo x instâncias (2)</vt:lpstr>
      <vt:lpstr>tempo x instâncias (3)</vt:lpstr>
      <vt:lpstr>movimentações x instâncias</vt:lpstr>
      <vt:lpstr>TADs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2016-07-10T21:29:52Z</dcterms:modified>
</cp:coreProperties>
</file>