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240" yWindow="105" windowWidth="14805" windowHeight="8010"/>
  </bookViews>
  <sheets>
    <sheet name="tempo x instâncias" sheetId="1" r:id="rId1"/>
    <sheet name="Plan1" sheetId="2" r:id="rId2"/>
    <sheet name="tempo x instâncias (2)" sheetId="3" r:id="rId3"/>
  </sheets>
  <calcPr calcId="152511"/>
</workbook>
</file>

<file path=xl/calcChain.xml><?xml version="1.0" encoding="utf-8"?>
<calcChain xmlns="http://schemas.openxmlformats.org/spreadsheetml/2006/main">
  <c r="F8" i="3" l="1"/>
  <c r="F9" i="3"/>
  <c r="E9" i="3"/>
  <c r="D9" i="3"/>
  <c r="B9" i="3"/>
  <c r="E8" i="3"/>
  <c r="B8" i="3"/>
  <c r="C8" i="3"/>
  <c r="D8" i="3"/>
  <c r="G9" i="3"/>
  <c r="G8" i="3"/>
  <c r="G7" i="3"/>
  <c r="G6" i="3"/>
  <c r="G5" i="3"/>
  <c r="F9" i="1" l="1"/>
  <c r="E9" i="1"/>
  <c r="D9" i="1"/>
  <c r="C9" i="1"/>
  <c r="B9" i="1"/>
  <c r="G9" i="1" s="1"/>
  <c r="F8" i="1"/>
  <c r="E8" i="1"/>
  <c r="D8" i="1"/>
  <c r="C8" i="1"/>
  <c r="B8" i="1"/>
  <c r="G5" i="1" l="1"/>
  <c r="G6" i="1"/>
  <c r="G8" i="1"/>
  <c r="G7" i="1"/>
</calcChain>
</file>

<file path=xl/sharedStrings.xml><?xml version="1.0" encoding="utf-8"?>
<sst xmlns="http://schemas.openxmlformats.org/spreadsheetml/2006/main" count="18" uniqueCount="9">
  <si>
    <t>instâncias</t>
  </si>
  <si>
    <t>TEMPO DE EXECUÇÃO (segundos)</t>
  </si>
  <si>
    <t>teste 1</t>
  </si>
  <si>
    <t>teste 2</t>
  </si>
  <si>
    <t>teste 3</t>
  </si>
  <si>
    <t>teste 4</t>
  </si>
  <si>
    <t>teste 5</t>
  </si>
  <si>
    <t>MÉDIA (segundos):</t>
  </si>
  <si>
    <t>movimentações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</si>
</sst>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numFmt numFmtId="164" formatCode="0.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5"/>
          <c:tx>
            <c:strRef>
              <c:f>'tempo x instâncias'!$G$4</c:f>
              <c:strCache>
                <c:ptCount val="1"/>
                <c:pt idx="0">
                  <c:v>MÉDIA (segundos):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instâncias'!$G$5:$G$9</c:f>
              <c:numCache>
                <c:formatCode>0.000</c:formatCode>
                <c:ptCount val="5"/>
                <c:pt idx="0">
                  <c:v>5.0200000000000002E-2</c:v>
                </c:pt>
                <c:pt idx="1">
                  <c:v>4.9200000000000001E-2</c:v>
                </c:pt>
                <c:pt idx="2">
                  <c:v>5.439999999999999E-2</c:v>
                </c:pt>
                <c:pt idx="3">
                  <c:v>8153.4</c:v>
                </c:pt>
                <c:pt idx="4">
                  <c:v>8153.4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99048"/>
        <c:axId val="194098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'tempo x instâncias'!$B$4</c15:sqref>
                        </c15:formulaRef>
                      </c:ext>
                    </c:extLst>
                    <c:strCache>
                      <c:ptCount val="1"/>
                      <c:pt idx="0">
                        <c:v>teste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'tempo x instâncias'!$A$5:$A$9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'tempo x instâncias'!$B$5:$B$9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4.9000000000000002E-2</c:v>
                      </c:pt>
                      <c:pt idx="1">
                        <c:v>4.5999999999999999E-2</c:v>
                      </c:pt>
                      <c:pt idx="2">
                        <c:v>6.4000000000000001E-2</c:v>
                      </c:pt>
                      <c:pt idx="3">
                        <c:v>7619</c:v>
                      </c:pt>
                      <c:pt idx="4">
                        <c:v>7619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instâncias'!$C$4</c15:sqref>
                        </c15:formulaRef>
                      </c:ext>
                    </c:extLst>
                    <c:strCache>
                      <c:ptCount val="1"/>
                      <c:pt idx="0">
                        <c:v>teste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4.5999999999999999E-2</c:v>
                      </c:pt>
                      <c:pt idx="1">
                        <c:v>4.5999999999999999E-2</c:v>
                      </c:pt>
                      <c:pt idx="2">
                        <c:v>5.0999999999999997E-2</c:v>
                      </c:pt>
                      <c:pt idx="3">
                        <c:v>6644</c:v>
                      </c:pt>
                      <c:pt idx="4">
                        <c:v>6644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instâncias'!$D$4</c15:sqref>
                        </c15:formulaRef>
                      </c:ext>
                    </c:extLst>
                    <c:strCache>
                      <c:ptCount val="1"/>
                      <c:pt idx="0">
                        <c:v>teste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instâncias'!$D$5:$D$9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6.4000000000000001E-2</c:v>
                      </c:pt>
                      <c:pt idx="1">
                        <c:v>4.8000000000000001E-2</c:v>
                      </c:pt>
                      <c:pt idx="2">
                        <c:v>5.2999999999999999E-2</c:v>
                      </c:pt>
                      <c:pt idx="3">
                        <c:v>8075</c:v>
                      </c:pt>
                      <c:pt idx="4">
                        <c:v>8075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instâncias'!$E$4</c15:sqref>
                        </c15:formulaRef>
                      </c:ext>
                    </c:extLst>
                    <c:strCache>
                      <c:ptCount val="1"/>
                      <c:pt idx="0">
                        <c:v>teste 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instâncias'!$E$5:$E$9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4.7E-2</c:v>
                      </c:pt>
                      <c:pt idx="1">
                        <c:v>0.06</c:v>
                      </c:pt>
                      <c:pt idx="2">
                        <c:v>5.1999999999999998E-2</c:v>
                      </c:pt>
                      <c:pt idx="3">
                        <c:v>8103</c:v>
                      </c:pt>
                      <c:pt idx="4">
                        <c:v>8103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instâncias'!$F$4</c15:sqref>
                        </c15:formulaRef>
                      </c:ext>
                    </c:extLst>
                    <c:strCache>
                      <c:ptCount val="1"/>
                      <c:pt idx="0">
                        <c:v>teste 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instâncias'!$F$5:$F$9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4.4999999999999998E-2</c:v>
                      </c:pt>
                      <c:pt idx="1">
                        <c:v>4.5999999999999999E-2</c:v>
                      </c:pt>
                      <c:pt idx="2">
                        <c:v>5.1999999999999998E-2</c:v>
                      </c:pt>
                      <c:pt idx="3">
                        <c:v>10326</c:v>
                      </c:pt>
                      <c:pt idx="4">
                        <c:v>10326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409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98264"/>
        <c:crosses val="autoZero"/>
        <c:crossBetween val="midCat"/>
      </c:valAx>
      <c:valAx>
        <c:axId val="19409826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9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Plan1!$B$1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Plan1!$A$2:$A$6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Plan1!$B$2:$B$6</c:f>
              <c:numCache>
                <c:formatCode>#,##0</c:formatCode>
                <c:ptCount val="5"/>
                <c:pt idx="0">
                  <c:v>0</c:v>
                </c:pt>
                <c:pt idx="1">
                  <c:v>3052</c:v>
                </c:pt>
                <c:pt idx="2">
                  <c:v>430661</c:v>
                </c:pt>
                <c:pt idx="3">
                  <c:v>40941023</c:v>
                </c:pt>
                <c:pt idx="4">
                  <c:v>4077967848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97872"/>
        <c:axId val="194093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instâncias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409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93560"/>
        <c:crosses val="autoZero"/>
        <c:auto val="0"/>
        <c:lblAlgn val="ctr"/>
        <c:lblOffset val="100"/>
        <c:noMultiLvlLbl val="0"/>
      </c:catAx>
      <c:valAx>
        <c:axId val="1940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movimentações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7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'tempo x instâncias (2)'!$B$4</c:f>
              <c:strCache>
                <c:ptCount val="1"/>
                <c:pt idx="0">
                  <c:v>teste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(2)'!$B$5:$B$9</c:f>
              <c:numCache>
                <c:formatCode>0.0000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5929</c:v>
                </c:pt>
                <c:pt idx="4">
                  <c:v>10356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'tempo x instâncias (2)'!$G$4</c:f>
              <c:strCache>
                <c:ptCount val="1"/>
                <c:pt idx="0">
                  <c:v>MÉDIA (segundos):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(2)'!$G$5:$G$9</c:f>
              <c:numCache>
                <c:formatCode>0.000</c:formatCode>
                <c:ptCount val="5"/>
                <c:pt idx="0">
                  <c:v>2.3799999999999998E-2</c:v>
                </c:pt>
                <c:pt idx="1">
                  <c:v>3.6600000000000001E-2</c:v>
                </c:pt>
                <c:pt idx="2">
                  <c:v>4.7E-2</c:v>
                </c:pt>
                <c:pt idx="3">
                  <c:v>6207.8</c:v>
                </c:pt>
                <c:pt idx="4">
                  <c:v>8725.4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7680"/>
        <c:axId val="1940966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'tempo x instâncias (2)'!$C$4</c15:sqref>
                        </c15:formulaRef>
                      </c:ext>
                    </c:extLst>
                    <c:strCache>
                      <c:ptCount val="1"/>
                      <c:pt idx="0">
                        <c:v>teste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'tempo x instâncias (2)'!$C$5:$C$9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2.5999999999999999E-2</c:v>
                      </c:pt>
                      <c:pt idx="1">
                        <c:v>4.1000000000000002E-2</c:v>
                      </c:pt>
                      <c:pt idx="2">
                        <c:v>4.8000000000000001E-2</c:v>
                      </c:pt>
                      <c:pt idx="3">
                        <c:v>6340</c:v>
                      </c:pt>
                      <c:pt idx="4">
                        <c:v>1210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(2)'!$D$4</c15:sqref>
                        </c15:formulaRef>
                      </c:ext>
                    </c:extLst>
                    <c:strCache>
                      <c:ptCount val="1"/>
                      <c:pt idx="0">
                        <c:v>teste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(2)'!$D$5:$D$9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2.4E-2</c:v>
                      </c:pt>
                      <c:pt idx="1">
                        <c:v>0.04</c:v>
                      </c:pt>
                      <c:pt idx="2">
                        <c:v>4.2999999999999997E-2</c:v>
                      </c:pt>
                      <c:pt idx="3">
                        <c:v>6254</c:v>
                      </c:pt>
                      <c:pt idx="4">
                        <c:v>10355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(2)'!$E$4</c15:sqref>
                        </c15:formulaRef>
                      </c:ext>
                    </c:extLst>
                    <c:strCache>
                      <c:ptCount val="1"/>
                      <c:pt idx="0">
                        <c:v>teste 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(2)'!$E$5:$E$9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2.7E-2</c:v>
                      </c:pt>
                      <c:pt idx="1">
                        <c:v>3.2000000000000001E-2</c:v>
                      </c:pt>
                      <c:pt idx="2">
                        <c:v>4.2000000000000003E-2</c:v>
                      </c:pt>
                      <c:pt idx="3">
                        <c:v>6201</c:v>
                      </c:pt>
                      <c:pt idx="4">
                        <c:v>10356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(2)'!$F$4</c15:sqref>
                        </c15:formulaRef>
                      </c:ext>
                    </c:extLst>
                    <c:strCache>
                      <c:ptCount val="1"/>
                      <c:pt idx="0">
                        <c:v>teste 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(2)'!$F$5:$F$9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2.1999999999999999E-2</c:v>
                      </c:pt>
                      <c:pt idx="1">
                        <c:v>0.03</c:v>
                      </c:pt>
                      <c:pt idx="2">
                        <c:v>5.1999999999999998E-2</c:v>
                      </c:pt>
                      <c:pt idx="3">
                        <c:v>6315</c:v>
                      </c:pt>
                      <c:pt idx="4">
                        <c:v>11350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40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96696"/>
        <c:crosses val="autoZero"/>
        <c:crossBetween val="midCat"/>
      </c:valAx>
      <c:valAx>
        <c:axId val="194096696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89994</xdr:rowOff>
    </xdr:from>
    <xdr:to>
      <xdr:col>6</xdr:col>
      <xdr:colOff>1051035</xdr:colOff>
      <xdr:row>25</xdr:row>
      <xdr:rowOff>166194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65690</xdr:colOff>
      <xdr:row>8</xdr:row>
      <xdr:rowOff>4598</xdr:rowOff>
    </xdr:from>
    <xdr:to>
      <xdr:col>4</xdr:col>
      <xdr:colOff>735724</xdr:colOff>
      <xdr:row>22</xdr:row>
      <xdr:rowOff>80798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89994</xdr:rowOff>
    </xdr:from>
    <xdr:to>
      <xdr:col>6</xdr:col>
      <xdr:colOff>1051035</xdr:colOff>
      <xdr:row>25</xdr:row>
      <xdr:rowOff>166194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4:G9" totalsRowShown="0">
  <autoFilter ref="A4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nstâncias" dataDxfId="15"/>
    <tableColumn id="2" name="teste 1" dataDxfId="14"/>
    <tableColumn id="3" name="teste 2" dataDxfId="13"/>
    <tableColumn id="4" name="teste 3" dataDxfId="12"/>
    <tableColumn id="5" name="teste 4" dataDxfId="11"/>
    <tableColumn id="6" name="teste 5" dataDxfId="10"/>
    <tableColumn id="7" name="MÉDIA (segundos):" dataDxfId="9">
      <calculatedColumnFormula>AVERAGE(Tabela2[[#This Row],[teste 1]:[teste 5]])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a24" displayName="Tabela24" ref="A1:B6" totalsRowShown="0">
  <autoFilter ref="A1:B6">
    <filterColumn colId="0" hiddenButton="1"/>
    <filterColumn colId="1" hiddenButton="1"/>
  </autoFilter>
  <tableColumns count="2">
    <tableColumn id="1" name="instâncias" dataDxfId="8"/>
    <tableColumn id="2" name="movimentações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ela22" displayName="Tabela22" ref="A4:G9" totalsRowShown="0">
  <autoFilter ref="A4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nstâncias" dataDxfId="6"/>
    <tableColumn id="2" name="teste 1" dataDxfId="5"/>
    <tableColumn id="3" name="teste 2" dataDxfId="4"/>
    <tableColumn id="4" name="teste 3" dataDxfId="3"/>
    <tableColumn id="5" name="teste 4" dataDxfId="2"/>
    <tableColumn id="6" name="teste 5" dataDxfId="1"/>
    <tableColumn id="7" name="MÉDIA (segundos):" dataDxfId="0">
      <calculatedColumnFormula>AVERAGE(Tabela22[[#This Row],[teste 1]:[teste 5]])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4:M10"/>
  <sheetViews>
    <sheetView tabSelected="1" zoomScale="130" zoomScaleNormal="130" workbookViewId="0">
      <selection activeCell="G28" sqref="G28"/>
    </sheetView>
  </sheetViews>
  <sheetFormatPr defaultRowHeight="15" x14ac:dyDescent="0.25"/>
  <cols>
    <col min="2" max="2" width="10.7109375" customWidth="1"/>
    <col min="3" max="5" width="11.140625" customWidth="1"/>
    <col min="6" max="6" width="11.5703125" customWidth="1"/>
    <col min="7" max="7" width="18.85546875" customWidth="1"/>
    <col min="8" max="8" width="13" customWidth="1"/>
    <col min="9" max="9" width="21.42578125" customWidth="1"/>
    <col min="13" max="13" width="45.28515625" customWidth="1"/>
  </cols>
  <sheetData>
    <row r="4" spans="1:13" x14ac:dyDescent="0.25">
      <c r="A4" s="1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2" t="s">
        <v>7</v>
      </c>
      <c r="M4" s="4" t="s">
        <v>1</v>
      </c>
    </row>
    <row r="5" spans="1:13" x14ac:dyDescent="0.25">
      <c r="A5" s="6">
        <v>10</v>
      </c>
      <c r="B5" s="9">
        <v>4.9000000000000002E-2</v>
      </c>
      <c r="C5" s="9">
        <v>4.5999999999999999E-2</v>
      </c>
      <c r="D5" s="9">
        <v>6.4000000000000001E-2</v>
      </c>
      <c r="E5" s="9">
        <v>4.7E-2</v>
      </c>
      <c r="F5" s="9">
        <v>4.4999999999999998E-2</v>
      </c>
      <c r="G5" s="8">
        <f>AVERAGE(Tabela2[[#This Row],[teste 1]:[teste 5]])</f>
        <v>5.0200000000000002E-2</v>
      </c>
    </row>
    <row r="6" spans="1:13" x14ac:dyDescent="0.25">
      <c r="A6" s="6">
        <v>100</v>
      </c>
      <c r="B6" s="9">
        <v>4.5999999999999999E-2</v>
      </c>
      <c r="C6" s="9">
        <v>4.5999999999999999E-2</v>
      </c>
      <c r="D6" s="9">
        <v>4.8000000000000001E-2</v>
      </c>
      <c r="E6" s="9">
        <v>0.06</v>
      </c>
      <c r="F6" s="9">
        <v>4.5999999999999999E-2</v>
      </c>
      <c r="G6" s="8">
        <f>AVERAGE(Tabela2[[#This Row],[teste 1]:[teste 5]])</f>
        <v>4.9200000000000001E-2</v>
      </c>
    </row>
    <row r="7" spans="1:13" x14ac:dyDescent="0.25">
      <c r="A7" s="6">
        <v>1000</v>
      </c>
      <c r="B7" s="9">
        <v>6.4000000000000001E-2</v>
      </c>
      <c r="C7" s="9">
        <v>5.0999999999999997E-2</v>
      </c>
      <c r="D7" s="9">
        <v>5.2999999999999999E-2</v>
      </c>
      <c r="E7" s="9">
        <v>5.1999999999999998E-2</v>
      </c>
      <c r="F7" s="9">
        <v>5.1999999999999998E-2</v>
      </c>
      <c r="G7" s="8">
        <f>AVERAGE(Tabela2[[#This Row],[teste 1]:[teste 5]])</f>
        <v>5.439999999999999E-2</v>
      </c>
    </row>
    <row r="8" spans="1:13" x14ac:dyDescent="0.25">
      <c r="A8" s="6">
        <v>10000</v>
      </c>
      <c r="B8" s="9">
        <f>7559+60</f>
        <v>7619</v>
      </c>
      <c r="C8" s="9">
        <f>6584+60</f>
        <v>6644</v>
      </c>
      <c r="D8" s="9">
        <f>8015+60</f>
        <v>8075</v>
      </c>
      <c r="E8" s="9">
        <f>8043+60</f>
        <v>8103</v>
      </c>
      <c r="F8" s="9">
        <f>10266+60</f>
        <v>10326</v>
      </c>
      <c r="G8" s="8">
        <f>AVERAGE(Tabela2[[#This Row],[teste 1]:[teste 5]])</f>
        <v>8153.4</v>
      </c>
    </row>
    <row r="9" spans="1:13" x14ac:dyDescent="0.25">
      <c r="A9" s="6">
        <v>100000</v>
      </c>
      <c r="B9" s="9">
        <f>7559+60</f>
        <v>7619</v>
      </c>
      <c r="C9" s="9">
        <f>6584+60</f>
        <v>6644</v>
      </c>
      <c r="D9" s="9">
        <f>8015+60</f>
        <v>8075</v>
      </c>
      <c r="E9" s="9">
        <f>8043+60</f>
        <v>8103</v>
      </c>
      <c r="F9" s="9">
        <f>10266+60</f>
        <v>10326</v>
      </c>
      <c r="G9" s="8">
        <f>AVERAGE(Tabela2[[#This Row],[teste 1]:[teste 5]])</f>
        <v>8153.4</v>
      </c>
    </row>
    <row r="10" spans="1:13" x14ac:dyDescent="0.25">
      <c r="C10" s="6"/>
      <c r="D10" s="2"/>
      <c r="E10" s="2"/>
      <c r="F10" s="2"/>
      <c r="G10" s="2"/>
      <c r="H10" s="2"/>
      <c r="I10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6"/>
  <sheetViews>
    <sheetView zoomScale="145" zoomScaleNormal="145" workbookViewId="0">
      <selection activeCell="F17" sqref="F17"/>
    </sheetView>
  </sheetViews>
  <sheetFormatPr defaultRowHeight="15" x14ac:dyDescent="0.25"/>
  <cols>
    <col min="1" max="1" width="10.28515625" customWidth="1"/>
    <col min="2" max="2" width="18.28515625" customWidth="1"/>
    <col min="3" max="3" width="14.140625" customWidth="1"/>
    <col min="4" max="4" width="15.7109375" customWidth="1"/>
    <col min="5" max="5" width="17.5703125" customWidth="1"/>
    <col min="6" max="6" width="15.85546875" customWidth="1"/>
    <col min="7" max="7" width="20.140625" customWidth="1"/>
  </cols>
  <sheetData>
    <row r="1" spans="1:7" x14ac:dyDescent="0.25">
      <c r="A1" s="1" t="s">
        <v>0</v>
      </c>
      <c r="B1" s="10" t="s">
        <v>8</v>
      </c>
      <c r="C1" s="3"/>
      <c r="D1" s="3"/>
      <c r="E1" s="3"/>
      <c r="F1" s="3"/>
      <c r="G1" s="2"/>
    </row>
    <row r="2" spans="1:7" x14ac:dyDescent="0.25">
      <c r="A2" s="6">
        <v>10</v>
      </c>
      <c r="B2" s="5">
        <v>0</v>
      </c>
      <c r="C2" s="5"/>
      <c r="D2" s="5"/>
      <c r="E2" s="5"/>
      <c r="F2" s="5"/>
      <c r="G2" s="5"/>
    </row>
    <row r="3" spans="1:7" x14ac:dyDescent="0.25">
      <c r="A3" s="6">
        <v>100</v>
      </c>
      <c r="B3" s="5">
        <v>3052</v>
      </c>
      <c r="C3" s="5"/>
      <c r="D3" s="5"/>
      <c r="E3" s="5"/>
      <c r="F3" s="5"/>
      <c r="G3" s="5"/>
    </row>
    <row r="4" spans="1:7" x14ac:dyDescent="0.25">
      <c r="A4" s="6">
        <v>1000</v>
      </c>
      <c r="B4" s="5">
        <v>430661</v>
      </c>
      <c r="C4" s="5"/>
      <c r="D4" s="5"/>
      <c r="E4" s="5"/>
      <c r="F4" s="5"/>
      <c r="G4" s="5"/>
    </row>
    <row r="5" spans="1:7" x14ac:dyDescent="0.25">
      <c r="A5" s="6">
        <v>10000</v>
      </c>
      <c r="B5" s="5">
        <v>40941023</v>
      </c>
      <c r="C5" s="5"/>
      <c r="D5" s="5"/>
      <c r="E5" s="5"/>
      <c r="F5" s="5"/>
      <c r="G5" s="5"/>
    </row>
    <row r="6" spans="1:7" x14ac:dyDescent="0.25">
      <c r="A6" s="6">
        <v>100000</v>
      </c>
      <c r="B6" s="5">
        <v>4077967848</v>
      </c>
      <c r="C6" s="5"/>
      <c r="D6" s="5"/>
      <c r="E6" s="5"/>
      <c r="F6" s="5"/>
      <c r="G6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4:M10"/>
  <sheetViews>
    <sheetView zoomScale="130" zoomScaleNormal="130" workbookViewId="0">
      <selection activeCell="J8" sqref="J8"/>
    </sheetView>
  </sheetViews>
  <sheetFormatPr defaultRowHeight="15" x14ac:dyDescent="0.25"/>
  <cols>
    <col min="2" max="2" width="12.28515625" customWidth="1"/>
    <col min="3" max="3" width="11.140625" customWidth="1"/>
    <col min="4" max="4" width="12.5703125" customWidth="1"/>
    <col min="5" max="5" width="13" customWidth="1"/>
    <col min="6" max="6" width="11.5703125" customWidth="1"/>
    <col min="7" max="7" width="18.85546875" customWidth="1"/>
    <col min="8" max="8" width="13" customWidth="1"/>
    <col min="9" max="9" width="21.42578125" customWidth="1"/>
    <col min="13" max="13" width="45.28515625" customWidth="1"/>
  </cols>
  <sheetData>
    <row r="4" spans="1:13" x14ac:dyDescent="0.25">
      <c r="A4" s="1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2" t="s">
        <v>7</v>
      </c>
      <c r="M4" s="4" t="s">
        <v>1</v>
      </c>
    </row>
    <row r="5" spans="1:13" x14ac:dyDescent="0.25">
      <c r="A5" s="6">
        <v>10</v>
      </c>
      <c r="B5" s="9">
        <v>0.02</v>
      </c>
      <c r="C5" s="9">
        <v>2.5999999999999999E-2</v>
      </c>
      <c r="D5" s="9">
        <v>2.4E-2</v>
      </c>
      <c r="E5" s="9">
        <v>2.7E-2</v>
      </c>
      <c r="F5" s="9">
        <v>2.1999999999999999E-2</v>
      </c>
      <c r="G5" s="8">
        <f>AVERAGE(Tabela22[[#This Row],[teste 1]:[teste 5]])</f>
        <v>2.3799999999999998E-2</v>
      </c>
    </row>
    <row r="6" spans="1:13" x14ac:dyDescent="0.25">
      <c r="A6" s="6">
        <v>100</v>
      </c>
      <c r="B6" s="9">
        <v>0.04</v>
      </c>
      <c r="C6" s="9">
        <v>4.1000000000000002E-2</v>
      </c>
      <c r="D6" s="9">
        <v>0.04</v>
      </c>
      <c r="E6" s="9">
        <v>3.2000000000000001E-2</v>
      </c>
      <c r="F6" s="9">
        <v>0.03</v>
      </c>
      <c r="G6" s="8">
        <f>AVERAGE(Tabela22[[#This Row],[teste 1]:[teste 5]])</f>
        <v>3.6600000000000001E-2</v>
      </c>
    </row>
    <row r="7" spans="1:13" x14ac:dyDescent="0.25">
      <c r="A7" s="6">
        <v>1000</v>
      </c>
      <c r="B7" s="9">
        <v>0.05</v>
      </c>
      <c r="C7" s="9">
        <v>4.8000000000000001E-2</v>
      </c>
      <c r="D7" s="9">
        <v>4.2999999999999997E-2</v>
      </c>
      <c r="E7" s="9">
        <v>4.2000000000000003E-2</v>
      </c>
      <c r="F7" s="9">
        <v>5.1999999999999998E-2</v>
      </c>
      <c r="G7" s="8">
        <f>AVERAGE(Tabela22[[#This Row],[teste 1]:[teste 5]])</f>
        <v>4.7E-2</v>
      </c>
    </row>
    <row r="8" spans="1:13" x14ac:dyDescent="0.25">
      <c r="A8" s="6">
        <v>10000</v>
      </c>
      <c r="B8" s="9">
        <f>5929</f>
        <v>5929</v>
      </c>
      <c r="C8" s="9">
        <f>6340</f>
        <v>6340</v>
      </c>
      <c r="D8" s="9">
        <f>6254</f>
        <v>6254</v>
      </c>
      <c r="E8" s="9">
        <f>6201</f>
        <v>6201</v>
      </c>
      <c r="F8" s="9">
        <f>6315</f>
        <v>6315</v>
      </c>
      <c r="G8" s="8">
        <f>AVERAGE(Tabela22[[#This Row],[teste 1]:[teste 5]])</f>
        <v>6207.8</v>
      </c>
    </row>
    <row r="9" spans="1:13" x14ac:dyDescent="0.25">
      <c r="A9" s="6">
        <v>100000</v>
      </c>
      <c r="B9" s="9">
        <f>10356</f>
        <v>10356</v>
      </c>
      <c r="C9" s="9">
        <v>1210</v>
      </c>
      <c r="D9" s="9">
        <f>10355</f>
        <v>10355</v>
      </c>
      <c r="E9" s="9">
        <f>10356</f>
        <v>10356</v>
      </c>
      <c r="F9" s="9">
        <f>11350</f>
        <v>11350</v>
      </c>
      <c r="G9" s="8">
        <f>AVERAGE(Tabela22[[#This Row],[teste 1]:[teste 5]])</f>
        <v>8725.4</v>
      </c>
    </row>
    <row r="10" spans="1:13" x14ac:dyDescent="0.25">
      <c r="C10" s="6"/>
      <c r="D10" s="2"/>
      <c r="E10" s="2"/>
      <c r="F10" s="2"/>
      <c r="G10" s="2"/>
      <c r="H10" s="2"/>
      <c r="I10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 x instâncias</vt:lpstr>
      <vt:lpstr>Plan1</vt:lpstr>
      <vt:lpstr>tempo x instâncias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2016-07-09T14:09:32Z</dcterms:modified>
</cp:coreProperties>
</file>