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statistics_Assignments\"/>
    </mc:Choice>
  </mc:AlternateContent>
  <xr:revisionPtr revIDLastSave="0" documentId="13_ncr:1_{051F643D-1CA9-489A-906D-21F2E5989642}" xr6:coauthVersionLast="47" xr6:coauthVersionMax="47" xr10:uidLastSave="{00000000-0000-0000-0000-000000000000}"/>
  <bookViews>
    <workbookView xWindow="-120" yWindow="-120" windowWidth="20730" windowHeight="11160" xr2:uid="{F05CE3CA-1470-4BE2-9B4B-7F14940D3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1" l="1"/>
  <c r="U8" i="1"/>
  <c r="U7" i="1"/>
  <c r="U6" i="1"/>
  <c r="J6" i="1"/>
  <c r="G7" i="1"/>
  <c r="G8" i="1" s="1"/>
  <c r="G9" i="1"/>
  <c r="G10" i="1" a="1"/>
  <c r="G10" i="1" s="1"/>
  <c r="G11" i="1" s="1"/>
  <c r="F7" i="1"/>
  <c r="F10" i="1" a="1"/>
  <c r="F10" i="1" s="1"/>
  <c r="F9" i="1"/>
  <c r="F11" i="1" l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<sst xmlns="http://schemas.openxmlformats.org/spreadsheetml/2006/main" count="92" uniqueCount="35">
  <si>
    <t>Can we prove with 99% certainty that graduates with previous work experience earn more on average than those without?</t>
  </si>
  <si>
    <t>Hypothesis Tests for Independent Samples</t>
  </si>
  <si>
    <t>Dynamic Excel Formulas</t>
  </si>
  <si>
    <t>Legacy Excel Formulas</t>
  </si>
  <si>
    <t>Work Experience</t>
  </si>
  <si>
    <t>Annual Salary</t>
  </si>
  <si>
    <t>SAMPLE DATA</t>
  </si>
  <si>
    <t>POINT ESTIMATE</t>
  </si>
  <si>
    <t>HYPOTHESES</t>
  </si>
  <si>
    <t>SIGNIFICANCE LEVEL</t>
  </si>
  <si>
    <t>HYPOTHESIS TEST</t>
  </si>
  <si>
    <t>CONCLUSION</t>
  </si>
  <si>
    <t>No</t>
  </si>
  <si>
    <t>Yes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</si>
  <si>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</si>
  <si>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Ho: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</si>
  <si>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</si>
  <si>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Alpha:</t>
  </si>
  <si>
    <t>Standard Error:</t>
  </si>
  <si>
    <t>=</t>
  </si>
  <si>
    <t>≠</t>
  </si>
  <si>
    <t>Sample Size (n):</t>
  </si>
  <si>
    <t>Ha:</t>
  </si>
  <si>
    <t>Test Statistic (t):</t>
  </si>
  <si>
    <t>≥</t>
  </si>
  <si>
    <t>&lt;</t>
  </si>
  <si>
    <t>n-1:</t>
  </si>
  <si>
    <t>Degrees of Freedom:</t>
  </si>
  <si>
    <t>≤</t>
  </si>
  <si>
    <t>&gt;</t>
  </si>
  <si>
    <t>Mean (x̄):</t>
  </si>
  <si>
    <t>P-Value: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</si>
  <si>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</si>
  <si>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</si>
  <si>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since p &gt;α, we don't have sufficient evidence to prove that
graduates with previous work experience earn more salary, so
no need to filter our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</si>
</sst>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5" borderId="0" xfId="0" applyFont="1" applyFill="1" applyAlignment="1">
      <alignment horizontal="center"/>
    </xf>
    <xf numFmtId="0" fontId="0" fillId="0" borderId="3" xfId="0" applyBorder="1"/>
    <xf numFmtId="6" fontId="0" fillId="0" borderId="3" xfId="0" applyNumberForma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/>
    <xf numFmtId="0" fontId="7" fillId="0" borderId="0" xfId="0" applyFont="1"/>
    <xf numFmtId="0" fontId="0" fillId="0" borderId="4" xfId="0" applyBorder="1"/>
    <xf numFmtId="6" fontId="0" fillId="0" borderId="4" xfId="0" applyNumberFormat="1" applyBorder="1"/>
    <xf numFmtId="0" fontId="0" fillId="0" borderId="0" xfId="0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4" xfId="0" applyNumberForma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4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CC53A0-ACD0-4ED0-9C64-60F6EB64C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B83B1-3D9F-4A48-9BF1-D43759752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7FF8-26F3-4BAD-9F8F-815BAAD536B3}">
  <dimension ref="B1:Z58"/>
  <sheetViews>
    <sheetView tabSelected="1" topLeftCell="K1" workbookViewId="0">
      <selection activeCell="W14" sqref="W14"/>
    </sheetView>
  </sheetViews>
  <sheetFormatPr defaultRowHeight="15" x14ac:dyDescent="0.25"/>
  <cols>
    <col min="1" max="1" width="2.85546875" customWidth="1"/>
    <col min="2" max="2" width="15.7109375" bestFit="1" customWidth="1"/>
    <col min="3" max="3" width="12.7109375" bestFit="1" customWidth="1"/>
    <col min="5" max="5" width="15.42578125" bestFit="1" customWidth="1"/>
    <col min="6" max="7" width="14.28515625" customWidth="1"/>
    <col min="9" max="10" width="11.42578125" customWidth="1"/>
    <col min="12" max="12" width="6.5703125" customWidth="1"/>
    <col min="13" max="13" width="5.42578125" bestFit="1" customWidth="1"/>
    <col min="14" max="14" width="2.85546875" customWidth="1"/>
    <col min="17" max="17" width="11.42578125" customWidth="1"/>
    <col min="20" max="20" width="21.140625" bestFit="1" customWidth="1"/>
    <col min="23" max="23" width="57.140625" customWidth="1"/>
    <col min="25" max="26" width="0" hidden="1" customWidth="1"/>
  </cols>
  <sheetData>
    <row r="1" spans="2:26" ht="25.5" customHeight="1" x14ac:dyDescent="0.3">
      <c r="B1" s="1" t="s">
        <v>0</v>
      </c>
    </row>
    <row r="2" spans="2:26" ht="15" customHeight="1" x14ac:dyDescent="0.25">
      <c r="B2" s="2" t="s">
        <v>1</v>
      </c>
    </row>
    <row r="3" spans="2:26" ht="18" customHeight="1" x14ac:dyDescent="0.25"/>
    <row r="4" spans="2:26" x14ac:dyDescent="0.25">
      <c r="E4" s="3" t="s">
        <v>2</v>
      </c>
      <c r="I4" s="3" t="s">
        <v>3</v>
      </c>
      <c r="L4" s="3"/>
      <c r="T4" s="3" t="s">
        <v>3</v>
      </c>
    </row>
    <row r="5" spans="2:26" x14ac:dyDescent="0.25">
      <c r="B5" s="4" t="s">
        <v>4</v>
      </c>
      <c r="C5" s="5" t="s">
        <v>5</v>
      </c>
      <c r="E5" s="27" t="s">
        <v>6</v>
      </c>
      <c r="F5" s="27"/>
      <c r="G5" s="27"/>
      <c r="I5" s="28" t="s">
        <v>7</v>
      </c>
      <c r="J5" s="28"/>
      <c r="L5" s="29" t="s">
        <v>8</v>
      </c>
      <c r="M5" s="29"/>
      <c r="N5" s="29"/>
      <c r="O5" s="29"/>
      <c r="Q5" s="29" t="s">
        <v>9</v>
      </c>
      <c r="R5" s="29"/>
      <c r="T5" s="28" t="s">
        <v>10</v>
      </c>
      <c r="U5" s="28"/>
      <c r="W5" s="6" t="s">
        <v>11</v>
      </c>
    </row>
    <row r="6" spans="2:26" ht="18" x14ac:dyDescent="0.35">
      <c r="B6" s="7" t="s">
        <v>12</v>
      </c>
      <c r="C6" s="8">
        <v>111000</v>
      </c>
      <c r="F6" s="9" t="s">
        <v>13</v>
      </c>
      <c r="G6" s="9" t="s">
        <v>12</v>
      </c>
      <c r="I6" s="10" t="s">
        <v>14</v>
      </c>
      <c r="J6" s="11">
        <f>F9-G9</f>
        <v>7744.2810457516316</v>
      </c>
      <c r="L6" s="10" t="s">
        <v>15</v>
      </c>
      <c r="M6" s="12" t="s">
        <v>16</v>
      </c>
      <c r="N6" s="12" t="s">
        <v>28</v>
      </c>
      <c r="O6" s="13">
        <v>0</v>
      </c>
      <c r="Q6" s="10" t="s">
        <v>17</v>
      </c>
      <c r="R6" s="14">
        <v>0.01</v>
      </c>
      <c r="T6" s="10" t="s">
        <v>18</v>
      </c>
      <c r="U6" s="11">
        <f>SQRT(F11+G11)</f>
        <v>17110.196287804385</v>
      </c>
      <c r="W6" s="30" t="s">
        <v>34</v>
      </c>
      <c r="Y6" s="15" t="s">
        <v>19</v>
      </c>
      <c r="Z6" s="16" t="s">
        <v>20</v>
      </c>
    </row>
    <row r="7" spans="2:26" ht="18" x14ac:dyDescent="0.35">
      <c r="B7" s="17" t="s">
        <v>13</v>
      </c>
      <c r="C7" s="18">
        <v>107000</v>
      </c>
      <c r="E7" s="10" t="s">
        <v>21</v>
      </c>
      <c r="F7" s="14">
        <f>COUNTIFS($B$6:$B$58,"yes")</f>
        <v>17</v>
      </c>
      <c r="G7" s="14">
        <f>COUNTIFS($B$6:$B$58,"yes")</f>
        <v>17</v>
      </c>
      <c r="L7" s="10" t="s">
        <v>22</v>
      </c>
      <c r="M7" s="12" t="s">
        <v>16</v>
      </c>
      <c r="N7" s="12" t="s">
        <v>29</v>
      </c>
      <c r="O7" s="13">
        <v>0</v>
      </c>
      <c r="Q7" s="10"/>
      <c r="R7" s="19"/>
      <c r="T7" s="10" t="s">
        <v>23</v>
      </c>
      <c r="U7" s="20">
        <f>(J6-O6)/U6</f>
        <v>0.45261205163797646</v>
      </c>
      <c r="W7" s="30"/>
      <c r="Y7" s="16" t="s">
        <v>24</v>
      </c>
      <c r="Z7" t="s">
        <v>25</v>
      </c>
    </row>
    <row r="8" spans="2:26" x14ac:dyDescent="0.25">
      <c r="B8" s="17" t="s">
        <v>12</v>
      </c>
      <c r="C8" s="18">
        <v>109000</v>
      </c>
      <c r="E8" s="10" t="s">
        <v>26</v>
      </c>
      <c r="F8" s="14">
        <f>F7-1</f>
        <v>16</v>
      </c>
      <c r="G8" s="14">
        <f>G7-1</f>
        <v>16</v>
      </c>
      <c r="L8" s="10"/>
      <c r="M8" s="21"/>
      <c r="N8" s="21"/>
      <c r="O8" s="21"/>
      <c r="T8" s="10" t="s">
        <v>27</v>
      </c>
      <c r="U8" s="22">
        <f>SUM(F11:G11)^2/SUM(F11^2/F8,G11^2/G8)</f>
        <v>27.254833460691529</v>
      </c>
      <c r="W8" s="30"/>
      <c r="Y8" s="16" t="s">
        <v>28</v>
      </c>
      <c r="Z8" t="s">
        <v>29</v>
      </c>
    </row>
    <row r="9" spans="2:26" x14ac:dyDescent="0.25">
      <c r="B9" s="17" t="s">
        <v>12</v>
      </c>
      <c r="C9" s="18">
        <v>148000</v>
      </c>
      <c r="E9" s="10" t="s">
        <v>30</v>
      </c>
      <c r="F9" s="11">
        <f>AVERAGEIFS($C$6:$C$58,$B$6:$B$58,F6)</f>
        <v>124647.05882352941</v>
      </c>
      <c r="G9" s="11">
        <f>AVERAGEIFS($C$6:$C$58,$B$6:$B$58,G6)</f>
        <v>116902.77777777778</v>
      </c>
      <c r="L9" s="10"/>
      <c r="M9" s="23"/>
      <c r="N9" s="23"/>
      <c r="O9" s="23"/>
      <c r="T9" s="10" t="s">
        <v>31</v>
      </c>
      <c r="U9" s="24">
        <f>_xlfn.T.DIST.RT(U7,U8)</f>
        <v>0.32722203154172858</v>
      </c>
      <c r="W9" s="30"/>
    </row>
    <row r="10" spans="2:26" ht="17.25" x14ac:dyDescent="0.25">
      <c r="B10" s="17" t="s">
        <v>12</v>
      </c>
      <c r="C10" s="18">
        <v>255500</v>
      </c>
      <c r="E10" s="10" t="s">
        <v>32</v>
      </c>
      <c r="F10" s="25" cm="1">
        <f t="array" ref="F10">_xlfn.VAR.S(_xlfn._xlws.FILTER($C$6:$C$58,$B$6:$B$58=F6))</f>
        <v>3526773897.0588226</v>
      </c>
      <c r="G10" s="25" cm="1">
        <f t="array" ref="G10">_xlfn.VAR.S(_xlfn._xlws.FILTER($C$6:$C$58,$B$6:$B$58=G6))</f>
        <v>1450125992.0634923</v>
      </c>
      <c r="L10" s="10"/>
      <c r="M10" s="26"/>
      <c r="N10" s="26"/>
      <c r="O10" s="26"/>
      <c r="U10" s="31"/>
      <c r="W10" s="30"/>
    </row>
    <row r="11" spans="2:26" ht="17.25" x14ac:dyDescent="0.25">
      <c r="B11" s="17" t="s">
        <v>12</v>
      </c>
      <c r="C11" s="18">
        <v>103500</v>
      </c>
      <c r="E11" s="10" t="s">
        <v>33</v>
      </c>
      <c r="F11" s="25">
        <f>F10/F7</f>
        <v>207457288.06228369</v>
      </c>
      <c r="G11" s="25">
        <f>G10/G7</f>
        <v>85301528.944911316</v>
      </c>
      <c r="L11" s="10"/>
      <c r="M11" s="26"/>
      <c r="N11" s="26"/>
      <c r="O11" s="26"/>
      <c r="W11" s="30"/>
    </row>
    <row r="12" spans="2:26" x14ac:dyDescent="0.25">
      <c r="B12" s="17" t="s">
        <v>12</v>
      </c>
      <c r="C12" s="18">
        <v>114500</v>
      </c>
    </row>
    <row r="13" spans="2:26" x14ac:dyDescent="0.25">
      <c r="B13" s="17" t="s">
        <v>12</v>
      </c>
      <c r="C13" s="18">
        <v>124000</v>
      </c>
    </row>
    <row r="14" spans="2:26" x14ac:dyDescent="0.25">
      <c r="B14" s="17" t="s">
        <v>12</v>
      </c>
      <c r="C14" s="18">
        <v>132500</v>
      </c>
    </row>
    <row r="15" spans="2:26" x14ac:dyDescent="0.25">
      <c r="B15" s="17" t="s">
        <v>12</v>
      </c>
      <c r="C15" s="18">
        <v>99000</v>
      </c>
    </row>
    <row r="16" spans="2:26" x14ac:dyDescent="0.25">
      <c r="B16" s="17" t="s">
        <v>12</v>
      </c>
      <c r="C16" s="18">
        <v>124000</v>
      </c>
    </row>
    <row r="17" spans="2:3" x14ac:dyDescent="0.25">
      <c r="B17" s="17" t="s">
        <v>12</v>
      </c>
      <c r="C17" s="18">
        <v>82000</v>
      </c>
    </row>
    <row r="18" spans="2:3" x14ac:dyDescent="0.25">
      <c r="B18" s="17" t="s">
        <v>12</v>
      </c>
      <c r="C18" s="18">
        <v>185000</v>
      </c>
    </row>
    <row r="19" spans="2:3" x14ac:dyDescent="0.25">
      <c r="B19" s="17" t="s">
        <v>12</v>
      </c>
      <c r="C19" s="18">
        <v>89500</v>
      </c>
    </row>
    <row r="20" spans="2:3" x14ac:dyDescent="0.25">
      <c r="B20" s="17" t="s">
        <v>12</v>
      </c>
      <c r="C20" s="18">
        <v>91500</v>
      </c>
    </row>
    <row r="21" spans="2:3" x14ac:dyDescent="0.25">
      <c r="B21" s="17" t="s">
        <v>12</v>
      </c>
      <c r="C21" s="18">
        <v>113500</v>
      </c>
    </row>
    <row r="22" spans="2:3" x14ac:dyDescent="0.25">
      <c r="B22" s="17" t="s">
        <v>13</v>
      </c>
      <c r="C22" s="18">
        <v>99000</v>
      </c>
    </row>
    <row r="23" spans="2:3" x14ac:dyDescent="0.25">
      <c r="B23" s="17" t="s">
        <v>12</v>
      </c>
      <c r="C23" s="18">
        <v>75500</v>
      </c>
    </row>
    <row r="24" spans="2:3" x14ac:dyDescent="0.25">
      <c r="B24" s="17" t="s">
        <v>13</v>
      </c>
      <c r="C24" s="18">
        <v>86000</v>
      </c>
    </row>
    <row r="25" spans="2:3" x14ac:dyDescent="0.25">
      <c r="B25" s="17" t="s">
        <v>12</v>
      </c>
      <c r="C25" s="18">
        <v>156500</v>
      </c>
    </row>
    <row r="26" spans="2:3" x14ac:dyDescent="0.25">
      <c r="B26" s="17" t="s">
        <v>13</v>
      </c>
      <c r="C26" s="18">
        <v>99500</v>
      </c>
    </row>
    <row r="27" spans="2:3" x14ac:dyDescent="0.25">
      <c r="B27" s="17" t="s">
        <v>13</v>
      </c>
      <c r="C27" s="18">
        <v>148000</v>
      </c>
    </row>
    <row r="28" spans="2:3" x14ac:dyDescent="0.25">
      <c r="B28" s="17" t="s">
        <v>12</v>
      </c>
      <c r="C28" s="18">
        <v>82000</v>
      </c>
    </row>
    <row r="29" spans="2:3" x14ac:dyDescent="0.25">
      <c r="B29" s="17" t="s">
        <v>12</v>
      </c>
      <c r="C29" s="18">
        <v>103500</v>
      </c>
    </row>
    <row r="30" spans="2:3" x14ac:dyDescent="0.25">
      <c r="B30" s="17" t="s">
        <v>12</v>
      </c>
      <c r="C30" s="18">
        <v>205500</v>
      </c>
    </row>
    <row r="31" spans="2:3" x14ac:dyDescent="0.25">
      <c r="B31" s="17" t="s">
        <v>12</v>
      </c>
      <c r="C31" s="18">
        <v>103500</v>
      </c>
    </row>
    <row r="32" spans="2:3" x14ac:dyDescent="0.25">
      <c r="B32" s="17" t="s">
        <v>13</v>
      </c>
      <c r="C32" s="18">
        <v>340000</v>
      </c>
    </row>
    <row r="33" spans="2:3" x14ac:dyDescent="0.25">
      <c r="B33" s="17" t="s">
        <v>13</v>
      </c>
      <c r="C33" s="18">
        <v>103500</v>
      </c>
    </row>
    <row r="34" spans="2:3" x14ac:dyDescent="0.25">
      <c r="B34" s="17" t="s">
        <v>13</v>
      </c>
      <c r="C34" s="18">
        <v>99500</v>
      </c>
    </row>
    <row r="35" spans="2:3" x14ac:dyDescent="0.25">
      <c r="B35" s="17" t="s">
        <v>13</v>
      </c>
      <c r="C35" s="18">
        <v>103000</v>
      </c>
    </row>
    <row r="36" spans="2:3" x14ac:dyDescent="0.25">
      <c r="B36" s="17" t="s">
        <v>12</v>
      </c>
      <c r="C36" s="18">
        <v>103500</v>
      </c>
    </row>
    <row r="37" spans="2:3" x14ac:dyDescent="0.25">
      <c r="B37" s="17" t="s">
        <v>13</v>
      </c>
      <c r="C37" s="18">
        <v>165000</v>
      </c>
    </row>
    <row r="38" spans="2:3" x14ac:dyDescent="0.25">
      <c r="B38" s="17" t="s">
        <v>13</v>
      </c>
      <c r="C38" s="18">
        <v>124500</v>
      </c>
    </row>
    <row r="39" spans="2:3" x14ac:dyDescent="0.25">
      <c r="B39" s="17" t="s">
        <v>13</v>
      </c>
      <c r="C39" s="18">
        <v>103500</v>
      </c>
    </row>
    <row r="40" spans="2:3" x14ac:dyDescent="0.25">
      <c r="B40" s="17" t="s">
        <v>12</v>
      </c>
      <c r="C40" s="18">
        <v>82500</v>
      </c>
    </row>
    <row r="41" spans="2:3" x14ac:dyDescent="0.25">
      <c r="B41" s="17" t="s">
        <v>12</v>
      </c>
      <c r="C41" s="18">
        <v>93000</v>
      </c>
    </row>
    <row r="42" spans="2:3" x14ac:dyDescent="0.25">
      <c r="B42" s="17" t="s">
        <v>12</v>
      </c>
      <c r="C42" s="18">
        <v>168000</v>
      </c>
    </row>
    <row r="43" spans="2:3" x14ac:dyDescent="0.25">
      <c r="B43" s="17" t="s">
        <v>12</v>
      </c>
      <c r="C43" s="18">
        <v>96000</v>
      </c>
    </row>
    <row r="44" spans="2:3" x14ac:dyDescent="0.25">
      <c r="B44" s="17" t="s">
        <v>13</v>
      </c>
      <c r="C44" s="18">
        <v>80000</v>
      </c>
    </row>
    <row r="45" spans="2:3" x14ac:dyDescent="0.25">
      <c r="B45" s="17" t="s">
        <v>13</v>
      </c>
      <c r="C45" s="18">
        <v>124500</v>
      </c>
    </row>
    <row r="46" spans="2:3" x14ac:dyDescent="0.25">
      <c r="B46" s="17" t="s">
        <v>13</v>
      </c>
      <c r="C46" s="18">
        <v>99000</v>
      </c>
    </row>
    <row r="47" spans="2:3" x14ac:dyDescent="0.25">
      <c r="B47" s="17" t="s">
        <v>12</v>
      </c>
      <c r="C47" s="18">
        <v>124000</v>
      </c>
    </row>
    <row r="48" spans="2:3" x14ac:dyDescent="0.25">
      <c r="B48" s="17" t="s">
        <v>12</v>
      </c>
      <c r="C48" s="18">
        <v>91500</v>
      </c>
    </row>
    <row r="49" spans="2:3" x14ac:dyDescent="0.25">
      <c r="B49" s="17" t="s">
        <v>12</v>
      </c>
      <c r="C49" s="18">
        <v>144500</v>
      </c>
    </row>
    <row r="50" spans="2:3" x14ac:dyDescent="0.25">
      <c r="B50" s="17" t="s">
        <v>12</v>
      </c>
      <c r="C50" s="18">
        <v>114500</v>
      </c>
    </row>
    <row r="51" spans="2:3" x14ac:dyDescent="0.25">
      <c r="B51" s="17" t="s">
        <v>12</v>
      </c>
      <c r="C51" s="18">
        <v>104500</v>
      </c>
    </row>
    <row r="52" spans="2:3" x14ac:dyDescent="0.25">
      <c r="B52" s="17" t="s">
        <v>13</v>
      </c>
      <c r="C52" s="18">
        <v>124000</v>
      </c>
    </row>
    <row r="53" spans="2:3" x14ac:dyDescent="0.25">
      <c r="B53" s="17" t="s">
        <v>13</v>
      </c>
      <c r="C53" s="18">
        <v>113000</v>
      </c>
    </row>
    <row r="54" spans="2:3" x14ac:dyDescent="0.25">
      <c r="B54" s="17" t="s">
        <v>12</v>
      </c>
      <c r="C54" s="18">
        <v>78000</v>
      </c>
    </row>
    <row r="55" spans="2:3" x14ac:dyDescent="0.25">
      <c r="B55" s="17" t="s">
        <v>12</v>
      </c>
      <c r="C55" s="18">
        <v>109000</v>
      </c>
    </row>
    <row r="56" spans="2:3" x14ac:dyDescent="0.25">
      <c r="B56" s="17" t="s">
        <v>12</v>
      </c>
      <c r="C56" s="18">
        <v>99500</v>
      </c>
    </row>
    <row r="57" spans="2:3" x14ac:dyDescent="0.25">
      <c r="B57" s="17" t="s">
        <v>12</v>
      </c>
      <c r="C57" s="18">
        <v>107000</v>
      </c>
    </row>
    <row r="58" spans="2:3" x14ac:dyDescent="0.25">
      <c r="B58" s="17" t="s">
        <v>12</v>
      </c>
      <c r="C58" s="18">
        <v>84000</v>
      </c>
    </row>
  </sheetData>
  <mergeCells count="6">
    <mergeCell ref="W6:W11"/>
    <mergeCell ref="E5:G5"/>
    <mergeCell ref="I5:J5"/>
    <mergeCell ref="L5:O5"/>
    <mergeCell ref="Q5:R5"/>
    <mergeCell ref="T5:U5"/>
  </mergeCells>
  <dataValidations count="2">
    <dataValidation type="list" allowBlank="1" showInputMessage="1" showErrorMessage="1" sqref="N7" xr:uid="{F27DD142-D548-4C12-861F-ECC539542494}">
      <formula1>$Z$6:$Z$8</formula1>
    </dataValidation>
    <dataValidation type="list" allowBlank="1" showInputMessage="1" showErrorMessage="1" sqref="N6" xr:uid="{F076A8ED-DB4D-449C-831E-E208E8E5C512}">
      <formula1>$Y$6:$Y$8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2024-07-22T16:52:37Z</dcterms:created>
  <dcterms:modified xsi:type="dcterms:W3CDTF">2024-12-04T04:29:36Z</dcterms:modified>
</cp:coreProperties>
</file>