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simon\EEE3088F\EEE3088F-Group-3\Docs\"/>
    </mc:Choice>
  </mc:AlternateContent>
  <xr:revisionPtr revIDLastSave="0" documentId="8_{BF1C2E2E-444F-40A9-B131-763233A2CE0C}" xr6:coauthVersionLast="47" xr6:coauthVersionMax="47" xr10:uidLastSave="{00000000-0000-0000-0000-000000000000}"/>
  <bookViews>
    <workbookView xWindow="-120" yWindow="-120" windowWidth="29040" windowHeight="16440" xr2:uid="{26469A26-CE12-476E-91B8-81E814CF6A4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9" i="1" l="1"/>
  <c r="Q8" i="1"/>
  <c r="Q7" i="1" s="1"/>
  <c r="Q4" i="1"/>
  <c r="Q3" i="1" s="1"/>
  <c r="Q21" i="1"/>
  <c r="Q18" i="1"/>
  <c r="Q12" i="1"/>
  <c r="Q11" i="1"/>
  <c r="H24" i="1"/>
  <c r="J24" i="1"/>
  <c r="K24" i="1"/>
  <c r="L24" i="1"/>
  <c r="H25" i="1"/>
  <c r="J25" i="1"/>
  <c r="K25" i="1"/>
  <c r="L25" i="1"/>
  <c r="H26" i="1"/>
  <c r="J26" i="1"/>
  <c r="K26" i="1"/>
  <c r="L26" i="1"/>
  <c r="H22" i="1"/>
  <c r="J22" i="1"/>
  <c r="K22" i="1"/>
  <c r="L22" i="1"/>
  <c r="H23" i="1"/>
  <c r="J23" i="1"/>
  <c r="K23" i="1"/>
  <c r="L23" i="1"/>
  <c r="J15" i="1"/>
  <c r="H15" i="1"/>
  <c r="K15" i="1" s="1"/>
  <c r="L15" i="1" s="1"/>
  <c r="J16" i="1"/>
  <c r="H16" i="1"/>
  <c r="K16" i="1" s="1"/>
  <c r="L16" i="1" s="1"/>
  <c r="H17" i="1"/>
  <c r="K17" i="1" s="1"/>
  <c r="H18" i="1"/>
  <c r="H19" i="1"/>
  <c r="H20" i="1"/>
  <c r="H21" i="1"/>
  <c r="H27" i="1"/>
  <c r="J14" i="1"/>
  <c r="J17" i="1"/>
  <c r="J18" i="1"/>
  <c r="J19" i="1"/>
  <c r="J20" i="1"/>
  <c r="J21" i="1"/>
  <c r="J27" i="1"/>
  <c r="H14" i="1"/>
  <c r="K14" i="1" s="1"/>
  <c r="L14" i="1"/>
  <c r="L17" i="1"/>
  <c r="K18" i="1"/>
  <c r="L18" i="1"/>
  <c r="K19" i="1"/>
  <c r="L19" i="1"/>
  <c r="K20" i="1"/>
  <c r="L20" i="1"/>
  <c r="K21" i="1"/>
  <c r="L21" i="1"/>
  <c r="K27" i="1"/>
  <c r="L27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J3" i="1"/>
  <c r="J4" i="1"/>
  <c r="J5" i="1"/>
  <c r="J6" i="1"/>
  <c r="J7" i="1"/>
  <c r="J8" i="1"/>
  <c r="J9" i="1"/>
  <c r="J10" i="1"/>
  <c r="K2" i="1"/>
  <c r="L2" i="1" s="1"/>
  <c r="J2" i="1"/>
</calcChain>
</file>

<file path=xl/sharedStrings.xml><?xml version="1.0" encoding="utf-8"?>
<sst xmlns="http://schemas.openxmlformats.org/spreadsheetml/2006/main" count="229" uniqueCount="181">
  <si>
    <t>JLCPCB PART NUM</t>
  </si>
  <si>
    <t>MANUFACTURER PART NO.</t>
  </si>
  <si>
    <t>EXTENDED PART</t>
  </si>
  <si>
    <t>JLCPCB PART LINK</t>
  </si>
  <si>
    <t>KICAD SCHEMATIC REFERENCE</t>
  </si>
  <si>
    <t>COMPONENT VALUE</t>
  </si>
  <si>
    <t>QTY PER BOARD</t>
  </si>
  <si>
    <t>QTY FIVE BOARDS</t>
  </si>
  <si>
    <t>PRICE PER UNIT ($)</t>
  </si>
  <si>
    <t>PRICE PER BOARD ($)</t>
  </si>
  <si>
    <t>PRIVE FIVE BOARDS ($)</t>
  </si>
  <si>
    <t>PRICE FIVE BOARDS EXTENDED ($)</t>
  </si>
  <si>
    <t>C49678</t>
  </si>
  <si>
    <t>CC0805KRX7R9BB104</t>
  </si>
  <si>
    <t>https://jlcpcb.com/partdetail/Yageo-CC0805KRX7R9BB104/C49678</t>
  </si>
  <si>
    <t>C6</t>
  </si>
  <si>
    <t>0.1u</t>
  </si>
  <si>
    <t>SENSOR MODULE TOTALS</t>
  </si>
  <si>
    <t>C28323</t>
  </si>
  <si>
    <t>CL21B105KBFNNNE</t>
  </si>
  <si>
    <t>https://jlcpcb.com/partdetail/29074-CL21B105KBFNNNE/C28323</t>
  </si>
  <si>
    <t>C7,C8,C9</t>
  </si>
  <si>
    <t>1u</t>
  </si>
  <si>
    <t>One Board</t>
  </si>
  <si>
    <t>C149504</t>
  </si>
  <si>
    <t>0805W8F1003T5E</t>
  </si>
  <si>
    <t>https://jlcpcb.com/partdetail/160838-0805W8F1003T5E/C149504</t>
  </si>
  <si>
    <t>R26,R27</t>
  </si>
  <si>
    <t>100k</t>
  </si>
  <si>
    <t>Five Boards</t>
  </si>
  <si>
    <t>C4310</t>
  </si>
  <si>
    <t>0805W8F1501T5E</t>
  </si>
  <si>
    <t>https://jlcpcb.com/partdetail/4717-0805W8F1501T5E/C4310</t>
  </si>
  <si>
    <t>1.5k</t>
  </si>
  <si>
    <t>C17379</t>
  </si>
  <si>
    <t>0805W8F1201T5E</t>
  </si>
  <si>
    <t>https://jlcpcb.com/partdetail/18067-0805W8F1201T5E/C17379</t>
  </si>
  <si>
    <t>1.2k</t>
  </si>
  <si>
    <t>MICROCONTROLLER MODULE TOTALS</t>
  </si>
  <si>
    <t>C1850419</t>
  </si>
  <si>
    <t>VCNL36821S</t>
  </si>
  <si>
    <t>https://jlcpcb.com/partdetail/VishayIntertech-VCNL36821S/C1850419</t>
  </si>
  <si>
    <t>PROX SENSOR</t>
  </si>
  <si>
    <t>C75510</t>
  </si>
  <si>
    <t>LM317AG-TN3-R</t>
  </si>
  <si>
    <t>https://jlcpcb.com/partdetail/utc_unisonic_tech-LM317AG_TN3R/C75510</t>
  </si>
  <si>
    <t>U4</t>
  </si>
  <si>
    <t>LM317AG</t>
  </si>
  <si>
    <t>C784617</t>
  </si>
  <si>
    <t>BSS123</t>
  </si>
  <si>
    <t>https://jlcpcb.com/partdetail/Fuxinsemi-BSS123/C784617</t>
  </si>
  <si>
    <t>Q3, Q4, Q5</t>
  </si>
  <si>
    <t>C17477</t>
  </si>
  <si>
    <t>0805W8F0000T5E</t>
  </si>
  <si>
    <t>https://jlcpcb.com/partdetail/18165-0805W8F0000T5E/C17477</t>
  </si>
  <si>
    <t>R7, R8, R13, R14, R15, R16, R17, R18, R23, R24, R25, R28</t>
  </si>
  <si>
    <t>0k</t>
  </si>
  <si>
    <t>POWER MODULE TOTALS</t>
  </si>
  <si>
    <t>C7171</t>
  </si>
  <si>
    <t>TAJA106K016RNJ</t>
  </si>
  <si>
    <t>https://jlcpcb.com/partdetail/KyoceraAvx-TAJA106K016RNJ/C7171</t>
  </si>
  <si>
    <t>C1, C2, C3</t>
  </si>
  <si>
    <t>10uF</t>
  </si>
  <si>
    <t>HAT TOTALS</t>
  </si>
  <si>
    <t>C5378</t>
  </si>
  <si>
    <t>CL21B224KBFNNNE</t>
  </si>
  <si>
    <t>https://jlcpcb.com/partdetail/5810-CL21B224KBFNNNE/C5378</t>
  </si>
  <si>
    <t>C4</t>
  </si>
  <si>
    <t>220nF</t>
  </si>
  <si>
    <t>C5</t>
  </si>
  <si>
    <t>C2286</t>
  </si>
  <si>
    <t>KT-0603R</t>
  </si>
  <si>
    <t>https://jlcpcb.com/partdetail/Hubei_KentoElec-KT0603R/C2286</t>
  </si>
  <si>
    <t>LED1</t>
  </si>
  <si>
    <t>Red LED</t>
  </si>
  <si>
    <t>Sensor Module</t>
  </si>
  <si>
    <t>C2297</t>
  </si>
  <si>
    <t>https://jlcpcb.com/partdetail/Hubei_KentoElec-C2297/C2297</t>
  </si>
  <si>
    <t>LED2</t>
  </si>
  <si>
    <t>Green LED</t>
  </si>
  <si>
    <t>Power Module</t>
  </si>
  <si>
    <t>C17414</t>
  </si>
  <si>
    <t>0805W8F1002T5E</t>
  </si>
  <si>
    <t>https://jlcpcb.com/partdetail/18102-0805W8F1002T5E/C17414</t>
  </si>
  <si>
    <t>R3</t>
  </si>
  <si>
    <t>10k</t>
  </si>
  <si>
    <t>MicroController Interfacing</t>
  </si>
  <si>
    <t>R4, R5, R6, R7</t>
  </si>
  <si>
    <t>C22764</t>
  </si>
  <si>
    <t>0603WAF1101T5E</t>
  </si>
  <si>
    <t>https://jlcpcb.com/partdetail/23491-0603WAF1101T5E/C22764</t>
  </si>
  <si>
    <t>R1, R2</t>
  </si>
  <si>
    <t>1k</t>
  </si>
  <si>
    <t>GRAND TOTAL</t>
  </si>
  <si>
    <t>C191023</t>
  </si>
  <si>
    <t>1N5819WS</t>
  </si>
  <si>
    <t>https://jlcpcb.com/partdetail/GuangdongHottech-1N5819WS/C191023</t>
  </si>
  <si>
    <t>D1, D2</t>
  </si>
  <si>
    <t>1N5819</t>
  </si>
  <si>
    <t>C7433</t>
  </si>
  <si>
    <t>OP07CDR</t>
  </si>
  <si>
    <t>https://jlcpcb.com/partdetail/TexasInstruments-OP07CDR/C7433</t>
  </si>
  <si>
    <t>U3</t>
  </si>
  <si>
    <t>OP07</t>
  </si>
  <si>
    <t>C8492</t>
  </si>
  <si>
    <t>LBSS84LT1G</t>
  </si>
  <si>
    <t>https://jlcpcb.com/partdetail/Lrc-LBSS84LT1G/C8492</t>
  </si>
  <si>
    <t>Q2</t>
  </si>
  <si>
    <t>C5446</t>
  </si>
  <si>
    <t>XC6206P332MR</t>
  </si>
  <si>
    <t>https://jlcpcb.com/partdetail/TorexSemicon-XC6206P332MR/C5446</t>
  </si>
  <si>
    <t>U2</t>
  </si>
  <si>
    <t>XC6206P</t>
  </si>
  <si>
    <t>C15127</t>
  </si>
  <si>
    <t>AO3401A</t>
  </si>
  <si>
    <t>https://jlcpcb.com/partdetail/Alpha_OmegaSemicon-AO3401A/C15127</t>
  </si>
  <si>
    <t>Q1</t>
  </si>
  <si>
    <t>C16581</t>
  </si>
  <si>
    <t xml:space="preserve">
TP4056-42-ESOP8</t>
  </si>
  <si>
    <t>https://jlcpcb.com/partdetail/17264-TP4056_42ESOP8/C16581</t>
  </si>
  <si>
    <t>U1</t>
  </si>
  <si>
    <t>TP4056</t>
  </si>
  <si>
    <t>PRICE FIVE BOARDS ($)</t>
  </si>
  <si>
    <t>C404969</t>
  </si>
  <si>
    <t>MICROXNJ</t>
  </si>
  <si>
    <t>https://jlcpcb.com/partdetail/ShouHan-MicroXNJ/C404969</t>
  </si>
  <si>
    <t>J7</t>
  </si>
  <si>
    <t>Micro-B USB Connector</t>
  </si>
  <si>
    <t>C79987</t>
  </si>
  <si>
    <t>CAT24C256WI-GT3</t>
  </si>
  <si>
    <t>https://jlcpcb.com/partdetail/Onsemi-CAT24C256WIGT3/C79987</t>
  </si>
  <si>
    <t>U5</t>
  </si>
  <si>
    <t>EEPROM</t>
  </si>
  <si>
    <t>C84681</t>
  </si>
  <si>
    <t>CH340C</t>
  </si>
  <si>
    <t>https://jlcpcb.com/partdetail/wch_jiangsu_Qin_heng-CH340C/C84681</t>
  </si>
  <si>
    <t>U6</t>
  </si>
  <si>
    <t>USB to Serial</t>
  </si>
  <si>
    <t>C225480</t>
  </si>
  <si>
    <t>A2541WV-5P</t>
  </si>
  <si>
    <t>https://jlcpcb.com/partdetail/cjt_changjiang_connectors-A2541WV5P/C225480</t>
  </si>
  <si>
    <t>J6</t>
  </si>
  <si>
    <t>5x Pin Male Connector</t>
  </si>
  <si>
    <t>C492407</t>
  </si>
  <si>
    <t>PZ254V-11-08P</t>
  </si>
  <si>
    <t>https://jlcpcb.com/partdetail/Xfcn-PZ254V_1108P/C492407</t>
  </si>
  <si>
    <t>J8, J11</t>
  </si>
  <si>
    <t>8x Pin Male Connector</t>
  </si>
  <si>
    <t>C27438</t>
  </si>
  <si>
    <t>https://jlcpcb.com/partdetail/boomele_boom_Precision_elec-C27438/C27438</t>
  </si>
  <si>
    <t>J9, J10</t>
  </si>
  <si>
    <t>8x Socket Female Connector</t>
  </si>
  <si>
    <t>R29, R30, R31, R34, R35, R36, R37, R38</t>
  </si>
  <si>
    <t>C10</t>
  </si>
  <si>
    <t>0.1uF</t>
  </si>
  <si>
    <t>C23162</t>
  </si>
  <si>
    <t>0603WAF4701T5E</t>
  </si>
  <si>
    <t>https://jlcpcb.com/parts/2nd/Resistors/Chip_Resistor_Surface_Mount_4</t>
  </si>
  <si>
    <t>R32, R33</t>
  </si>
  <si>
    <t>4.7K</t>
  </si>
  <si>
    <t>C1525</t>
  </si>
  <si>
    <t>CL05B104KO5NNNC</t>
  </si>
  <si>
    <t>https://jlcpcb.com/partdetail/1877-CL05B104KO5NNNC/C1525</t>
  </si>
  <si>
    <t>C11, C12</t>
  </si>
  <si>
    <t>100nF</t>
  </si>
  <si>
    <t>C19666</t>
  </si>
  <si>
    <t>CL10A475KO8NNNC</t>
  </si>
  <si>
    <t>https://jlcpcb.com/partdetail/20375-CL10A475KO8NNNC/C19666</t>
  </si>
  <si>
    <t>C13</t>
  </si>
  <si>
    <t>4.7uF</t>
  </si>
  <si>
    <t>C15195</t>
  </si>
  <si>
    <t>CL05B103KB5NNNC</t>
  </si>
  <si>
    <t>https://jlcpcb.com/partdetail/15869-CL05B103KB5NNNC/C15195</t>
  </si>
  <si>
    <t>C14</t>
  </si>
  <si>
    <t>10nF</t>
  </si>
  <si>
    <t>C52923</t>
  </si>
  <si>
    <t>CL05A105KA5NQNC</t>
  </si>
  <si>
    <t>https://jlcpcb.com/partdetail/53938-CL05A105KA5NQNC/C52923</t>
  </si>
  <si>
    <t>C15</t>
  </si>
  <si>
    <t>1uF</t>
  </si>
  <si>
    <t>Manufacturing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</si>
</sst>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&quot;#,##0;[Red]\-&quot;R&quot;#,##0"/>
    <numFmt numFmtId="164" formatCode="_-[$$-409]* #,##0.00_ ;_-[$$-409]* \-#,##0.00\ ;_-[$$-409]* &quot;-&quot;??_ ;_-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</font>
    <font>
      <sz val="11"/>
      <color rgb="FF222222"/>
      <name val="Calibri"/>
    </font>
    <font>
      <sz val="11"/>
      <color rgb="FF0070C0"/>
      <name val="Calibri"/>
    </font>
    <font>
      <sz val="11"/>
      <color rgb="FF333333"/>
      <name val="Calibri"/>
    </font>
    <font>
      <u/>
      <sz val="11"/>
      <color rgb="FF0070C0"/>
      <name val="Calibri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4C6E7"/>
        <bgColor rgb="FF000000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5">
    <xf numFmtId="0" fontId="0" fillId="0" borderId="0" xfId="0"/>
    <xf numFmtId="0" fontId="0" fillId="36" borderId="10" xfId="0" applyFill="1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wrapText="1"/>
    </xf>
    <xf numFmtId="0" fontId="0" fillId="34" borderId="10" xfId="0" applyFill="1" applyBorder="1"/>
    <xf numFmtId="164" fontId="0" fillId="0" borderId="10" xfId="0" applyNumberFormat="1" applyBorder="1"/>
    <xf numFmtId="164" fontId="0" fillId="0" borderId="10" xfId="0" applyNumberFormat="1" applyBorder="1" applyAlignment="1">
      <alignment horizontal="right"/>
    </xf>
    <xf numFmtId="164" fontId="0" fillId="35" borderId="10" xfId="0" applyNumberFormat="1" applyFill="1" applyBorder="1"/>
    <xf numFmtId="0" fontId="19" fillId="0" borderId="10" xfId="0" applyFont="1" applyBorder="1"/>
    <xf numFmtId="0" fontId="18" fillId="0" borderId="10" xfId="42" applyBorder="1"/>
    <xf numFmtId="6" fontId="0" fillId="0" borderId="10" xfId="0" applyNumberFormat="1" applyBorder="1" applyAlignment="1">
      <alignment horizontal="left"/>
    </xf>
    <xf numFmtId="0" fontId="20" fillId="0" borderId="10" xfId="0" applyFont="1" applyBorder="1"/>
    <xf numFmtId="0" fontId="0" fillId="37" borderId="10" xfId="0" applyFill="1" applyBorder="1" applyAlignment="1">
      <alignment wrapText="1"/>
    </xf>
    <xf numFmtId="0" fontId="21" fillId="0" borderId="10" xfId="0" applyFont="1" applyBorder="1"/>
    <xf numFmtId="0" fontId="21" fillId="0" borderId="12" xfId="0" applyFont="1" applyBorder="1"/>
    <xf numFmtId="0" fontId="18" fillId="0" borderId="12" xfId="42" applyFill="1" applyBorder="1" applyAlignment="1"/>
    <xf numFmtId="0" fontId="21" fillId="0" borderId="13" xfId="0" applyFont="1" applyBorder="1"/>
    <xf numFmtId="0" fontId="21" fillId="0" borderId="14" xfId="0" applyFont="1" applyBorder="1"/>
    <xf numFmtId="0" fontId="18" fillId="0" borderId="14" xfId="42" applyFill="1" applyBorder="1" applyAlignment="1"/>
    <xf numFmtId="0" fontId="21" fillId="0" borderId="13" xfId="0" applyFont="1" applyBorder="1" applyAlignment="1">
      <alignment wrapText="1"/>
    </xf>
    <xf numFmtId="0" fontId="22" fillId="0" borderId="0" xfId="0" applyFont="1"/>
    <xf numFmtId="0" fontId="22" fillId="37" borderId="0" xfId="0" applyFont="1" applyFill="1"/>
    <xf numFmtId="0" fontId="21" fillId="0" borderId="10" xfId="0" applyFont="1" applyBorder="1" applyAlignment="1">
      <alignment wrapText="1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23" fillId="39" borderId="10" xfId="0" applyFont="1" applyFill="1" applyBorder="1" applyAlignment="1">
      <alignment wrapText="1"/>
    </xf>
    <xf numFmtId="0" fontId="23" fillId="39" borderId="12" xfId="0" applyFont="1" applyFill="1" applyBorder="1" applyAlignment="1">
      <alignment wrapText="1"/>
    </xf>
    <xf numFmtId="0" fontId="24" fillId="0" borderId="13" xfId="0" applyFont="1" applyBorder="1"/>
    <xf numFmtId="0" fontId="24" fillId="0" borderId="14" xfId="0" applyFont="1" applyBorder="1"/>
    <xf numFmtId="0" fontId="23" fillId="0" borderId="14" xfId="0" applyFont="1" applyBorder="1"/>
    <xf numFmtId="0" fontId="18" fillId="0" borderId="14" xfId="42" applyBorder="1"/>
    <xf numFmtId="0" fontId="23" fillId="0" borderId="14" xfId="0" applyFont="1" applyBorder="1" applyAlignment="1">
      <alignment wrapText="1"/>
    </xf>
    <xf numFmtId="0" fontId="25" fillId="0" borderId="14" xfId="0" applyFont="1" applyBorder="1"/>
    <xf numFmtId="0" fontId="26" fillId="0" borderId="14" xfId="0" applyFont="1" applyBorder="1"/>
    <xf numFmtId="0" fontId="27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4" borderId="18" xfId="0" applyFill="1" applyBorder="1" applyAlignment="1">
      <alignment horizontal="center"/>
    </xf>
    <xf numFmtId="0" fontId="0" fillId="34" borderId="14" xfId="0" applyFill="1" applyBorder="1" applyAlignment="1">
      <alignment horizontal="center"/>
    </xf>
    <xf numFmtId="0" fontId="0" fillId="38" borderId="16" xfId="0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lcpcb.com/partdetail/29074-CL21B105KBFNNNE/C28323" TargetMode="External"/><Relationship Id="rId13" Type="http://schemas.openxmlformats.org/officeDocument/2006/relationships/hyperlink" Target="https://jlcpcb.com/partdetail/18102-0805W8F1002T5E/C17414" TargetMode="External"/><Relationship Id="rId18" Type="http://schemas.openxmlformats.org/officeDocument/2006/relationships/hyperlink" Target="https://jlcpcb.com/partdetail/TexasInstruments-OP07CDR/C7433" TargetMode="External"/><Relationship Id="rId26" Type="http://schemas.openxmlformats.org/officeDocument/2006/relationships/hyperlink" Target="https://jlcpcb.com/partdetail/18165-0805W8F0000T5E/C17477" TargetMode="External"/><Relationship Id="rId3" Type="http://schemas.openxmlformats.org/officeDocument/2006/relationships/hyperlink" Target="https://jlcpcb.com/partdetail/4717-0805W8F1501T5E/C4310" TargetMode="External"/><Relationship Id="rId21" Type="http://schemas.openxmlformats.org/officeDocument/2006/relationships/hyperlink" Target="https://jlcpcb.com/partdetail/Lrc-LBSS84LT1G/C8492" TargetMode="External"/><Relationship Id="rId7" Type="http://schemas.openxmlformats.org/officeDocument/2006/relationships/hyperlink" Target="https://jlcpcb.com/partdetail/Yageo-CC0805KRX7R9BB104/C49678" TargetMode="External"/><Relationship Id="rId12" Type="http://schemas.openxmlformats.org/officeDocument/2006/relationships/hyperlink" Target="https://jlcpcb.com/partdetail/Hubei_KentoElec-C2297/C2297" TargetMode="External"/><Relationship Id="rId17" Type="http://schemas.openxmlformats.org/officeDocument/2006/relationships/hyperlink" Target="https://jlcpcb.com/partdetail/5810-CL21B224KBFNNNE/C5378" TargetMode="External"/><Relationship Id="rId25" Type="http://schemas.openxmlformats.org/officeDocument/2006/relationships/hyperlink" Target="https://jlcpcb.com/partdetail/boomele_boom_Precision_elec-C27438/C27438" TargetMode="External"/><Relationship Id="rId2" Type="http://schemas.openxmlformats.org/officeDocument/2006/relationships/hyperlink" Target="https://jlcpcb.com/partdetail/utc_unisonic_tech-LM317AG_TN3R/C75510" TargetMode="External"/><Relationship Id="rId16" Type="http://schemas.openxmlformats.org/officeDocument/2006/relationships/hyperlink" Target="https://jlcpcb.com/partdetail/Yageo-CC0805KRX7R9BB104/C49678" TargetMode="External"/><Relationship Id="rId20" Type="http://schemas.openxmlformats.org/officeDocument/2006/relationships/hyperlink" Target="https://jlcpcb.com/partdetail/TorexSemicon-XC6206P332MR/C5446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jlcpcb.com/partdetail/VishayIntertech-VCNL36821S/C1850419" TargetMode="External"/><Relationship Id="rId6" Type="http://schemas.openxmlformats.org/officeDocument/2006/relationships/hyperlink" Target="https://jlcpcb.com/partdetail/18165-0805W8F0000T5E/C17477" TargetMode="External"/><Relationship Id="rId11" Type="http://schemas.openxmlformats.org/officeDocument/2006/relationships/hyperlink" Target="https://jlcpcb.com/partdetail/Hubei_KentoElec-KT0603R/C2286" TargetMode="External"/><Relationship Id="rId24" Type="http://schemas.openxmlformats.org/officeDocument/2006/relationships/hyperlink" Target="https://jlcpcb.com/partdetail/cjt_changjiang_connectors-A2541WV5P/C225480" TargetMode="External"/><Relationship Id="rId5" Type="http://schemas.openxmlformats.org/officeDocument/2006/relationships/hyperlink" Target="https://jlcpcb.com/partdetail/Fuxinsemi-BSS123/C784617" TargetMode="External"/><Relationship Id="rId15" Type="http://schemas.openxmlformats.org/officeDocument/2006/relationships/hyperlink" Target="https://jlcpcb.com/partdetail/17264-TP4056_42ESOP8/C16581" TargetMode="External"/><Relationship Id="rId23" Type="http://schemas.openxmlformats.org/officeDocument/2006/relationships/hyperlink" Target="https://jlcpcb.com/partdetail/ShouHan-MicroXNJ/C404969" TargetMode="External"/><Relationship Id="rId28" Type="http://schemas.openxmlformats.org/officeDocument/2006/relationships/hyperlink" Target="https://jlcpcb.com/partdetail/1877-CL05B104KO5NNNC/C1525" TargetMode="External"/><Relationship Id="rId10" Type="http://schemas.openxmlformats.org/officeDocument/2006/relationships/hyperlink" Target="https://jlcpcb.com/partdetail/KyoceraAvx-TAJA106K016RNJ/C7171" TargetMode="External"/><Relationship Id="rId19" Type="http://schemas.openxmlformats.org/officeDocument/2006/relationships/hyperlink" Target="https://jlcpcb.com/partdetail/GuangdongHottech-1N5819WS/C191023" TargetMode="External"/><Relationship Id="rId4" Type="http://schemas.openxmlformats.org/officeDocument/2006/relationships/hyperlink" Target="https://jlcpcb.com/partdetail/18067-0805W8F1201T5E/C17379" TargetMode="External"/><Relationship Id="rId9" Type="http://schemas.openxmlformats.org/officeDocument/2006/relationships/hyperlink" Target="https://jlcpcb.com/partdetail/160838-0805W8F1003T5E/C149504" TargetMode="External"/><Relationship Id="rId14" Type="http://schemas.openxmlformats.org/officeDocument/2006/relationships/hyperlink" Target="https://jlcpcb.com/partdetail/23491-0603WAF1101T5E/C22764" TargetMode="External"/><Relationship Id="rId22" Type="http://schemas.openxmlformats.org/officeDocument/2006/relationships/hyperlink" Target="https://jlcpcb.com/partdetail/Alpha_OmegaSemicon-AO3401A/C15127" TargetMode="External"/><Relationship Id="rId27" Type="http://schemas.openxmlformats.org/officeDocument/2006/relationships/hyperlink" Target="https://jlcpcb.com/partdetail/Yageo-CC0805KRX7R9BB104/C496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4B193-2981-424E-9BAA-D7E15C8CB1A8}">
  <dimension ref="A1:Q42"/>
  <sheetViews>
    <sheetView tabSelected="1" zoomScale="75" zoomScaleNormal="75" workbookViewId="0">
      <selection activeCell="A44" sqref="A44"/>
    </sheetView>
  </sheetViews>
  <sheetFormatPr defaultRowHeight="15" x14ac:dyDescent="0.25"/>
  <cols>
    <col min="1" max="1" width="14.42578125" bestFit="1" customWidth="1"/>
    <col min="2" max="2" width="19.42578125" bestFit="1" customWidth="1"/>
    <col min="3" max="4" width="11.28515625" customWidth="1"/>
    <col min="5" max="5" width="20.42578125" customWidth="1"/>
    <col min="6" max="6" width="13.5703125" customWidth="1"/>
    <col min="9" max="9" width="12" customWidth="1"/>
    <col min="10" max="10" width="12.7109375" customWidth="1"/>
    <col min="11" max="11" width="13.140625" customWidth="1"/>
    <col min="12" max="12" width="19.140625" customWidth="1"/>
    <col min="16" max="16" width="22.85546875" customWidth="1"/>
    <col min="17" max="17" width="15.140625" customWidth="1"/>
    <col min="19" max="19" width="12.42578125" customWidth="1"/>
    <col min="22" max="22" width="19.140625" customWidth="1"/>
  </cols>
  <sheetData>
    <row r="1" spans="1:17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7" x14ac:dyDescent="0.25">
      <c r="A2" s="8" t="s">
        <v>12</v>
      </c>
      <c r="B2" s="8" t="s">
        <v>13</v>
      </c>
      <c r="C2" s="2">
        <v>0</v>
      </c>
      <c r="D2" s="9" t="s">
        <v>14</v>
      </c>
      <c r="E2" s="2" t="s">
        <v>15</v>
      </c>
      <c r="F2" s="2" t="s">
        <v>16</v>
      </c>
      <c r="G2" s="2">
        <v>1</v>
      </c>
      <c r="H2" s="2">
        <v>5</v>
      </c>
      <c r="I2" s="8">
        <v>4.5999999999999999E-3</v>
      </c>
      <c r="J2" s="2">
        <f>I2*G2</f>
        <v>4.5999999999999999E-3</v>
      </c>
      <c r="K2" s="2">
        <f>I2*H2</f>
        <v>2.3E-2</v>
      </c>
      <c r="L2" s="2">
        <f>K2+3*C2</f>
        <v>2.3E-2</v>
      </c>
      <c r="P2" s="23" t="s">
        <v>17</v>
      </c>
      <c r="Q2" s="24"/>
    </row>
    <row r="3" spans="1:17" x14ac:dyDescent="0.25">
      <c r="A3" s="8" t="s">
        <v>18</v>
      </c>
      <c r="B3" s="8" t="s">
        <v>19</v>
      </c>
      <c r="C3" s="2">
        <v>0</v>
      </c>
      <c r="D3" s="9" t="s">
        <v>20</v>
      </c>
      <c r="E3" s="2" t="s">
        <v>21</v>
      </c>
      <c r="F3" s="2" t="s">
        <v>22</v>
      </c>
      <c r="G3" s="2">
        <v>3</v>
      </c>
      <c r="H3" s="2">
        <v>15</v>
      </c>
      <c r="I3" s="11">
        <v>9.4999999999999998E-3</v>
      </c>
      <c r="J3" s="2">
        <f t="shared" ref="J3:J27" si="0">I3*G3</f>
        <v>2.8499999999999998E-2</v>
      </c>
      <c r="K3" s="2">
        <f t="shared" ref="K3:K10" si="1">I3*H3</f>
        <v>0.14249999999999999</v>
      </c>
      <c r="L3" s="2">
        <f t="shared" ref="L3:L10" si="2">K3+3*C3</f>
        <v>0.14249999999999999</v>
      </c>
      <c r="P3" s="2" t="s">
        <v>23</v>
      </c>
      <c r="Q3" s="5">
        <f>Q4/5</f>
        <v>1.9896999999999998</v>
      </c>
    </row>
    <row r="4" spans="1:17" x14ac:dyDescent="0.25">
      <c r="A4" s="8" t="s">
        <v>24</v>
      </c>
      <c r="B4" s="8" t="s">
        <v>25</v>
      </c>
      <c r="C4" s="2">
        <v>0</v>
      </c>
      <c r="D4" s="9" t="s">
        <v>26</v>
      </c>
      <c r="E4" s="2" t="s">
        <v>27</v>
      </c>
      <c r="F4" s="2" t="s">
        <v>28</v>
      </c>
      <c r="G4" s="2">
        <v>2</v>
      </c>
      <c r="H4" s="2">
        <v>10</v>
      </c>
      <c r="I4" s="11">
        <v>1.6999999999999999E-3</v>
      </c>
      <c r="J4" s="2">
        <f t="shared" si="0"/>
        <v>3.3999999999999998E-3</v>
      </c>
      <c r="K4" s="2">
        <f t="shared" si="1"/>
        <v>1.6999999999999998E-2</v>
      </c>
      <c r="L4" s="2">
        <f t="shared" si="2"/>
        <v>1.6999999999999998E-2</v>
      </c>
      <c r="P4" s="2" t="s">
        <v>29</v>
      </c>
      <c r="Q4" s="5">
        <f>SUM(L2:L10)</f>
        <v>9.9484999999999992</v>
      </c>
    </row>
    <row r="5" spans="1:17" x14ac:dyDescent="0.25">
      <c r="A5" s="8" t="s">
        <v>30</v>
      </c>
      <c r="B5" s="2" t="s">
        <v>31</v>
      </c>
      <c r="C5" s="2">
        <v>0</v>
      </c>
      <c r="D5" s="9" t="s">
        <v>32</v>
      </c>
      <c r="E5" s="10">
        <v>10</v>
      </c>
      <c r="F5" s="2" t="s">
        <v>33</v>
      </c>
      <c r="G5" s="2">
        <v>1</v>
      </c>
      <c r="H5" s="2">
        <v>5</v>
      </c>
      <c r="I5" s="11">
        <v>1.8E-3</v>
      </c>
      <c r="J5" s="2">
        <f t="shared" si="0"/>
        <v>1.8E-3</v>
      </c>
      <c r="K5" s="2">
        <f t="shared" si="1"/>
        <v>8.9999999999999993E-3</v>
      </c>
      <c r="L5" s="2">
        <f t="shared" si="2"/>
        <v>8.9999999999999993E-3</v>
      </c>
    </row>
    <row r="6" spans="1:17" x14ac:dyDescent="0.25">
      <c r="A6" s="8" t="s">
        <v>34</v>
      </c>
      <c r="B6" s="8" t="s">
        <v>35</v>
      </c>
      <c r="C6" s="2">
        <v>0</v>
      </c>
      <c r="D6" s="9" t="s">
        <v>36</v>
      </c>
      <c r="E6" s="10">
        <v>11</v>
      </c>
      <c r="F6" s="2" t="s">
        <v>37</v>
      </c>
      <c r="G6" s="2">
        <v>1</v>
      </c>
      <c r="H6" s="2">
        <v>5</v>
      </c>
      <c r="I6" s="11">
        <v>1.8E-3</v>
      </c>
      <c r="J6" s="2">
        <f t="shared" si="0"/>
        <v>1.8E-3</v>
      </c>
      <c r="K6" s="2">
        <f t="shared" si="1"/>
        <v>8.9999999999999993E-3</v>
      </c>
      <c r="L6" s="2">
        <f t="shared" si="2"/>
        <v>8.9999999999999993E-3</v>
      </c>
      <c r="P6" s="25" t="s">
        <v>38</v>
      </c>
      <c r="Q6" s="26"/>
    </row>
    <row r="7" spans="1:17" x14ac:dyDescent="0.25">
      <c r="A7" s="8" t="s">
        <v>39</v>
      </c>
      <c r="B7" s="8" t="s">
        <v>40</v>
      </c>
      <c r="C7" s="2">
        <v>1</v>
      </c>
      <c r="D7" s="9" t="s">
        <v>41</v>
      </c>
      <c r="E7" s="8" t="s">
        <v>40</v>
      </c>
      <c r="F7" s="2" t="s">
        <v>42</v>
      </c>
      <c r="G7" s="2">
        <v>1</v>
      </c>
      <c r="H7" s="2">
        <v>5</v>
      </c>
      <c r="I7" s="8">
        <v>0.4859</v>
      </c>
      <c r="J7" s="2">
        <f t="shared" si="0"/>
        <v>0.4859</v>
      </c>
      <c r="K7" s="2">
        <f t="shared" si="1"/>
        <v>2.4295</v>
      </c>
      <c r="L7" s="2">
        <f t="shared" si="2"/>
        <v>5.4295</v>
      </c>
      <c r="P7" s="2" t="s">
        <v>23</v>
      </c>
      <c r="Q7" s="5">
        <f>Q8/5</f>
        <v>5.4042000000000012</v>
      </c>
    </row>
    <row r="8" spans="1:17" x14ac:dyDescent="0.25">
      <c r="A8" s="8" t="s">
        <v>43</v>
      </c>
      <c r="B8" s="8" t="s">
        <v>44</v>
      </c>
      <c r="C8" s="2">
        <v>0</v>
      </c>
      <c r="D8" s="9" t="s">
        <v>45</v>
      </c>
      <c r="E8" s="2" t="s">
        <v>46</v>
      </c>
      <c r="F8" s="2" t="s">
        <v>47</v>
      </c>
      <c r="G8" s="2">
        <v>1</v>
      </c>
      <c r="H8" s="2">
        <v>5</v>
      </c>
      <c r="I8" s="11">
        <v>0.18720000000000001</v>
      </c>
      <c r="J8" s="2">
        <f t="shared" si="0"/>
        <v>0.18720000000000001</v>
      </c>
      <c r="K8" s="2">
        <f t="shared" si="1"/>
        <v>0.93600000000000005</v>
      </c>
      <c r="L8" s="2">
        <f t="shared" si="2"/>
        <v>0.93600000000000005</v>
      </c>
      <c r="P8" s="2" t="s">
        <v>29</v>
      </c>
      <c r="Q8" s="5">
        <f xml:space="preserve"> SUM(L30:L42)</f>
        <v>27.021000000000004</v>
      </c>
    </row>
    <row r="9" spans="1:17" ht="32.25" customHeight="1" x14ac:dyDescent="0.25">
      <c r="A9" s="8" t="s">
        <v>48</v>
      </c>
      <c r="B9" s="8" t="s">
        <v>49</v>
      </c>
      <c r="C9" s="2">
        <v>1</v>
      </c>
      <c r="D9" s="9" t="s">
        <v>50</v>
      </c>
      <c r="E9" s="2" t="s">
        <v>51</v>
      </c>
      <c r="F9" s="8" t="s">
        <v>49</v>
      </c>
      <c r="G9" s="2">
        <v>3</v>
      </c>
      <c r="H9" s="2">
        <v>15</v>
      </c>
      <c r="I9" s="11">
        <v>1.67E-2</v>
      </c>
      <c r="J9" s="2">
        <f t="shared" si="0"/>
        <v>5.0099999999999999E-2</v>
      </c>
      <c r="K9" s="2">
        <f t="shared" si="1"/>
        <v>0.2505</v>
      </c>
      <c r="L9" s="2">
        <f t="shared" si="2"/>
        <v>3.2505000000000002</v>
      </c>
    </row>
    <row r="10" spans="1:17" ht="45" x14ac:dyDescent="0.25">
      <c r="A10" s="8" t="s">
        <v>52</v>
      </c>
      <c r="B10" s="8" t="s">
        <v>53</v>
      </c>
      <c r="C10" s="2">
        <v>0</v>
      </c>
      <c r="D10" s="9" t="s">
        <v>54</v>
      </c>
      <c r="E10" s="3" t="s">
        <v>55</v>
      </c>
      <c r="F10" s="2" t="s">
        <v>56</v>
      </c>
      <c r="G10" s="2">
        <v>12</v>
      </c>
      <c r="H10" s="2">
        <v>60</v>
      </c>
      <c r="I10" s="11">
        <v>2.2000000000000001E-3</v>
      </c>
      <c r="J10" s="39">
        <f t="shared" si="0"/>
        <v>2.64E-2</v>
      </c>
      <c r="K10" s="2">
        <f t="shared" si="1"/>
        <v>0.13200000000000001</v>
      </c>
      <c r="L10" s="2">
        <f t="shared" si="2"/>
        <v>0.13200000000000001</v>
      </c>
      <c r="P10" s="27" t="s">
        <v>57</v>
      </c>
      <c r="Q10" s="28"/>
    </row>
    <row r="11" spans="1:17" x14ac:dyDescent="0.25">
      <c r="J11" s="41"/>
      <c r="P11" s="2" t="s">
        <v>23</v>
      </c>
      <c r="Q11" s="5">
        <f>SUM(J14:J27)</f>
        <v>1.41486665</v>
      </c>
    </row>
    <row r="12" spans="1:17" x14ac:dyDescent="0.25">
      <c r="J12" s="40"/>
      <c r="P12" s="2" t="s">
        <v>29</v>
      </c>
      <c r="Q12" s="5">
        <f>SUM(L14:L27)</f>
        <v>7.0743332500000005</v>
      </c>
    </row>
    <row r="13" spans="1:17" ht="30" x14ac:dyDescent="0.25">
      <c r="A13" s="12" t="s">
        <v>0</v>
      </c>
      <c r="B13" s="12" t="s">
        <v>1</v>
      </c>
      <c r="C13" s="12" t="s">
        <v>2</v>
      </c>
      <c r="D13" s="12" t="s">
        <v>3</v>
      </c>
      <c r="E13" s="12" t="s">
        <v>4</v>
      </c>
      <c r="F13" s="12" t="s">
        <v>5</v>
      </c>
      <c r="G13" s="12" t="s">
        <v>6</v>
      </c>
      <c r="H13" s="12" t="s">
        <v>7</v>
      </c>
      <c r="I13" s="12" t="s">
        <v>8</v>
      </c>
      <c r="J13" s="21" t="s">
        <v>9</v>
      </c>
      <c r="K13" s="12" t="s">
        <v>10</v>
      </c>
      <c r="L13" s="12" t="s">
        <v>11</v>
      </c>
    </row>
    <row r="14" spans="1:17" x14ac:dyDescent="0.25">
      <c r="A14" s="14" t="s">
        <v>58</v>
      </c>
      <c r="B14" s="13" t="s">
        <v>59</v>
      </c>
      <c r="C14" s="14">
        <v>0</v>
      </c>
      <c r="D14" s="15" t="s">
        <v>60</v>
      </c>
      <c r="E14" s="14" t="s">
        <v>61</v>
      </c>
      <c r="F14" s="14" t="s">
        <v>62</v>
      </c>
      <c r="G14" s="14">
        <v>4</v>
      </c>
      <c r="H14" s="2">
        <f>5*G14</f>
        <v>20</v>
      </c>
      <c r="I14" s="14">
        <v>8.7999999999999995E-2</v>
      </c>
      <c r="J14" s="2">
        <f t="shared" si="0"/>
        <v>0.35199999999999998</v>
      </c>
      <c r="K14" s="2">
        <f>I14*H14</f>
        <v>1.7599999999999998</v>
      </c>
      <c r="L14" s="2">
        <f>K14+3*C14</f>
        <v>1.7599999999999998</v>
      </c>
    </row>
    <row r="15" spans="1:17" x14ac:dyDescent="0.25">
      <c r="A15" s="14" t="s">
        <v>64</v>
      </c>
      <c r="B15" s="22" t="s">
        <v>65</v>
      </c>
      <c r="C15" s="14">
        <v>0</v>
      </c>
      <c r="D15" s="15" t="s">
        <v>66</v>
      </c>
      <c r="E15" s="14" t="s">
        <v>67</v>
      </c>
      <c r="F15" s="14" t="s">
        <v>68</v>
      </c>
      <c r="G15" s="14">
        <v>1</v>
      </c>
      <c r="H15" s="2">
        <f>5*G15</f>
        <v>5</v>
      </c>
      <c r="I15" s="14">
        <v>1.2500000000000001E-2</v>
      </c>
      <c r="J15" s="2">
        <f t="shared" ref="J15" si="3">I15*G15</f>
        <v>1.2500000000000001E-2</v>
      </c>
      <c r="K15" s="2">
        <f>I15*H15</f>
        <v>6.25E-2</v>
      </c>
      <c r="L15" s="2">
        <f>K15+3*C15</f>
        <v>6.25E-2</v>
      </c>
      <c r="P15" s="44"/>
      <c r="Q15" s="44"/>
    </row>
    <row r="16" spans="1:17" x14ac:dyDescent="0.25">
      <c r="A16" s="8" t="s">
        <v>12</v>
      </c>
      <c r="B16" s="8" t="s">
        <v>13</v>
      </c>
      <c r="C16" s="2">
        <v>0</v>
      </c>
      <c r="D16" s="9" t="s">
        <v>14</v>
      </c>
      <c r="E16" s="2" t="s">
        <v>69</v>
      </c>
      <c r="F16" s="2" t="s">
        <v>16</v>
      </c>
      <c r="G16" s="2">
        <v>1</v>
      </c>
      <c r="H16" s="2">
        <f t="shared" ref="H16:H27" si="4">5*G16</f>
        <v>5</v>
      </c>
      <c r="I16" s="8">
        <v>4.5999999999999999E-3</v>
      </c>
      <c r="J16" s="2">
        <f t="shared" si="0"/>
        <v>4.5999999999999999E-3</v>
      </c>
      <c r="K16" s="2">
        <f t="shared" ref="K16:K17" si="5">I16*H16</f>
        <v>2.3E-2</v>
      </c>
      <c r="L16" s="2">
        <f>K16+3*C16</f>
        <v>2.3E-2</v>
      </c>
      <c r="P16" s="42" t="s">
        <v>63</v>
      </c>
      <c r="Q16" s="43"/>
    </row>
    <row r="17" spans="1:17" x14ac:dyDescent="0.25">
      <c r="A17" s="17" t="s">
        <v>70</v>
      </c>
      <c r="B17" s="16" t="s">
        <v>71</v>
      </c>
      <c r="C17" s="17">
        <v>0</v>
      </c>
      <c r="D17" s="18" t="s">
        <v>72</v>
      </c>
      <c r="E17" s="17" t="s">
        <v>73</v>
      </c>
      <c r="F17" s="17" t="s">
        <v>74</v>
      </c>
      <c r="G17" s="17">
        <v>1</v>
      </c>
      <c r="H17" s="2">
        <f t="shared" si="4"/>
        <v>5</v>
      </c>
      <c r="I17" s="17">
        <v>6.0000000000000001E-3</v>
      </c>
      <c r="J17" s="2">
        <f t="shared" si="0"/>
        <v>6.0000000000000001E-3</v>
      </c>
      <c r="K17" s="2">
        <f t="shared" si="5"/>
        <v>0.03</v>
      </c>
      <c r="L17" s="2">
        <f t="shared" ref="L17:L27" si="6">K17+3*C17</f>
        <v>0.03</v>
      </c>
      <c r="P17" s="2" t="s">
        <v>75</v>
      </c>
      <c r="Q17" s="5">
        <v>9.9484999999999992</v>
      </c>
    </row>
    <row r="18" spans="1:17" x14ac:dyDescent="0.25">
      <c r="A18" s="17" t="s">
        <v>76</v>
      </c>
      <c r="B18" s="19" t="s">
        <v>76</v>
      </c>
      <c r="C18" s="17">
        <v>0</v>
      </c>
      <c r="D18" s="18" t="s">
        <v>77</v>
      </c>
      <c r="E18" s="17" t="s">
        <v>78</v>
      </c>
      <c r="F18" s="17" t="s">
        <v>79</v>
      </c>
      <c r="G18" s="17">
        <v>1</v>
      </c>
      <c r="H18" s="2">
        <f t="shared" si="4"/>
        <v>5</v>
      </c>
      <c r="I18" s="17">
        <v>1.3299999999999999E-2</v>
      </c>
      <c r="J18" s="2">
        <f t="shared" si="0"/>
        <v>1.3299999999999999E-2</v>
      </c>
      <c r="K18" s="2">
        <f t="shared" ref="K18:K27" si="7">I18*H18</f>
        <v>6.6500000000000004E-2</v>
      </c>
      <c r="L18" s="2">
        <f t="shared" si="6"/>
        <v>6.6500000000000004E-2</v>
      </c>
      <c r="P18" s="2" t="s">
        <v>80</v>
      </c>
      <c r="Q18" s="5">
        <f>Q12</f>
        <v>7.0743332500000005</v>
      </c>
    </row>
    <row r="19" spans="1:17" ht="30" x14ac:dyDescent="0.25">
      <c r="A19" s="17" t="s">
        <v>81</v>
      </c>
      <c r="B19" s="16" t="s">
        <v>82</v>
      </c>
      <c r="C19" s="17">
        <v>0</v>
      </c>
      <c r="D19" s="18" t="s">
        <v>83</v>
      </c>
      <c r="E19" s="17" t="s">
        <v>84</v>
      </c>
      <c r="F19" s="17" t="s">
        <v>85</v>
      </c>
      <c r="G19" s="17">
        <v>5</v>
      </c>
      <c r="H19" s="2">
        <f t="shared" si="4"/>
        <v>25</v>
      </c>
      <c r="I19" s="17">
        <v>1.33333E-3</v>
      </c>
      <c r="J19" s="2">
        <f t="shared" si="0"/>
        <v>6.6666499999999997E-3</v>
      </c>
      <c r="K19" s="2">
        <f t="shared" si="7"/>
        <v>3.3333250000000002E-2</v>
      </c>
      <c r="L19" s="2">
        <f t="shared" si="6"/>
        <v>3.3333250000000002E-2</v>
      </c>
      <c r="P19" s="3" t="s">
        <v>86</v>
      </c>
      <c r="Q19" s="5">
        <f>Q8</f>
        <v>27.021000000000004</v>
      </c>
    </row>
    <row r="20" spans="1:17" x14ac:dyDescent="0.25">
      <c r="A20" s="8" t="s">
        <v>52</v>
      </c>
      <c r="B20" s="8" t="s">
        <v>53</v>
      </c>
      <c r="C20" s="17">
        <v>0</v>
      </c>
      <c r="D20" s="20" t="s">
        <v>54</v>
      </c>
      <c r="E20" s="17" t="s">
        <v>87</v>
      </c>
      <c r="F20" s="17" t="s">
        <v>56</v>
      </c>
      <c r="G20" s="17">
        <v>4</v>
      </c>
      <c r="H20" s="2">
        <f t="shared" si="4"/>
        <v>20</v>
      </c>
      <c r="I20" s="11">
        <v>2.2000000000000001E-3</v>
      </c>
      <c r="J20" s="2">
        <f t="shared" si="0"/>
        <v>8.8000000000000005E-3</v>
      </c>
      <c r="K20" s="2">
        <f t="shared" si="7"/>
        <v>4.4000000000000004E-2</v>
      </c>
      <c r="L20" s="2">
        <f t="shared" si="6"/>
        <v>4.4000000000000004E-2</v>
      </c>
      <c r="P20" s="2" t="s">
        <v>180</v>
      </c>
      <c r="Q20" s="6">
        <v>12</v>
      </c>
    </row>
    <row r="21" spans="1:17" x14ac:dyDescent="0.25">
      <c r="A21" s="17" t="s">
        <v>88</v>
      </c>
      <c r="B21" s="16" t="s">
        <v>89</v>
      </c>
      <c r="C21" s="17">
        <v>0</v>
      </c>
      <c r="D21" s="18" t="s">
        <v>90</v>
      </c>
      <c r="E21" s="17" t="s">
        <v>91</v>
      </c>
      <c r="F21" s="17" t="s">
        <v>92</v>
      </c>
      <c r="G21" s="17">
        <v>2</v>
      </c>
      <c r="H21" s="2">
        <f t="shared" si="4"/>
        <v>10</v>
      </c>
      <c r="I21" s="2">
        <v>2E-3</v>
      </c>
      <c r="J21" s="2">
        <f t="shared" si="0"/>
        <v>4.0000000000000001E-3</v>
      </c>
      <c r="K21" s="2">
        <f t="shared" si="7"/>
        <v>0.02</v>
      </c>
      <c r="L21" s="2">
        <f t="shared" si="6"/>
        <v>0.02</v>
      </c>
      <c r="P21" s="4" t="s">
        <v>93</v>
      </c>
      <c r="Q21" s="7">
        <f>SUM(Q17:Q20)</f>
        <v>56.043833250000006</v>
      </c>
    </row>
    <row r="22" spans="1:17" x14ac:dyDescent="0.25">
      <c r="A22" s="17" t="s">
        <v>94</v>
      </c>
      <c r="B22" s="13" t="s">
        <v>95</v>
      </c>
      <c r="C22" s="14">
        <v>0</v>
      </c>
      <c r="D22" s="15" t="s">
        <v>96</v>
      </c>
      <c r="E22" s="14" t="s">
        <v>97</v>
      </c>
      <c r="F22" s="17" t="s">
        <v>98</v>
      </c>
      <c r="G22" s="17">
        <v>2</v>
      </c>
      <c r="H22" s="2">
        <f t="shared" si="4"/>
        <v>10</v>
      </c>
      <c r="I22" s="2">
        <v>0.16200000000000001</v>
      </c>
      <c r="J22" s="2">
        <f t="shared" ref="J22" si="8">I22*G22</f>
        <v>0.32400000000000001</v>
      </c>
      <c r="K22" s="2">
        <f t="shared" ref="K22" si="9">I22*H22</f>
        <v>1.62</v>
      </c>
      <c r="L22" s="2">
        <f t="shared" ref="L22" si="10">K22+3*C22</f>
        <v>1.62</v>
      </c>
    </row>
    <row r="23" spans="1:17" x14ac:dyDescent="0.25">
      <c r="A23" s="17" t="s">
        <v>99</v>
      </c>
      <c r="B23" s="13" t="s">
        <v>100</v>
      </c>
      <c r="C23" s="14">
        <v>0</v>
      </c>
      <c r="D23" s="15" t="s">
        <v>101</v>
      </c>
      <c r="E23" s="14" t="s">
        <v>102</v>
      </c>
      <c r="F23" s="14" t="s">
        <v>103</v>
      </c>
      <c r="G23" s="14">
        <v>1</v>
      </c>
      <c r="H23" s="2">
        <f t="shared" si="4"/>
        <v>5</v>
      </c>
      <c r="I23" s="14">
        <v>0.28000000000000003</v>
      </c>
      <c r="J23" s="2">
        <f t="shared" ref="J23" si="11">I23*G23</f>
        <v>0.28000000000000003</v>
      </c>
      <c r="K23" s="2">
        <f>I23*H23</f>
        <v>1.4000000000000001</v>
      </c>
      <c r="L23" s="2">
        <f t="shared" ref="L23" si="12">K23+3*C23</f>
        <v>1.4000000000000001</v>
      </c>
    </row>
    <row r="24" spans="1:17" x14ac:dyDescent="0.25">
      <c r="A24" s="17" t="s">
        <v>104</v>
      </c>
      <c r="B24" s="16" t="s">
        <v>105</v>
      </c>
      <c r="C24" s="17">
        <v>0</v>
      </c>
      <c r="D24" s="18" t="s">
        <v>106</v>
      </c>
      <c r="E24" s="17" t="s">
        <v>107</v>
      </c>
      <c r="F24" s="16" t="s">
        <v>105</v>
      </c>
      <c r="G24" s="17">
        <v>1</v>
      </c>
      <c r="H24" s="2">
        <f t="shared" si="4"/>
        <v>5</v>
      </c>
      <c r="I24" s="14">
        <v>2.4199999999999999E-2</v>
      </c>
      <c r="J24" s="2">
        <f t="shared" ref="J24:J26" si="13">I24*G24</f>
        <v>2.4199999999999999E-2</v>
      </c>
      <c r="K24" s="2">
        <f t="shared" ref="K24:K26" si="14">I24*H24</f>
        <v>0.121</v>
      </c>
      <c r="L24" s="2">
        <f t="shared" ref="L24:L26" si="15">K24+3*C24</f>
        <v>0.121</v>
      </c>
    </row>
    <row r="25" spans="1:17" x14ac:dyDescent="0.25">
      <c r="A25" s="17" t="s">
        <v>108</v>
      </c>
      <c r="B25" s="16" t="s">
        <v>109</v>
      </c>
      <c r="C25" s="17">
        <v>0</v>
      </c>
      <c r="D25" s="18" t="s">
        <v>110</v>
      </c>
      <c r="E25" s="17" t="s">
        <v>111</v>
      </c>
      <c r="F25" s="17" t="s">
        <v>112</v>
      </c>
      <c r="G25" s="17">
        <v>1</v>
      </c>
      <c r="H25" s="2">
        <f t="shared" si="4"/>
        <v>5</v>
      </c>
      <c r="I25" s="14">
        <v>9.64E-2</v>
      </c>
      <c r="J25" s="2">
        <f t="shared" si="13"/>
        <v>9.64E-2</v>
      </c>
      <c r="K25" s="2">
        <f t="shared" si="14"/>
        <v>0.48199999999999998</v>
      </c>
      <c r="L25" s="2">
        <f t="shared" si="15"/>
        <v>0.48199999999999998</v>
      </c>
    </row>
    <row r="26" spans="1:17" x14ac:dyDescent="0.25">
      <c r="A26" s="17" t="s">
        <v>113</v>
      </c>
      <c r="B26" s="16" t="s">
        <v>114</v>
      </c>
      <c r="C26" s="17">
        <v>0</v>
      </c>
      <c r="D26" s="18" t="s">
        <v>115</v>
      </c>
      <c r="E26" s="17" t="s">
        <v>116</v>
      </c>
      <c r="F26" s="16" t="s">
        <v>114</v>
      </c>
      <c r="G26" s="17">
        <v>1</v>
      </c>
      <c r="H26" s="2">
        <f t="shared" si="4"/>
        <v>5</v>
      </c>
      <c r="I26" s="14">
        <v>7.9699999999999993E-2</v>
      </c>
      <c r="J26" s="2">
        <f t="shared" si="13"/>
        <v>7.9699999999999993E-2</v>
      </c>
      <c r="K26" s="2">
        <f t="shared" si="14"/>
        <v>0.39849999999999997</v>
      </c>
      <c r="L26" s="2">
        <f t="shared" si="15"/>
        <v>0.39849999999999997</v>
      </c>
    </row>
    <row r="27" spans="1:17" ht="30" x14ac:dyDescent="0.25">
      <c r="A27" s="17" t="s">
        <v>117</v>
      </c>
      <c r="B27" s="19" t="s">
        <v>118</v>
      </c>
      <c r="C27" s="17">
        <v>0</v>
      </c>
      <c r="D27" s="18" t="s">
        <v>119</v>
      </c>
      <c r="E27" s="17" t="s">
        <v>120</v>
      </c>
      <c r="F27" s="17" t="s">
        <v>121</v>
      </c>
      <c r="G27" s="17">
        <v>1</v>
      </c>
      <c r="H27" s="2">
        <f t="shared" si="4"/>
        <v>5</v>
      </c>
      <c r="I27" s="17">
        <v>0.20269999999999999</v>
      </c>
      <c r="J27" s="2">
        <f t="shared" si="0"/>
        <v>0.20269999999999999</v>
      </c>
      <c r="K27" s="2">
        <f t="shared" si="7"/>
        <v>1.0135000000000001</v>
      </c>
      <c r="L27" s="2">
        <f t="shared" si="6"/>
        <v>1.0135000000000001</v>
      </c>
    </row>
    <row r="29" spans="1:17" ht="30" x14ac:dyDescent="0.25">
      <c r="A29" s="29" t="s">
        <v>0</v>
      </c>
      <c r="B29" s="30" t="s">
        <v>1</v>
      </c>
      <c r="C29" s="30" t="s">
        <v>2</v>
      </c>
      <c r="D29" s="30" t="s">
        <v>3</v>
      </c>
      <c r="E29" s="30" t="s">
        <v>4</v>
      </c>
      <c r="F29" s="30" t="s">
        <v>5</v>
      </c>
      <c r="G29" s="30" t="s">
        <v>6</v>
      </c>
      <c r="H29" s="30" t="s">
        <v>7</v>
      </c>
      <c r="I29" s="30" t="s">
        <v>8</v>
      </c>
      <c r="J29" s="30" t="s">
        <v>9</v>
      </c>
      <c r="K29" s="30" t="s">
        <v>122</v>
      </c>
      <c r="L29" s="30" t="s">
        <v>11</v>
      </c>
    </row>
    <row r="30" spans="1:17" ht="30" x14ac:dyDescent="0.25">
      <c r="A30" s="31" t="s">
        <v>123</v>
      </c>
      <c r="B30" s="32" t="s">
        <v>124</v>
      </c>
      <c r="C30" s="33">
        <v>1</v>
      </c>
      <c r="D30" s="34" t="s">
        <v>125</v>
      </c>
      <c r="E30" s="33" t="s">
        <v>126</v>
      </c>
      <c r="F30" s="35" t="s">
        <v>127</v>
      </c>
      <c r="G30" s="33">
        <v>1</v>
      </c>
      <c r="H30" s="33">
        <v>5</v>
      </c>
      <c r="I30" s="32">
        <v>0.03</v>
      </c>
      <c r="J30" s="33">
        <v>0.03</v>
      </c>
      <c r="K30" s="33">
        <v>0.15</v>
      </c>
      <c r="L30" s="33">
        <v>3.15</v>
      </c>
    </row>
    <row r="31" spans="1:17" x14ac:dyDescent="0.25">
      <c r="A31" s="31" t="s">
        <v>128</v>
      </c>
      <c r="B31" s="33" t="s">
        <v>129</v>
      </c>
      <c r="C31" s="33">
        <v>1</v>
      </c>
      <c r="D31" s="36" t="s">
        <v>130</v>
      </c>
      <c r="E31" s="33" t="s">
        <v>131</v>
      </c>
      <c r="F31" s="33" t="s">
        <v>132</v>
      </c>
      <c r="G31" s="33">
        <v>1</v>
      </c>
      <c r="H31" s="33">
        <v>5</v>
      </c>
      <c r="I31" s="37">
        <v>0.43</v>
      </c>
      <c r="J31" s="33">
        <v>0.43</v>
      </c>
      <c r="K31" s="33">
        <v>2.15</v>
      </c>
      <c r="L31" s="33">
        <v>5.15</v>
      </c>
    </row>
    <row r="32" spans="1:17" x14ac:dyDescent="0.25">
      <c r="A32" s="31" t="s">
        <v>133</v>
      </c>
      <c r="B32" s="33" t="s">
        <v>134</v>
      </c>
      <c r="C32" s="33">
        <v>1</v>
      </c>
      <c r="D32" s="36" t="s">
        <v>135</v>
      </c>
      <c r="E32" s="33" t="s">
        <v>136</v>
      </c>
      <c r="F32" s="33" t="s">
        <v>137</v>
      </c>
      <c r="G32" s="33">
        <v>1</v>
      </c>
      <c r="H32" s="33">
        <v>5</v>
      </c>
      <c r="I32" s="33">
        <v>0.47</v>
      </c>
      <c r="J32" s="33">
        <v>0.47</v>
      </c>
      <c r="K32" s="33">
        <v>2.35</v>
      </c>
      <c r="L32" s="33">
        <v>5.35</v>
      </c>
    </row>
    <row r="33" spans="1:12" x14ac:dyDescent="0.25">
      <c r="A33" s="31" t="s">
        <v>138</v>
      </c>
      <c r="B33" s="32" t="s">
        <v>139</v>
      </c>
      <c r="C33" s="33">
        <v>1</v>
      </c>
      <c r="D33" s="34" t="s">
        <v>140</v>
      </c>
      <c r="E33" s="33" t="s">
        <v>141</v>
      </c>
      <c r="F33" s="33" t="s">
        <v>142</v>
      </c>
      <c r="G33" s="33">
        <v>2</v>
      </c>
      <c r="H33" s="33">
        <v>10</v>
      </c>
      <c r="I33" s="33">
        <v>7.0000000000000007E-2</v>
      </c>
      <c r="J33" s="33">
        <v>0.14000000000000001</v>
      </c>
      <c r="K33" s="33">
        <v>0.7</v>
      </c>
      <c r="L33" s="33">
        <v>3.7</v>
      </c>
    </row>
    <row r="34" spans="1:12" x14ac:dyDescent="0.25">
      <c r="A34" s="31" t="s">
        <v>143</v>
      </c>
      <c r="B34" s="32" t="s">
        <v>144</v>
      </c>
      <c r="C34" s="33">
        <v>1</v>
      </c>
      <c r="D34" s="36" t="s">
        <v>145</v>
      </c>
      <c r="E34" s="33" t="s">
        <v>146</v>
      </c>
      <c r="F34" s="33" t="s">
        <v>147</v>
      </c>
      <c r="G34" s="33">
        <v>6</v>
      </c>
      <c r="H34" s="33">
        <v>30</v>
      </c>
      <c r="I34" s="33">
        <v>0.04</v>
      </c>
      <c r="J34" s="33">
        <v>0.24</v>
      </c>
      <c r="K34" s="33">
        <v>1.2</v>
      </c>
      <c r="L34" s="33">
        <v>4.2</v>
      </c>
    </row>
    <row r="35" spans="1:12" x14ac:dyDescent="0.25">
      <c r="A35" s="31" t="s">
        <v>148</v>
      </c>
      <c r="B35" s="32" t="s">
        <v>148</v>
      </c>
      <c r="C35" s="33">
        <v>1</v>
      </c>
      <c r="D35" s="34" t="s">
        <v>149</v>
      </c>
      <c r="E35" s="33" t="s">
        <v>150</v>
      </c>
      <c r="F35" s="33" t="s">
        <v>151</v>
      </c>
      <c r="G35" s="33">
        <v>6</v>
      </c>
      <c r="H35" s="33">
        <v>30</v>
      </c>
      <c r="I35" s="33">
        <v>7.0000000000000007E-2</v>
      </c>
      <c r="J35" s="33">
        <v>0.42</v>
      </c>
      <c r="K35" s="33">
        <v>2.1</v>
      </c>
      <c r="L35" s="33">
        <v>5.0999999999999996</v>
      </c>
    </row>
    <row r="36" spans="1:12" ht="30" x14ac:dyDescent="0.25">
      <c r="A36" s="31" t="s">
        <v>52</v>
      </c>
      <c r="B36" s="32" t="s">
        <v>53</v>
      </c>
      <c r="C36" s="33">
        <v>0</v>
      </c>
      <c r="D36" s="34" t="s">
        <v>54</v>
      </c>
      <c r="E36" s="35" t="s">
        <v>152</v>
      </c>
      <c r="F36" s="33" t="s">
        <v>56</v>
      </c>
      <c r="G36" s="33">
        <v>8</v>
      </c>
      <c r="H36" s="33">
        <v>40</v>
      </c>
      <c r="I36" s="33">
        <v>2.2000000000000001E-3</v>
      </c>
      <c r="J36" s="33">
        <v>1.7600000000000001E-2</v>
      </c>
      <c r="K36" s="33">
        <v>8.7999999999999995E-2</v>
      </c>
      <c r="L36" s="33">
        <v>8.7999999999999995E-2</v>
      </c>
    </row>
    <row r="37" spans="1:12" x14ac:dyDescent="0.25">
      <c r="A37" s="31" t="s">
        <v>12</v>
      </c>
      <c r="B37" s="32" t="s">
        <v>13</v>
      </c>
      <c r="C37" s="33">
        <v>0</v>
      </c>
      <c r="D37" s="34" t="s">
        <v>14</v>
      </c>
      <c r="E37" s="33" t="s">
        <v>153</v>
      </c>
      <c r="F37" s="33" t="s">
        <v>154</v>
      </c>
      <c r="G37" s="33">
        <v>1</v>
      </c>
      <c r="H37" s="33">
        <v>5</v>
      </c>
      <c r="I37" s="32">
        <v>4.5999999999999999E-3</v>
      </c>
      <c r="J37" s="33">
        <v>4.5999999999999999E-3</v>
      </c>
      <c r="K37" s="33">
        <v>2.3E-2</v>
      </c>
      <c r="L37" s="33">
        <v>2.3E-2</v>
      </c>
    </row>
    <row r="38" spans="1:12" x14ac:dyDescent="0.25">
      <c r="A38" s="31" t="s">
        <v>155</v>
      </c>
      <c r="B38" s="32" t="s">
        <v>156</v>
      </c>
      <c r="C38" s="33">
        <v>0</v>
      </c>
      <c r="D38" s="38" t="s">
        <v>157</v>
      </c>
      <c r="E38" s="35" t="s">
        <v>158</v>
      </c>
      <c r="F38" s="33" t="s">
        <v>159</v>
      </c>
      <c r="G38" s="33">
        <v>2</v>
      </c>
      <c r="H38" s="33">
        <v>10</v>
      </c>
      <c r="I38" s="37">
        <v>1E-3</v>
      </c>
      <c r="J38" s="33">
        <v>2E-3</v>
      </c>
      <c r="K38" s="33">
        <v>0.01</v>
      </c>
      <c r="L38" s="33">
        <v>0.01</v>
      </c>
    </row>
    <row r="39" spans="1:12" x14ac:dyDescent="0.25">
      <c r="A39" s="31" t="s">
        <v>160</v>
      </c>
      <c r="B39" s="32" t="s">
        <v>161</v>
      </c>
      <c r="C39" s="33">
        <v>0</v>
      </c>
      <c r="D39" s="34" t="s">
        <v>162</v>
      </c>
      <c r="E39" s="35" t="s">
        <v>163</v>
      </c>
      <c r="F39" s="33" t="s">
        <v>164</v>
      </c>
      <c r="G39" s="33">
        <v>2</v>
      </c>
      <c r="H39" s="33">
        <v>10</v>
      </c>
      <c r="I39" s="37">
        <v>0.01</v>
      </c>
      <c r="J39" s="33">
        <v>0.02</v>
      </c>
      <c r="K39" s="33">
        <v>0.1</v>
      </c>
      <c r="L39" s="33">
        <v>0.1</v>
      </c>
    </row>
    <row r="40" spans="1:12" x14ac:dyDescent="0.25">
      <c r="A40" s="31" t="s">
        <v>165</v>
      </c>
      <c r="B40" s="32" t="s">
        <v>166</v>
      </c>
      <c r="C40" s="33">
        <v>0</v>
      </c>
      <c r="D40" s="38" t="s">
        <v>167</v>
      </c>
      <c r="E40" s="35" t="s">
        <v>168</v>
      </c>
      <c r="F40" s="33" t="s">
        <v>169</v>
      </c>
      <c r="G40" s="33">
        <v>1</v>
      </c>
      <c r="H40" s="33">
        <v>5</v>
      </c>
      <c r="I40" s="37">
        <v>0.01</v>
      </c>
      <c r="J40" s="33">
        <v>0.01</v>
      </c>
      <c r="K40" s="33">
        <v>0.05</v>
      </c>
      <c r="L40" s="33">
        <v>0.05</v>
      </c>
    </row>
    <row r="41" spans="1:12" x14ac:dyDescent="0.25">
      <c r="A41" s="31" t="s">
        <v>170</v>
      </c>
      <c r="B41" s="32" t="s">
        <v>171</v>
      </c>
      <c r="C41" s="33">
        <v>0</v>
      </c>
      <c r="D41" s="38" t="s">
        <v>172</v>
      </c>
      <c r="E41" s="35" t="s">
        <v>173</v>
      </c>
      <c r="F41" s="33" t="s">
        <v>174</v>
      </c>
      <c r="G41" s="33">
        <v>1</v>
      </c>
      <c r="H41" s="33">
        <v>5</v>
      </c>
      <c r="I41" s="37">
        <v>0.01</v>
      </c>
      <c r="J41" s="33">
        <v>0.01</v>
      </c>
      <c r="K41" s="33">
        <v>0.05</v>
      </c>
      <c r="L41" s="33">
        <v>0.05</v>
      </c>
    </row>
    <row r="42" spans="1:12" x14ac:dyDescent="0.25">
      <c r="A42" s="31" t="s">
        <v>175</v>
      </c>
      <c r="B42" s="32" t="s">
        <v>176</v>
      </c>
      <c r="C42" s="33">
        <v>0</v>
      </c>
      <c r="D42" s="38" t="s">
        <v>177</v>
      </c>
      <c r="E42" s="35" t="s">
        <v>178</v>
      </c>
      <c r="F42" s="33" t="s">
        <v>179</v>
      </c>
      <c r="G42" s="33">
        <v>1</v>
      </c>
      <c r="H42" s="33">
        <v>5</v>
      </c>
      <c r="I42" s="37">
        <v>0.01</v>
      </c>
      <c r="J42" s="33">
        <v>0.01</v>
      </c>
      <c r="K42" s="33">
        <v>0.05</v>
      </c>
      <c r="L42" s="33">
        <v>0.05</v>
      </c>
    </row>
  </sheetData>
  <mergeCells count="4">
    <mergeCell ref="P2:Q2"/>
    <mergeCell ref="P16:Q16"/>
    <mergeCell ref="P10:Q10"/>
    <mergeCell ref="P6:Q6"/>
  </mergeCells>
  <hyperlinks>
    <hyperlink ref="D7" r:id="rId1" xr:uid="{2F297B1A-0C73-4453-9F8E-ED448648804E}"/>
    <hyperlink ref="D8" r:id="rId2" xr:uid="{62ED16CD-4722-4F09-9D80-98FC258B8B0A}"/>
    <hyperlink ref="D5" r:id="rId3" xr:uid="{282154AB-C621-4551-BD73-DBBE92E817AF}"/>
    <hyperlink ref="D6" r:id="rId4" xr:uid="{60BC1EFB-0EA7-42A0-B4EC-973B3D127D78}"/>
    <hyperlink ref="D9" r:id="rId5" xr:uid="{25083DA5-2C27-422B-A7AB-6D19226DD270}"/>
    <hyperlink ref="D10" r:id="rId6" xr:uid="{AFFE0948-E984-4B75-8D29-B617396C5ED4}"/>
    <hyperlink ref="D2" r:id="rId7" xr:uid="{5BAEF2B6-35CD-4F84-ADC9-6D8100AE9419}"/>
    <hyperlink ref="D3" r:id="rId8" xr:uid="{0EFD3078-66F1-45EA-AB51-35ED823DECF6}"/>
    <hyperlink ref="D4" r:id="rId9" xr:uid="{88CAB1FC-83D8-45F0-A084-61E5A4F81BB8}"/>
    <hyperlink ref="D14" r:id="rId10" xr:uid="{EA7EF83E-893E-4173-B062-4BB26DFBCFC2}"/>
    <hyperlink ref="D17" r:id="rId11" xr:uid="{55D7210D-F008-41E3-BD0C-DD1B46230E1B}"/>
    <hyperlink ref="D18" r:id="rId12" xr:uid="{EEC7D588-102B-416B-85D7-89D50F858D8B}"/>
    <hyperlink ref="D19" r:id="rId13" xr:uid="{81180385-8231-4309-9662-78C81DE83049}"/>
    <hyperlink ref="D21" r:id="rId14" xr:uid="{37124F78-7A9A-431D-BD77-E6295B12FB85}"/>
    <hyperlink ref="D27" r:id="rId15" xr:uid="{43161E63-565C-4DF2-817B-EC13B9ABA329}"/>
    <hyperlink ref="D16" r:id="rId16" xr:uid="{A66C6655-197C-46AA-89FE-17CE1C610B22}"/>
    <hyperlink ref="D15" r:id="rId17" xr:uid="{4A49E848-CE77-4448-815C-051F9EC271CB}"/>
    <hyperlink ref="D23" r:id="rId18" xr:uid="{8D7CC6EF-B9A3-420C-940C-165CE3B237DD}"/>
    <hyperlink ref="D22" r:id="rId19" xr:uid="{F19FD3C0-F316-416F-93ED-E235B5987457}"/>
    <hyperlink ref="D25" r:id="rId20" xr:uid="{6A822DB6-441E-4708-B47B-9877D6427B21}"/>
    <hyperlink ref="D24" r:id="rId21" xr:uid="{7C5E8AE3-CF57-42E2-8F21-819F23A2F066}"/>
    <hyperlink ref="D26" r:id="rId22" xr:uid="{37B808A1-60E1-42C7-B4B0-48E2352FE369}"/>
    <hyperlink ref="D30" r:id="rId23" xr:uid="{E3C90842-EC3E-42AA-8662-B428F593AAFD}"/>
    <hyperlink ref="D33" r:id="rId24" xr:uid="{4FE46601-941C-40BF-B417-9213C09584A7}"/>
    <hyperlink ref="D35" r:id="rId25" xr:uid="{73ECF667-9F67-4A4C-ADE2-1E54951BA802}"/>
    <hyperlink ref="D36" r:id="rId26" xr:uid="{D8374A54-0504-4B92-B500-6D9A9CCAEA34}"/>
    <hyperlink ref="D37" r:id="rId27" xr:uid="{5509AF4A-D3FB-48BE-A3FB-C28CC335FAB2}"/>
    <hyperlink ref="D39" r:id="rId28" xr:uid="{1E544DAA-23F8-4A81-B7A3-C9ABFDC3F42F}"/>
  </hyperlinks>
  <pageMargins left="0.7" right="0.7" top="0.75" bottom="0.75" header="0.3" footer="0.3"/>
  <pageSetup orientation="portrait" r:id="rId2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Simon Carthew</dc:creator>
  <cp:keywords/>
  <dc:description/>
  <cp:lastModifiedBy>Simon Carthew</cp:lastModifiedBy>
  <cp:revision/>
  <cp:lastPrinted>2023-03-13T11:40:39Z</cp:lastPrinted>
  <dcterms:created xsi:type="dcterms:W3CDTF">2023-03-12T17:46:36Z</dcterms:created>
  <dcterms:modified xsi:type="dcterms:W3CDTF">2023-03-13T11:48:24Z</dcterms:modified>
  <cp:category/>
  <cp:contentStatus/>
</cp:coreProperties>
</file>