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imon\EEE3088F\EEE3088F-Group-3\Docs\"/>
    </mc:Choice>
  </mc:AlternateContent>
  <xr:revisionPtr revIDLastSave="0" documentId="13_ncr:1_{CB5C60F1-C432-4B5E-81DE-E47A54910CA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ensor Mo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J3" i="1"/>
  <c r="J4" i="1"/>
  <c r="J5" i="1"/>
  <c r="J6" i="1"/>
  <c r="J7" i="1"/>
  <c r="J8" i="1"/>
  <c r="J9" i="1"/>
  <c r="J10" i="1"/>
  <c r="L2" i="1"/>
  <c r="K2" i="1"/>
  <c r="J2" i="1"/>
  <c r="H3" i="1"/>
  <c r="H4" i="1"/>
  <c r="H5" i="1"/>
  <c r="H6" i="1"/>
  <c r="H7" i="1"/>
  <c r="H8" i="1"/>
  <c r="H9" i="1"/>
  <c r="H10" i="1"/>
  <c r="H2" i="1"/>
  <c r="B17" i="1" l="1"/>
  <c r="B21" i="1" s="1"/>
</calcChain>
</file>

<file path=xl/sharedStrings.xml><?xml version="1.0" encoding="utf-8"?>
<sst xmlns="http://schemas.openxmlformats.org/spreadsheetml/2006/main" count="64" uniqueCount="63">
  <si>
    <t>MANUFACTURER PART NO.</t>
  </si>
  <si>
    <t>EXTENDED PART</t>
  </si>
  <si>
    <t>JLCPCB PART LINK</t>
  </si>
  <si>
    <t>KICAD SCHEMATIC REFERENCE</t>
  </si>
  <si>
    <t>QTY PER BOARD</t>
  </si>
  <si>
    <t>QTY FIVE BOARDS</t>
  </si>
  <si>
    <t>COMPONENT VALUE</t>
  </si>
  <si>
    <t>PRICE PER UNIT ($)</t>
  </si>
  <si>
    <t>PRICE PER BOARD ($)</t>
  </si>
  <si>
    <t>PRIVE FIVE BOARDS ($)</t>
  </si>
  <si>
    <t>PRICE FIVE BOARDS EXTENDED ($)</t>
  </si>
  <si>
    <t>C1</t>
  </si>
  <si>
    <t>0.1u</t>
  </si>
  <si>
    <t>0805W8F1003T5E</t>
  </si>
  <si>
    <t>https://jlcpcb.com/partdetail/160838-0805W8F1003T5E/C149504</t>
  </si>
  <si>
    <t>100k</t>
  </si>
  <si>
    <t>U1</t>
  </si>
  <si>
    <t>LM317AG-TN3-R</t>
  </si>
  <si>
    <t>https://jlcpcb.com/partdetail/utc_unisonic_tech-LM317AG_TN3R/C75510</t>
  </si>
  <si>
    <t>U3</t>
  </si>
  <si>
    <t>LM317AG</t>
  </si>
  <si>
    <t>SENSOR MODULE TOTALS</t>
  </si>
  <si>
    <t>One Board</t>
  </si>
  <si>
    <t>Five Boards</t>
  </si>
  <si>
    <t>HAT TOTALS</t>
  </si>
  <si>
    <t>Sensor Module</t>
  </si>
  <si>
    <t>Power Module</t>
  </si>
  <si>
    <t>Micro-controller Interfacing Module</t>
  </si>
  <si>
    <t>Manufactoring</t>
  </si>
  <si>
    <t>GRAND TOTAL</t>
  </si>
  <si>
    <t>https://jlcpcb.com/partdetail/29074-CL21B105KBFNNNE/C28323</t>
  </si>
  <si>
    <t>CL21B105KBFNNNE</t>
  </si>
  <si>
    <t>1u</t>
  </si>
  <si>
    <t>JLCPCB PART NUM</t>
  </si>
  <si>
    <t>1.2k</t>
  </si>
  <si>
    <t>1.5k</t>
  </si>
  <si>
    <t>Q1, Q2, Q3</t>
  </si>
  <si>
    <t>R1, R2, R7, R8, R9, R10, R11, R12, R17, R18, R19, R22</t>
  </si>
  <si>
    <t>C2, C3, C4</t>
  </si>
  <si>
    <t>R20, R21</t>
  </si>
  <si>
    <t>0805W8F1201T5E</t>
  </si>
  <si>
    <t>https://jlcpcb.com/partdetail/18067-0805W8F1201T5E/C17379</t>
  </si>
  <si>
    <t>0805W8F1501T5E</t>
  </si>
  <si>
    <t>https://jlcpcb.com/partdetail/4717-0805W8F1501T5E/C4310</t>
  </si>
  <si>
    <t>https://jlcpcb.com/partdetail/Fuxinsemi-BSS123/C784617</t>
  </si>
  <si>
    <t>BSS123</t>
  </si>
  <si>
    <t>0805W8F0000T5E</t>
  </si>
  <si>
    <t>https://jlcpcb.com/partdetail/18165-0805W8F0000T5E/C17477</t>
  </si>
  <si>
    <t>0k</t>
  </si>
  <si>
    <t>https://jlcpcb.com/partdetail/Yageo-CC0805KRX7R9BB104/C49678</t>
  </si>
  <si>
    <t>CC0805KRX7R9BB104</t>
  </si>
  <si>
    <t>C49678</t>
  </si>
  <si>
    <t>C28323</t>
  </si>
  <si>
    <t>C149504</t>
  </si>
  <si>
    <t>C4310</t>
  </si>
  <si>
    <t>C17379</t>
  </si>
  <si>
    <t>VCNL36821S</t>
  </si>
  <si>
    <t>C1850419</t>
  </si>
  <si>
    <t>https://jlcpcb.com/partdetail/VishayIntertech-VCNL36821S/C1850419</t>
  </si>
  <si>
    <t>PROX SENSOR</t>
  </si>
  <si>
    <t>C75510</t>
  </si>
  <si>
    <t>C784617</t>
  </si>
  <si>
    <t>C17477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</si>
</sst>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#,##0;[Red]\-&quot;R&quot;#,##0"/>
    <numFmt numFmtId="164" formatCode="_-[$$-409]* #,##0.00_ ;_-[$$-409]* \-#,##0.00\ ;_-[$$-409]* &quot;-&quot;??_ ;_-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3333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0" fillId="33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34" borderId="10" xfId="0" applyFill="1" applyBorder="1"/>
    <xf numFmtId="164" fontId="0" fillId="0" borderId="10" xfId="0" applyNumberFormat="1" applyBorder="1"/>
    <xf numFmtId="164" fontId="0" fillId="0" borderId="10" xfId="0" applyNumberFormat="1" applyBorder="1" applyAlignment="1">
      <alignment horizontal="right"/>
    </xf>
    <xf numFmtId="164" fontId="0" fillId="35" borderId="10" xfId="0" applyNumberFormat="1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19" fillId="0" borderId="10" xfId="0" applyFont="1" applyBorder="1"/>
    <xf numFmtId="0" fontId="0" fillId="0" borderId="10" xfId="0" applyFont="1" applyBorder="1"/>
    <xf numFmtId="0" fontId="18" fillId="0" borderId="10" xfId="42" applyFont="1" applyBorder="1"/>
    <xf numFmtId="6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0" xfId="0" applyFont="1" applyFill="1" applyBorder="1"/>
    <xf numFmtId="0" fontId="0" fillId="0" borderId="10" xfId="0" applyFont="1" applyBorder="1" applyAlignment="1">
      <alignment wrapText="1"/>
    </xf>
    <xf numFmtId="0" fontId="20" fillId="0" borderId="10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lcpcb.com/partdetail/29074-CL21B105KBFNNNE/C28323" TargetMode="External"/><Relationship Id="rId3" Type="http://schemas.openxmlformats.org/officeDocument/2006/relationships/hyperlink" Target="https://jlcpcb.com/partdetail/4717-0805W8F1501T5E/C4310" TargetMode="External"/><Relationship Id="rId7" Type="http://schemas.openxmlformats.org/officeDocument/2006/relationships/hyperlink" Target="https://jlcpcb.com/partdetail/Yageo-CC0805KRX7R9BB104/C49678" TargetMode="External"/><Relationship Id="rId2" Type="http://schemas.openxmlformats.org/officeDocument/2006/relationships/hyperlink" Target="https://jlcpcb.com/partdetail/utc_unisonic_tech-LM317AG_TN3R/C75510" TargetMode="External"/><Relationship Id="rId1" Type="http://schemas.openxmlformats.org/officeDocument/2006/relationships/hyperlink" Target="https://jlcpcb.com/partdetail/VishayIntertech-VCNL36821S/C1850419" TargetMode="External"/><Relationship Id="rId6" Type="http://schemas.openxmlformats.org/officeDocument/2006/relationships/hyperlink" Target="https://jlcpcb.com/partdetail/18165-0805W8F0000T5E/C17477" TargetMode="External"/><Relationship Id="rId5" Type="http://schemas.openxmlformats.org/officeDocument/2006/relationships/hyperlink" Target="https://jlcpcb.com/partdetail/Fuxinsemi-BSS123/C784617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jlcpcb.com/partdetail/18067-0805W8F1201T5E/C17379" TargetMode="External"/><Relationship Id="rId9" Type="http://schemas.openxmlformats.org/officeDocument/2006/relationships/hyperlink" Target="https://jlcpcb.com/partdetail/160838-0805W8F1003T5E/C1495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85" zoomScaleNormal="85" workbookViewId="0">
      <selection activeCell="D14" sqref="D14"/>
    </sheetView>
  </sheetViews>
  <sheetFormatPr defaultRowHeight="15" x14ac:dyDescent="0.25"/>
  <cols>
    <col min="1" max="1" width="19.42578125" customWidth="1"/>
    <col min="2" max="2" width="22.5703125" customWidth="1"/>
    <col min="3" max="3" width="10.7109375" customWidth="1"/>
    <col min="4" max="4" width="19.5703125" customWidth="1"/>
    <col min="5" max="5" width="24.28515625" customWidth="1"/>
    <col min="6" max="6" width="17.140625" customWidth="1"/>
    <col min="8" max="8" width="12.42578125" customWidth="1"/>
    <col min="9" max="9" width="11" customWidth="1"/>
    <col min="10" max="10" width="13.42578125" customWidth="1"/>
    <col min="11" max="11" width="16.7109375" customWidth="1"/>
    <col min="12" max="12" width="25.28515625" customWidth="1"/>
  </cols>
  <sheetData>
    <row r="1" spans="1:14" ht="28.5" customHeight="1" x14ac:dyDescent="0.25">
      <c r="A1" s="3" t="s">
        <v>33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4</v>
      </c>
      <c r="H1" s="3" t="s">
        <v>5</v>
      </c>
      <c r="I1" s="3" t="s">
        <v>7</v>
      </c>
      <c r="J1" s="3" t="s">
        <v>8</v>
      </c>
      <c r="K1" s="3" t="s">
        <v>9</v>
      </c>
      <c r="L1" s="3" t="s">
        <v>10</v>
      </c>
      <c r="M1" s="1"/>
      <c r="N1" s="1"/>
    </row>
    <row r="2" spans="1:14" x14ac:dyDescent="0.25">
      <c r="A2" s="11" t="s">
        <v>51</v>
      </c>
      <c r="B2" s="11" t="s">
        <v>50</v>
      </c>
      <c r="C2" s="12">
        <v>0</v>
      </c>
      <c r="D2" s="13" t="s">
        <v>49</v>
      </c>
      <c r="E2" s="12" t="s">
        <v>11</v>
      </c>
      <c r="F2" s="12" t="s">
        <v>12</v>
      </c>
      <c r="G2" s="12">
        <v>1</v>
      </c>
      <c r="H2" s="12">
        <f>G2*5</f>
        <v>5</v>
      </c>
      <c r="I2" s="11">
        <v>4.5999999999999999E-3</v>
      </c>
      <c r="J2" s="12">
        <f>I2*G2</f>
        <v>4.5999999999999999E-3</v>
      </c>
      <c r="K2" s="12">
        <f>I2*H2</f>
        <v>2.3E-2</v>
      </c>
      <c r="L2" s="12">
        <f>K2+3*C2</f>
        <v>2.3E-2</v>
      </c>
    </row>
    <row r="3" spans="1:14" x14ac:dyDescent="0.25">
      <c r="A3" s="11" t="s">
        <v>52</v>
      </c>
      <c r="B3" s="11" t="s">
        <v>31</v>
      </c>
      <c r="C3" s="12">
        <v>0</v>
      </c>
      <c r="D3" s="13" t="s">
        <v>30</v>
      </c>
      <c r="E3" s="12" t="s">
        <v>38</v>
      </c>
      <c r="F3" s="12" t="s">
        <v>32</v>
      </c>
      <c r="G3" s="12">
        <v>3</v>
      </c>
      <c r="H3" s="12">
        <f t="shared" ref="H3:H10" si="0">G3*5</f>
        <v>15</v>
      </c>
      <c r="I3" s="18">
        <v>9.4999999999999998E-3</v>
      </c>
      <c r="J3" s="12">
        <f t="shared" ref="J3:J10" si="1">I3*G3</f>
        <v>2.8499999999999998E-2</v>
      </c>
      <c r="K3" s="12">
        <f t="shared" ref="K3:K10" si="2">I3*H3</f>
        <v>0.14249999999999999</v>
      </c>
      <c r="L3" s="12">
        <f t="shared" ref="L3:L10" si="3">K3+3*C3</f>
        <v>0.14249999999999999</v>
      </c>
    </row>
    <row r="4" spans="1:14" x14ac:dyDescent="0.25">
      <c r="A4" s="11" t="s">
        <v>53</v>
      </c>
      <c r="B4" s="11" t="s">
        <v>13</v>
      </c>
      <c r="C4" s="12">
        <v>0</v>
      </c>
      <c r="D4" s="13" t="s">
        <v>14</v>
      </c>
      <c r="E4" s="12" t="s">
        <v>39</v>
      </c>
      <c r="F4" s="12" t="s">
        <v>15</v>
      </c>
      <c r="G4" s="12">
        <v>2</v>
      </c>
      <c r="H4" s="12">
        <f t="shared" si="0"/>
        <v>10</v>
      </c>
      <c r="I4" s="18">
        <v>1.6999999999999999E-3</v>
      </c>
      <c r="J4" s="12">
        <f t="shared" si="1"/>
        <v>3.3999999999999998E-3</v>
      </c>
      <c r="K4" s="12">
        <f t="shared" si="2"/>
        <v>1.6999999999999998E-2</v>
      </c>
      <c r="L4" s="12">
        <f t="shared" si="3"/>
        <v>1.6999999999999998E-2</v>
      </c>
    </row>
    <row r="5" spans="1:14" x14ac:dyDescent="0.25">
      <c r="A5" s="11" t="s">
        <v>54</v>
      </c>
      <c r="B5" s="12" t="s">
        <v>42</v>
      </c>
      <c r="C5" s="12">
        <v>0</v>
      </c>
      <c r="D5" s="13" t="s">
        <v>43</v>
      </c>
      <c r="E5" s="14">
        <v>11</v>
      </c>
      <c r="F5" s="12" t="s">
        <v>35</v>
      </c>
      <c r="G5" s="12">
        <v>1</v>
      </c>
      <c r="H5" s="12">
        <f t="shared" si="0"/>
        <v>5</v>
      </c>
      <c r="I5" s="18">
        <v>1.8E-3</v>
      </c>
      <c r="J5" s="12">
        <f t="shared" si="1"/>
        <v>1.8E-3</v>
      </c>
      <c r="K5" s="12">
        <f t="shared" si="2"/>
        <v>8.9999999999999993E-3</v>
      </c>
      <c r="L5" s="12">
        <f t="shared" si="3"/>
        <v>8.9999999999999993E-3</v>
      </c>
    </row>
    <row r="6" spans="1:14" x14ac:dyDescent="0.25">
      <c r="A6" s="11" t="s">
        <v>55</v>
      </c>
      <c r="B6" s="11" t="s">
        <v>40</v>
      </c>
      <c r="C6" s="12">
        <v>0</v>
      </c>
      <c r="D6" s="13" t="s">
        <v>41</v>
      </c>
      <c r="E6" s="14">
        <v>12</v>
      </c>
      <c r="F6" s="12" t="s">
        <v>34</v>
      </c>
      <c r="G6" s="12">
        <v>1</v>
      </c>
      <c r="H6" s="12">
        <f t="shared" si="0"/>
        <v>5</v>
      </c>
      <c r="I6" s="18">
        <v>1.8E-3</v>
      </c>
      <c r="J6" s="12">
        <f t="shared" si="1"/>
        <v>1.8E-3</v>
      </c>
      <c r="K6" s="12">
        <f t="shared" si="2"/>
        <v>8.9999999999999993E-3</v>
      </c>
      <c r="L6" s="12">
        <f t="shared" si="3"/>
        <v>8.9999999999999993E-3</v>
      </c>
    </row>
    <row r="7" spans="1:14" x14ac:dyDescent="0.25">
      <c r="A7" s="11" t="s">
        <v>57</v>
      </c>
      <c r="B7" s="11" t="s">
        <v>56</v>
      </c>
      <c r="C7" s="12">
        <v>1</v>
      </c>
      <c r="D7" s="13" t="s">
        <v>58</v>
      </c>
      <c r="E7" s="15" t="s">
        <v>16</v>
      </c>
      <c r="F7" s="12" t="s">
        <v>59</v>
      </c>
      <c r="G7" s="12">
        <v>1</v>
      </c>
      <c r="H7" s="12">
        <f t="shared" si="0"/>
        <v>5</v>
      </c>
      <c r="I7" s="11">
        <v>0.4859</v>
      </c>
      <c r="J7" s="12">
        <f t="shared" si="1"/>
        <v>0.4859</v>
      </c>
      <c r="K7" s="12">
        <f t="shared" si="2"/>
        <v>2.4295</v>
      </c>
      <c r="L7" s="12">
        <f t="shared" si="3"/>
        <v>5.4295</v>
      </c>
    </row>
    <row r="8" spans="1:14" x14ac:dyDescent="0.25">
      <c r="A8" s="11" t="s">
        <v>60</v>
      </c>
      <c r="B8" s="11" t="s">
        <v>17</v>
      </c>
      <c r="C8" s="12">
        <v>0</v>
      </c>
      <c r="D8" s="13" t="s">
        <v>18</v>
      </c>
      <c r="E8" s="12" t="s">
        <v>19</v>
      </c>
      <c r="F8" s="12" t="s">
        <v>20</v>
      </c>
      <c r="G8" s="12">
        <v>1</v>
      </c>
      <c r="H8" s="12">
        <f t="shared" si="0"/>
        <v>5</v>
      </c>
      <c r="I8" s="18">
        <v>0.18720000000000001</v>
      </c>
      <c r="J8" s="12">
        <f t="shared" si="1"/>
        <v>0.18720000000000001</v>
      </c>
      <c r="K8" s="12">
        <f t="shared" si="2"/>
        <v>0.93600000000000005</v>
      </c>
      <c r="L8" s="12">
        <f t="shared" si="3"/>
        <v>0.93600000000000005</v>
      </c>
    </row>
    <row r="9" spans="1:14" x14ac:dyDescent="0.25">
      <c r="A9" s="11" t="s">
        <v>61</v>
      </c>
      <c r="B9" s="11" t="s">
        <v>45</v>
      </c>
      <c r="C9" s="12">
        <v>1</v>
      </c>
      <c r="D9" s="13" t="s">
        <v>44</v>
      </c>
      <c r="E9" s="12" t="s">
        <v>36</v>
      </c>
      <c r="F9" s="11" t="s">
        <v>45</v>
      </c>
      <c r="G9" s="16">
        <v>3</v>
      </c>
      <c r="H9" s="12">
        <f t="shared" si="0"/>
        <v>15</v>
      </c>
      <c r="I9" s="18">
        <v>1.67E-2</v>
      </c>
      <c r="J9" s="12">
        <f t="shared" si="1"/>
        <v>5.0099999999999999E-2</v>
      </c>
      <c r="K9" s="12">
        <f t="shared" si="2"/>
        <v>0.2505</v>
      </c>
      <c r="L9" s="12">
        <f t="shared" si="3"/>
        <v>3.2505000000000002</v>
      </c>
    </row>
    <row r="10" spans="1:14" ht="45" x14ac:dyDescent="0.25">
      <c r="A10" s="11" t="s">
        <v>62</v>
      </c>
      <c r="B10" s="11" t="s">
        <v>46</v>
      </c>
      <c r="C10" s="12">
        <v>0</v>
      </c>
      <c r="D10" s="13" t="s">
        <v>47</v>
      </c>
      <c r="E10" s="17" t="s">
        <v>37</v>
      </c>
      <c r="F10" s="12" t="s">
        <v>48</v>
      </c>
      <c r="G10" s="12">
        <v>12</v>
      </c>
      <c r="H10" s="12">
        <f t="shared" si="0"/>
        <v>60</v>
      </c>
      <c r="I10" s="18">
        <v>2.2000000000000001E-3</v>
      </c>
      <c r="J10" s="12">
        <f t="shared" si="1"/>
        <v>2.64E-2</v>
      </c>
      <c r="K10" s="12">
        <f t="shared" si="2"/>
        <v>0.13200000000000001</v>
      </c>
      <c r="L10" s="12">
        <f t="shared" si="3"/>
        <v>0.13200000000000001</v>
      </c>
    </row>
    <row r="12" spans="1:14" x14ac:dyDescent="0.25">
      <c r="A12" s="9" t="s">
        <v>21</v>
      </c>
      <c r="B12" s="10"/>
    </row>
    <row r="13" spans="1:14" x14ac:dyDescent="0.25">
      <c r="A13" s="2" t="s">
        <v>22</v>
      </c>
      <c r="B13" s="6">
        <f>B14/5</f>
        <v>1.9896999999999998</v>
      </c>
    </row>
    <row r="14" spans="1:14" x14ac:dyDescent="0.25">
      <c r="A14" s="2" t="s">
        <v>23</v>
      </c>
      <c r="B14" s="6">
        <f>SUM(L2:L10)</f>
        <v>9.9484999999999992</v>
      </c>
    </row>
    <row r="16" spans="1:14" x14ac:dyDescent="0.25">
      <c r="A16" s="9" t="s">
        <v>24</v>
      </c>
      <c r="B16" s="10"/>
    </row>
    <row r="17" spans="1:2" x14ac:dyDescent="0.25">
      <c r="A17" s="2" t="s">
        <v>25</v>
      </c>
      <c r="B17" s="6">
        <f>B14</f>
        <v>9.9484999999999992</v>
      </c>
    </row>
    <row r="18" spans="1:2" x14ac:dyDescent="0.25">
      <c r="A18" s="2" t="s">
        <v>26</v>
      </c>
      <c r="B18" s="6">
        <v>13.83</v>
      </c>
    </row>
    <row r="19" spans="1:2" ht="30" x14ac:dyDescent="0.25">
      <c r="A19" s="4" t="s">
        <v>27</v>
      </c>
      <c r="B19" s="6">
        <v>24</v>
      </c>
    </row>
    <row r="20" spans="1:2" x14ac:dyDescent="0.25">
      <c r="A20" s="2" t="s">
        <v>28</v>
      </c>
      <c r="B20" s="7">
        <v>12</v>
      </c>
    </row>
    <row r="21" spans="1:2" x14ac:dyDescent="0.25">
      <c r="A21" s="5" t="s">
        <v>29</v>
      </c>
      <c r="B21" s="8">
        <f>SUM(B17:B20)</f>
        <v>59.778500000000001</v>
      </c>
    </row>
  </sheetData>
  <mergeCells count="2">
    <mergeCell ref="A12:B12"/>
    <mergeCell ref="A16:B16"/>
  </mergeCells>
  <hyperlinks>
    <hyperlink ref="D7" r:id="rId1" xr:uid="{2F297B1A-0C73-4453-9F8E-ED448648804E}"/>
    <hyperlink ref="D8" r:id="rId2" xr:uid="{62ED16CD-4722-4F09-9D80-98FC258B8B0A}"/>
    <hyperlink ref="D5" r:id="rId3" xr:uid="{282154AB-C621-4551-BD73-DBBE92E817AF}"/>
    <hyperlink ref="D6" r:id="rId4" xr:uid="{60BC1EFB-0EA7-42A0-B4EC-973B3D127D78}"/>
    <hyperlink ref="D9" r:id="rId5" xr:uid="{25083DA5-2C27-422B-A7AB-6D19226DD270}"/>
    <hyperlink ref="D10" r:id="rId6" xr:uid="{AFFE0948-E984-4B75-8D29-B617396C5ED4}"/>
    <hyperlink ref="D2" r:id="rId7" xr:uid="{5BAEF2B6-35CD-4F84-ADC9-6D8100AE9419}"/>
    <hyperlink ref="D3" r:id="rId8" xr:uid="{0EFD3078-66F1-45EA-AB51-35ED823DECF6}"/>
    <hyperlink ref="D4" r:id="rId9" xr:uid="{88CAB1FC-83D8-45F0-A084-61E5A4F81BB8}"/>
  </hyperlinks>
  <pageMargins left="0.7" right="0.7" top="0.75" bottom="0.75" header="0.3" footer="0.3"/>
  <pageSetup orientation="portrait" horizontalDpi="360" verticalDpi="36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 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Carthew</dc:creator>
  <cp:lastModifiedBy>Simon Carthew</cp:lastModifiedBy>
  <dcterms:created xsi:type="dcterms:W3CDTF">2023-03-05T17:09:47Z</dcterms:created>
  <dcterms:modified xsi:type="dcterms:W3CDTF">2023-03-12T10:12:30Z</dcterms:modified>
</cp:coreProperties>
</file>