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imon\EEE3088F\EEE3088F-Group-3\Docs\"/>
    </mc:Choice>
  </mc:AlternateContent>
  <xr:revisionPtr revIDLastSave="0" documentId="13_ncr:1_{8F584DD3-9752-4333-88EF-00EB47DE6D64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ensor Mo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I14" i="1"/>
  <c r="J14" i="1" s="1"/>
  <c r="K14" i="1" s="1"/>
  <c r="F14" i="1"/>
  <c r="I15" i="1"/>
  <c r="J15" i="1" s="1"/>
  <c r="K15" i="1" s="1"/>
  <c r="F15" i="1"/>
  <c r="F2" i="1"/>
  <c r="F3" i="1"/>
  <c r="F4" i="1"/>
  <c r="F5" i="1"/>
  <c r="F6" i="1"/>
  <c r="F7" i="1"/>
  <c r="F8" i="1"/>
  <c r="F9" i="1"/>
  <c r="F10" i="1"/>
  <c r="F11" i="1"/>
  <c r="F12" i="1"/>
  <c r="F13" i="1"/>
  <c r="I13" i="1"/>
  <c r="J13" i="1" s="1"/>
  <c r="K13" i="1" s="1"/>
  <c r="I2" i="1"/>
  <c r="J2" i="1" s="1"/>
  <c r="K2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B27" i="1" l="1"/>
</calcChain>
</file>

<file path=xl/sharedStrings.xml><?xml version="1.0" encoding="utf-8"?>
<sst xmlns="http://schemas.openxmlformats.org/spreadsheetml/2006/main" count="77" uniqueCount="77">
  <si>
    <t>MANUFACTURER PART NO.</t>
  </si>
  <si>
    <t>EXTENDED PART</t>
  </si>
  <si>
    <t>JLCPCB PART LINK</t>
  </si>
  <si>
    <t>KICAD SCHEMATIC REFERENCE</t>
  </si>
  <si>
    <t>QTY PER BOARD</t>
  </si>
  <si>
    <t>QTY FIVE BOARDS</t>
  </si>
  <si>
    <t>COMPONENT VALUE</t>
  </si>
  <si>
    <t>PRICE PER UNIT ($)</t>
  </si>
  <si>
    <t>PRICE PER BOARD ($)</t>
  </si>
  <si>
    <t>PRIVE FIVE BOARDS ($)</t>
  </si>
  <si>
    <t>PRICE FIVE BOARDS EXTENDED ($)</t>
  </si>
  <si>
    <t>CL05B104KO5NNNC</t>
  </si>
  <si>
    <t>https://jlcpcb.com/partdetail/1877-CL05B104KO5NNNC/C1525</t>
  </si>
  <si>
    <t>0.1u</t>
  </si>
  <si>
    <t>TAJA106K016RNJ</t>
  </si>
  <si>
    <t>https://jlcpcb.com/partdetail/KyoceraAvx-TAJA106K016RNJ/C7171</t>
  </si>
  <si>
    <t>C4</t>
  </si>
  <si>
    <t>10uF</t>
  </si>
  <si>
    <t>KT-0603R</t>
  </si>
  <si>
    <t>https://jlcpcb.com/partdetail/Hubei_KentoElec-KT0603R/C2286</t>
  </si>
  <si>
    <t>Red LED</t>
  </si>
  <si>
    <t>0805W8F1002T5E</t>
  </si>
  <si>
    <t>https://jlcpcb.com/partdetail/18102-0805W8F1002T5E/C17414</t>
  </si>
  <si>
    <t>10k</t>
  </si>
  <si>
    <t>0603WAF1101T5E</t>
  </si>
  <si>
    <t>https://jlcpcb.com/partdetail/23491-0603WAF1101T5E/C22764</t>
  </si>
  <si>
    <t>1k</t>
  </si>
  <si>
    <t>U1</t>
  </si>
  <si>
    <t>U2</t>
  </si>
  <si>
    <t>U3</t>
  </si>
  <si>
    <t>SENSOR MODULE TOTALS</t>
  </si>
  <si>
    <t>One Board</t>
  </si>
  <si>
    <t>Five Boards</t>
  </si>
  <si>
    <t>HAT TOTALS</t>
  </si>
  <si>
    <t>Sensor Module</t>
  </si>
  <si>
    <t>Power Module</t>
  </si>
  <si>
    <t>Micro-controller Interfacing Module</t>
  </si>
  <si>
    <t>Manufactoring</t>
  </si>
  <si>
    <t>GRAND TOTAL</t>
  </si>
  <si>
    <t xml:space="preserve">
TP4056-42-ESOP8</t>
  </si>
  <si>
    <t>https://jlcpcb.com/partdetail/17264-TP4056_42ESOP8/C16581</t>
  </si>
  <si>
    <t>TP4056</t>
  </si>
  <si>
    <t xml:space="preserve">
LM1117S-3.3</t>
  </si>
  <si>
    <t>https://jlcpcb.com/partdetail/Htc_Korea_TaejinTech-LM1117S_33/C126027</t>
  </si>
  <si>
    <t>LM117-3.3</t>
  </si>
  <si>
    <t>OP07CDR</t>
  </si>
  <si>
    <t>https://jlcpcb.com/partdetail/TexasInstruments-OP07CDR/C7433</t>
  </si>
  <si>
    <t>U4</t>
  </si>
  <si>
    <t>OP07</t>
  </si>
  <si>
    <t>HT7733BA</t>
  </si>
  <si>
    <t>https://jlcpcb.com/partdetail/HoltekSemicon-HT7733BA/C259894</t>
  </si>
  <si>
    <t>HT77xxBA</t>
  </si>
  <si>
    <t>C1, C2, C3</t>
  </si>
  <si>
    <t>C5</t>
  </si>
  <si>
    <t>CL21A226MAQNNNE</t>
  </si>
  <si>
    <t>22u</t>
  </si>
  <si>
    <t>https://jlcpcb.com/partdetail/46786-CL21A226MAQNNNE/C45783</t>
  </si>
  <si>
    <t>LED1</t>
  </si>
  <si>
    <t>Green LED</t>
  </si>
  <si>
    <t>LED2</t>
  </si>
  <si>
    <t>C2297</t>
  </si>
  <si>
    <t>https://jlcpcb.com/partdetail/Hubei_KentoElec-C2297/C2297</t>
  </si>
  <si>
    <t>1N5819WS</t>
  </si>
  <si>
    <t>https://jlcpcb.com/partdetail/GuangdongHottech-1N5819WS/C191023</t>
  </si>
  <si>
    <t>D1, D2</t>
  </si>
  <si>
    <t>1N5819</t>
  </si>
  <si>
    <t>L1</t>
  </si>
  <si>
    <t>https://jlcpcb.com/partdetail/Lrc-LBSS84LT1G/C8492</t>
  </si>
  <si>
    <t>LBSS84LT1G</t>
  </si>
  <si>
    <t>Q_MOS_SDG</t>
  </si>
  <si>
    <t>R1, R2, R9, R8, R7</t>
  </si>
  <si>
    <t>R3, R4, R5, R6, R10</t>
  </si>
  <si>
    <t>47u</t>
  </si>
  <si>
    <t>https://jlcpcb.com/partdetail/Sunlord-SDFL2012T220KTF/C32375</t>
  </si>
  <si>
    <t xml:space="preserve">
SDFL2012T220KTF</t>
  </si>
  <si>
    <t>Q1</t>
  </si>
  <si>
    <t>"Each extended component adds an extra 3$"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</si>
</sst>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164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Microsoft YaHe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0" fillId="0" borderId="10" xfId="0" applyBorder="1"/>
    <xf numFmtId="0" fontId="0" fillId="3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34" borderId="10" xfId="0" applyFill="1" applyBorder="1"/>
    <xf numFmtId="0" fontId="18" fillId="0" borderId="10" xfId="42" applyFill="1" applyBorder="1"/>
    <xf numFmtId="0" fontId="0" fillId="0" borderId="10" xfId="0" applyBorder="1" applyAlignment="1">
      <alignment horizontal="left"/>
    </xf>
    <xf numFmtId="6" fontId="0" fillId="0" borderId="10" xfId="0" applyNumberFormat="1" applyBorder="1" applyAlignment="1">
      <alignment horizontal="left"/>
    </xf>
    <xf numFmtId="0" fontId="19" fillId="0" borderId="10" xfId="0" applyFont="1" applyBorder="1" applyAlignment="1">
      <alignment wrapText="1"/>
    </xf>
    <xf numFmtId="164" fontId="0" fillId="0" borderId="10" xfId="0" applyNumberFormat="1" applyBorder="1"/>
    <xf numFmtId="164" fontId="0" fillId="35" borderId="10" xfId="0" applyNumberFormat="1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lcpcb.com/partdetail/46786-CL21A226MAQNNNE/C4578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jlcpcb.com/partdetail/Htc_Korea_TaejinTech-LM1117S_33/C126027" TargetMode="External"/><Relationship Id="rId1" Type="http://schemas.openxmlformats.org/officeDocument/2006/relationships/hyperlink" Target="https://jlcpcb.com/partdetail/TexasInstruments-OP07CDR/C7433" TargetMode="External"/><Relationship Id="rId6" Type="http://schemas.openxmlformats.org/officeDocument/2006/relationships/hyperlink" Target="https://jlcpcb.com/partdetail/Sunlord-SDFL2012T220KTF/C32375" TargetMode="External"/><Relationship Id="rId5" Type="http://schemas.openxmlformats.org/officeDocument/2006/relationships/hyperlink" Target="https://jlcpcb.com/partdetail/GuangdongHottech-1N5819WS/C191023" TargetMode="External"/><Relationship Id="rId4" Type="http://schemas.openxmlformats.org/officeDocument/2006/relationships/hyperlink" Target="https://jlcpcb.com/partdetail/Hubei_KentoElec-C2297/C22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10" zoomScale="99" zoomScaleNormal="130" workbookViewId="0">
      <selection activeCell="B26" sqref="B26"/>
    </sheetView>
  </sheetViews>
  <sheetFormatPr defaultRowHeight="15" x14ac:dyDescent="0.25"/>
  <cols>
    <col min="1" max="1" width="18.42578125" customWidth="1"/>
    <col min="2" max="2" width="10.7109375" customWidth="1"/>
    <col min="3" max="3" width="19.5703125" customWidth="1"/>
    <col min="4" max="4" width="24.28515625" customWidth="1"/>
    <col min="7" max="7" width="12.42578125" customWidth="1"/>
    <col min="8" max="8" width="11" customWidth="1"/>
    <col min="9" max="9" width="11.140625" customWidth="1"/>
    <col min="10" max="10" width="11" customWidth="1"/>
    <col min="11" max="11" width="19.42578125" customWidth="1"/>
  </cols>
  <sheetData>
    <row r="1" spans="1:13" ht="28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/>
      <c r="M1" s="1"/>
    </row>
    <row r="2" spans="1:13" x14ac:dyDescent="0.25">
      <c r="A2" s="3" t="s">
        <v>54</v>
      </c>
      <c r="B2" s="3">
        <v>0</v>
      </c>
      <c r="C2" s="7" t="s">
        <v>56</v>
      </c>
      <c r="D2" s="8" t="s">
        <v>16</v>
      </c>
      <c r="E2" s="3">
        <v>2</v>
      </c>
      <c r="F2" s="3">
        <f t="shared" ref="F2:F15" si="0">E2*5</f>
        <v>10</v>
      </c>
      <c r="G2" s="3" t="s">
        <v>55</v>
      </c>
      <c r="H2" s="3">
        <v>2.6200000000000001E-2</v>
      </c>
      <c r="I2" s="3">
        <f t="shared" ref="I2:I15" si="1">E2*H2</f>
        <v>5.2400000000000002E-2</v>
      </c>
      <c r="J2" s="3">
        <f t="shared" ref="J2:J12" si="2">I2*5</f>
        <v>0.26200000000000001</v>
      </c>
      <c r="K2" s="3">
        <f t="shared" ref="K2:K12" si="3">J2+B2*3</f>
        <v>0.26200000000000001</v>
      </c>
    </row>
    <row r="3" spans="1:13" x14ac:dyDescent="0.25">
      <c r="A3" s="3" t="s">
        <v>11</v>
      </c>
      <c r="B3" s="3">
        <v>0</v>
      </c>
      <c r="C3" s="3" t="s">
        <v>12</v>
      </c>
      <c r="D3" s="8" t="s">
        <v>53</v>
      </c>
      <c r="E3" s="3">
        <v>1</v>
      </c>
      <c r="F3" s="3">
        <f t="shared" si="0"/>
        <v>5</v>
      </c>
      <c r="G3" s="3" t="s">
        <v>13</v>
      </c>
      <c r="H3" s="3">
        <v>4.0000000000000001E-3</v>
      </c>
      <c r="I3" s="3">
        <f t="shared" si="1"/>
        <v>4.0000000000000001E-3</v>
      </c>
      <c r="J3" s="3">
        <f t="shared" si="2"/>
        <v>0.02</v>
      </c>
      <c r="K3" s="3">
        <f t="shared" si="3"/>
        <v>0.02</v>
      </c>
    </row>
    <row r="4" spans="1:13" x14ac:dyDescent="0.25">
      <c r="A4" s="3" t="s">
        <v>14</v>
      </c>
      <c r="B4" s="3">
        <v>0</v>
      </c>
      <c r="C4" s="3" t="s">
        <v>15</v>
      </c>
      <c r="D4" s="8" t="s">
        <v>52</v>
      </c>
      <c r="E4" s="3">
        <v>3</v>
      </c>
      <c r="F4" s="3">
        <f t="shared" si="0"/>
        <v>15</v>
      </c>
      <c r="G4" s="3" t="s">
        <v>17</v>
      </c>
      <c r="H4" s="3">
        <v>8.7999999999999995E-2</v>
      </c>
      <c r="I4" s="3">
        <f t="shared" si="1"/>
        <v>0.26400000000000001</v>
      </c>
      <c r="J4" s="3">
        <f t="shared" si="2"/>
        <v>1.32</v>
      </c>
      <c r="K4" s="3">
        <f t="shared" si="3"/>
        <v>1.32</v>
      </c>
    </row>
    <row r="5" spans="1:13" x14ac:dyDescent="0.25">
      <c r="A5" s="3" t="s">
        <v>18</v>
      </c>
      <c r="B5" s="3">
        <v>0</v>
      </c>
      <c r="C5" s="3" t="s">
        <v>19</v>
      </c>
      <c r="D5" s="8" t="s">
        <v>57</v>
      </c>
      <c r="E5" s="3">
        <v>1</v>
      </c>
      <c r="F5" s="3">
        <f t="shared" si="0"/>
        <v>5</v>
      </c>
      <c r="G5" s="3" t="s">
        <v>20</v>
      </c>
      <c r="H5" s="3">
        <v>6.0000000000000001E-3</v>
      </c>
      <c r="I5" s="3">
        <f t="shared" si="1"/>
        <v>6.0000000000000001E-3</v>
      </c>
      <c r="J5" s="3">
        <f t="shared" si="2"/>
        <v>0.03</v>
      </c>
      <c r="K5" s="3">
        <f t="shared" si="3"/>
        <v>0.03</v>
      </c>
    </row>
    <row r="6" spans="1:13" x14ac:dyDescent="0.25">
      <c r="A6" s="5" t="s">
        <v>60</v>
      </c>
      <c r="B6" s="3">
        <v>0</v>
      </c>
      <c r="C6" s="7" t="s">
        <v>61</v>
      </c>
      <c r="D6" s="8" t="s">
        <v>59</v>
      </c>
      <c r="E6" s="3">
        <v>1</v>
      </c>
      <c r="F6" s="3">
        <f t="shared" si="0"/>
        <v>5</v>
      </c>
      <c r="G6" s="3" t="s">
        <v>58</v>
      </c>
      <c r="H6" s="3">
        <v>1.3299999999999999E-2</v>
      </c>
      <c r="I6" s="3">
        <f t="shared" si="1"/>
        <v>1.3299999999999999E-2</v>
      </c>
      <c r="J6" s="3">
        <f t="shared" si="2"/>
        <v>6.6500000000000004E-2</v>
      </c>
      <c r="K6" s="3">
        <f t="shared" si="3"/>
        <v>6.6500000000000004E-2</v>
      </c>
    </row>
    <row r="7" spans="1:13" x14ac:dyDescent="0.25">
      <c r="A7" s="3" t="s">
        <v>62</v>
      </c>
      <c r="B7" s="3">
        <v>0</v>
      </c>
      <c r="C7" s="7" t="s">
        <v>63</v>
      </c>
      <c r="D7" s="8" t="s">
        <v>64</v>
      </c>
      <c r="E7" s="3">
        <v>2</v>
      </c>
      <c r="F7" s="3">
        <f t="shared" si="0"/>
        <v>10</v>
      </c>
      <c r="G7" s="3" t="s">
        <v>65</v>
      </c>
      <c r="H7" s="3">
        <v>0.16200000000000001</v>
      </c>
      <c r="I7" s="3">
        <f t="shared" si="1"/>
        <v>0.32400000000000001</v>
      </c>
      <c r="J7" s="3">
        <f t="shared" si="2"/>
        <v>1.62</v>
      </c>
      <c r="K7" s="3">
        <f t="shared" si="3"/>
        <v>1.62</v>
      </c>
    </row>
    <row r="8" spans="1:13" x14ac:dyDescent="0.25">
      <c r="A8" s="3" t="s">
        <v>21</v>
      </c>
      <c r="B8" s="3">
        <v>0</v>
      </c>
      <c r="C8" s="3" t="s">
        <v>22</v>
      </c>
      <c r="D8" s="8" t="s">
        <v>71</v>
      </c>
      <c r="E8" s="3">
        <v>5</v>
      </c>
      <c r="F8" s="3">
        <f t="shared" si="0"/>
        <v>25</v>
      </c>
      <c r="G8" s="3" t="s">
        <v>23</v>
      </c>
      <c r="H8" s="3">
        <v>1.3333329999999999E-3</v>
      </c>
      <c r="I8" s="3">
        <f t="shared" si="1"/>
        <v>6.6666649999999996E-3</v>
      </c>
      <c r="J8" s="3">
        <f t="shared" si="2"/>
        <v>3.3333324999999997E-2</v>
      </c>
      <c r="K8" s="3">
        <f t="shared" si="3"/>
        <v>3.3333324999999997E-2</v>
      </c>
    </row>
    <row r="9" spans="1:13" x14ac:dyDescent="0.25">
      <c r="A9" s="3" t="s">
        <v>24</v>
      </c>
      <c r="B9" s="3">
        <v>0</v>
      </c>
      <c r="C9" s="3" t="s">
        <v>25</v>
      </c>
      <c r="D9" s="9" t="s">
        <v>70</v>
      </c>
      <c r="E9" s="3">
        <v>5</v>
      </c>
      <c r="F9" s="3">
        <f t="shared" si="0"/>
        <v>25</v>
      </c>
      <c r="G9" s="3" t="s">
        <v>26</v>
      </c>
      <c r="H9" s="3">
        <v>2E-3</v>
      </c>
      <c r="I9" s="3">
        <f t="shared" si="1"/>
        <v>0.01</v>
      </c>
      <c r="J9" s="3">
        <f t="shared" si="2"/>
        <v>0.05</v>
      </c>
      <c r="K9" s="3">
        <f t="shared" si="3"/>
        <v>0.05</v>
      </c>
    </row>
    <row r="10" spans="1:13" x14ac:dyDescent="0.25">
      <c r="A10" s="3" t="s">
        <v>45</v>
      </c>
      <c r="B10" s="3">
        <v>0</v>
      </c>
      <c r="C10" s="7" t="s">
        <v>46</v>
      </c>
      <c r="D10" s="8" t="s">
        <v>47</v>
      </c>
      <c r="E10" s="3">
        <v>1</v>
      </c>
      <c r="F10" s="3">
        <f t="shared" si="0"/>
        <v>5</v>
      </c>
      <c r="G10" s="3" t="s">
        <v>48</v>
      </c>
      <c r="H10" s="3">
        <v>0.28000000000000003</v>
      </c>
      <c r="I10" s="3">
        <f t="shared" si="1"/>
        <v>0.28000000000000003</v>
      </c>
      <c r="J10" s="3">
        <f t="shared" si="2"/>
        <v>1.4000000000000001</v>
      </c>
      <c r="K10" s="3">
        <f t="shared" si="3"/>
        <v>1.4000000000000001</v>
      </c>
    </row>
    <row r="11" spans="1:13" ht="30" x14ac:dyDescent="0.25">
      <c r="A11" s="5" t="s">
        <v>42</v>
      </c>
      <c r="B11" s="3">
        <v>1</v>
      </c>
      <c r="C11" s="7" t="s">
        <v>43</v>
      </c>
      <c r="D11" s="8" t="s">
        <v>29</v>
      </c>
      <c r="E11" s="3">
        <v>1</v>
      </c>
      <c r="F11" s="3">
        <f t="shared" si="0"/>
        <v>5</v>
      </c>
      <c r="G11" s="3" t="s">
        <v>44</v>
      </c>
      <c r="H11" s="3">
        <v>0.14599999999999999</v>
      </c>
      <c r="I11" s="3">
        <f t="shared" si="1"/>
        <v>0.14599999999999999</v>
      </c>
      <c r="J11" s="3">
        <f t="shared" si="2"/>
        <v>0.73</v>
      </c>
      <c r="K11" s="3">
        <f t="shared" si="3"/>
        <v>3.73</v>
      </c>
    </row>
    <row r="12" spans="1:13" x14ac:dyDescent="0.25">
      <c r="A12" s="5" t="s">
        <v>49</v>
      </c>
      <c r="B12" s="3">
        <v>1</v>
      </c>
      <c r="C12" s="7" t="s">
        <v>50</v>
      </c>
      <c r="D12" s="8" t="s">
        <v>28</v>
      </c>
      <c r="E12" s="3">
        <v>1</v>
      </c>
      <c r="F12" s="3">
        <f t="shared" si="0"/>
        <v>5</v>
      </c>
      <c r="G12" s="3" t="s">
        <v>51</v>
      </c>
      <c r="H12" s="3">
        <v>0.21</v>
      </c>
      <c r="I12" s="3">
        <f>E12*H12</f>
        <v>0.21</v>
      </c>
      <c r="J12" s="3">
        <f t="shared" si="2"/>
        <v>1.05</v>
      </c>
      <c r="K12" s="3">
        <f t="shared" si="3"/>
        <v>4.05</v>
      </c>
    </row>
    <row r="13" spans="1:13" ht="30" x14ac:dyDescent="0.25">
      <c r="A13" s="5" t="s">
        <v>39</v>
      </c>
      <c r="B13" s="3">
        <v>0</v>
      </c>
      <c r="C13" s="3" t="s">
        <v>40</v>
      </c>
      <c r="D13" s="3" t="s">
        <v>27</v>
      </c>
      <c r="E13" s="3">
        <v>1</v>
      </c>
      <c r="F13" s="3">
        <f t="shared" si="0"/>
        <v>5</v>
      </c>
      <c r="G13" s="3" t="s">
        <v>41</v>
      </c>
      <c r="H13" s="3">
        <v>0.20269999999999999</v>
      </c>
      <c r="I13" s="3">
        <f t="shared" si="1"/>
        <v>0.20269999999999999</v>
      </c>
      <c r="J13" s="3">
        <f>I13*5</f>
        <v>1.0135000000000001</v>
      </c>
      <c r="K13" s="3">
        <f>J13+B13*3</f>
        <v>1.0135000000000001</v>
      </c>
    </row>
    <row r="14" spans="1:13" x14ac:dyDescent="0.25">
      <c r="A14" s="5" t="s">
        <v>68</v>
      </c>
      <c r="B14" s="3">
        <v>0</v>
      </c>
      <c r="C14" s="3" t="s">
        <v>67</v>
      </c>
      <c r="D14" s="8" t="s">
        <v>75</v>
      </c>
      <c r="E14" s="3">
        <v>1</v>
      </c>
      <c r="F14" s="3">
        <f t="shared" si="0"/>
        <v>5</v>
      </c>
      <c r="G14" s="3" t="s">
        <v>69</v>
      </c>
      <c r="H14" s="3">
        <v>2.4199999999999999E-2</v>
      </c>
      <c r="I14" s="3">
        <f t="shared" si="1"/>
        <v>2.4199999999999999E-2</v>
      </c>
      <c r="J14" s="3">
        <f>I14*5</f>
        <v>0.121</v>
      </c>
      <c r="K14" s="3">
        <f>J14+B14*3</f>
        <v>0.121</v>
      </c>
    </row>
    <row r="15" spans="1:13" ht="49.5" x14ac:dyDescent="0.3">
      <c r="A15" s="10" t="s">
        <v>74</v>
      </c>
      <c r="B15" s="3">
        <v>0</v>
      </c>
      <c r="C15" s="7" t="s">
        <v>73</v>
      </c>
      <c r="D15" s="3" t="s">
        <v>66</v>
      </c>
      <c r="E15" s="3">
        <v>1</v>
      </c>
      <c r="F15" s="3">
        <f t="shared" si="0"/>
        <v>5</v>
      </c>
      <c r="G15" s="3" t="s">
        <v>72</v>
      </c>
      <c r="H15" s="3">
        <v>2.1999999999999999E-2</v>
      </c>
      <c r="I15" s="3">
        <f t="shared" si="1"/>
        <v>2.1999999999999999E-2</v>
      </c>
      <c r="J15" s="3">
        <f>I15*5</f>
        <v>0.10999999999999999</v>
      </c>
      <c r="K15" s="3">
        <f>J15+B15*3</f>
        <v>0.10999999999999999</v>
      </c>
    </row>
    <row r="16" spans="1:13" ht="45" x14ac:dyDescent="0.25">
      <c r="K16" s="2" t="s">
        <v>76</v>
      </c>
    </row>
    <row r="18" spans="1:2" x14ac:dyDescent="0.25">
      <c r="A18" s="13" t="s">
        <v>30</v>
      </c>
      <c r="B18" s="14"/>
    </row>
    <row r="19" spans="1:2" x14ac:dyDescent="0.25">
      <c r="A19" s="3" t="s">
        <v>31</v>
      </c>
      <c r="B19" s="11">
        <v>4.7300000000000004</v>
      </c>
    </row>
    <row r="20" spans="1:2" x14ac:dyDescent="0.25">
      <c r="A20" s="3" t="s">
        <v>32</v>
      </c>
      <c r="B20" s="11">
        <v>23.63</v>
      </c>
    </row>
    <row r="22" spans="1:2" x14ac:dyDescent="0.25">
      <c r="A22" s="13" t="s">
        <v>33</v>
      </c>
      <c r="B22" s="14"/>
    </row>
    <row r="23" spans="1:2" x14ac:dyDescent="0.25">
      <c r="A23" s="3" t="s">
        <v>34</v>
      </c>
      <c r="B23" s="11">
        <v>19.63</v>
      </c>
    </row>
    <row r="24" spans="1:2" x14ac:dyDescent="0.25">
      <c r="A24" s="3" t="s">
        <v>35</v>
      </c>
      <c r="B24" s="11">
        <f>SUM(K2:K15)</f>
        <v>13.826333325000002</v>
      </c>
    </row>
    <row r="25" spans="1:2" ht="30" x14ac:dyDescent="0.25">
      <c r="A25" s="5" t="s">
        <v>36</v>
      </c>
      <c r="B25" s="11">
        <v>24</v>
      </c>
    </row>
    <row r="26" spans="1:2" x14ac:dyDescent="0.25">
      <c r="A26" s="3" t="s">
        <v>37</v>
      </c>
      <c r="B26" s="11">
        <v>12</v>
      </c>
    </row>
    <row r="27" spans="1:2" x14ac:dyDescent="0.25">
      <c r="A27" s="6" t="s">
        <v>38</v>
      </c>
      <c r="B27" s="12">
        <f>SUM(B23:B26)</f>
        <v>69.456333325000003</v>
      </c>
    </row>
  </sheetData>
  <mergeCells count="2">
    <mergeCell ref="A18:B18"/>
    <mergeCell ref="A22:B22"/>
  </mergeCells>
  <hyperlinks>
    <hyperlink ref="C10" r:id="rId1" xr:uid="{02EB1EE9-5DD7-4338-94CB-E733225E16E6}"/>
    <hyperlink ref="C11" r:id="rId2" xr:uid="{B048310C-388F-4689-BBFF-76B27BC3F75C}"/>
    <hyperlink ref="C2" r:id="rId3" xr:uid="{F7BEA577-E20E-4B80-AD09-29129CF305B4}"/>
    <hyperlink ref="C6" r:id="rId4" xr:uid="{C88721EF-9F3E-4560-BB16-985292A0E203}"/>
    <hyperlink ref="C7" r:id="rId5" xr:uid="{90D26303-0256-43CB-BD34-5BA2FAD1F211}"/>
    <hyperlink ref="C15" r:id="rId6" xr:uid="{2D226B48-6A96-4AAF-9ADF-E027773F8C3F}"/>
  </hyperlinks>
  <pageMargins left="0.7" right="0.7" top="0.75" bottom="0.75" header="0.3" footer="0.3"/>
  <pageSetup orientation="portrait" horizontalDpi="360" verticalDpi="36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 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Carthew</dc:creator>
  <cp:lastModifiedBy>Simon Carthew</cp:lastModifiedBy>
  <dcterms:created xsi:type="dcterms:W3CDTF">2023-03-05T17:09:47Z</dcterms:created>
  <dcterms:modified xsi:type="dcterms:W3CDTF">2023-03-06T07:43:37Z</dcterms:modified>
</cp:coreProperties>
</file>